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tech100/templates/"/>
    </mc:Choice>
  </mc:AlternateContent>
  <xr:revisionPtr revIDLastSave="0" documentId="8_{5EB34A75-F268-0344-8891-1834B34B0E59}" xr6:coauthVersionLast="47" xr6:coauthVersionMax="47" xr10:uidLastSave="{00000000-0000-0000-0000-000000000000}"/>
  <bookViews>
    <workbookView xWindow="4900" yWindow="660" windowWidth="27700" windowHeight="16860" xr2:uid="{1FA8E9EC-0008-2845-9AFF-995F5EBFD1E3}"/>
  </bookViews>
  <sheets>
    <sheet name="a" sheetId="1" r:id="rId1"/>
    <sheet name="hk" sheetId="2" r:id="rId2"/>
    <sheet name="index" sheetId="3" r:id="rId3"/>
  </sheets>
  <externalReferences>
    <externalReference r:id="rId4"/>
  </externalReferenc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/>
  <c r="F13" i="3"/>
  <c r="F23" i="3"/>
  <c r="F33" i="3"/>
  <c r="E10" i="3"/>
  <c r="E20" i="3"/>
  <c r="E30" i="3"/>
  <c r="D7" i="3"/>
  <c r="D17" i="3"/>
  <c r="D27" i="3"/>
  <c r="C4" i="3"/>
  <c r="C14" i="3"/>
  <c r="C24" i="3"/>
  <c r="C34" i="3"/>
  <c r="B11" i="3"/>
  <c r="B21" i="3"/>
  <c r="B31" i="3"/>
  <c r="AH8" i="2"/>
  <c r="AH18" i="2"/>
  <c r="AH28" i="2"/>
  <c r="AH38" i="2"/>
  <c r="AH48" i="2"/>
  <c r="AH58" i="2"/>
  <c r="AH68" i="2"/>
  <c r="AH78" i="2"/>
  <c r="AH88" i="2"/>
  <c r="AH98" i="2"/>
  <c r="AH108" i="2"/>
  <c r="AG10" i="2"/>
  <c r="AG20" i="2"/>
  <c r="AG30" i="2"/>
  <c r="AG40" i="2"/>
  <c r="AG50" i="2"/>
  <c r="AG60" i="2"/>
  <c r="AG70" i="2"/>
  <c r="AG80" i="2"/>
  <c r="AG90" i="2"/>
  <c r="AG100" i="2"/>
  <c r="AG110" i="2"/>
  <c r="AF12" i="2"/>
  <c r="AF22" i="2"/>
  <c r="AF32" i="2"/>
  <c r="AF42" i="2"/>
  <c r="AF52" i="2"/>
  <c r="AF62" i="2"/>
  <c r="AF72" i="2"/>
  <c r="AF82" i="2"/>
  <c r="AF92" i="2"/>
  <c r="AF102" i="2"/>
  <c r="AE4" i="2"/>
  <c r="AE14" i="2"/>
  <c r="AE24" i="2"/>
  <c r="AE34" i="2"/>
  <c r="AE44" i="2"/>
  <c r="AE54" i="2"/>
  <c r="AE64" i="2"/>
  <c r="AE74" i="2"/>
  <c r="AE84" i="2"/>
  <c r="AE94" i="2"/>
  <c r="AE104" i="2"/>
  <c r="AD6" i="2"/>
  <c r="AD16" i="2"/>
  <c r="AD26" i="2"/>
  <c r="AD36" i="2"/>
  <c r="AD46" i="2"/>
  <c r="AD56" i="2"/>
  <c r="AD66" i="2"/>
  <c r="AD76" i="2"/>
  <c r="AD86" i="2"/>
  <c r="AD96" i="2"/>
  <c r="AD106" i="2"/>
  <c r="AC8" i="2"/>
  <c r="AC18" i="2"/>
  <c r="AC28" i="2"/>
  <c r="AC38" i="2"/>
  <c r="AC48" i="2"/>
  <c r="AC58" i="2"/>
  <c r="AC68" i="2"/>
  <c r="AC78" i="2"/>
  <c r="AC88" i="2"/>
  <c r="AC98" i="2"/>
  <c r="F4" i="3"/>
  <c r="F14" i="3"/>
  <c r="F24" i="3"/>
  <c r="F34" i="3"/>
  <c r="E11" i="3"/>
  <c r="E21" i="3"/>
  <c r="E31" i="3"/>
  <c r="D8" i="3"/>
  <c r="D18" i="3"/>
  <c r="D28" i="3"/>
  <c r="C5" i="3"/>
  <c r="C15" i="3"/>
  <c r="C25" i="3"/>
  <c r="C35" i="3"/>
  <c r="B12" i="3"/>
  <c r="B22" i="3"/>
  <c r="B32" i="3"/>
  <c r="AH9" i="2"/>
  <c r="AH19" i="2"/>
  <c r="AH29" i="2"/>
  <c r="AH39" i="2"/>
  <c r="AH49" i="2"/>
  <c r="AH59" i="2"/>
  <c r="AH69" i="2"/>
  <c r="AH79" i="2"/>
  <c r="AH89" i="2"/>
  <c r="AH99" i="2"/>
  <c r="AH109" i="2"/>
  <c r="AG11" i="2"/>
  <c r="AG21" i="2"/>
  <c r="AG31" i="2"/>
  <c r="AG41" i="2"/>
  <c r="AG51" i="2"/>
  <c r="AG61" i="2"/>
  <c r="AG71" i="2"/>
  <c r="AG81" i="2"/>
  <c r="AG91" i="2"/>
  <c r="AG101" i="2"/>
  <c r="AF3" i="2"/>
  <c r="AF13" i="2"/>
  <c r="AF23" i="2"/>
  <c r="AF33" i="2"/>
  <c r="AF43" i="2"/>
  <c r="AF53" i="2"/>
  <c r="AF63" i="2"/>
  <c r="AF73" i="2"/>
  <c r="AF83" i="2"/>
  <c r="AF93" i="2"/>
  <c r="AF103" i="2"/>
  <c r="AE5" i="2"/>
  <c r="AE15" i="2"/>
  <c r="AE25" i="2"/>
  <c r="AE35" i="2"/>
  <c r="AE45" i="2"/>
  <c r="AE55" i="2"/>
  <c r="AE65" i="2"/>
  <c r="AE75" i="2"/>
  <c r="AE85" i="2"/>
  <c r="AE95" i="2"/>
  <c r="AE105" i="2"/>
  <c r="AD7" i="2"/>
  <c r="AD17" i="2"/>
  <c r="AD27" i="2"/>
  <c r="AD37" i="2"/>
  <c r="AD47" i="2"/>
  <c r="AD57" i="2"/>
  <c r="AD67" i="2"/>
  <c r="AD77" i="2"/>
  <c r="AD87" i="2"/>
  <c r="AD97" i="2"/>
  <c r="AD107" i="2"/>
  <c r="AC9" i="2"/>
  <c r="AC19" i="2"/>
  <c r="AC29" i="2"/>
  <c r="AC39" i="2"/>
  <c r="AC49" i="2"/>
  <c r="AC59" i="2"/>
  <c r="AC69" i="2"/>
  <c r="AC79" i="2"/>
  <c r="AC89" i="2"/>
  <c r="AC99" i="2"/>
  <c r="AC109" i="2"/>
  <c r="AB11" i="2"/>
  <c r="AB21" i="2"/>
  <c r="AB31" i="2"/>
  <c r="AB41" i="2"/>
  <c r="AB51" i="2"/>
  <c r="AB61" i="2"/>
  <c r="AB71" i="2"/>
  <c r="AB81" i="2"/>
  <c r="AB91" i="2"/>
  <c r="AB101" i="2"/>
  <c r="AA3" i="2"/>
  <c r="AA13" i="2"/>
  <c r="AA23" i="2"/>
  <c r="AA33" i="2"/>
  <c r="AA43" i="2"/>
  <c r="AA53" i="2"/>
  <c r="AA63" i="2"/>
  <c r="AA73" i="2"/>
  <c r="AA83" i="2"/>
  <c r="AA93" i="2"/>
  <c r="AA103" i="2"/>
  <c r="Z5" i="2"/>
  <c r="F5" i="3"/>
  <c r="F15" i="3"/>
  <c r="F25" i="3"/>
  <c r="F35" i="3"/>
  <c r="E12" i="3"/>
  <c r="E22" i="3"/>
  <c r="E32" i="3"/>
  <c r="D9" i="3"/>
  <c r="D19" i="3"/>
  <c r="D29" i="3"/>
  <c r="C6" i="3"/>
  <c r="C16" i="3"/>
  <c r="C26" i="3"/>
  <c r="B3" i="3"/>
  <c r="B13" i="3"/>
  <c r="B23" i="3"/>
  <c r="B33" i="3"/>
  <c r="AH10" i="2"/>
  <c r="AH20" i="2"/>
  <c r="AH30" i="2"/>
  <c r="AH40" i="2"/>
  <c r="AH50" i="2"/>
  <c r="AH60" i="2"/>
  <c r="AH70" i="2"/>
  <c r="AH80" i="2"/>
  <c r="AH90" i="2"/>
  <c r="AH100" i="2"/>
  <c r="AH110" i="2"/>
  <c r="AG12" i="2"/>
  <c r="AG22" i="2"/>
  <c r="AG32" i="2"/>
  <c r="AG42" i="2"/>
  <c r="AG52" i="2"/>
  <c r="AG62" i="2"/>
  <c r="AG72" i="2"/>
  <c r="AG82" i="2"/>
  <c r="AG92" i="2"/>
  <c r="AG102" i="2"/>
  <c r="AF4" i="2"/>
  <c r="AF14" i="2"/>
  <c r="AF24" i="2"/>
  <c r="AF34" i="2"/>
  <c r="AF44" i="2"/>
  <c r="AF54" i="2"/>
  <c r="AF64" i="2"/>
  <c r="AF74" i="2"/>
  <c r="AF84" i="2"/>
  <c r="AF94" i="2"/>
  <c r="AF104" i="2"/>
  <c r="AE6" i="2"/>
  <c r="AE16" i="2"/>
  <c r="AE26" i="2"/>
  <c r="AE36" i="2"/>
  <c r="AE46" i="2"/>
  <c r="AE56" i="2"/>
  <c r="AE66" i="2"/>
  <c r="AE76" i="2"/>
  <c r="AE86" i="2"/>
  <c r="AE96" i="2"/>
  <c r="AE106" i="2"/>
  <c r="AD8" i="2"/>
  <c r="AD18" i="2"/>
  <c r="AD28" i="2"/>
  <c r="AD38" i="2"/>
  <c r="AD48" i="2"/>
  <c r="AD58" i="2"/>
  <c r="AD68" i="2"/>
  <c r="AD78" i="2"/>
  <c r="AD88" i="2"/>
  <c r="AD98" i="2"/>
  <c r="AD108" i="2"/>
  <c r="AC10" i="2"/>
  <c r="AC20" i="2"/>
  <c r="F6" i="3"/>
  <c r="F16" i="3"/>
  <c r="F26" i="3"/>
  <c r="E3" i="3"/>
  <c r="E13" i="3"/>
  <c r="E23" i="3"/>
  <c r="E33" i="3"/>
  <c r="D10" i="3"/>
  <c r="D20" i="3"/>
  <c r="D30" i="3"/>
  <c r="C7" i="3"/>
  <c r="C17" i="3"/>
  <c r="C27" i="3"/>
  <c r="B4" i="3"/>
  <c r="B14" i="3"/>
  <c r="B24" i="3"/>
  <c r="B34" i="3"/>
  <c r="AH11" i="2"/>
  <c r="AH21" i="2"/>
  <c r="AH31" i="2"/>
  <c r="AH41" i="2"/>
  <c r="AH51" i="2"/>
  <c r="AH61" i="2"/>
  <c r="AH71" i="2"/>
  <c r="AH81" i="2"/>
  <c r="AH91" i="2"/>
  <c r="AH101" i="2"/>
  <c r="AG3" i="2"/>
  <c r="AG13" i="2"/>
  <c r="AG23" i="2"/>
  <c r="AG33" i="2"/>
  <c r="AG43" i="2"/>
  <c r="AG53" i="2"/>
  <c r="AG63" i="2"/>
  <c r="AG73" i="2"/>
  <c r="AG83" i="2"/>
  <c r="AG93" i="2"/>
  <c r="AG103" i="2"/>
  <c r="AF5" i="2"/>
  <c r="AF15" i="2"/>
  <c r="AF25" i="2"/>
  <c r="AF35" i="2"/>
  <c r="AF45" i="2"/>
  <c r="AF55" i="2"/>
  <c r="AF65" i="2"/>
  <c r="AF75" i="2"/>
  <c r="AF85" i="2"/>
  <c r="AF95" i="2"/>
  <c r="AF105" i="2"/>
  <c r="AE7" i="2"/>
  <c r="AE17" i="2"/>
  <c r="AE27" i="2"/>
  <c r="AE37" i="2"/>
  <c r="AE47" i="2"/>
  <c r="AE57" i="2"/>
  <c r="AE67" i="2"/>
  <c r="AE77" i="2"/>
  <c r="AE87" i="2"/>
  <c r="AE97" i="2"/>
  <c r="AE107" i="2"/>
  <c r="AD9" i="2"/>
  <c r="AD19" i="2"/>
  <c r="AD29" i="2"/>
  <c r="AD39" i="2"/>
  <c r="AD49" i="2"/>
  <c r="AD59" i="2"/>
  <c r="AD69" i="2"/>
  <c r="F7" i="3"/>
  <c r="F17" i="3"/>
  <c r="F27" i="3"/>
  <c r="E4" i="3"/>
  <c r="E14" i="3"/>
  <c r="E24" i="3"/>
  <c r="E34" i="3"/>
  <c r="D11" i="3"/>
  <c r="D21" i="3"/>
  <c r="D31" i="3"/>
  <c r="C8" i="3"/>
  <c r="C18" i="3"/>
  <c r="C28" i="3"/>
  <c r="B5" i="3"/>
  <c r="B15" i="3"/>
  <c r="B25" i="3"/>
  <c r="B35" i="3"/>
  <c r="AH12" i="2"/>
  <c r="AH22" i="2"/>
  <c r="AH32" i="2"/>
  <c r="AH42" i="2"/>
  <c r="AH52" i="2"/>
  <c r="AH62" i="2"/>
  <c r="AH72" i="2"/>
  <c r="AH82" i="2"/>
  <c r="AH92" i="2"/>
  <c r="AH102" i="2"/>
  <c r="AG4" i="2"/>
  <c r="AG14" i="2"/>
  <c r="AG24" i="2"/>
  <c r="AG34" i="2"/>
  <c r="AG44" i="2"/>
  <c r="AG54" i="2"/>
  <c r="AG64" i="2"/>
  <c r="AG74" i="2"/>
  <c r="AG84" i="2"/>
  <c r="AG94" i="2"/>
  <c r="AG104" i="2"/>
  <c r="AF6" i="2"/>
  <c r="AF16" i="2"/>
  <c r="AF26" i="2"/>
  <c r="AF36" i="2"/>
  <c r="AF46" i="2"/>
  <c r="AF56" i="2"/>
  <c r="AF66" i="2"/>
  <c r="AF76" i="2"/>
  <c r="AF86" i="2"/>
  <c r="AF96" i="2"/>
  <c r="AF106" i="2"/>
  <c r="AE8" i="2"/>
  <c r="AE18" i="2"/>
  <c r="AE28" i="2"/>
  <c r="AE38" i="2"/>
  <c r="AE48" i="2"/>
  <c r="AE58" i="2"/>
  <c r="AE68" i="2"/>
  <c r="AE78" i="2"/>
  <c r="AE88" i="2"/>
  <c r="AE98" i="2"/>
  <c r="AE108" i="2"/>
  <c r="AD10" i="2"/>
  <c r="AD20" i="2"/>
  <c r="AD30" i="2"/>
  <c r="AD40" i="2"/>
  <c r="AD50" i="2"/>
  <c r="AD60" i="2"/>
  <c r="AD70" i="2"/>
  <c r="AD80" i="2"/>
  <c r="AD90" i="2"/>
  <c r="AD100" i="2"/>
  <c r="AD110" i="2"/>
  <c r="AC12" i="2"/>
  <c r="AC22" i="2"/>
  <c r="AC32" i="2"/>
  <c r="AC42" i="2"/>
  <c r="AC52" i="2"/>
  <c r="AC62" i="2"/>
  <c r="AC72" i="2"/>
  <c r="AC82" i="2"/>
  <c r="AC92" i="2"/>
  <c r="AC102" i="2"/>
  <c r="AB4" i="2"/>
  <c r="AB14" i="2"/>
  <c r="AB24" i="2"/>
  <c r="AB34" i="2"/>
  <c r="AB44" i="2"/>
  <c r="AB54" i="2"/>
  <c r="AB64" i="2"/>
  <c r="AB74" i="2"/>
  <c r="F8" i="3"/>
  <c r="F18" i="3"/>
  <c r="F28" i="3"/>
  <c r="E5" i="3"/>
  <c r="E15" i="3"/>
  <c r="E25" i="3"/>
  <c r="E35" i="3"/>
  <c r="D12" i="3"/>
  <c r="D22" i="3"/>
  <c r="D32" i="3"/>
  <c r="C9" i="3"/>
  <c r="C19" i="3"/>
  <c r="C29" i="3"/>
  <c r="B6" i="3"/>
  <c r="B16" i="3"/>
  <c r="B26" i="3"/>
  <c r="AH3" i="2"/>
  <c r="AH13" i="2"/>
  <c r="AH23" i="2"/>
  <c r="AH33" i="2"/>
  <c r="AH43" i="2"/>
  <c r="AH53" i="2"/>
  <c r="AH63" i="2"/>
  <c r="AH73" i="2"/>
  <c r="AH83" i="2"/>
  <c r="AH93" i="2"/>
  <c r="AH103" i="2"/>
  <c r="AG5" i="2"/>
  <c r="AG15" i="2"/>
  <c r="AG25" i="2"/>
  <c r="AG35" i="2"/>
  <c r="AG45" i="2"/>
  <c r="AG55" i="2"/>
  <c r="AG65" i="2"/>
  <c r="AG75" i="2"/>
  <c r="AG85" i="2"/>
  <c r="AG95" i="2"/>
  <c r="AG105" i="2"/>
  <c r="AF7" i="2"/>
  <c r="AF17" i="2"/>
  <c r="AF27" i="2"/>
  <c r="AF37" i="2"/>
  <c r="AF47" i="2"/>
  <c r="AF57" i="2"/>
  <c r="AF67" i="2"/>
  <c r="AF77" i="2"/>
  <c r="AF87" i="2"/>
  <c r="AF97" i="2"/>
  <c r="AF107" i="2"/>
  <c r="AE9" i="2"/>
  <c r="AE19" i="2"/>
  <c r="AE29" i="2"/>
  <c r="AE39" i="2"/>
  <c r="AE49" i="2"/>
  <c r="AE59" i="2"/>
  <c r="AE69" i="2"/>
  <c r="AE79" i="2"/>
  <c r="AE89" i="2"/>
  <c r="AE99" i="2"/>
  <c r="AE109" i="2"/>
  <c r="AD11" i="2"/>
  <c r="AD21" i="2"/>
  <c r="AD31" i="2"/>
  <c r="AD41" i="2"/>
  <c r="AD51" i="2"/>
  <c r="AD61" i="2"/>
  <c r="AD71" i="2"/>
  <c r="AD81" i="2"/>
  <c r="AD91" i="2"/>
  <c r="AD101" i="2"/>
  <c r="AC3" i="2"/>
  <c r="AC13" i="2"/>
  <c r="AC23" i="2"/>
  <c r="AC33" i="2"/>
  <c r="AC43" i="2"/>
  <c r="AC53" i="2"/>
  <c r="AC63" i="2"/>
  <c r="AC73" i="2"/>
  <c r="AC83" i="2"/>
  <c r="AC93" i="2"/>
  <c r="AC103" i="2"/>
  <c r="AB5" i="2"/>
  <c r="AB15" i="2"/>
  <c r="AB25" i="2"/>
  <c r="AB35" i="2"/>
  <c r="AB45" i="2"/>
  <c r="AB55" i="2"/>
  <c r="AB65" i="2"/>
  <c r="AB75" i="2"/>
  <c r="AB85" i="2"/>
  <c r="AB95" i="2"/>
  <c r="AB105" i="2"/>
  <c r="AA7" i="2"/>
  <c r="AA17" i="2"/>
  <c r="AA27" i="2"/>
  <c r="AA37" i="2"/>
  <c r="AA47" i="2"/>
  <c r="AA57" i="2"/>
  <c r="AA67" i="2"/>
  <c r="AA77" i="2"/>
  <c r="AA87" i="2"/>
  <c r="AA97" i="2"/>
  <c r="AA107" i="2"/>
  <c r="Z9" i="2"/>
  <c r="Z19" i="2"/>
  <c r="Z29" i="2"/>
  <c r="Z39" i="2"/>
  <c r="Z49" i="2"/>
  <c r="Z59" i="2"/>
  <c r="Z69" i="2"/>
  <c r="Z79" i="2"/>
  <c r="Z89" i="2"/>
  <c r="Z99" i="2"/>
  <c r="Z109" i="2"/>
  <c r="Y11" i="2"/>
  <c r="Y21" i="2"/>
  <c r="Y31" i="2"/>
  <c r="Y41" i="2"/>
  <c r="Y51" i="2"/>
  <c r="Y61" i="2"/>
  <c r="Y71" i="2"/>
  <c r="Y81" i="2"/>
  <c r="Y91" i="2"/>
  <c r="Y101" i="2"/>
  <c r="X3" i="2"/>
  <c r="X13" i="2"/>
  <c r="X23" i="2"/>
  <c r="F9" i="3"/>
  <c r="F19" i="3"/>
  <c r="F29" i="3"/>
  <c r="E6" i="3"/>
  <c r="E16" i="3"/>
  <c r="E26" i="3"/>
  <c r="D3" i="3"/>
  <c r="D13" i="3"/>
  <c r="D23" i="3"/>
  <c r="D33" i="3"/>
  <c r="C10" i="3"/>
  <c r="C20" i="3"/>
  <c r="C30" i="3"/>
  <c r="B7" i="3"/>
  <c r="B17" i="3"/>
  <c r="B27" i="3"/>
  <c r="AH4" i="2"/>
  <c r="AH14" i="2"/>
  <c r="AH24" i="2"/>
  <c r="AH34" i="2"/>
  <c r="AH44" i="2"/>
  <c r="AH54" i="2"/>
  <c r="AH64" i="2"/>
  <c r="AH74" i="2"/>
  <c r="AH84" i="2"/>
  <c r="AH94" i="2"/>
  <c r="AH104" i="2"/>
  <c r="AG6" i="2"/>
  <c r="AG16" i="2"/>
  <c r="AG26" i="2"/>
  <c r="AG36" i="2"/>
  <c r="AG46" i="2"/>
  <c r="AG56" i="2"/>
  <c r="AG66" i="2"/>
  <c r="AG76" i="2"/>
  <c r="AG86" i="2"/>
  <c r="AG96" i="2"/>
  <c r="AG106" i="2"/>
  <c r="AF8" i="2"/>
  <c r="AF18" i="2"/>
  <c r="AF28" i="2"/>
  <c r="AF38" i="2"/>
  <c r="AF48" i="2"/>
  <c r="AF58" i="2"/>
  <c r="AF68" i="2"/>
  <c r="AF78" i="2"/>
  <c r="AF88" i="2"/>
  <c r="AF98" i="2"/>
  <c r="AF108" i="2"/>
  <c r="AE10" i="2"/>
  <c r="AE20" i="2"/>
  <c r="AE30" i="2"/>
  <c r="AE40" i="2"/>
  <c r="AE50" i="2"/>
  <c r="AE60" i="2"/>
  <c r="AE70" i="2"/>
  <c r="AE80" i="2"/>
  <c r="AE90" i="2"/>
  <c r="AE100" i="2"/>
  <c r="AE110" i="2"/>
  <c r="AD12" i="2"/>
  <c r="AD22" i="2"/>
  <c r="AD32" i="2"/>
  <c r="AD42" i="2"/>
  <c r="AD52" i="2"/>
  <c r="AD62" i="2"/>
  <c r="AD72" i="2"/>
  <c r="AD82" i="2"/>
  <c r="AD92" i="2"/>
  <c r="AD102" i="2"/>
  <c r="AC4" i="2"/>
  <c r="AC14" i="2"/>
  <c r="AC24" i="2"/>
  <c r="AC34" i="2"/>
  <c r="AC44" i="2"/>
  <c r="AC54" i="2"/>
  <c r="AC64" i="2"/>
  <c r="AC74" i="2"/>
  <c r="AC84" i="2"/>
  <c r="AC94" i="2"/>
  <c r="AC104" i="2"/>
  <c r="AB6" i="2"/>
  <c r="AB16" i="2"/>
  <c r="AB26" i="2"/>
  <c r="AB36" i="2"/>
  <c r="AB46" i="2"/>
  <c r="AB56" i="2"/>
  <c r="AB66" i="2"/>
  <c r="AB76" i="2"/>
  <c r="AB86" i="2"/>
  <c r="AB96" i="2"/>
  <c r="AB106" i="2"/>
  <c r="AA8" i="2"/>
  <c r="AA18" i="2"/>
  <c r="AA28" i="2"/>
  <c r="AA38" i="2"/>
  <c r="AA48" i="2"/>
  <c r="AA58" i="2"/>
  <c r="AA68" i="2"/>
  <c r="AA78" i="2"/>
  <c r="AA88" i="2"/>
  <c r="AA98" i="2"/>
  <c r="AA108" i="2"/>
  <c r="Z10" i="2"/>
  <c r="Z20" i="2"/>
  <c r="Z30" i="2"/>
  <c r="Z40" i="2"/>
  <c r="Z50" i="2"/>
  <c r="Z60" i="2"/>
  <c r="Z70" i="2"/>
  <c r="Z80" i="2"/>
  <c r="Z90" i="2"/>
  <c r="Z100" i="2"/>
  <c r="Z110" i="2"/>
  <c r="Y12" i="2"/>
  <c r="Y22" i="2"/>
  <c r="Y32" i="2"/>
  <c r="Y42" i="2"/>
  <c r="Y52" i="2"/>
  <c r="Y62" i="2"/>
  <c r="Y72" i="2"/>
  <c r="Y82" i="2"/>
  <c r="Y92" i="2"/>
  <c r="Y102" i="2"/>
  <c r="X4" i="2"/>
  <c r="X14" i="2"/>
  <c r="X24" i="2"/>
  <c r="F10" i="3"/>
  <c r="F20" i="3"/>
  <c r="F30" i="3"/>
  <c r="E7" i="3"/>
  <c r="E17" i="3"/>
  <c r="E27" i="3"/>
  <c r="D4" i="3"/>
  <c r="D14" i="3"/>
  <c r="D24" i="3"/>
  <c r="D34" i="3"/>
  <c r="C11" i="3"/>
  <c r="C21" i="3"/>
  <c r="C31" i="3"/>
  <c r="B8" i="3"/>
  <c r="B18" i="3"/>
  <c r="B28" i="3"/>
  <c r="AH5" i="2"/>
  <c r="AH15" i="2"/>
  <c r="AH25" i="2"/>
  <c r="AH35" i="2"/>
  <c r="AH45" i="2"/>
  <c r="AH55" i="2"/>
  <c r="AH65" i="2"/>
  <c r="AH75" i="2"/>
  <c r="AH85" i="2"/>
  <c r="AH95" i="2"/>
  <c r="AH105" i="2"/>
  <c r="AG7" i="2"/>
  <c r="AG17" i="2"/>
  <c r="AG27" i="2"/>
  <c r="AG37" i="2"/>
  <c r="AG47" i="2"/>
  <c r="AG57" i="2"/>
  <c r="AG67" i="2"/>
  <c r="AG77" i="2"/>
  <c r="AG87" i="2"/>
  <c r="AG97" i="2"/>
  <c r="AG107" i="2"/>
  <c r="AF9" i="2"/>
  <c r="AF19" i="2"/>
  <c r="AF29" i="2"/>
  <c r="AF39" i="2"/>
  <c r="AF49" i="2"/>
  <c r="AF59" i="2"/>
  <c r="AF69" i="2"/>
  <c r="AF79" i="2"/>
  <c r="AF89" i="2"/>
  <c r="AF99" i="2"/>
  <c r="AF109" i="2"/>
  <c r="AE11" i="2"/>
  <c r="AE21" i="2"/>
  <c r="AE31" i="2"/>
  <c r="AE41" i="2"/>
  <c r="AE51" i="2"/>
  <c r="AE61" i="2"/>
  <c r="AE71" i="2"/>
  <c r="AE81" i="2"/>
  <c r="AE91" i="2"/>
  <c r="AE101" i="2"/>
  <c r="AD3" i="2"/>
  <c r="AD13" i="2"/>
  <c r="AD23" i="2"/>
  <c r="AD33" i="2"/>
  <c r="AD43" i="2"/>
  <c r="AD53" i="2"/>
  <c r="AD63" i="2"/>
  <c r="AD73" i="2"/>
  <c r="AD83" i="2"/>
  <c r="AD93" i="2"/>
  <c r="AD103" i="2"/>
  <c r="AC5" i="2"/>
  <c r="AC15" i="2"/>
  <c r="AC25" i="2"/>
  <c r="AC35" i="2"/>
  <c r="AC45" i="2"/>
  <c r="AC55" i="2"/>
  <c r="AC65" i="2"/>
  <c r="AC75" i="2"/>
  <c r="AC85" i="2"/>
  <c r="AC95" i="2"/>
  <c r="AC105" i="2"/>
  <c r="AB7" i="2"/>
  <c r="AB17" i="2"/>
  <c r="AB27" i="2"/>
  <c r="AB37" i="2"/>
  <c r="AB47" i="2"/>
  <c r="AB57" i="2"/>
  <c r="AB67" i="2"/>
  <c r="AB77" i="2"/>
  <c r="AB87" i="2"/>
  <c r="AB97" i="2"/>
  <c r="AB107" i="2"/>
  <c r="AA9" i="2"/>
  <c r="AA19" i="2"/>
  <c r="AA29" i="2"/>
  <c r="AA39" i="2"/>
  <c r="AA49" i="2"/>
  <c r="AA59" i="2"/>
  <c r="AA69" i="2"/>
  <c r="AA79" i="2"/>
  <c r="AA89" i="2"/>
  <c r="AA99" i="2"/>
  <c r="AA109" i="2"/>
  <c r="Z11" i="2"/>
  <c r="Z21" i="2"/>
  <c r="Z31" i="2"/>
  <c r="Z41" i="2"/>
  <c r="Z51" i="2"/>
  <c r="Z61" i="2"/>
  <c r="Z71" i="2"/>
  <c r="Z81" i="2"/>
  <c r="Z91" i="2"/>
  <c r="Z101" i="2"/>
  <c r="Y3" i="2"/>
  <c r="Y13" i="2"/>
  <c r="Y23" i="2"/>
  <c r="Y33" i="2"/>
  <c r="Y43" i="2"/>
  <c r="Y53" i="2"/>
  <c r="Y63" i="2"/>
  <c r="Y73" i="2"/>
  <c r="F11" i="3"/>
  <c r="F21" i="3"/>
  <c r="F31" i="3"/>
  <c r="E8" i="3"/>
  <c r="E18" i="3"/>
  <c r="E28" i="3"/>
  <c r="D5" i="3"/>
  <c r="D15" i="3"/>
  <c r="D25" i="3"/>
  <c r="D35" i="3"/>
  <c r="C12" i="3"/>
  <c r="C22" i="3"/>
  <c r="C32" i="3"/>
  <c r="B9" i="3"/>
  <c r="B19" i="3"/>
  <c r="B29" i="3"/>
  <c r="AH6" i="2"/>
  <c r="AH16" i="2"/>
  <c r="AH26" i="2"/>
  <c r="AH36" i="2"/>
  <c r="AH46" i="2"/>
  <c r="AH56" i="2"/>
  <c r="AH66" i="2"/>
  <c r="AH76" i="2"/>
  <c r="AH86" i="2"/>
  <c r="AH96" i="2"/>
  <c r="AH106" i="2"/>
  <c r="AG8" i="2"/>
  <c r="AG18" i="2"/>
  <c r="AG28" i="2"/>
  <c r="AG38" i="2"/>
  <c r="AG48" i="2"/>
  <c r="AG58" i="2"/>
  <c r="AG68" i="2"/>
  <c r="AG78" i="2"/>
  <c r="AG88" i="2"/>
  <c r="AG98" i="2"/>
  <c r="AG108" i="2"/>
  <c r="AF10" i="2"/>
  <c r="AF20" i="2"/>
  <c r="AF30" i="2"/>
  <c r="AF40" i="2"/>
  <c r="AF50" i="2"/>
  <c r="AF60" i="2"/>
  <c r="AF70" i="2"/>
  <c r="AF80" i="2"/>
  <c r="AF90" i="2"/>
  <c r="AF100" i="2"/>
  <c r="AF110" i="2"/>
  <c r="AE12" i="2"/>
  <c r="AE22" i="2"/>
  <c r="AE32" i="2"/>
  <c r="AE42" i="2"/>
  <c r="AE52" i="2"/>
  <c r="AE62" i="2"/>
  <c r="AE72" i="2"/>
  <c r="AE82" i="2"/>
  <c r="AE92" i="2"/>
  <c r="AE102" i="2"/>
  <c r="AD4" i="2"/>
  <c r="AD14" i="2"/>
  <c r="AD24" i="2"/>
  <c r="AD34" i="2"/>
  <c r="AD44" i="2"/>
  <c r="AD54" i="2"/>
  <c r="AD64" i="2"/>
  <c r="AD74" i="2"/>
  <c r="AD84" i="2"/>
  <c r="AD94" i="2"/>
  <c r="AD104" i="2"/>
  <c r="AC6" i="2"/>
  <c r="AC16" i="2"/>
  <c r="AC26" i="2"/>
  <c r="AC36" i="2"/>
  <c r="AC46" i="2"/>
  <c r="AC56" i="2"/>
  <c r="AC66" i="2"/>
  <c r="AC76" i="2"/>
  <c r="AC86" i="2"/>
  <c r="AC96" i="2"/>
  <c r="AC106" i="2"/>
  <c r="AB8" i="2"/>
  <c r="AB18" i="2"/>
  <c r="AB28" i="2"/>
  <c r="AB38" i="2"/>
  <c r="AB48" i="2"/>
  <c r="AB58" i="2"/>
  <c r="AB68" i="2"/>
  <c r="AB78" i="2"/>
  <c r="AB88" i="2"/>
  <c r="AB98" i="2"/>
  <c r="AB108" i="2"/>
  <c r="AA10" i="2"/>
  <c r="AA20" i="2"/>
  <c r="AA30" i="2"/>
  <c r="AA40" i="2"/>
  <c r="AA50" i="2"/>
  <c r="AA60" i="2"/>
  <c r="AA70" i="2"/>
  <c r="AA80" i="2"/>
  <c r="AA90" i="2"/>
  <c r="AA100" i="2"/>
  <c r="AA110" i="2"/>
  <c r="Z12" i="2"/>
  <c r="Z22" i="2"/>
  <c r="Z32" i="2"/>
  <c r="Z42" i="2"/>
  <c r="Z52" i="2"/>
  <c r="Z62" i="2"/>
  <c r="Z72" i="2"/>
  <c r="Z82" i="2"/>
  <c r="Z92" i="2"/>
  <c r="Z102" i="2"/>
  <c r="Y4" i="2"/>
  <c r="Y14" i="2"/>
  <c r="F12" i="3"/>
  <c r="F22" i="3"/>
  <c r="F32" i="3"/>
  <c r="E9" i="3"/>
  <c r="E19" i="3"/>
  <c r="E29" i="3"/>
  <c r="D6" i="3"/>
  <c r="D16" i="3"/>
  <c r="D26" i="3"/>
  <c r="C3" i="3"/>
  <c r="C13" i="3"/>
  <c r="C23" i="3"/>
  <c r="C33" i="3"/>
  <c r="B10" i="3"/>
  <c r="B20" i="3"/>
  <c r="B30" i="3"/>
  <c r="AH7" i="2"/>
  <c r="AH17" i="2"/>
  <c r="AH27" i="2"/>
  <c r="AH37" i="2"/>
  <c r="AH47" i="2"/>
  <c r="AH57" i="2"/>
  <c r="AH67" i="2"/>
  <c r="AH77" i="2"/>
  <c r="AH87" i="2"/>
  <c r="AH97" i="2"/>
  <c r="AH107" i="2"/>
  <c r="AG9" i="2"/>
  <c r="AG19" i="2"/>
  <c r="AG29" i="2"/>
  <c r="AG39" i="2"/>
  <c r="AG49" i="2"/>
  <c r="AG59" i="2"/>
  <c r="AG69" i="2"/>
  <c r="AG79" i="2"/>
  <c r="AG89" i="2"/>
  <c r="AG99" i="2"/>
  <c r="AG109" i="2"/>
  <c r="AF11" i="2"/>
  <c r="AF21" i="2"/>
  <c r="AF31" i="2"/>
  <c r="AF41" i="2"/>
  <c r="AF51" i="2"/>
  <c r="AF61" i="2"/>
  <c r="AF71" i="2"/>
  <c r="AF81" i="2"/>
  <c r="AF91" i="2"/>
  <c r="AF101" i="2"/>
  <c r="AE3" i="2"/>
  <c r="AE13" i="2"/>
  <c r="AE23" i="2"/>
  <c r="AE33" i="2"/>
  <c r="AE43" i="2"/>
  <c r="AE53" i="2"/>
  <c r="AE63" i="2"/>
  <c r="AE73" i="2"/>
  <c r="AE83" i="2"/>
  <c r="AE93" i="2"/>
  <c r="AE103" i="2"/>
  <c r="AD5" i="2"/>
  <c r="AD15" i="2"/>
  <c r="AD25" i="2"/>
  <c r="AD35" i="2"/>
  <c r="AD45" i="2"/>
  <c r="AD55" i="2"/>
  <c r="AD65" i="2"/>
  <c r="AD75" i="2"/>
  <c r="AD85" i="2"/>
  <c r="AD95" i="2"/>
  <c r="AD105" i="2"/>
  <c r="AC7" i="2"/>
  <c r="AC17" i="2"/>
  <c r="AC27" i="2"/>
  <c r="AC37" i="2"/>
  <c r="AC47" i="2"/>
  <c r="AC57" i="2"/>
  <c r="AC67" i="2"/>
  <c r="AC77" i="2"/>
  <c r="AC87" i="2"/>
  <c r="AC97" i="2"/>
  <c r="AC107" i="2"/>
  <c r="AB9" i="2"/>
  <c r="AB19" i="2"/>
  <c r="AB29" i="2"/>
  <c r="AB39" i="2"/>
  <c r="AB49" i="2"/>
  <c r="AB59" i="2"/>
  <c r="AB69" i="2"/>
  <c r="AB79" i="2"/>
  <c r="AB89" i="2"/>
  <c r="AB99" i="2"/>
  <c r="AB109" i="2"/>
  <c r="AA11" i="2"/>
  <c r="AA21" i="2"/>
  <c r="AA31" i="2"/>
  <c r="AA41" i="2"/>
  <c r="AA51" i="2"/>
  <c r="AA61" i="2"/>
  <c r="AA71" i="2"/>
  <c r="AA81" i="2"/>
  <c r="AA91" i="2"/>
  <c r="AA101" i="2"/>
  <c r="Z3" i="2"/>
  <c r="Z13" i="2"/>
  <c r="Z23" i="2"/>
  <c r="Z33" i="2"/>
  <c r="Z43" i="2"/>
  <c r="Z53" i="2"/>
  <c r="Z63" i="2"/>
  <c r="Z73" i="2"/>
  <c r="Z83" i="2"/>
  <c r="Z93" i="2"/>
  <c r="Z103" i="2"/>
  <c r="Y5" i="2"/>
  <c r="Y15" i="2"/>
  <c r="AD79" i="2"/>
  <c r="AC50" i="2"/>
  <c r="AC100" i="2"/>
  <c r="AB23" i="2"/>
  <c r="AB60" i="2"/>
  <c r="AB90" i="2"/>
  <c r="AA5" i="2"/>
  <c r="AA32" i="2"/>
  <c r="AA55" i="2"/>
  <c r="AA82" i="2"/>
  <c r="AA105" i="2"/>
  <c r="Z18" i="2"/>
  <c r="Z38" i="2"/>
  <c r="Z58" i="2"/>
  <c r="Z78" i="2"/>
  <c r="Z98" i="2"/>
  <c r="Y10" i="2"/>
  <c r="Y28" i="2"/>
  <c r="Y44" i="2"/>
  <c r="Y57" i="2"/>
  <c r="Y70" i="2"/>
  <c r="Y85" i="2"/>
  <c r="Y97" i="2"/>
  <c r="Y109" i="2"/>
  <c r="X15" i="2"/>
  <c r="X27" i="2"/>
  <c r="X37" i="2"/>
  <c r="X47" i="2"/>
  <c r="X57" i="2"/>
  <c r="X67" i="2"/>
  <c r="X77" i="2"/>
  <c r="X87" i="2"/>
  <c r="X97" i="2"/>
  <c r="X107" i="2"/>
  <c r="W9" i="2"/>
  <c r="W19" i="2"/>
  <c r="W29" i="2"/>
  <c r="W39" i="2"/>
  <c r="W49" i="2"/>
  <c r="W59" i="2"/>
  <c r="W69" i="2"/>
  <c r="W79" i="2"/>
  <c r="W89" i="2"/>
  <c r="W99" i="2"/>
  <c r="W109" i="2"/>
  <c r="V11" i="2"/>
  <c r="V21" i="2"/>
  <c r="V31" i="2"/>
  <c r="V41" i="2"/>
  <c r="V51" i="2"/>
  <c r="V61" i="2"/>
  <c r="V71" i="2"/>
  <c r="V81" i="2"/>
  <c r="V91" i="2"/>
  <c r="V101" i="2"/>
  <c r="U3" i="2"/>
  <c r="U13" i="2"/>
  <c r="U23" i="2"/>
  <c r="U33" i="2"/>
  <c r="U43" i="2"/>
  <c r="U53" i="2"/>
  <c r="U63" i="2"/>
  <c r="U73" i="2"/>
  <c r="U83" i="2"/>
  <c r="U93" i="2"/>
  <c r="U103" i="2"/>
  <c r="T5" i="2"/>
  <c r="T15" i="2"/>
  <c r="T25" i="2"/>
  <c r="T35" i="2"/>
  <c r="T45" i="2"/>
  <c r="T55" i="2"/>
  <c r="T65" i="2"/>
  <c r="T75" i="2"/>
  <c r="T85" i="2"/>
  <c r="T95" i="2"/>
  <c r="T105" i="2"/>
  <c r="S7" i="2"/>
  <c r="S17" i="2"/>
  <c r="S27" i="2"/>
  <c r="AD89" i="2"/>
  <c r="AC51" i="2"/>
  <c r="AC101" i="2"/>
  <c r="AB30" i="2"/>
  <c r="AB62" i="2"/>
  <c r="AB92" i="2"/>
  <c r="AA6" i="2"/>
  <c r="AA34" i="2"/>
  <c r="AA56" i="2"/>
  <c r="AA84" i="2"/>
  <c r="AA106" i="2"/>
  <c r="Z24" i="2"/>
  <c r="Z44" i="2"/>
  <c r="Z64" i="2"/>
  <c r="Z84" i="2"/>
  <c r="Z104" i="2"/>
  <c r="Y16" i="2"/>
  <c r="Y29" i="2"/>
  <c r="Y45" i="2"/>
  <c r="Y58" i="2"/>
  <c r="Y74" i="2"/>
  <c r="Y86" i="2"/>
  <c r="Y98" i="2"/>
  <c r="Y110" i="2"/>
  <c r="X16" i="2"/>
  <c r="X28" i="2"/>
  <c r="X38" i="2"/>
  <c r="X48" i="2"/>
  <c r="X58" i="2"/>
  <c r="X68" i="2"/>
  <c r="X78" i="2"/>
  <c r="X88" i="2"/>
  <c r="X98" i="2"/>
  <c r="X108" i="2"/>
  <c r="W10" i="2"/>
  <c r="W20" i="2"/>
  <c r="W30" i="2"/>
  <c r="W40" i="2"/>
  <c r="W50" i="2"/>
  <c r="W60" i="2"/>
  <c r="W70" i="2"/>
  <c r="W80" i="2"/>
  <c r="W90" i="2"/>
  <c r="W100" i="2"/>
  <c r="W110" i="2"/>
  <c r="V12" i="2"/>
  <c r="V22" i="2"/>
  <c r="V32" i="2"/>
  <c r="V42" i="2"/>
  <c r="V52" i="2"/>
  <c r="V62" i="2"/>
  <c r="V72" i="2"/>
  <c r="V82" i="2"/>
  <c r="V92" i="2"/>
  <c r="V102" i="2"/>
  <c r="U4" i="2"/>
  <c r="U14" i="2"/>
  <c r="U24" i="2"/>
  <c r="U34" i="2"/>
  <c r="U44" i="2"/>
  <c r="U54" i="2"/>
  <c r="U64" i="2"/>
  <c r="U74" i="2"/>
  <c r="U84" i="2"/>
  <c r="U94" i="2"/>
  <c r="U104" i="2"/>
  <c r="T6" i="2"/>
  <c r="T16" i="2"/>
  <c r="T26" i="2"/>
  <c r="T36" i="2"/>
  <c r="T46" i="2"/>
  <c r="T56" i="2"/>
  <c r="T66" i="2"/>
  <c r="T76" i="2"/>
  <c r="T86" i="2"/>
  <c r="T96" i="2"/>
  <c r="T106" i="2"/>
  <c r="S8" i="2"/>
  <c r="S18" i="2"/>
  <c r="S28" i="2"/>
  <c r="S38" i="2"/>
  <c r="S48" i="2"/>
  <c r="S58" i="2"/>
  <c r="S68" i="2"/>
  <c r="S78" i="2"/>
  <c r="S88" i="2"/>
  <c r="S98" i="2"/>
  <c r="S108" i="2"/>
  <c r="R10" i="2"/>
  <c r="R20" i="2"/>
  <c r="R30" i="2"/>
  <c r="R40" i="2"/>
  <c r="R50" i="2"/>
  <c r="AD99" i="2"/>
  <c r="AC60" i="2"/>
  <c r="AC108" i="2"/>
  <c r="AB32" i="2"/>
  <c r="AB63" i="2"/>
  <c r="AB93" i="2"/>
  <c r="AA12" i="2"/>
  <c r="AA35" i="2"/>
  <c r="AA62" i="2"/>
  <c r="AA85" i="2"/>
  <c r="Z4" i="2"/>
  <c r="Z25" i="2"/>
  <c r="Z45" i="2"/>
  <c r="Z65" i="2"/>
  <c r="Z85" i="2"/>
  <c r="Z105" i="2"/>
  <c r="Y17" i="2"/>
  <c r="Y30" i="2"/>
  <c r="Y46" i="2"/>
  <c r="Y59" i="2"/>
  <c r="Y75" i="2"/>
  <c r="Y87" i="2"/>
  <c r="Y99" i="2"/>
  <c r="X5" i="2"/>
  <c r="X17" i="2"/>
  <c r="X29" i="2"/>
  <c r="X39" i="2"/>
  <c r="X49" i="2"/>
  <c r="X59" i="2"/>
  <c r="X69" i="2"/>
  <c r="X79" i="2"/>
  <c r="X89" i="2"/>
  <c r="X99" i="2"/>
  <c r="X109" i="2"/>
  <c r="W11" i="2"/>
  <c r="W21" i="2"/>
  <c r="W31" i="2"/>
  <c r="W41" i="2"/>
  <c r="W51" i="2"/>
  <c r="W61" i="2"/>
  <c r="W71" i="2"/>
  <c r="W81" i="2"/>
  <c r="W91" i="2"/>
  <c r="W101" i="2"/>
  <c r="V3" i="2"/>
  <c r="V13" i="2"/>
  <c r="V23" i="2"/>
  <c r="V33" i="2"/>
  <c r="V43" i="2"/>
  <c r="V53" i="2"/>
  <c r="V63" i="2"/>
  <c r="V73" i="2"/>
  <c r="V83" i="2"/>
  <c r="V93" i="2"/>
  <c r="V103" i="2"/>
  <c r="U5" i="2"/>
  <c r="U15" i="2"/>
  <c r="U25" i="2"/>
  <c r="U35" i="2"/>
  <c r="U45" i="2"/>
  <c r="U55" i="2"/>
  <c r="U65" i="2"/>
  <c r="U75" i="2"/>
  <c r="U85" i="2"/>
  <c r="U95" i="2"/>
  <c r="U105" i="2"/>
  <c r="T7" i="2"/>
  <c r="T17" i="2"/>
  <c r="T27" i="2"/>
  <c r="T37" i="2"/>
  <c r="T47" i="2"/>
  <c r="T57" i="2"/>
  <c r="T67" i="2"/>
  <c r="T77" i="2"/>
  <c r="T87" i="2"/>
  <c r="T97" i="2"/>
  <c r="T107" i="2"/>
  <c r="S9" i="2"/>
  <c r="S19" i="2"/>
  <c r="S29" i="2"/>
  <c r="S39" i="2"/>
  <c r="S49" i="2"/>
  <c r="S59" i="2"/>
  <c r="S69" i="2"/>
  <c r="S79" i="2"/>
  <c r="S89" i="2"/>
  <c r="S99" i="2"/>
  <c r="S109" i="2"/>
  <c r="R11" i="2"/>
  <c r="R21" i="2"/>
  <c r="R31" i="2"/>
  <c r="R41" i="2"/>
  <c r="R51" i="2"/>
  <c r="R61" i="2"/>
  <c r="R71" i="2"/>
  <c r="R81" i="2"/>
  <c r="AD109" i="2"/>
  <c r="AC61" i="2"/>
  <c r="AC110" i="2"/>
  <c r="AB33" i="2"/>
  <c r="AB70" i="2"/>
  <c r="AB94" i="2"/>
  <c r="AA14" i="2"/>
  <c r="AA36" i="2"/>
  <c r="AA64" i="2"/>
  <c r="AA86" i="2"/>
  <c r="Z6" i="2"/>
  <c r="Z26" i="2"/>
  <c r="Z46" i="2"/>
  <c r="Z66" i="2"/>
  <c r="Z86" i="2"/>
  <c r="Z106" i="2"/>
  <c r="Y18" i="2"/>
  <c r="Y34" i="2"/>
  <c r="Y47" i="2"/>
  <c r="Y60" i="2"/>
  <c r="Y76" i="2"/>
  <c r="Y88" i="2"/>
  <c r="Y100" i="2"/>
  <c r="X6" i="2"/>
  <c r="X18" i="2"/>
  <c r="X30" i="2"/>
  <c r="X40" i="2"/>
  <c r="X50" i="2"/>
  <c r="X60" i="2"/>
  <c r="X70" i="2"/>
  <c r="X80" i="2"/>
  <c r="X90" i="2"/>
  <c r="X100" i="2"/>
  <c r="X110" i="2"/>
  <c r="W12" i="2"/>
  <c r="W22" i="2"/>
  <c r="W32" i="2"/>
  <c r="W42" i="2"/>
  <c r="W52" i="2"/>
  <c r="W62" i="2"/>
  <c r="W72" i="2"/>
  <c r="W82" i="2"/>
  <c r="W92" i="2"/>
  <c r="W102" i="2"/>
  <c r="V4" i="2"/>
  <c r="V14" i="2"/>
  <c r="V24" i="2"/>
  <c r="V34" i="2"/>
  <c r="V44" i="2"/>
  <c r="V54" i="2"/>
  <c r="V64" i="2"/>
  <c r="V74" i="2"/>
  <c r="V84" i="2"/>
  <c r="V94" i="2"/>
  <c r="V104" i="2"/>
  <c r="U6" i="2"/>
  <c r="U16" i="2"/>
  <c r="U26" i="2"/>
  <c r="U36" i="2"/>
  <c r="U46" i="2"/>
  <c r="U56" i="2"/>
  <c r="U66" i="2"/>
  <c r="U76" i="2"/>
  <c r="U86" i="2"/>
  <c r="U96" i="2"/>
  <c r="U106" i="2"/>
  <c r="T8" i="2"/>
  <c r="T18" i="2"/>
  <c r="T28" i="2"/>
  <c r="T38" i="2"/>
  <c r="AC11" i="2"/>
  <c r="AC70" i="2"/>
  <c r="AB3" i="2"/>
  <c r="AB40" i="2"/>
  <c r="AB72" i="2"/>
  <c r="AB100" i="2"/>
  <c r="AA15" i="2"/>
  <c r="AA42" i="2"/>
  <c r="AA65" i="2"/>
  <c r="AA92" i="2"/>
  <c r="Z7" i="2"/>
  <c r="Z27" i="2"/>
  <c r="Z47" i="2"/>
  <c r="Z67" i="2"/>
  <c r="Z87" i="2"/>
  <c r="Z107" i="2"/>
  <c r="Y19" i="2"/>
  <c r="Y35" i="2"/>
  <c r="Y48" i="2"/>
  <c r="Y64" i="2"/>
  <c r="Y77" i="2"/>
  <c r="Y89" i="2"/>
  <c r="Y103" i="2"/>
  <c r="X7" i="2"/>
  <c r="X19" i="2"/>
  <c r="X31" i="2"/>
  <c r="X41" i="2"/>
  <c r="X51" i="2"/>
  <c r="X61" i="2"/>
  <c r="X71" i="2"/>
  <c r="X81" i="2"/>
  <c r="X91" i="2"/>
  <c r="X101" i="2"/>
  <c r="W3" i="2"/>
  <c r="W13" i="2"/>
  <c r="W23" i="2"/>
  <c r="W33" i="2"/>
  <c r="W43" i="2"/>
  <c r="W53" i="2"/>
  <c r="W63" i="2"/>
  <c r="W73" i="2"/>
  <c r="W83" i="2"/>
  <c r="W93" i="2"/>
  <c r="W103" i="2"/>
  <c r="V5" i="2"/>
  <c r="V15" i="2"/>
  <c r="V25" i="2"/>
  <c r="V35" i="2"/>
  <c r="V45" i="2"/>
  <c r="V55" i="2"/>
  <c r="V65" i="2"/>
  <c r="V75" i="2"/>
  <c r="V85" i="2"/>
  <c r="V95" i="2"/>
  <c r="V105" i="2"/>
  <c r="U7" i="2"/>
  <c r="U17" i="2"/>
  <c r="U27" i="2"/>
  <c r="U37" i="2"/>
  <c r="U47" i="2"/>
  <c r="U57" i="2"/>
  <c r="U67" i="2"/>
  <c r="U77" i="2"/>
  <c r="U87" i="2"/>
  <c r="U97" i="2"/>
  <c r="U107" i="2"/>
  <c r="T9" i="2"/>
  <c r="T19" i="2"/>
  <c r="T29" i="2"/>
  <c r="T39" i="2"/>
  <c r="T49" i="2"/>
  <c r="T59" i="2"/>
  <c r="T69" i="2"/>
  <c r="T79" i="2"/>
  <c r="T89" i="2"/>
  <c r="T99" i="2"/>
  <c r="T109" i="2"/>
  <c r="S11" i="2"/>
  <c r="S21" i="2"/>
  <c r="S31" i="2"/>
  <c r="S41" i="2"/>
  <c r="S51" i="2"/>
  <c r="S61" i="2"/>
  <c r="S71" i="2"/>
  <c r="S81" i="2"/>
  <c r="S91" i="2"/>
  <c r="S101" i="2"/>
  <c r="R3" i="2"/>
  <c r="R13" i="2"/>
  <c r="R23" i="2"/>
  <c r="R33" i="2"/>
  <c r="R43" i="2"/>
  <c r="R53" i="2"/>
  <c r="R63" i="2"/>
  <c r="R73" i="2"/>
  <c r="R83" i="2"/>
  <c r="R93" i="2"/>
  <c r="R103" i="2"/>
  <c r="Q5" i="2"/>
  <c r="Q15" i="2"/>
  <c r="Q25" i="2"/>
  <c r="Q35" i="2"/>
  <c r="Q45" i="2"/>
  <c r="Q55" i="2"/>
  <c r="Q65" i="2"/>
  <c r="Q75" i="2"/>
  <c r="Q85" i="2"/>
  <c r="Q95" i="2"/>
  <c r="Q105" i="2"/>
  <c r="P7" i="2"/>
  <c r="P17" i="2"/>
  <c r="P27" i="2"/>
  <c r="P37" i="2"/>
  <c r="P47" i="2"/>
  <c r="P57" i="2"/>
  <c r="P67" i="2"/>
  <c r="P77" i="2"/>
  <c r="P87" i="2"/>
  <c r="P97" i="2"/>
  <c r="AC21" i="2"/>
  <c r="AC71" i="2"/>
  <c r="AB10" i="2"/>
  <c r="AB42" i="2"/>
  <c r="AB73" i="2"/>
  <c r="AB102" i="2"/>
  <c r="AA16" i="2"/>
  <c r="AA44" i="2"/>
  <c r="AA66" i="2"/>
  <c r="AA94" i="2"/>
  <c r="Z8" i="2"/>
  <c r="Z28" i="2"/>
  <c r="Z48" i="2"/>
  <c r="Z68" i="2"/>
  <c r="Z88" i="2"/>
  <c r="Z108" i="2"/>
  <c r="Y20" i="2"/>
  <c r="Y36" i="2"/>
  <c r="Y49" i="2"/>
  <c r="Y65" i="2"/>
  <c r="Y78" i="2"/>
  <c r="Y90" i="2"/>
  <c r="Y104" i="2"/>
  <c r="X8" i="2"/>
  <c r="X20" i="2"/>
  <c r="X32" i="2"/>
  <c r="X42" i="2"/>
  <c r="X52" i="2"/>
  <c r="X62" i="2"/>
  <c r="X72" i="2"/>
  <c r="X82" i="2"/>
  <c r="X92" i="2"/>
  <c r="X102" i="2"/>
  <c r="W4" i="2"/>
  <c r="W14" i="2"/>
  <c r="W24" i="2"/>
  <c r="W34" i="2"/>
  <c r="W44" i="2"/>
  <c r="W54" i="2"/>
  <c r="W64" i="2"/>
  <c r="W74" i="2"/>
  <c r="W84" i="2"/>
  <c r="W94" i="2"/>
  <c r="W104" i="2"/>
  <c r="V6" i="2"/>
  <c r="V16" i="2"/>
  <c r="V26" i="2"/>
  <c r="V36" i="2"/>
  <c r="V46" i="2"/>
  <c r="V56" i="2"/>
  <c r="V66" i="2"/>
  <c r="V76" i="2"/>
  <c r="V86" i="2"/>
  <c r="V96" i="2"/>
  <c r="V106" i="2"/>
  <c r="U8" i="2"/>
  <c r="U18" i="2"/>
  <c r="U28" i="2"/>
  <c r="U38" i="2"/>
  <c r="U48" i="2"/>
  <c r="U58" i="2"/>
  <c r="U68" i="2"/>
  <c r="U78" i="2"/>
  <c r="U88" i="2"/>
  <c r="U98" i="2"/>
  <c r="U108" i="2"/>
  <c r="T10" i="2"/>
  <c r="T20" i="2"/>
  <c r="T30" i="2"/>
  <c r="T40" i="2"/>
  <c r="T50" i="2"/>
  <c r="T60" i="2"/>
  <c r="T70" i="2"/>
  <c r="T80" i="2"/>
  <c r="T90" i="2"/>
  <c r="T100" i="2"/>
  <c r="T110" i="2"/>
  <c r="S12" i="2"/>
  <c r="S22" i="2"/>
  <c r="S32" i="2"/>
  <c r="S42" i="2"/>
  <c r="S52" i="2"/>
  <c r="S62" i="2"/>
  <c r="S72" i="2"/>
  <c r="S82" i="2"/>
  <c r="S92" i="2"/>
  <c r="S102" i="2"/>
  <c r="R4" i="2"/>
  <c r="R14" i="2"/>
  <c r="R24" i="2"/>
  <c r="R34" i="2"/>
  <c r="R44" i="2"/>
  <c r="R54" i="2"/>
  <c r="R64" i="2"/>
  <c r="R74" i="2"/>
  <c r="R84" i="2"/>
  <c r="R94" i="2"/>
  <c r="R104" i="2"/>
  <c r="Q6" i="2"/>
  <c r="Q16" i="2"/>
  <c r="Q26" i="2"/>
  <c r="Q36" i="2"/>
  <c r="Q46" i="2"/>
  <c r="Q56" i="2"/>
  <c r="Q66" i="2"/>
  <c r="Q76" i="2"/>
  <c r="Q86" i="2"/>
  <c r="Q96" i="2"/>
  <c r="Q106" i="2"/>
  <c r="AC30" i="2"/>
  <c r="AC80" i="2"/>
  <c r="AB12" i="2"/>
  <c r="AB43" i="2"/>
  <c r="AB80" i="2"/>
  <c r="AB103" i="2"/>
  <c r="AA22" i="2"/>
  <c r="AA45" i="2"/>
  <c r="AA72" i="2"/>
  <c r="AA95" i="2"/>
  <c r="Z14" i="2"/>
  <c r="Z34" i="2"/>
  <c r="Z54" i="2"/>
  <c r="Z74" i="2"/>
  <c r="Z94" i="2"/>
  <c r="Y6" i="2"/>
  <c r="Y24" i="2"/>
  <c r="Y37" i="2"/>
  <c r="Y50" i="2"/>
  <c r="Y66" i="2"/>
  <c r="Y79" i="2"/>
  <c r="Y93" i="2"/>
  <c r="Y105" i="2"/>
  <c r="X9" i="2"/>
  <c r="X21" i="2"/>
  <c r="X33" i="2"/>
  <c r="X43" i="2"/>
  <c r="X53" i="2"/>
  <c r="X63" i="2"/>
  <c r="X73" i="2"/>
  <c r="X83" i="2"/>
  <c r="X93" i="2"/>
  <c r="X103" i="2"/>
  <c r="W5" i="2"/>
  <c r="W15" i="2"/>
  <c r="W25" i="2"/>
  <c r="W35" i="2"/>
  <c r="W45" i="2"/>
  <c r="W55" i="2"/>
  <c r="W65" i="2"/>
  <c r="W75" i="2"/>
  <c r="W85" i="2"/>
  <c r="W95" i="2"/>
  <c r="W105" i="2"/>
  <c r="V7" i="2"/>
  <c r="V17" i="2"/>
  <c r="V27" i="2"/>
  <c r="V37" i="2"/>
  <c r="V47" i="2"/>
  <c r="V57" i="2"/>
  <c r="V67" i="2"/>
  <c r="V77" i="2"/>
  <c r="V87" i="2"/>
  <c r="V97" i="2"/>
  <c r="V107" i="2"/>
  <c r="U9" i="2"/>
  <c r="U19" i="2"/>
  <c r="U29" i="2"/>
  <c r="U39" i="2"/>
  <c r="U49" i="2"/>
  <c r="U59" i="2"/>
  <c r="U69" i="2"/>
  <c r="U79" i="2"/>
  <c r="U89" i="2"/>
  <c r="U99" i="2"/>
  <c r="U109" i="2"/>
  <c r="T11" i="2"/>
  <c r="T21" i="2"/>
  <c r="T31" i="2"/>
  <c r="T41" i="2"/>
  <c r="T51" i="2"/>
  <c r="T61" i="2"/>
  <c r="T71" i="2"/>
  <c r="T81" i="2"/>
  <c r="T91" i="2"/>
  <c r="T101" i="2"/>
  <c r="S3" i="2"/>
  <c r="S13" i="2"/>
  <c r="S23" i="2"/>
  <c r="S33" i="2"/>
  <c r="S43" i="2"/>
  <c r="S53" i="2"/>
  <c r="S63" i="2"/>
  <c r="S73" i="2"/>
  <c r="S83" i="2"/>
  <c r="S93" i="2"/>
  <c r="S103" i="2"/>
  <c r="R5" i="2"/>
  <c r="R15" i="2"/>
  <c r="R25" i="2"/>
  <c r="R35" i="2"/>
  <c r="R45" i="2"/>
  <c r="R55" i="2"/>
  <c r="R65" i="2"/>
  <c r="R75" i="2"/>
  <c r="R85" i="2"/>
  <c r="R95" i="2"/>
  <c r="R105" i="2"/>
  <c r="Q7" i="2"/>
  <c r="Q17" i="2"/>
  <c r="Q27" i="2"/>
  <c r="Q37" i="2"/>
  <c r="Q47" i="2"/>
  <c r="Q57" i="2"/>
  <c r="Q67" i="2"/>
  <c r="Q77" i="2"/>
  <c r="Q87" i="2"/>
  <c r="Q97" i="2"/>
  <c r="Q107" i="2"/>
  <c r="P9" i="2"/>
  <c r="P19" i="2"/>
  <c r="P29" i="2"/>
  <c r="P39" i="2"/>
  <c r="P49" i="2"/>
  <c r="P59" i="2"/>
  <c r="P69" i="2"/>
  <c r="P79" i="2"/>
  <c r="P89" i="2"/>
  <c r="P99" i="2"/>
  <c r="P109" i="2"/>
  <c r="O11" i="2"/>
  <c r="O21" i="2"/>
  <c r="O31" i="2"/>
  <c r="O41" i="2"/>
  <c r="O51" i="2"/>
  <c r="O61" i="2"/>
  <c r="O71" i="2"/>
  <c r="O81" i="2"/>
  <c r="O91" i="2"/>
  <c r="O101" i="2"/>
  <c r="N3" i="2"/>
  <c r="N13" i="2"/>
  <c r="N23" i="2"/>
  <c r="N33" i="2"/>
  <c r="N43" i="2"/>
  <c r="N53" i="2"/>
  <c r="N63" i="2"/>
  <c r="N73" i="2"/>
  <c r="N83" i="2"/>
  <c r="N93" i="2"/>
  <c r="N103" i="2"/>
  <c r="M5" i="2"/>
  <c r="M15" i="2"/>
  <c r="M25" i="2"/>
  <c r="M35" i="2"/>
  <c r="M45" i="2"/>
  <c r="M55" i="2"/>
  <c r="M65" i="2"/>
  <c r="M75" i="2"/>
  <c r="M85" i="2"/>
  <c r="M95" i="2"/>
  <c r="M105" i="2"/>
  <c r="L7" i="2"/>
  <c r="L17" i="2"/>
  <c r="L27" i="2"/>
  <c r="L37" i="2"/>
  <c r="L47" i="2"/>
  <c r="AC31" i="2"/>
  <c r="AC81" i="2"/>
  <c r="AB13" i="2"/>
  <c r="AB50" i="2"/>
  <c r="AB82" i="2"/>
  <c r="AB104" i="2"/>
  <c r="AA24" i="2"/>
  <c r="AA46" i="2"/>
  <c r="AA74" i="2"/>
  <c r="AA96" i="2"/>
  <c r="Z15" i="2"/>
  <c r="Z35" i="2"/>
  <c r="Z55" i="2"/>
  <c r="Z75" i="2"/>
  <c r="Z95" i="2"/>
  <c r="Y7" i="2"/>
  <c r="Y25" i="2"/>
  <c r="Y38" i="2"/>
  <c r="Y54" i="2"/>
  <c r="Y67" i="2"/>
  <c r="Y80" i="2"/>
  <c r="Y94" i="2"/>
  <c r="Y106" i="2"/>
  <c r="X10" i="2"/>
  <c r="X22" i="2"/>
  <c r="X34" i="2"/>
  <c r="X44" i="2"/>
  <c r="X54" i="2"/>
  <c r="X64" i="2"/>
  <c r="X74" i="2"/>
  <c r="X84" i="2"/>
  <c r="X94" i="2"/>
  <c r="X104" i="2"/>
  <c r="W6" i="2"/>
  <c r="W16" i="2"/>
  <c r="W26" i="2"/>
  <c r="W36" i="2"/>
  <c r="W46" i="2"/>
  <c r="W56" i="2"/>
  <c r="W66" i="2"/>
  <c r="W76" i="2"/>
  <c r="W86" i="2"/>
  <c r="W96" i="2"/>
  <c r="W106" i="2"/>
  <c r="V8" i="2"/>
  <c r="V18" i="2"/>
  <c r="V28" i="2"/>
  <c r="V38" i="2"/>
  <c r="V48" i="2"/>
  <c r="V58" i="2"/>
  <c r="V68" i="2"/>
  <c r="V78" i="2"/>
  <c r="V88" i="2"/>
  <c r="V98" i="2"/>
  <c r="V108" i="2"/>
  <c r="U10" i="2"/>
  <c r="U20" i="2"/>
  <c r="U30" i="2"/>
  <c r="U40" i="2"/>
  <c r="U50" i="2"/>
  <c r="U60" i="2"/>
  <c r="U70" i="2"/>
  <c r="U80" i="2"/>
  <c r="U90" i="2"/>
  <c r="U100" i="2"/>
  <c r="U110" i="2"/>
  <c r="T12" i="2"/>
  <c r="T22" i="2"/>
  <c r="T32" i="2"/>
  <c r="T42" i="2"/>
  <c r="T52" i="2"/>
  <c r="T62" i="2"/>
  <c r="T72" i="2"/>
  <c r="T82" i="2"/>
  <c r="T92" i="2"/>
  <c r="T102" i="2"/>
  <c r="S4" i="2"/>
  <c r="AC40" i="2"/>
  <c r="AC90" i="2"/>
  <c r="AB20" i="2"/>
  <c r="AB52" i="2"/>
  <c r="AB83" i="2"/>
  <c r="AB110" i="2"/>
  <c r="AA25" i="2"/>
  <c r="AA52" i="2"/>
  <c r="AA75" i="2"/>
  <c r="AA102" i="2"/>
  <c r="Z16" i="2"/>
  <c r="Z36" i="2"/>
  <c r="Z56" i="2"/>
  <c r="Z76" i="2"/>
  <c r="Z96" i="2"/>
  <c r="Y8" i="2"/>
  <c r="Y26" i="2"/>
  <c r="Y39" i="2"/>
  <c r="Y55" i="2"/>
  <c r="Y68" i="2"/>
  <c r="Y83" i="2"/>
  <c r="Y95" i="2"/>
  <c r="Y107" i="2"/>
  <c r="X11" i="2"/>
  <c r="X25" i="2"/>
  <c r="X35" i="2"/>
  <c r="X45" i="2"/>
  <c r="X55" i="2"/>
  <c r="X65" i="2"/>
  <c r="X75" i="2"/>
  <c r="X85" i="2"/>
  <c r="X95" i="2"/>
  <c r="X105" i="2"/>
  <c r="W7" i="2"/>
  <c r="W17" i="2"/>
  <c r="W27" i="2"/>
  <c r="W37" i="2"/>
  <c r="W47" i="2"/>
  <c r="W57" i="2"/>
  <c r="W67" i="2"/>
  <c r="W77" i="2"/>
  <c r="W87" i="2"/>
  <c r="W97" i="2"/>
  <c r="W107" i="2"/>
  <c r="V9" i="2"/>
  <c r="V19" i="2"/>
  <c r="V29" i="2"/>
  <c r="V39" i="2"/>
  <c r="V49" i="2"/>
  <c r="V59" i="2"/>
  <c r="V69" i="2"/>
  <c r="V79" i="2"/>
  <c r="V89" i="2"/>
  <c r="V99" i="2"/>
  <c r="V109" i="2"/>
  <c r="U11" i="2"/>
  <c r="U21" i="2"/>
  <c r="U31" i="2"/>
  <c r="U41" i="2"/>
  <c r="U51" i="2"/>
  <c r="U61" i="2"/>
  <c r="U71" i="2"/>
  <c r="U81" i="2"/>
  <c r="U91" i="2"/>
  <c r="U101" i="2"/>
  <c r="T3" i="2"/>
  <c r="T13" i="2"/>
  <c r="T23" i="2"/>
  <c r="T33" i="2"/>
  <c r="T43" i="2"/>
  <c r="T53" i="2"/>
  <c r="T63" i="2"/>
  <c r="T73" i="2"/>
  <c r="T83" i="2"/>
  <c r="T93" i="2"/>
  <c r="T103" i="2"/>
  <c r="S5" i="2"/>
  <c r="S15" i="2"/>
  <c r="S25" i="2"/>
  <c r="S35" i="2"/>
  <c r="S45" i="2"/>
  <c r="S55" i="2"/>
  <c r="S65" i="2"/>
  <c r="S75" i="2"/>
  <c r="S85" i="2"/>
  <c r="S95" i="2"/>
  <c r="S105" i="2"/>
  <c r="R7" i="2"/>
  <c r="R17" i="2"/>
  <c r="R27" i="2"/>
  <c r="R37" i="2"/>
  <c r="R47" i="2"/>
  <c r="R57" i="2"/>
  <c r="R67" i="2"/>
  <c r="R77" i="2"/>
  <c r="R87" i="2"/>
  <c r="R97" i="2"/>
  <c r="R107" i="2"/>
  <c r="Q9" i="2"/>
  <c r="Q19" i="2"/>
  <c r="Q29" i="2"/>
  <c r="Q39" i="2"/>
  <c r="Q49" i="2"/>
  <c r="Q59" i="2"/>
  <c r="Q69" i="2"/>
  <c r="Q79" i="2"/>
  <c r="Q89" i="2"/>
  <c r="Q99" i="2"/>
  <c r="Q109" i="2"/>
  <c r="P11" i="2"/>
  <c r="P21" i="2"/>
  <c r="P31" i="2"/>
  <c r="AC41" i="2"/>
  <c r="AC91" i="2"/>
  <c r="AB22" i="2"/>
  <c r="AB53" i="2"/>
  <c r="AB84" i="2"/>
  <c r="AA4" i="2"/>
  <c r="AA26" i="2"/>
  <c r="AA54" i="2"/>
  <c r="AA76" i="2"/>
  <c r="AA104" i="2"/>
  <c r="Z17" i="2"/>
  <c r="Z37" i="2"/>
  <c r="Z57" i="2"/>
  <c r="Z77" i="2"/>
  <c r="Z97" i="2"/>
  <c r="Y9" i="2"/>
  <c r="Y27" i="2"/>
  <c r="Y40" i="2"/>
  <c r="Y56" i="2"/>
  <c r="Y69" i="2"/>
  <c r="Y84" i="2"/>
  <c r="Y96" i="2"/>
  <c r="Y108" i="2"/>
  <c r="X12" i="2"/>
  <c r="X26" i="2"/>
  <c r="X36" i="2"/>
  <c r="X46" i="2"/>
  <c r="X56" i="2"/>
  <c r="X66" i="2"/>
  <c r="X76" i="2"/>
  <c r="X86" i="2"/>
  <c r="X96" i="2"/>
  <c r="X106" i="2"/>
  <c r="W8" i="2"/>
  <c r="W18" i="2"/>
  <c r="W28" i="2"/>
  <c r="W38" i="2"/>
  <c r="W48" i="2"/>
  <c r="W58" i="2"/>
  <c r="W68" i="2"/>
  <c r="W78" i="2"/>
  <c r="W88" i="2"/>
  <c r="W98" i="2"/>
  <c r="W108" i="2"/>
  <c r="V10" i="2"/>
  <c r="V20" i="2"/>
  <c r="V30" i="2"/>
  <c r="V40" i="2"/>
  <c r="V50" i="2"/>
  <c r="V60" i="2"/>
  <c r="V70" i="2"/>
  <c r="V80" i="2"/>
  <c r="V90" i="2"/>
  <c r="V100" i="2"/>
  <c r="V110" i="2"/>
  <c r="U12" i="2"/>
  <c r="U22" i="2"/>
  <c r="U32" i="2"/>
  <c r="U42" i="2"/>
  <c r="U52" i="2"/>
  <c r="U62" i="2"/>
  <c r="U72" i="2"/>
  <c r="U82" i="2"/>
  <c r="U92" i="2"/>
  <c r="U102" i="2"/>
  <c r="T4" i="2"/>
  <c r="T14" i="2"/>
  <c r="T24" i="2"/>
  <c r="T34" i="2"/>
  <c r="T44" i="2"/>
  <c r="T54" i="2"/>
  <c r="T64" i="2"/>
  <c r="T74" i="2"/>
  <c r="T84" i="2"/>
  <c r="T94" i="2"/>
  <c r="T104" i="2"/>
  <c r="S6" i="2"/>
  <c r="S16" i="2"/>
  <c r="S26" i="2"/>
  <c r="S36" i="2"/>
  <c r="S46" i="2"/>
  <c r="S56" i="2"/>
  <c r="S66" i="2"/>
  <c r="S76" i="2"/>
  <c r="S86" i="2"/>
  <c r="S96" i="2"/>
  <c r="S106" i="2"/>
  <c r="R8" i="2"/>
  <c r="R18" i="2"/>
  <c r="R28" i="2"/>
  <c r="R38" i="2"/>
  <c r="R48" i="2"/>
  <c r="R58" i="2"/>
  <c r="R68" i="2"/>
  <c r="R78" i="2"/>
  <c r="R88" i="2"/>
  <c r="R98" i="2"/>
  <c r="R108" i="2"/>
  <c r="Q10" i="2"/>
  <c r="Q20" i="2"/>
  <c r="Q30" i="2"/>
  <c r="Q40" i="2"/>
  <c r="Q50" i="2"/>
  <c r="Q60" i="2"/>
  <c r="Q70" i="2"/>
  <c r="Q80" i="2"/>
  <c r="Q90" i="2"/>
  <c r="Q100" i="2"/>
  <c r="Q110" i="2"/>
  <c r="P12" i="2"/>
  <c r="P22" i="2"/>
  <c r="P32" i="2"/>
  <c r="P42" i="2"/>
  <c r="P52" i="2"/>
  <c r="P62" i="2"/>
  <c r="P72" i="2"/>
  <c r="P82" i="2"/>
  <c r="P92" i="2"/>
  <c r="P102" i="2"/>
  <c r="O4" i="2"/>
  <c r="O14" i="2"/>
  <c r="O24" i="2"/>
  <c r="O34" i="2"/>
  <c r="O44" i="2"/>
  <c r="O54" i="2"/>
  <c r="O64" i="2"/>
  <c r="O74" i="2"/>
  <c r="T48" i="2"/>
  <c r="S24" i="2"/>
  <c r="S60" i="2"/>
  <c r="S94" i="2"/>
  <c r="R19" i="2"/>
  <c r="R52" i="2"/>
  <c r="R79" i="2"/>
  <c r="R100" i="2"/>
  <c r="Q12" i="2"/>
  <c r="Q32" i="2"/>
  <c r="Q52" i="2"/>
  <c r="Q72" i="2"/>
  <c r="Q92" i="2"/>
  <c r="P4" i="2"/>
  <c r="P20" i="2"/>
  <c r="P36" i="2"/>
  <c r="P51" i="2"/>
  <c r="P65" i="2"/>
  <c r="P80" i="2"/>
  <c r="P94" i="2"/>
  <c r="P107" i="2"/>
  <c r="O12" i="2"/>
  <c r="O25" i="2"/>
  <c r="O37" i="2"/>
  <c r="O49" i="2"/>
  <c r="O62" i="2"/>
  <c r="O75" i="2"/>
  <c r="O86" i="2"/>
  <c r="O97" i="2"/>
  <c r="O108" i="2"/>
  <c r="N11" i="2"/>
  <c r="N22" i="2"/>
  <c r="N34" i="2"/>
  <c r="N45" i="2"/>
  <c r="N56" i="2"/>
  <c r="N67" i="2"/>
  <c r="N78" i="2"/>
  <c r="N89" i="2"/>
  <c r="N100" i="2"/>
  <c r="M3" i="2"/>
  <c r="M14" i="2"/>
  <c r="M26" i="2"/>
  <c r="M37" i="2"/>
  <c r="M48" i="2"/>
  <c r="M59" i="2"/>
  <c r="M70" i="2"/>
  <c r="M81" i="2"/>
  <c r="M92" i="2"/>
  <c r="M103" i="2"/>
  <c r="L6" i="2"/>
  <c r="L18" i="2"/>
  <c r="L29" i="2"/>
  <c r="L40" i="2"/>
  <c r="L51" i="2"/>
  <c r="L61" i="2"/>
  <c r="L71" i="2"/>
  <c r="L81" i="2"/>
  <c r="L91" i="2"/>
  <c r="L101" i="2"/>
  <c r="K3" i="2"/>
  <c r="K13" i="2"/>
  <c r="K23" i="2"/>
  <c r="K33" i="2"/>
  <c r="K43" i="2"/>
  <c r="K53" i="2"/>
  <c r="K63" i="2"/>
  <c r="K73" i="2"/>
  <c r="K83" i="2"/>
  <c r="K93" i="2"/>
  <c r="K103" i="2"/>
  <c r="J5" i="2"/>
  <c r="J15" i="2"/>
  <c r="J25" i="2"/>
  <c r="J35" i="2"/>
  <c r="J45" i="2"/>
  <c r="J55" i="2"/>
  <c r="J65" i="2"/>
  <c r="J75" i="2"/>
  <c r="J85" i="2"/>
  <c r="J95" i="2"/>
  <c r="J105" i="2"/>
  <c r="I7" i="2"/>
  <c r="I17" i="2"/>
  <c r="I27" i="2"/>
  <c r="I37" i="2"/>
  <c r="I47" i="2"/>
  <c r="I57" i="2"/>
  <c r="I67" i="2"/>
  <c r="I77" i="2"/>
  <c r="I87" i="2"/>
  <c r="I97" i="2"/>
  <c r="I107" i="2"/>
  <c r="H9" i="2"/>
  <c r="H19" i="2"/>
  <c r="H29" i="2"/>
  <c r="H39" i="2"/>
  <c r="H49" i="2"/>
  <c r="H59" i="2"/>
  <c r="H69" i="2"/>
  <c r="H79" i="2"/>
  <c r="H89" i="2"/>
  <c r="H99" i="2"/>
  <c r="H109" i="2"/>
  <c r="G11" i="2"/>
  <c r="G21" i="2"/>
  <c r="T58" i="2"/>
  <c r="S30" i="2"/>
  <c r="S64" i="2"/>
  <c r="S97" i="2"/>
  <c r="R22" i="2"/>
  <c r="R56" i="2"/>
  <c r="R80" i="2"/>
  <c r="R101" i="2"/>
  <c r="Q13" i="2"/>
  <c r="Q33" i="2"/>
  <c r="Q53" i="2"/>
  <c r="Q73" i="2"/>
  <c r="Q93" i="2"/>
  <c r="P5" i="2"/>
  <c r="P23" i="2"/>
  <c r="P38" i="2"/>
  <c r="P53" i="2"/>
  <c r="P66" i="2"/>
  <c r="P81" i="2"/>
  <c r="P95" i="2"/>
  <c r="P108" i="2"/>
  <c r="O13" i="2"/>
  <c r="O26" i="2"/>
  <c r="O38" i="2"/>
  <c r="O50" i="2"/>
  <c r="O63" i="2"/>
  <c r="O76" i="2"/>
  <c r="O87" i="2"/>
  <c r="O98" i="2"/>
  <c r="O109" i="2"/>
  <c r="N12" i="2"/>
  <c r="N24" i="2"/>
  <c r="N35" i="2"/>
  <c r="N46" i="2"/>
  <c r="N57" i="2"/>
  <c r="N68" i="2"/>
  <c r="N79" i="2"/>
  <c r="N90" i="2"/>
  <c r="N101" i="2"/>
  <c r="M4" i="2"/>
  <c r="M16" i="2"/>
  <c r="M27" i="2"/>
  <c r="M38" i="2"/>
  <c r="M49" i="2"/>
  <c r="M60" i="2"/>
  <c r="M71" i="2"/>
  <c r="M82" i="2"/>
  <c r="M93" i="2"/>
  <c r="M104" i="2"/>
  <c r="L8" i="2"/>
  <c r="L19" i="2"/>
  <c r="L30" i="2"/>
  <c r="L41" i="2"/>
  <c r="L52" i="2"/>
  <c r="L62" i="2"/>
  <c r="L72" i="2"/>
  <c r="L82" i="2"/>
  <c r="L92" i="2"/>
  <c r="L102" i="2"/>
  <c r="K4" i="2"/>
  <c r="K14" i="2"/>
  <c r="K24" i="2"/>
  <c r="K34" i="2"/>
  <c r="K44" i="2"/>
  <c r="K54" i="2"/>
  <c r="K64" i="2"/>
  <c r="K74" i="2"/>
  <c r="K84" i="2"/>
  <c r="K94" i="2"/>
  <c r="K104" i="2"/>
  <c r="J6" i="2"/>
  <c r="J16" i="2"/>
  <c r="J26" i="2"/>
  <c r="J36" i="2"/>
  <c r="J46" i="2"/>
  <c r="J56" i="2"/>
  <c r="J66" i="2"/>
  <c r="J76" i="2"/>
  <c r="J86" i="2"/>
  <c r="J96" i="2"/>
  <c r="J106" i="2"/>
  <c r="I8" i="2"/>
  <c r="I18" i="2"/>
  <c r="I28" i="2"/>
  <c r="I38" i="2"/>
  <c r="I48" i="2"/>
  <c r="I58" i="2"/>
  <c r="I68" i="2"/>
  <c r="I78" i="2"/>
  <c r="I88" i="2"/>
  <c r="I98" i="2"/>
  <c r="I108" i="2"/>
  <c r="H10" i="2"/>
  <c r="H20" i="2"/>
  <c r="H30" i="2"/>
  <c r="H40" i="2"/>
  <c r="H50" i="2"/>
  <c r="H60" i="2"/>
  <c r="H70" i="2"/>
  <c r="H80" i="2"/>
  <c r="H90" i="2"/>
  <c r="H100" i="2"/>
  <c r="H110" i="2"/>
  <c r="G12" i="2"/>
  <c r="G22" i="2"/>
  <c r="G32" i="2"/>
  <c r="G42" i="2"/>
  <c r="G52" i="2"/>
  <c r="G62" i="2"/>
  <c r="G72" i="2"/>
  <c r="G82" i="2"/>
  <c r="G92" i="2"/>
  <c r="G102" i="2"/>
  <c r="F4" i="2"/>
  <c r="F14" i="2"/>
  <c r="F24" i="2"/>
  <c r="F34" i="2"/>
  <c r="F44" i="2"/>
  <c r="F54" i="2"/>
  <c r="F64" i="2"/>
  <c r="F74" i="2"/>
  <c r="F84" i="2"/>
  <c r="F94" i="2"/>
  <c r="F104" i="2"/>
  <c r="E6" i="2"/>
  <c r="E16" i="2"/>
  <c r="E26" i="2"/>
  <c r="T68" i="2"/>
  <c r="S34" i="2"/>
  <c r="S67" i="2"/>
  <c r="S100" i="2"/>
  <c r="R26" i="2"/>
  <c r="R59" i="2"/>
  <c r="R82" i="2"/>
  <c r="R102" i="2"/>
  <c r="Q14" i="2"/>
  <c r="Q34" i="2"/>
  <c r="Q54" i="2"/>
  <c r="Q74" i="2"/>
  <c r="Q94" i="2"/>
  <c r="P6" i="2"/>
  <c r="P24" i="2"/>
  <c r="P40" i="2"/>
  <c r="P54" i="2"/>
  <c r="P68" i="2"/>
  <c r="P83" i="2"/>
  <c r="P96" i="2"/>
  <c r="P110" i="2"/>
  <c r="O15" i="2"/>
  <c r="O27" i="2"/>
  <c r="O39" i="2"/>
  <c r="O52" i="2"/>
  <c r="O65" i="2"/>
  <c r="O77" i="2"/>
  <c r="O88" i="2"/>
  <c r="O99" i="2"/>
  <c r="O110" i="2"/>
  <c r="N14" i="2"/>
  <c r="N25" i="2"/>
  <c r="N36" i="2"/>
  <c r="N47" i="2"/>
  <c r="N58" i="2"/>
  <c r="N69" i="2"/>
  <c r="N80" i="2"/>
  <c r="N91" i="2"/>
  <c r="N102" i="2"/>
  <c r="M6" i="2"/>
  <c r="M17" i="2"/>
  <c r="M28" i="2"/>
  <c r="M39" i="2"/>
  <c r="M50" i="2"/>
  <c r="M61" i="2"/>
  <c r="M72" i="2"/>
  <c r="M83" i="2"/>
  <c r="M94" i="2"/>
  <c r="M106" i="2"/>
  <c r="L9" i="2"/>
  <c r="L20" i="2"/>
  <c r="L31" i="2"/>
  <c r="L42" i="2"/>
  <c r="L53" i="2"/>
  <c r="L63" i="2"/>
  <c r="L73" i="2"/>
  <c r="L83" i="2"/>
  <c r="L93" i="2"/>
  <c r="L103" i="2"/>
  <c r="K5" i="2"/>
  <c r="K15" i="2"/>
  <c r="K25" i="2"/>
  <c r="K35" i="2"/>
  <c r="K45" i="2"/>
  <c r="K55" i="2"/>
  <c r="K65" i="2"/>
  <c r="K75" i="2"/>
  <c r="K85" i="2"/>
  <c r="K95" i="2"/>
  <c r="K105" i="2"/>
  <c r="J7" i="2"/>
  <c r="J17" i="2"/>
  <c r="J27" i="2"/>
  <c r="J37" i="2"/>
  <c r="J47" i="2"/>
  <c r="J57" i="2"/>
  <c r="J67" i="2"/>
  <c r="J77" i="2"/>
  <c r="J87" i="2"/>
  <c r="J97" i="2"/>
  <c r="T78" i="2"/>
  <c r="S37" i="2"/>
  <c r="S70" i="2"/>
  <c r="S104" i="2"/>
  <c r="R29" i="2"/>
  <c r="R60" i="2"/>
  <c r="R86" i="2"/>
  <c r="R106" i="2"/>
  <c r="Q18" i="2"/>
  <c r="Q38" i="2"/>
  <c r="Q58" i="2"/>
  <c r="Q78" i="2"/>
  <c r="Q98" i="2"/>
  <c r="P8" i="2"/>
  <c r="P25" i="2"/>
  <c r="P41" i="2"/>
  <c r="P55" i="2"/>
  <c r="P70" i="2"/>
  <c r="P84" i="2"/>
  <c r="P98" i="2"/>
  <c r="O3" i="2"/>
  <c r="O16" i="2"/>
  <c r="O28" i="2"/>
  <c r="O40" i="2"/>
  <c r="O53" i="2"/>
  <c r="O66" i="2"/>
  <c r="O78" i="2"/>
  <c r="O89" i="2"/>
  <c r="O100" i="2"/>
  <c r="N4" i="2"/>
  <c r="N15" i="2"/>
  <c r="N26" i="2"/>
  <c r="N37" i="2"/>
  <c r="N48" i="2"/>
  <c r="N59" i="2"/>
  <c r="N70" i="2"/>
  <c r="N81" i="2"/>
  <c r="N92" i="2"/>
  <c r="N104" i="2"/>
  <c r="M7" i="2"/>
  <c r="M18" i="2"/>
  <c r="M29" i="2"/>
  <c r="M40" i="2"/>
  <c r="M51" i="2"/>
  <c r="M62" i="2"/>
  <c r="M73" i="2"/>
  <c r="M84" i="2"/>
  <c r="M96" i="2"/>
  <c r="M107" i="2"/>
  <c r="L10" i="2"/>
  <c r="L21" i="2"/>
  <c r="L32" i="2"/>
  <c r="L43" i="2"/>
  <c r="L54" i="2"/>
  <c r="L64" i="2"/>
  <c r="L74" i="2"/>
  <c r="L84" i="2"/>
  <c r="L94" i="2"/>
  <c r="L104" i="2"/>
  <c r="K6" i="2"/>
  <c r="K16" i="2"/>
  <c r="K26" i="2"/>
  <c r="K36" i="2"/>
  <c r="K46" i="2"/>
  <c r="K56" i="2"/>
  <c r="K66" i="2"/>
  <c r="K76" i="2"/>
  <c r="K86" i="2"/>
  <c r="K96" i="2"/>
  <c r="K106" i="2"/>
  <c r="J8" i="2"/>
  <c r="J18" i="2"/>
  <c r="J28" i="2"/>
  <c r="J38" i="2"/>
  <c r="J48" i="2"/>
  <c r="J58" i="2"/>
  <c r="J68" i="2"/>
  <c r="J78" i="2"/>
  <c r="J88" i="2"/>
  <c r="J98" i="2"/>
  <c r="J108" i="2"/>
  <c r="I10" i="2"/>
  <c r="I20" i="2"/>
  <c r="I30" i="2"/>
  <c r="I40" i="2"/>
  <c r="I50" i="2"/>
  <c r="I60" i="2"/>
  <c r="I70" i="2"/>
  <c r="I80" i="2"/>
  <c r="I90" i="2"/>
  <c r="I100" i="2"/>
  <c r="I110" i="2"/>
  <c r="H12" i="2"/>
  <c r="H22" i="2"/>
  <c r="H32" i="2"/>
  <c r="H42" i="2"/>
  <c r="H52" i="2"/>
  <c r="H62" i="2"/>
  <c r="H72" i="2"/>
  <c r="H82" i="2"/>
  <c r="H92" i="2"/>
  <c r="H102" i="2"/>
  <c r="G4" i="2"/>
  <c r="G14" i="2"/>
  <c r="G24" i="2"/>
  <c r="G34" i="2"/>
  <c r="G44" i="2"/>
  <c r="G54" i="2"/>
  <c r="G64" i="2"/>
  <c r="G74" i="2"/>
  <c r="G84" i="2"/>
  <c r="G94" i="2"/>
  <c r="T88" i="2"/>
  <c r="S40" i="2"/>
  <c r="S74" i="2"/>
  <c r="S107" i="2"/>
  <c r="R32" i="2"/>
  <c r="R62" i="2"/>
  <c r="R89" i="2"/>
  <c r="R109" i="2"/>
  <c r="Q21" i="2"/>
  <c r="Q41" i="2"/>
  <c r="Q61" i="2"/>
  <c r="Q81" i="2"/>
  <c r="Q101" i="2"/>
  <c r="P10" i="2"/>
  <c r="P26" i="2"/>
  <c r="P43" i="2"/>
  <c r="P56" i="2"/>
  <c r="P71" i="2"/>
  <c r="P85" i="2"/>
  <c r="P100" i="2"/>
  <c r="O5" i="2"/>
  <c r="O17" i="2"/>
  <c r="O29" i="2"/>
  <c r="O42" i="2"/>
  <c r="O55" i="2"/>
  <c r="O67" i="2"/>
  <c r="O79" i="2"/>
  <c r="O90" i="2"/>
  <c r="O102" i="2"/>
  <c r="N5" i="2"/>
  <c r="N16" i="2"/>
  <c r="N27" i="2"/>
  <c r="N38" i="2"/>
  <c r="N49" i="2"/>
  <c r="N60" i="2"/>
  <c r="N71" i="2"/>
  <c r="N82" i="2"/>
  <c r="N94" i="2"/>
  <c r="N105" i="2"/>
  <c r="M8" i="2"/>
  <c r="M19" i="2"/>
  <c r="M30" i="2"/>
  <c r="M41" i="2"/>
  <c r="M52" i="2"/>
  <c r="M63" i="2"/>
  <c r="M74" i="2"/>
  <c r="M86" i="2"/>
  <c r="M97" i="2"/>
  <c r="M108" i="2"/>
  <c r="L11" i="2"/>
  <c r="L22" i="2"/>
  <c r="L33" i="2"/>
  <c r="L44" i="2"/>
  <c r="L55" i="2"/>
  <c r="L65" i="2"/>
  <c r="L75" i="2"/>
  <c r="L85" i="2"/>
  <c r="L95" i="2"/>
  <c r="L105" i="2"/>
  <c r="K7" i="2"/>
  <c r="K17" i="2"/>
  <c r="K27" i="2"/>
  <c r="K37" i="2"/>
  <c r="K47" i="2"/>
  <c r="K57" i="2"/>
  <c r="K67" i="2"/>
  <c r="K77" i="2"/>
  <c r="K87" i="2"/>
  <c r="K97" i="2"/>
  <c r="K107" i="2"/>
  <c r="J9" i="2"/>
  <c r="J19" i="2"/>
  <c r="J29" i="2"/>
  <c r="J39" i="2"/>
  <c r="J49" i="2"/>
  <c r="J59" i="2"/>
  <c r="J69" i="2"/>
  <c r="J79" i="2"/>
  <c r="J89" i="2"/>
  <c r="J99" i="2"/>
  <c r="J109" i="2"/>
  <c r="I11" i="2"/>
  <c r="I21" i="2"/>
  <c r="I31" i="2"/>
  <c r="I41" i="2"/>
  <c r="I51" i="2"/>
  <c r="I61" i="2"/>
  <c r="I71" i="2"/>
  <c r="I81" i="2"/>
  <c r="I91" i="2"/>
  <c r="I101" i="2"/>
  <c r="T98" i="2"/>
  <c r="S44" i="2"/>
  <c r="S77" i="2"/>
  <c r="S110" i="2"/>
  <c r="R36" i="2"/>
  <c r="R66" i="2"/>
  <c r="R90" i="2"/>
  <c r="R110" i="2"/>
  <c r="Q22" i="2"/>
  <c r="Q42" i="2"/>
  <c r="Q62" i="2"/>
  <c r="Q82" i="2"/>
  <c r="Q102" i="2"/>
  <c r="P13" i="2"/>
  <c r="P28" i="2"/>
  <c r="P44" i="2"/>
  <c r="P58" i="2"/>
  <c r="P73" i="2"/>
  <c r="P86" i="2"/>
  <c r="P101" i="2"/>
  <c r="O6" i="2"/>
  <c r="O18" i="2"/>
  <c r="O30" i="2"/>
  <c r="O43" i="2"/>
  <c r="O56" i="2"/>
  <c r="O68" i="2"/>
  <c r="O80" i="2"/>
  <c r="O92" i="2"/>
  <c r="O103" i="2"/>
  <c r="N6" i="2"/>
  <c r="N17" i="2"/>
  <c r="N28" i="2"/>
  <c r="N39" i="2"/>
  <c r="N50" i="2"/>
  <c r="N61" i="2"/>
  <c r="N72" i="2"/>
  <c r="N84" i="2"/>
  <c r="N95" i="2"/>
  <c r="N106" i="2"/>
  <c r="M9" i="2"/>
  <c r="M20" i="2"/>
  <c r="M31" i="2"/>
  <c r="M42" i="2"/>
  <c r="M53" i="2"/>
  <c r="M64" i="2"/>
  <c r="M76" i="2"/>
  <c r="M87" i="2"/>
  <c r="M98" i="2"/>
  <c r="M109" i="2"/>
  <c r="L12" i="2"/>
  <c r="L23" i="2"/>
  <c r="L34" i="2"/>
  <c r="L45" i="2"/>
  <c r="L56" i="2"/>
  <c r="L66" i="2"/>
  <c r="L76" i="2"/>
  <c r="L86" i="2"/>
  <c r="L96" i="2"/>
  <c r="L106" i="2"/>
  <c r="K8" i="2"/>
  <c r="K18" i="2"/>
  <c r="K28" i="2"/>
  <c r="K38" i="2"/>
  <c r="K48" i="2"/>
  <c r="K58" i="2"/>
  <c r="K68" i="2"/>
  <c r="K78" i="2"/>
  <c r="K88" i="2"/>
  <c r="K98" i="2"/>
  <c r="K108" i="2"/>
  <c r="J10" i="2"/>
  <c r="J20" i="2"/>
  <c r="J30" i="2"/>
  <c r="J40" i="2"/>
  <c r="J50" i="2"/>
  <c r="T108" i="2"/>
  <c r="S47" i="2"/>
  <c r="S80" i="2"/>
  <c r="R6" i="2"/>
  <c r="R39" i="2"/>
  <c r="R69" i="2"/>
  <c r="R91" i="2"/>
  <c r="Q3" i="2"/>
  <c r="Q23" i="2"/>
  <c r="Q43" i="2"/>
  <c r="Q63" i="2"/>
  <c r="Q83" i="2"/>
  <c r="Q103" i="2"/>
  <c r="P14" i="2"/>
  <c r="P30" i="2"/>
  <c r="P45" i="2"/>
  <c r="P60" i="2"/>
  <c r="P74" i="2"/>
  <c r="P88" i="2"/>
  <c r="P103" i="2"/>
  <c r="O7" i="2"/>
  <c r="O19" i="2"/>
  <c r="O32" i="2"/>
  <c r="O45" i="2"/>
  <c r="O57" i="2"/>
  <c r="O69" i="2"/>
  <c r="O82" i="2"/>
  <c r="O93" i="2"/>
  <c r="O104" i="2"/>
  <c r="N7" i="2"/>
  <c r="N18" i="2"/>
  <c r="N29" i="2"/>
  <c r="N40" i="2"/>
  <c r="N51" i="2"/>
  <c r="N62" i="2"/>
  <c r="N74" i="2"/>
  <c r="N85" i="2"/>
  <c r="N96" i="2"/>
  <c r="N107" i="2"/>
  <c r="M10" i="2"/>
  <c r="M21" i="2"/>
  <c r="M32" i="2"/>
  <c r="M43" i="2"/>
  <c r="M54" i="2"/>
  <c r="M66" i="2"/>
  <c r="M77" i="2"/>
  <c r="M88" i="2"/>
  <c r="M99" i="2"/>
  <c r="M110" i="2"/>
  <c r="L13" i="2"/>
  <c r="L24" i="2"/>
  <c r="L35" i="2"/>
  <c r="L46" i="2"/>
  <c r="L57" i="2"/>
  <c r="L67" i="2"/>
  <c r="L77" i="2"/>
  <c r="L87" i="2"/>
  <c r="L97" i="2"/>
  <c r="L107" i="2"/>
  <c r="K9" i="2"/>
  <c r="K19" i="2"/>
  <c r="K29" i="2"/>
  <c r="K39" i="2"/>
  <c r="K49" i="2"/>
  <c r="K59" i="2"/>
  <c r="K69" i="2"/>
  <c r="K79" i="2"/>
  <c r="K89" i="2"/>
  <c r="K99" i="2"/>
  <c r="K109" i="2"/>
  <c r="J11" i="2"/>
  <c r="J21" i="2"/>
  <c r="J31" i="2"/>
  <c r="J41" i="2"/>
  <c r="J51" i="2"/>
  <c r="J61" i="2"/>
  <c r="J71" i="2"/>
  <c r="J81" i="2"/>
  <c r="J91" i="2"/>
  <c r="J101" i="2"/>
  <c r="I3" i="2"/>
  <c r="I13" i="2"/>
  <c r="I23" i="2"/>
  <c r="I33" i="2"/>
  <c r="I43" i="2"/>
  <c r="I53" i="2"/>
  <c r="I63" i="2"/>
  <c r="I73" i="2"/>
  <c r="I83" i="2"/>
  <c r="I93" i="2"/>
  <c r="I103" i="2"/>
  <c r="H5" i="2"/>
  <c r="H15" i="2"/>
  <c r="S10" i="2"/>
  <c r="S50" i="2"/>
  <c r="S84" i="2"/>
  <c r="R9" i="2"/>
  <c r="R42" i="2"/>
  <c r="R70" i="2"/>
  <c r="R92" i="2"/>
  <c r="Q4" i="2"/>
  <c r="Q24" i="2"/>
  <c r="Q44" i="2"/>
  <c r="Q64" i="2"/>
  <c r="Q84" i="2"/>
  <c r="Q104" i="2"/>
  <c r="P15" i="2"/>
  <c r="P33" i="2"/>
  <c r="P46" i="2"/>
  <c r="P61" i="2"/>
  <c r="P75" i="2"/>
  <c r="P90" i="2"/>
  <c r="P104" i="2"/>
  <c r="O8" i="2"/>
  <c r="O20" i="2"/>
  <c r="O33" i="2"/>
  <c r="O46" i="2"/>
  <c r="O58" i="2"/>
  <c r="O70" i="2"/>
  <c r="O83" i="2"/>
  <c r="O94" i="2"/>
  <c r="O105" i="2"/>
  <c r="N8" i="2"/>
  <c r="N19" i="2"/>
  <c r="N30" i="2"/>
  <c r="N41" i="2"/>
  <c r="N52" i="2"/>
  <c r="N64" i="2"/>
  <c r="N75" i="2"/>
  <c r="N86" i="2"/>
  <c r="N97" i="2"/>
  <c r="N108" i="2"/>
  <c r="M11" i="2"/>
  <c r="M22" i="2"/>
  <c r="M33" i="2"/>
  <c r="M44" i="2"/>
  <c r="M56" i="2"/>
  <c r="M67" i="2"/>
  <c r="M78" i="2"/>
  <c r="M89" i="2"/>
  <c r="M100" i="2"/>
  <c r="L3" i="2"/>
  <c r="L14" i="2"/>
  <c r="L25" i="2"/>
  <c r="L36" i="2"/>
  <c r="L48" i="2"/>
  <c r="L58" i="2"/>
  <c r="L68" i="2"/>
  <c r="L78" i="2"/>
  <c r="L88" i="2"/>
  <c r="L98" i="2"/>
  <c r="L108" i="2"/>
  <c r="K10" i="2"/>
  <c r="K20" i="2"/>
  <c r="K30" i="2"/>
  <c r="K40" i="2"/>
  <c r="K50" i="2"/>
  <c r="K60" i="2"/>
  <c r="K70" i="2"/>
  <c r="K80" i="2"/>
  <c r="K90" i="2"/>
  <c r="K100" i="2"/>
  <c r="K110" i="2"/>
  <c r="J12" i="2"/>
  <c r="J22" i="2"/>
  <c r="J32" i="2"/>
  <c r="J42" i="2"/>
  <c r="J52" i="2"/>
  <c r="J62" i="2"/>
  <c r="J72" i="2"/>
  <c r="J82" i="2"/>
  <c r="J92" i="2"/>
  <c r="J102" i="2"/>
  <c r="I4" i="2"/>
  <c r="S14" i="2"/>
  <c r="S54" i="2"/>
  <c r="S87" i="2"/>
  <c r="R12" i="2"/>
  <c r="R46" i="2"/>
  <c r="R72" i="2"/>
  <c r="R96" i="2"/>
  <c r="Q8" i="2"/>
  <c r="Q28" i="2"/>
  <c r="Q48" i="2"/>
  <c r="Q68" i="2"/>
  <c r="Q88" i="2"/>
  <c r="Q108" i="2"/>
  <c r="P16" i="2"/>
  <c r="P34" i="2"/>
  <c r="P48" i="2"/>
  <c r="P63" i="2"/>
  <c r="P76" i="2"/>
  <c r="P91" i="2"/>
  <c r="P105" i="2"/>
  <c r="O9" i="2"/>
  <c r="O22" i="2"/>
  <c r="O35" i="2"/>
  <c r="O47" i="2"/>
  <c r="O59" i="2"/>
  <c r="O72" i="2"/>
  <c r="O84" i="2"/>
  <c r="O95" i="2"/>
  <c r="O106" i="2"/>
  <c r="N9" i="2"/>
  <c r="N20" i="2"/>
  <c r="N31" i="2"/>
  <c r="N42" i="2"/>
  <c r="N54" i="2"/>
  <c r="N65" i="2"/>
  <c r="N76" i="2"/>
  <c r="N87" i="2"/>
  <c r="N98" i="2"/>
  <c r="N109" i="2"/>
  <c r="M12" i="2"/>
  <c r="M23" i="2"/>
  <c r="M34" i="2"/>
  <c r="M46" i="2"/>
  <c r="M57" i="2"/>
  <c r="M68" i="2"/>
  <c r="M79" i="2"/>
  <c r="M90" i="2"/>
  <c r="M101" i="2"/>
  <c r="L4" i="2"/>
  <c r="L15" i="2"/>
  <c r="L26" i="2"/>
  <c r="L38" i="2"/>
  <c r="L49" i="2"/>
  <c r="L59" i="2"/>
  <c r="L69" i="2"/>
  <c r="L79" i="2"/>
  <c r="L89" i="2"/>
  <c r="L99" i="2"/>
  <c r="L109" i="2"/>
  <c r="K11" i="2"/>
  <c r="K21" i="2"/>
  <c r="K31" i="2"/>
  <c r="K41" i="2"/>
  <c r="K51" i="2"/>
  <c r="K61" i="2"/>
  <c r="K71" i="2"/>
  <c r="K81" i="2"/>
  <c r="K91" i="2"/>
  <c r="K101" i="2"/>
  <c r="J3" i="2"/>
  <c r="J13" i="2"/>
  <c r="J23" i="2"/>
  <c r="J33" i="2"/>
  <c r="J43" i="2"/>
  <c r="J53" i="2"/>
  <c r="J63" i="2"/>
  <c r="J73" i="2"/>
  <c r="J83" i="2"/>
  <c r="J93" i="2"/>
  <c r="J103" i="2"/>
  <c r="I5" i="2"/>
  <c r="I15" i="2"/>
  <c r="I25" i="2"/>
  <c r="I35" i="2"/>
  <c r="I45" i="2"/>
  <c r="I55" i="2"/>
  <c r="I65" i="2"/>
  <c r="I75" i="2"/>
  <c r="I85" i="2"/>
  <c r="I95" i="2"/>
  <c r="I105" i="2"/>
  <c r="S20" i="2"/>
  <c r="S57" i="2"/>
  <c r="S90" i="2"/>
  <c r="R16" i="2"/>
  <c r="R49" i="2"/>
  <c r="R76" i="2"/>
  <c r="R99" i="2"/>
  <c r="Q11" i="2"/>
  <c r="Q31" i="2"/>
  <c r="Q51" i="2"/>
  <c r="Q71" i="2"/>
  <c r="Q91" i="2"/>
  <c r="P3" i="2"/>
  <c r="P18" i="2"/>
  <c r="P35" i="2"/>
  <c r="P50" i="2"/>
  <c r="P64" i="2"/>
  <c r="P78" i="2"/>
  <c r="P93" i="2"/>
  <c r="P106" i="2"/>
  <c r="O10" i="2"/>
  <c r="O23" i="2"/>
  <c r="O36" i="2"/>
  <c r="O48" i="2"/>
  <c r="O60" i="2"/>
  <c r="O73" i="2"/>
  <c r="O85" i="2"/>
  <c r="O96" i="2"/>
  <c r="O107" i="2"/>
  <c r="N10" i="2"/>
  <c r="N21" i="2"/>
  <c r="N32" i="2"/>
  <c r="N44" i="2"/>
  <c r="N55" i="2"/>
  <c r="N66" i="2"/>
  <c r="N77" i="2"/>
  <c r="N88" i="2"/>
  <c r="N99" i="2"/>
  <c r="N110" i="2"/>
  <c r="M13" i="2"/>
  <c r="M24" i="2"/>
  <c r="M36" i="2"/>
  <c r="M47" i="2"/>
  <c r="M58" i="2"/>
  <c r="M69" i="2"/>
  <c r="M80" i="2"/>
  <c r="M91" i="2"/>
  <c r="M102" i="2"/>
  <c r="L5" i="2"/>
  <c r="L16" i="2"/>
  <c r="L28" i="2"/>
  <c r="L39" i="2"/>
  <c r="L50" i="2"/>
  <c r="L60" i="2"/>
  <c r="L70" i="2"/>
  <c r="L80" i="2"/>
  <c r="L90" i="2"/>
  <c r="L100" i="2"/>
  <c r="L110" i="2"/>
  <c r="K12" i="2"/>
  <c r="K22" i="2"/>
  <c r="K32" i="2"/>
  <c r="K42" i="2"/>
  <c r="K52" i="2"/>
  <c r="K62" i="2"/>
  <c r="K72" i="2"/>
  <c r="K82" i="2"/>
  <c r="K92" i="2"/>
  <c r="K102" i="2"/>
  <c r="J4" i="2"/>
  <c r="J14" i="2"/>
  <c r="J24" i="2"/>
  <c r="J34" i="2"/>
  <c r="J44" i="2"/>
  <c r="J54" i="2"/>
  <c r="J64" i="2"/>
  <c r="J74" i="2"/>
  <c r="J84" i="2"/>
  <c r="J94" i="2"/>
  <c r="J104" i="2"/>
  <c r="I6" i="2"/>
  <c r="I16" i="2"/>
  <c r="I26" i="2"/>
  <c r="I36" i="2"/>
  <c r="I46" i="2"/>
  <c r="I56" i="2"/>
  <c r="I66" i="2"/>
  <c r="I76" i="2"/>
  <c r="I86" i="2"/>
  <c r="I96" i="2"/>
  <c r="I106" i="2"/>
  <c r="H8" i="2"/>
  <c r="H18" i="2"/>
  <c r="H28" i="2"/>
  <c r="J60" i="2"/>
  <c r="I19" i="2"/>
  <c r="I52" i="2"/>
  <c r="I84" i="2"/>
  <c r="H6" i="2"/>
  <c r="H25" i="2"/>
  <c r="H41" i="2"/>
  <c r="H55" i="2"/>
  <c r="H68" i="2"/>
  <c r="H84" i="2"/>
  <c r="H97" i="2"/>
  <c r="G5" i="2"/>
  <c r="G18" i="2"/>
  <c r="G31" i="2"/>
  <c r="G45" i="2"/>
  <c r="G57" i="2"/>
  <c r="G69" i="2"/>
  <c r="G81" i="2"/>
  <c r="G95" i="2"/>
  <c r="G106" i="2"/>
  <c r="F9" i="2"/>
  <c r="F20" i="2"/>
  <c r="F31" i="2"/>
  <c r="F42" i="2"/>
  <c r="F53" i="2"/>
  <c r="F65" i="2"/>
  <c r="F76" i="2"/>
  <c r="F87" i="2"/>
  <c r="F98" i="2"/>
  <c r="F109" i="2"/>
  <c r="E12" i="2"/>
  <c r="E23" i="2"/>
  <c r="E34" i="2"/>
  <c r="E44" i="2"/>
  <c r="E54" i="2"/>
  <c r="E64" i="2"/>
  <c r="E74" i="2"/>
  <c r="E84" i="2"/>
  <c r="E94" i="2"/>
  <c r="E104" i="2"/>
  <c r="D6" i="2"/>
  <c r="D16" i="2"/>
  <c r="D26" i="2"/>
  <c r="D36" i="2"/>
  <c r="D46" i="2"/>
  <c r="D56" i="2"/>
  <c r="D66" i="2"/>
  <c r="D76" i="2"/>
  <c r="D86" i="2"/>
  <c r="D96" i="2"/>
  <c r="D106" i="2"/>
  <c r="C8" i="2"/>
  <c r="C18" i="2"/>
  <c r="C28" i="2"/>
  <c r="C38" i="2"/>
  <c r="C48" i="2"/>
  <c r="C58" i="2"/>
  <c r="C68" i="2"/>
  <c r="C78" i="2"/>
  <c r="C88" i="2"/>
  <c r="C98" i="2"/>
  <c r="C108" i="2"/>
  <c r="B10" i="2"/>
  <c r="B20" i="2"/>
  <c r="B30" i="2"/>
  <c r="B40" i="2"/>
  <c r="B50" i="2"/>
  <c r="B60" i="2"/>
  <c r="B70" i="2"/>
  <c r="B80" i="2"/>
  <c r="B90" i="2"/>
  <c r="B100" i="2"/>
  <c r="B110" i="2"/>
  <c r="AI12" i="1"/>
  <c r="AI22" i="1"/>
  <c r="AI32" i="1"/>
  <c r="AI42" i="1"/>
  <c r="AI52" i="1"/>
  <c r="AI62" i="1"/>
  <c r="AI72" i="1"/>
  <c r="AI82" i="1"/>
  <c r="AI92" i="1"/>
  <c r="AI102" i="1"/>
  <c r="AI112" i="1"/>
  <c r="AI122" i="1"/>
  <c r="AI132" i="1"/>
  <c r="AI142" i="1"/>
  <c r="AI152" i="1"/>
  <c r="AI162" i="1"/>
  <c r="AI172" i="1"/>
  <c r="AI182" i="1"/>
  <c r="AI192" i="1"/>
  <c r="AI202" i="1"/>
  <c r="AI212" i="1"/>
  <c r="AI222" i="1"/>
  <c r="AI232" i="1"/>
  <c r="AI242" i="1"/>
  <c r="AI252" i="1"/>
  <c r="AI262" i="1"/>
  <c r="AI272" i="1"/>
  <c r="AI282" i="1"/>
  <c r="AI292" i="1"/>
  <c r="AI302" i="1"/>
  <c r="AI312" i="1"/>
  <c r="AI322" i="1"/>
  <c r="AI332" i="1"/>
  <c r="AI342" i="1"/>
  <c r="AI352" i="1"/>
  <c r="AI362" i="1"/>
  <c r="AI372" i="1"/>
  <c r="AI382" i="1"/>
  <c r="AI392" i="1"/>
  <c r="AI402" i="1"/>
  <c r="AI412" i="1"/>
  <c r="AI422" i="1"/>
  <c r="AI432" i="1"/>
  <c r="AI442" i="1"/>
  <c r="AI452" i="1"/>
  <c r="AI462" i="1"/>
  <c r="AI472" i="1"/>
  <c r="AI482" i="1"/>
  <c r="AI492" i="1"/>
  <c r="AI502" i="1"/>
  <c r="AI512" i="1"/>
  <c r="AI522" i="1"/>
  <c r="J70" i="2"/>
  <c r="I22" i="2"/>
  <c r="I54" i="2"/>
  <c r="I89" i="2"/>
  <c r="H7" i="2"/>
  <c r="H26" i="2"/>
  <c r="H43" i="2"/>
  <c r="H56" i="2"/>
  <c r="H71" i="2"/>
  <c r="H85" i="2"/>
  <c r="H98" i="2"/>
  <c r="G6" i="2"/>
  <c r="G19" i="2"/>
  <c r="G33" i="2"/>
  <c r="G46" i="2"/>
  <c r="G58" i="2"/>
  <c r="G70" i="2"/>
  <c r="G83" i="2"/>
  <c r="G96" i="2"/>
  <c r="G107" i="2"/>
  <c r="F10" i="2"/>
  <c r="F21" i="2"/>
  <c r="F32" i="2"/>
  <c r="F43" i="2"/>
  <c r="F55" i="2"/>
  <c r="F66" i="2"/>
  <c r="F77" i="2"/>
  <c r="F88" i="2"/>
  <c r="F99" i="2"/>
  <c r="F110" i="2"/>
  <c r="E13" i="2"/>
  <c r="E24" i="2"/>
  <c r="E35" i="2"/>
  <c r="E45" i="2"/>
  <c r="E55" i="2"/>
  <c r="E65" i="2"/>
  <c r="E75" i="2"/>
  <c r="E85" i="2"/>
  <c r="E95" i="2"/>
  <c r="E105" i="2"/>
  <c r="D7" i="2"/>
  <c r="D17" i="2"/>
  <c r="D27" i="2"/>
  <c r="D37" i="2"/>
  <c r="D47" i="2"/>
  <c r="D57" i="2"/>
  <c r="D67" i="2"/>
  <c r="D77" i="2"/>
  <c r="D87" i="2"/>
  <c r="D97" i="2"/>
  <c r="D107" i="2"/>
  <c r="C9" i="2"/>
  <c r="C19" i="2"/>
  <c r="C29" i="2"/>
  <c r="C39" i="2"/>
  <c r="C49" i="2"/>
  <c r="C59" i="2"/>
  <c r="C69" i="2"/>
  <c r="C79" i="2"/>
  <c r="C89" i="2"/>
  <c r="C99" i="2"/>
  <c r="C109" i="2"/>
  <c r="B11" i="2"/>
  <c r="B21" i="2"/>
  <c r="B31" i="2"/>
  <c r="B41" i="2"/>
  <c r="B51" i="2"/>
  <c r="B61" i="2"/>
  <c r="B71" i="2"/>
  <c r="B81" i="2"/>
  <c r="B91" i="2"/>
  <c r="B101" i="2"/>
  <c r="AI3" i="1"/>
  <c r="AI13" i="1"/>
  <c r="AI23" i="1"/>
  <c r="AI33" i="1"/>
  <c r="AI43" i="1"/>
  <c r="AI53" i="1"/>
  <c r="AI63" i="1"/>
  <c r="AI73" i="1"/>
  <c r="AI83" i="1"/>
  <c r="AI93" i="1"/>
  <c r="J80" i="2"/>
  <c r="I24" i="2"/>
  <c r="I59" i="2"/>
  <c r="I92" i="2"/>
  <c r="H11" i="2"/>
  <c r="H27" i="2"/>
  <c r="H44" i="2"/>
  <c r="H57" i="2"/>
  <c r="H73" i="2"/>
  <c r="H86" i="2"/>
  <c r="H101" i="2"/>
  <c r="G7" i="2"/>
  <c r="G20" i="2"/>
  <c r="G35" i="2"/>
  <c r="G47" i="2"/>
  <c r="G59" i="2"/>
  <c r="G71" i="2"/>
  <c r="G85" i="2"/>
  <c r="G97" i="2"/>
  <c r="G108" i="2"/>
  <c r="F11" i="2"/>
  <c r="F22" i="2"/>
  <c r="F33" i="2"/>
  <c r="F45" i="2"/>
  <c r="F56" i="2"/>
  <c r="F67" i="2"/>
  <c r="F78" i="2"/>
  <c r="F89" i="2"/>
  <c r="F100" i="2"/>
  <c r="E3" i="2"/>
  <c r="E14" i="2"/>
  <c r="E25" i="2"/>
  <c r="E36" i="2"/>
  <c r="E46" i="2"/>
  <c r="E56" i="2"/>
  <c r="E66" i="2"/>
  <c r="E76" i="2"/>
  <c r="E86" i="2"/>
  <c r="E96" i="2"/>
  <c r="E106" i="2"/>
  <c r="D8" i="2"/>
  <c r="D18" i="2"/>
  <c r="D28" i="2"/>
  <c r="D38" i="2"/>
  <c r="D48" i="2"/>
  <c r="D58" i="2"/>
  <c r="D68" i="2"/>
  <c r="D78" i="2"/>
  <c r="D88" i="2"/>
  <c r="D98" i="2"/>
  <c r="D108" i="2"/>
  <c r="C10" i="2"/>
  <c r="C20" i="2"/>
  <c r="C30" i="2"/>
  <c r="C40" i="2"/>
  <c r="C50" i="2"/>
  <c r="C60" i="2"/>
  <c r="C70" i="2"/>
  <c r="C80" i="2"/>
  <c r="C90" i="2"/>
  <c r="C100" i="2"/>
  <c r="C110" i="2"/>
  <c r="B12" i="2"/>
  <c r="B22" i="2"/>
  <c r="B32" i="2"/>
  <c r="B42" i="2"/>
  <c r="B52" i="2"/>
  <c r="B62" i="2"/>
  <c r="B72" i="2"/>
  <c r="B82" i="2"/>
  <c r="B92" i="2"/>
  <c r="B102" i="2"/>
  <c r="AI4" i="1"/>
  <c r="AI14" i="1"/>
  <c r="AI24" i="1"/>
  <c r="AI34" i="1"/>
  <c r="AI44" i="1"/>
  <c r="AI54" i="1"/>
  <c r="AI64" i="1"/>
  <c r="AI74" i="1"/>
  <c r="AI84" i="1"/>
  <c r="AI94" i="1"/>
  <c r="AI104" i="1"/>
  <c r="AI114" i="1"/>
  <c r="AI124" i="1"/>
  <c r="AI134" i="1"/>
  <c r="AI144" i="1"/>
  <c r="AI154" i="1"/>
  <c r="AI164" i="1"/>
  <c r="AI174" i="1"/>
  <c r="AI184" i="1"/>
  <c r="AI194" i="1"/>
  <c r="AI204" i="1"/>
  <c r="AI214" i="1"/>
  <c r="AI224" i="1"/>
  <c r="AI234" i="1"/>
  <c r="AI244" i="1"/>
  <c r="AI254" i="1"/>
  <c r="AI264" i="1"/>
  <c r="AI274" i="1"/>
  <c r="AI284" i="1"/>
  <c r="AI294" i="1"/>
  <c r="J90" i="2"/>
  <c r="I29" i="2"/>
  <c r="I62" i="2"/>
  <c r="I94" i="2"/>
  <c r="H13" i="2"/>
  <c r="H31" i="2"/>
  <c r="H45" i="2"/>
  <c r="H58" i="2"/>
  <c r="H74" i="2"/>
  <c r="H87" i="2"/>
  <c r="H103" i="2"/>
  <c r="G8" i="2"/>
  <c r="G23" i="2"/>
  <c r="G36" i="2"/>
  <c r="G48" i="2"/>
  <c r="G60" i="2"/>
  <c r="G73" i="2"/>
  <c r="G86" i="2"/>
  <c r="G98" i="2"/>
  <c r="G109" i="2"/>
  <c r="F12" i="2"/>
  <c r="F23" i="2"/>
  <c r="F35" i="2"/>
  <c r="F46" i="2"/>
  <c r="F57" i="2"/>
  <c r="F68" i="2"/>
  <c r="F79" i="2"/>
  <c r="F90" i="2"/>
  <c r="F101" i="2"/>
  <c r="E4" i="2"/>
  <c r="E15" i="2"/>
  <c r="E27" i="2"/>
  <c r="E37" i="2"/>
  <c r="E47" i="2"/>
  <c r="E57" i="2"/>
  <c r="E67" i="2"/>
  <c r="E77" i="2"/>
  <c r="E87" i="2"/>
  <c r="E97" i="2"/>
  <c r="E107" i="2"/>
  <c r="D9" i="2"/>
  <c r="D19" i="2"/>
  <c r="D29" i="2"/>
  <c r="D39" i="2"/>
  <c r="D49" i="2"/>
  <c r="D59" i="2"/>
  <c r="D69" i="2"/>
  <c r="D79" i="2"/>
  <c r="D89" i="2"/>
  <c r="D99" i="2"/>
  <c r="D109" i="2"/>
  <c r="C11" i="2"/>
  <c r="C21" i="2"/>
  <c r="C31" i="2"/>
  <c r="C41" i="2"/>
  <c r="C51" i="2"/>
  <c r="C61" i="2"/>
  <c r="C71" i="2"/>
  <c r="C81" i="2"/>
  <c r="C91" i="2"/>
  <c r="C101" i="2"/>
  <c r="B3" i="2"/>
  <c r="B13" i="2"/>
  <c r="B23" i="2"/>
  <c r="B33" i="2"/>
  <c r="B43" i="2"/>
  <c r="B53" i="2"/>
  <c r="B63" i="2"/>
  <c r="B73" i="2"/>
  <c r="B83" i="2"/>
  <c r="B93" i="2"/>
  <c r="B103" i="2"/>
  <c r="AI5" i="1"/>
  <c r="AI15" i="1"/>
  <c r="AI25" i="1"/>
  <c r="AI35" i="1"/>
  <c r="AI45" i="1"/>
  <c r="AI55" i="1"/>
  <c r="AI65" i="1"/>
  <c r="AI75" i="1"/>
  <c r="AI85" i="1"/>
  <c r="AI95" i="1"/>
  <c r="AI105" i="1"/>
  <c r="AI115" i="1"/>
  <c r="AI125" i="1"/>
  <c r="AI135" i="1"/>
  <c r="AI145" i="1"/>
  <c r="AI155" i="1"/>
  <c r="AI165" i="1"/>
  <c r="AI175" i="1"/>
  <c r="AI185" i="1"/>
  <c r="AI195" i="1"/>
  <c r="AI205" i="1"/>
  <c r="AI215" i="1"/>
  <c r="AI225" i="1"/>
  <c r="AI235" i="1"/>
  <c r="AI245" i="1"/>
  <c r="AI255" i="1"/>
  <c r="AI265" i="1"/>
  <c r="AI275" i="1"/>
  <c r="AI285" i="1"/>
  <c r="AI295" i="1"/>
  <c r="AI305" i="1"/>
  <c r="AI315" i="1"/>
  <c r="AI325" i="1"/>
  <c r="AI335" i="1"/>
  <c r="AI345" i="1"/>
  <c r="AI355" i="1"/>
  <c r="AI365" i="1"/>
  <c r="AI375" i="1"/>
  <c r="AI385" i="1"/>
  <c r="AI395" i="1"/>
  <c r="AI405" i="1"/>
  <c r="AI415" i="1"/>
  <c r="AI425" i="1"/>
  <c r="AI435" i="1"/>
  <c r="AI445" i="1"/>
  <c r="AI455" i="1"/>
  <c r="AI465" i="1"/>
  <c r="AI475" i="1"/>
  <c r="AI485" i="1"/>
  <c r="AI495" i="1"/>
  <c r="AI505" i="1"/>
  <c r="AI515" i="1"/>
  <c r="AI525" i="1"/>
  <c r="AI535" i="1"/>
  <c r="AI545" i="1"/>
  <c r="J100" i="2"/>
  <c r="I32" i="2"/>
  <c r="I64" i="2"/>
  <c r="I99" i="2"/>
  <c r="H14" i="2"/>
  <c r="H33" i="2"/>
  <c r="H46" i="2"/>
  <c r="H61" i="2"/>
  <c r="H75" i="2"/>
  <c r="H88" i="2"/>
  <c r="H104" i="2"/>
  <c r="G9" i="2"/>
  <c r="G25" i="2"/>
  <c r="G37" i="2"/>
  <c r="G49" i="2"/>
  <c r="G61" i="2"/>
  <c r="G75" i="2"/>
  <c r="G87" i="2"/>
  <c r="G99" i="2"/>
  <c r="G110" i="2"/>
  <c r="F13" i="2"/>
  <c r="F25" i="2"/>
  <c r="F36" i="2"/>
  <c r="F47" i="2"/>
  <c r="F58" i="2"/>
  <c r="F69" i="2"/>
  <c r="F80" i="2"/>
  <c r="F91" i="2"/>
  <c r="F102" i="2"/>
  <c r="E5" i="2"/>
  <c r="E17" i="2"/>
  <c r="E28" i="2"/>
  <c r="E38" i="2"/>
  <c r="E48" i="2"/>
  <c r="E58" i="2"/>
  <c r="E68" i="2"/>
  <c r="E78" i="2"/>
  <c r="E88" i="2"/>
  <c r="E98" i="2"/>
  <c r="E108" i="2"/>
  <c r="D10" i="2"/>
  <c r="D20" i="2"/>
  <c r="D30" i="2"/>
  <c r="D40" i="2"/>
  <c r="D50" i="2"/>
  <c r="D60" i="2"/>
  <c r="D70" i="2"/>
  <c r="D80" i="2"/>
  <c r="D90" i="2"/>
  <c r="D100" i="2"/>
  <c r="D110" i="2"/>
  <c r="C12" i="2"/>
  <c r="C22" i="2"/>
  <c r="C32" i="2"/>
  <c r="C42" i="2"/>
  <c r="C52" i="2"/>
  <c r="C62" i="2"/>
  <c r="C72" i="2"/>
  <c r="C82" i="2"/>
  <c r="C92" i="2"/>
  <c r="C102" i="2"/>
  <c r="B4" i="2"/>
  <c r="B14" i="2"/>
  <c r="B24" i="2"/>
  <c r="B34" i="2"/>
  <c r="B44" i="2"/>
  <c r="B54" i="2"/>
  <c r="B64" i="2"/>
  <c r="B74" i="2"/>
  <c r="B84" i="2"/>
  <c r="B94" i="2"/>
  <c r="B104" i="2"/>
  <c r="AI6" i="1"/>
  <c r="AI16" i="1"/>
  <c r="AI26" i="1"/>
  <c r="AI36" i="1"/>
  <c r="AI46" i="1"/>
  <c r="AI56" i="1"/>
  <c r="AI66" i="1"/>
  <c r="AI76" i="1"/>
  <c r="AI86" i="1"/>
  <c r="AI96" i="1"/>
  <c r="AI106" i="1"/>
  <c r="AI116" i="1"/>
  <c r="AI126" i="1"/>
  <c r="AI136" i="1"/>
  <c r="AI146" i="1"/>
  <c r="AI156" i="1"/>
  <c r="AI166" i="1"/>
  <c r="AI176" i="1"/>
  <c r="AI186" i="1"/>
  <c r="AI196" i="1"/>
  <c r="AI206" i="1"/>
  <c r="AI216" i="1"/>
  <c r="AI226" i="1"/>
  <c r="AI236" i="1"/>
  <c r="AI246" i="1"/>
  <c r="AI256" i="1"/>
  <c r="AI266" i="1"/>
  <c r="AI276" i="1"/>
  <c r="AI286" i="1"/>
  <c r="AI296" i="1"/>
  <c r="AI306" i="1"/>
  <c r="J107" i="2"/>
  <c r="I34" i="2"/>
  <c r="I69" i="2"/>
  <c r="I102" i="2"/>
  <c r="H16" i="2"/>
  <c r="H34" i="2"/>
  <c r="H47" i="2"/>
  <c r="H63" i="2"/>
  <c r="H76" i="2"/>
  <c r="H91" i="2"/>
  <c r="H105" i="2"/>
  <c r="G10" i="2"/>
  <c r="G26" i="2"/>
  <c r="G38" i="2"/>
  <c r="G50" i="2"/>
  <c r="G63" i="2"/>
  <c r="G76" i="2"/>
  <c r="G88" i="2"/>
  <c r="G100" i="2"/>
  <c r="F3" i="2"/>
  <c r="F15" i="2"/>
  <c r="F26" i="2"/>
  <c r="F37" i="2"/>
  <c r="F48" i="2"/>
  <c r="F59" i="2"/>
  <c r="F70" i="2"/>
  <c r="F81" i="2"/>
  <c r="F92" i="2"/>
  <c r="F103" i="2"/>
  <c r="E7" i="2"/>
  <c r="E18" i="2"/>
  <c r="E29" i="2"/>
  <c r="E39" i="2"/>
  <c r="E49" i="2"/>
  <c r="E59" i="2"/>
  <c r="E69" i="2"/>
  <c r="E79" i="2"/>
  <c r="E89" i="2"/>
  <c r="E99" i="2"/>
  <c r="E109" i="2"/>
  <c r="D11" i="2"/>
  <c r="D21" i="2"/>
  <c r="D31" i="2"/>
  <c r="D41" i="2"/>
  <c r="D51" i="2"/>
  <c r="D61" i="2"/>
  <c r="D71" i="2"/>
  <c r="D81" i="2"/>
  <c r="D91" i="2"/>
  <c r="D101" i="2"/>
  <c r="C3" i="2"/>
  <c r="C13" i="2"/>
  <c r="C23" i="2"/>
  <c r="C33" i="2"/>
  <c r="C43" i="2"/>
  <c r="C53" i="2"/>
  <c r="C63" i="2"/>
  <c r="C73" i="2"/>
  <c r="C83" i="2"/>
  <c r="C93" i="2"/>
  <c r="C103" i="2"/>
  <c r="B5" i="2"/>
  <c r="B15" i="2"/>
  <c r="B25" i="2"/>
  <c r="B35" i="2"/>
  <c r="B45" i="2"/>
  <c r="B55" i="2"/>
  <c r="B65" i="2"/>
  <c r="B75" i="2"/>
  <c r="B85" i="2"/>
  <c r="B95" i="2"/>
  <c r="B105" i="2"/>
  <c r="AI7" i="1"/>
  <c r="AI17" i="1"/>
  <c r="AI27" i="1"/>
  <c r="AI37" i="1"/>
  <c r="AI47" i="1"/>
  <c r="AI57" i="1"/>
  <c r="AI67" i="1"/>
  <c r="AI77" i="1"/>
  <c r="AI87" i="1"/>
  <c r="AI97" i="1"/>
  <c r="AI107" i="1"/>
  <c r="AI117" i="1"/>
  <c r="AI127" i="1"/>
  <c r="AI137" i="1"/>
  <c r="AI147" i="1"/>
  <c r="AI157" i="1"/>
  <c r="AI167" i="1"/>
  <c r="AI177" i="1"/>
  <c r="AI187" i="1"/>
  <c r="AI197" i="1"/>
  <c r="AI207" i="1"/>
  <c r="AI217" i="1"/>
  <c r="AI227" i="1"/>
  <c r="AI237" i="1"/>
  <c r="AI247" i="1"/>
  <c r="AI257" i="1"/>
  <c r="AI267" i="1"/>
  <c r="AI277" i="1"/>
  <c r="AI287" i="1"/>
  <c r="AI297" i="1"/>
  <c r="AI307" i="1"/>
  <c r="AI317" i="1"/>
  <c r="AI327" i="1"/>
  <c r="AI337" i="1"/>
  <c r="AI347" i="1"/>
  <c r="AI357" i="1"/>
  <c r="AI367" i="1"/>
  <c r="AI377" i="1"/>
  <c r="AI387" i="1"/>
  <c r="AI397" i="1"/>
  <c r="AI407" i="1"/>
  <c r="AI417" i="1"/>
  <c r="AI427" i="1"/>
  <c r="AI437" i="1"/>
  <c r="AI447" i="1"/>
  <c r="AI457" i="1"/>
  <c r="AI467" i="1"/>
  <c r="AI477" i="1"/>
  <c r="AI487" i="1"/>
  <c r="AI497" i="1"/>
  <c r="AI507" i="1"/>
  <c r="J110" i="2"/>
  <c r="I39" i="2"/>
  <c r="I72" i="2"/>
  <c r="I104" i="2"/>
  <c r="H17" i="2"/>
  <c r="H35" i="2"/>
  <c r="H48" i="2"/>
  <c r="H64" i="2"/>
  <c r="H77" i="2"/>
  <c r="H93" i="2"/>
  <c r="H106" i="2"/>
  <c r="G13" i="2"/>
  <c r="G27" i="2"/>
  <c r="G39" i="2"/>
  <c r="G51" i="2"/>
  <c r="G65" i="2"/>
  <c r="G77" i="2"/>
  <c r="G89" i="2"/>
  <c r="G101" i="2"/>
  <c r="F5" i="2"/>
  <c r="F16" i="2"/>
  <c r="F27" i="2"/>
  <c r="F38" i="2"/>
  <c r="F49" i="2"/>
  <c r="F60" i="2"/>
  <c r="F71" i="2"/>
  <c r="F82" i="2"/>
  <c r="F93" i="2"/>
  <c r="F105" i="2"/>
  <c r="E8" i="2"/>
  <c r="E19" i="2"/>
  <c r="E30" i="2"/>
  <c r="E40" i="2"/>
  <c r="E50" i="2"/>
  <c r="E60" i="2"/>
  <c r="E70" i="2"/>
  <c r="E80" i="2"/>
  <c r="E90" i="2"/>
  <c r="E100" i="2"/>
  <c r="E110" i="2"/>
  <c r="D12" i="2"/>
  <c r="D22" i="2"/>
  <c r="D32" i="2"/>
  <c r="D42" i="2"/>
  <c r="D52" i="2"/>
  <c r="D62" i="2"/>
  <c r="D72" i="2"/>
  <c r="D82" i="2"/>
  <c r="D92" i="2"/>
  <c r="D102" i="2"/>
  <c r="C4" i="2"/>
  <c r="C14" i="2"/>
  <c r="C24" i="2"/>
  <c r="C34" i="2"/>
  <c r="C44" i="2"/>
  <c r="C54" i="2"/>
  <c r="C64" i="2"/>
  <c r="C74" i="2"/>
  <c r="C84" i="2"/>
  <c r="C94" i="2"/>
  <c r="C104" i="2"/>
  <c r="B6" i="2"/>
  <c r="B16" i="2"/>
  <c r="B26" i="2"/>
  <c r="B36" i="2"/>
  <c r="B46" i="2"/>
  <c r="B56" i="2"/>
  <c r="B66" i="2"/>
  <c r="B76" i="2"/>
  <c r="B86" i="2"/>
  <c r="B96" i="2"/>
  <c r="B106" i="2"/>
  <c r="AI8" i="1"/>
  <c r="AI18" i="1"/>
  <c r="AI28" i="1"/>
  <c r="AI38" i="1"/>
  <c r="AI48" i="1"/>
  <c r="AI58" i="1"/>
  <c r="AI68" i="1"/>
  <c r="AI78" i="1"/>
  <c r="AI88" i="1"/>
  <c r="AI98" i="1"/>
  <c r="AI108" i="1"/>
  <c r="AI118" i="1"/>
  <c r="AI128" i="1"/>
  <c r="AI138" i="1"/>
  <c r="AI148" i="1"/>
  <c r="AI158" i="1"/>
  <c r="AI168" i="1"/>
  <c r="AI178" i="1"/>
  <c r="AI188" i="1"/>
  <c r="AI198" i="1"/>
  <c r="AI208" i="1"/>
  <c r="AI218" i="1"/>
  <c r="AI228" i="1"/>
  <c r="AI238" i="1"/>
  <c r="AI248" i="1"/>
  <c r="AI258" i="1"/>
  <c r="AI268" i="1"/>
  <c r="AI278" i="1"/>
  <c r="AI288" i="1"/>
  <c r="I9" i="2"/>
  <c r="I42" i="2"/>
  <c r="I74" i="2"/>
  <c r="I109" i="2"/>
  <c r="H21" i="2"/>
  <c r="H36" i="2"/>
  <c r="H51" i="2"/>
  <c r="H65" i="2"/>
  <c r="H78" i="2"/>
  <c r="H94" i="2"/>
  <c r="H107" i="2"/>
  <c r="G15" i="2"/>
  <c r="G28" i="2"/>
  <c r="G40" i="2"/>
  <c r="G53" i="2"/>
  <c r="G66" i="2"/>
  <c r="G78" i="2"/>
  <c r="G90" i="2"/>
  <c r="G103" i="2"/>
  <c r="F6" i="2"/>
  <c r="F17" i="2"/>
  <c r="F28" i="2"/>
  <c r="F39" i="2"/>
  <c r="F50" i="2"/>
  <c r="F61" i="2"/>
  <c r="F72" i="2"/>
  <c r="F83" i="2"/>
  <c r="F95" i="2"/>
  <c r="F106" i="2"/>
  <c r="E9" i="2"/>
  <c r="E20" i="2"/>
  <c r="E31" i="2"/>
  <c r="E41" i="2"/>
  <c r="E51" i="2"/>
  <c r="E61" i="2"/>
  <c r="E71" i="2"/>
  <c r="E81" i="2"/>
  <c r="E91" i="2"/>
  <c r="E101" i="2"/>
  <c r="D3" i="2"/>
  <c r="D13" i="2"/>
  <c r="D23" i="2"/>
  <c r="D33" i="2"/>
  <c r="D43" i="2"/>
  <c r="D53" i="2"/>
  <c r="D63" i="2"/>
  <c r="D73" i="2"/>
  <c r="D83" i="2"/>
  <c r="D93" i="2"/>
  <c r="D103" i="2"/>
  <c r="C5" i="2"/>
  <c r="C15" i="2"/>
  <c r="C25" i="2"/>
  <c r="C35" i="2"/>
  <c r="C45" i="2"/>
  <c r="C55" i="2"/>
  <c r="C65" i="2"/>
  <c r="C75" i="2"/>
  <c r="C85" i="2"/>
  <c r="C95" i="2"/>
  <c r="C105" i="2"/>
  <c r="B7" i="2"/>
  <c r="B17" i="2"/>
  <c r="B27" i="2"/>
  <c r="B37" i="2"/>
  <c r="B47" i="2"/>
  <c r="B57" i="2"/>
  <c r="B67" i="2"/>
  <c r="B77" i="2"/>
  <c r="B87" i="2"/>
  <c r="B97" i="2"/>
  <c r="B107" i="2"/>
  <c r="AI9" i="1"/>
  <c r="AI19" i="1"/>
  <c r="AI29" i="1"/>
  <c r="AI39" i="1"/>
  <c r="AI49" i="1"/>
  <c r="AI59" i="1"/>
  <c r="AI69" i="1"/>
  <c r="AI79" i="1"/>
  <c r="AI89" i="1"/>
  <c r="AI99" i="1"/>
  <c r="AI109" i="1"/>
  <c r="AI119" i="1"/>
  <c r="AI129" i="1"/>
  <c r="AI139" i="1"/>
  <c r="AI149" i="1"/>
  <c r="AI159" i="1"/>
  <c r="AI169" i="1"/>
  <c r="AI179" i="1"/>
  <c r="AI189" i="1"/>
  <c r="AI199" i="1"/>
  <c r="AI209" i="1"/>
  <c r="AI219" i="1"/>
  <c r="AI229" i="1"/>
  <c r="AI239" i="1"/>
  <c r="AI249" i="1"/>
  <c r="AI259" i="1"/>
  <c r="AI269" i="1"/>
  <c r="AI279" i="1"/>
  <c r="AI289" i="1"/>
  <c r="AI299" i="1"/>
  <c r="AI309" i="1"/>
  <c r="AI319" i="1"/>
  <c r="I12" i="2"/>
  <c r="I44" i="2"/>
  <c r="I79" i="2"/>
  <c r="H3" i="2"/>
  <c r="H23" i="2"/>
  <c r="H37" i="2"/>
  <c r="H53" i="2"/>
  <c r="H66" i="2"/>
  <c r="H81" i="2"/>
  <c r="H95" i="2"/>
  <c r="H108" i="2"/>
  <c r="G16" i="2"/>
  <c r="G29" i="2"/>
  <c r="G41" i="2"/>
  <c r="G55" i="2"/>
  <c r="G67" i="2"/>
  <c r="G79" i="2"/>
  <c r="G91" i="2"/>
  <c r="G104" i="2"/>
  <c r="F7" i="2"/>
  <c r="F18" i="2"/>
  <c r="F29" i="2"/>
  <c r="F40" i="2"/>
  <c r="F51" i="2"/>
  <c r="F62" i="2"/>
  <c r="F73" i="2"/>
  <c r="F85" i="2"/>
  <c r="F96" i="2"/>
  <c r="F107" i="2"/>
  <c r="E10" i="2"/>
  <c r="E21" i="2"/>
  <c r="E32" i="2"/>
  <c r="E42" i="2"/>
  <c r="E52" i="2"/>
  <c r="E62" i="2"/>
  <c r="E72" i="2"/>
  <c r="E82" i="2"/>
  <c r="E92" i="2"/>
  <c r="E102" i="2"/>
  <c r="D4" i="2"/>
  <c r="D14" i="2"/>
  <c r="D24" i="2"/>
  <c r="D34" i="2"/>
  <c r="D44" i="2"/>
  <c r="D54" i="2"/>
  <c r="D64" i="2"/>
  <c r="D74" i="2"/>
  <c r="D84" i="2"/>
  <c r="D94" i="2"/>
  <c r="D104" i="2"/>
  <c r="C6" i="2"/>
  <c r="C16" i="2"/>
  <c r="C26" i="2"/>
  <c r="C36" i="2"/>
  <c r="C46" i="2"/>
  <c r="C56" i="2"/>
  <c r="C66" i="2"/>
  <c r="C76" i="2"/>
  <c r="C86" i="2"/>
  <c r="C96" i="2"/>
  <c r="C106" i="2"/>
  <c r="B8" i="2"/>
  <c r="B18" i="2"/>
  <c r="B28" i="2"/>
  <c r="B38" i="2"/>
  <c r="B48" i="2"/>
  <c r="B58" i="2"/>
  <c r="B68" i="2"/>
  <c r="B78" i="2"/>
  <c r="B88" i="2"/>
  <c r="B98" i="2"/>
  <c r="B108" i="2"/>
  <c r="AI10" i="1"/>
  <c r="AI20" i="1"/>
  <c r="AI30" i="1"/>
  <c r="AI40" i="1"/>
  <c r="AI50" i="1"/>
  <c r="AI60" i="1"/>
  <c r="AI70" i="1"/>
  <c r="AI80" i="1"/>
  <c r="AI90" i="1"/>
  <c r="AI100" i="1"/>
  <c r="AI110" i="1"/>
  <c r="AI120" i="1"/>
  <c r="AI130" i="1"/>
  <c r="AI140" i="1"/>
  <c r="AI150" i="1"/>
  <c r="AI160" i="1"/>
  <c r="AI170" i="1"/>
  <c r="AI180" i="1"/>
  <c r="AI190" i="1"/>
  <c r="AI200" i="1"/>
  <c r="AI210" i="1"/>
  <c r="AI220" i="1"/>
  <c r="AI230" i="1"/>
  <c r="AI240" i="1"/>
  <c r="AI250" i="1"/>
  <c r="AI260" i="1"/>
  <c r="AI270" i="1"/>
  <c r="AI280" i="1"/>
  <c r="AI290" i="1"/>
  <c r="AI300" i="1"/>
  <c r="AI310" i="1"/>
  <c r="AI320" i="1"/>
  <c r="AI330" i="1"/>
  <c r="AI340" i="1"/>
  <c r="AI350" i="1"/>
  <c r="AI360" i="1"/>
  <c r="AI370" i="1"/>
  <c r="AI380" i="1"/>
  <c r="AI390" i="1"/>
  <c r="AI400" i="1"/>
  <c r="AI410" i="1"/>
  <c r="AI420" i="1"/>
  <c r="AI430" i="1"/>
  <c r="AI440" i="1"/>
  <c r="AI450" i="1"/>
  <c r="AI460" i="1"/>
  <c r="AI470" i="1"/>
  <c r="AI480" i="1"/>
  <c r="AI490" i="1"/>
  <c r="AI500" i="1"/>
  <c r="AI510" i="1"/>
  <c r="AI520" i="1"/>
  <c r="AI530" i="1"/>
  <c r="AI540" i="1"/>
  <c r="AI550" i="1"/>
  <c r="I14" i="2"/>
  <c r="I49" i="2"/>
  <c r="I82" i="2"/>
  <c r="H4" i="2"/>
  <c r="H24" i="2"/>
  <c r="H38" i="2"/>
  <c r="H54" i="2"/>
  <c r="H67" i="2"/>
  <c r="H83" i="2"/>
  <c r="H96" i="2"/>
  <c r="G3" i="2"/>
  <c r="G17" i="2"/>
  <c r="G30" i="2"/>
  <c r="G43" i="2"/>
  <c r="G56" i="2"/>
  <c r="G68" i="2"/>
  <c r="G80" i="2"/>
  <c r="G93" i="2"/>
  <c r="G105" i="2"/>
  <c r="F8" i="2"/>
  <c r="F19" i="2"/>
  <c r="F30" i="2"/>
  <c r="F41" i="2"/>
  <c r="F52" i="2"/>
  <c r="F63" i="2"/>
  <c r="F75" i="2"/>
  <c r="F86" i="2"/>
  <c r="F97" i="2"/>
  <c r="F108" i="2"/>
  <c r="E11" i="2"/>
  <c r="E22" i="2"/>
  <c r="E33" i="2"/>
  <c r="E43" i="2"/>
  <c r="E53" i="2"/>
  <c r="E63" i="2"/>
  <c r="E73" i="2"/>
  <c r="E83" i="2"/>
  <c r="E93" i="2"/>
  <c r="E103" i="2"/>
  <c r="D5" i="2"/>
  <c r="D15" i="2"/>
  <c r="D25" i="2"/>
  <c r="D35" i="2"/>
  <c r="D45" i="2"/>
  <c r="D55" i="2"/>
  <c r="D65" i="2"/>
  <c r="D75" i="2"/>
  <c r="D85" i="2"/>
  <c r="D95" i="2"/>
  <c r="D105" i="2"/>
  <c r="C7" i="2"/>
  <c r="C17" i="2"/>
  <c r="C27" i="2"/>
  <c r="C37" i="2"/>
  <c r="C47" i="2"/>
  <c r="C57" i="2"/>
  <c r="C67" i="2"/>
  <c r="C77" i="2"/>
  <c r="C87" i="2"/>
  <c r="C97" i="2"/>
  <c r="C107" i="2"/>
  <c r="B9" i="2"/>
  <c r="B19" i="2"/>
  <c r="B29" i="2"/>
  <c r="B39" i="2"/>
  <c r="B49" i="2"/>
  <c r="B59" i="2"/>
  <c r="B69" i="2"/>
  <c r="B79" i="2"/>
  <c r="B89" i="2"/>
  <c r="B99" i="2"/>
  <c r="B109" i="2"/>
  <c r="AI11" i="1"/>
  <c r="AI21" i="1"/>
  <c r="AI31" i="1"/>
  <c r="AI41" i="1"/>
  <c r="AI51" i="1"/>
  <c r="AI61" i="1"/>
  <c r="AI71" i="1"/>
  <c r="AI81" i="1"/>
  <c r="AI91" i="1"/>
  <c r="AI101" i="1"/>
  <c r="AI111" i="1"/>
  <c r="AI121" i="1"/>
  <c r="AI131" i="1"/>
  <c r="AI141" i="1"/>
  <c r="AI151" i="1"/>
  <c r="AI161" i="1"/>
  <c r="AI171" i="1"/>
  <c r="AI181" i="1"/>
  <c r="AI191" i="1"/>
  <c r="AI201" i="1"/>
  <c r="AI211" i="1"/>
  <c r="AI221" i="1"/>
  <c r="AI231" i="1"/>
  <c r="AI241" i="1"/>
  <c r="AI251" i="1"/>
  <c r="AI261" i="1"/>
  <c r="AI271" i="1"/>
  <c r="AI281" i="1"/>
  <c r="AI291" i="1"/>
  <c r="AI301" i="1"/>
  <c r="AI311" i="1"/>
  <c r="AI103" i="1"/>
  <c r="AI203" i="1"/>
  <c r="AI298" i="1"/>
  <c r="AI324" i="1"/>
  <c r="AI341" i="1"/>
  <c r="AI358" i="1"/>
  <c r="AI374" i="1"/>
  <c r="AI391" i="1"/>
  <c r="AI408" i="1"/>
  <c r="AI424" i="1"/>
  <c r="AI441" i="1"/>
  <c r="AI458" i="1"/>
  <c r="AI474" i="1"/>
  <c r="AI491" i="1"/>
  <c r="AI508" i="1"/>
  <c r="AI523" i="1"/>
  <c r="AI536" i="1"/>
  <c r="AI548" i="1"/>
  <c r="AI559" i="1"/>
  <c r="AI569" i="1"/>
  <c r="AI579" i="1"/>
  <c r="AI589" i="1"/>
  <c r="AI599" i="1"/>
  <c r="AI609" i="1"/>
  <c r="AI619" i="1"/>
  <c r="AI629" i="1"/>
  <c r="AI639" i="1"/>
  <c r="AI649" i="1"/>
  <c r="AI659" i="1"/>
  <c r="AI669" i="1"/>
  <c r="AI679" i="1"/>
  <c r="AI689" i="1"/>
  <c r="AI699" i="1"/>
  <c r="AI709" i="1"/>
  <c r="AI719" i="1"/>
  <c r="AI729" i="1"/>
  <c r="AI739" i="1"/>
  <c r="AI749" i="1"/>
  <c r="AI759" i="1"/>
  <c r="AI769" i="1"/>
  <c r="AI779" i="1"/>
  <c r="AI789" i="1"/>
  <c r="AI799" i="1"/>
  <c r="AI809" i="1"/>
  <c r="AI819" i="1"/>
  <c r="AI113" i="1"/>
  <c r="AI213" i="1"/>
  <c r="AI303" i="1"/>
  <c r="AI326" i="1"/>
  <c r="AI343" i="1"/>
  <c r="AI359" i="1"/>
  <c r="AI376" i="1"/>
  <c r="AI393" i="1"/>
  <c r="AI409" i="1"/>
  <c r="AI426" i="1"/>
  <c r="AI443" i="1"/>
  <c r="AI459" i="1"/>
  <c r="AI476" i="1"/>
  <c r="AI493" i="1"/>
  <c r="AI509" i="1"/>
  <c r="AI524" i="1"/>
  <c r="AI537" i="1"/>
  <c r="AI549" i="1"/>
  <c r="AI560" i="1"/>
  <c r="AI570" i="1"/>
  <c r="AI580" i="1"/>
  <c r="AI590" i="1"/>
  <c r="AI600" i="1"/>
  <c r="AI610" i="1"/>
  <c r="AI620" i="1"/>
  <c r="AI630" i="1"/>
  <c r="AI640" i="1"/>
  <c r="AI650" i="1"/>
  <c r="AI660" i="1"/>
  <c r="AI670" i="1"/>
  <c r="AI680" i="1"/>
  <c r="AI690" i="1"/>
  <c r="AI700" i="1"/>
  <c r="AI710" i="1"/>
  <c r="AI720" i="1"/>
  <c r="AI730" i="1"/>
  <c r="AI740" i="1"/>
  <c r="AI750" i="1"/>
  <c r="AI760" i="1"/>
  <c r="AI770" i="1"/>
  <c r="AI780" i="1"/>
  <c r="AI790" i="1"/>
  <c r="AI800" i="1"/>
  <c r="AI810" i="1"/>
  <c r="AI820" i="1"/>
  <c r="AI830" i="1"/>
  <c r="AI840" i="1"/>
  <c r="AI850" i="1"/>
  <c r="AI860" i="1"/>
  <c r="AI870" i="1"/>
  <c r="AI880" i="1"/>
  <c r="AI890" i="1"/>
  <c r="AI900" i="1"/>
  <c r="AI910" i="1"/>
  <c r="AI920" i="1"/>
  <c r="AI930" i="1"/>
  <c r="AI940" i="1"/>
  <c r="AI950" i="1"/>
  <c r="AI960" i="1"/>
  <c r="AI970" i="1"/>
  <c r="AI980" i="1"/>
  <c r="AI990" i="1"/>
  <c r="AI1000" i="1"/>
  <c r="AI1010" i="1"/>
  <c r="AI1020" i="1"/>
  <c r="AI123" i="1"/>
  <c r="AI223" i="1"/>
  <c r="AI304" i="1"/>
  <c r="AI328" i="1"/>
  <c r="AI344" i="1"/>
  <c r="AI361" i="1"/>
  <c r="AI378" i="1"/>
  <c r="AI394" i="1"/>
  <c r="AI411" i="1"/>
  <c r="AI428" i="1"/>
  <c r="AI444" i="1"/>
  <c r="AI461" i="1"/>
  <c r="AI478" i="1"/>
  <c r="AI494" i="1"/>
  <c r="AI511" i="1"/>
  <c r="AI526" i="1"/>
  <c r="AI538" i="1"/>
  <c r="AI551" i="1"/>
  <c r="AI561" i="1"/>
  <c r="AI571" i="1"/>
  <c r="AI581" i="1"/>
  <c r="AI591" i="1"/>
  <c r="AI601" i="1"/>
  <c r="AI611" i="1"/>
  <c r="AI621" i="1"/>
  <c r="AI631" i="1"/>
  <c r="AI641" i="1"/>
  <c r="AI651" i="1"/>
  <c r="AI661" i="1"/>
  <c r="AI671" i="1"/>
  <c r="AI681" i="1"/>
  <c r="AI691" i="1"/>
  <c r="AI701" i="1"/>
  <c r="AI711" i="1"/>
  <c r="AI721" i="1"/>
  <c r="AI731" i="1"/>
  <c r="AI741" i="1"/>
  <c r="AI751" i="1"/>
  <c r="AI761" i="1"/>
  <c r="AI771" i="1"/>
  <c r="AI781" i="1"/>
  <c r="AI791" i="1"/>
  <c r="AI801" i="1"/>
  <c r="AI811" i="1"/>
  <c r="AI821" i="1"/>
  <c r="AI831" i="1"/>
  <c r="AI841" i="1"/>
  <c r="AI851" i="1"/>
  <c r="AI861" i="1"/>
  <c r="AI871" i="1"/>
  <c r="AI881" i="1"/>
  <c r="AI891" i="1"/>
  <c r="AI901" i="1"/>
  <c r="AI911" i="1"/>
  <c r="AI921" i="1"/>
  <c r="AI931" i="1"/>
  <c r="AI941" i="1"/>
  <c r="AI951" i="1"/>
  <c r="AI961" i="1"/>
  <c r="AI971" i="1"/>
  <c r="AI981" i="1"/>
  <c r="AI991" i="1"/>
  <c r="AI1001" i="1"/>
  <c r="AI1011" i="1"/>
  <c r="AI1021" i="1"/>
  <c r="AI1031" i="1"/>
  <c r="AI1041" i="1"/>
  <c r="AI1051" i="1"/>
  <c r="AI1061" i="1"/>
  <c r="AI1071" i="1"/>
  <c r="AI1081" i="1"/>
  <c r="AI1091" i="1"/>
  <c r="AI1101" i="1"/>
  <c r="AI1111" i="1"/>
  <c r="AI1121" i="1"/>
  <c r="AI1131" i="1"/>
  <c r="AI1141" i="1"/>
  <c r="AI133" i="1"/>
  <c r="AI233" i="1"/>
  <c r="AI308" i="1"/>
  <c r="AI329" i="1"/>
  <c r="AI346" i="1"/>
  <c r="AI363" i="1"/>
  <c r="AI379" i="1"/>
  <c r="AI396" i="1"/>
  <c r="AI413" i="1"/>
  <c r="AI429" i="1"/>
  <c r="AI446" i="1"/>
  <c r="AI463" i="1"/>
  <c r="AI479" i="1"/>
  <c r="AI496" i="1"/>
  <c r="AI513" i="1"/>
  <c r="AI527" i="1"/>
  <c r="AI539" i="1"/>
  <c r="AI552" i="1"/>
  <c r="AI562" i="1"/>
  <c r="AI572" i="1"/>
  <c r="AI582" i="1"/>
  <c r="AI592" i="1"/>
  <c r="AI602" i="1"/>
  <c r="AI612" i="1"/>
  <c r="AI622" i="1"/>
  <c r="AI632" i="1"/>
  <c r="AI642" i="1"/>
  <c r="AI652" i="1"/>
  <c r="AI662" i="1"/>
  <c r="AI672" i="1"/>
  <c r="AI682" i="1"/>
  <c r="AI692" i="1"/>
  <c r="AI143" i="1"/>
  <c r="AI243" i="1"/>
  <c r="AI313" i="1"/>
  <c r="AI331" i="1"/>
  <c r="AI348" i="1"/>
  <c r="AI364" i="1"/>
  <c r="AI381" i="1"/>
  <c r="AI398" i="1"/>
  <c r="AI414" i="1"/>
  <c r="AI431" i="1"/>
  <c r="AI448" i="1"/>
  <c r="AI464" i="1"/>
  <c r="AI481" i="1"/>
  <c r="AI498" i="1"/>
  <c r="AI514" i="1"/>
  <c r="AI528" i="1"/>
  <c r="AI541" i="1"/>
  <c r="AI553" i="1"/>
  <c r="AI563" i="1"/>
  <c r="AI573" i="1"/>
  <c r="AI583" i="1"/>
  <c r="AI153" i="1"/>
  <c r="AI253" i="1"/>
  <c r="AI314" i="1"/>
  <c r="AI333" i="1"/>
  <c r="AI349" i="1"/>
  <c r="AI366" i="1"/>
  <c r="AI383" i="1"/>
  <c r="AI399" i="1"/>
  <c r="AI416" i="1"/>
  <c r="AI433" i="1"/>
  <c r="AI449" i="1"/>
  <c r="AI466" i="1"/>
  <c r="AI483" i="1"/>
  <c r="AI499" i="1"/>
  <c r="AI516" i="1"/>
  <c r="AI529" i="1"/>
  <c r="AI542" i="1"/>
  <c r="AI554" i="1"/>
  <c r="AI564" i="1"/>
  <c r="AI574" i="1"/>
  <c r="AI584" i="1"/>
  <c r="AI594" i="1"/>
  <c r="AI604" i="1"/>
  <c r="AI614" i="1"/>
  <c r="AI624" i="1"/>
  <c r="AI634" i="1"/>
  <c r="AI644" i="1"/>
  <c r="AI654" i="1"/>
  <c r="AI664" i="1"/>
  <c r="AI674" i="1"/>
  <c r="AI684" i="1"/>
  <c r="AI694" i="1"/>
  <c r="AI704" i="1"/>
  <c r="AI714" i="1"/>
  <c r="AI724" i="1"/>
  <c r="AI734" i="1"/>
  <c r="AI744" i="1"/>
  <c r="AI754" i="1"/>
  <c r="AI764" i="1"/>
  <c r="AI774" i="1"/>
  <c r="AI784" i="1"/>
  <c r="AI794" i="1"/>
  <c r="AI804" i="1"/>
  <c r="AI814" i="1"/>
  <c r="AI824" i="1"/>
  <c r="AI834" i="1"/>
  <c r="AI844" i="1"/>
  <c r="AI854" i="1"/>
  <c r="AI864" i="1"/>
  <c r="AI874" i="1"/>
  <c r="AI884" i="1"/>
  <c r="AI894" i="1"/>
  <c r="AI904" i="1"/>
  <c r="AI914" i="1"/>
  <c r="AI924" i="1"/>
  <c r="AI934" i="1"/>
  <c r="AI944" i="1"/>
  <c r="AI954" i="1"/>
  <c r="AI964" i="1"/>
  <c r="AI974" i="1"/>
  <c r="AI984" i="1"/>
  <c r="AI994" i="1"/>
  <c r="AI1004" i="1"/>
  <c r="AI1014" i="1"/>
  <c r="AI1024" i="1"/>
  <c r="AI1034" i="1"/>
  <c r="AI1044" i="1"/>
  <c r="AI1054" i="1"/>
  <c r="AI1064" i="1"/>
  <c r="AI1074" i="1"/>
  <c r="AI1084" i="1"/>
  <c r="AI1094" i="1"/>
  <c r="AI1104" i="1"/>
  <c r="AI163" i="1"/>
  <c r="AI263" i="1"/>
  <c r="AI316" i="1"/>
  <c r="AI334" i="1"/>
  <c r="AI351" i="1"/>
  <c r="AI368" i="1"/>
  <c r="AI384" i="1"/>
  <c r="AI401" i="1"/>
  <c r="AI418" i="1"/>
  <c r="AI434" i="1"/>
  <c r="AI451" i="1"/>
  <c r="AI468" i="1"/>
  <c r="AI484" i="1"/>
  <c r="AI501" i="1"/>
  <c r="AI517" i="1"/>
  <c r="AI531" i="1"/>
  <c r="AI543" i="1"/>
  <c r="AI555" i="1"/>
  <c r="AI565" i="1"/>
  <c r="AI575" i="1"/>
  <c r="AI585" i="1"/>
  <c r="AI595" i="1"/>
  <c r="AI605" i="1"/>
  <c r="AI615" i="1"/>
  <c r="AI625" i="1"/>
  <c r="AI635" i="1"/>
  <c r="AI645" i="1"/>
  <c r="AI655" i="1"/>
  <c r="AI665" i="1"/>
  <c r="AI675" i="1"/>
  <c r="AI685" i="1"/>
  <c r="AI695" i="1"/>
  <c r="AI705" i="1"/>
  <c r="AI715" i="1"/>
  <c r="AI725" i="1"/>
  <c r="AI735" i="1"/>
  <c r="AI745" i="1"/>
  <c r="AI755" i="1"/>
  <c r="AI765" i="1"/>
  <c r="AI775" i="1"/>
  <c r="AI785" i="1"/>
  <c r="AI795" i="1"/>
  <c r="AI805" i="1"/>
  <c r="AI815" i="1"/>
  <c r="AI825" i="1"/>
  <c r="AI835" i="1"/>
  <c r="AI845" i="1"/>
  <c r="AI855" i="1"/>
  <c r="AI865" i="1"/>
  <c r="AI875" i="1"/>
  <c r="AI885" i="1"/>
  <c r="AI895" i="1"/>
  <c r="AI905" i="1"/>
  <c r="AI915" i="1"/>
  <c r="AI925" i="1"/>
  <c r="AI935" i="1"/>
  <c r="AI945" i="1"/>
  <c r="AI955" i="1"/>
  <c r="AI965" i="1"/>
  <c r="AI975" i="1"/>
  <c r="AI985" i="1"/>
  <c r="AI995" i="1"/>
  <c r="AI1005" i="1"/>
  <c r="AI1015" i="1"/>
  <c r="AI1025" i="1"/>
  <c r="AI1035" i="1"/>
  <c r="AI1045" i="1"/>
  <c r="AI1055" i="1"/>
  <c r="AI1065" i="1"/>
  <c r="AI1075" i="1"/>
  <c r="AI1085" i="1"/>
  <c r="AI1095" i="1"/>
  <c r="AI1105" i="1"/>
  <c r="AI1115" i="1"/>
  <c r="AI1125" i="1"/>
  <c r="AI1135" i="1"/>
  <c r="AI1145" i="1"/>
  <c r="AI1155" i="1"/>
  <c r="AI1165" i="1"/>
  <c r="AI1175" i="1"/>
  <c r="AI173" i="1"/>
  <c r="AI273" i="1"/>
  <c r="AI318" i="1"/>
  <c r="AI336" i="1"/>
  <c r="AI353" i="1"/>
  <c r="AI369" i="1"/>
  <c r="AI386" i="1"/>
  <c r="AI403" i="1"/>
  <c r="AI419" i="1"/>
  <c r="AI436" i="1"/>
  <c r="AI453" i="1"/>
  <c r="AI469" i="1"/>
  <c r="AI486" i="1"/>
  <c r="AI503" i="1"/>
  <c r="AI518" i="1"/>
  <c r="AI532" i="1"/>
  <c r="AI544" i="1"/>
  <c r="AI556" i="1"/>
  <c r="AI566" i="1"/>
  <c r="AI576" i="1"/>
  <c r="AI586" i="1"/>
  <c r="AI596" i="1"/>
  <c r="AI606" i="1"/>
  <c r="AI616" i="1"/>
  <c r="AI626" i="1"/>
  <c r="AI636" i="1"/>
  <c r="AI646" i="1"/>
  <c r="AI656" i="1"/>
  <c r="AI666" i="1"/>
  <c r="AI676" i="1"/>
  <c r="AI686" i="1"/>
  <c r="AI696" i="1"/>
  <c r="AI706" i="1"/>
  <c r="AI716" i="1"/>
  <c r="AI726" i="1"/>
  <c r="AI736" i="1"/>
  <c r="AI746" i="1"/>
  <c r="AI756" i="1"/>
  <c r="AI766" i="1"/>
  <c r="AI776" i="1"/>
  <c r="AI786" i="1"/>
  <c r="AI796" i="1"/>
  <c r="AI806" i="1"/>
  <c r="AI816" i="1"/>
  <c r="AI826" i="1"/>
  <c r="AI836" i="1"/>
  <c r="AI846" i="1"/>
  <c r="AI856" i="1"/>
  <c r="AI866" i="1"/>
  <c r="AI876" i="1"/>
  <c r="AI886" i="1"/>
  <c r="AI896" i="1"/>
  <c r="AI906" i="1"/>
  <c r="AI916" i="1"/>
  <c r="AI926" i="1"/>
  <c r="AI936" i="1"/>
  <c r="AI946" i="1"/>
  <c r="AI956" i="1"/>
  <c r="AI966" i="1"/>
  <c r="AI976" i="1"/>
  <c r="AI986" i="1"/>
  <c r="AI996" i="1"/>
  <c r="AI1006" i="1"/>
  <c r="AI1016" i="1"/>
  <c r="AI1026" i="1"/>
  <c r="AI1036" i="1"/>
  <c r="AI1046" i="1"/>
  <c r="AI1056" i="1"/>
  <c r="AI1066" i="1"/>
  <c r="AI1076" i="1"/>
  <c r="AI1086" i="1"/>
  <c r="AI1096" i="1"/>
  <c r="AI1106" i="1"/>
  <c r="AI1116" i="1"/>
  <c r="AI1126" i="1"/>
  <c r="AI1136" i="1"/>
  <c r="AI1146" i="1"/>
  <c r="AI1156" i="1"/>
  <c r="AI1166" i="1"/>
  <c r="AI1176" i="1"/>
  <c r="AI1186" i="1"/>
  <c r="AI1196" i="1"/>
  <c r="AI1206" i="1"/>
  <c r="AI1216" i="1"/>
  <c r="AI1226" i="1"/>
  <c r="AI1236" i="1"/>
  <c r="AI1246" i="1"/>
  <c r="AI1256" i="1"/>
  <c r="AI1266" i="1"/>
  <c r="AI1276" i="1"/>
  <c r="AI1286" i="1"/>
  <c r="AI1296" i="1"/>
  <c r="AI1306" i="1"/>
  <c r="AI1316" i="1"/>
  <c r="AI1326" i="1"/>
  <c r="AI1336" i="1"/>
  <c r="AI1346" i="1"/>
  <c r="AI1356" i="1"/>
  <c r="AI1366" i="1"/>
  <c r="AI1376" i="1"/>
  <c r="AI1386" i="1"/>
  <c r="AI1396" i="1"/>
  <c r="AI1406" i="1"/>
  <c r="AI1416" i="1"/>
  <c r="AI1426" i="1"/>
  <c r="AI1436" i="1"/>
  <c r="AI1446" i="1"/>
  <c r="AI1456" i="1"/>
  <c r="AI1466" i="1"/>
  <c r="AI1476" i="1"/>
  <c r="AI1486" i="1"/>
  <c r="AI1496" i="1"/>
  <c r="AI1506" i="1"/>
  <c r="AI1516" i="1"/>
  <c r="AI1526" i="1"/>
  <c r="AI1536" i="1"/>
  <c r="AI1546" i="1"/>
  <c r="AI1556" i="1"/>
  <c r="AI1566" i="1"/>
  <c r="AI1576" i="1"/>
  <c r="AI1586" i="1"/>
  <c r="AI1596" i="1"/>
  <c r="AI1606" i="1"/>
  <c r="AI1616" i="1"/>
  <c r="AI1626" i="1"/>
  <c r="AI1636" i="1"/>
  <c r="AI1646" i="1"/>
  <c r="AI183" i="1"/>
  <c r="AI283" i="1"/>
  <c r="AI321" i="1"/>
  <c r="AI338" i="1"/>
  <c r="AI354" i="1"/>
  <c r="AI371" i="1"/>
  <c r="AI388" i="1"/>
  <c r="AI404" i="1"/>
  <c r="AI421" i="1"/>
  <c r="AI438" i="1"/>
  <c r="AI454" i="1"/>
  <c r="AI471" i="1"/>
  <c r="AI488" i="1"/>
  <c r="AI504" i="1"/>
  <c r="AI519" i="1"/>
  <c r="AI533" i="1"/>
  <c r="AI546" i="1"/>
  <c r="AI557" i="1"/>
  <c r="AI567" i="1"/>
  <c r="AI577" i="1"/>
  <c r="AI587" i="1"/>
  <c r="AI597" i="1"/>
  <c r="AI607" i="1"/>
  <c r="AI617" i="1"/>
  <c r="AI627" i="1"/>
  <c r="AI637" i="1"/>
  <c r="AI647" i="1"/>
  <c r="AI657" i="1"/>
  <c r="AI667" i="1"/>
  <c r="AI677" i="1"/>
  <c r="AI687" i="1"/>
  <c r="AI697" i="1"/>
  <c r="AI707" i="1"/>
  <c r="AI717" i="1"/>
  <c r="AI727" i="1"/>
  <c r="AI737" i="1"/>
  <c r="AI747" i="1"/>
  <c r="AI757" i="1"/>
  <c r="AI767" i="1"/>
  <c r="AI777" i="1"/>
  <c r="AI787" i="1"/>
  <c r="AI797" i="1"/>
  <c r="AI807" i="1"/>
  <c r="AI817" i="1"/>
  <c r="AI827" i="1"/>
  <c r="AI837" i="1"/>
  <c r="AI847" i="1"/>
  <c r="AI857" i="1"/>
  <c r="AI867" i="1"/>
  <c r="AI877" i="1"/>
  <c r="AI887" i="1"/>
  <c r="AI897" i="1"/>
  <c r="AI907" i="1"/>
  <c r="AI917" i="1"/>
  <c r="AI927" i="1"/>
  <c r="AI937" i="1"/>
  <c r="AI947" i="1"/>
  <c r="AI957" i="1"/>
  <c r="AI193" i="1"/>
  <c r="AI293" i="1"/>
  <c r="AI323" i="1"/>
  <c r="AI339" i="1"/>
  <c r="AI356" i="1"/>
  <c r="AI373" i="1"/>
  <c r="AI389" i="1"/>
  <c r="AI406" i="1"/>
  <c r="AI423" i="1"/>
  <c r="AI439" i="1"/>
  <c r="AI456" i="1"/>
  <c r="AI473" i="1"/>
  <c r="AI489" i="1"/>
  <c r="AI506" i="1"/>
  <c r="AI521" i="1"/>
  <c r="AI534" i="1"/>
  <c r="AI547" i="1"/>
  <c r="AI558" i="1"/>
  <c r="AI568" i="1"/>
  <c r="AI578" i="1"/>
  <c r="AI588" i="1"/>
  <c r="AI598" i="1"/>
  <c r="AI608" i="1"/>
  <c r="AI618" i="1"/>
  <c r="AI628" i="1"/>
  <c r="AI638" i="1"/>
  <c r="AI648" i="1"/>
  <c r="AI658" i="1"/>
  <c r="AI668" i="1"/>
  <c r="AI678" i="1"/>
  <c r="AI688" i="1"/>
  <c r="AI698" i="1"/>
  <c r="AI708" i="1"/>
  <c r="AI718" i="1"/>
  <c r="AI728" i="1"/>
  <c r="AI738" i="1"/>
  <c r="AI748" i="1"/>
  <c r="AI758" i="1"/>
  <c r="AI768" i="1"/>
  <c r="AI778" i="1"/>
  <c r="AI788" i="1"/>
  <c r="AI798" i="1"/>
  <c r="AI808" i="1"/>
  <c r="AI818" i="1"/>
  <c r="AI828" i="1"/>
  <c r="AI838" i="1"/>
  <c r="AI848" i="1"/>
  <c r="AI858" i="1"/>
  <c r="AI868" i="1"/>
  <c r="AI878" i="1"/>
  <c r="AI888" i="1"/>
  <c r="AI898" i="1"/>
  <c r="AI908" i="1"/>
  <c r="AI918" i="1"/>
  <c r="AI928" i="1"/>
  <c r="AI938" i="1"/>
  <c r="AI948" i="1"/>
  <c r="AI958" i="1"/>
  <c r="AI968" i="1"/>
  <c r="AI978" i="1"/>
  <c r="AI988" i="1"/>
  <c r="AI998" i="1"/>
  <c r="AI1008" i="1"/>
  <c r="AI593" i="1"/>
  <c r="AI693" i="1"/>
  <c r="AI743" i="1"/>
  <c r="AI793" i="1"/>
  <c r="AI839" i="1"/>
  <c r="AI872" i="1"/>
  <c r="AI903" i="1"/>
  <c r="AI939" i="1"/>
  <c r="AI969" i="1"/>
  <c r="AI993" i="1"/>
  <c r="AI1018" i="1"/>
  <c r="AI1037" i="1"/>
  <c r="AI1052" i="1"/>
  <c r="AI1069" i="1"/>
  <c r="AI1087" i="1"/>
  <c r="AI1102" i="1"/>
  <c r="AI1118" i="1"/>
  <c r="AI1132" i="1"/>
  <c r="AI1147" i="1"/>
  <c r="AI1159" i="1"/>
  <c r="AI1171" i="1"/>
  <c r="AI1183" i="1"/>
  <c r="AI1194" i="1"/>
  <c r="AI1205" i="1"/>
  <c r="AI1217" i="1"/>
  <c r="AI1228" i="1"/>
  <c r="AI1239" i="1"/>
  <c r="AI1250" i="1"/>
  <c r="AI1261" i="1"/>
  <c r="AI1272" i="1"/>
  <c r="AI1283" i="1"/>
  <c r="AI1294" i="1"/>
  <c r="AI1305" i="1"/>
  <c r="AI1317" i="1"/>
  <c r="AI1328" i="1"/>
  <c r="AI1339" i="1"/>
  <c r="AI1350" i="1"/>
  <c r="AI1361" i="1"/>
  <c r="AI1372" i="1"/>
  <c r="AI1383" i="1"/>
  <c r="AI1394" i="1"/>
  <c r="AI1405" i="1"/>
  <c r="AI1417" i="1"/>
  <c r="AI1428" i="1"/>
  <c r="AI1439" i="1"/>
  <c r="AI1450" i="1"/>
  <c r="AI1461" i="1"/>
  <c r="AI1472" i="1"/>
  <c r="AI1483" i="1"/>
  <c r="AI1494" i="1"/>
  <c r="AI1505" i="1"/>
  <c r="AI1517" i="1"/>
  <c r="AI1528" i="1"/>
  <c r="AI1539" i="1"/>
  <c r="AI1550" i="1"/>
  <c r="AI1561" i="1"/>
  <c r="AI1572" i="1"/>
  <c r="AI1583" i="1"/>
  <c r="AI1594" i="1"/>
  <c r="AI1605" i="1"/>
  <c r="AI1617" i="1"/>
  <c r="AI1628" i="1"/>
  <c r="AI1639" i="1"/>
  <c r="AI1650" i="1"/>
  <c r="AI1660" i="1"/>
  <c r="AI1670" i="1"/>
  <c r="AI1680" i="1"/>
  <c r="AI1690" i="1"/>
  <c r="AI1700" i="1"/>
  <c r="AI1710" i="1"/>
  <c r="AI1720" i="1"/>
  <c r="AI1730" i="1"/>
  <c r="AI1740" i="1"/>
  <c r="AI1750" i="1"/>
  <c r="AI1760" i="1"/>
  <c r="AI1770" i="1"/>
  <c r="AI1780" i="1"/>
  <c r="AI1790" i="1"/>
  <c r="AI1800" i="1"/>
  <c r="AH10" i="1"/>
  <c r="AH20" i="1"/>
  <c r="AH30" i="1"/>
  <c r="AH40" i="1"/>
  <c r="AH50" i="1"/>
  <c r="AH60" i="1"/>
  <c r="AH70" i="1"/>
  <c r="AH80" i="1"/>
  <c r="AH90" i="1"/>
  <c r="AH100" i="1"/>
  <c r="AH110" i="1"/>
  <c r="AH120" i="1"/>
  <c r="AH130" i="1"/>
  <c r="AI603" i="1"/>
  <c r="AI702" i="1"/>
  <c r="AI752" i="1"/>
  <c r="AI802" i="1"/>
  <c r="AI842" i="1"/>
  <c r="AI873" i="1"/>
  <c r="AI909" i="1"/>
  <c r="AI942" i="1"/>
  <c r="AI972" i="1"/>
  <c r="AI997" i="1"/>
  <c r="AI1019" i="1"/>
  <c r="AI1038" i="1"/>
  <c r="AI1053" i="1"/>
  <c r="AI1070" i="1"/>
  <c r="AI1088" i="1"/>
  <c r="AI1103" i="1"/>
  <c r="AI1119" i="1"/>
  <c r="AI1133" i="1"/>
  <c r="AI1148" i="1"/>
  <c r="AI1160" i="1"/>
  <c r="AI1172" i="1"/>
  <c r="AI1184" i="1"/>
  <c r="AI1195" i="1"/>
  <c r="AI1207" i="1"/>
  <c r="AI1218" i="1"/>
  <c r="AI1229" i="1"/>
  <c r="AI1240" i="1"/>
  <c r="AI1251" i="1"/>
  <c r="AI1262" i="1"/>
  <c r="AI1273" i="1"/>
  <c r="AI1284" i="1"/>
  <c r="AI1295" i="1"/>
  <c r="AI1307" i="1"/>
  <c r="AI1318" i="1"/>
  <c r="AI1329" i="1"/>
  <c r="AI1340" i="1"/>
  <c r="AI1351" i="1"/>
  <c r="AI1362" i="1"/>
  <c r="AI1373" i="1"/>
  <c r="AI1384" i="1"/>
  <c r="AI1395" i="1"/>
  <c r="AI1407" i="1"/>
  <c r="AI1418" i="1"/>
  <c r="AI1429" i="1"/>
  <c r="AI1440" i="1"/>
  <c r="AI1451" i="1"/>
  <c r="AI1462" i="1"/>
  <c r="AI1473" i="1"/>
  <c r="AI1484" i="1"/>
  <c r="AI1495" i="1"/>
  <c r="AI1507" i="1"/>
  <c r="AI1518" i="1"/>
  <c r="AI1529" i="1"/>
  <c r="AI1540" i="1"/>
  <c r="AI1551" i="1"/>
  <c r="AI1562" i="1"/>
  <c r="AI1573" i="1"/>
  <c r="AI1584" i="1"/>
  <c r="AI1595" i="1"/>
  <c r="AI1607" i="1"/>
  <c r="AI1618" i="1"/>
  <c r="AI1629" i="1"/>
  <c r="AI1640" i="1"/>
  <c r="AI1651" i="1"/>
  <c r="AI1661" i="1"/>
  <c r="AI1671" i="1"/>
  <c r="AI1681" i="1"/>
  <c r="AI1691" i="1"/>
  <c r="AI1701" i="1"/>
  <c r="AI1711" i="1"/>
  <c r="AI1721" i="1"/>
  <c r="AI1731" i="1"/>
  <c r="AI1741" i="1"/>
  <c r="AI1751" i="1"/>
  <c r="AI1761" i="1"/>
  <c r="AI1771" i="1"/>
  <c r="AI1781" i="1"/>
  <c r="AI1791" i="1"/>
  <c r="AI1801" i="1"/>
  <c r="AH11" i="1"/>
  <c r="AH21" i="1"/>
  <c r="AH31" i="1"/>
  <c r="AH41" i="1"/>
  <c r="AH51" i="1"/>
  <c r="AH61" i="1"/>
  <c r="AH71" i="1"/>
  <c r="AH81" i="1"/>
  <c r="AH91" i="1"/>
  <c r="AH101" i="1"/>
  <c r="AH111" i="1"/>
  <c r="AH121" i="1"/>
  <c r="AH131" i="1"/>
  <c r="AH141" i="1"/>
  <c r="AH151" i="1"/>
  <c r="AH161" i="1"/>
  <c r="AH171" i="1"/>
  <c r="AH181" i="1"/>
  <c r="AI613" i="1"/>
  <c r="AI703" i="1"/>
  <c r="AI753" i="1"/>
  <c r="AI803" i="1"/>
  <c r="AI843" i="1"/>
  <c r="AI879" i="1"/>
  <c r="AI912" i="1"/>
  <c r="AI943" i="1"/>
  <c r="AI973" i="1"/>
  <c r="AI999" i="1"/>
  <c r="AI1022" i="1"/>
  <c r="AI1039" i="1"/>
  <c r="AI1057" i="1"/>
  <c r="AI1072" i="1"/>
  <c r="AI1089" i="1"/>
  <c r="AI1107" i="1"/>
  <c r="AI1120" i="1"/>
  <c r="AI1134" i="1"/>
  <c r="AI1149" i="1"/>
  <c r="AI1161" i="1"/>
  <c r="AI1173" i="1"/>
  <c r="AI1185" i="1"/>
  <c r="AI1197" i="1"/>
  <c r="AI1208" i="1"/>
  <c r="AI1219" i="1"/>
  <c r="AI1230" i="1"/>
  <c r="AI1241" i="1"/>
  <c r="AI1252" i="1"/>
  <c r="AI1263" i="1"/>
  <c r="AI1274" i="1"/>
  <c r="AI1285" i="1"/>
  <c r="AI1297" i="1"/>
  <c r="AI1308" i="1"/>
  <c r="AI1319" i="1"/>
  <c r="AI1330" i="1"/>
  <c r="AI1341" i="1"/>
  <c r="AI1352" i="1"/>
  <c r="AI1363" i="1"/>
  <c r="AI1374" i="1"/>
  <c r="AI1385" i="1"/>
  <c r="AI1397" i="1"/>
  <c r="AI1408" i="1"/>
  <c r="AI1419" i="1"/>
  <c r="AI1430" i="1"/>
  <c r="AI1441" i="1"/>
  <c r="AI1452" i="1"/>
  <c r="AI1463" i="1"/>
  <c r="AI1474" i="1"/>
  <c r="AI1485" i="1"/>
  <c r="AI1497" i="1"/>
  <c r="AI1508" i="1"/>
  <c r="AI1519" i="1"/>
  <c r="AI1530" i="1"/>
  <c r="AI1541" i="1"/>
  <c r="AI1552" i="1"/>
  <c r="AI1563" i="1"/>
  <c r="AI1574" i="1"/>
  <c r="AI1585" i="1"/>
  <c r="AI1597" i="1"/>
  <c r="AI1608" i="1"/>
  <c r="AI1619" i="1"/>
  <c r="AI1630" i="1"/>
  <c r="AI1641" i="1"/>
  <c r="AI1652" i="1"/>
  <c r="AI1662" i="1"/>
  <c r="AI1672" i="1"/>
  <c r="AI1682" i="1"/>
  <c r="AI1692" i="1"/>
  <c r="AI1702" i="1"/>
  <c r="AI1712" i="1"/>
  <c r="AI623" i="1"/>
  <c r="AI712" i="1"/>
  <c r="AI762" i="1"/>
  <c r="AI812" i="1"/>
  <c r="AI849" i="1"/>
  <c r="AI882" i="1"/>
  <c r="AI913" i="1"/>
  <c r="AI949" i="1"/>
  <c r="AI977" i="1"/>
  <c r="AI1002" i="1"/>
  <c r="AI1023" i="1"/>
  <c r="AI1040" i="1"/>
  <c r="AI1058" i="1"/>
  <c r="AI1073" i="1"/>
  <c r="AI1090" i="1"/>
  <c r="AI1108" i="1"/>
  <c r="AI1122" i="1"/>
  <c r="AI1137" i="1"/>
  <c r="AI1150" i="1"/>
  <c r="AI1162" i="1"/>
  <c r="AI1174" i="1"/>
  <c r="AI1187" i="1"/>
  <c r="AI1198" i="1"/>
  <c r="AI1209" i="1"/>
  <c r="AI1220" i="1"/>
  <c r="AI1231" i="1"/>
  <c r="AI1242" i="1"/>
  <c r="AI1253" i="1"/>
  <c r="AI1264" i="1"/>
  <c r="AI1275" i="1"/>
  <c r="AI1287" i="1"/>
  <c r="AI1298" i="1"/>
  <c r="AI1309" i="1"/>
  <c r="AI1320" i="1"/>
  <c r="AI1331" i="1"/>
  <c r="AI1342" i="1"/>
  <c r="AI1353" i="1"/>
  <c r="AI1364" i="1"/>
  <c r="AI1375" i="1"/>
  <c r="AI1387" i="1"/>
  <c r="AI1398" i="1"/>
  <c r="AI1409" i="1"/>
  <c r="AI1420" i="1"/>
  <c r="AI1431" i="1"/>
  <c r="AI1442" i="1"/>
  <c r="AI1453" i="1"/>
  <c r="AI1464" i="1"/>
  <c r="AI1475" i="1"/>
  <c r="AI1487" i="1"/>
  <c r="AI1498" i="1"/>
  <c r="AI1509" i="1"/>
  <c r="AI1520" i="1"/>
  <c r="AI1531" i="1"/>
  <c r="AI1542" i="1"/>
  <c r="AI1553" i="1"/>
  <c r="AI1564" i="1"/>
  <c r="AI1575" i="1"/>
  <c r="AI1587" i="1"/>
  <c r="AI1598" i="1"/>
  <c r="AI1609" i="1"/>
  <c r="AI1620" i="1"/>
  <c r="AI1631" i="1"/>
  <c r="AI1642" i="1"/>
  <c r="AI1653" i="1"/>
  <c r="AI1663" i="1"/>
  <c r="AI1673" i="1"/>
  <c r="AI1683" i="1"/>
  <c r="AI1693" i="1"/>
  <c r="AI1703" i="1"/>
  <c r="AI1713" i="1"/>
  <c r="AI1723" i="1"/>
  <c r="AI1733" i="1"/>
  <c r="AI1743" i="1"/>
  <c r="AI1753" i="1"/>
  <c r="AI1763" i="1"/>
  <c r="AI1773" i="1"/>
  <c r="AI1783" i="1"/>
  <c r="AI1793" i="1"/>
  <c r="AH3" i="1"/>
  <c r="AH13" i="1"/>
  <c r="AH23" i="1"/>
  <c r="AH33" i="1"/>
  <c r="AH43" i="1"/>
  <c r="AH53" i="1"/>
  <c r="AH63" i="1"/>
  <c r="AH73" i="1"/>
  <c r="AH83" i="1"/>
  <c r="AH93" i="1"/>
  <c r="AH103" i="1"/>
  <c r="AH113" i="1"/>
  <c r="AH123" i="1"/>
  <c r="AH133" i="1"/>
  <c r="AH143" i="1"/>
  <c r="AH153" i="1"/>
  <c r="AH163" i="1"/>
  <c r="AH173" i="1"/>
  <c r="AH183" i="1"/>
  <c r="AH193" i="1"/>
  <c r="AH203" i="1"/>
  <c r="AH213" i="1"/>
  <c r="AH223" i="1"/>
  <c r="AH233" i="1"/>
  <c r="AH243" i="1"/>
  <c r="AH253" i="1"/>
  <c r="AH263" i="1"/>
  <c r="AH273" i="1"/>
  <c r="AI633" i="1"/>
  <c r="AI713" i="1"/>
  <c r="AI763" i="1"/>
  <c r="AI813" i="1"/>
  <c r="AI852" i="1"/>
  <c r="AI883" i="1"/>
  <c r="AI919" i="1"/>
  <c r="AI952" i="1"/>
  <c r="AI979" i="1"/>
  <c r="AI1003" i="1"/>
  <c r="AI1027" i="1"/>
  <c r="AI1042" i="1"/>
  <c r="AI1059" i="1"/>
  <c r="AI1077" i="1"/>
  <c r="AI1092" i="1"/>
  <c r="AI1109" i="1"/>
  <c r="AI1123" i="1"/>
  <c r="AI1138" i="1"/>
  <c r="AI1151" i="1"/>
  <c r="AI1163" i="1"/>
  <c r="AI1177" i="1"/>
  <c r="AI1188" i="1"/>
  <c r="AI1199" i="1"/>
  <c r="AI1210" i="1"/>
  <c r="AI1221" i="1"/>
  <c r="AI1232" i="1"/>
  <c r="AI1243" i="1"/>
  <c r="AI1254" i="1"/>
  <c r="AI1265" i="1"/>
  <c r="AI1277" i="1"/>
  <c r="AI1288" i="1"/>
  <c r="AI1299" i="1"/>
  <c r="AI1310" i="1"/>
  <c r="AI1321" i="1"/>
  <c r="AI1332" i="1"/>
  <c r="AI1343" i="1"/>
  <c r="AI1354" i="1"/>
  <c r="AI1365" i="1"/>
  <c r="AI1377" i="1"/>
  <c r="AI1388" i="1"/>
  <c r="AI1399" i="1"/>
  <c r="AI1410" i="1"/>
  <c r="AI1421" i="1"/>
  <c r="AI1432" i="1"/>
  <c r="AI1443" i="1"/>
  <c r="AI1454" i="1"/>
  <c r="AI1465" i="1"/>
  <c r="AI1477" i="1"/>
  <c r="AI1488" i="1"/>
  <c r="AI1499" i="1"/>
  <c r="AI1510" i="1"/>
  <c r="AI1521" i="1"/>
  <c r="AI1532" i="1"/>
  <c r="AI1543" i="1"/>
  <c r="AI1554" i="1"/>
  <c r="AI1565" i="1"/>
  <c r="AI1577" i="1"/>
  <c r="AI1588" i="1"/>
  <c r="AI1599" i="1"/>
  <c r="AI1610" i="1"/>
  <c r="AI1621" i="1"/>
  <c r="AI1632" i="1"/>
  <c r="AI1643" i="1"/>
  <c r="AI1654" i="1"/>
  <c r="AI1664" i="1"/>
  <c r="AI1674" i="1"/>
  <c r="AI1684" i="1"/>
  <c r="AI1694" i="1"/>
  <c r="AI1704" i="1"/>
  <c r="AI1714" i="1"/>
  <c r="AI1724" i="1"/>
  <c r="AI1734" i="1"/>
  <c r="AI1744" i="1"/>
  <c r="AI1754" i="1"/>
  <c r="AI1764" i="1"/>
  <c r="AI1774" i="1"/>
  <c r="AI1784" i="1"/>
  <c r="AI1794" i="1"/>
  <c r="AH4" i="1"/>
  <c r="AH14" i="1"/>
  <c r="AH24" i="1"/>
  <c r="AH34" i="1"/>
  <c r="AH44" i="1"/>
  <c r="AH54" i="1"/>
  <c r="AH64" i="1"/>
  <c r="AH74" i="1"/>
  <c r="AH84" i="1"/>
  <c r="AH94" i="1"/>
  <c r="AH104" i="1"/>
  <c r="AH114" i="1"/>
  <c r="AH124" i="1"/>
  <c r="AH134" i="1"/>
  <c r="AH144" i="1"/>
  <c r="AH154" i="1"/>
  <c r="AH164" i="1"/>
  <c r="AH174" i="1"/>
  <c r="AH184" i="1"/>
  <c r="AH194" i="1"/>
  <c r="AH204" i="1"/>
  <c r="AH214" i="1"/>
  <c r="AH224" i="1"/>
  <c r="AH234" i="1"/>
  <c r="AH244" i="1"/>
  <c r="AH254" i="1"/>
  <c r="AH264" i="1"/>
  <c r="AH274" i="1"/>
  <c r="AH284" i="1"/>
  <c r="AH294" i="1"/>
  <c r="AH304" i="1"/>
  <c r="AH314" i="1"/>
  <c r="AH324" i="1"/>
  <c r="AH334" i="1"/>
  <c r="AH344" i="1"/>
  <c r="AH354" i="1"/>
  <c r="AH364" i="1"/>
  <c r="AH374" i="1"/>
  <c r="AH384" i="1"/>
  <c r="AH394" i="1"/>
  <c r="AH404" i="1"/>
  <c r="AH414" i="1"/>
  <c r="AH424" i="1"/>
  <c r="AH434" i="1"/>
  <c r="AH444" i="1"/>
  <c r="AH454" i="1"/>
  <c r="AH464" i="1"/>
  <c r="AH474" i="1"/>
  <c r="AH484" i="1"/>
  <c r="AI643" i="1"/>
  <c r="AI722" i="1"/>
  <c r="AI772" i="1"/>
  <c r="AI822" i="1"/>
  <c r="AI853" i="1"/>
  <c r="AI889" i="1"/>
  <c r="AI922" i="1"/>
  <c r="AI953" i="1"/>
  <c r="AI982" i="1"/>
  <c r="AI1007" i="1"/>
  <c r="AI1028" i="1"/>
  <c r="AI1043" i="1"/>
  <c r="AI1060" i="1"/>
  <c r="AI1078" i="1"/>
  <c r="AI1093" i="1"/>
  <c r="AI1110" i="1"/>
  <c r="AI1124" i="1"/>
  <c r="AI1139" i="1"/>
  <c r="AI1152" i="1"/>
  <c r="AI1164" i="1"/>
  <c r="AI1178" i="1"/>
  <c r="AI1189" i="1"/>
  <c r="AI1200" i="1"/>
  <c r="AI1211" i="1"/>
  <c r="AI1222" i="1"/>
  <c r="AI1233" i="1"/>
  <c r="AI1244" i="1"/>
  <c r="AI1255" i="1"/>
  <c r="AI1267" i="1"/>
  <c r="AI1278" i="1"/>
  <c r="AI1289" i="1"/>
  <c r="AI1300" i="1"/>
  <c r="AI1311" i="1"/>
  <c r="AI1322" i="1"/>
  <c r="AI1333" i="1"/>
  <c r="AI1344" i="1"/>
  <c r="AI1355" i="1"/>
  <c r="AI1367" i="1"/>
  <c r="AI1378" i="1"/>
  <c r="AI1389" i="1"/>
  <c r="AI1400" i="1"/>
  <c r="AI1411" i="1"/>
  <c r="AI1422" i="1"/>
  <c r="AI1433" i="1"/>
  <c r="AI1444" i="1"/>
  <c r="AI1455" i="1"/>
  <c r="AI1467" i="1"/>
  <c r="AI1478" i="1"/>
  <c r="AI1489" i="1"/>
  <c r="AI1500" i="1"/>
  <c r="AI1511" i="1"/>
  <c r="AI1522" i="1"/>
  <c r="AI1533" i="1"/>
  <c r="AI1544" i="1"/>
  <c r="AI1555" i="1"/>
  <c r="AI1567" i="1"/>
  <c r="AI1578" i="1"/>
  <c r="AI1589" i="1"/>
  <c r="AI1600" i="1"/>
  <c r="AI1611" i="1"/>
  <c r="AI1622" i="1"/>
  <c r="AI1633" i="1"/>
  <c r="AI1644" i="1"/>
  <c r="AI1655" i="1"/>
  <c r="AI1665" i="1"/>
  <c r="AI1675" i="1"/>
  <c r="AI1685" i="1"/>
  <c r="AI1695" i="1"/>
  <c r="AI1705" i="1"/>
  <c r="AI1715" i="1"/>
  <c r="AI1725" i="1"/>
  <c r="AI1735" i="1"/>
  <c r="AI1745" i="1"/>
  <c r="AI1755" i="1"/>
  <c r="AI1765" i="1"/>
  <c r="AI1775" i="1"/>
  <c r="AI1785" i="1"/>
  <c r="AI1795" i="1"/>
  <c r="AH5" i="1"/>
  <c r="AH15" i="1"/>
  <c r="AH25" i="1"/>
  <c r="AH35" i="1"/>
  <c r="AH45" i="1"/>
  <c r="AH55" i="1"/>
  <c r="AH65" i="1"/>
  <c r="AH75" i="1"/>
  <c r="AH85" i="1"/>
  <c r="AH95" i="1"/>
  <c r="AH105" i="1"/>
  <c r="AI653" i="1"/>
  <c r="AI723" i="1"/>
  <c r="AI773" i="1"/>
  <c r="AI823" i="1"/>
  <c r="AI859" i="1"/>
  <c r="AI892" i="1"/>
  <c r="AI923" i="1"/>
  <c r="AI959" i="1"/>
  <c r="AI983" i="1"/>
  <c r="AI1009" i="1"/>
  <c r="AI1029" i="1"/>
  <c r="AI1047" i="1"/>
  <c r="AI1062" i="1"/>
  <c r="AI1079" i="1"/>
  <c r="AI1097" i="1"/>
  <c r="AI1112" i="1"/>
  <c r="AI1127" i="1"/>
  <c r="AI1140" i="1"/>
  <c r="AI1153" i="1"/>
  <c r="AI1167" i="1"/>
  <c r="AI1179" i="1"/>
  <c r="AI1190" i="1"/>
  <c r="AI1201" i="1"/>
  <c r="AI1212" i="1"/>
  <c r="AI1223" i="1"/>
  <c r="AI1234" i="1"/>
  <c r="AI1245" i="1"/>
  <c r="AI1257" i="1"/>
  <c r="AI1268" i="1"/>
  <c r="AI1279" i="1"/>
  <c r="AI1290" i="1"/>
  <c r="AI1301" i="1"/>
  <c r="AI1312" i="1"/>
  <c r="AI1323" i="1"/>
  <c r="AI1334" i="1"/>
  <c r="AI1345" i="1"/>
  <c r="AI1357" i="1"/>
  <c r="AI1368" i="1"/>
  <c r="AI1379" i="1"/>
  <c r="AI1390" i="1"/>
  <c r="AI1401" i="1"/>
  <c r="AI1412" i="1"/>
  <c r="AI1423" i="1"/>
  <c r="AI1434" i="1"/>
  <c r="AI1445" i="1"/>
  <c r="AI1457" i="1"/>
  <c r="AI1468" i="1"/>
  <c r="AI1479" i="1"/>
  <c r="AI1490" i="1"/>
  <c r="AI1501" i="1"/>
  <c r="AI1512" i="1"/>
  <c r="AI1523" i="1"/>
  <c r="AI1534" i="1"/>
  <c r="AI1545" i="1"/>
  <c r="AI1557" i="1"/>
  <c r="AI1568" i="1"/>
  <c r="AI1579" i="1"/>
  <c r="AI1590" i="1"/>
  <c r="AI1601" i="1"/>
  <c r="AI1612" i="1"/>
  <c r="AI1623" i="1"/>
  <c r="AI1634" i="1"/>
  <c r="AI1645" i="1"/>
  <c r="AI1656" i="1"/>
  <c r="AI1666" i="1"/>
  <c r="AI1676" i="1"/>
  <c r="AI1686" i="1"/>
  <c r="AI1696" i="1"/>
  <c r="AI1706" i="1"/>
  <c r="AI1716" i="1"/>
  <c r="AI663" i="1"/>
  <c r="AI732" i="1"/>
  <c r="AI782" i="1"/>
  <c r="AI829" i="1"/>
  <c r="AI862" i="1"/>
  <c r="AI893" i="1"/>
  <c r="AI929" i="1"/>
  <c r="AI962" i="1"/>
  <c r="AI987" i="1"/>
  <c r="AI1012" i="1"/>
  <c r="AI1030" i="1"/>
  <c r="AI1048" i="1"/>
  <c r="AI1063" i="1"/>
  <c r="AI1080" i="1"/>
  <c r="AI1098" i="1"/>
  <c r="AI1113" i="1"/>
  <c r="AI1128" i="1"/>
  <c r="AI1142" i="1"/>
  <c r="AI1154" i="1"/>
  <c r="AI1168" i="1"/>
  <c r="AI1180" i="1"/>
  <c r="AI1191" i="1"/>
  <c r="AI1202" i="1"/>
  <c r="AI1213" i="1"/>
  <c r="AI1224" i="1"/>
  <c r="AI1235" i="1"/>
  <c r="AI1247" i="1"/>
  <c r="AI1258" i="1"/>
  <c r="AI1269" i="1"/>
  <c r="AI1280" i="1"/>
  <c r="AI1291" i="1"/>
  <c r="AI1302" i="1"/>
  <c r="AI1313" i="1"/>
  <c r="AI1324" i="1"/>
  <c r="AI1335" i="1"/>
  <c r="AI1347" i="1"/>
  <c r="AI1358" i="1"/>
  <c r="AI1369" i="1"/>
  <c r="AI1380" i="1"/>
  <c r="AI1391" i="1"/>
  <c r="AI1402" i="1"/>
  <c r="AI1413" i="1"/>
  <c r="AI1424" i="1"/>
  <c r="AI1435" i="1"/>
  <c r="AI1447" i="1"/>
  <c r="AI1458" i="1"/>
  <c r="AI1469" i="1"/>
  <c r="AI1480" i="1"/>
  <c r="AI1491" i="1"/>
  <c r="AI1502" i="1"/>
  <c r="AI1513" i="1"/>
  <c r="AI1524" i="1"/>
  <c r="AI1535" i="1"/>
  <c r="AI1547" i="1"/>
  <c r="AI1558" i="1"/>
  <c r="AI1569" i="1"/>
  <c r="AI1580" i="1"/>
  <c r="AI1591" i="1"/>
  <c r="AI1602" i="1"/>
  <c r="AI1613" i="1"/>
  <c r="AI1624" i="1"/>
  <c r="AI1635" i="1"/>
  <c r="AI1647" i="1"/>
  <c r="AI1657" i="1"/>
  <c r="AI1667" i="1"/>
  <c r="AI1677" i="1"/>
  <c r="AI1687" i="1"/>
  <c r="AI1697" i="1"/>
  <c r="AI673" i="1"/>
  <c r="AI733" i="1"/>
  <c r="AI783" i="1"/>
  <c r="AI832" i="1"/>
  <c r="AI863" i="1"/>
  <c r="AI899" i="1"/>
  <c r="AI932" i="1"/>
  <c r="AI963" i="1"/>
  <c r="AI989" i="1"/>
  <c r="AI1013" i="1"/>
  <c r="AI1032" i="1"/>
  <c r="AI1049" i="1"/>
  <c r="AI1067" i="1"/>
  <c r="AI1082" i="1"/>
  <c r="AI1099" i="1"/>
  <c r="AI1114" i="1"/>
  <c r="AI1129" i="1"/>
  <c r="AI1143" i="1"/>
  <c r="AI1157" i="1"/>
  <c r="AI1169" i="1"/>
  <c r="AI1181" i="1"/>
  <c r="AI1192" i="1"/>
  <c r="AI1203" i="1"/>
  <c r="AI1214" i="1"/>
  <c r="AI1225" i="1"/>
  <c r="AI1237" i="1"/>
  <c r="AI1248" i="1"/>
  <c r="AI1259" i="1"/>
  <c r="AI1270" i="1"/>
  <c r="AI1281" i="1"/>
  <c r="AI1292" i="1"/>
  <c r="AI1303" i="1"/>
  <c r="AI1314" i="1"/>
  <c r="AI1325" i="1"/>
  <c r="AI1337" i="1"/>
  <c r="AI1348" i="1"/>
  <c r="AI1359" i="1"/>
  <c r="AI1370" i="1"/>
  <c r="AI1381" i="1"/>
  <c r="AI1392" i="1"/>
  <c r="AI1403" i="1"/>
  <c r="AI1414" i="1"/>
  <c r="AI1425" i="1"/>
  <c r="AI1437" i="1"/>
  <c r="AI1448" i="1"/>
  <c r="AI1459" i="1"/>
  <c r="AI1470" i="1"/>
  <c r="AI1481" i="1"/>
  <c r="AI1492" i="1"/>
  <c r="AI1503" i="1"/>
  <c r="AI1514" i="1"/>
  <c r="AI1525" i="1"/>
  <c r="AI1537" i="1"/>
  <c r="AI1548" i="1"/>
  <c r="AI1559" i="1"/>
  <c r="AI1570" i="1"/>
  <c r="AI1581" i="1"/>
  <c r="AI1592" i="1"/>
  <c r="AI1603" i="1"/>
  <c r="AI683" i="1"/>
  <c r="AI742" i="1"/>
  <c r="AI792" i="1"/>
  <c r="AI833" i="1"/>
  <c r="AI869" i="1"/>
  <c r="AI902" i="1"/>
  <c r="AI933" i="1"/>
  <c r="AI967" i="1"/>
  <c r="AI992" i="1"/>
  <c r="AI1017" i="1"/>
  <c r="AI1033" i="1"/>
  <c r="AI1050" i="1"/>
  <c r="AI1068" i="1"/>
  <c r="AI1083" i="1"/>
  <c r="AI1100" i="1"/>
  <c r="AI1117" i="1"/>
  <c r="AI1130" i="1"/>
  <c r="AI1144" i="1"/>
  <c r="AI1158" i="1"/>
  <c r="AI1170" i="1"/>
  <c r="AI1182" i="1"/>
  <c r="AI1193" i="1"/>
  <c r="AI1204" i="1"/>
  <c r="AI1215" i="1"/>
  <c r="AI1227" i="1"/>
  <c r="AI1238" i="1"/>
  <c r="AI1249" i="1"/>
  <c r="AI1260" i="1"/>
  <c r="AI1271" i="1"/>
  <c r="AI1282" i="1"/>
  <c r="AI1293" i="1"/>
  <c r="AI1304" i="1"/>
  <c r="AI1315" i="1"/>
  <c r="AI1327" i="1"/>
  <c r="AI1338" i="1"/>
  <c r="AI1349" i="1"/>
  <c r="AI1360" i="1"/>
  <c r="AI1371" i="1"/>
  <c r="AI1382" i="1"/>
  <c r="AI1393" i="1"/>
  <c r="AI1404" i="1"/>
  <c r="AI1415" i="1"/>
  <c r="AI1427" i="1"/>
  <c r="AI1438" i="1"/>
  <c r="AI1449" i="1"/>
  <c r="AI1460" i="1"/>
  <c r="AI1471" i="1"/>
  <c r="AI1482" i="1"/>
  <c r="AI1493" i="1"/>
  <c r="AI1504" i="1"/>
  <c r="AI1515" i="1"/>
  <c r="AI1527" i="1"/>
  <c r="AI1538" i="1"/>
  <c r="AI1549" i="1"/>
  <c r="AI1560" i="1"/>
  <c r="AI1571" i="1"/>
  <c r="AI1582" i="1"/>
  <c r="AI1593" i="1"/>
  <c r="AI1604" i="1"/>
  <c r="AI1615" i="1"/>
  <c r="AI1627" i="1"/>
  <c r="AI1638" i="1"/>
  <c r="AI1649" i="1"/>
  <c r="AI1659" i="1"/>
  <c r="AI1669" i="1"/>
  <c r="AI1679" i="1"/>
  <c r="AI1689" i="1"/>
  <c r="AI1699" i="1"/>
  <c r="AI1709" i="1"/>
  <c r="AI1719" i="1"/>
  <c r="AI1729" i="1"/>
  <c r="AI1739" i="1"/>
  <c r="AI1749" i="1"/>
  <c r="AI1759" i="1"/>
  <c r="AI1769" i="1"/>
  <c r="AI1779" i="1"/>
  <c r="AI1789" i="1"/>
  <c r="AI1799" i="1"/>
  <c r="AH9" i="1"/>
  <c r="AH19" i="1"/>
  <c r="AH29" i="1"/>
  <c r="AH39" i="1"/>
  <c r="AH49" i="1"/>
  <c r="AI1614" i="1"/>
  <c r="AI1708" i="1"/>
  <c r="AI1738" i="1"/>
  <c r="AI1766" i="1"/>
  <c r="AI1788" i="1"/>
  <c r="AH16" i="1"/>
  <c r="AH38" i="1"/>
  <c r="AH62" i="1"/>
  <c r="AH82" i="1"/>
  <c r="AH102" i="1"/>
  <c r="AH119" i="1"/>
  <c r="AH137" i="1"/>
  <c r="AH150" i="1"/>
  <c r="AH166" i="1"/>
  <c r="AH179" i="1"/>
  <c r="AH192" i="1"/>
  <c r="AH206" i="1"/>
  <c r="AH218" i="1"/>
  <c r="AH230" i="1"/>
  <c r="AH242" i="1"/>
  <c r="AH256" i="1"/>
  <c r="AH268" i="1"/>
  <c r="AH280" i="1"/>
  <c r="AH291" i="1"/>
  <c r="AH302" i="1"/>
  <c r="AH313" i="1"/>
  <c r="AH325" i="1"/>
  <c r="AH336" i="1"/>
  <c r="AH347" i="1"/>
  <c r="AH358" i="1"/>
  <c r="AH369" i="1"/>
  <c r="AH380" i="1"/>
  <c r="AH391" i="1"/>
  <c r="AH402" i="1"/>
  <c r="AH413" i="1"/>
  <c r="AH425" i="1"/>
  <c r="AH436" i="1"/>
  <c r="AH447" i="1"/>
  <c r="AH458" i="1"/>
  <c r="AH469" i="1"/>
  <c r="AH480" i="1"/>
  <c r="AH491" i="1"/>
  <c r="AH501" i="1"/>
  <c r="AH511" i="1"/>
  <c r="AH521" i="1"/>
  <c r="AH531" i="1"/>
  <c r="AH541" i="1"/>
  <c r="AH551" i="1"/>
  <c r="AH561" i="1"/>
  <c r="AH571" i="1"/>
  <c r="AH581" i="1"/>
  <c r="AH591" i="1"/>
  <c r="AH601" i="1"/>
  <c r="AH611" i="1"/>
  <c r="AH621" i="1"/>
  <c r="AH631" i="1"/>
  <c r="AH641" i="1"/>
  <c r="AH651" i="1"/>
  <c r="AH661" i="1"/>
  <c r="AH671" i="1"/>
  <c r="AH681" i="1"/>
  <c r="AH691" i="1"/>
  <c r="AH701" i="1"/>
  <c r="AH711" i="1"/>
  <c r="AH721" i="1"/>
  <c r="AH731" i="1"/>
  <c r="AH741" i="1"/>
  <c r="AH751" i="1"/>
  <c r="AH761" i="1"/>
  <c r="AH771" i="1"/>
  <c r="AH781" i="1"/>
  <c r="AH791" i="1"/>
  <c r="AH801" i="1"/>
  <c r="AH811" i="1"/>
  <c r="AH821" i="1"/>
  <c r="AH831" i="1"/>
  <c r="AH841" i="1"/>
  <c r="AH851" i="1"/>
  <c r="AH861" i="1"/>
  <c r="AH871" i="1"/>
  <c r="AH881" i="1"/>
  <c r="AH891" i="1"/>
  <c r="AH901" i="1"/>
  <c r="AH911" i="1"/>
  <c r="AH921" i="1"/>
  <c r="AH931" i="1"/>
  <c r="AH941" i="1"/>
  <c r="AH951" i="1"/>
  <c r="AH961" i="1"/>
  <c r="AH971" i="1"/>
  <c r="AH981" i="1"/>
  <c r="AH991" i="1"/>
  <c r="AH1001" i="1"/>
  <c r="AH1011" i="1"/>
  <c r="AH1021" i="1"/>
  <c r="AH1031" i="1"/>
  <c r="AH1041" i="1"/>
  <c r="AH1051" i="1"/>
  <c r="AH1061" i="1"/>
  <c r="AH1071" i="1"/>
  <c r="AH1081" i="1"/>
  <c r="AH1091" i="1"/>
  <c r="AH1101" i="1"/>
  <c r="AH1111" i="1"/>
  <c r="AH1121" i="1"/>
  <c r="AH1131" i="1"/>
  <c r="AH1141" i="1"/>
  <c r="AI1625" i="1"/>
  <c r="AI1717" i="1"/>
  <c r="AI1742" i="1"/>
  <c r="AI1767" i="1"/>
  <c r="AI1792" i="1"/>
  <c r="AH17" i="1"/>
  <c r="AH42" i="1"/>
  <c r="AH66" i="1"/>
  <c r="AH86" i="1"/>
  <c r="AH106" i="1"/>
  <c r="AH122" i="1"/>
  <c r="AH138" i="1"/>
  <c r="AH152" i="1"/>
  <c r="AH167" i="1"/>
  <c r="AH180" i="1"/>
  <c r="AH195" i="1"/>
  <c r="AH207" i="1"/>
  <c r="AH219" i="1"/>
  <c r="AH231" i="1"/>
  <c r="AH245" i="1"/>
  <c r="AH257" i="1"/>
  <c r="AH269" i="1"/>
  <c r="AH281" i="1"/>
  <c r="AH292" i="1"/>
  <c r="AH303" i="1"/>
  <c r="AH315" i="1"/>
  <c r="AH326" i="1"/>
  <c r="AH337" i="1"/>
  <c r="AH348" i="1"/>
  <c r="AH359" i="1"/>
  <c r="AH370" i="1"/>
  <c r="AH381" i="1"/>
  <c r="AH392" i="1"/>
  <c r="AH403" i="1"/>
  <c r="AH415" i="1"/>
  <c r="AH426" i="1"/>
  <c r="AH437" i="1"/>
  <c r="AH448" i="1"/>
  <c r="AH459" i="1"/>
  <c r="AH470" i="1"/>
  <c r="AH481" i="1"/>
  <c r="AH492" i="1"/>
  <c r="AH502" i="1"/>
  <c r="AH512" i="1"/>
  <c r="AH522" i="1"/>
  <c r="AH532" i="1"/>
  <c r="AH542" i="1"/>
  <c r="AH552" i="1"/>
  <c r="AH562" i="1"/>
  <c r="AH572" i="1"/>
  <c r="AH582" i="1"/>
  <c r="AH592" i="1"/>
  <c r="AH602" i="1"/>
  <c r="AH612" i="1"/>
  <c r="AH622" i="1"/>
  <c r="AH632" i="1"/>
  <c r="AH642" i="1"/>
  <c r="AH652" i="1"/>
  <c r="AH662" i="1"/>
  <c r="AH672" i="1"/>
  <c r="AH682" i="1"/>
  <c r="AH692" i="1"/>
  <c r="AH702" i="1"/>
  <c r="AH712" i="1"/>
  <c r="AH722" i="1"/>
  <c r="AH732" i="1"/>
  <c r="AH742" i="1"/>
  <c r="AH752" i="1"/>
  <c r="AH762" i="1"/>
  <c r="AH772" i="1"/>
  <c r="AH782" i="1"/>
  <c r="AH792" i="1"/>
  <c r="AH802" i="1"/>
  <c r="AH812" i="1"/>
  <c r="AH822" i="1"/>
  <c r="AH832" i="1"/>
  <c r="AH842" i="1"/>
  <c r="AH852" i="1"/>
  <c r="AH862" i="1"/>
  <c r="AH872" i="1"/>
  <c r="AH882" i="1"/>
  <c r="AH892" i="1"/>
  <c r="AH902" i="1"/>
  <c r="AH912" i="1"/>
  <c r="AH922" i="1"/>
  <c r="AH932" i="1"/>
  <c r="AH942" i="1"/>
  <c r="AH952" i="1"/>
  <c r="AH962" i="1"/>
  <c r="AH972" i="1"/>
  <c r="AH982" i="1"/>
  <c r="AH992" i="1"/>
  <c r="AH1002" i="1"/>
  <c r="AH1012" i="1"/>
  <c r="AH1022" i="1"/>
  <c r="AH1032" i="1"/>
  <c r="AH1042" i="1"/>
  <c r="AH1052" i="1"/>
  <c r="AH1062" i="1"/>
  <c r="AH1072" i="1"/>
  <c r="AH1082" i="1"/>
  <c r="AH1092" i="1"/>
  <c r="AH1102" i="1"/>
  <c r="AH1112" i="1"/>
  <c r="AH1122" i="1"/>
  <c r="AH1132" i="1"/>
  <c r="AH1142" i="1"/>
  <c r="AH1152" i="1"/>
  <c r="AH1162" i="1"/>
  <c r="AH1172" i="1"/>
  <c r="AH1182" i="1"/>
  <c r="AH1192" i="1"/>
  <c r="AH1202" i="1"/>
  <c r="AH1212" i="1"/>
  <c r="AH1222" i="1"/>
  <c r="AH1232" i="1"/>
  <c r="AH1242" i="1"/>
  <c r="AH1252" i="1"/>
  <c r="AH1262" i="1"/>
  <c r="AH1272" i="1"/>
  <c r="AH1282" i="1"/>
  <c r="AH1292" i="1"/>
  <c r="AH1302" i="1"/>
  <c r="AH1312" i="1"/>
  <c r="AH1322" i="1"/>
  <c r="AH1332" i="1"/>
  <c r="AH1342" i="1"/>
  <c r="AH1352" i="1"/>
  <c r="AH1362" i="1"/>
  <c r="AH1372" i="1"/>
  <c r="AH1382" i="1"/>
  <c r="AH1392" i="1"/>
  <c r="AH1402" i="1"/>
  <c r="AH1412" i="1"/>
  <c r="AH1422" i="1"/>
  <c r="AH1432" i="1"/>
  <c r="AH1442" i="1"/>
  <c r="AH1452" i="1"/>
  <c r="AH1462" i="1"/>
  <c r="AH1472" i="1"/>
  <c r="AH1482" i="1"/>
  <c r="AH1492" i="1"/>
  <c r="AH1502" i="1"/>
  <c r="AH1512" i="1"/>
  <c r="AI1637" i="1"/>
  <c r="AI1718" i="1"/>
  <c r="AI1746" i="1"/>
  <c r="AI1768" i="1"/>
  <c r="AI1796" i="1"/>
  <c r="AH18" i="1"/>
  <c r="AH46" i="1"/>
  <c r="AH67" i="1"/>
  <c r="AH87" i="1"/>
  <c r="AH107" i="1"/>
  <c r="AH125" i="1"/>
  <c r="AH139" i="1"/>
  <c r="AH155" i="1"/>
  <c r="AH168" i="1"/>
  <c r="AH182" i="1"/>
  <c r="AH196" i="1"/>
  <c r="AH208" i="1"/>
  <c r="AH220" i="1"/>
  <c r="AH232" i="1"/>
  <c r="AH246" i="1"/>
  <c r="AH258" i="1"/>
  <c r="AH270" i="1"/>
  <c r="AH282" i="1"/>
  <c r="AH293" i="1"/>
  <c r="AH305" i="1"/>
  <c r="AH316" i="1"/>
  <c r="AH327" i="1"/>
  <c r="AH338" i="1"/>
  <c r="AH349" i="1"/>
  <c r="AH360" i="1"/>
  <c r="AH371" i="1"/>
  <c r="AH382" i="1"/>
  <c r="AH393" i="1"/>
  <c r="AH405" i="1"/>
  <c r="AH416" i="1"/>
  <c r="AH427" i="1"/>
  <c r="AH438" i="1"/>
  <c r="AH449" i="1"/>
  <c r="AH460" i="1"/>
  <c r="AH471" i="1"/>
  <c r="AH482" i="1"/>
  <c r="AH493" i="1"/>
  <c r="AH503" i="1"/>
  <c r="AH513" i="1"/>
  <c r="AH523" i="1"/>
  <c r="AH533" i="1"/>
  <c r="AH543" i="1"/>
  <c r="AH553" i="1"/>
  <c r="AH563" i="1"/>
  <c r="AH573" i="1"/>
  <c r="AH583" i="1"/>
  <c r="AH593" i="1"/>
  <c r="AH603" i="1"/>
  <c r="AH613" i="1"/>
  <c r="AH623" i="1"/>
  <c r="AH633" i="1"/>
  <c r="AH643" i="1"/>
  <c r="AH653" i="1"/>
  <c r="AH663" i="1"/>
  <c r="AH673" i="1"/>
  <c r="AH683" i="1"/>
  <c r="AH693" i="1"/>
  <c r="AH703" i="1"/>
  <c r="AH713" i="1"/>
  <c r="AH723" i="1"/>
  <c r="AH733" i="1"/>
  <c r="AH743" i="1"/>
  <c r="AH753" i="1"/>
  <c r="AH763" i="1"/>
  <c r="AH773" i="1"/>
  <c r="AH783" i="1"/>
  <c r="AH793" i="1"/>
  <c r="AH803" i="1"/>
  <c r="AH813" i="1"/>
  <c r="AH823" i="1"/>
  <c r="AH833" i="1"/>
  <c r="AH843" i="1"/>
  <c r="AH853" i="1"/>
  <c r="AH863" i="1"/>
  <c r="AH873" i="1"/>
  <c r="AH883" i="1"/>
  <c r="AH893" i="1"/>
  <c r="AH903" i="1"/>
  <c r="AH913" i="1"/>
  <c r="AH923" i="1"/>
  <c r="AH933" i="1"/>
  <c r="AH943" i="1"/>
  <c r="AH953" i="1"/>
  <c r="AH963" i="1"/>
  <c r="AH973" i="1"/>
  <c r="AH983" i="1"/>
  <c r="AH993" i="1"/>
  <c r="AH1003" i="1"/>
  <c r="AH1013" i="1"/>
  <c r="AH1023" i="1"/>
  <c r="AH1033" i="1"/>
  <c r="AH1043" i="1"/>
  <c r="AH1053" i="1"/>
  <c r="AH1063" i="1"/>
  <c r="AH1073" i="1"/>
  <c r="AH1083" i="1"/>
  <c r="AH1093" i="1"/>
  <c r="AH1103" i="1"/>
  <c r="AH1113" i="1"/>
  <c r="AH1123" i="1"/>
  <c r="AH1133" i="1"/>
  <c r="AH1143" i="1"/>
  <c r="AH1153" i="1"/>
  <c r="AH1163" i="1"/>
  <c r="AH1173" i="1"/>
  <c r="AH1183" i="1"/>
  <c r="AH1193" i="1"/>
  <c r="AH1203" i="1"/>
  <c r="AI1648" i="1"/>
  <c r="AI1722" i="1"/>
  <c r="AI1747" i="1"/>
  <c r="AI1772" i="1"/>
  <c r="AI1797" i="1"/>
  <c r="AH22" i="1"/>
  <c r="AH47" i="1"/>
  <c r="AH68" i="1"/>
  <c r="AH88" i="1"/>
  <c r="AH108" i="1"/>
  <c r="AH126" i="1"/>
  <c r="AH140" i="1"/>
  <c r="AH156" i="1"/>
  <c r="AH169" i="1"/>
  <c r="AH185" i="1"/>
  <c r="AH197" i="1"/>
  <c r="AH209" i="1"/>
  <c r="AH221" i="1"/>
  <c r="AH235" i="1"/>
  <c r="AH247" i="1"/>
  <c r="AH259" i="1"/>
  <c r="AH271" i="1"/>
  <c r="AH283" i="1"/>
  <c r="AH295" i="1"/>
  <c r="AH306" i="1"/>
  <c r="AH317" i="1"/>
  <c r="AH328" i="1"/>
  <c r="AH339" i="1"/>
  <c r="AH350" i="1"/>
  <c r="AH361" i="1"/>
  <c r="AH372" i="1"/>
  <c r="AH383" i="1"/>
  <c r="AH395" i="1"/>
  <c r="AH406" i="1"/>
  <c r="AH417" i="1"/>
  <c r="AH428" i="1"/>
  <c r="AH439" i="1"/>
  <c r="AH450" i="1"/>
  <c r="AH461" i="1"/>
  <c r="AH472" i="1"/>
  <c r="AH483" i="1"/>
  <c r="AH494" i="1"/>
  <c r="AH504" i="1"/>
  <c r="AH514" i="1"/>
  <c r="AH524" i="1"/>
  <c r="AH534" i="1"/>
  <c r="AH544" i="1"/>
  <c r="AH554" i="1"/>
  <c r="AH564" i="1"/>
  <c r="AH574" i="1"/>
  <c r="AH584" i="1"/>
  <c r="AH594" i="1"/>
  <c r="AH604" i="1"/>
  <c r="AH614" i="1"/>
  <c r="AH624" i="1"/>
  <c r="AH634" i="1"/>
  <c r="AH644" i="1"/>
  <c r="AH654" i="1"/>
  <c r="AH664" i="1"/>
  <c r="AH674" i="1"/>
  <c r="AH684" i="1"/>
  <c r="AH694" i="1"/>
  <c r="AH704" i="1"/>
  <c r="AH714" i="1"/>
  <c r="AH724" i="1"/>
  <c r="AH734" i="1"/>
  <c r="AH744" i="1"/>
  <c r="AH754" i="1"/>
  <c r="AH764" i="1"/>
  <c r="AH774" i="1"/>
  <c r="AH784" i="1"/>
  <c r="AH794" i="1"/>
  <c r="AH804" i="1"/>
  <c r="AH814" i="1"/>
  <c r="AH824" i="1"/>
  <c r="AH834" i="1"/>
  <c r="AH844" i="1"/>
  <c r="AH854" i="1"/>
  <c r="AH864" i="1"/>
  <c r="AH874" i="1"/>
  <c r="AH884" i="1"/>
  <c r="AH894" i="1"/>
  <c r="AH904" i="1"/>
  <c r="AH914" i="1"/>
  <c r="AH924" i="1"/>
  <c r="AH934" i="1"/>
  <c r="AH944" i="1"/>
  <c r="AH954" i="1"/>
  <c r="AH964" i="1"/>
  <c r="AH974" i="1"/>
  <c r="AH984" i="1"/>
  <c r="AH994" i="1"/>
  <c r="AH1004" i="1"/>
  <c r="AH1014" i="1"/>
  <c r="AH1024" i="1"/>
  <c r="AH1034" i="1"/>
  <c r="AH1044" i="1"/>
  <c r="AH1054" i="1"/>
  <c r="AH1064" i="1"/>
  <c r="AH1074" i="1"/>
  <c r="AH1084" i="1"/>
  <c r="AH1094" i="1"/>
  <c r="AI1658" i="1"/>
  <c r="AI1726" i="1"/>
  <c r="AI1748" i="1"/>
  <c r="AI1776" i="1"/>
  <c r="AI1798" i="1"/>
  <c r="AH26" i="1"/>
  <c r="AH48" i="1"/>
  <c r="AH69" i="1"/>
  <c r="AH89" i="1"/>
  <c r="AH109" i="1"/>
  <c r="AH127" i="1"/>
  <c r="AH142" i="1"/>
  <c r="AH157" i="1"/>
  <c r="AH170" i="1"/>
  <c r="AH186" i="1"/>
  <c r="AH198" i="1"/>
  <c r="AH210" i="1"/>
  <c r="AH222" i="1"/>
  <c r="AH236" i="1"/>
  <c r="AH248" i="1"/>
  <c r="AH260" i="1"/>
  <c r="AH272" i="1"/>
  <c r="AH285" i="1"/>
  <c r="AH296" i="1"/>
  <c r="AH307" i="1"/>
  <c r="AH318" i="1"/>
  <c r="AH329" i="1"/>
  <c r="AH340" i="1"/>
  <c r="AH351" i="1"/>
  <c r="AH362" i="1"/>
  <c r="AH373" i="1"/>
  <c r="AH385" i="1"/>
  <c r="AH396" i="1"/>
  <c r="AH407" i="1"/>
  <c r="AH418" i="1"/>
  <c r="AH429" i="1"/>
  <c r="AH440" i="1"/>
  <c r="AH451" i="1"/>
  <c r="AH462" i="1"/>
  <c r="AH473" i="1"/>
  <c r="AH485" i="1"/>
  <c r="AH495" i="1"/>
  <c r="AH505" i="1"/>
  <c r="AH515" i="1"/>
  <c r="AH525" i="1"/>
  <c r="AH535" i="1"/>
  <c r="AH545" i="1"/>
  <c r="AH555" i="1"/>
  <c r="AH565" i="1"/>
  <c r="AH575" i="1"/>
  <c r="AH585" i="1"/>
  <c r="AH595" i="1"/>
  <c r="AH605" i="1"/>
  <c r="AH615" i="1"/>
  <c r="AH625" i="1"/>
  <c r="AH635" i="1"/>
  <c r="AH645" i="1"/>
  <c r="AH655" i="1"/>
  <c r="AH665" i="1"/>
  <c r="AH675" i="1"/>
  <c r="AH685" i="1"/>
  <c r="AH695" i="1"/>
  <c r="AH705" i="1"/>
  <c r="AH715" i="1"/>
  <c r="AH725" i="1"/>
  <c r="AH735" i="1"/>
  <c r="AH745" i="1"/>
  <c r="AH755" i="1"/>
  <c r="AH765" i="1"/>
  <c r="AH775" i="1"/>
  <c r="AH785" i="1"/>
  <c r="AH795" i="1"/>
  <c r="AH805" i="1"/>
  <c r="AH815" i="1"/>
  <c r="AH825" i="1"/>
  <c r="AH835" i="1"/>
  <c r="AH845" i="1"/>
  <c r="AH855" i="1"/>
  <c r="AH865" i="1"/>
  <c r="AH875" i="1"/>
  <c r="AH885" i="1"/>
  <c r="AH895" i="1"/>
  <c r="AH905" i="1"/>
  <c r="AH915" i="1"/>
  <c r="AH925" i="1"/>
  <c r="AH935" i="1"/>
  <c r="AH945" i="1"/>
  <c r="AH955" i="1"/>
  <c r="AH965" i="1"/>
  <c r="AH975" i="1"/>
  <c r="AH985" i="1"/>
  <c r="AH995" i="1"/>
  <c r="AH1005" i="1"/>
  <c r="AH1015" i="1"/>
  <c r="AH1025" i="1"/>
  <c r="AH1035" i="1"/>
  <c r="AH1045" i="1"/>
  <c r="AH1055" i="1"/>
  <c r="AH1065" i="1"/>
  <c r="AH1075" i="1"/>
  <c r="AH1085" i="1"/>
  <c r="AH1095" i="1"/>
  <c r="AH1105" i="1"/>
  <c r="AH1115" i="1"/>
  <c r="AH1125" i="1"/>
  <c r="AH1135" i="1"/>
  <c r="AH1145" i="1"/>
  <c r="AH1155" i="1"/>
  <c r="AH1165" i="1"/>
  <c r="AH1175" i="1"/>
  <c r="AH1185" i="1"/>
  <c r="AH1195" i="1"/>
  <c r="AH1205" i="1"/>
  <c r="AH1215" i="1"/>
  <c r="AH1225" i="1"/>
  <c r="AH1235" i="1"/>
  <c r="AH1245" i="1"/>
  <c r="AH1255" i="1"/>
  <c r="AH1265" i="1"/>
  <c r="AH1275" i="1"/>
  <c r="AH1285" i="1"/>
  <c r="AH1295" i="1"/>
  <c r="AH1305" i="1"/>
  <c r="AH1315" i="1"/>
  <c r="AH1325" i="1"/>
  <c r="AH1335" i="1"/>
  <c r="AH1345" i="1"/>
  <c r="AH1355" i="1"/>
  <c r="AH1365" i="1"/>
  <c r="AH1375" i="1"/>
  <c r="AH1385" i="1"/>
  <c r="AH1395" i="1"/>
  <c r="AH1405" i="1"/>
  <c r="AH1415" i="1"/>
  <c r="AH1425" i="1"/>
  <c r="AH1435" i="1"/>
  <c r="AH1445" i="1"/>
  <c r="AH1455" i="1"/>
  <c r="AH1465" i="1"/>
  <c r="AH1475" i="1"/>
  <c r="AH1485" i="1"/>
  <c r="AH1495" i="1"/>
  <c r="AH1505" i="1"/>
  <c r="AH1515" i="1"/>
  <c r="AH1525" i="1"/>
  <c r="AH1535" i="1"/>
  <c r="AH1545" i="1"/>
  <c r="AH1555" i="1"/>
  <c r="AH1565" i="1"/>
  <c r="AH1575" i="1"/>
  <c r="AH1585" i="1"/>
  <c r="AI1668" i="1"/>
  <c r="AI1727" i="1"/>
  <c r="AI1752" i="1"/>
  <c r="AI1777" i="1"/>
  <c r="AI1802" i="1"/>
  <c r="AH27" i="1"/>
  <c r="AH52" i="1"/>
  <c r="AH72" i="1"/>
  <c r="AH92" i="1"/>
  <c r="AH112" i="1"/>
  <c r="AH128" i="1"/>
  <c r="AH145" i="1"/>
  <c r="AH158" i="1"/>
  <c r="AH172" i="1"/>
  <c r="AH187" i="1"/>
  <c r="AH199" i="1"/>
  <c r="AH211" i="1"/>
  <c r="AH225" i="1"/>
  <c r="AH237" i="1"/>
  <c r="AH249" i="1"/>
  <c r="AH261" i="1"/>
  <c r="AH275" i="1"/>
  <c r="AH286" i="1"/>
  <c r="AH297" i="1"/>
  <c r="AH308" i="1"/>
  <c r="AH319" i="1"/>
  <c r="AH330" i="1"/>
  <c r="AH341" i="1"/>
  <c r="AH352" i="1"/>
  <c r="AH363" i="1"/>
  <c r="AH375" i="1"/>
  <c r="AH386" i="1"/>
  <c r="AH397" i="1"/>
  <c r="AH408" i="1"/>
  <c r="AH419" i="1"/>
  <c r="AH430" i="1"/>
  <c r="AH441" i="1"/>
  <c r="AH452" i="1"/>
  <c r="AH463" i="1"/>
  <c r="AH475" i="1"/>
  <c r="AH486" i="1"/>
  <c r="AH496" i="1"/>
  <c r="AH506" i="1"/>
  <c r="AH516" i="1"/>
  <c r="AH526" i="1"/>
  <c r="AH536" i="1"/>
  <c r="AH546" i="1"/>
  <c r="AH556" i="1"/>
  <c r="AH566" i="1"/>
  <c r="AH576" i="1"/>
  <c r="AH586" i="1"/>
  <c r="AH596" i="1"/>
  <c r="AH606" i="1"/>
  <c r="AH616" i="1"/>
  <c r="AH626" i="1"/>
  <c r="AH636" i="1"/>
  <c r="AH646" i="1"/>
  <c r="AH656" i="1"/>
  <c r="AH666" i="1"/>
  <c r="AH676" i="1"/>
  <c r="AH686" i="1"/>
  <c r="AH696" i="1"/>
  <c r="AH706" i="1"/>
  <c r="AH716" i="1"/>
  <c r="AH726" i="1"/>
  <c r="AH736" i="1"/>
  <c r="AH746" i="1"/>
  <c r="AH756" i="1"/>
  <c r="AH766" i="1"/>
  <c r="AH776" i="1"/>
  <c r="AH786" i="1"/>
  <c r="AH796" i="1"/>
  <c r="AH806" i="1"/>
  <c r="AH816" i="1"/>
  <c r="AH826" i="1"/>
  <c r="AH836" i="1"/>
  <c r="AH846" i="1"/>
  <c r="AH856" i="1"/>
  <c r="AH866" i="1"/>
  <c r="AH876" i="1"/>
  <c r="AH886" i="1"/>
  <c r="AH896" i="1"/>
  <c r="AH906" i="1"/>
  <c r="AH916" i="1"/>
  <c r="AH926" i="1"/>
  <c r="AH936" i="1"/>
  <c r="AH946" i="1"/>
  <c r="AH956" i="1"/>
  <c r="AI1678" i="1"/>
  <c r="AI1728" i="1"/>
  <c r="AI1756" i="1"/>
  <c r="AI1778" i="1"/>
  <c r="AH6" i="1"/>
  <c r="AH28" i="1"/>
  <c r="AH56" i="1"/>
  <c r="AH76" i="1"/>
  <c r="AH96" i="1"/>
  <c r="AH115" i="1"/>
  <c r="AH129" i="1"/>
  <c r="AH146" i="1"/>
  <c r="AH159" i="1"/>
  <c r="AH175" i="1"/>
  <c r="AH188" i="1"/>
  <c r="AH200" i="1"/>
  <c r="AH212" i="1"/>
  <c r="AH226" i="1"/>
  <c r="AH238" i="1"/>
  <c r="AH250" i="1"/>
  <c r="AH262" i="1"/>
  <c r="AH276" i="1"/>
  <c r="AH287" i="1"/>
  <c r="AH298" i="1"/>
  <c r="AH309" i="1"/>
  <c r="AH320" i="1"/>
  <c r="AH331" i="1"/>
  <c r="AH342" i="1"/>
  <c r="AH353" i="1"/>
  <c r="AH365" i="1"/>
  <c r="AH376" i="1"/>
  <c r="AH387" i="1"/>
  <c r="AH398" i="1"/>
  <c r="AH409" i="1"/>
  <c r="AH420" i="1"/>
  <c r="AH431" i="1"/>
  <c r="AH442" i="1"/>
  <c r="AH453" i="1"/>
  <c r="AH465" i="1"/>
  <c r="AH476" i="1"/>
  <c r="AH487" i="1"/>
  <c r="AH497" i="1"/>
  <c r="AH507" i="1"/>
  <c r="AH517" i="1"/>
  <c r="AI1688" i="1"/>
  <c r="AI1732" i="1"/>
  <c r="AI1757" i="1"/>
  <c r="AI1782" i="1"/>
  <c r="AH7" i="1"/>
  <c r="AH32" i="1"/>
  <c r="AH57" i="1"/>
  <c r="AH77" i="1"/>
  <c r="AH97" i="1"/>
  <c r="AH116" i="1"/>
  <c r="AH132" i="1"/>
  <c r="AH147" i="1"/>
  <c r="AH160" i="1"/>
  <c r="AH176" i="1"/>
  <c r="AH189" i="1"/>
  <c r="AH201" i="1"/>
  <c r="AH215" i="1"/>
  <c r="AH227" i="1"/>
  <c r="AH239" i="1"/>
  <c r="AH251" i="1"/>
  <c r="AH265" i="1"/>
  <c r="AH277" i="1"/>
  <c r="AH288" i="1"/>
  <c r="AH299" i="1"/>
  <c r="AH310" i="1"/>
  <c r="AH321" i="1"/>
  <c r="AH332" i="1"/>
  <c r="AH343" i="1"/>
  <c r="AH355" i="1"/>
  <c r="AH366" i="1"/>
  <c r="AH377" i="1"/>
  <c r="AH388" i="1"/>
  <c r="AH399" i="1"/>
  <c r="AH410" i="1"/>
  <c r="AH421" i="1"/>
  <c r="AH432" i="1"/>
  <c r="AH443" i="1"/>
  <c r="AH455" i="1"/>
  <c r="AH466" i="1"/>
  <c r="AH477" i="1"/>
  <c r="AH488" i="1"/>
  <c r="AH498" i="1"/>
  <c r="AH508" i="1"/>
  <c r="AH518" i="1"/>
  <c r="AH528" i="1"/>
  <c r="AH538" i="1"/>
  <c r="AH548" i="1"/>
  <c r="AH558" i="1"/>
  <c r="AH568" i="1"/>
  <c r="AH578" i="1"/>
  <c r="AH588" i="1"/>
  <c r="AH598" i="1"/>
  <c r="AH608" i="1"/>
  <c r="AH618" i="1"/>
  <c r="AH628" i="1"/>
  <c r="AH638" i="1"/>
  <c r="AH648" i="1"/>
  <c r="AH658" i="1"/>
  <c r="AH668" i="1"/>
  <c r="AH678" i="1"/>
  <c r="AH688" i="1"/>
  <c r="AH698" i="1"/>
  <c r="AH708" i="1"/>
  <c r="AH718" i="1"/>
  <c r="AH728" i="1"/>
  <c r="AH738" i="1"/>
  <c r="AH748" i="1"/>
  <c r="AH758" i="1"/>
  <c r="AH768" i="1"/>
  <c r="AH778" i="1"/>
  <c r="AH788" i="1"/>
  <c r="AH798" i="1"/>
  <c r="AH808" i="1"/>
  <c r="AH818" i="1"/>
  <c r="AH828" i="1"/>
  <c r="AH838" i="1"/>
  <c r="AH848" i="1"/>
  <c r="AH858" i="1"/>
  <c r="AH868" i="1"/>
  <c r="AH878" i="1"/>
  <c r="AI1698" i="1"/>
  <c r="AI1736" i="1"/>
  <c r="AI1758" i="1"/>
  <c r="AI1786" i="1"/>
  <c r="AH8" i="1"/>
  <c r="AH36" i="1"/>
  <c r="AH58" i="1"/>
  <c r="AH78" i="1"/>
  <c r="AH98" i="1"/>
  <c r="AH117" i="1"/>
  <c r="AH135" i="1"/>
  <c r="AH148" i="1"/>
  <c r="AH162" i="1"/>
  <c r="AH177" i="1"/>
  <c r="AH190" i="1"/>
  <c r="AH202" i="1"/>
  <c r="AH216" i="1"/>
  <c r="AH228" i="1"/>
  <c r="AH240" i="1"/>
  <c r="AH252" i="1"/>
  <c r="AH266" i="1"/>
  <c r="AH278" i="1"/>
  <c r="AH289" i="1"/>
  <c r="AH300" i="1"/>
  <c r="AH311" i="1"/>
  <c r="AH322" i="1"/>
  <c r="AH333" i="1"/>
  <c r="AH345" i="1"/>
  <c r="AH356" i="1"/>
  <c r="AH367" i="1"/>
  <c r="AH378" i="1"/>
  <c r="AH389" i="1"/>
  <c r="AH400" i="1"/>
  <c r="AH411" i="1"/>
  <c r="AH422" i="1"/>
  <c r="AH433" i="1"/>
  <c r="AH445" i="1"/>
  <c r="AH456" i="1"/>
  <c r="AH467" i="1"/>
  <c r="AH478" i="1"/>
  <c r="AH489" i="1"/>
  <c r="AH499" i="1"/>
  <c r="AH509" i="1"/>
  <c r="AH519" i="1"/>
  <c r="AH529" i="1"/>
  <c r="AH539" i="1"/>
  <c r="AH549" i="1"/>
  <c r="AH559" i="1"/>
  <c r="AH569" i="1"/>
  <c r="AH579" i="1"/>
  <c r="AH589" i="1"/>
  <c r="AH599" i="1"/>
  <c r="AH609" i="1"/>
  <c r="AH619" i="1"/>
  <c r="AH629" i="1"/>
  <c r="AH639" i="1"/>
  <c r="AH649" i="1"/>
  <c r="AH659" i="1"/>
  <c r="AH669" i="1"/>
  <c r="AH679" i="1"/>
  <c r="AH689" i="1"/>
  <c r="AH699" i="1"/>
  <c r="AH709" i="1"/>
  <c r="AH719" i="1"/>
  <c r="AH729" i="1"/>
  <c r="AH739" i="1"/>
  <c r="AH749" i="1"/>
  <c r="AH759" i="1"/>
  <c r="AH769" i="1"/>
  <c r="AH779" i="1"/>
  <c r="AH789" i="1"/>
  <c r="AH799" i="1"/>
  <c r="AH809" i="1"/>
  <c r="AH819" i="1"/>
  <c r="AH829" i="1"/>
  <c r="AH839" i="1"/>
  <c r="AH849" i="1"/>
  <c r="AH859" i="1"/>
  <c r="AH869" i="1"/>
  <c r="AH879" i="1"/>
  <c r="AH889" i="1"/>
  <c r="AH899" i="1"/>
  <c r="AH909" i="1"/>
  <c r="AH919" i="1"/>
  <c r="AH929" i="1"/>
  <c r="AH939" i="1"/>
  <c r="AH949" i="1"/>
  <c r="AH959" i="1"/>
  <c r="AH969" i="1"/>
  <c r="AH979" i="1"/>
  <c r="AH989" i="1"/>
  <c r="AH999" i="1"/>
  <c r="AH1009" i="1"/>
  <c r="AH1019" i="1"/>
  <c r="AH1029" i="1"/>
  <c r="AH1039" i="1"/>
  <c r="AH1049" i="1"/>
  <c r="AH1059" i="1"/>
  <c r="AH1069" i="1"/>
  <c r="AH1079" i="1"/>
  <c r="AH1089" i="1"/>
  <c r="AH1099" i="1"/>
  <c r="AH1109" i="1"/>
  <c r="AH1119" i="1"/>
  <c r="AH1129" i="1"/>
  <c r="AH1139" i="1"/>
  <c r="AH1149" i="1"/>
  <c r="AH1159" i="1"/>
  <c r="AH1169" i="1"/>
  <c r="AH1179" i="1"/>
  <c r="AH1189" i="1"/>
  <c r="AH1199" i="1"/>
  <c r="AH1209" i="1"/>
  <c r="AH1219" i="1"/>
  <c r="AH1229" i="1"/>
  <c r="AH1239" i="1"/>
  <c r="AH1249" i="1"/>
  <c r="AH1259" i="1"/>
  <c r="AH1269" i="1"/>
  <c r="AH1279" i="1"/>
  <c r="AH1289" i="1"/>
  <c r="AH1299" i="1"/>
  <c r="AH1309" i="1"/>
  <c r="AH1319" i="1"/>
  <c r="AH1329" i="1"/>
  <c r="AH1339" i="1"/>
  <c r="AH1349" i="1"/>
  <c r="AI1707" i="1"/>
  <c r="AI1737" i="1"/>
  <c r="AI1762" i="1"/>
  <c r="AI1787" i="1"/>
  <c r="AH12" i="1"/>
  <c r="AH37" i="1"/>
  <c r="AH59" i="1"/>
  <c r="AH79" i="1"/>
  <c r="AH99" i="1"/>
  <c r="AH118" i="1"/>
  <c r="AH136" i="1"/>
  <c r="AH149" i="1"/>
  <c r="AH165" i="1"/>
  <c r="AH178" i="1"/>
  <c r="AH191" i="1"/>
  <c r="AH205" i="1"/>
  <c r="AH217" i="1"/>
  <c r="AH229" i="1"/>
  <c r="AH241" i="1"/>
  <c r="AH255" i="1"/>
  <c r="AH267" i="1"/>
  <c r="AH279" i="1"/>
  <c r="AH290" i="1"/>
  <c r="AH301" i="1"/>
  <c r="AH312" i="1"/>
  <c r="AH323" i="1"/>
  <c r="AH335" i="1"/>
  <c r="AH346" i="1"/>
  <c r="AH357" i="1"/>
  <c r="AH368" i="1"/>
  <c r="AH379" i="1"/>
  <c r="AH390" i="1"/>
  <c r="AH401" i="1"/>
  <c r="AH412" i="1"/>
  <c r="AH423" i="1"/>
  <c r="AH435" i="1"/>
  <c r="AH446" i="1"/>
  <c r="AH457" i="1"/>
  <c r="AH468" i="1"/>
  <c r="AH479" i="1"/>
  <c r="AH490" i="1"/>
  <c r="AH500" i="1"/>
  <c r="AH510" i="1"/>
  <c r="AH520" i="1"/>
  <c r="AH530" i="1"/>
  <c r="AH540" i="1"/>
  <c r="AH550" i="1"/>
  <c r="AH560" i="1"/>
  <c r="AH570" i="1"/>
  <c r="AH580" i="1"/>
  <c r="AH590" i="1"/>
  <c r="AH600" i="1"/>
  <c r="AH610" i="1"/>
  <c r="AH620" i="1"/>
  <c r="AH630" i="1"/>
  <c r="AH640" i="1"/>
  <c r="AH650" i="1"/>
  <c r="AH660" i="1"/>
  <c r="AH670" i="1"/>
  <c r="AH680" i="1"/>
  <c r="AH690" i="1"/>
  <c r="AH700" i="1"/>
  <c r="AH710" i="1"/>
  <c r="AH720" i="1"/>
  <c r="AH730" i="1"/>
  <c r="AH740" i="1"/>
  <c r="AH750" i="1"/>
  <c r="AH760" i="1"/>
  <c r="AH770" i="1"/>
  <c r="AH780" i="1"/>
  <c r="AH790" i="1"/>
  <c r="AH800" i="1"/>
  <c r="AH810" i="1"/>
  <c r="AH820" i="1"/>
  <c r="AH830" i="1"/>
  <c r="AH840" i="1"/>
  <c r="AH850" i="1"/>
  <c r="AH860" i="1"/>
  <c r="AH870" i="1"/>
  <c r="AH880" i="1"/>
  <c r="AH890" i="1"/>
  <c r="AH900" i="1"/>
  <c r="AH910" i="1"/>
  <c r="AH920" i="1"/>
  <c r="AH930" i="1"/>
  <c r="AH940" i="1"/>
  <c r="AH950" i="1"/>
  <c r="AH960" i="1"/>
  <c r="AH970" i="1"/>
  <c r="AH980" i="1"/>
  <c r="AH990" i="1"/>
  <c r="AH1000" i="1"/>
  <c r="AH1010" i="1"/>
  <c r="AH1020" i="1"/>
  <c r="AH1030" i="1"/>
  <c r="AH1040" i="1"/>
  <c r="AH1050" i="1"/>
  <c r="AH1060" i="1"/>
  <c r="AH1070" i="1"/>
  <c r="AH1080" i="1"/>
  <c r="AH1090" i="1"/>
  <c r="AH1100" i="1"/>
  <c r="AH527" i="1"/>
  <c r="AH627" i="1"/>
  <c r="AH727" i="1"/>
  <c r="AH827" i="1"/>
  <c r="AH907" i="1"/>
  <c r="AH957" i="1"/>
  <c r="AH988" i="1"/>
  <c r="AH1026" i="1"/>
  <c r="AH1057" i="1"/>
  <c r="AH1088" i="1"/>
  <c r="AH1116" i="1"/>
  <c r="AH1136" i="1"/>
  <c r="AH1154" i="1"/>
  <c r="AH1170" i="1"/>
  <c r="AH1187" i="1"/>
  <c r="AH1204" i="1"/>
  <c r="AH1218" i="1"/>
  <c r="AH1233" i="1"/>
  <c r="AH1247" i="1"/>
  <c r="AH1261" i="1"/>
  <c r="AH1276" i="1"/>
  <c r="AH1290" i="1"/>
  <c r="AH1304" i="1"/>
  <c r="AH1318" i="1"/>
  <c r="AH1333" i="1"/>
  <c r="AH1347" i="1"/>
  <c r="AH1360" i="1"/>
  <c r="AH1373" i="1"/>
  <c r="AH1386" i="1"/>
  <c r="AH1398" i="1"/>
  <c r="AH1410" i="1"/>
  <c r="AH1423" i="1"/>
  <c r="AH1436" i="1"/>
  <c r="AH1448" i="1"/>
  <c r="AH1460" i="1"/>
  <c r="AH1473" i="1"/>
  <c r="AH1486" i="1"/>
  <c r="AH1498" i="1"/>
  <c r="AH1510" i="1"/>
  <c r="AH1522" i="1"/>
  <c r="AH1533" i="1"/>
  <c r="AH1544" i="1"/>
  <c r="AH1556" i="1"/>
  <c r="AH1567" i="1"/>
  <c r="AH1578" i="1"/>
  <c r="AH1589" i="1"/>
  <c r="AH1599" i="1"/>
  <c r="AH1609" i="1"/>
  <c r="AH1619" i="1"/>
  <c r="AH1629" i="1"/>
  <c r="AH1639" i="1"/>
  <c r="AH1649" i="1"/>
  <c r="AH1659" i="1"/>
  <c r="AH1669" i="1"/>
  <c r="AH1679" i="1"/>
  <c r="AH1689" i="1"/>
  <c r="AH1699" i="1"/>
  <c r="AH1709" i="1"/>
  <c r="AH1719" i="1"/>
  <c r="AH1729" i="1"/>
  <c r="AH1739" i="1"/>
  <c r="AH1749" i="1"/>
  <c r="AH1759" i="1"/>
  <c r="AH1769" i="1"/>
  <c r="AH1779" i="1"/>
  <c r="AH1789" i="1"/>
  <c r="AH1799" i="1"/>
  <c r="AG9" i="1"/>
  <c r="AG19" i="1"/>
  <c r="AG29" i="1"/>
  <c r="AG39" i="1"/>
  <c r="AG49" i="1"/>
  <c r="AG59" i="1"/>
  <c r="AG69" i="1"/>
  <c r="AG79" i="1"/>
  <c r="AG89" i="1"/>
  <c r="AG99" i="1"/>
  <c r="AG109" i="1"/>
  <c r="AG119" i="1"/>
  <c r="AG129" i="1"/>
  <c r="AG139" i="1"/>
  <c r="AG149" i="1"/>
  <c r="AG159" i="1"/>
  <c r="AH537" i="1"/>
  <c r="AH637" i="1"/>
  <c r="AH737" i="1"/>
  <c r="AH837" i="1"/>
  <c r="AH908" i="1"/>
  <c r="AH958" i="1"/>
  <c r="AH996" i="1"/>
  <c r="AH1027" i="1"/>
  <c r="AH1058" i="1"/>
  <c r="AH1096" i="1"/>
  <c r="AH1117" i="1"/>
  <c r="AH1137" i="1"/>
  <c r="AH1156" i="1"/>
  <c r="AH1171" i="1"/>
  <c r="AH1188" i="1"/>
  <c r="AH1206" i="1"/>
  <c r="AH1220" i="1"/>
  <c r="AH1234" i="1"/>
  <c r="AH1248" i="1"/>
  <c r="AH1263" i="1"/>
  <c r="AH1277" i="1"/>
  <c r="AH1291" i="1"/>
  <c r="AH1306" i="1"/>
  <c r="AH1320" i="1"/>
  <c r="AH1334" i="1"/>
  <c r="AH1348" i="1"/>
  <c r="AH1361" i="1"/>
  <c r="AH1374" i="1"/>
  <c r="AH1387" i="1"/>
  <c r="AH1399" i="1"/>
  <c r="AH1411" i="1"/>
  <c r="AH1424" i="1"/>
  <c r="AH1437" i="1"/>
  <c r="AH1449" i="1"/>
  <c r="AH1461" i="1"/>
  <c r="AH1474" i="1"/>
  <c r="AH1487" i="1"/>
  <c r="AH1499" i="1"/>
  <c r="AH1511" i="1"/>
  <c r="AH1523" i="1"/>
  <c r="AH1534" i="1"/>
  <c r="AH1546" i="1"/>
  <c r="AH1557" i="1"/>
  <c r="AH1568" i="1"/>
  <c r="AH1579" i="1"/>
  <c r="AH1590" i="1"/>
  <c r="AH1600" i="1"/>
  <c r="AH1610" i="1"/>
  <c r="AH1620" i="1"/>
  <c r="AH1630" i="1"/>
  <c r="AH1640" i="1"/>
  <c r="AH1650" i="1"/>
  <c r="AH1660" i="1"/>
  <c r="AH1670" i="1"/>
  <c r="AH1680" i="1"/>
  <c r="AH1690" i="1"/>
  <c r="AH1700" i="1"/>
  <c r="AH1710" i="1"/>
  <c r="AH1720" i="1"/>
  <c r="AH1730" i="1"/>
  <c r="AH1740" i="1"/>
  <c r="AH1750" i="1"/>
  <c r="AH1760" i="1"/>
  <c r="AH1770" i="1"/>
  <c r="AH1780" i="1"/>
  <c r="AH1790" i="1"/>
  <c r="AH1800" i="1"/>
  <c r="AG10" i="1"/>
  <c r="AG20" i="1"/>
  <c r="AG30" i="1"/>
  <c r="AG40" i="1"/>
  <c r="AG50" i="1"/>
  <c r="AG60" i="1"/>
  <c r="AG70" i="1"/>
  <c r="AG80" i="1"/>
  <c r="AG90" i="1"/>
  <c r="AG100" i="1"/>
  <c r="AG110" i="1"/>
  <c r="AG120" i="1"/>
  <c r="AG130" i="1"/>
  <c r="AG140" i="1"/>
  <c r="AG150" i="1"/>
  <c r="AG160" i="1"/>
  <c r="AG170" i="1"/>
  <c r="AG180" i="1"/>
  <c r="AG190" i="1"/>
  <c r="AG200" i="1"/>
  <c r="AH547" i="1"/>
  <c r="AH647" i="1"/>
  <c r="AH747" i="1"/>
  <c r="AH847" i="1"/>
  <c r="AH917" i="1"/>
  <c r="AH966" i="1"/>
  <c r="AH997" i="1"/>
  <c r="AH1028" i="1"/>
  <c r="AH1066" i="1"/>
  <c r="AH1097" i="1"/>
  <c r="AH1118" i="1"/>
  <c r="AH1138" i="1"/>
  <c r="AH1157" i="1"/>
  <c r="AH1174" i="1"/>
  <c r="AH1190" i="1"/>
  <c r="AH1207" i="1"/>
  <c r="AH1221" i="1"/>
  <c r="AH1236" i="1"/>
  <c r="AH1250" i="1"/>
  <c r="AH1264" i="1"/>
  <c r="AH1278" i="1"/>
  <c r="AH1293" i="1"/>
  <c r="AH1307" i="1"/>
  <c r="AH1321" i="1"/>
  <c r="AH1336" i="1"/>
  <c r="AH1350" i="1"/>
  <c r="AH1363" i="1"/>
  <c r="AH1376" i="1"/>
  <c r="AH1388" i="1"/>
  <c r="AH1400" i="1"/>
  <c r="AH1413" i="1"/>
  <c r="AH1426" i="1"/>
  <c r="AH1438" i="1"/>
  <c r="AH1450" i="1"/>
  <c r="AH1463" i="1"/>
  <c r="AH1476" i="1"/>
  <c r="AH1488" i="1"/>
  <c r="AH1500" i="1"/>
  <c r="AH1513" i="1"/>
  <c r="AH1524" i="1"/>
  <c r="AH1536" i="1"/>
  <c r="AH1547" i="1"/>
  <c r="AH1558" i="1"/>
  <c r="AH1569" i="1"/>
  <c r="AH1580" i="1"/>
  <c r="AH1591" i="1"/>
  <c r="AH1601" i="1"/>
  <c r="AH1611" i="1"/>
  <c r="AH1621" i="1"/>
  <c r="AH1631" i="1"/>
  <c r="AH1641" i="1"/>
  <c r="AH1651" i="1"/>
  <c r="AH1661" i="1"/>
  <c r="AH1671" i="1"/>
  <c r="AH1681" i="1"/>
  <c r="AH1691" i="1"/>
  <c r="AH1701" i="1"/>
  <c r="AH1711" i="1"/>
  <c r="AH1721" i="1"/>
  <c r="AH1731" i="1"/>
  <c r="AH1741" i="1"/>
  <c r="AH1751" i="1"/>
  <c r="AH1761" i="1"/>
  <c r="AH1771" i="1"/>
  <c r="AH1781" i="1"/>
  <c r="AH1791" i="1"/>
  <c r="AH1801" i="1"/>
  <c r="AG11" i="1"/>
  <c r="AG21" i="1"/>
  <c r="AG31" i="1"/>
  <c r="AG41" i="1"/>
  <c r="AG51" i="1"/>
  <c r="AG61" i="1"/>
  <c r="AG71" i="1"/>
  <c r="AG81" i="1"/>
  <c r="AG91" i="1"/>
  <c r="AG101" i="1"/>
  <c r="AG111" i="1"/>
  <c r="AG121" i="1"/>
  <c r="AG131" i="1"/>
  <c r="AG141" i="1"/>
  <c r="AG151" i="1"/>
  <c r="AG161" i="1"/>
  <c r="AG171" i="1"/>
  <c r="AG181" i="1"/>
  <c r="AG191" i="1"/>
  <c r="AG201" i="1"/>
  <c r="AG211" i="1"/>
  <c r="AG221" i="1"/>
  <c r="AG231" i="1"/>
  <c r="AG241" i="1"/>
  <c r="AG251" i="1"/>
  <c r="AG261" i="1"/>
  <c r="AG271" i="1"/>
  <c r="AG281" i="1"/>
  <c r="AG291" i="1"/>
  <c r="AG301" i="1"/>
  <c r="AG311" i="1"/>
  <c r="AG321" i="1"/>
  <c r="AG331" i="1"/>
  <c r="AG341" i="1"/>
  <c r="AG351" i="1"/>
  <c r="AG361" i="1"/>
  <c r="AG371" i="1"/>
  <c r="AG381" i="1"/>
  <c r="AG391" i="1"/>
  <c r="AG401" i="1"/>
  <c r="AG411" i="1"/>
  <c r="AG421" i="1"/>
  <c r="AG431" i="1"/>
  <c r="AG441" i="1"/>
  <c r="AG451" i="1"/>
  <c r="AG461" i="1"/>
  <c r="AG471" i="1"/>
  <c r="AG481" i="1"/>
  <c r="AG491" i="1"/>
  <c r="AG501" i="1"/>
  <c r="AG511" i="1"/>
  <c r="AG521" i="1"/>
  <c r="AG531" i="1"/>
  <c r="AG541" i="1"/>
  <c r="AG551" i="1"/>
  <c r="AG561" i="1"/>
  <c r="AG571" i="1"/>
  <c r="AG581" i="1"/>
  <c r="AG591" i="1"/>
  <c r="AG601" i="1"/>
  <c r="AH557" i="1"/>
  <c r="AH657" i="1"/>
  <c r="AH757" i="1"/>
  <c r="AH857" i="1"/>
  <c r="AH918" i="1"/>
  <c r="AH967" i="1"/>
  <c r="AH998" i="1"/>
  <c r="AH1036" i="1"/>
  <c r="AH1067" i="1"/>
  <c r="AH1098" i="1"/>
  <c r="AH1120" i="1"/>
  <c r="AH1140" i="1"/>
  <c r="AH1158" i="1"/>
  <c r="AH1176" i="1"/>
  <c r="AH1191" i="1"/>
  <c r="AH1208" i="1"/>
  <c r="AH1223" i="1"/>
  <c r="AH1237" i="1"/>
  <c r="AH1251" i="1"/>
  <c r="AH1266" i="1"/>
  <c r="AH1280" i="1"/>
  <c r="AH1294" i="1"/>
  <c r="AH1308" i="1"/>
  <c r="AH1323" i="1"/>
  <c r="AH1337" i="1"/>
  <c r="AH1351" i="1"/>
  <c r="AH1364" i="1"/>
  <c r="AH1377" i="1"/>
  <c r="AH1389" i="1"/>
  <c r="AH1401" i="1"/>
  <c r="AH1414" i="1"/>
  <c r="AH1427" i="1"/>
  <c r="AH1439" i="1"/>
  <c r="AH1451" i="1"/>
  <c r="AH1464" i="1"/>
  <c r="AH1477" i="1"/>
  <c r="AH1489" i="1"/>
  <c r="AH1501" i="1"/>
  <c r="AH1514" i="1"/>
  <c r="AH1526" i="1"/>
  <c r="AH1537" i="1"/>
  <c r="AH1548" i="1"/>
  <c r="AH1559" i="1"/>
  <c r="AH1570" i="1"/>
  <c r="AH1581" i="1"/>
  <c r="AH1592" i="1"/>
  <c r="AH1602" i="1"/>
  <c r="AH1612" i="1"/>
  <c r="AH1622" i="1"/>
  <c r="AH1632" i="1"/>
  <c r="AH1642" i="1"/>
  <c r="AH1652" i="1"/>
  <c r="AH1662" i="1"/>
  <c r="AH1672" i="1"/>
  <c r="AH1682" i="1"/>
  <c r="AH1692" i="1"/>
  <c r="AH1702" i="1"/>
  <c r="AH1712" i="1"/>
  <c r="AH1722" i="1"/>
  <c r="AH1732" i="1"/>
  <c r="AH1742" i="1"/>
  <c r="AH1752" i="1"/>
  <c r="AH1762" i="1"/>
  <c r="AH1772" i="1"/>
  <c r="AH1782" i="1"/>
  <c r="AH1792" i="1"/>
  <c r="AH567" i="1"/>
  <c r="AH667" i="1"/>
  <c r="AH767" i="1"/>
  <c r="AH867" i="1"/>
  <c r="AH927" i="1"/>
  <c r="AH968" i="1"/>
  <c r="AH1006" i="1"/>
  <c r="AH1037" i="1"/>
  <c r="AH1068" i="1"/>
  <c r="AH1104" i="1"/>
  <c r="AH1124" i="1"/>
  <c r="AH1144" i="1"/>
  <c r="AH1160" i="1"/>
  <c r="AH1177" i="1"/>
  <c r="AH1194" i="1"/>
  <c r="AH1210" i="1"/>
  <c r="AH1224" i="1"/>
  <c r="AH1238" i="1"/>
  <c r="AH1253" i="1"/>
  <c r="AH1267" i="1"/>
  <c r="AH1281" i="1"/>
  <c r="AH1296" i="1"/>
  <c r="AH1310" i="1"/>
  <c r="AH1324" i="1"/>
  <c r="AH1338" i="1"/>
  <c r="AH1353" i="1"/>
  <c r="AH1366" i="1"/>
  <c r="AH1378" i="1"/>
  <c r="AH1390" i="1"/>
  <c r="AH1403" i="1"/>
  <c r="AH1416" i="1"/>
  <c r="AH1428" i="1"/>
  <c r="AH1440" i="1"/>
  <c r="AH1453" i="1"/>
  <c r="AH1466" i="1"/>
  <c r="AH1478" i="1"/>
  <c r="AH1490" i="1"/>
  <c r="AH1503" i="1"/>
  <c r="AH1516" i="1"/>
  <c r="AH1527" i="1"/>
  <c r="AH1538" i="1"/>
  <c r="AH1549" i="1"/>
  <c r="AH1560" i="1"/>
  <c r="AH1571" i="1"/>
  <c r="AH1582" i="1"/>
  <c r="AH1593" i="1"/>
  <c r="AH1603" i="1"/>
  <c r="AH1613" i="1"/>
  <c r="AH1623" i="1"/>
  <c r="AH1633" i="1"/>
  <c r="AH1643" i="1"/>
  <c r="AH1653" i="1"/>
  <c r="AH1663" i="1"/>
  <c r="AH1673" i="1"/>
  <c r="AH1683" i="1"/>
  <c r="AH1693" i="1"/>
  <c r="AH1703" i="1"/>
  <c r="AH1713" i="1"/>
  <c r="AH1723" i="1"/>
  <c r="AH1733" i="1"/>
  <c r="AH1743" i="1"/>
  <c r="AH1753" i="1"/>
  <c r="AH1763" i="1"/>
  <c r="AH1773" i="1"/>
  <c r="AH1783" i="1"/>
  <c r="AH1793" i="1"/>
  <c r="AG3" i="1"/>
  <c r="AG13" i="1"/>
  <c r="AG23" i="1"/>
  <c r="AG33" i="1"/>
  <c r="AG43" i="1"/>
  <c r="AG53" i="1"/>
  <c r="AG63" i="1"/>
  <c r="AG73" i="1"/>
  <c r="AG83" i="1"/>
  <c r="AG93" i="1"/>
  <c r="AG103" i="1"/>
  <c r="AG113" i="1"/>
  <c r="AG123" i="1"/>
  <c r="AG133" i="1"/>
  <c r="AG143" i="1"/>
  <c r="AG153" i="1"/>
  <c r="AG163" i="1"/>
  <c r="AG173" i="1"/>
  <c r="AG183" i="1"/>
  <c r="AG193" i="1"/>
  <c r="AG203" i="1"/>
  <c r="AG213" i="1"/>
  <c r="AG223" i="1"/>
  <c r="AG233" i="1"/>
  <c r="AG243" i="1"/>
  <c r="AG253" i="1"/>
  <c r="AG263" i="1"/>
  <c r="AG273" i="1"/>
  <c r="AG283" i="1"/>
  <c r="AG293" i="1"/>
  <c r="AG303" i="1"/>
  <c r="AG313" i="1"/>
  <c r="AG323" i="1"/>
  <c r="AG333" i="1"/>
  <c r="AG343" i="1"/>
  <c r="AG353" i="1"/>
  <c r="AH577" i="1"/>
  <c r="AH677" i="1"/>
  <c r="AH777" i="1"/>
  <c r="AH877" i="1"/>
  <c r="AH928" i="1"/>
  <c r="AH976" i="1"/>
  <c r="AH1007" i="1"/>
  <c r="AH1038" i="1"/>
  <c r="AH1076" i="1"/>
  <c r="AH1106" i="1"/>
  <c r="AH1126" i="1"/>
  <c r="AH1146" i="1"/>
  <c r="AH1161" i="1"/>
  <c r="AH1178" i="1"/>
  <c r="AH1196" i="1"/>
  <c r="AH1211" i="1"/>
  <c r="AH1226" i="1"/>
  <c r="AH1240" i="1"/>
  <c r="AH1254" i="1"/>
  <c r="AH1268" i="1"/>
  <c r="AH1283" i="1"/>
  <c r="AH1297" i="1"/>
  <c r="AH1311" i="1"/>
  <c r="AH1326" i="1"/>
  <c r="AH1340" i="1"/>
  <c r="AH1354" i="1"/>
  <c r="AH1367" i="1"/>
  <c r="AH1379" i="1"/>
  <c r="AH1391" i="1"/>
  <c r="AH1404" i="1"/>
  <c r="AH1417" i="1"/>
  <c r="AH1429" i="1"/>
  <c r="AH1441" i="1"/>
  <c r="AH1454" i="1"/>
  <c r="AH1467" i="1"/>
  <c r="AH1479" i="1"/>
  <c r="AH1491" i="1"/>
  <c r="AH1504" i="1"/>
  <c r="AH1517" i="1"/>
  <c r="AH1528" i="1"/>
  <c r="AH1539" i="1"/>
  <c r="AH1550" i="1"/>
  <c r="AH1561" i="1"/>
  <c r="AH1572" i="1"/>
  <c r="AH1583" i="1"/>
  <c r="AH1594" i="1"/>
  <c r="AH1604" i="1"/>
  <c r="AH1614" i="1"/>
  <c r="AH1624" i="1"/>
  <c r="AH1634" i="1"/>
  <c r="AH1644" i="1"/>
  <c r="AH1654" i="1"/>
  <c r="AH1664" i="1"/>
  <c r="AH1674" i="1"/>
  <c r="AH1684" i="1"/>
  <c r="AH1694" i="1"/>
  <c r="AH1704" i="1"/>
  <c r="AH1714" i="1"/>
  <c r="AH1724" i="1"/>
  <c r="AH1734" i="1"/>
  <c r="AH1744" i="1"/>
  <c r="AH1754" i="1"/>
  <c r="AH1764" i="1"/>
  <c r="AH1774" i="1"/>
  <c r="AH1784" i="1"/>
  <c r="AH1794" i="1"/>
  <c r="AG4" i="1"/>
  <c r="AG14" i="1"/>
  <c r="AG24" i="1"/>
  <c r="AG34" i="1"/>
  <c r="AG44" i="1"/>
  <c r="AG54" i="1"/>
  <c r="AG64" i="1"/>
  <c r="AG74" i="1"/>
  <c r="AG84" i="1"/>
  <c r="AG94" i="1"/>
  <c r="AG104" i="1"/>
  <c r="AG114" i="1"/>
  <c r="AG124" i="1"/>
  <c r="AG134" i="1"/>
  <c r="AG144" i="1"/>
  <c r="AG154" i="1"/>
  <c r="AG164" i="1"/>
  <c r="AG174" i="1"/>
  <c r="AG184" i="1"/>
  <c r="AG194" i="1"/>
  <c r="AG204" i="1"/>
  <c r="AG214" i="1"/>
  <c r="AG224" i="1"/>
  <c r="AG234" i="1"/>
  <c r="AG244" i="1"/>
  <c r="AG254" i="1"/>
  <c r="AG264" i="1"/>
  <c r="AG274" i="1"/>
  <c r="AG284" i="1"/>
  <c r="AG294" i="1"/>
  <c r="AG304" i="1"/>
  <c r="AG314" i="1"/>
  <c r="AG324" i="1"/>
  <c r="AG334" i="1"/>
  <c r="AG344" i="1"/>
  <c r="AG354" i="1"/>
  <c r="AG364" i="1"/>
  <c r="AH587" i="1"/>
  <c r="AH687" i="1"/>
  <c r="AH787" i="1"/>
  <c r="AH887" i="1"/>
  <c r="AH937" i="1"/>
  <c r="AH977" i="1"/>
  <c r="AH1008" i="1"/>
  <c r="AH1046" i="1"/>
  <c r="AH1077" i="1"/>
  <c r="AH1107" i="1"/>
  <c r="AH1127" i="1"/>
  <c r="AH1147" i="1"/>
  <c r="AH1164" i="1"/>
  <c r="AH1180" i="1"/>
  <c r="AH1197" i="1"/>
  <c r="AH1213" i="1"/>
  <c r="AH1227" i="1"/>
  <c r="AH1241" i="1"/>
  <c r="AH1256" i="1"/>
  <c r="AH1270" i="1"/>
  <c r="AH1284" i="1"/>
  <c r="AH1298" i="1"/>
  <c r="AH1313" i="1"/>
  <c r="AH1327" i="1"/>
  <c r="AH1341" i="1"/>
  <c r="AH1356" i="1"/>
  <c r="AH1368" i="1"/>
  <c r="AH1380" i="1"/>
  <c r="AH1393" i="1"/>
  <c r="AH1406" i="1"/>
  <c r="AH1418" i="1"/>
  <c r="AH1430" i="1"/>
  <c r="AH1443" i="1"/>
  <c r="AH1456" i="1"/>
  <c r="AH1468" i="1"/>
  <c r="AH1480" i="1"/>
  <c r="AH1493" i="1"/>
  <c r="AH1506" i="1"/>
  <c r="AH1518" i="1"/>
  <c r="AH1529" i="1"/>
  <c r="AH1540" i="1"/>
  <c r="AH1551" i="1"/>
  <c r="AH1562" i="1"/>
  <c r="AH1573" i="1"/>
  <c r="AH1584" i="1"/>
  <c r="AH1595" i="1"/>
  <c r="AH1605" i="1"/>
  <c r="AH1615" i="1"/>
  <c r="AH1625" i="1"/>
  <c r="AH1635" i="1"/>
  <c r="AH1645" i="1"/>
  <c r="AH1655" i="1"/>
  <c r="AH1665" i="1"/>
  <c r="AH1675" i="1"/>
  <c r="AH1685" i="1"/>
  <c r="AH1695" i="1"/>
  <c r="AH1705" i="1"/>
  <c r="AH1715" i="1"/>
  <c r="AH1725" i="1"/>
  <c r="AH1735" i="1"/>
  <c r="AH1745" i="1"/>
  <c r="AH1755" i="1"/>
  <c r="AH1765" i="1"/>
  <c r="AH1775" i="1"/>
  <c r="AH1785" i="1"/>
  <c r="AH1795" i="1"/>
  <c r="AG5" i="1"/>
  <c r="AG15" i="1"/>
  <c r="AG25" i="1"/>
  <c r="AG35" i="1"/>
  <c r="AG45" i="1"/>
  <c r="AG55" i="1"/>
  <c r="AG65" i="1"/>
  <c r="AG75" i="1"/>
  <c r="AG85" i="1"/>
  <c r="AG95" i="1"/>
  <c r="AG105" i="1"/>
  <c r="AG115" i="1"/>
  <c r="AG125" i="1"/>
  <c r="AG135" i="1"/>
  <c r="AG145" i="1"/>
  <c r="AG155" i="1"/>
  <c r="AG165" i="1"/>
  <c r="AG175" i="1"/>
  <c r="AG185" i="1"/>
  <c r="AG195" i="1"/>
  <c r="AG205" i="1"/>
  <c r="AG215" i="1"/>
  <c r="AG225" i="1"/>
  <c r="AH597" i="1"/>
  <c r="AH697" i="1"/>
  <c r="AH797" i="1"/>
  <c r="AH888" i="1"/>
  <c r="AH938" i="1"/>
  <c r="AH978" i="1"/>
  <c r="AH1016" i="1"/>
  <c r="AH1047" i="1"/>
  <c r="AH1078" i="1"/>
  <c r="AH1108" i="1"/>
  <c r="AH1128" i="1"/>
  <c r="AH1148" i="1"/>
  <c r="AH1166" i="1"/>
  <c r="AH1181" i="1"/>
  <c r="AH1198" i="1"/>
  <c r="AH1214" i="1"/>
  <c r="AH1228" i="1"/>
  <c r="AH1243" i="1"/>
  <c r="AH1257" i="1"/>
  <c r="AH1271" i="1"/>
  <c r="AH1286" i="1"/>
  <c r="AH1300" i="1"/>
  <c r="AH1314" i="1"/>
  <c r="AH1328" i="1"/>
  <c r="AH1343" i="1"/>
  <c r="AH1357" i="1"/>
  <c r="AH1369" i="1"/>
  <c r="AH1381" i="1"/>
  <c r="AH1394" i="1"/>
  <c r="AH1407" i="1"/>
  <c r="AH1419" i="1"/>
  <c r="AH1431" i="1"/>
  <c r="AH1444" i="1"/>
  <c r="AH1457" i="1"/>
  <c r="AH1469" i="1"/>
  <c r="AH1481" i="1"/>
  <c r="AH1494" i="1"/>
  <c r="AH1507" i="1"/>
  <c r="AH1519" i="1"/>
  <c r="AH1530" i="1"/>
  <c r="AH1541" i="1"/>
  <c r="AH1552" i="1"/>
  <c r="AH1563" i="1"/>
  <c r="AH1574" i="1"/>
  <c r="AH1586" i="1"/>
  <c r="AH1596" i="1"/>
  <c r="AH1606" i="1"/>
  <c r="AH1616" i="1"/>
  <c r="AH1626" i="1"/>
  <c r="AH1636" i="1"/>
  <c r="AH1646" i="1"/>
  <c r="AH1656" i="1"/>
  <c r="AH1666" i="1"/>
  <c r="AH1676" i="1"/>
  <c r="AH1686" i="1"/>
  <c r="AH1696" i="1"/>
  <c r="AH1706" i="1"/>
  <c r="AH1716" i="1"/>
  <c r="AH1726" i="1"/>
  <c r="AH1736" i="1"/>
  <c r="AH607" i="1"/>
  <c r="AH707" i="1"/>
  <c r="AH807" i="1"/>
  <c r="AH897" i="1"/>
  <c r="AH947" i="1"/>
  <c r="AH986" i="1"/>
  <c r="AH1017" i="1"/>
  <c r="AH1048" i="1"/>
  <c r="AH1086" i="1"/>
  <c r="AH1110" i="1"/>
  <c r="AH1130" i="1"/>
  <c r="AH1150" i="1"/>
  <c r="AH1167" i="1"/>
  <c r="AH1184" i="1"/>
  <c r="AH1200" i="1"/>
  <c r="AH1216" i="1"/>
  <c r="AH1230" i="1"/>
  <c r="AH1244" i="1"/>
  <c r="AH1258" i="1"/>
  <c r="AH1273" i="1"/>
  <c r="AH1287" i="1"/>
  <c r="AH1301" i="1"/>
  <c r="AH1316" i="1"/>
  <c r="AH1330" i="1"/>
  <c r="AH1344" i="1"/>
  <c r="AH1358" i="1"/>
  <c r="AH1370" i="1"/>
  <c r="AH1383" i="1"/>
  <c r="AH1396" i="1"/>
  <c r="AH1408" i="1"/>
  <c r="AH1420" i="1"/>
  <c r="AH1433" i="1"/>
  <c r="AH1446" i="1"/>
  <c r="AH1458" i="1"/>
  <c r="AH1470" i="1"/>
  <c r="AH1483" i="1"/>
  <c r="AH1496" i="1"/>
  <c r="AH1508" i="1"/>
  <c r="AH1520" i="1"/>
  <c r="AH1531" i="1"/>
  <c r="AH1542" i="1"/>
  <c r="AH1553" i="1"/>
  <c r="AH1564" i="1"/>
  <c r="AH1576" i="1"/>
  <c r="AH1587" i="1"/>
  <c r="AH1597" i="1"/>
  <c r="AH1607" i="1"/>
  <c r="AH1617" i="1"/>
  <c r="AH1627" i="1"/>
  <c r="AH1637" i="1"/>
  <c r="AH1647" i="1"/>
  <c r="AH1657" i="1"/>
  <c r="AH1667" i="1"/>
  <c r="AH1677" i="1"/>
  <c r="AH1687" i="1"/>
  <c r="AH1697" i="1"/>
  <c r="AH1707" i="1"/>
  <c r="AH1717" i="1"/>
  <c r="AH1727" i="1"/>
  <c r="AH1737" i="1"/>
  <c r="AH1747" i="1"/>
  <c r="AH1757" i="1"/>
  <c r="AH1767" i="1"/>
  <c r="AH1777" i="1"/>
  <c r="AH1787" i="1"/>
  <c r="AH1797" i="1"/>
  <c r="AH617" i="1"/>
  <c r="AH717" i="1"/>
  <c r="AH817" i="1"/>
  <c r="AH898" i="1"/>
  <c r="AH948" i="1"/>
  <c r="AH987" i="1"/>
  <c r="AH1018" i="1"/>
  <c r="AH1056" i="1"/>
  <c r="AH1087" i="1"/>
  <c r="AH1114" i="1"/>
  <c r="AH1134" i="1"/>
  <c r="AH1151" i="1"/>
  <c r="AH1168" i="1"/>
  <c r="AH1186" i="1"/>
  <c r="AH1201" i="1"/>
  <c r="AH1217" i="1"/>
  <c r="AH1231" i="1"/>
  <c r="AH1246" i="1"/>
  <c r="AH1260" i="1"/>
  <c r="AH1274" i="1"/>
  <c r="AH1288" i="1"/>
  <c r="AH1303" i="1"/>
  <c r="AH1317" i="1"/>
  <c r="AH1331" i="1"/>
  <c r="AH1346" i="1"/>
  <c r="AH1359" i="1"/>
  <c r="AH1371" i="1"/>
  <c r="AH1384" i="1"/>
  <c r="AH1397" i="1"/>
  <c r="AH1409" i="1"/>
  <c r="AH1421" i="1"/>
  <c r="AH1434" i="1"/>
  <c r="AH1447" i="1"/>
  <c r="AH1459" i="1"/>
  <c r="AH1471" i="1"/>
  <c r="AH1484" i="1"/>
  <c r="AH1497" i="1"/>
  <c r="AH1509" i="1"/>
  <c r="AH1521" i="1"/>
  <c r="AH1532" i="1"/>
  <c r="AH1543" i="1"/>
  <c r="AH1554" i="1"/>
  <c r="AH1566" i="1"/>
  <c r="AH1577" i="1"/>
  <c r="AH1588" i="1"/>
  <c r="AH1598" i="1"/>
  <c r="AH1608" i="1"/>
  <c r="AH1708" i="1"/>
  <c r="AH1776" i="1"/>
  <c r="AG12" i="1"/>
  <c r="AG37" i="1"/>
  <c r="AG62" i="1"/>
  <c r="AG87" i="1"/>
  <c r="AG112" i="1"/>
  <c r="AG137" i="1"/>
  <c r="AG162" i="1"/>
  <c r="AG182" i="1"/>
  <c r="AG202" i="1"/>
  <c r="AG219" i="1"/>
  <c r="AG236" i="1"/>
  <c r="AG249" i="1"/>
  <c r="AG265" i="1"/>
  <c r="AG278" i="1"/>
  <c r="AG292" i="1"/>
  <c r="AG307" i="1"/>
  <c r="AG320" i="1"/>
  <c r="AG336" i="1"/>
  <c r="AG349" i="1"/>
  <c r="AG363" i="1"/>
  <c r="AG375" i="1"/>
  <c r="AG386" i="1"/>
  <c r="AG397" i="1"/>
  <c r="AG408" i="1"/>
  <c r="AG419" i="1"/>
  <c r="AG430" i="1"/>
  <c r="AG442" i="1"/>
  <c r="AG453" i="1"/>
  <c r="AG464" i="1"/>
  <c r="AG475" i="1"/>
  <c r="AG486" i="1"/>
  <c r="AG497" i="1"/>
  <c r="AG508" i="1"/>
  <c r="AG519" i="1"/>
  <c r="AG530" i="1"/>
  <c r="AG542" i="1"/>
  <c r="AG553" i="1"/>
  <c r="AG564" i="1"/>
  <c r="AG575" i="1"/>
  <c r="AG586" i="1"/>
  <c r="AG597" i="1"/>
  <c r="AG608" i="1"/>
  <c r="AG618" i="1"/>
  <c r="AG628" i="1"/>
  <c r="AG638" i="1"/>
  <c r="AG648" i="1"/>
  <c r="AG658" i="1"/>
  <c r="AG668" i="1"/>
  <c r="AG678" i="1"/>
  <c r="AG688" i="1"/>
  <c r="AG698" i="1"/>
  <c r="AG708" i="1"/>
  <c r="AG718" i="1"/>
  <c r="AG728" i="1"/>
  <c r="AG738" i="1"/>
  <c r="AG748" i="1"/>
  <c r="AG758" i="1"/>
  <c r="AG768" i="1"/>
  <c r="AG778" i="1"/>
  <c r="AG788" i="1"/>
  <c r="AG798" i="1"/>
  <c r="AG808" i="1"/>
  <c r="AG818" i="1"/>
  <c r="AG828" i="1"/>
  <c r="AG838" i="1"/>
  <c r="AG848" i="1"/>
  <c r="AG858" i="1"/>
  <c r="AG868" i="1"/>
  <c r="AG878" i="1"/>
  <c r="AG888" i="1"/>
  <c r="AG898" i="1"/>
  <c r="AG908" i="1"/>
  <c r="AG918" i="1"/>
  <c r="AG928" i="1"/>
  <c r="AG938" i="1"/>
  <c r="AG948" i="1"/>
  <c r="AG958" i="1"/>
  <c r="AG968" i="1"/>
  <c r="AG978" i="1"/>
  <c r="AG988" i="1"/>
  <c r="AG998" i="1"/>
  <c r="AG1008" i="1"/>
  <c r="AG1018" i="1"/>
  <c r="AG1028" i="1"/>
  <c r="AG1038" i="1"/>
  <c r="AG1048" i="1"/>
  <c r="AG1058" i="1"/>
  <c r="AG1068" i="1"/>
  <c r="AG1078" i="1"/>
  <c r="AG1088" i="1"/>
  <c r="AG1098" i="1"/>
  <c r="AG1108" i="1"/>
  <c r="AG1118" i="1"/>
  <c r="AG1128" i="1"/>
  <c r="AG1138" i="1"/>
  <c r="AG1148" i="1"/>
  <c r="AG1158" i="1"/>
  <c r="AG1168" i="1"/>
  <c r="AG1178" i="1"/>
  <c r="AG1188" i="1"/>
  <c r="AG1198" i="1"/>
  <c r="AG1208" i="1"/>
  <c r="AG1218" i="1"/>
  <c r="AG1228" i="1"/>
  <c r="AG1238" i="1"/>
  <c r="AG1248" i="1"/>
  <c r="AG1258" i="1"/>
  <c r="AG1268" i="1"/>
  <c r="AG1278" i="1"/>
  <c r="AG1288" i="1"/>
  <c r="AG1298" i="1"/>
  <c r="AG1308" i="1"/>
  <c r="AG1318" i="1"/>
  <c r="AG1328" i="1"/>
  <c r="AG1338" i="1"/>
  <c r="AG1348" i="1"/>
  <c r="AG1358" i="1"/>
  <c r="AG1368" i="1"/>
  <c r="AG1378" i="1"/>
  <c r="AG1388" i="1"/>
  <c r="AG1398" i="1"/>
  <c r="AG1408" i="1"/>
  <c r="AG1418" i="1"/>
  <c r="AG1428" i="1"/>
  <c r="AH1618" i="1"/>
  <c r="AH1718" i="1"/>
  <c r="AH1778" i="1"/>
  <c r="AG16" i="1"/>
  <c r="AG38" i="1"/>
  <c r="AG66" i="1"/>
  <c r="AG88" i="1"/>
  <c r="AG116" i="1"/>
  <c r="AG138" i="1"/>
  <c r="AG166" i="1"/>
  <c r="AG186" i="1"/>
  <c r="AG206" i="1"/>
  <c r="AG220" i="1"/>
  <c r="AG237" i="1"/>
  <c r="AG250" i="1"/>
  <c r="AG266" i="1"/>
  <c r="AG279" i="1"/>
  <c r="AG295" i="1"/>
  <c r="AG308" i="1"/>
  <c r="AG322" i="1"/>
  <c r="AG337" i="1"/>
  <c r="AG350" i="1"/>
  <c r="AG365" i="1"/>
  <c r="AG376" i="1"/>
  <c r="AG387" i="1"/>
  <c r="AG398" i="1"/>
  <c r="AG409" i="1"/>
  <c r="AG420" i="1"/>
  <c r="AG432" i="1"/>
  <c r="AG443" i="1"/>
  <c r="AG454" i="1"/>
  <c r="AG465" i="1"/>
  <c r="AG476" i="1"/>
  <c r="AG487" i="1"/>
  <c r="AG498" i="1"/>
  <c r="AG509" i="1"/>
  <c r="AG520" i="1"/>
  <c r="AG532" i="1"/>
  <c r="AG543" i="1"/>
  <c r="AG554" i="1"/>
  <c r="AG565" i="1"/>
  <c r="AG576" i="1"/>
  <c r="AG587" i="1"/>
  <c r="AG598" i="1"/>
  <c r="AG609" i="1"/>
  <c r="AG619" i="1"/>
  <c r="AG629" i="1"/>
  <c r="AG639" i="1"/>
  <c r="AG649" i="1"/>
  <c r="AG659" i="1"/>
  <c r="AG669" i="1"/>
  <c r="AG679" i="1"/>
  <c r="AG689" i="1"/>
  <c r="AG699" i="1"/>
  <c r="AG709" i="1"/>
  <c r="AG719" i="1"/>
  <c r="AG729" i="1"/>
  <c r="AG739" i="1"/>
  <c r="AG749" i="1"/>
  <c r="AH1628" i="1"/>
  <c r="AH1728" i="1"/>
  <c r="AH1786" i="1"/>
  <c r="AG17" i="1"/>
  <c r="AG42" i="1"/>
  <c r="AG67" i="1"/>
  <c r="AG92" i="1"/>
  <c r="AG117" i="1"/>
  <c r="AG142" i="1"/>
  <c r="AG167" i="1"/>
  <c r="AG187" i="1"/>
  <c r="AG207" i="1"/>
  <c r="AG222" i="1"/>
  <c r="AG238" i="1"/>
  <c r="AG252" i="1"/>
  <c r="AG267" i="1"/>
  <c r="AG280" i="1"/>
  <c r="AG296" i="1"/>
  <c r="AG309" i="1"/>
  <c r="AG325" i="1"/>
  <c r="AG338" i="1"/>
  <c r="AG352" i="1"/>
  <c r="AG366" i="1"/>
  <c r="AG377" i="1"/>
  <c r="AG388" i="1"/>
  <c r="AG399" i="1"/>
  <c r="AG410" i="1"/>
  <c r="AG422" i="1"/>
  <c r="AG433" i="1"/>
  <c r="AG444" i="1"/>
  <c r="AG455" i="1"/>
  <c r="AG466" i="1"/>
  <c r="AG477" i="1"/>
  <c r="AG488" i="1"/>
  <c r="AG499" i="1"/>
  <c r="AG510" i="1"/>
  <c r="AG522" i="1"/>
  <c r="AG533" i="1"/>
  <c r="AG544" i="1"/>
  <c r="AG555" i="1"/>
  <c r="AG566" i="1"/>
  <c r="AG577" i="1"/>
  <c r="AG588" i="1"/>
  <c r="AG599" i="1"/>
  <c r="AG610" i="1"/>
  <c r="AG620" i="1"/>
  <c r="AG630" i="1"/>
  <c r="AG640" i="1"/>
  <c r="AG650" i="1"/>
  <c r="AG660" i="1"/>
  <c r="AG670" i="1"/>
  <c r="AG680" i="1"/>
  <c r="AG690" i="1"/>
  <c r="AG700" i="1"/>
  <c r="AG710" i="1"/>
  <c r="AG720" i="1"/>
  <c r="AG730" i="1"/>
  <c r="AG740" i="1"/>
  <c r="AG750" i="1"/>
  <c r="AG760" i="1"/>
  <c r="AG770" i="1"/>
  <c r="AG780" i="1"/>
  <c r="AG790" i="1"/>
  <c r="AG800" i="1"/>
  <c r="AG810" i="1"/>
  <c r="AG820" i="1"/>
  <c r="AG830" i="1"/>
  <c r="AG840" i="1"/>
  <c r="AG850" i="1"/>
  <c r="AG860" i="1"/>
  <c r="AG870" i="1"/>
  <c r="AG880" i="1"/>
  <c r="AG890" i="1"/>
  <c r="AG900" i="1"/>
  <c r="AG910" i="1"/>
  <c r="AG920" i="1"/>
  <c r="AG930" i="1"/>
  <c r="AG940" i="1"/>
  <c r="AG950" i="1"/>
  <c r="AG960" i="1"/>
  <c r="AG970" i="1"/>
  <c r="AG980" i="1"/>
  <c r="AG990" i="1"/>
  <c r="AG1000" i="1"/>
  <c r="AG1010" i="1"/>
  <c r="AG1020" i="1"/>
  <c r="AG1030" i="1"/>
  <c r="AG1040" i="1"/>
  <c r="AG1050" i="1"/>
  <c r="AG1060" i="1"/>
  <c r="AH1638" i="1"/>
  <c r="AH1738" i="1"/>
  <c r="AH1788" i="1"/>
  <c r="AG18" i="1"/>
  <c r="AG46" i="1"/>
  <c r="AG68" i="1"/>
  <c r="AG96" i="1"/>
  <c r="AG118" i="1"/>
  <c r="AG146" i="1"/>
  <c r="AG168" i="1"/>
  <c r="AG188" i="1"/>
  <c r="AG208" i="1"/>
  <c r="AG226" i="1"/>
  <c r="AG239" i="1"/>
  <c r="AG255" i="1"/>
  <c r="AG268" i="1"/>
  <c r="AG282" i="1"/>
  <c r="AG297" i="1"/>
  <c r="AG310" i="1"/>
  <c r="AG326" i="1"/>
  <c r="AG339" i="1"/>
  <c r="AG355" i="1"/>
  <c r="AG367" i="1"/>
  <c r="AG378" i="1"/>
  <c r="AG389" i="1"/>
  <c r="AG400" i="1"/>
  <c r="AG412" i="1"/>
  <c r="AG423" i="1"/>
  <c r="AG434" i="1"/>
  <c r="AG445" i="1"/>
  <c r="AG456" i="1"/>
  <c r="AG467" i="1"/>
  <c r="AG478" i="1"/>
  <c r="AG489" i="1"/>
  <c r="AG500" i="1"/>
  <c r="AG512" i="1"/>
  <c r="AG523" i="1"/>
  <c r="AG534" i="1"/>
  <c r="AG545" i="1"/>
  <c r="AG556" i="1"/>
  <c r="AG567" i="1"/>
  <c r="AG578" i="1"/>
  <c r="AG589" i="1"/>
  <c r="AG600" i="1"/>
  <c r="AG611" i="1"/>
  <c r="AG621" i="1"/>
  <c r="AG631" i="1"/>
  <c r="AG641" i="1"/>
  <c r="AG651" i="1"/>
  <c r="AG661" i="1"/>
  <c r="AG671" i="1"/>
  <c r="AG681" i="1"/>
  <c r="AG691" i="1"/>
  <c r="AG701" i="1"/>
  <c r="AG711" i="1"/>
  <c r="AG721" i="1"/>
  <c r="AG731" i="1"/>
  <c r="AG741" i="1"/>
  <c r="AG751" i="1"/>
  <c r="AG761" i="1"/>
  <c r="AG771" i="1"/>
  <c r="AG781" i="1"/>
  <c r="AG791" i="1"/>
  <c r="AG801" i="1"/>
  <c r="AG811" i="1"/>
  <c r="AG821" i="1"/>
  <c r="AG831" i="1"/>
  <c r="AG841" i="1"/>
  <c r="AG851" i="1"/>
  <c r="AG861" i="1"/>
  <c r="AG871" i="1"/>
  <c r="AG881" i="1"/>
  <c r="AG891" i="1"/>
  <c r="AG901" i="1"/>
  <c r="AG911" i="1"/>
  <c r="AG921" i="1"/>
  <c r="AG931" i="1"/>
  <c r="AG941" i="1"/>
  <c r="AG951" i="1"/>
  <c r="AG961" i="1"/>
  <c r="AG971" i="1"/>
  <c r="AG981" i="1"/>
  <c r="AG991" i="1"/>
  <c r="AG1001" i="1"/>
  <c r="AG1011" i="1"/>
  <c r="AG1021" i="1"/>
  <c r="AG1031" i="1"/>
  <c r="AG1041" i="1"/>
  <c r="AG1051" i="1"/>
  <c r="AG1061" i="1"/>
  <c r="AG1071" i="1"/>
  <c r="AG1081" i="1"/>
  <c r="AG1091" i="1"/>
  <c r="AG1101" i="1"/>
  <c r="AG1111" i="1"/>
  <c r="AG1121" i="1"/>
  <c r="AG1131" i="1"/>
  <c r="AG1141" i="1"/>
  <c r="AG1151" i="1"/>
  <c r="AG1161" i="1"/>
  <c r="AG1171" i="1"/>
  <c r="AG1181" i="1"/>
  <c r="AG1191" i="1"/>
  <c r="AG1201" i="1"/>
  <c r="AG1211" i="1"/>
  <c r="AG1221" i="1"/>
  <c r="AG1231" i="1"/>
  <c r="AG1241" i="1"/>
  <c r="AG1251" i="1"/>
  <c r="AG1261" i="1"/>
  <c r="AG1271" i="1"/>
  <c r="AG1281" i="1"/>
  <c r="AG1291" i="1"/>
  <c r="AG1301" i="1"/>
  <c r="AG1311" i="1"/>
  <c r="AG1321" i="1"/>
  <c r="AG1331" i="1"/>
  <c r="AG1341" i="1"/>
  <c r="AG1351" i="1"/>
  <c r="AG1361" i="1"/>
  <c r="AG1371" i="1"/>
  <c r="AH1648" i="1"/>
  <c r="AH1746" i="1"/>
  <c r="AH1796" i="1"/>
  <c r="AG22" i="1"/>
  <c r="AG47" i="1"/>
  <c r="AG72" i="1"/>
  <c r="AG97" i="1"/>
  <c r="AG122" i="1"/>
  <c r="AG147" i="1"/>
  <c r="AG169" i="1"/>
  <c r="AG189" i="1"/>
  <c r="AG209" i="1"/>
  <c r="AG227" i="1"/>
  <c r="AG240" i="1"/>
  <c r="AG256" i="1"/>
  <c r="AG269" i="1"/>
  <c r="AG285" i="1"/>
  <c r="AG298" i="1"/>
  <c r="AG312" i="1"/>
  <c r="AG327" i="1"/>
  <c r="AG340" i="1"/>
  <c r="AG356" i="1"/>
  <c r="AG368" i="1"/>
  <c r="AG379" i="1"/>
  <c r="AG390" i="1"/>
  <c r="AG402" i="1"/>
  <c r="AG413" i="1"/>
  <c r="AG424" i="1"/>
  <c r="AG435" i="1"/>
  <c r="AG446" i="1"/>
  <c r="AG457" i="1"/>
  <c r="AG468" i="1"/>
  <c r="AG479" i="1"/>
  <c r="AG490" i="1"/>
  <c r="AG502" i="1"/>
  <c r="AG513" i="1"/>
  <c r="AG524" i="1"/>
  <c r="AG535" i="1"/>
  <c r="AG546" i="1"/>
  <c r="AG557" i="1"/>
  <c r="AG568" i="1"/>
  <c r="AG579" i="1"/>
  <c r="AG590" i="1"/>
  <c r="AG602" i="1"/>
  <c r="AG612" i="1"/>
  <c r="AG622" i="1"/>
  <c r="AG632" i="1"/>
  <c r="AG642" i="1"/>
  <c r="AG652" i="1"/>
  <c r="AG662" i="1"/>
  <c r="AG672" i="1"/>
  <c r="AG682" i="1"/>
  <c r="AG692" i="1"/>
  <c r="AG702" i="1"/>
  <c r="AG712" i="1"/>
  <c r="AG722" i="1"/>
  <c r="AG732" i="1"/>
  <c r="AG742" i="1"/>
  <c r="AG752" i="1"/>
  <c r="AG762" i="1"/>
  <c r="AG772" i="1"/>
  <c r="AG782" i="1"/>
  <c r="AG792" i="1"/>
  <c r="AG802" i="1"/>
  <c r="AG812" i="1"/>
  <c r="AG822" i="1"/>
  <c r="AG832" i="1"/>
  <c r="AG842" i="1"/>
  <c r="AG852" i="1"/>
  <c r="AG862" i="1"/>
  <c r="AG872" i="1"/>
  <c r="AG882" i="1"/>
  <c r="AG892" i="1"/>
  <c r="AG902" i="1"/>
  <c r="AG912" i="1"/>
  <c r="AG922" i="1"/>
  <c r="AG932" i="1"/>
  <c r="AG942" i="1"/>
  <c r="AG952" i="1"/>
  <c r="AG962" i="1"/>
  <c r="AG972" i="1"/>
  <c r="AG982" i="1"/>
  <c r="AG992" i="1"/>
  <c r="AG1002" i="1"/>
  <c r="AG1012" i="1"/>
  <c r="AG1022" i="1"/>
  <c r="AG1032" i="1"/>
  <c r="AG1042" i="1"/>
  <c r="AG1052" i="1"/>
  <c r="AG1062" i="1"/>
  <c r="AG1072" i="1"/>
  <c r="AG1082" i="1"/>
  <c r="AG1092" i="1"/>
  <c r="AG1102" i="1"/>
  <c r="AG1112" i="1"/>
  <c r="AG1122" i="1"/>
  <c r="AG1132" i="1"/>
  <c r="AG1142" i="1"/>
  <c r="AG1152" i="1"/>
  <c r="AG1162" i="1"/>
  <c r="AG1172" i="1"/>
  <c r="AH1658" i="1"/>
  <c r="AH1748" i="1"/>
  <c r="AH1798" i="1"/>
  <c r="AG26" i="1"/>
  <c r="AG48" i="1"/>
  <c r="AG76" i="1"/>
  <c r="AG98" i="1"/>
  <c r="AG126" i="1"/>
  <c r="AG148" i="1"/>
  <c r="AG172" i="1"/>
  <c r="AG192" i="1"/>
  <c r="AG210" i="1"/>
  <c r="AG228" i="1"/>
  <c r="AG242" i="1"/>
  <c r="AG257" i="1"/>
  <c r="AG270" i="1"/>
  <c r="AG286" i="1"/>
  <c r="AG299" i="1"/>
  <c r="AG315" i="1"/>
  <c r="AG328" i="1"/>
  <c r="AG342" i="1"/>
  <c r="AG357" i="1"/>
  <c r="AG369" i="1"/>
  <c r="AG380" i="1"/>
  <c r="AG392" i="1"/>
  <c r="AG403" i="1"/>
  <c r="AG414" i="1"/>
  <c r="AG425" i="1"/>
  <c r="AG436" i="1"/>
  <c r="AG447" i="1"/>
  <c r="AG458" i="1"/>
  <c r="AG469" i="1"/>
  <c r="AG480" i="1"/>
  <c r="AG492" i="1"/>
  <c r="AG503" i="1"/>
  <c r="AG514" i="1"/>
  <c r="AG525" i="1"/>
  <c r="AG536" i="1"/>
  <c r="AG547" i="1"/>
  <c r="AG558" i="1"/>
  <c r="AG569" i="1"/>
  <c r="AG580" i="1"/>
  <c r="AG592" i="1"/>
  <c r="AG603" i="1"/>
  <c r="AG613" i="1"/>
  <c r="AG623" i="1"/>
  <c r="AG633" i="1"/>
  <c r="AG643" i="1"/>
  <c r="AG653" i="1"/>
  <c r="AG663" i="1"/>
  <c r="AG673" i="1"/>
  <c r="AG683" i="1"/>
  <c r="AG693" i="1"/>
  <c r="AG703" i="1"/>
  <c r="AG713" i="1"/>
  <c r="AG723" i="1"/>
  <c r="AG733" i="1"/>
  <c r="AG743" i="1"/>
  <c r="AG753" i="1"/>
  <c r="AG763" i="1"/>
  <c r="AG773" i="1"/>
  <c r="AG783" i="1"/>
  <c r="AG793" i="1"/>
  <c r="AG803" i="1"/>
  <c r="AG813" i="1"/>
  <c r="AG823" i="1"/>
  <c r="AG833" i="1"/>
  <c r="AG843" i="1"/>
  <c r="AG853" i="1"/>
  <c r="AH1668" i="1"/>
  <c r="AH1756" i="1"/>
  <c r="AH1802" i="1"/>
  <c r="AG27" i="1"/>
  <c r="AG52" i="1"/>
  <c r="AG77" i="1"/>
  <c r="AG102" i="1"/>
  <c r="AG127" i="1"/>
  <c r="AG152" i="1"/>
  <c r="AG176" i="1"/>
  <c r="AG196" i="1"/>
  <c r="AG212" i="1"/>
  <c r="AG229" i="1"/>
  <c r="AG245" i="1"/>
  <c r="AG258" i="1"/>
  <c r="AG272" i="1"/>
  <c r="AG287" i="1"/>
  <c r="AG300" i="1"/>
  <c r="AG316" i="1"/>
  <c r="AG329" i="1"/>
  <c r="AG345" i="1"/>
  <c r="AG358" i="1"/>
  <c r="AG370" i="1"/>
  <c r="AG382" i="1"/>
  <c r="AG393" i="1"/>
  <c r="AG404" i="1"/>
  <c r="AG415" i="1"/>
  <c r="AG426" i="1"/>
  <c r="AG437" i="1"/>
  <c r="AG448" i="1"/>
  <c r="AG459" i="1"/>
  <c r="AG470" i="1"/>
  <c r="AG482" i="1"/>
  <c r="AG493" i="1"/>
  <c r="AG504" i="1"/>
  <c r="AG515" i="1"/>
  <c r="AG526" i="1"/>
  <c r="AG537" i="1"/>
  <c r="AG548" i="1"/>
  <c r="AG559" i="1"/>
  <c r="AG570" i="1"/>
  <c r="AG582" i="1"/>
  <c r="AG593" i="1"/>
  <c r="AG604" i="1"/>
  <c r="AG614" i="1"/>
  <c r="AG624" i="1"/>
  <c r="AG634" i="1"/>
  <c r="AG644" i="1"/>
  <c r="AG654" i="1"/>
  <c r="AG664" i="1"/>
  <c r="AG674" i="1"/>
  <c r="AG684" i="1"/>
  <c r="AG694" i="1"/>
  <c r="AG704" i="1"/>
  <c r="AG714" i="1"/>
  <c r="AG724" i="1"/>
  <c r="AG734" i="1"/>
  <c r="AG744" i="1"/>
  <c r="AG754" i="1"/>
  <c r="AG764" i="1"/>
  <c r="AG774" i="1"/>
  <c r="AG784" i="1"/>
  <c r="AG794" i="1"/>
  <c r="AG804" i="1"/>
  <c r="AG814" i="1"/>
  <c r="AG824" i="1"/>
  <c r="AG834" i="1"/>
  <c r="AG844" i="1"/>
  <c r="AG854" i="1"/>
  <c r="AG864" i="1"/>
  <c r="AG874" i="1"/>
  <c r="AG884" i="1"/>
  <c r="AG894" i="1"/>
  <c r="AG904" i="1"/>
  <c r="AG914" i="1"/>
  <c r="AG924" i="1"/>
  <c r="AG934" i="1"/>
  <c r="AG944" i="1"/>
  <c r="AG954" i="1"/>
  <c r="AG964" i="1"/>
  <c r="AG974" i="1"/>
  <c r="AG984" i="1"/>
  <c r="AG994" i="1"/>
  <c r="AG1004" i="1"/>
  <c r="AG1014" i="1"/>
  <c r="AG1024" i="1"/>
  <c r="AG1034" i="1"/>
  <c r="AG1044" i="1"/>
  <c r="AG1054" i="1"/>
  <c r="AG1064" i="1"/>
  <c r="AG1074" i="1"/>
  <c r="AG1084" i="1"/>
  <c r="AG1094" i="1"/>
  <c r="AG1104" i="1"/>
  <c r="AG1114" i="1"/>
  <c r="AG1124" i="1"/>
  <c r="AG1134" i="1"/>
  <c r="AG1144" i="1"/>
  <c r="AG1154" i="1"/>
  <c r="AG1164" i="1"/>
  <c r="AG1174" i="1"/>
  <c r="AG1184" i="1"/>
  <c r="AG1194" i="1"/>
  <c r="AG1204" i="1"/>
  <c r="AG1214" i="1"/>
  <c r="AG1224" i="1"/>
  <c r="AG1234" i="1"/>
  <c r="AG1244" i="1"/>
  <c r="AG1254" i="1"/>
  <c r="AG1264" i="1"/>
  <c r="AG1274" i="1"/>
  <c r="AG1284" i="1"/>
  <c r="AG1294" i="1"/>
  <c r="AG1304" i="1"/>
  <c r="AG1314" i="1"/>
  <c r="AG1324" i="1"/>
  <c r="AG1334" i="1"/>
  <c r="AG1344" i="1"/>
  <c r="AG1354" i="1"/>
  <c r="AG1364" i="1"/>
  <c r="AG1374" i="1"/>
  <c r="AG1384" i="1"/>
  <c r="AG1394" i="1"/>
  <c r="AG1404" i="1"/>
  <c r="AG1414" i="1"/>
  <c r="AG1424" i="1"/>
  <c r="AG1434" i="1"/>
  <c r="AG1444" i="1"/>
  <c r="AG1454" i="1"/>
  <c r="AG1464" i="1"/>
  <c r="AG1474" i="1"/>
  <c r="AG1484" i="1"/>
  <c r="AG1494" i="1"/>
  <c r="AG1504" i="1"/>
  <c r="AG1514" i="1"/>
  <c r="AG1524" i="1"/>
  <c r="AG1534" i="1"/>
  <c r="AG1544" i="1"/>
  <c r="AG1554" i="1"/>
  <c r="AH1678" i="1"/>
  <c r="AH1758" i="1"/>
  <c r="AG6" i="1"/>
  <c r="AG28" i="1"/>
  <c r="AG56" i="1"/>
  <c r="AG78" i="1"/>
  <c r="AG106" i="1"/>
  <c r="AG128" i="1"/>
  <c r="AG156" i="1"/>
  <c r="AG177" i="1"/>
  <c r="AG197" i="1"/>
  <c r="AG216" i="1"/>
  <c r="AG230" i="1"/>
  <c r="AG246" i="1"/>
  <c r="AG259" i="1"/>
  <c r="AG275" i="1"/>
  <c r="AG288" i="1"/>
  <c r="AG302" i="1"/>
  <c r="AG317" i="1"/>
  <c r="AG330" i="1"/>
  <c r="AG346" i="1"/>
  <c r="AG359" i="1"/>
  <c r="AG372" i="1"/>
  <c r="AG383" i="1"/>
  <c r="AG394" i="1"/>
  <c r="AG405" i="1"/>
  <c r="AG416" i="1"/>
  <c r="AG427" i="1"/>
  <c r="AG438" i="1"/>
  <c r="AG449" i="1"/>
  <c r="AG460" i="1"/>
  <c r="AG472" i="1"/>
  <c r="AG483" i="1"/>
  <c r="AG494" i="1"/>
  <c r="AG505" i="1"/>
  <c r="AG516" i="1"/>
  <c r="AG527" i="1"/>
  <c r="AG538" i="1"/>
  <c r="AG549" i="1"/>
  <c r="AG560" i="1"/>
  <c r="AG572" i="1"/>
  <c r="AG583" i="1"/>
  <c r="AG594" i="1"/>
  <c r="AG605" i="1"/>
  <c r="AG615" i="1"/>
  <c r="AG625" i="1"/>
  <c r="AG635" i="1"/>
  <c r="AG645" i="1"/>
  <c r="AG655" i="1"/>
  <c r="AG665" i="1"/>
  <c r="AG675" i="1"/>
  <c r="AG685" i="1"/>
  <c r="AG695" i="1"/>
  <c r="AG705" i="1"/>
  <c r="AG715" i="1"/>
  <c r="AG725" i="1"/>
  <c r="AG735" i="1"/>
  <c r="AG745" i="1"/>
  <c r="AG755" i="1"/>
  <c r="AG765" i="1"/>
  <c r="AG775" i="1"/>
  <c r="AG785" i="1"/>
  <c r="AG795" i="1"/>
  <c r="AG805" i="1"/>
  <c r="AG815" i="1"/>
  <c r="AG825" i="1"/>
  <c r="AG835" i="1"/>
  <c r="AG845" i="1"/>
  <c r="AG855" i="1"/>
  <c r="AG865" i="1"/>
  <c r="AG875" i="1"/>
  <c r="AG885" i="1"/>
  <c r="AG895" i="1"/>
  <c r="AG905" i="1"/>
  <c r="AG915" i="1"/>
  <c r="AG925" i="1"/>
  <c r="AG935" i="1"/>
  <c r="AG945" i="1"/>
  <c r="AG955" i="1"/>
  <c r="AG965" i="1"/>
  <c r="AG975" i="1"/>
  <c r="AG985" i="1"/>
  <c r="AG995" i="1"/>
  <c r="AG1005" i="1"/>
  <c r="AG1015" i="1"/>
  <c r="AG1025" i="1"/>
  <c r="AG1035" i="1"/>
  <c r="AG1045" i="1"/>
  <c r="AG1055" i="1"/>
  <c r="AG1065" i="1"/>
  <c r="AG1075" i="1"/>
  <c r="AG1085" i="1"/>
  <c r="AG1095" i="1"/>
  <c r="AG1105" i="1"/>
  <c r="AG1115" i="1"/>
  <c r="AG1125" i="1"/>
  <c r="AG1135" i="1"/>
  <c r="AG1145" i="1"/>
  <c r="AG1155" i="1"/>
  <c r="AG1165" i="1"/>
  <c r="AG1175" i="1"/>
  <c r="AG1185" i="1"/>
  <c r="AG1195" i="1"/>
  <c r="AG1205" i="1"/>
  <c r="AG1215" i="1"/>
  <c r="AG1225" i="1"/>
  <c r="AG1235" i="1"/>
  <c r="AG1245" i="1"/>
  <c r="AG1255" i="1"/>
  <c r="AG1265" i="1"/>
  <c r="AG1275" i="1"/>
  <c r="AG1285" i="1"/>
  <c r="AG1295" i="1"/>
  <c r="AG1305" i="1"/>
  <c r="AH1688" i="1"/>
  <c r="AH1766" i="1"/>
  <c r="AG7" i="1"/>
  <c r="AG32" i="1"/>
  <c r="AG57" i="1"/>
  <c r="AG82" i="1"/>
  <c r="AG107" i="1"/>
  <c r="AG132" i="1"/>
  <c r="AG157" i="1"/>
  <c r="AG178" i="1"/>
  <c r="AG198" i="1"/>
  <c r="AG217" i="1"/>
  <c r="AG232" i="1"/>
  <c r="AG247" i="1"/>
  <c r="AG260" i="1"/>
  <c r="AG276" i="1"/>
  <c r="AG289" i="1"/>
  <c r="AG305" i="1"/>
  <c r="AG318" i="1"/>
  <c r="AG332" i="1"/>
  <c r="AG347" i="1"/>
  <c r="AG360" i="1"/>
  <c r="AG373" i="1"/>
  <c r="AG384" i="1"/>
  <c r="AG395" i="1"/>
  <c r="AG406" i="1"/>
  <c r="AG417" i="1"/>
  <c r="AG428" i="1"/>
  <c r="AG439" i="1"/>
  <c r="AG450" i="1"/>
  <c r="AG462" i="1"/>
  <c r="AG473" i="1"/>
  <c r="AG484" i="1"/>
  <c r="AG495" i="1"/>
  <c r="AG506" i="1"/>
  <c r="AG517" i="1"/>
  <c r="AG528" i="1"/>
  <c r="AG539" i="1"/>
  <c r="AG550" i="1"/>
  <c r="AG562" i="1"/>
  <c r="AG573" i="1"/>
  <c r="AG584" i="1"/>
  <c r="AG595" i="1"/>
  <c r="AG606" i="1"/>
  <c r="AG616" i="1"/>
  <c r="AG626" i="1"/>
  <c r="AG636" i="1"/>
  <c r="AG646" i="1"/>
  <c r="AG656" i="1"/>
  <c r="AG666" i="1"/>
  <c r="AG676" i="1"/>
  <c r="AG686" i="1"/>
  <c r="AG696" i="1"/>
  <c r="AG706" i="1"/>
  <c r="AG716" i="1"/>
  <c r="AG726" i="1"/>
  <c r="AG736" i="1"/>
  <c r="AG746" i="1"/>
  <c r="AG756" i="1"/>
  <c r="AG766" i="1"/>
  <c r="AG776" i="1"/>
  <c r="AG786" i="1"/>
  <c r="AG796" i="1"/>
  <c r="AG806" i="1"/>
  <c r="AG816" i="1"/>
  <c r="AG826" i="1"/>
  <c r="AG836" i="1"/>
  <c r="AG846" i="1"/>
  <c r="AG856" i="1"/>
  <c r="AG866" i="1"/>
  <c r="AG876" i="1"/>
  <c r="AG886" i="1"/>
  <c r="AG896" i="1"/>
  <c r="AG906" i="1"/>
  <c r="AG916" i="1"/>
  <c r="AG926" i="1"/>
  <c r="AG936" i="1"/>
  <c r="AG946" i="1"/>
  <c r="AG956" i="1"/>
  <c r="AG966" i="1"/>
  <c r="AG976" i="1"/>
  <c r="AG986" i="1"/>
  <c r="AG996" i="1"/>
  <c r="AG1006" i="1"/>
  <c r="AG1016" i="1"/>
  <c r="AG1026" i="1"/>
  <c r="AG1036" i="1"/>
  <c r="AG1046" i="1"/>
  <c r="AG1056" i="1"/>
  <c r="AG1066" i="1"/>
  <c r="AG1076" i="1"/>
  <c r="AG1086" i="1"/>
  <c r="AG1096" i="1"/>
  <c r="AG1106" i="1"/>
  <c r="AG1116" i="1"/>
  <c r="AG1126" i="1"/>
  <c r="AG1136" i="1"/>
  <c r="AG1146" i="1"/>
  <c r="AH1698" i="1"/>
  <c r="AH1768" i="1"/>
  <c r="AG8" i="1"/>
  <c r="AG36" i="1"/>
  <c r="AG58" i="1"/>
  <c r="AG86" i="1"/>
  <c r="AG108" i="1"/>
  <c r="AG136" i="1"/>
  <c r="AG158" i="1"/>
  <c r="AG179" i="1"/>
  <c r="AG199" i="1"/>
  <c r="AG218" i="1"/>
  <c r="AG235" i="1"/>
  <c r="AG248" i="1"/>
  <c r="AG262" i="1"/>
  <c r="AG277" i="1"/>
  <c r="AG290" i="1"/>
  <c r="AG306" i="1"/>
  <c r="AG319" i="1"/>
  <c r="AG335" i="1"/>
  <c r="AG348" i="1"/>
  <c r="AG362" i="1"/>
  <c r="AG374" i="1"/>
  <c r="AG385" i="1"/>
  <c r="AG396" i="1"/>
  <c r="AG407" i="1"/>
  <c r="AG418" i="1"/>
  <c r="AG429" i="1"/>
  <c r="AG440" i="1"/>
  <c r="AG452" i="1"/>
  <c r="AG463" i="1"/>
  <c r="AG474" i="1"/>
  <c r="AG485" i="1"/>
  <c r="AG496" i="1"/>
  <c r="AG507" i="1"/>
  <c r="AG518" i="1"/>
  <c r="AG529" i="1"/>
  <c r="AG540" i="1"/>
  <c r="AG552" i="1"/>
  <c r="AG563" i="1"/>
  <c r="AG574" i="1"/>
  <c r="AG585" i="1"/>
  <c r="AG596" i="1"/>
  <c r="AG607" i="1"/>
  <c r="AG617" i="1"/>
  <c r="AG627" i="1"/>
  <c r="AG637" i="1"/>
  <c r="AG647" i="1"/>
  <c r="AG657" i="1"/>
  <c r="AG667" i="1"/>
  <c r="AG677" i="1"/>
  <c r="AG687" i="1"/>
  <c r="AG697" i="1"/>
  <c r="AG707" i="1"/>
  <c r="AG717" i="1"/>
  <c r="AG727" i="1"/>
  <c r="AG737" i="1"/>
  <c r="AG747" i="1"/>
  <c r="AG757" i="1"/>
  <c r="AG767" i="1"/>
  <c r="AG777" i="1"/>
  <c r="AG787" i="1"/>
  <c r="AG797" i="1"/>
  <c r="AG807" i="1"/>
  <c r="AG817" i="1"/>
  <c r="AG827" i="1"/>
  <c r="AG837" i="1"/>
  <c r="AG847" i="1"/>
  <c r="AG857" i="1"/>
  <c r="AG867" i="1"/>
  <c r="AG877" i="1"/>
  <c r="AG887" i="1"/>
  <c r="AG897" i="1"/>
  <c r="AG907" i="1"/>
  <c r="AG917" i="1"/>
  <c r="AG927" i="1"/>
  <c r="AG937" i="1"/>
  <c r="AG947" i="1"/>
  <c r="AG957" i="1"/>
  <c r="AG967" i="1"/>
  <c r="AG977" i="1"/>
  <c r="AG987" i="1"/>
  <c r="AG997" i="1"/>
  <c r="AG1007" i="1"/>
  <c r="AG1017" i="1"/>
  <c r="AG1027" i="1"/>
  <c r="AG1037" i="1"/>
  <c r="AG1047" i="1"/>
  <c r="AG1057" i="1"/>
  <c r="AG1067" i="1"/>
  <c r="AG1077" i="1"/>
  <c r="AG1087" i="1"/>
  <c r="AG1097" i="1"/>
  <c r="AG1107" i="1"/>
  <c r="AG1117" i="1"/>
  <c r="AG1127" i="1"/>
  <c r="AG1137" i="1"/>
  <c r="AG1147" i="1"/>
  <c r="AG1157" i="1"/>
  <c r="AG1167" i="1"/>
  <c r="AG1177" i="1"/>
  <c r="AG1187" i="1"/>
  <c r="AG1197" i="1"/>
  <c r="AG759" i="1"/>
  <c r="AG859" i="1"/>
  <c r="AG909" i="1"/>
  <c r="AG959" i="1"/>
  <c r="AG1009" i="1"/>
  <c r="AG1059" i="1"/>
  <c r="AG1093" i="1"/>
  <c r="AG1129" i="1"/>
  <c r="AG1159" i="1"/>
  <c r="AG1182" i="1"/>
  <c r="AG1202" i="1"/>
  <c r="AG1219" i="1"/>
  <c r="AG1236" i="1"/>
  <c r="AG1252" i="1"/>
  <c r="AG1269" i="1"/>
  <c r="AG1286" i="1"/>
  <c r="AG1302" i="1"/>
  <c r="AG1317" i="1"/>
  <c r="AG1332" i="1"/>
  <c r="AG1346" i="1"/>
  <c r="AG1360" i="1"/>
  <c r="AG1375" i="1"/>
  <c r="AG1387" i="1"/>
  <c r="AG1400" i="1"/>
  <c r="AG1412" i="1"/>
  <c r="AG1425" i="1"/>
  <c r="AG1437" i="1"/>
  <c r="AG1448" i="1"/>
  <c r="AG1459" i="1"/>
  <c r="AG1470" i="1"/>
  <c r="AG1481" i="1"/>
  <c r="AG1492" i="1"/>
  <c r="AG1503" i="1"/>
  <c r="AG1515" i="1"/>
  <c r="AG1526" i="1"/>
  <c r="AG1537" i="1"/>
  <c r="AG1548" i="1"/>
  <c r="AG1559" i="1"/>
  <c r="AG1569" i="1"/>
  <c r="AG1579" i="1"/>
  <c r="AG1589" i="1"/>
  <c r="AG1599" i="1"/>
  <c r="AG1609" i="1"/>
  <c r="AG1619" i="1"/>
  <c r="AG1629" i="1"/>
  <c r="AG1639" i="1"/>
  <c r="AG1649" i="1"/>
  <c r="AG1659" i="1"/>
  <c r="AG1669" i="1"/>
  <c r="AG1679" i="1"/>
  <c r="AG1689" i="1"/>
  <c r="AG1699" i="1"/>
  <c r="AG1709" i="1"/>
  <c r="AG1719" i="1"/>
  <c r="AG1729" i="1"/>
  <c r="AG1739" i="1"/>
  <c r="AG1749" i="1"/>
  <c r="AG1759" i="1"/>
  <c r="AG1769" i="1"/>
  <c r="AG1779" i="1"/>
  <c r="AG1789" i="1"/>
  <c r="AG1799" i="1"/>
  <c r="AF9" i="1"/>
  <c r="AF19" i="1"/>
  <c r="AF29" i="1"/>
  <c r="AF39" i="1"/>
  <c r="AF49" i="1"/>
  <c r="AF59" i="1"/>
  <c r="AF69" i="1"/>
  <c r="AF79" i="1"/>
  <c r="AF89" i="1"/>
  <c r="AF99" i="1"/>
  <c r="AF109" i="1"/>
  <c r="AF119" i="1"/>
  <c r="AF129" i="1"/>
  <c r="AF139" i="1"/>
  <c r="AF149" i="1"/>
  <c r="AF159" i="1"/>
  <c r="AF169" i="1"/>
  <c r="AF179" i="1"/>
  <c r="AF189" i="1"/>
  <c r="AF199" i="1"/>
  <c r="AF209" i="1"/>
  <c r="AF219" i="1"/>
  <c r="AF229" i="1"/>
  <c r="AF239" i="1"/>
  <c r="AF249" i="1"/>
  <c r="AF259" i="1"/>
  <c r="AF269" i="1"/>
  <c r="AF279" i="1"/>
  <c r="AF289" i="1"/>
  <c r="AF299" i="1"/>
  <c r="AF309" i="1"/>
  <c r="AF319" i="1"/>
  <c r="AF329" i="1"/>
  <c r="AF339" i="1"/>
  <c r="AF349" i="1"/>
  <c r="AF359" i="1"/>
  <c r="AF369" i="1"/>
  <c r="AF379" i="1"/>
  <c r="AF389" i="1"/>
  <c r="AF399" i="1"/>
  <c r="AF409" i="1"/>
  <c r="AF419" i="1"/>
  <c r="AF429" i="1"/>
  <c r="AG769" i="1"/>
  <c r="AG863" i="1"/>
  <c r="AG913" i="1"/>
  <c r="AG963" i="1"/>
  <c r="AG1013" i="1"/>
  <c r="AG1063" i="1"/>
  <c r="AG1099" i="1"/>
  <c r="AG1130" i="1"/>
  <c r="AG1160" i="1"/>
  <c r="AG1183" i="1"/>
  <c r="AG1203" i="1"/>
  <c r="AG1220" i="1"/>
  <c r="AG1237" i="1"/>
  <c r="AG1253" i="1"/>
  <c r="AG1270" i="1"/>
  <c r="AG1287" i="1"/>
  <c r="AG1303" i="1"/>
  <c r="AG1319" i="1"/>
  <c r="AG1333" i="1"/>
  <c r="AG1347" i="1"/>
  <c r="AG1362" i="1"/>
  <c r="AG1376" i="1"/>
  <c r="AG1389" i="1"/>
  <c r="AG1401" i="1"/>
  <c r="AG1413" i="1"/>
  <c r="AG1426" i="1"/>
  <c r="AG1438" i="1"/>
  <c r="AG1449" i="1"/>
  <c r="AG1460" i="1"/>
  <c r="AG1471" i="1"/>
  <c r="AG1482" i="1"/>
  <c r="AG1493" i="1"/>
  <c r="AG1505" i="1"/>
  <c r="AG1516" i="1"/>
  <c r="AG1527" i="1"/>
  <c r="AG1538" i="1"/>
  <c r="AG1549" i="1"/>
  <c r="AG1560" i="1"/>
  <c r="AG1570" i="1"/>
  <c r="AG1580" i="1"/>
  <c r="AG1590" i="1"/>
  <c r="AG1600" i="1"/>
  <c r="AG1610" i="1"/>
  <c r="AG1620" i="1"/>
  <c r="AG1630" i="1"/>
  <c r="AG1640" i="1"/>
  <c r="AG1650" i="1"/>
  <c r="AG1660" i="1"/>
  <c r="AG1670" i="1"/>
  <c r="AG1680" i="1"/>
  <c r="AG1690" i="1"/>
  <c r="AG1700" i="1"/>
  <c r="AG1710" i="1"/>
  <c r="AG1720" i="1"/>
  <c r="AG1730" i="1"/>
  <c r="AG1740" i="1"/>
  <c r="AG1750" i="1"/>
  <c r="AG1760" i="1"/>
  <c r="AG1770" i="1"/>
  <c r="AG1780" i="1"/>
  <c r="AG1790" i="1"/>
  <c r="AG1800" i="1"/>
  <c r="AF10" i="1"/>
  <c r="AF20" i="1"/>
  <c r="AF30" i="1"/>
  <c r="AF40" i="1"/>
  <c r="AF50" i="1"/>
  <c r="AF60" i="1"/>
  <c r="AF70" i="1"/>
  <c r="AF80" i="1"/>
  <c r="AF90" i="1"/>
  <c r="AF100" i="1"/>
  <c r="AF110" i="1"/>
  <c r="AF120" i="1"/>
  <c r="AF130" i="1"/>
  <c r="AF140" i="1"/>
  <c r="AF150" i="1"/>
  <c r="AF160" i="1"/>
  <c r="AF170" i="1"/>
  <c r="AF180" i="1"/>
  <c r="AF190" i="1"/>
  <c r="AF200" i="1"/>
  <c r="AF210" i="1"/>
  <c r="AF220" i="1"/>
  <c r="AF230" i="1"/>
  <c r="AF240" i="1"/>
  <c r="AF250" i="1"/>
  <c r="AF260" i="1"/>
  <c r="AF270" i="1"/>
  <c r="AF280" i="1"/>
  <c r="AF290" i="1"/>
  <c r="AF300" i="1"/>
  <c r="AF310" i="1"/>
  <c r="AF320" i="1"/>
  <c r="AF330" i="1"/>
  <c r="AF340" i="1"/>
  <c r="AF350" i="1"/>
  <c r="AF360" i="1"/>
  <c r="AF370" i="1"/>
  <c r="AF380" i="1"/>
  <c r="AF390" i="1"/>
  <c r="AF400" i="1"/>
  <c r="AF410" i="1"/>
  <c r="AF420" i="1"/>
  <c r="AF430" i="1"/>
  <c r="AF440" i="1"/>
  <c r="AF450" i="1"/>
  <c r="AF460" i="1"/>
  <c r="AF470" i="1"/>
  <c r="AF480" i="1"/>
  <c r="AF490" i="1"/>
  <c r="AF500" i="1"/>
  <c r="AF510" i="1"/>
  <c r="AF520" i="1"/>
  <c r="AF530" i="1"/>
  <c r="AF540" i="1"/>
  <c r="AF550" i="1"/>
  <c r="AF560" i="1"/>
  <c r="AF570" i="1"/>
  <c r="AF580" i="1"/>
  <c r="AF590" i="1"/>
  <c r="AF600" i="1"/>
  <c r="AF610" i="1"/>
  <c r="AF620" i="1"/>
  <c r="AF630" i="1"/>
  <c r="AF640" i="1"/>
  <c r="AF650" i="1"/>
  <c r="AF660" i="1"/>
  <c r="AF670" i="1"/>
  <c r="AF680" i="1"/>
  <c r="AF690" i="1"/>
  <c r="AF700" i="1"/>
  <c r="AF710" i="1"/>
  <c r="AF720" i="1"/>
  <c r="AF730" i="1"/>
  <c r="AF740" i="1"/>
  <c r="AF750" i="1"/>
  <c r="AF760" i="1"/>
  <c r="AF770" i="1"/>
  <c r="AF780" i="1"/>
  <c r="AF790" i="1"/>
  <c r="AF800" i="1"/>
  <c r="AF810" i="1"/>
  <c r="AF820" i="1"/>
  <c r="AF830" i="1"/>
  <c r="AF840" i="1"/>
  <c r="AF850" i="1"/>
  <c r="AF860" i="1"/>
  <c r="AF870" i="1"/>
  <c r="AF880" i="1"/>
  <c r="AF890" i="1"/>
  <c r="AF900" i="1"/>
  <c r="AF910" i="1"/>
  <c r="AF920" i="1"/>
  <c r="AF930" i="1"/>
  <c r="AF940" i="1"/>
  <c r="AF950" i="1"/>
  <c r="AF960" i="1"/>
  <c r="AF970" i="1"/>
  <c r="AF980" i="1"/>
  <c r="AF990" i="1"/>
  <c r="AF1000" i="1"/>
  <c r="AF1010" i="1"/>
  <c r="AF1020" i="1"/>
  <c r="AF1030" i="1"/>
  <c r="AF1040" i="1"/>
  <c r="AG779" i="1"/>
  <c r="AG869" i="1"/>
  <c r="AG919" i="1"/>
  <c r="AG969" i="1"/>
  <c r="AG1019" i="1"/>
  <c r="AG1069" i="1"/>
  <c r="AG1100" i="1"/>
  <c r="AG1133" i="1"/>
  <c r="AG1163" i="1"/>
  <c r="AG1186" i="1"/>
  <c r="AG1206" i="1"/>
  <c r="AG1222" i="1"/>
  <c r="AG1239" i="1"/>
  <c r="AG1256" i="1"/>
  <c r="AG1272" i="1"/>
  <c r="AG1289" i="1"/>
  <c r="AG1306" i="1"/>
  <c r="AG1320" i="1"/>
  <c r="AG1335" i="1"/>
  <c r="AG1349" i="1"/>
  <c r="AG1363" i="1"/>
  <c r="AG1377" i="1"/>
  <c r="AG1390" i="1"/>
  <c r="AG1402" i="1"/>
  <c r="AG1415" i="1"/>
  <c r="AG1427" i="1"/>
  <c r="AG1439" i="1"/>
  <c r="AG1450" i="1"/>
  <c r="AG1461" i="1"/>
  <c r="AG1472" i="1"/>
  <c r="AG1483" i="1"/>
  <c r="AG1495" i="1"/>
  <c r="AG1506" i="1"/>
  <c r="AG1517" i="1"/>
  <c r="AG1528" i="1"/>
  <c r="AG1539" i="1"/>
  <c r="AG1550" i="1"/>
  <c r="AG1561" i="1"/>
  <c r="AG1571" i="1"/>
  <c r="AG1581" i="1"/>
  <c r="AG1591" i="1"/>
  <c r="AG1601" i="1"/>
  <c r="AG1611" i="1"/>
  <c r="AG1621" i="1"/>
  <c r="AG1631" i="1"/>
  <c r="AG1641" i="1"/>
  <c r="AG1651" i="1"/>
  <c r="AG1661" i="1"/>
  <c r="AG1671" i="1"/>
  <c r="AG1681" i="1"/>
  <c r="AG1691" i="1"/>
  <c r="AG1701" i="1"/>
  <c r="AG1711" i="1"/>
  <c r="AG1721" i="1"/>
  <c r="AG1731" i="1"/>
  <c r="AG1741" i="1"/>
  <c r="AG1751" i="1"/>
  <c r="AG1761" i="1"/>
  <c r="AG1771" i="1"/>
  <c r="AG1781" i="1"/>
  <c r="AG1791" i="1"/>
  <c r="AG1801" i="1"/>
  <c r="AF11" i="1"/>
  <c r="AF21" i="1"/>
  <c r="AF31" i="1"/>
  <c r="AF41" i="1"/>
  <c r="AF51" i="1"/>
  <c r="AF61" i="1"/>
  <c r="AF71" i="1"/>
  <c r="AF81" i="1"/>
  <c r="AF91" i="1"/>
  <c r="AF101" i="1"/>
  <c r="AF111" i="1"/>
  <c r="AF121" i="1"/>
  <c r="AF131" i="1"/>
  <c r="AF141" i="1"/>
  <c r="AF151" i="1"/>
  <c r="AF161" i="1"/>
  <c r="AF171" i="1"/>
  <c r="AF181" i="1"/>
  <c r="AF191" i="1"/>
  <c r="AF201" i="1"/>
  <c r="AF211" i="1"/>
  <c r="AF221" i="1"/>
  <c r="AF231" i="1"/>
  <c r="AF241" i="1"/>
  <c r="AF251" i="1"/>
  <c r="AF261" i="1"/>
  <c r="AF271" i="1"/>
  <c r="AG789" i="1"/>
  <c r="AG873" i="1"/>
  <c r="AG923" i="1"/>
  <c r="AG973" i="1"/>
  <c r="AG1023" i="1"/>
  <c r="AG1070" i="1"/>
  <c r="AG1103" i="1"/>
  <c r="AG1139" i="1"/>
  <c r="AG1166" i="1"/>
  <c r="AG1189" i="1"/>
  <c r="AG1207" i="1"/>
  <c r="AG1223" i="1"/>
  <c r="AG1240" i="1"/>
  <c r="AG1257" i="1"/>
  <c r="AG1273" i="1"/>
  <c r="AG1290" i="1"/>
  <c r="AG1307" i="1"/>
  <c r="AG1322" i="1"/>
  <c r="AG1336" i="1"/>
  <c r="AG1350" i="1"/>
  <c r="AG1365" i="1"/>
  <c r="AG1379" i="1"/>
  <c r="AG1391" i="1"/>
  <c r="AG1403" i="1"/>
  <c r="AG1416" i="1"/>
  <c r="AG1429" i="1"/>
  <c r="AG1440" i="1"/>
  <c r="AG1451" i="1"/>
  <c r="AG1462" i="1"/>
  <c r="AG1473" i="1"/>
  <c r="AG1485" i="1"/>
  <c r="AG1496" i="1"/>
  <c r="AG1507" i="1"/>
  <c r="AG1518" i="1"/>
  <c r="AG1529" i="1"/>
  <c r="AG1540" i="1"/>
  <c r="AG1551" i="1"/>
  <c r="AG1562" i="1"/>
  <c r="AG1572" i="1"/>
  <c r="AG1582" i="1"/>
  <c r="AG1592" i="1"/>
  <c r="AG1602" i="1"/>
  <c r="AG1612" i="1"/>
  <c r="AG1622" i="1"/>
  <c r="AG1632" i="1"/>
  <c r="AG1642" i="1"/>
  <c r="AG1652" i="1"/>
  <c r="AG1662" i="1"/>
  <c r="AG1672" i="1"/>
  <c r="AG1682" i="1"/>
  <c r="AG1692" i="1"/>
  <c r="AG1702" i="1"/>
  <c r="AG1712" i="1"/>
  <c r="AG1722" i="1"/>
  <c r="AG1732" i="1"/>
  <c r="AG1742" i="1"/>
  <c r="AG1752" i="1"/>
  <c r="AG1762" i="1"/>
  <c r="AG1772" i="1"/>
  <c r="AG1782" i="1"/>
  <c r="AG1792" i="1"/>
  <c r="AG1802" i="1"/>
  <c r="AF12" i="1"/>
  <c r="AF22" i="1"/>
  <c r="AF32" i="1"/>
  <c r="AF42" i="1"/>
  <c r="AF52" i="1"/>
  <c r="AF62" i="1"/>
  <c r="AF72" i="1"/>
  <c r="AF82" i="1"/>
  <c r="AF92" i="1"/>
  <c r="AF102" i="1"/>
  <c r="AF112" i="1"/>
  <c r="AF122" i="1"/>
  <c r="AF132" i="1"/>
  <c r="AF142" i="1"/>
  <c r="AF152" i="1"/>
  <c r="AF162" i="1"/>
  <c r="AF172" i="1"/>
  <c r="AF182" i="1"/>
  <c r="AF192" i="1"/>
  <c r="AF202" i="1"/>
  <c r="AF212" i="1"/>
  <c r="AF222" i="1"/>
  <c r="AF232" i="1"/>
  <c r="AF242" i="1"/>
  <c r="AF252" i="1"/>
  <c r="AF262" i="1"/>
  <c r="AF272" i="1"/>
  <c r="AF282" i="1"/>
  <c r="AF292" i="1"/>
  <c r="AF302" i="1"/>
  <c r="AF312" i="1"/>
  <c r="AF322" i="1"/>
  <c r="AF332" i="1"/>
  <c r="AF342" i="1"/>
  <c r="AF352" i="1"/>
  <c r="AF362" i="1"/>
  <c r="AF372" i="1"/>
  <c r="AF382" i="1"/>
  <c r="AF392" i="1"/>
  <c r="AF402" i="1"/>
  <c r="AF412" i="1"/>
  <c r="AF422" i="1"/>
  <c r="AF432" i="1"/>
  <c r="AF442" i="1"/>
  <c r="AF452" i="1"/>
  <c r="AF462" i="1"/>
  <c r="AF472" i="1"/>
  <c r="AF482" i="1"/>
  <c r="AF492" i="1"/>
  <c r="AF502" i="1"/>
  <c r="AF512" i="1"/>
  <c r="AF522" i="1"/>
  <c r="AF532" i="1"/>
  <c r="AF542" i="1"/>
  <c r="AF552" i="1"/>
  <c r="AF562" i="1"/>
  <c r="AF572" i="1"/>
  <c r="AF582" i="1"/>
  <c r="AF592" i="1"/>
  <c r="AF602" i="1"/>
  <c r="AF612" i="1"/>
  <c r="AF622" i="1"/>
  <c r="AF632" i="1"/>
  <c r="AF642" i="1"/>
  <c r="AF652" i="1"/>
  <c r="AF662" i="1"/>
  <c r="AF672" i="1"/>
  <c r="AF682" i="1"/>
  <c r="AF692" i="1"/>
  <c r="AF702" i="1"/>
  <c r="AF712" i="1"/>
  <c r="AF722" i="1"/>
  <c r="AF732" i="1"/>
  <c r="AF742" i="1"/>
  <c r="AF752" i="1"/>
  <c r="AF762" i="1"/>
  <c r="AF772" i="1"/>
  <c r="AF782" i="1"/>
  <c r="AF792" i="1"/>
  <c r="AF802" i="1"/>
  <c r="AF812" i="1"/>
  <c r="AF822" i="1"/>
  <c r="AF832" i="1"/>
  <c r="AF842" i="1"/>
  <c r="AF852" i="1"/>
  <c r="AF862" i="1"/>
  <c r="AF872" i="1"/>
  <c r="AF882" i="1"/>
  <c r="AF892" i="1"/>
  <c r="AF902" i="1"/>
  <c r="AF912" i="1"/>
  <c r="AF922" i="1"/>
  <c r="AF932" i="1"/>
  <c r="AF942" i="1"/>
  <c r="AF952" i="1"/>
  <c r="AF962" i="1"/>
  <c r="AF972" i="1"/>
  <c r="AF982" i="1"/>
  <c r="AF992" i="1"/>
  <c r="AF1002" i="1"/>
  <c r="AF1012" i="1"/>
  <c r="AF1022" i="1"/>
  <c r="AF1032" i="1"/>
  <c r="AF1042" i="1"/>
  <c r="AG799" i="1"/>
  <c r="AG879" i="1"/>
  <c r="AG929" i="1"/>
  <c r="AG979" i="1"/>
  <c r="AG1029" i="1"/>
  <c r="AG1073" i="1"/>
  <c r="AG1109" i="1"/>
  <c r="AG1140" i="1"/>
  <c r="AG1169" i="1"/>
  <c r="AG1190" i="1"/>
  <c r="AG1209" i="1"/>
  <c r="AG1226" i="1"/>
  <c r="AG1242" i="1"/>
  <c r="AG1259" i="1"/>
  <c r="AG1276" i="1"/>
  <c r="AG1292" i="1"/>
  <c r="AG1309" i="1"/>
  <c r="AG1323" i="1"/>
  <c r="AG1337" i="1"/>
  <c r="AG1352" i="1"/>
  <c r="AG1366" i="1"/>
  <c r="AG1380" i="1"/>
  <c r="AG1392" i="1"/>
  <c r="AG1405" i="1"/>
  <c r="AG1417" i="1"/>
  <c r="AG1430" i="1"/>
  <c r="AG1441" i="1"/>
  <c r="AG1452" i="1"/>
  <c r="AG1463" i="1"/>
  <c r="AG1475" i="1"/>
  <c r="AG1486" i="1"/>
  <c r="AG1497" i="1"/>
  <c r="AG1508" i="1"/>
  <c r="AG1519" i="1"/>
  <c r="AG1530" i="1"/>
  <c r="AG1541" i="1"/>
  <c r="AG1552" i="1"/>
  <c r="AG1563" i="1"/>
  <c r="AG1573" i="1"/>
  <c r="AG1583" i="1"/>
  <c r="AG1593" i="1"/>
  <c r="AG1603" i="1"/>
  <c r="AG1613" i="1"/>
  <c r="AG1623" i="1"/>
  <c r="AG1633" i="1"/>
  <c r="AG1643" i="1"/>
  <c r="AG1653" i="1"/>
  <c r="AG1663" i="1"/>
  <c r="AG1673" i="1"/>
  <c r="AG1683" i="1"/>
  <c r="AG1693" i="1"/>
  <c r="AG1703" i="1"/>
  <c r="AG1713" i="1"/>
  <c r="AG1723" i="1"/>
  <c r="AG1733" i="1"/>
  <c r="AG1743" i="1"/>
  <c r="AG1753" i="1"/>
  <c r="AG1763" i="1"/>
  <c r="AG1773" i="1"/>
  <c r="AG1783" i="1"/>
  <c r="AG1793" i="1"/>
  <c r="AF3" i="1"/>
  <c r="AF13" i="1"/>
  <c r="AF23" i="1"/>
  <c r="AF33" i="1"/>
  <c r="AF43" i="1"/>
  <c r="AF53" i="1"/>
  <c r="AF63" i="1"/>
  <c r="AF73" i="1"/>
  <c r="AF83" i="1"/>
  <c r="AF93" i="1"/>
  <c r="AF103" i="1"/>
  <c r="AF113" i="1"/>
  <c r="AF123" i="1"/>
  <c r="AF133" i="1"/>
  <c r="AF143" i="1"/>
  <c r="AF153" i="1"/>
  <c r="AF163" i="1"/>
  <c r="AF173" i="1"/>
  <c r="AF183" i="1"/>
  <c r="AF193" i="1"/>
  <c r="AF203" i="1"/>
  <c r="AF213" i="1"/>
  <c r="AF223" i="1"/>
  <c r="AF233" i="1"/>
  <c r="AF243" i="1"/>
  <c r="AF253" i="1"/>
  <c r="AF263" i="1"/>
  <c r="AF273" i="1"/>
  <c r="AF283" i="1"/>
  <c r="AF293" i="1"/>
  <c r="AF303" i="1"/>
  <c r="AF313" i="1"/>
  <c r="AF323" i="1"/>
  <c r="AF333" i="1"/>
  <c r="AF343" i="1"/>
  <c r="AF353" i="1"/>
  <c r="AF363" i="1"/>
  <c r="AF373" i="1"/>
  <c r="AF383" i="1"/>
  <c r="AF393" i="1"/>
  <c r="AF403" i="1"/>
  <c r="AF413" i="1"/>
  <c r="AF423" i="1"/>
  <c r="AF433" i="1"/>
  <c r="AF443" i="1"/>
  <c r="AF453" i="1"/>
  <c r="AF463" i="1"/>
  <c r="AF473" i="1"/>
  <c r="AF483" i="1"/>
  <c r="AF493" i="1"/>
  <c r="AF503" i="1"/>
  <c r="AF513" i="1"/>
  <c r="AF523" i="1"/>
  <c r="AF533" i="1"/>
  <c r="AF543" i="1"/>
  <c r="AF553" i="1"/>
  <c r="AF563" i="1"/>
  <c r="AF573" i="1"/>
  <c r="AF583" i="1"/>
  <c r="AF593" i="1"/>
  <c r="AG809" i="1"/>
  <c r="AG883" i="1"/>
  <c r="AG933" i="1"/>
  <c r="AG983" i="1"/>
  <c r="AG1033" i="1"/>
  <c r="AG1079" i="1"/>
  <c r="AG1110" i="1"/>
  <c r="AG1143" i="1"/>
  <c r="AG1170" i="1"/>
  <c r="AG1192" i="1"/>
  <c r="AG1210" i="1"/>
  <c r="AG1227" i="1"/>
  <c r="AG1243" i="1"/>
  <c r="AG1260" i="1"/>
  <c r="AG1277" i="1"/>
  <c r="AG1293" i="1"/>
  <c r="AG1310" i="1"/>
  <c r="AG1325" i="1"/>
  <c r="AG1339" i="1"/>
  <c r="AG1353" i="1"/>
  <c r="AG1367" i="1"/>
  <c r="AG1381" i="1"/>
  <c r="AG1393" i="1"/>
  <c r="AG1406" i="1"/>
  <c r="AG1419" i="1"/>
  <c r="AG1431" i="1"/>
  <c r="AG1442" i="1"/>
  <c r="AG1453" i="1"/>
  <c r="AG1465" i="1"/>
  <c r="AG1476" i="1"/>
  <c r="AG1487" i="1"/>
  <c r="AG1498" i="1"/>
  <c r="AG1509" i="1"/>
  <c r="AG1520" i="1"/>
  <c r="AG1531" i="1"/>
  <c r="AG1542" i="1"/>
  <c r="AG1553" i="1"/>
  <c r="AG1564" i="1"/>
  <c r="AG1574" i="1"/>
  <c r="AG1584" i="1"/>
  <c r="AG1594" i="1"/>
  <c r="AG1604" i="1"/>
  <c r="AG1614" i="1"/>
  <c r="AG1624" i="1"/>
  <c r="AG1634" i="1"/>
  <c r="AG1644" i="1"/>
  <c r="AG1654" i="1"/>
  <c r="AG1664" i="1"/>
  <c r="AG1674" i="1"/>
  <c r="AG1684" i="1"/>
  <c r="AG1694" i="1"/>
  <c r="AG1704" i="1"/>
  <c r="AG1714" i="1"/>
  <c r="AG1724" i="1"/>
  <c r="AG1734" i="1"/>
  <c r="AG1744" i="1"/>
  <c r="AG1754" i="1"/>
  <c r="AG1764" i="1"/>
  <c r="AG1774" i="1"/>
  <c r="AG1784" i="1"/>
  <c r="AG1794" i="1"/>
  <c r="AF4" i="1"/>
  <c r="AF14" i="1"/>
  <c r="AF24" i="1"/>
  <c r="AF34" i="1"/>
  <c r="AF44" i="1"/>
  <c r="AF54" i="1"/>
  <c r="AF64" i="1"/>
  <c r="AF74" i="1"/>
  <c r="AF84" i="1"/>
  <c r="AF94" i="1"/>
  <c r="AF104" i="1"/>
  <c r="AF114" i="1"/>
  <c r="AF124" i="1"/>
  <c r="AF134" i="1"/>
  <c r="AF144" i="1"/>
  <c r="AF154" i="1"/>
  <c r="AF164" i="1"/>
  <c r="AF174" i="1"/>
  <c r="AF184" i="1"/>
  <c r="AF194" i="1"/>
  <c r="AF204" i="1"/>
  <c r="AF214" i="1"/>
  <c r="AF224" i="1"/>
  <c r="AF234" i="1"/>
  <c r="AF244" i="1"/>
  <c r="AF254" i="1"/>
  <c r="AF264" i="1"/>
  <c r="AF274" i="1"/>
  <c r="AF284" i="1"/>
  <c r="AF294" i="1"/>
  <c r="AF304" i="1"/>
  <c r="AF314" i="1"/>
  <c r="AF324" i="1"/>
  <c r="AF334" i="1"/>
  <c r="AF344" i="1"/>
  <c r="AF354" i="1"/>
  <c r="AF364" i="1"/>
  <c r="AF374" i="1"/>
  <c r="AF384" i="1"/>
  <c r="AF394" i="1"/>
  <c r="AF404" i="1"/>
  <c r="AF414" i="1"/>
  <c r="AF424" i="1"/>
  <c r="AF434" i="1"/>
  <c r="AF444" i="1"/>
  <c r="AF454" i="1"/>
  <c r="AF464" i="1"/>
  <c r="AF474" i="1"/>
  <c r="AF484" i="1"/>
  <c r="AF494" i="1"/>
  <c r="AF504" i="1"/>
  <c r="AF514" i="1"/>
  <c r="AF524" i="1"/>
  <c r="AF534" i="1"/>
  <c r="AF544" i="1"/>
  <c r="AF554" i="1"/>
  <c r="AF564" i="1"/>
  <c r="AF574" i="1"/>
  <c r="AF584" i="1"/>
  <c r="AF594" i="1"/>
  <c r="AF604" i="1"/>
  <c r="AF614" i="1"/>
  <c r="AF624" i="1"/>
  <c r="AF634" i="1"/>
  <c r="AF644" i="1"/>
  <c r="AF654" i="1"/>
  <c r="AG819" i="1"/>
  <c r="AG889" i="1"/>
  <c r="AG939" i="1"/>
  <c r="AG989" i="1"/>
  <c r="AG1039" i="1"/>
  <c r="AG1080" i="1"/>
  <c r="AG1113" i="1"/>
  <c r="AG1149" i="1"/>
  <c r="AG1173" i="1"/>
  <c r="AG1193" i="1"/>
  <c r="AG1212" i="1"/>
  <c r="AG1229" i="1"/>
  <c r="AG1246" i="1"/>
  <c r="AG1262" i="1"/>
  <c r="AG1279" i="1"/>
  <c r="AG1296" i="1"/>
  <c r="AG1312" i="1"/>
  <c r="AG1326" i="1"/>
  <c r="AG1340" i="1"/>
  <c r="AG1355" i="1"/>
  <c r="AG1369" i="1"/>
  <c r="AG1382" i="1"/>
  <c r="AG1395" i="1"/>
  <c r="AG1407" i="1"/>
  <c r="AG1420" i="1"/>
  <c r="AG1432" i="1"/>
  <c r="AG1443" i="1"/>
  <c r="AG1455" i="1"/>
  <c r="AG1466" i="1"/>
  <c r="AG1477" i="1"/>
  <c r="AG1488" i="1"/>
  <c r="AG1499" i="1"/>
  <c r="AG1510" i="1"/>
  <c r="AG1521" i="1"/>
  <c r="AG1532" i="1"/>
  <c r="AG1543" i="1"/>
  <c r="AG1555" i="1"/>
  <c r="AG1565" i="1"/>
  <c r="AG1575" i="1"/>
  <c r="AG1585" i="1"/>
  <c r="AG1595" i="1"/>
  <c r="AG1605" i="1"/>
  <c r="AG1615" i="1"/>
  <c r="AG1625" i="1"/>
  <c r="AG1635" i="1"/>
  <c r="AG1645" i="1"/>
  <c r="AG1655" i="1"/>
  <c r="AG1665" i="1"/>
  <c r="AG1675" i="1"/>
  <c r="AG1685" i="1"/>
  <c r="AG1695" i="1"/>
  <c r="AG1705" i="1"/>
  <c r="AG1715" i="1"/>
  <c r="AG1725" i="1"/>
  <c r="AG1735" i="1"/>
  <c r="AG1745" i="1"/>
  <c r="AG1755" i="1"/>
  <c r="AG1765" i="1"/>
  <c r="AG1775" i="1"/>
  <c r="AG1785" i="1"/>
  <c r="AG1795" i="1"/>
  <c r="AF5" i="1"/>
  <c r="AF15" i="1"/>
  <c r="AF25" i="1"/>
  <c r="AF35" i="1"/>
  <c r="AF45" i="1"/>
  <c r="AF55" i="1"/>
  <c r="AF65" i="1"/>
  <c r="AF75" i="1"/>
  <c r="AF85" i="1"/>
  <c r="AF95" i="1"/>
  <c r="AF105" i="1"/>
  <c r="AF115" i="1"/>
  <c r="AF125" i="1"/>
  <c r="AF135" i="1"/>
  <c r="AF145" i="1"/>
  <c r="AF155" i="1"/>
  <c r="AF165" i="1"/>
  <c r="AF175" i="1"/>
  <c r="AF185" i="1"/>
  <c r="AF195" i="1"/>
  <c r="AF205" i="1"/>
  <c r="AF215" i="1"/>
  <c r="AF225" i="1"/>
  <c r="AF235" i="1"/>
  <c r="AF245" i="1"/>
  <c r="AF255" i="1"/>
  <c r="AF265" i="1"/>
  <c r="AF275" i="1"/>
  <c r="AF285" i="1"/>
  <c r="AF295" i="1"/>
  <c r="AF305" i="1"/>
  <c r="AF315" i="1"/>
  <c r="AF325" i="1"/>
  <c r="AF335" i="1"/>
  <c r="AG829" i="1"/>
  <c r="AG893" i="1"/>
  <c r="AG943" i="1"/>
  <c r="AG993" i="1"/>
  <c r="AG1043" i="1"/>
  <c r="AG1083" i="1"/>
  <c r="AG1119" i="1"/>
  <c r="AG1150" i="1"/>
  <c r="AG1176" i="1"/>
  <c r="AG1196" i="1"/>
  <c r="AG1213" i="1"/>
  <c r="AG1230" i="1"/>
  <c r="AG1247" i="1"/>
  <c r="AG1263" i="1"/>
  <c r="AG1280" i="1"/>
  <c r="AG1297" i="1"/>
  <c r="AG1313" i="1"/>
  <c r="AG1327" i="1"/>
  <c r="AG1342" i="1"/>
  <c r="AG1356" i="1"/>
  <c r="AG1370" i="1"/>
  <c r="AG1383" i="1"/>
  <c r="AG1396" i="1"/>
  <c r="AG1409" i="1"/>
  <c r="AG1421" i="1"/>
  <c r="AG1433" i="1"/>
  <c r="AG1445" i="1"/>
  <c r="AG1456" i="1"/>
  <c r="AG1467" i="1"/>
  <c r="AG1478" i="1"/>
  <c r="AG1489" i="1"/>
  <c r="AG1500" i="1"/>
  <c r="AG1511" i="1"/>
  <c r="AG1522" i="1"/>
  <c r="AG1533" i="1"/>
  <c r="AG1545" i="1"/>
  <c r="AG1556" i="1"/>
  <c r="AG1566" i="1"/>
  <c r="AG1576" i="1"/>
  <c r="AG1586" i="1"/>
  <c r="AG1596" i="1"/>
  <c r="AG1606" i="1"/>
  <c r="AG1616" i="1"/>
  <c r="AG1626" i="1"/>
  <c r="AG1636" i="1"/>
  <c r="AG1646" i="1"/>
  <c r="AG1656" i="1"/>
  <c r="AG1666" i="1"/>
  <c r="AG1676" i="1"/>
  <c r="AG1686" i="1"/>
  <c r="AG1696" i="1"/>
  <c r="AG1706" i="1"/>
  <c r="AG1716" i="1"/>
  <c r="AG1726" i="1"/>
  <c r="AG1736" i="1"/>
  <c r="AG1746" i="1"/>
  <c r="AG1756" i="1"/>
  <c r="AG1766" i="1"/>
  <c r="AG1776" i="1"/>
  <c r="AG1786" i="1"/>
  <c r="AG1796" i="1"/>
  <c r="AF6" i="1"/>
  <c r="AF16" i="1"/>
  <c r="AF26" i="1"/>
  <c r="AF36" i="1"/>
  <c r="AF46" i="1"/>
  <c r="AF56" i="1"/>
  <c r="AF66" i="1"/>
  <c r="AF76" i="1"/>
  <c r="AF86" i="1"/>
  <c r="AF96" i="1"/>
  <c r="AF106" i="1"/>
  <c r="AF116" i="1"/>
  <c r="AF126" i="1"/>
  <c r="AF136" i="1"/>
  <c r="AF146" i="1"/>
  <c r="AF156" i="1"/>
  <c r="AF166" i="1"/>
  <c r="AF176" i="1"/>
  <c r="AF186" i="1"/>
  <c r="AF196" i="1"/>
  <c r="AF206" i="1"/>
  <c r="AF216" i="1"/>
  <c r="AF226" i="1"/>
  <c r="AF236" i="1"/>
  <c r="AF246" i="1"/>
  <c r="AF256" i="1"/>
  <c r="AF266" i="1"/>
  <c r="AF276" i="1"/>
  <c r="AF286" i="1"/>
  <c r="AF296" i="1"/>
  <c r="AF306" i="1"/>
  <c r="AF316" i="1"/>
  <c r="AF326" i="1"/>
  <c r="AF336" i="1"/>
  <c r="AF346" i="1"/>
  <c r="AF356" i="1"/>
  <c r="AF366" i="1"/>
  <c r="AF376" i="1"/>
  <c r="AF386" i="1"/>
  <c r="AF396" i="1"/>
  <c r="AF406" i="1"/>
  <c r="AF416" i="1"/>
  <c r="AF426" i="1"/>
  <c r="AF436" i="1"/>
  <c r="AF446" i="1"/>
  <c r="AF456" i="1"/>
  <c r="AF466" i="1"/>
  <c r="AF476" i="1"/>
  <c r="AF486" i="1"/>
  <c r="AF496" i="1"/>
  <c r="AF506" i="1"/>
  <c r="AF516" i="1"/>
  <c r="AF526" i="1"/>
  <c r="AF536" i="1"/>
  <c r="AF546" i="1"/>
  <c r="AF556" i="1"/>
  <c r="AF566" i="1"/>
  <c r="AF576" i="1"/>
  <c r="AF586" i="1"/>
  <c r="AF596" i="1"/>
  <c r="AF606" i="1"/>
  <c r="AF616" i="1"/>
  <c r="AG839" i="1"/>
  <c r="AG899" i="1"/>
  <c r="AG949" i="1"/>
  <c r="AG999" i="1"/>
  <c r="AG1049" i="1"/>
  <c r="AG1089" i="1"/>
  <c r="AG1120" i="1"/>
  <c r="AG1153" i="1"/>
  <c r="AG1179" i="1"/>
  <c r="AG1199" i="1"/>
  <c r="AG1216" i="1"/>
  <c r="AG1232" i="1"/>
  <c r="AG1249" i="1"/>
  <c r="AG1266" i="1"/>
  <c r="AG1282" i="1"/>
  <c r="AG1299" i="1"/>
  <c r="AG1315" i="1"/>
  <c r="AG1329" i="1"/>
  <c r="AG1343" i="1"/>
  <c r="AG1357" i="1"/>
  <c r="AG1372" i="1"/>
  <c r="AG1385" i="1"/>
  <c r="AG1397" i="1"/>
  <c r="AG1410" i="1"/>
  <c r="AG1422" i="1"/>
  <c r="AG1435" i="1"/>
  <c r="AG1446" i="1"/>
  <c r="AG1457" i="1"/>
  <c r="AG1468" i="1"/>
  <c r="AG1479" i="1"/>
  <c r="AG1490" i="1"/>
  <c r="AG1501" i="1"/>
  <c r="AG1512" i="1"/>
  <c r="AG1523" i="1"/>
  <c r="AG1535" i="1"/>
  <c r="AG1546" i="1"/>
  <c r="AG1557" i="1"/>
  <c r="AG1567" i="1"/>
  <c r="AG1577" i="1"/>
  <c r="AG1587" i="1"/>
  <c r="AG1597" i="1"/>
  <c r="AG1607" i="1"/>
  <c r="AG1617" i="1"/>
  <c r="AG1627" i="1"/>
  <c r="AG1637" i="1"/>
  <c r="AG1647" i="1"/>
  <c r="AG1657" i="1"/>
  <c r="AG1667" i="1"/>
  <c r="AG1677" i="1"/>
  <c r="AG1687" i="1"/>
  <c r="AG1697" i="1"/>
  <c r="AG1707" i="1"/>
  <c r="AG1717" i="1"/>
  <c r="AG1727" i="1"/>
  <c r="AG1737" i="1"/>
  <c r="AG1747" i="1"/>
  <c r="AG1757" i="1"/>
  <c r="AG1767" i="1"/>
  <c r="AG1777" i="1"/>
  <c r="AG1787" i="1"/>
  <c r="AG1797" i="1"/>
  <c r="AF7" i="1"/>
  <c r="AF17" i="1"/>
  <c r="AF27" i="1"/>
  <c r="AF37" i="1"/>
  <c r="AF47" i="1"/>
  <c r="AF57" i="1"/>
  <c r="AF67" i="1"/>
  <c r="AF77" i="1"/>
  <c r="AF87" i="1"/>
  <c r="AF97" i="1"/>
  <c r="AF107" i="1"/>
  <c r="AF117" i="1"/>
  <c r="AF127" i="1"/>
  <c r="AF137" i="1"/>
  <c r="AF147" i="1"/>
  <c r="AF157" i="1"/>
  <c r="AF167" i="1"/>
  <c r="AF177" i="1"/>
  <c r="AF187" i="1"/>
  <c r="AF197" i="1"/>
  <c r="AF207" i="1"/>
  <c r="AF217" i="1"/>
  <c r="AF227" i="1"/>
  <c r="AF237" i="1"/>
  <c r="AF247" i="1"/>
  <c r="AF257" i="1"/>
  <c r="AF267" i="1"/>
  <c r="AF277" i="1"/>
  <c r="AF287" i="1"/>
  <c r="AF297" i="1"/>
  <c r="AF307" i="1"/>
  <c r="AF317" i="1"/>
  <c r="AF327" i="1"/>
  <c r="AF337" i="1"/>
  <c r="AF347" i="1"/>
  <c r="AF357" i="1"/>
  <c r="AF367" i="1"/>
  <c r="AF377" i="1"/>
  <c r="AF387" i="1"/>
  <c r="AF397" i="1"/>
  <c r="AF407" i="1"/>
  <c r="AF417" i="1"/>
  <c r="AF427" i="1"/>
  <c r="AF437" i="1"/>
  <c r="AF447" i="1"/>
  <c r="AF457" i="1"/>
  <c r="AG849" i="1"/>
  <c r="AG903" i="1"/>
  <c r="AG953" i="1"/>
  <c r="AG1003" i="1"/>
  <c r="AG1053" i="1"/>
  <c r="AG1090" i="1"/>
  <c r="AG1123" i="1"/>
  <c r="AG1156" i="1"/>
  <c r="AG1180" i="1"/>
  <c r="AG1200" i="1"/>
  <c r="AG1217" i="1"/>
  <c r="AG1233" i="1"/>
  <c r="AG1250" i="1"/>
  <c r="AG1267" i="1"/>
  <c r="AG1283" i="1"/>
  <c r="AG1300" i="1"/>
  <c r="AG1316" i="1"/>
  <c r="AG1330" i="1"/>
  <c r="AG1345" i="1"/>
  <c r="AG1359" i="1"/>
  <c r="AG1373" i="1"/>
  <c r="AG1386" i="1"/>
  <c r="AG1399" i="1"/>
  <c r="AG1411" i="1"/>
  <c r="AG1423" i="1"/>
  <c r="AG1436" i="1"/>
  <c r="AG1447" i="1"/>
  <c r="AG1458" i="1"/>
  <c r="AG1469" i="1"/>
  <c r="AG1480" i="1"/>
  <c r="AG1491" i="1"/>
  <c r="AG1502" i="1"/>
  <c r="AG1513" i="1"/>
  <c r="AG1525" i="1"/>
  <c r="AG1536" i="1"/>
  <c r="AG1547" i="1"/>
  <c r="AG1558" i="1"/>
  <c r="AG1568" i="1"/>
  <c r="AG1578" i="1"/>
  <c r="AG1588" i="1"/>
  <c r="AG1598" i="1"/>
  <c r="AG1608" i="1"/>
  <c r="AG1618" i="1"/>
  <c r="AG1628" i="1"/>
  <c r="AG1638" i="1"/>
  <c r="AG1648" i="1"/>
  <c r="AG1658" i="1"/>
  <c r="AG1668" i="1"/>
  <c r="AG1678" i="1"/>
  <c r="AG1688" i="1"/>
  <c r="AG1698" i="1"/>
  <c r="AG1708" i="1"/>
  <c r="AG1718" i="1"/>
  <c r="AG1728" i="1"/>
  <c r="AG1738" i="1"/>
  <c r="AG1748" i="1"/>
  <c r="AG1758" i="1"/>
  <c r="AG1768" i="1"/>
  <c r="AG1778" i="1"/>
  <c r="AG1788" i="1"/>
  <c r="AG1798" i="1"/>
  <c r="AF8" i="1"/>
  <c r="AF18" i="1"/>
  <c r="AF28" i="1"/>
  <c r="AF38" i="1"/>
  <c r="AF48" i="1"/>
  <c r="AF58" i="1"/>
  <c r="AF68" i="1"/>
  <c r="AF78" i="1"/>
  <c r="AF88" i="1"/>
  <c r="AF98" i="1"/>
  <c r="AF108" i="1"/>
  <c r="AF118" i="1"/>
  <c r="AF128" i="1"/>
  <c r="AF138" i="1"/>
  <c r="AF148" i="1"/>
  <c r="AF158" i="1"/>
  <c r="AF168" i="1"/>
  <c r="AF178" i="1"/>
  <c r="AF188" i="1"/>
  <c r="AF198" i="1"/>
  <c r="AF208" i="1"/>
  <c r="AF218" i="1"/>
  <c r="AF228" i="1"/>
  <c r="AF238" i="1"/>
  <c r="AF248" i="1"/>
  <c r="AF258" i="1"/>
  <c r="AF268" i="1"/>
  <c r="AF278" i="1"/>
  <c r="AF288" i="1"/>
  <c r="AF298" i="1"/>
  <c r="AF308" i="1"/>
  <c r="AF318" i="1"/>
  <c r="AF328" i="1"/>
  <c r="AF338" i="1"/>
  <c r="AF348" i="1"/>
  <c r="AF358" i="1"/>
  <c r="AF368" i="1"/>
  <c r="AF378" i="1"/>
  <c r="AF388" i="1"/>
  <c r="AF398" i="1"/>
  <c r="AF408" i="1"/>
  <c r="AF418" i="1"/>
  <c r="AF428" i="1"/>
  <c r="AF438" i="1"/>
  <c r="AF448" i="1"/>
  <c r="AF458" i="1"/>
  <c r="AF281" i="1"/>
  <c r="AF361" i="1"/>
  <c r="AF411" i="1"/>
  <c r="AF451" i="1"/>
  <c r="AF477" i="1"/>
  <c r="AF497" i="1"/>
  <c r="AF517" i="1"/>
  <c r="AF537" i="1"/>
  <c r="AF557" i="1"/>
  <c r="AF577" i="1"/>
  <c r="AF597" i="1"/>
  <c r="AF613" i="1"/>
  <c r="AF628" i="1"/>
  <c r="AF643" i="1"/>
  <c r="AF657" i="1"/>
  <c r="AF669" i="1"/>
  <c r="AF683" i="1"/>
  <c r="AF695" i="1"/>
  <c r="AF707" i="1"/>
  <c r="AF719" i="1"/>
  <c r="AF733" i="1"/>
  <c r="AF745" i="1"/>
  <c r="AF757" i="1"/>
  <c r="AF769" i="1"/>
  <c r="AF783" i="1"/>
  <c r="AF795" i="1"/>
  <c r="AF807" i="1"/>
  <c r="AF819" i="1"/>
  <c r="AF833" i="1"/>
  <c r="AF845" i="1"/>
  <c r="AF857" i="1"/>
  <c r="AF869" i="1"/>
  <c r="AF883" i="1"/>
  <c r="AF895" i="1"/>
  <c r="AF907" i="1"/>
  <c r="AF919" i="1"/>
  <c r="AF933" i="1"/>
  <c r="AF945" i="1"/>
  <c r="AF957" i="1"/>
  <c r="AF969" i="1"/>
  <c r="AF983" i="1"/>
  <c r="AF995" i="1"/>
  <c r="AF1007" i="1"/>
  <c r="AF1019" i="1"/>
  <c r="AF1033" i="1"/>
  <c r="AF1045" i="1"/>
  <c r="AF1055" i="1"/>
  <c r="AF1065" i="1"/>
  <c r="AF1075" i="1"/>
  <c r="AF1085" i="1"/>
  <c r="AF1095" i="1"/>
  <c r="AF1105" i="1"/>
  <c r="AF1115" i="1"/>
  <c r="AF1125" i="1"/>
  <c r="AF1135" i="1"/>
  <c r="AF1145" i="1"/>
  <c r="AF1155" i="1"/>
  <c r="AF1165" i="1"/>
  <c r="AF1175" i="1"/>
  <c r="AF1185" i="1"/>
  <c r="AF1195" i="1"/>
  <c r="AF1205" i="1"/>
  <c r="AF1215" i="1"/>
  <c r="AF1225" i="1"/>
  <c r="AF1235" i="1"/>
  <c r="AF1245" i="1"/>
  <c r="AF1255" i="1"/>
  <c r="AF1265" i="1"/>
  <c r="AF1275" i="1"/>
  <c r="AF1285" i="1"/>
  <c r="AF1295" i="1"/>
  <c r="AF1305" i="1"/>
  <c r="AF1315" i="1"/>
  <c r="AF1325" i="1"/>
  <c r="AF1335" i="1"/>
  <c r="AF1345" i="1"/>
  <c r="AF1355" i="1"/>
  <c r="AF1365" i="1"/>
  <c r="AF1375" i="1"/>
  <c r="AF1385" i="1"/>
  <c r="AF1395" i="1"/>
  <c r="AF1405" i="1"/>
  <c r="AF1415" i="1"/>
  <c r="AF1425" i="1"/>
  <c r="AF1435" i="1"/>
  <c r="AF1445" i="1"/>
  <c r="AF1455" i="1"/>
  <c r="AF1465" i="1"/>
  <c r="AF1475" i="1"/>
  <c r="AF1485" i="1"/>
  <c r="AF1495" i="1"/>
  <c r="AF1505" i="1"/>
  <c r="AF1515" i="1"/>
  <c r="AF1525" i="1"/>
  <c r="AF1535" i="1"/>
  <c r="AF1545" i="1"/>
  <c r="AF1555" i="1"/>
  <c r="AF1565" i="1"/>
  <c r="AF1575" i="1"/>
  <c r="AF1585" i="1"/>
  <c r="AF1595" i="1"/>
  <c r="AF1605" i="1"/>
  <c r="AF1615" i="1"/>
  <c r="AF1625" i="1"/>
  <c r="AF1635" i="1"/>
  <c r="AF1645" i="1"/>
  <c r="AF1655" i="1"/>
  <c r="AF1665" i="1"/>
  <c r="AF1675" i="1"/>
  <c r="AF1685" i="1"/>
  <c r="AF1695" i="1"/>
  <c r="AF1705" i="1"/>
  <c r="AF1715" i="1"/>
  <c r="AF1725" i="1"/>
  <c r="AF1735" i="1"/>
  <c r="AF1745" i="1"/>
  <c r="AF1755" i="1"/>
  <c r="AF1765" i="1"/>
  <c r="AF1775" i="1"/>
  <c r="AF1785" i="1"/>
  <c r="AF1795" i="1"/>
  <c r="AE5" i="1"/>
  <c r="AE15" i="1"/>
  <c r="AE25" i="1"/>
  <c r="AE35" i="1"/>
  <c r="AE45" i="1"/>
  <c r="AE55" i="1"/>
  <c r="AE65" i="1"/>
  <c r="AE75" i="1"/>
  <c r="AE85" i="1"/>
  <c r="AE95" i="1"/>
  <c r="AE105" i="1"/>
  <c r="AE115" i="1"/>
  <c r="AE125" i="1"/>
  <c r="AE135" i="1"/>
  <c r="AE145" i="1"/>
  <c r="AE155" i="1"/>
  <c r="AE165" i="1"/>
  <c r="AE175" i="1"/>
  <c r="AE185" i="1"/>
  <c r="AE195" i="1"/>
  <c r="AE205" i="1"/>
  <c r="AE215" i="1"/>
  <c r="AE225" i="1"/>
  <c r="AE235" i="1"/>
  <c r="AE245" i="1"/>
  <c r="AE255" i="1"/>
  <c r="AE265" i="1"/>
  <c r="AE275" i="1"/>
  <c r="AE285" i="1"/>
  <c r="AE295" i="1"/>
  <c r="AE305" i="1"/>
  <c r="AE315" i="1"/>
  <c r="AE325" i="1"/>
  <c r="AE335" i="1"/>
  <c r="AE345" i="1"/>
  <c r="AE355" i="1"/>
  <c r="AE365" i="1"/>
  <c r="AE375" i="1"/>
  <c r="AE385" i="1"/>
  <c r="AE395" i="1"/>
  <c r="AE405" i="1"/>
  <c r="AE415" i="1"/>
  <c r="AE425" i="1"/>
  <c r="AE435" i="1"/>
  <c r="AE445" i="1"/>
  <c r="AE455" i="1"/>
  <c r="AE465" i="1"/>
  <c r="AE475" i="1"/>
  <c r="AE485" i="1"/>
  <c r="AE495" i="1"/>
  <c r="AE505" i="1"/>
  <c r="AE515" i="1"/>
  <c r="AE525" i="1"/>
  <c r="AE535" i="1"/>
  <c r="AE545" i="1"/>
  <c r="AE555" i="1"/>
  <c r="AE565" i="1"/>
  <c r="AE575" i="1"/>
  <c r="AE585" i="1"/>
  <c r="AE595" i="1"/>
  <c r="AE605" i="1"/>
  <c r="AE615" i="1"/>
  <c r="AE625" i="1"/>
  <c r="AE635" i="1"/>
  <c r="AE645" i="1"/>
  <c r="AE655" i="1"/>
  <c r="AE665" i="1"/>
  <c r="AE675" i="1"/>
  <c r="AE685" i="1"/>
  <c r="AE695" i="1"/>
  <c r="AE705" i="1"/>
  <c r="AE715" i="1"/>
  <c r="AE725" i="1"/>
  <c r="AE735" i="1"/>
  <c r="AE745" i="1"/>
  <c r="AE755" i="1"/>
  <c r="AE765" i="1"/>
  <c r="AE775" i="1"/>
  <c r="AE785" i="1"/>
  <c r="AE795" i="1"/>
  <c r="AF291" i="1"/>
  <c r="AF365" i="1"/>
  <c r="AF415" i="1"/>
  <c r="AF455" i="1"/>
  <c r="AF478" i="1"/>
  <c r="AF498" i="1"/>
  <c r="AF518" i="1"/>
  <c r="AF538" i="1"/>
  <c r="AF558" i="1"/>
  <c r="AF578" i="1"/>
  <c r="AF598" i="1"/>
  <c r="AF615" i="1"/>
  <c r="AF629" i="1"/>
  <c r="AF645" i="1"/>
  <c r="AF658" i="1"/>
  <c r="AF671" i="1"/>
  <c r="AF684" i="1"/>
  <c r="AF696" i="1"/>
  <c r="AF708" i="1"/>
  <c r="AF721" i="1"/>
  <c r="AF734" i="1"/>
  <c r="AF746" i="1"/>
  <c r="AF758" i="1"/>
  <c r="AF771" i="1"/>
  <c r="AF784" i="1"/>
  <c r="AF796" i="1"/>
  <c r="AF808" i="1"/>
  <c r="AF821" i="1"/>
  <c r="AF834" i="1"/>
  <c r="AF846" i="1"/>
  <c r="AF858" i="1"/>
  <c r="AF871" i="1"/>
  <c r="AF884" i="1"/>
  <c r="AF896" i="1"/>
  <c r="AF908" i="1"/>
  <c r="AF921" i="1"/>
  <c r="AF934" i="1"/>
  <c r="AF946" i="1"/>
  <c r="AF958" i="1"/>
  <c r="AF971" i="1"/>
  <c r="AF984" i="1"/>
  <c r="AF996" i="1"/>
  <c r="AF1008" i="1"/>
  <c r="AF1021" i="1"/>
  <c r="AF1034" i="1"/>
  <c r="AF1046" i="1"/>
  <c r="AF1056" i="1"/>
  <c r="AF1066" i="1"/>
  <c r="AF1076" i="1"/>
  <c r="AF1086" i="1"/>
  <c r="AF1096" i="1"/>
  <c r="AF1106" i="1"/>
  <c r="AF1116" i="1"/>
  <c r="AF1126" i="1"/>
  <c r="AF1136" i="1"/>
  <c r="AF1146" i="1"/>
  <c r="AF1156" i="1"/>
  <c r="AF1166" i="1"/>
  <c r="AF1176" i="1"/>
  <c r="AF1186" i="1"/>
  <c r="AF1196" i="1"/>
  <c r="AF1206" i="1"/>
  <c r="AF1216" i="1"/>
  <c r="AF1226" i="1"/>
  <c r="AF1236" i="1"/>
  <c r="AF1246" i="1"/>
  <c r="AF1256" i="1"/>
  <c r="AF1266" i="1"/>
  <c r="AF1276" i="1"/>
  <c r="AF1286" i="1"/>
  <c r="AF1296" i="1"/>
  <c r="AF1306" i="1"/>
  <c r="AF1316" i="1"/>
  <c r="AF1326" i="1"/>
  <c r="AF1336" i="1"/>
  <c r="AF1346" i="1"/>
  <c r="AF1356" i="1"/>
  <c r="AF1366" i="1"/>
  <c r="AF1376" i="1"/>
  <c r="AF1386" i="1"/>
  <c r="AF1396" i="1"/>
  <c r="AF1406" i="1"/>
  <c r="AF1416" i="1"/>
  <c r="AF1426" i="1"/>
  <c r="AF1436" i="1"/>
  <c r="AF1446" i="1"/>
  <c r="AF1456" i="1"/>
  <c r="AF1466" i="1"/>
  <c r="AF1476" i="1"/>
  <c r="AF1486" i="1"/>
  <c r="AF1496" i="1"/>
  <c r="AF1506" i="1"/>
  <c r="AF1516" i="1"/>
  <c r="AF1526" i="1"/>
  <c r="AF1536" i="1"/>
  <c r="AF1546" i="1"/>
  <c r="AF1556" i="1"/>
  <c r="AF1566" i="1"/>
  <c r="AF1576" i="1"/>
  <c r="AF1586" i="1"/>
  <c r="AF1596" i="1"/>
  <c r="AF1606" i="1"/>
  <c r="AF1616" i="1"/>
  <c r="AF1626" i="1"/>
  <c r="AF1636" i="1"/>
  <c r="AF1646" i="1"/>
  <c r="AF1656" i="1"/>
  <c r="AF1666" i="1"/>
  <c r="AF1676" i="1"/>
  <c r="AF1686" i="1"/>
  <c r="AF1696" i="1"/>
  <c r="AF1706" i="1"/>
  <c r="AF1716" i="1"/>
  <c r="AF1726" i="1"/>
  <c r="AF1736" i="1"/>
  <c r="AF1746" i="1"/>
  <c r="AF1756" i="1"/>
  <c r="AF1766" i="1"/>
  <c r="AF1776" i="1"/>
  <c r="AF1786" i="1"/>
  <c r="AF1796" i="1"/>
  <c r="AE6" i="1"/>
  <c r="AE16" i="1"/>
  <c r="AE26" i="1"/>
  <c r="AE36" i="1"/>
  <c r="AE46" i="1"/>
  <c r="AE56" i="1"/>
  <c r="AE66" i="1"/>
  <c r="AE76" i="1"/>
  <c r="AE86" i="1"/>
  <c r="AE96" i="1"/>
  <c r="AE106" i="1"/>
  <c r="AE116" i="1"/>
  <c r="AE126" i="1"/>
  <c r="AE136" i="1"/>
  <c r="AE146" i="1"/>
  <c r="AE156" i="1"/>
  <c r="AE166" i="1"/>
  <c r="AE176" i="1"/>
  <c r="AE186" i="1"/>
  <c r="AE196" i="1"/>
  <c r="AE206" i="1"/>
  <c r="AE216" i="1"/>
  <c r="AE226" i="1"/>
  <c r="AE236" i="1"/>
  <c r="AE246" i="1"/>
  <c r="AE256" i="1"/>
  <c r="AE266" i="1"/>
  <c r="AF301" i="1"/>
  <c r="AF371" i="1"/>
  <c r="AF421" i="1"/>
  <c r="AF459" i="1"/>
  <c r="AF479" i="1"/>
  <c r="AF499" i="1"/>
  <c r="AF519" i="1"/>
  <c r="AF539" i="1"/>
  <c r="AF559" i="1"/>
  <c r="AF579" i="1"/>
  <c r="AF599" i="1"/>
  <c r="AF617" i="1"/>
  <c r="AF631" i="1"/>
  <c r="AF646" i="1"/>
  <c r="AF659" i="1"/>
  <c r="AF673" i="1"/>
  <c r="AF685" i="1"/>
  <c r="AF697" i="1"/>
  <c r="AF709" i="1"/>
  <c r="AF723" i="1"/>
  <c r="AF735" i="1"/>
  <c r="AF747" i="1"/>
  <c r="AF759" i="1"/>
  <c r="AF773" i="1"/>
  <c r="AF785" i="1"/>
  <c r="AF797" i="1"/>
  <c r="AF809" i="1"/>
  <c r="AF823" i="1"/>
  <c r="AF835" i="1"/>
  <c r="AF847" i="1"/>
  <c r="AF859" i="1"/>
  <c r="AF873" i="1"/>
  <c r="AF885" i="1"/>
  <c r="AF897" i="1"/>
  <c r="AF909" i="1"/>
  <c r="AF923" i="1"/>
  <c r="AF935" i="1"/>
  <c r="AF947" i="1"/>
  <c r="AF959" i="1"/>
  <c r="AF973" i="1"/>
  <c r="AF985" i="1"/>
  <c r="AF997" i="1"/>
  <c r="AF1009" i="1"/>
  <c r="AF1023" i="1"/>
  <c r="AF1035" i="1"/>
  <c r="AF1047" i="1"/>
  <c r="AF1057" i="1"/>
  <c r="AF1067" i="1"/>
  <c r="AF1077" i="1"/>
  <c r="AF1087" i="1"/>
  <c r="AF1097" i="1"/>
  <c r="AF1107" i="1"/>
  <c r="AF1117" i="1"/>
  <c r="AF1127" i="1"/>
  <c r="AF1137" i="1"/>
  <c r="AF1147" i="1"/>
  <c r="AF1157" i="1"/>
  <c r="AF1167" i="1"/>
  <c r="AF1177" i="1"/>
  <c r="AF1187" i="1"/>
  <c r="AF1197" i="1"/>
  <c r="AF1207" i="1"/>
  <c r="AF1217" i="1"/>
  <c r="AF1227" i="1"/>
  <c r="AF1237" i="1"/>
  <c r="AF1247" i="1"/>
  <c r="AF1257" i="1"/>
  <c r="AF1267" i="1"/>
  <c r="AF1277" i="1"/>
  <c r="AF1287" i="1"/>
  <c r="AF1297" i="1"/>
  <c r="AF1307" i="1"/>
  <c r="AF1317" i="1"/>
  <c r="AF1327" i="1"/>
  <c r="AF1337" i="1"/>
  <c r="AF1347" i="1"/>
  <c r="AF1357" i="1"/>
  <c r="AF1367" i="1"/>
  <c r="AF1377" i="1"/>
  <c r="AF1387" i="1"/>
  <c r="AF1397" i="1"/>
  <c r="AF1407" i="1"/>
  <c r="AF1417" i="1"/>
  <c r="AF1427" i="1"/>
  <c r="AF1437" i="1"/>
  <c r="AF1447" i="1"/>
  <c r="AF1457" i="1"/>
  <c r="AF1467" i="1"/>
  <c r="AF1477" i="1"/>
  <c r="AF1487" i="1"/>
  <c r="AF1497" i="1"/>
  <c r="AF1507" i="1"/>
  <c r="AF1517" i="1"/>
  <c r="AF1527" i="1"/>
  <c r="AF1537" i="1"/>
  <c r="AF1547" i="1"/>
  <c r="AF1557" i="1"/>
  <c r="AF1567" i="1"/>
  <c r="AF1577" i="1"/>
  <c r="AF1587" i="1"/>
  <c r="AF1597" i="1"/>
  <c r="AF1607" i="1"/>
  <c r="AF1617" i="1"/>
  <c r="AF1627" i="1"/>
  <c r="AF1637" i="1"/>
  <c r="AF1647" i="1"/>
  <c r="AF1657" i="1"/>
  <c r="AF1667" i="1"/>
  <c r="AF1677" i="1"/>
  <c r="AF1687" i="1"/>
  <c r="AF1697" i="1"/>
  <c r="AF1707" i="1"/>
  <c r="AF1717" i="1"/>
  <c r="AF1727" i="1"/>
  <c r="AF1737" i="1"/>
  <c r="AF1747" i="1"/>
  <c r="AF1757" i="1"/>
  <c r="AF1767" i="1"/>
  <c r="AF1777" i="1"/>
  <c r="AF1787" i="1"/>
  <c r="AF1797" i="1"/>
  <c r="AE7" i="1"/>
  <c r="AE17" i="1"/>
  <c r="AE27" i="1"/>
  <c r="AE37" i="1"/>
  <c r="AE47" i="1"/>
  <c r="AE57" i="1"/>
  <c r="AE67" i="1"/>
  <c r="AE77" i="1"/>
  <c r="AE87" i="1"/>
  <c r="AE97" i="1"/>
  <c r="AE107" i="1"/>
  <c r="AE117" i="1"/>
  <c r="AE127" i="1"/>
  <c r="AE137" i="1"/>
  <c r="AE147" i="1"/>
  <c r="AE157" i="1"/>
  <c r="AE167" i="1"/>
  <c r="AE177" i="1"/>
  <c r="AE187" i="1"/>
  <c r="AE197" i="1"/>
  <c r="AE207" i="1"/>
  <c r="AE217" i="1"/>
  <c r="AE227" i="1"/>
  <c r="AE237" i="1"/>
  <c r="AE247" i="1"/>
  <c r="AE257" i="1"/>
  <c r="AE267" i="1"/>
  <c r="AE277" i="1"/>
  <c r="AE287" i="1"/>
  <c r="AE297" i="1"/>
  <c r="AE307" i="1"/>
  <c r="AE317" i="1"/>
  <c r="AE327" i="1"/>
  <c r="AE337" i="1"/>
  <c r="AE347" i="1"/>
  <c r="AE357" i="1"/>
  <c r="AE367" i="1"/>
  <c r="AE377" i="1"/>
  <c r="AE387" i="1"/>
  <c r="AE397" i="1"/>
  <c r="AE407" i="1"/>
  <c r="AE417" i="1"/>
  <c r="AE427" i="1"/>
  <c r="AE437" i="1"/>
  <c r="AE447" i="1"/>
  <c r="AE457" i="1"/>
  <c r="AE467" i="1"/>
  <c r="AE477" i="1"/>
  <c r="AE487" i="1"/>
  <c r="AE497" i="1"/>
  <c r="AE507" i="1"/>
  <c r="AE517" i="1"/>
  <c r="AE527" i="1"/>
  <c r="AE537" i="1"/>
  <c r="AE547" i="1"/>
  <c r="AE557" i="1"/>
  <c r="AE567" i="1"/>
  <c r="AE577" i="1"/>
  <c r="AE587" i="1"/>
  <c r="AE597" i="1"/>
  <c r="AE607" i="1"/>
  <c r="AE617" i="1"/>
  <c r="AE627" i="1"/>
  <c r="AE637" i="1"/>
  <c r="AE647" i="1"/>
  <c r="AE657" i="1"/>
  <c r="AE667" i="1"/>
  <c r="AE677" i="1"/>
  <c r="AE687" i="1"/>
  <c r="AE697" i="1"/>
  <c r="AE707" i="1"/>
  <c r="AE717" i="1"/>
  <c r="AE727" i="1"/>
  <c r="AE737" i="1"/>
  <c r="AE747" i="1"/>
  <c r="AE757" i="1"/>
  <c r="AE767" i="1"/>
  <c r="AE777" i="1"/>
  <c r="AE787" i="1"/>
  <c r="AF311" i="1"/>
  <c r="AF375" i="1"/>
  <c r="AF425" i="1"/>
  <c r="AF461" i="1"/>
  <c r="AF481" i="1"/>
  <c r="AF501" i="1"/>
  <c r="AF521" i="1"/>
  <c r="AF541" i="1"/>
  <c r="AF561" i="1"/>
  <c r="AF581" i="1"/>
  <c r="AF601" i="1"/>
  <c r="AF618" i="1"/>
  <c r="AF633" i="1"/>
  <c r="AF647" i="1"/>
  <c r="AF661" i="1"/>
  <c r="AF674" i="1"/>
  <c r="AF686" i="1"/>
  <c r="AF698" i="1"/>
  <c r="AF711" i="1"/>
  <c r="AF724" i="1"/>
  <c r="AF736" i="1"/>
  <c r="AF748" i="1"/>
  <c r="AF761" i="1"/>
  <c r="AF774" i="1"/>
  <c r="AF786" i="1"/>
  <c r="AF798" i="1"/>
  <c r="AF811" i="1"/>
  <c r="AF824" i="1"/>
  <c r="AF836" i="1"/>
  <c r="AF848" i="1"/>
  <c r="AF861" i="1"/>
  <c r="AF874" i="1"/>
  <c r="AF886" i="1"/>
  <c r="AF898" i="1"/>
  <c r="AF911" i="1"/>
  <c r="AF924" i="1"/>
  <c r="AF936" i="1"/>
  <c r="AF948" i="1"/>
  <c r="AF961" i="1"/>
  <c r="AF974" i="1"/>
  <c r="AF986" i="1"/>
  <c r="AF998" i="1"/>
  <c r="AF1011" i="1"/>
  <c r="AF1024" i="1"/>
  <c r="AF1036" i="1"/>
  <c r="AF1048" i="1"/>
  <c r="AF1058" i="1"/>
  <c r="AF1068" i="1"/>
  <c r="AF1078" i="1"/>
  <c r="AF1088" i="1"/>
  <c r="AF1098" i="1"/>
  <c r="AF1108" i="1"/>
  <c r="AF1118" i="1"/>
  <c r="AF1128" i="1"/>
  <c r="AF1138" i="1"/>
  <c r="AF1148" i="1"/>
  <c r="AF1158" i="1"/>
  <c r="AF1168" i="1"/>
  <c r="AF1178" i="1"/>
  <c r="AF1188" i="1"/>
  <c r="AF1198" i="1"/>
  <c r="AF1208" i="1"/>
  <c r="AF1218" i="1"/>
  <c r="AF1228" i="1"/>
  <c r="AF1238" i="1"/>
  <c r="AF1248" i="1"/>
  <c r="AF1258" i="1"/>
  <c r="AF1268" i="1"/>
  <c r="AF1278" i="1"/>
  <c r="AF1288" i="1"/>
  <c r="AF1298" i="1"/>
  <c r="AF1308" i="1"/>
  <c r="AF1318" i="1"/>
  <c r="AF1328" i="1"/>
  <c r="AF1338" i="1"/>
  <c r="AF1348" i="1"/>
  <c r="AF1358" i="1"/>
  <c r="AF1368" i="1"/>
  <c r="AF1378" i="1"/>
  <c r="AF1388" i="1"/>
  <c r="AF1398" i="1"/>
  <c r="AF1408" i="1"/>
  <c r="AF1418" i="1"/>
  <c r="AF1428" i="1"/>
  <c r="AF1438" i="1"/>
  <c r="AF1448" i="1"/>
  <c r="AF1458" i="1"/>
  <c r="AF1468" i="1"/>
  <c r="AF1478" i="1"/>
  <c r="AF1488" i="1"/>
  <c r="AF1498" i="1"/>
  <c r="AF1508" i="1"/>
  <c r="AF1518" i="1"/>
  <c r="AF1528" i="1"/>
  <c r="AF1538" i="1"/>
  <c r="AF1548" i="1"/>
  <c r="AF1558" i="1"/>
  <c r="AF1568" i="1"/>
  <c r="AF1578" i="1"/>
  <c r="AF1588" i="1"/>
  <c r="AF1598" i="1"/>
  <c r="AF1608" i="1"/>
  <c r="AF1618" i="1"/>
  <c r="AF1628" i="1"/>
  <c r="AF1638" i="1"/>
  <c r="AF1648" i="1"/>
  <c r="AF1658" i="1"/>
  <c r="AF1668" i="1"/>
  <c r="AF1678" i="1"/>
  <c r="AF1688" i="1"/>
  <c r="AF1698" i="1"/>
  <c r="AF1708" i="1"/>
  <c r="AF1718" i="1"/>
  <c r="AF1728" i="1"/>
  <c r="AF1738" i="1"/>
  <c r="AF1748" i="1"/>
  <c r="AF1758" i="1"/>
  <c r="AF1768" i="1"/>
  <c r="AF1778" i="1"/>
  <c r="AF1788" i="1"/>
  <c r="AF1798" i="1"/>
  <c r="AE8" i="1"/>
  <c r="AE18" i="1"/>
  <c r="AE28" i="1"/>
  <c r="AE38" i="1"/>
  <c r="AE48" i="1"/>
  <c r="AE58" i="1"/>
  <c r="AE68" i="1"/>
  <c r="AE78" i="1"/>
  <c r="AE88" i="1"/>
  <c r="AE98" i="1"/>
  <c r="AE108" i="1"/>
  <c r="AE118" i="1"/>
  <c r="AE128" i="1"/>
  <c r="AE138" i="1"/>
  <c r="AE148" i="1"/>
  <c r="AE158" i="1"/>
  <c r="AE168" i="1"/>
  <c r="AE178" i="1"/>
  <c r="AE188" i="1"/>
  <c r="AE198" i="1"/>
  <c r="AE208" i="1"/>
  <c r="AE218" i="1"/>
  <c r="AE228" i="1"/>
  <c r="AE238" i="1"/>
  <c r="AE248" i="1"/>
  <c r="AE258" i="1"/>
  <c r="AE268" i="1"/>
  <c r="AE278" i="1"/>
  <c r="AE288" i="1"/>
  <c r="AE298" i="1"/>
  <c r="AE308" i="1"/>
  <c r="AE318" i="1"/>
  <c r="AE328" i="1"/>
  <c r="AE338" i="1"/>
  <c r="AE348" i="1"/>
  <c r="AE358" i="1"/>
  <c r="AE368" i="1"/>
  <c r="AE378" i="1"/>
  <c r="AE388" i="1"/>
  <c r="AE398" i="1"/>
  <c r="AE408" i="1"/>
  <c r="AE418" i="1"/>
  <c r="AE428" i="1"/>
  <c r="AE438" i="1"/>
  <c r="AE448" i="1"/>
  <c r="AE458" i="1"/>
  <c r="AE468" i="1"/>
  <c r="AE478" i="1"/>
  <c r="AE488" i="1"/>
  <c r="AE498" i="1"/>
  <c r="AE508" i="1"/>
  <c r="AE518" i="1"/>
  <c r="AE528" i="1"/>
  <c r="AE538" i="1"/>
  <c r="AE548" i="1"/>
  <c r="AE558" i="1"/>
  <c r="AE568" i="1"/>
  <c r="AE578" i="1"/>
  <c r="AE588" i="1"/>
  <c r="AE598" i="1"/>
  <c r="AE608" i="1"/>
  <c r="AE618" i="1"/>
  <c r="AE628" i="1"/>
  <c r="AE638" i="1"/>
  <c r="AE648" i="1"/>
  <c r="AE658" i="1"/>
  <c r="AE668" i="1"/>
  <c r="AE678" i="1"/>
  <c r="AE688" i="1"/>
  <c r="AE698" i="1"/>
  <c r="AE708" i="1"/>
  <c r="AE718" i="1"/>
  <c r="AE728" i="1"/>
  <c r="AE738" i="1"/>
  <c r="AE748" i="1"/>
  <c r="AE758" i="1"/>
  <c r="AE768" i="1"/>
  <c r="AE778" i="1"/>
  <c r="AE788" i="1"/>
  <c r="AE798" i="1"/>
  <c r="AE808" i="1"/>
  <c r="AE818" i="1"/>
  <c r="AE828" i="1"/>
  <c r="AE838" i="1"/>
  <c r="AE848" i="1"/>
  <c r="AE858" i="1"/>
  <c r="AE868" i="1"/>
  <c r="AE878" i="1"/>
  <c r="AE888" i="1"/>
  <c r="AE898" i="1"/>
  <c r="AE908" i="1"/>
  <c r="AE918" i="1"/>
  <c r="AE928" i="1"/>
  <c r="AE938" i="1"/>
  <c r="AF321" i="1"/>
  <c r="AF381" i="1"/>
  <c r="AF431" i="1"/>
  <c r="AF465" i="1"/>
  <c r="AF485" i="1"/>
  <c r="AF505" i="1"/>
  <c r="AF525" i="1"/>
  <c r="AF545" i="1"/>
  <c r="AF565" i="1"/>
  <c r="AF585" i="1"/>
  <c r="AF603" i="1"/>
  <c r="AF619" i="1"/>
  <c r="AF635" i="1"/>
  <c r="AF648" i="1"/>
  <c r="AF663" i="1"/>
  <c r="AF675" i="1"/>
  <c r="AF687" i="1"/>
  <c r="AF699" i="1"/>
  <c r="AF713" i="1"/>
  <c r="AF725" i="1"/>
  <c r="AF737" i="1"/>
  <c r="AF749" i="1"/>
  <c r="AF763" i="1"/>
  <c r="AF775" i="1"/>
  <c r="AF787" i="1"/>
  <c r="AF799" i="1"/>
  <c r="AF813" i="1"/>
  <c r="AF825" i="1"/>
  <c r="AF837" i="1"/>
  <c r="AF849" i="1"/>
  <c r="AF863" i="1"/>
  <c r="AF875" i="1"/>
  <c r="AF887" i="1"/>
  <c r="AF899" i="1"/>
  <c r="AF913" i="1"/>
  <c r="AF925" i="1"/>
  <c r="AF937" i="1"/>
  <c r="AF949" i="1"/>
  <c r="AF963" i="1"/>
  <c r="AF975" i="1"/>
  <c r="AF987" i="1"/>
  <c r="AF999" i="1"/>
  <c r="AF1013" i="1"/>
  <c r="AF1025" i="1"/>
  <c r="AF1037" i="1"/>
  <c r="AF1049" i="1"/>
  <c r="AF1059" i="1"/>
  <c r="AF1069" i="1"/>
  <c r="AF1079" i="1"/>
  <c r="AF1089" i="1"/>
  <c r="AF1099" i="1"/>
  <c r="AF1109" i="1"/>
  <c r="AF1119" i="1"/>
  <c r="AF1129" i="1"/>
  <c r="AF1139" i="1"/>
  <c r="AF1149" i="1"/>
  <c r="AF1159" i="1"/>
  <c r="AF1169" i="1"/>
  <c r="AF1179" i="1"/>
  <c r="AF1189" i="1"/>
  <c r="AF1199" i="1"/>
  <c r="AF1209" i="1"/>
  <c r="AF1219" i="1"/>
  <c r="AF1229" i="1"/>
  <c r="AF1239" i="1"/>
  <c r="AF1249" i="1"/>
  <c r="AF1259" i="1"/>
  <c r="AF1269" i="1"/>
  <c r="AF1279" i="1"/>
  <c r="AF1289" i="1"/>
  <c r="AF1299" i="1"/>
  <c r="AF1309" i="1"/>
  <c r="AF1319" i="1"/>
  <c r="AF1329" i="1"/>
  <c r="AF1339" i="1"/>
  <c r="AF1349" i="1"/>
  <c r="AF1359" i="1"/>
  <c r="AF1369" i="1"/>
  <c r="AF1379" i="1"/>
  <c r="AF1389" i="1"/>
  <c r="AF1399" i="1"/>
  <c r="AF1409" i="1"/>
  <c r="AF1419" i="1"/>
  <c r="AF1429" i="1"/>
  <c r="AF1439" i="1"/>
  <c r="AF1449" i="1"/>
  <c r="AF1459" i="1"/>
  <c r="AF1469" i="1"/>
  <c r="AF1479" i="1"/>
  <c r="AF1489" i="1"/>
  <c r="AF1499" i="1"/>
  <c r="AF1509" i="1"/>
  <c r="AF1519" i="1"/>
  <c r="AF1529" i="1"/>
  <c r="AF1539" i="1"/>
  <c r="AF1549" i="1"/>
  <c r="AF1559" i="1"/>
  <c r="AF1569" i="1"/>
  <c r="AF1579" i="1"/>
  <c r="AF1589" i="1"/>
  <c r="AF1599" i="1"/>
  <c r="AF1609" i="1"/>
  <c r="AF1619" i="1"/>
  <c r="AF1629" i="1"/>
  <c r="AF1639" i="1"/>
  <c r="AF1649" i="1"/>
  <c r="AF1659" i="1"/>
  <c r="AF1669" i="1"/>
  <c r="AF1679" i="1"/>
  <c r="AF1689" i="1"/>
  <c r="AF1699" i="1"/>
  <c r="AF1709" i="1"/>
  <c r="AF1719" i="1"/>
  <c r="AF1729" i="1"/>
  <c r="AF1739" i="1"/>
  <c r="AF1749" i="1"/>
  <c r="AF1759" i="1"/>
  <c r="AF1769" i="1"/>
  <c r="AF1779" i="1"/>
  <c r="AF1789" i="1"/>
  <c r="AF1799" i="1"/>
  <c r="AE9" i="1"/>
  <c r="AE19" i="1"/>
  <c r="AE29" i="1"/>
  <c r="AE39" i="1"/>
  <c r="AE49" i="1"/>
  <c r="AE59" i="1"/>
  <c r="AE69" i="1"/>
  <c r="AE79" i="1"/>
  <c r="AE89" i="1"/>
  <c r="AE99" i="1"/>
  <c r="AE109" i="1"/>
  <c r="AE119" i="1"/>
  <c r="AE129" i="1"/>
  <c r="AE139" i="1"/>
  <c r="AE149" i="1"/>
  <c r="AE159" i="1"/>
  <c r="AE169" i="1"/>
  <c r="AE179" i="1"/>
  <c r="AE189" i="1"/>
  <c r="AE199" i="1"/>
  <c r="AE209" i="1"/>
  <c r="AE219" i="1"/>
  <c r="AE229" i="1"/>
  <c r="AE239" i="1"/>
  <c r="AE249" i="1"/>
  <c r="AE259" i="1"/>
  <c r="AE269" i="1"/>
  <c r="AE279" i="1"/>
  <c r="AE289" i="1"/>
  <c r="AE299" i="1"/>
  <c r="AE309" i="1"/>
  <c r="AE319" i="1"/>
  <c r="AE329" i="1"/>
  <c r="AE339" i="1"/>
  <c r="AE349" i="1"/>
  <c r="AE359" i="1"/>
  <c r="AE369" i="1"/>
  <c r="AE379" i="1"/>
  <c r="AE389" i="1"/>
  <c r="AE399" i="1"/>
  <c r="AE409" i="1"/>
  <c r="AE419" i="1"/>
  <c r="AE429" i="1"/>
  <c r="AE439" i="1"/>
  <c r="AE449" i="1"/>
  <c r="AE459" i="1"/>
  <c r="AE469" i="1"/>
  <c r="AE479" i="1"/>
  <c r="AE489" i="1"/>
  <c r="AE499" i="1"/>
  <c r="AE509" i="1"/>
  <c r="AE519" i="1"/>
  <c r="AE529" i="1"/>
  <c r="AE539" i="1"/>
  <c r="AE549" i="1"/>
  <c r="AE559" i="1"/>
  <c r="AE569" i="1"/>
  <c r="AE579" i="1"/>
  <c r="AE589" i="1"/>
  <c r="AE599" i="1"/>
  <c r="AE609" i="1"/>
  <c r="AE619" i="1"/>
  <c r="AE629" i="1"/>
  <c r="AE639" i="1"/>
  <c r="AE649" i="1"/>
  <c r="AE659" i="1"/>
  <c r="AE669" i="1"/>
  <c r="AE679" i="1"/>
  <c r="AE689" i="1"/>
  <c r="AE699" i="1"/>
  <c r="AE709" i="1"/>
  <c r="AE719" i="1"/>
  <c r="AE729" i="1"/>
  <c r="AE739" i="1"/>
  <c r="AE749" i="1"/>
  <c r="AE759" i="1"/>
  <c r="AE769" i="1"/>
  <c r="AF331" i="1"/>
  <c r="AF385" i="1"/>
  <c r="AF435" i="1"/>
  <c r="AF467" i="1"/>
  <c r="AF487" i="1"/>
  <c r="AF507" i="1"/>
  <c r="AF527" i="1"/>
  <c r="AF547" i="1"/>
  <c r="AF567" i="1"/>
  <c r="AF587" i="1"/>
  <c r="AF605" i="1"/>
  <c r="AF621" i="1"/>
  <c r="AF636" i="1"/>
  <c r="AF649" i="1"/>
  <c r="AF664" i="1"/>
  <c r="AF676" i="1"/>
  <c r="AF688" i="1"/>
  <c r="AF701" i="1"/>
  <c r="AF714" i="1"/>
  <c r="AF726" i="1"/>
  <c r="AF738" i="1"/>
  <c r="AF751" i="1"/>
  <c r="AF764" i="1"/>
  <c r="AF776" i="1"/>
  <c r="AF788" i="1"/>
  <c r="AF801" i="1"/>
  <c r="AF814" i="1"/>
  <c r="AF826" i="1"/>
  <c r="AF838" i="1"/>
  <c r="AF851" i="1"/>
  <c r="AF864" i="1"/>
  <c r="AF876" i="1"/>
  <c r="AF888" i="1"/>
  <c r="AF901" i="1"/>
  <c r="AF914" i="1"/>
  <c r="AF926" i="1"/>
  <c r="AF938" i="1"/>
  <c r="AF951" i="1"/>
  <c r="AF964" i="1"/>
  <c r="AF976" i="1"/>
  <c r="AF988" i="1"/>
  <c r="AF1001" i="1"/>
  <c r="AF1014" i="1"/>
  <c r="AF1026" i="1"/>
  <c r="AF1038" i="1"/>
  <c r="AF1050" i="1"/>
  <c r="AF1060" i="1"/>
  <c r="AF1070" i="1"/>
  <c r="AF1080" i="1"/>
  <c r="AF1090" i="1"/>
  <c r="AF1100" i="1"/>
  <c r="AF1110" i="1"/>
  <c r="AF1120" i="1"/>
  <c r="AF1130" i="1"/>
  <c r="AF1140" i="1"/>
  <c r="AF1150" i="1"/>
  <c r="AF1160" i="1"/>
  <c r="AF1170" i="1"/>
  <c r="AF1180" i="1"/>
  <c r="AF1190" i="1"/>
  <c r="AF1200" i="1"/>
  <c r="AF1210" i="1"/>
  <c r="AF1220" i="1"/>
  <c r="AF1230" i="1"/>
  <c r="AF1240" i="1"/>
  <c r="AF1250" i="1"/>
  <c r="AF1260" i="1"/>
  <c r="AF1270" i="1"/>
  <c r="AF1280" i="1"/>
  <c r="AF1290" i="1"/>
  <c r="AF1300" i="1"/>
  <c r="AF1310" i="1"/>
  <c r="AF1320" i="1"/>
  <c r="AF1330" i="1"/>
  <c r="AF1340" i="1"/>
  <c r="AF1350" i="1"/>
  <c r="AF1360" i="1"/>
  <c r="AF1370" i="1"/>
  <c r="AF1380" i="1"/>
  <c r="AF1390" i="1"/>
  <c r="AF1400" i="1"/>
  <c r="AF1410" i="1"/>
  <c r="AF1420" i="1"/>
  <c r="AF1430" i="1"/>
  <c r="AF1440" i="1"/>
  <c r="AF1450" i="1"/>
  <c r="AF1460" i="1"/>
  <c r="AF1470" i="1"/>
  <c r="AF1480" i="1"/>
  <c r="AF1490" i="1"/>
  <c r="AF1500" i="1"/>
  <c r="AF1510" i="1"/>
  <c r="AF1520" i="1"/>
  <c r="AF1530" i="1"/>
  <c r="AF1540" i="1"/>
  <c r="AF1550" i="1"/>
  <c r="AF1560" i="1"/>
  <c r="AF1570" i="1"/>
  <c r="AF1580" i="1"/>
  <c r="AF1590" i="1"/>
  <c r="AF1600" i="1"/>
  <c r="AF1610" i="1"/>
  <c r="AF1620" i="1"/>
  <c r="AF1630" i="1"/>
  <c r="AF1640" i="1"/>
  <c r="AF1650" i="1"/>
  <c r="AF1660" i="1"/>
  <c r="AF1670" i="1"/>
  <c r="AF1680" i="1"/>
  <c r="AF1690" i="1"/>
  <c r="AF1700" i="1"/>
  <c r="AF1710" i="1"/>
  <c r="AF1720" i="1"/>
  <c r="AF1730" i="1"/>
  <c r="AF1740" i="1"/>
  <c r="AF1750" i="1"/>
  <c r="AF1760" i="1"/>
  <c r="AF1770" i="1"/>
  <c r="AF1780" i="1"/>
  <c r="AF1790" i="1"/>
  <c r="AF1800" i="1"/>
  <c r="AE10" i="1"/>
  <c r="AE20" i="1"/>
  <c r="AE30" i="1"/>
  <c r="AE40" i="1"/>
  <c r="AE50" i="1"/>
  <c r="AE60" i="1"/>
  <c r="AE70" i="1"/>
  <c r="AE80" i="1"/>
  <c r="AE90" i="1"/>
  <c r="AE100" i="1"/>
  <c r="AE110" i="1"/>
  <c r="AE120" i="1"/>
  <c r="AE130" i="1"/>
  <c r="AE140" i="1"/>
  <c r="AE150" i="1"/>
  <c r="AE160" i="1"/>
  <c r="AE170" i="1"/>
  <c r="AE180" i="1"/>
  <c r="AE190" i="1"/>
  <c r="AE200" i="1"/>
  <c r="AE210" i="1"/>
  <c r="AE220" i="1"/>
  <c r="AE230" i="1"/>
  <c r="AE240" i="1"/>
  <c r="AE250" i="1"/>
  <c r="AE260" i="1"/>
  <c r="AE270" i="1"/>
  <c r="AE280" i="1"/>
  <c r="AE290" i="1"/>
  <c r="AE300" i="1"/>
  <c r="AE310" i="1"/>
  <c r="AE320" i="1"/>
  <c r="AE330" i="1"/>
  <c r="AE340" i="1"/>
  <c r="AE350" i="1"/>
  <c r="AE360" i="1"/>
  <c r="AE370" i="1"/>
  <c r="AE380" i="1"/>
  <c r="AE390" i="1"/>
  <c r="AE400" i="1"/>
  <c r="AE410" i="1"/>
  <c r="AE420" i="1"/>
  <c r="AE430" i="1"/>
  <c r="AE440" i="1"/>
  <c r="AE450" i="1"/>
  <c r="AE460" i="1"/>
  <c r="AE470" i="1"/>
  <c r="AE480" i="1"/>
  <c r="AE490" i="1"/>
  <c r="AE500" i="1"/>
  <c r="AE510" i="1"/>
  <c r="AE520" i="1"/>
  <c r="AE530" i="1"/>
  <c r="AE540" i="1"/>
  <c r="AE550" i="1"/>
  <c r="AE560" i="1"/>
  <c r="AE570" i="1"/>
  <c r="AE580" i="1"/>
  <c r="AE590" i="1"/>
  <c r="AE600" i="1"/>
  <c r="AE610" i="1"/>
  <c r="AE620" i="1"/>
  <c r="AE630" i="1"/>
  <c r="AE640" i="1"/>
  <c r="AE650" i="1"/>
  <c r="AE660" i="1"/>
  <c r="AE670" i="1"/>
  <c r="AE680" i="1"/>
  <c r="AE690" i="1"/>
  <c r="AE700" i="1"/>
  <c r="AE710" i="1"/>
  <c r="AE720" i="1"/>
  <c r="AE730" i="1"/>
  <c r="AE740" i="1"/>
  <c r="AE750" i="1"/>
  <c r="AE760" i="1"/>
  <c r="AE770" i="1"/>
  <c r="AE780" i="1"/>
  <c r="AE790" i="1"/>
  <c r="AE800" i="1"/>
  <c r="AE810" i="1"/>
  <c r="AE820" i="1"/>
  <c r="AE830" i="1"/>
  <c r="AE840" i="1"/>
  <c r="AE850" i="1"/>
  <c r="AE860" i="1"/>
  <c r="AE870" i="1"/>
  <c r="AE880" i="1"/>
  <c r="AE890" i="1"/>
  <c r="AE900" i="1"/>
  <c r="AE910" i="1"/>
  <c r="AE920" i="1"/>
  <c r="AE930" i="1"/>
  <c r="AE940" i="1"/>
  <c r="AE950" i="1"/>
  <c r="AE960" i="1"/>
  <c r="AE970" i="1"/>
  <c r="AE980" i="1"/>
  <c r="AE990" i="1"/>
  <c r="AE1000" i="1"/>
  <c r="AE1010" i="1"/>
  <c r="AE1020" i="1"/>
  <c r="AE1030" i="1"/>
  <c r="AE1040" i="1"/>
  <c r="AE1050" i="1"/>
  <c r="AE1060" i="1"/>
  <c r="AE1070" i="1"/>
  <c r="AE1080" i="1"/>
  <c r="AE1090" i="1"/>
  <c r="AE1100" i="1"/>
  <c r="AE1110" i="1"/>
  <c r="AE1120" i="1"/>
  <c r="AE1130" i="1"/>
  <c r="AE1140" i="1"/>
  <c r="AE1150" i="1"/>
  <c r="AE1160" i="1"/>
  <c r="AE1170" i="1"/>
  <c r="AE1180" i="1"/>
  <c r="AE1190" i="1"/>
  <c r="AE1200" i="1"/>
  <c r="AE1210" i="1"/>
  <c r="AE1220" i="1"/>
  <c r="AE1230" i="1"/>
  <c r="AE1240" i="1"/>
  <c r="AE1250" i="1"/>
  <c r="AE1260" i="1"/>
  <c r="AE1270" i="1"/>
  <c r="AE1280" i="1"/>
  <c r="AE1290" i="1"/>
  <c r="AE1300" i="1"/>
  <c r="AE1310" i="1"/>
  <c r="AE1320" i="1"/>
  <c r="AE1330" i="1"/>
  <c r="AE1340" i="1"/>
  <c r="AF341" i="1"/>
  <c r="AF391" i="1"/>
  <c r="AF439" i="1"/>
  <c r="AF468" i="1"/>
  <c r="AF488" i="1"/>
  <c r="AF508" i="1"/>
  <c r="AF528" i="1"/>
  <c r="AF548" i="1"/>
  <c r="AF568" i="1"/>
  <c r="AF588" i="1"/>
  <c r="AF607" i="1"/>
  <c r="AF623" i="1"/>
  <c r="AF637" i="1"/>
  <c r="AF651" i="1"/>
  <c r="AF665" i="1"/>
  <c r="AF677" i="1"/>
  <c r="AF689" i="1"/>
  <c r="AF703" i="1"/>
  <c r="AF715" i="1"/>
  <c r="AF727" i="1"/>
  <c r="AF739" i="1"/>
  <c r="AF753" i="1"/>
  <c r="AF765" i="1"/>
  <c r="AF777" i="1"/>
  <c r="AF789" i="1"/>
  <c r="AF803" i="1"/>
  <c r="AF815" i="1"/>
  <c r="AF827" i="1"/>
  <c r="AF839" i="1"/>
  <c r="AF853" i="1"/>
  <c r="AF865" i="1"/>
  <c r="AF877" i="1"/>
  <c r="AF889" i="1"/>
  <c r="AF903" i="1"/>
  <c r="AF915" i="1"/>
  <c r="AF927" i="1"/>
  <c r="AF939" i="1"/>
  <c r="AF953" i="1"/>
  <c r="AF965" i="1"/>
  <c r="AF977" i="1"/>
  <c r="AF989" i="1"/>
  <c r="AF1003" i="1"/>
  <c r="AF1015" i="1"/>
  <c r="AF1027" i="1"/>
  <c r="AF1039" i="1"/>
  <c r="AF1051" i="1"/>
  <c r="AF1061" i="1"/>
  <c r="AF1071" i="1"/>
  <c r="AF1081" i="1"/>
  <c r="AF1091" i="1"/>
  <c r="AF1101" i="1"/>
  <c r="AF1111" i="1"/>
  <c r="AF1121" i="1"/>
  <c r="AF1131" i="1"/>
  <c r="AF1141" i="1"/>
  <c r="AF1151" i="1"/>
  <c r="AF1161" i="1"/>
  <c r="AF1171" i="1"/>
  <c r="AF1181" i="1"/>
  <c r="AF1191" i="1"/>
  <c r="AF1201" i="1"/>
  <c r="AF1211" i="1"/>
  <c r="AF1221" i="1"/>
  <c r="AF1231" i="1"/>
  <c r="AF1241" i="1"/>
  <c r="AF1251" i="1"/>
  <c r="AF1261" i="1"/>
  <c r="AF1271" i="1"/>
  <c r="AF1281" i="1"/>
  <c r="AF1291" i="1"/>
  <c r="AF1301" i="1"/>
  <c r="AF1311" i="1"/>
  <c r="AF1321" i="1"/>
  <c r="AF1331" i="1"/>
  <c r="AF1341" i="1"/>
  <c r="AF1351" i="1"/>
  <c r="AF1361" i="1"/>
  <c r="AF1371" i="1"/>
  <c r="AF1381" i="1"/>
  <c r="AF1391" i="1"/>
  <c r="AF1401" i="1"/>
  <c r="AF1411" i="1"/>
  <c r="AF1421" i="1"/>
  <c r="AF1431" i="1"/>
  <c r="AF1441" i="1"/>
  <c r="AF1451" i="1"/>
  <c r="AF1461" i="1"/>
  <c r="AF1471" i="1"/>
  <c r="AF1481" i="1"/>
  <c r="AF1491" i="1"/>
  <c r="AF1501" i="1"/>
  <c r="AF1511" i="1"/>
  <c r="AF1521" i="1"/>
  <c r="AF1531" i="1"/>
  <c r="AF1541" i="1"/>
  <c r="AF1551" i="1"/>
  <c r="AF1561" i="1"/>
  <c r="AF1571" i="1"/>
  <c r="AF1581" i="1"/>
  <c r="AF1591" i="1"/>
  <c r="AF1601" i="1"/>
  <c r="AF1611" i="1"/>
  <c r="AF1621" i="1"/>
  <c r="AF1631" i="1"/>
  <c r="AF1641" i="1"/>
  <c r="AF1651" i="1"/>
  <c r="AF1661" i="1"/>
  <c r="AF1671" i="1"/>
  <c r="AF1681" i="1"/>
  <c r="AF1691" i="1"/>
  <c r="AF1701" i="1"/>
  <c r="AF1711" i="1"/>
  <c r="AF1721" i="1"/>
  <c r="AF1731" i="1"/>
  <c r="AF1741" i="1"/>
  <c r="AF1751" i="1"/>
  <c r="AF1761" i="1"/>
  <c r="AF1771" i="1"/>
  <c r="AF1781" i="1"/>
  <c r="AF1791" i="1"/>
  <c r="AF1801" i="1"/>
  <c r="AE11" i="1"/>
  <c r="AE21" i="1"/>
  <c r="AE31" i="1"/>
  <c r="AE41" i="1"/>
  <c r="AE51" i="1"/>
  <c r="AE61" i="1"/>
  <c r="AE71" i="1"/>
  <c r="AE81" i="1"/>
  <c r="AE91" i="1"/>
  <c r="AE101" i="1"/>
  <c r="AE111" i="1"/>
  <c r="AE121" i="1"/>
  <c r="AE131" i="1"/>
  <c r="AE141" i="1"/>
  <c r="AE151" i="1"/>
  <c r="AE161" i="1"/>
  <c r="AE171" i="1"/>
  <c r="AE181" i="1"/>
  <c r="AE191" i="1"/>
  <c r="AE201" i="1"/>
  <c r="AE211" i="1"/>
  <c r="AE221" i="1"/>
  <c r="AE231" i="1"/>
  <c r="AE241" i="1"/>
  <c r="AE251" i="1"/>
  <c r="AE261" i="1"/>
  <c r="AE271" i="1"/>
  <c r="AE281" i="1"/>
  <c r="AE291" i="1"/>
  <c r="AE301" i="1"/>
  <c r="AE311" i="1"/>
  <c r="AE321" i="1"/>
  <c r="AE331" i="1"/>
  <c r="AE341" i="1"/>
  <c r="AE351" i="1"/>
  <c r="AE361" i="1"/>
  <c r="AE371" i="1"/>
  <c r="AE381" i="1"/>
  <c r="AE391" i="1"/>
  <c r="AE401" i="1"/>
  <c r="AE411" i="1"/>
  <c r="AE421" i="1"/>
  <c r="AE431" i="1"/>
  <c r="AE441" i="1"/>
  <c r="AE451" i="1"/>
  <c r="AE461" i="1"/>
  <c r="AE471" i="1"/>
  <c r="AE481" i="1"/>
  <c r="AE491" i="1"/>
  <c r="AE501" i="1"/>
  <c r="AE511" i="1"/>
  <c r="AE521" i="1"/>
  <c r="AE531" i="1"/>
  <c r="AE541" i="1"/>
  <c r="AE551" i="1"/>
  <c r="AE561" i="1"/>
  <c r="AE571" i="1"/>
  <c r="AE581" i="1"/>
  <c r="AE591" i="1"/>
  <c r="AE601" i="1"/>
  <c r="AE611" i="1"/>
  <c r="AE621" i="1"/>
  <c r="AE631" i="1"/>
  <c r="AE641" i="1"/>
  <c r="AE651" i="1"/>
  <c r="AE661" i="1"/>
  <c r="AE671" i="1"/>
  <c r="AE681" i="1"/>
  <c r="AE691" i="1"/>
  <c r="AE701" i="1"/>
  <c r="AE711" i="1"/>
  <c r="AE721" i="1"/>
  <c r="AE731" i="1"/>
  <c r="AE741" i="1"/>
  <c r="AE751" i="1"/>
  <c r="AE761" i="1"/>
  <c r="AE771" i="1"/>
  <c r="AE781" i="1"/>
  <c r="AE791" i="1"/>
  <c r="AE801" i="1"/>
  <c r="AE811" i="1"/>
  <c r="AE821" i="1"/>
  <c r="AE831" i="1"/>
  <c r="AE841" i="1"/>
  <c r="AE851" i="1"/>
  <c r="AF345" i="1"/>
  <c r="AF395" i="1"/>
  <c r="AF441" i="1"/>
  <c r="AF469" i="1"/>
  <c r="AF489" i="1"/>
  <c r="AF509" i="1"/>
  <c r="AF529" i="1"/>
  <c r="AF549" i="1"/>
  <c r="AF569" i="1"/>
  <c r="AF589" i="1"/>
  <c r="AF608" i="1"/>
  <c r="AF625" i="1"/>
  <c r="AF638" i="1"/>
  <c r="AF653" i="1"/>
  <c r="AF666" i="1"/>
  <c r="AF678" i="1"/>
  <c r="AF691" i="1"/>
  <c r="AF704" i="1"/>
  <c r="AF716" i="1"/>
  <c r="AF728" i="1"/>
  <c r="AF741" i="1"/>
  <c r="AF754" i="1"/>
  <c r="AF766" i="1"/>
  <c r="AF778" i="1"/>
  <c r="AF791" i="1"/>
  <c r="AF804" i="1"/>
  <c r="AF816" i="1"/>
  <c r="AF828" i="1"/>
  <c r="AF841" i="1"/>
  <c r="AF854" i="1"/>
  <c r="AF866" i="1"/>
  <c r="AF878" i="1"/>
  <c r="AF891" i="1"/>
  <c r="AF904" i="1"/>
  <c r="AF916" i="1"/>
  <c r="AF928" i="1"/>
  <c r="AF941" i="1"/>
  <c r="AF954" i="1"/>
  <c r="AF966" i="1"/>
  <c r="AF978" i="1"/>
  <c r="AF991" i="1"/>
  <c r="AF1004" i="1"/>
  <c r="AF1016" i="1"/>
  <c r="AF1028" i="1"/>
  <c r="AF1041" i="1"/>
  <c r="AF1052" i="1"/>
  <c r="AF1062" i="1"/>
  <c r="AF1072" i="1"/>
  <c r="AF1082" i="1"/>
  <c r="AF1092" i="1"/>
  <c r="AF1102" i="1"/>
  <c r="AF1112" i="1"/>
  <c r="AF1122" i="1"/>
  <c r="AF1132" i="1"/>
  <c r="AF1142" i="1"/>
  <c r="AF1152" i="1"/>
  <c r="AF1162" i="1"/>
  <c r="AF1172" i="1"/>
  <c r="AF1182" i="1"/>
  <c r="AF1192" i="1"/>
  <c r="AF1202" i="1"/>
  <c r="AF1212" i="1"/>
  <c r="AF1222" i="1"/>
  <c r="AF1232" i="1"/>
  <c r="AF1242" i="1"/>
  <c r="AF1252" i="1"/>
  <c r="AF1262" i="1"/>
  <c r="AF1272" i="1"/>
  <c r="AF1282" i="1"/>
  <c r="AF1292" i="1"/>
  <c r="AF1302" i="1"/>
  <c r="AF1312" i="1"/>
  <c r="AF1322" i="1"/>
  <c r="AF1332" i="1"/>
  <c r="AF1342" i="1"/>
  <c r="AF1352" i="1"/>
  <c r="AF1362" i="1"/>
  <c r="AF1372" i="1"/>
  <c r="AF1382" i="1"/>
  <c r="AF1392" i="1"/>
  <c r="AF1402" i="1"/>
  <c r="AF1412" i="1"/>
  <c r="AF1422" i="1"/>
  <c r="AF1432" i="1"/>
  <c r="AF1442" i="1"/>
  <c r="AF1452" i="1"/>
  <c r="AF1462" i="1"/>
  <c r="AF1472" i="1"/>
  <c r="AF1482" i="1"/>
  <c r="AF1492" i="1"/>
  <c r="AF1502" i="1"/>
  <c r="AF1512" i="1"/>
  <c r="AF1522" i="1"/>
  <c r="AF1532" i="1"/>
  <c r="AF1542" i="1"/>
  <c r="AF1552" i="1"/>
  <c r="AF1562" i="1"/>
  <c r="AF1572" i="1"/>
  <c r="AF1582" i="1"/>
  <c r="AF1592" i="1"/>
  <c r="AF1602" i="1"/>
  <c r="AF1612" i="1"/>
  <c r="AF1622" i="1"/>
  <c r="AF1632" i="1"/>
  <c r="AF1642" i="1"/>
  <c r="AF1652" i="1"/>
  <c r="AF1662" i="1"/>
  <c r="AF1672" i="1"/>
  <c r="AF1682" i="1"/>
  <c r="AF1692" i="1"/>
  <c r="AF1702" i="1"/>
  <c r="AF1712" i="1"/>
  <c r="AF1722" i="1"/>
  <c r="AF1732" i="1"/>
  <c r="AF1742" i="1"/>
  <c r="AF1752" i="1"/>
  <c r="AF1762" i="1"/>
  <c r="AF1772" i="1"/>
  <c r="AF1782" i="1"/>
  <c r="AF1792" i="1"/>
  <c r="AF1802" i="1"/>
  <c r="AE12" i="1"/>
  <c r="AE22" i="1"/>
  <c r="AE32" i="1"/>
  <c r="AE42" i="1"/>
  <c r="AE52" i="1"/>
  <c r="AE62" i="1"/>
  <c r="AE72" i="1"/>
  <c r="AE82" i="1"/>
  <c r="AE92" i="1"/>
  <c r="AE102" i="1"/>
  <c r="AE112" i="1"/>
  <c r="AE122" i="1"/>
  <c r="AE132" i="1"/>
  <c r="AE142" i="1"/>
  <c r="AE152" i="1"/>
  <c r="AE162" i="1"/>
  <c r="AE172" i="1"/>
  <c r="AE182" i="1"/>
  <c r="AE192" i="1"/>
  <c r="AE202" i="1"/>
  <c r="AE212" i="1"/>
  <c r="AE222" i="1"/>
  <c r="AE232" i="1"/>
  <c r="AE242" i="1"/>
  <c r="AE252" i="1"/>
  <c r="AE262" i="1"/>
  <c r="AE272" i="1"/>
  <c r="AE282" i="1"/>
  <c r="AE292" i="1"/>
  <c r="AE302" i="1"/>
  <c r="AE312" i="1"/>
  <c r="AE322" i="1"/>
  <c r="AE332" i="1"/>
  <c r="AE342" i="1"/>
  <c r="AE352" i="1"/>
  <c r="AE362" i="1"/>
  <c r="AE372" i="1"/>
  <c r="AE382" i="1"/>
  <c r="AE392" i="1"/>
  <c r="AE402" i="1"/>
  <c r="AE412" i="1"/>
  <c r="AE422" i="1"/>
  <c r="AE432" i="1"/>
  <c r="AE442" i="1"/>
  <c r="AE452" i="1"/>
  <c r="AE462" i="1"/>
  <c r="AE472" i="1"/>
  <c r="AE482" i="1"/>
  <c r="AE492" i="1"/>
  <c r="AE502" i="1"/>
  <c r="AE512" i="1"/>
  <c r="AE522" i="1"/>
  <c r="AE532" i="1"/>
  <c r="AE542" i="1"/>
  <c r="AE552" i="1"/>
  <c r="AE562" i="1"/>
  <c r="AE572" i="1"/>
  <c r="AE582" i="1"/>
  <c r="AE592" i="1"/>
  <c r="AE602" i="1"/>
  <c r="AE612" i="1"/>
  <c r="AE622" i="1"/>
  <c r="AE632" i="1"/>
  <c r="AE642" i="1"/>
  <c r="AE652" i="1"/>
  <c r="AE662" i="1"/>
  <c r="AE672" i="1"/>
  <c r="AE682" i="1"/>
  <c r="AE692" i="1"/>
  <c r="AE702" i="1"/>
  <c r="AE712" i="1"/>
  <c r="AE722" i="1"/>
  <c r="AF351" i="1"/>
  <c r="AF401" i="1"/>
  <c r="AF445" i="1"/>
  <c r="AF471" i="1"/>
  <c r="AF491" i="1"/>
  <c r="AF511" i="1"/>
  <c r="AF531" i="1"/>
  <c r="AF551" i="1"/>
  <c r="AF571" i="1"/>
  <c r="AF591" i="1"/>
  <c r="AF609" i="1"/>
  <c r="AF626" i="1"/>
  <c r="AF639" i="1"/>
  <c r="AF655" i="1"/>
  <c r="AF667" i="1"/>
  <c r="AF679" i="1"/>
  <c r="AF693" i="1"/>
  <c r="AF705" i="1"/>
  <c r="AF717" i="1"/>
  <c r="AF729" i="1"/>
  <c r="AF743" i="1"/>
  <c r="AF755" i="1"/>
  <c r="AF767" i="1"/>
  <c r="AF779" i="1"/>
  <c r="AF793" i="1"/>
  <c r="AF805" i="1"/>
  <c r="AF817" i="1"/>
  <c r="AF829" i="1"/>
  <c r="AF843" i="1"/>
  <c r="AF855" i="1"/>
  <c r="AF867" i="1"/>
  <c r="AF879" i="1"/>
  <c r="AF893" i="1"/>
  <c r="AF905" i="1"/>
  <c r="AF917" i="1"/>
  <c r="AF929" i="1"/>
  <c r="AF943" i="1"/>
  <c r="AF955" i="1"/>
  <c r="AF967" i="1"/>
  <c r="AF979" i="1"/>
  <c r="AF993" i="1"/>
  <c r="AF1005" i="1"/>
  <c r="AF1017" i="1"/>
  <c r="AF1029" i="1"/>
  <c r="AF1043" i="1"/>
  <c r="AF1053" i="1"/>
  <c r="AF1063" i="1"/>
  <c r="AF1073" i="1"/>
  <c r="AF1083" i="1"/>
  <c r="AF1093" i="1"/>
  <c r="AF1103" i="1"/>
  <c r="AF1113" i="1"/>
  <c r="AF1123" i="1"/>
  <c r="AF1133" i="1"/>
  <c r="AF1143" i="1"/>
  <c r="AF1153" i="1"/>
  <c r="AF1163" i="1"/>
  <c r="AF1173" i="1"/>
  <c r="AF1183" i="1"/>
  <c r="AF1193" i="1"/>
  <c r="AF1203" i="1"/>
  <c r="AF1213" i="1"/>
  <c r="AF1223" i="1"/>
  <c r="AF1233" i="1"/>
  <c r="AF1243" i="1"/>
  <c r="AF1253" i="1"/>
  <c r="AF1263" i="1"/>
  <c r="AF1273" i="1"/>
  <c r="AF1283" i="1"/>
  <c r="AF1293" i="1"/>
  <c r="AF1303" i="1"/>
  <c r="AF1313" i="1"/>
  <c r="AF1323" i="1"/>
  <c r="AF1333" i="1"/>
  <c r="AF1343" i="1"/>
  <c r="AF1353" i="1"/>
  <c r="AF1363" i="1"/>
  <c r="AF1373" i="1"/>
  <c r="AF1383" i="1"/>
  <c r="AF1393" i="1"/>
  <c r="AF1403" i="1"/>
  <c r="AF1413" i="1"/>
  <c r="AF1423" i="1"/>
  <c r="AF1433" i="1"/>
  <c r="AF1443" i="1"/>
  <c r="AF1453" i="1"/>
  <c r="AF1463" i="1"/>
  <c r="AF1473" i="1"/>
  <c r="AF1483" i="1"/>
  <c r="AF1493" i="1"/>
  <c r="AF1503" i="1"/>
  <c r="AF1513" i="1"/>
  <c r="AF1523" i="1"/>
  <c r="AF1533" i="1"/>
  <c r="AF1543" i="1"/>
  <c r="AF1553" i="1"/>
  <c r="AF1563" i="1"/>
  <c r="AF1573" i="1"/>
  <c r="AF1583" i="1"/>
  <c r="AF1593" i="1"/>
  <c r="AF1603" i="1"/>
  <c r="AF1613" i="1"/>
  <c r="AF1623" i="1"/>
  <c r="AF1633" i="1"/>
  <c r="AF1643" i="1"/>
  <c r="AF1653" i="1"/>
  <c r="AF1663" i="1"/>
  <c r="AF1673" i="1"/>
  <c r="AF1683" i="1"/>
  <c r="AF1693" i="1"/>
  <c r="AF1703" i="1"/>
  <c r="AF1713" i="1"/>
  <c r="AF1723" i="1"/>
  <c r="AF1733" i="1"/>
  <c r="AF1743" i="1"/>
  <c r="AF1753" i="1"/>
  <c r="AF1763" i="1"/>
  <c r="AF1773" i="1"/>
  <c r="AF1783" i="1"/>
  <c r="AF1793" i="1"/>
  <c r="AE3" i="1"/>
  <c r="AE13" i="1"/>
  <c r="AE23" i="1"/>
  <c r="AE33" i="1"/>
  <c r="AE43" i="1"/>
  <c r="AE53" i="1"/>
  <c r="AE63" i="1"/>
  <c r="AE73" i="1"/>
  <c r="AE83" i="1"/>
  <c r="AE93" i="1"/>
  <c r="AE103" i="1"/>
  <c r="AE113" i="1"/>
  <c r="AE123" i="1"/>
  <c r="AE133" i="1"/>
  <c r="AE143" i="1"/>
  <c r="AE153" i="1"/>
  <c r="AE163" i="1"/>
  <c r="AE173" i="1"/>
  <c r="AE183" i="1"/>
  <c r="AE193" i="1"/>
  <c r="AE203" i="1"/>
  <c r="AE213" i="1"/>
  <c r="AE223" i="1"/>
  <c r="AE233" i="1"/>
  <c r="AE243" i="1"/>
  <c r="AE253" i="1"/>
  <c r="AE263" i="1"/>
  <c r="AE273" i="1"/>
  <c r="AE283" i="1"/>
  <c r="AE293" i="1"/>
  <c r="AE303" i="1"/>
  <c r="AE313" i="1"/>
  <c r="AE323" i="1"/>
  <c r="AE333" i="1"/>
  <c r="AE343" i="1"/>
  <c r="AE353" i="1"/>
  <c r="AE363" i="1"/>
  <c r="AE373" i="1"/>
  <c r="AE383" i="1"/>
  <c r="AF355" i="1"/>
  <c r="AF405" i="1"/>
  <c r="AF449" i="1"/>
  <c r="AF475" i="1"/>
  <c r="AF495" i="1"/>
  <c r="AF515" i="1"/>
  <c r="AF535" i="1"/>
  <c r="AF555" i="1"/>
  <c r="AF575" i="1"/>
  <c r="AF595" i="1"/>
  <c r="AF611" i="1"/>
  <c r="AF627" i="1"/>
  <c r="AF641" i="1"/>
  <c r="AF656" i="1"/>
  <c r="AF668" i="1"/>
  <c r="AF681" i="1"/>
  <c r="AF694" i="1"/>
  <c r="AF706" i="1"/>
  <c r="AF718" i="1"/>
  <c r="AF731" i="1"/>
  <c r="AF744" i="1"/>
  <c r="AF756" i="1"/>
  <c r="AF768" i="1"/>
  <c r="AF781" i="1"/>
  <c r="AF794" i="1"/>
  <c r="AF806" i="1"/>
  <c r="AF818" i="1"/>
  <c r="AF831" i="1"/>
  <c r="AF844" i="1"/>
  <c r="AF856" i="1"/>
  <c r="AF868" i="1"/>
  <c r="AF881" i="1"/>
  <c r="AF894" i="1"/>
  <c r="AF906" i="1"/>
  <c r="AF918" i="1"/>
  <c r="AF931" i="1"/>
  <c r="AF944" i="1"/>
  <c r="AF956" i="1"/>
  <c r="AF968" i="1"/>
  <c r="AF981" i="1"/>
  <c r="AF994" i="1"/>
  <c r="AF1006" i="1"/>
  <c r="AF1018" i="1"/>
  <c r="AF1031" i="1"/>
  <c r="AF1044" i="1"/>
  <c r="AF1054" i="1"/>
  <c r="AF1064" i="1"/>
  <c r="AF1074" i="1"/>
  <c r="AF1084" i="1"/>
  <c r="AF1094" i="1"/>
  <c r="AF1104" i="1"/>
  <c r="AF1114" i="1"/>
  <c r="AF1124" i="1"/>
  <c r="AF1134" i="1"/>
  <c r="AF1144" i="1"/>
  <c r="AF1154" i="1"/>
  <c r="AF1164" i="1"/>
  <c r="AF1174" i="1"/>
  <c r="AF1184" i="1"/>
  <c r="AF1194" i="1"/>
  <c r="AF1204" i="1"/>
  <c r="AF1214" i="1"/>
  <c r="AF1224" i="1"/>
  <c r="AF1234" i="1"/>
  <c r="AF1244" i="1"/>
  <c r="AF1254" i="1"/>
  <c r="AF1264" i="1"/>
  <c r="AF1274" i="1"/>
  <c r="AF1284" i="1"/>
  <c r="AF1294" i="1"/>
  <c r="AF1304" i="1"/>
  <c r="AF1314" i="1"/>
  <c r="AF1324" i="1"/>
  <c r="AF1334" i="1"/>
  <c r="AF1344" i="1"/>
  <c r="AF1354" i="1"/>
  <c r="AF1364" i="1"/>
  <c r="AF1374" i="1"/>
  <c r="AF1384" i="1"/>
  <c r="AF1394" i="1"/>
  <c r="AF1404" i="1"/>
  <c r="AF1414" i="1"/>
  <c r="AF1424" i="1"/>
  <c r="AF1434" i="1"/>
  <c r="AF1444" i="1"/>
  <c r="AF1454" i="1"/>
  <c r="AF1464" i="1"/>
  <c r="AF1474" i="1"/>
  <c r="AF1484" i="1"/>
  <c r="AF1494" i="1"/>
  <c r="AF1504" i="1"/>
  <c r="AF1514" i="1"/>
  <c r="AF1524" i="1"/>
  <c r="AF1534" i="1"/>
  <c r="AF1544" i="1"/>
  <c r="AF1554" i="1"/>
  <c r="AF1564" i="1"/>
  <c r="AF1574" i="1"/>
  <c r="AF1584" i="1"/>
  <c r="AF1594" i="1"/>
  <c r="AF1604" i="1"/>
  <c r="AF1614" i="1"/>
  <c r="AF1624" i="1"/>
  <c r="AF1634" i="1"/>
  <c r="AF1644" i="1"/>
  <c r="AF1654" i="1"/>
  <c r="AF1664" i="1"/>
  <c r="AF1674" i="1"/>
  <c r="AF1684" i="1"/>
  <c r="AF1694" i="1"/>
  <c r="AF1704" i="1"/>
  <c r="AF1714" i="1"/>
  <c r="AF1724" i="1"/>
  <c r="AF1734" i="1"/>
  <c r="AF1744" i="1"/>
  <c r="AF1754" i="1"/>
  <c r="AF1764" i="1"/>
  <c r="AF1774" i="1"/>
  <c r="AF1784" i="1"/>
  <c r="AF1794" i="1"/>
  <c r="AE4" i="1"/>
  <c r="AE14" i="1"/>
  <c r="AE24" i="1"/>
  <c r="AE34" i="1"/>
  <c r="AE44" i="1"/>
  <c r="AE54" i="1"/>
  <c r="AE64" i="1"/>
  <c r="AE74" i="1"/>
  <c r="AE84" i="1"/>
  <c r="AE94" i="1"/>
  <c r="AE104" i="1"/>
  <c r="AE114" i="1"/>
  <c r="AE124" i="1"/>
  <c r="AE134" i="1"/>
  <c r="AE144" i="1"/>
  <c r="AE154" i="1"/>
  <c r="AE164" i="1"/>
  <c r="AE174" i="1"/>
  <c r="AE184" i="1"/>
  <c r="AE194" i="1"/>
  <c r="AE204" i="1"/>
  <c r="AE214" i="1"/>
  <c r="AE224" i="1"/>
  <c r="AE234" i="1"/>
  <c r="AE244" i="1"/>
  <c r="AE254" i="1"/>
  <c r="AE264" i="1"/>
  <c r="AE274" i="1"/>
  <c r="AE284" i="1"/>
  <c r="AE294" i="1"/>
  <c r="AE304" i="1"/>
  <c r="AE314" i="1"/>
  <c r="AE324" i="1"/>
  <c r="AE334" i="1"/>
  <c r="AE344" i="1"/>
  <c r="AE354" i="1"/>
  <c r="AE364" i="1"/>
  <c r="AE374" i="1"/>
  <c r="AE384" i="1"/>
  <c r="AE394" i="1"/>
  <c r="AE404" i="1"/>
  <c r="AE414" i="1"/>
  <c r="AE424" i="1"/>
  <c r="AE434" i="1"/>
  <c r="AE444" i="1"/>
  <c r="AE454" i="1"/>
  <c r="AE464" i="1"/>
  <c r="AE474" i="1"/>
  <c r="AE484" i="1"/>
  <c r="AE494" i="1"/>
  <c r="AE504" i="1"/>
  <c r="AE514" i="1"/>
  <c r="AE524" i="1"/>
  <c r="AE534" i="1"/>
  <c r="AE544" i="1"/>
  <c r="AE554" i="1"/>
  <c r="AE564" i="1"/>
  <c r="AE574" i="1"/>
  <c r="AE584" i="1"/>
  <c r="AE594" i="1"/>
  <c r="AE604" i="1"/>
  <c r="AE614" i="1"/>
  <c r="AE624" i="1"/>
  <c r="AE634" i="1"/>
  <c r="AE644" i="1"/>
  <c r="AE654" i="1"/>
  <c r="AE664" i="1"/>
  <c r="AE674" i="1"/>
  <c r="AE684" i="1"/>
  <c r="AE694" i="1"/>
  <c r="AE276" i="1"/>
  <c r="AE376" i="1"/>
  <c r="AE433" i="1"/>
  <c r="AE483" i="1"/>
  <c r="AE533" i="1"/>
  <c r="AE583" i="1"/>
  <c r="AE633" i="1"/>
  <c r="AE683" i="1"/>
  <c r="AE723" i="1"/>
  <c r="AE746" i="1"/>
  <c r="AE773" i="1"/>
  <c r="AE793" i="1"/>
  <c r="AE807" i="1"/>
  <c r="AE823" i="1"/>
  <c r="AE836" i="1"/>
  <c r="AE852" i="1"/>
  <c r="AE864" i="1"/>
  <c r="AE876" i="1"/>
  <c r="AE889" i="1"/>
  <c r="AE902" i="1"/>
  <c r="AE914" i="1"/>
  <c r="AE926" i="1"/>
  <c r="AE939" i="1"/>
  <c r="AE951" i="1"/>
  <c r="AE962" i="1"/>
  <c r="AE973" i="1"/>
  <c r="AE984" i="1"/>
  <c r="AE995" i="1"/>
  <c r="AE1006" i="1"/>
  <c r="AE1017" i="1"/>
  <c r="AE1028" i="1"/>
  <c r="AE1039" i="1"/>
  <c r="AE1051" i="1"/>
  <c r="AE1062" i="1"/>
  <c r="AE1073" i="1"/>
  <c r="AE1084" i="1"/>
  <c r="AE1095" i="1"/>
  <c r="AE1106" i="1"/>
  <c r="AE1117" i="1"/>
  <c r="AE1128" i="1"/>
  <c r="AE1139" i="1"/>
  <c r="AE1151" i="1"/>
  <c r="AE1162" i="1"/>
  <c r="AE1173" i="1"/>
  <c r="AE1184" i="1"/>
  <c r="AE1195" i="1"/>
  <c r="AE1206" i="1"/>
  <c r="AE1217" i="1"/>
  <c r="AE1228" i="1"/>
  <c r="AE1239" i="1"/>
  <c r="AE1251" i="1"/>
  <c r="AE1262" i="1"/>
  <c r="AE1273" i="1"/>
  <c r="AE1284" i="1"/>
  <c r="AE1295" i="1"/>
  <c r="AE1306" i="1"/>
  <c r="AE1317" i="1"/>
  <c r="AE1328" i="1"/>
  <c r="AE1339" i="1"/>
  <c r="AE1350" i="1"/>
  <c r="AE1360" i="1"/>
  <c r="AE1370" i="1"/>
  <c r="AE1380" i="1"/>
  <c r="AE1390" i="1"/>
  <c r="AE1400" i="1"/>
  <c r="AE1410" i="1"/>
  <c r="AE1420" i="1"/>
  <c r="AE1430" i="1"/>
  <c r="AE1440" i="1"/>
  <c r="AE1450" i="1"/>
  <c r="AE1460" i="1"/>
  <c r="AE1470" i="1"/>
  <c r="AE1480" i="1"/>
  <c r="AE1490" i="1"/>
  <c r="AE1500" i="1"/>
  <c r="AE1510" i="1"/>
  <c r="AE1520" i="1"/>
  <c r="AE1530" i="1"/>
  <c r="AE1540" i="1"/>
  <c r="AE1550" i="1"/>
  <c r="AE1560" i="1"/>
  <c r="AE1570" i="1"/>
  <c r="AE1580" i="1"/>
  <c r="AE1590" i="1"/>
  <c r="AE1600" i="1"/>
  <c r="AE1610" i="1"/>
  <c r="AE1620" i="1"/>
  <c r="AE1630" i="1"/>
  <c r="AE1640" i="1"/>
  <c r="AE1650" i="1"/>
  <c r="AE1660" i="1"/>
  <c r="AE1670" i="1"/>
  <c r="AE1680" i="1"/>
  <c r="AE1690" i="1"/>
  <c r="AE1700" i="1"/>
  <c r="AE1710" i="1"/>
  <c r="AE1720" i="1"/>
  <c r="AE1730" i="1"/>
  <c r="AE1740" i="1"/>
  <c r="AE1750" i="1"/>
  <c r="AE1760" i="1"/>
  <c r="AE1770" i="1"/>
  <c r="AE1780" i="1"/>
  <c r="AE1790" i="1"/>
  <c r="AE1800" i="1"/>
  <c r="AD10" i="1"/>
  <c r="AD20" i="1"/>
  <c r="AD30" i="1"/>
  <c r="AD40" i="1"/>
  <c r="AD50" i="1"/>
  <c r="AD60" i="1"/>
  <c r="AD70" i="1"/>
  <c r="AD80" i="1"/>
  <c r="AD90" i="1"/>
  <c r="AD100" i="1"/>
  <c r="AD110" i="1"/>
  <c r="AD120" i="1"/>
  <c r="AD130" i="1"/>
  <c r="AD140" i="1"/>
  <c r="AD150" i="1"/>
  <c r="AD160" i="1"/>
  <c r="AD170" i="1"/>
  <c r="AD180" i="1"/>
  <c r="AD190" i="1"/>
  <c r="AD200" i="1"/>
  <c r="AD210" i="1"/>
  <c r="AD220" i="1"/>
  <c r="AD230" i="1"/>
  <c r="AD240" i="1"/>
  <c r="AD250" i="1"/>
  <c r="AD260" i="1"/>
  <c r="AD270" i="1"/>
  <c r="AD280" i="1"/>
  <c r="AD290" i="1"/>
  <c r="AD300" i="1"/>
  <c r="AD310" i="1"/>
  <c r="AD320" i="1"/>
  <c r="AD330" i="1"/>
  <c r="AD340" i="1"/>
  <c r="AD350" i="1"/>
  <c r="AD360" i="1"/>
  <c r="AD370" i="1"/>
  <c r="AD380" i="1"/>
  <c r="AD390" i="1"/>
  <c r="AD400" i="1"/>
  <c r="AD410" i="1"/>
  <c r="AD420" i="1"/>
  <c r="AD430" i="1"/>
  <c r="AD440" i="1"/>
  <c r="AD450" i="1"/>
  <c r="AD460" i="1"/>
  <c r="AD470" i="1"/>
  <c r="AD480" i="1"/>
  <c r="AD490" i="1"/>
  <c r="AD500" i="1"/>
  <c r="AD510" i="1"/>
  <c r="AD520" i="1"/>
  <c r="AD530" i="1"/>
  <c r="AD540" i="1"/>
  <c r="AD550" i="1"/>
  <c r="AD560" i="1"/>
  <c r="AD570" i="1"/>
  <c r="AD580" i="1"/>
  <c r="AD590" i="1"/>
  <c r="AD600" i="1"/>
  <c r="AD610" i="1"/>
  <c r="AD620" i="1"/>
  <c r="AD630" i="1"/>
  <c r="AD640" i="1"/>
  <c r="AD650" i="1"/>
  <c r="AD660" i="1"/>
  <c r="AD670" i="1"/>
  <c r="AD680" i="1"/>
  <c r="AD690" i="1"/>
  <c r="AD700" i="1"/>
  <c r="AD710" i="1"/>
  <c r="AD720" i="1"/>
  <c r="AD730" i="1"/>
  <c r="AD740" i="1"/>
  <c r="AD750" i="1"/>
  <c r="AD760" i="1"/>
  <c r="AD770" i="1"/>
  <c r="AD780" i="1"/>
  <c r="AD790" i="1"/>
  <c r="AD800" i="1"/>
  <c r="AD810" i="1"/>
  <c r="AD820" i="1"/>
  <c r="AD830" i="1"/>
  <c r="AD840" i="1"/>
  <c r="AD850" i="1"/>
  <c r="AD860" i="1"/>
  <c r="AD870" i="1"/>
  <c r="AD880" i="1"/>
  <c r="AD890" i="1"/>
  <c r="AD900" i="1"/>
  <c r="AD910" i="1"/>
  <c r="AD920" i="1"/>
  <c r="AD930" i="1"/>
  <c r="AD940" i="1"/>
  <c r="AD950" i="1"/>
  <c r="AD960" i="1"/>
  <c r="AD970" i="1"/>
  <c r="AE286" i="1"/>
  <c r="AE386" i="1"/>
  <c r="AE436" i="1"/>
  <c r="AE486" i="1"/>
  <c r="AE536" i="1"/>
  <c r="AE586" i="1"/>
  <c r="AE636" i="1"/>
  <c r="AE686" i="1"/>
  <c r="AE724" i="1"/>
  <c r="AE752" i="1"/>
  <c r="AE774" i="1"/>
  <c r="AE794" i="1"/>
  <c r="AE809" i="1"/>
  <c r="AE824" i="1"/>
  <c r="AE837" i="1"/>
  <c r="AE853" i="1"/>
  <c r="AE865" i="1"/>
  <c r="AE877" i="1"/>
  <c r="AE891" i="1"/>
  <c r="AE903" i="1"/>
  <c r="AE915" i="1"/>
  <c r="AE927" i="1"/>
  <c r="AE941" i="1"/>
  <c r="AE952" i="1"/>
  <c r="AE963" i="1"/>
  <c r="AE974" i="1"/>
  <c r="AE985" i="1"/>
  <c r="AE996" i="1"/>
  <c r="AE1007" i="1"/>
  <c r="AE1018" i="1"/>
  <c r="AE1029" i="1"/>
  <c r="AE1041" i="1"/>
  <c r="AE1052" i="1"/>
  <c r="AE1063" i="1"/>
  <c r="AE1074" i="1"/>
  <c r="AE1085" i="1"/>
  <c r="AE1096" i="1"/>
  <c r="AE1107" i="1"/>
  <c r="AE1118" i="1"/>
  <c r="AE1129" i="1"/>
  <c r="AE1141" i="1"/>
  <c r="AE1152" i="1"/>
  <c r="AE1163" i="1"/>
  <c r="AE1174" i="1"/>
  <c r="AE1185" i="1"/>
  <c r="AE1196" i="1"/>
  <c r="AE1207" i="1"/>
  <c r="AE1218" i="1"/>
  <c r="AE1229" i="1"/>
  <c r="AE1241" i="1"/>
  <c r="AE1252" i="1"/>
  <c r="AE1263" i="1"/>
  <c r="AE1274" i="1"/>
  <c r="AE1285" i="1"/>
  <c r="AE1296" i="1"/>
  <c r="AE1307" i="1"/>
  <c r="AE1318" i="1"/>
  <c r="AE1329" i="1"/>
  <c r="AE1341" i="1"/>
  <c r="AE1351" i="1"/>
  <c r="AE1361" i="1"/>
  <c r="AE1371" i="1"/>
  <c r="AE1381" i="1"/>
  <c r="AE1391" i="1"/>
  <c r="AE1401" i="1"/>
  <c r="AE1411" i="1"/>
  <c r="AE1421" i="1"/>
  <c r="AE1431" i="1"/>
  <c r="AE1441" i="1"/>
  <c r="AE1451" i="1"/>
  <c r="AE1461" i="1"/>
  <c r="AE1471" i="1"/>
  <c r="AE1481" i="1"/>
  <c r="AE1491" i="1"/>
  <c r="AE1501" i="1"/>
  <c r="AE1511" i="1"/>
  <c r="AE1521" i="1"/>
  <c r="AE1531" i="1"/>
  <c r="AE1541" i="1"/>
  <c r="AE1551" i="1"/>
  <c r="AE1561" i="1"/>
  <c r="AE1571" i="1"/>
  <c r="AE1581" i="1"/>
  <c r="AE1591" i="1"/>
  <c r="AE1601" i="1"/>
  <c r="AE1611" i="1"/>
  <c r="AE1621" i="1"/>
  <c r="AE1631" i="1"/>
  <c r="AE1641" i="1"/>
  <c r="AE1651" i="1"/>
  <c r="AE1661" i="1"/>
  <c r="AE1671" i="1"/>
  <c r="AE1681" i="1"/>
  <c r="AE1691" i="1"/>
  <c r="AE1701" i="1"/>
  <c r="AE1711" i="1"/>
  <c r="AE1721" i="1"/>
  <c r="AE1731" i="1"/>
  <c r="AE1741" i="1"/>
  <c r="AE1751" i="1"/>
  <c r="AE1761" i="1"/>
  <c r="AE1771" i="1"/>
  <c r="AE1781" i="1"/>
  <c r="AE1791" i="1"/>
  <c r="AE1801" i="1"/>
  <c r="AD11" i="1"/>
  <c r="AD21" i="1"/>
  <c r="AD31" i="1"/>
  <c r="AD41" i="1"/>
  <c r="AD51" i="1"/>
  <c r="AD61" i="1"/>
  <c r="AD71" i="1"/>
  <c r="AD81" i="1"/>
  <c r="AD91" i="1"/>
  <c r="AD101" i="1"/>
  <c r="AD111" i="1"/>
  <c r="AD121" i="1"/>
  <c r="AD131" i="1"/>
  <c r="AD141" i="1"/>
  <c r="AD151" i="1"/>
  <c r="AD161" i="1"/>
  <c r="AD171" i="1"/>
  <c r="AD181" i="1"/>
  <c r="AD191" i="1"/>
  <c r="AD201" i="1"/>
  <c r="AD211" i="1"/>
  <c r="AD221" i="1"/>
  <c r="AD231" i="1"/>
  <c r="AD241" i="1"/>
  <c r="AD251" i="1"/>
  <c r="AD261" i="1"/>
  <c r="AD271" i="1"/>
  <c r="AD281" i="1"/>
  <c r="AD291" i="1"/>
  <c r="AD301" i="1"/>
  <c r="AD311" i="1"/>
  <c r="AD321" i="1"/>
  <c r="AD331" i="1"/>
  <c r="AD341" i="1"/>
  <c r="AD351" i="1"/>
  <c r="AD361" i="1"/>
  <c r="AD371" i="1"/>
  <c r="AD381" i="1"/>
  <c r="AD391" i="1"/>
  <c r="AD401" i="1"/>
  <c r="AD411" i="1"/>
  <c r="AD421" i="1"/>
  <c r="AD431" i="1"/>
  <c r="AD441" i="1"/>
  <c r="AD451" i="1"/>
  <c r="AD461" i="1"/>
  <c r="AD471" i="1"/>
  <c r="AD481" i="1"/>
  <c r="AD491" i="1"/>
  <c r="AD501" i="1"/>
  <c r="AD511" i="1"/>
  <c r="AD521" i="1"/>
  <c r="AD531" i="1"/>
  <c r="AD541" i="1"/>
  <c r="AD551" i="1"/>
  <c r="AD561" i="1"/>
  <c r="AD571" i="1"/>
  <c r="AD581" i="1"/>
  <c r="AD591" i="1"/>
  <c r="AD601" i="1"/>
  <c r="AD611" i="1"/>
  <c r="AD621" i="1"/>
  <c r="AD631" i="1"/>
  <c r="AD641" i="1"/>
  <c r="AD651" i="1"/>
  <c r="AD661" i="1"/>
  <c r="AD671" i="1"/>
  <c r="AD681" i="1"/>
  <c r="AD691" i="1"/>
  <c r="AD701" i="1"/>
  <c r="AD711" i="1"/>
  <c r="AD721" i="1"/>
  <c r="AD731" i="1"/>
  <c r="AD741" i="1"/>
  <c r="AD751" i="1"/>
  <c r="AD761" i="1"/>
  <c r="AD771" i="1"/>
  <c r="AD781" i="1"/>
  <c r="AD791" i="1"/>
  <c r="AD801" i="1"/>
  <c r="AD811" i="1"/>
  <c r="AD821" i="1"/>
  <c r="AD831" i="1"/>
  <c r="AD841" i="1"/>
  <c r="AD851" i="1"/>
  <c r="AD861" i="1"/>
  <c r="AD871" i="1"/>
  <c r="AD881" i="1"/>
  <c r="AD891" i="1"/>
  <c r="AD901" i="1"/>
  <c r="AD911" i="1"/>
  <c r="AD921" i="1"/>
  <c r="AD931" i="1"/>
  <c r="AD941" i="1"/>
  <c r="AD951" i="1"/>
  <c r="AD961" i="1"/>
  <c r="AD971" i="1"/>
  <c r="AD981" i="1"/>
  <c r="AD991" i="1"/>
  <c r="AD1001" i="1"/>
  <c r="AD1011" i="1"/>
  <c r="AD1021" i="1"/>
  <c r="AD1031" i="1"/>
  <c r="AD1041" i="1"/>
  <c r="AD1051" i="1"/>
  <c r="AD1061" i="1"/>
  <c r="AD1071" i="1"/>
  <c r="AD1081" i="1"/>
  <c r="AD1091" i="1"/>
  <c r="AD1101" i="1"/>
  <c r="AD1111" i="1"/>
  <c r="AD1121" i="1"/>
  <c r="AD1131" i="1"/>
  <c r="AD1141" i="1"/>
  <c r="AD1151" i="1"/>
  <c r="AD1161" i="1"/>
  <c r="AD1171" i="1"/>
  <c r="AD1181" i="1"/>
  <c r="AD1191" i="1"/>
  <c r="AD1201" i="1"/>
  <c r="AD1211" i="1"/>
  <c r="AD1221" i="1"/>
  <c r="AD1231" i="1"/>
  <c r="AD1241" i="1"/>
  <c r="AD1251" i="1"/>
  <c r="AD1261" i="1"/>
  <c r="AD1271" i="1"/>
  <c r="AD1281" i="1"/>
  <c r="AD1291" i="1"/>
  <c r="AD1301" i="1"/>
  <c r="AD1311" i="1"/>
  <c r="AD1321" i="1"/>
  <c r="AD1331" i="1"/>
  <c r="AD1341" i="1"/>
  <c r="AD1351" i="1"/>
  <c r="AD1361" i="1"/>
  <c r="AD1371" i="1"/>
  <c r="AD1381" i="1"/>
  <c r="AD1391" i="1"/>
  <c r="AD1401" i="1"/>
  <c r="AD1411" i="1"/>
  <c r="AD1421" i="1"/>
  <c r="AD1431" i="1"/>
  <c r="AD1441" i="1"/>
  <c r="AD1451" i="1"/>
  <c r="AD1461" i="1"/>
  <c r="AE296" i="1"/>
  <c r="AE393" i="1"/>
  <c r="AE443" i="1"/>
  <c r="AE493" i="1"/>
  <c r="AE543" i="1"/>
  <c r="AE593" i="1"/>
  <c r="AE643" i="1"/>
  <c r="AE693" i="1"/>
  <c r="AE726" i="1"/>
  <c r="AE753" i="1"/>
  <c r="AE776" i="1"/>
  <c r="AE796" i="1"/>
  <c r="AE812" i="1"/>
  <c r="AE825" i="1"/>
  <c r="AE839" i="1"/>
  <c r="AE854" i="1"/>
  <c r="AE866" i="1"/>
  <c r="AE879" i="1"/>
  <c r="AE892" i="1"/>
  <c r="AE904" i="1"/>
  <c r="AE916" i="1"/>
  <c r="AE929" i="1"/>
  <c r="AE942" i="1"/>
  <c r="AE953" i="1"/>
  <c r="AE964" i="1"/>
  <c r="AE975" i="1"/>
  <c r="AE986" i="1"/>
  <c r="AE997" i="1"/>
  <c r="AE1008" i="1"/>
  <c r="AE1019" i="1"/>
  <c r="AE1031" i="1"/>
  <c r="AE1042" i="1"/>
  <c r="AE1053" i="1"/>
  <c r="AE1064" i="1"/>
  <c r="AE1075" i="1"/>
  <c r="AE1086" i="1"/>
  <c r="AE1097" i="1"/>
  <c r="AE1108" i="1"/>
  <c r="AE1119" i="1"/>
  <c r="AE1131" i="1"/>
  <c r="AE1142" i="1"/>
  <c r="AE1153" i="1"/>
  <c r="AE1164" i="1"/>
  <c r="AE1175" i="1"/>
  <c r="AE1186" i="1"/>
  <c r="AE1197" i="1"/>
  <c r="AE1208" i="1"/>
  <c r="AE1219" i="1"/>
  <c r="AE1231" i="1"/>
  <c r="AE1242" i="1"/>
  <c r="AE1253" i="1"/>
  <c r="AE1264" i="1"/>
  <c r="AE1275" i="1"/>
  <c r="AE1286" i="1"/>
  <c r="AE1297" i="1"/>
  <c r="AE1308" i="1"/>
  <c r="AE1319" i="1"/>
  <c r="AE1331" i="1"/>
  <c r="AE1342" i="1"/>
  <c r="AE1352" i="1"/>
  <c r="AE1362" i="1"/>
  <c r="AE1372" i="1"/>
  <c r="AE1382" i="1"/>
  <c r="AE1392" i="1"/>
  <c r="AE1402" i="1"/>
  <c r="AE1412" i="1"/>
  <c r="AE1422" i="1"/>
  <c r="AE1432" i="1"/>
  <c r="AE1442" i="1"/>
  <c r="AE1452" i="1"/>
  <c r="AE1462" i="1"/>
  <c r="AE1472" i="1"/>
  <c r="AE1482" i="1"/>
  <c r="AE1492" i="1"/>
  <c r="AE1502" i="1"/>
  <c r="AE1512" i="1"/>
  <c r="AE1522" i="1"/>
  <c r="AE1532" i="1"/>
  <c r="AE1542" i="1"/>
  <c r="AE1552" i="1"/>
  <c r="AE1562" i="1"/>
  <c r="AE1572" i="1"/>
  <c r="AE1582" i="1"/>
  <c r="AE1592" i="1"/>
  <c r="AE1602" i="1"/>
  <c r="AE1612" i="1"/>
  <c r="AE1622" i="1"/>
  <c r="AE1632" i="1"/>
  <c r="AE1642" i="1"/>
  <c r="AE1652" i="1"/>
  <c r="AE1662" i="1"/>
  <c r="AE1672" i="1"/>
  <c r="AE1682" i="1"/>
  <c r="AE1692" i="1"/>
  <c r="AE1702" i="1"/>
  <c r="AE1712" i="1"/>
  <c r="AE1722" i="1"/>
  <c r="AE1732" i="1"/>
  <c r="AE1742" i="1"/>
  <c r="AE1752" i="1"/>
  <c r="AE1762" i="1"/>
  <c r="AE1772" i="1"/>
  <c r="AE1782" i="1"/>
  <c r="AE1792" i="1"/>
  <c r="AE1802" i="1"/>
  <c r="AD12" i="1"/>
  <c r="AD22" i="1"/>
  <c r="AD32" i="1"/>
  <c r="AD42" i="1"/>
  <c r="AD52" i="1"/>
  <c r="AD62" i="1"/>
  <c r="AD72" i="1"/>
  <c r="AD82" i="1"/>
  <c r="AD92" i="1"/>
  <c r="AD102" i="1"/>
  <c r="AD112" i="1"/>
  <c r="AD122" i="1"/>
  <c r="AD132" i="1"/>
  <c r="AD142" i="1"/>
  <c r="AD152" i="1"/>
  <c r="AD162" i="1"/>
  <c r="AD172" i="1"/>
  <c r="AD182" i="1"/>
  <c r="AD192" i="1"/>
  <c r="AD202" i="1"/>
  <c r="AD212" i="1"/>
  <c r="AD222" i="1"/>
  <c r="AD232" i="1"/>
  <c r="AD242" i="1"/>
  <c r="AD252" i="1"/>
  <c r="AD262" i="1"/>
  <c r="AD272" i="1"/>
  <c r="AD282" i="1"/>
  <c r="AD292" i="1"/>
  <c r="AD302" i="1"/>
  <c r="AD312" i="1"/>
  <c r="AD322" i="1"/>
  <c r="AD332" i="1"/>
  <c r="AD342" i="1"/>
  <c r="AD352" i="1"/>
  <c r="AD362" i="1"/>
  <c r="AD372" i="1"/>
  <c r="AD382" i="1"/>
  <c r="AD392" i="1"/>
  <c r="AD402" i="1"/>
  <c r="AD412" i="1"/>
  <c r="AD422" i="1"/>
  <c r="AD432" i="1"/>
  <c r="AD442" i="1"/>
  <c r="AD452" i="1"/>
  <c r="AD462" i="1"/>
  <c r="AD472" i="1"/>
  <c r="AD482" i="1"/>
  <c r="AD492" i="1"/>
  <c r="AD502" i="1"/>
  <c r="AD512" i="1"/>
  <c r="AD522" i="1"/>
  <c r="AD532" i="1"/>
  <c r="AD542" i="1"/>
  <c r="AD552" i="1"/>
  <c r="AD562" i="1"/>
  <c r="AD572" i="1"/>
  <c r="AD582" i="1"/>
  <c r="AD592" i="1"/>
  <c r="AD602" i="1"/>
  <c r="AD612" i="1"/>
  <c r="AD622" i="1"/>
  <c r="AD632" i="1"/>
  <c r="AD642" i="1"/>
  <c r="AD652" i="1"/>
  <c r="AD662" i="1"/>
  <c r="AD672" i="1"/>
  <c r="AD682" i="1"/>
  <c r="AD692" i="1"/>
  <c r="AD702" i="1"/>
  <c r="AD712" i="1"/>
  <c r="AD722" i="1"/>
  <c r="AD732" i="1"/>
  <c r="AD742" i="1"/>
  <c r="AD752" i="1"/>
  <c r="AD762" i="1"/>
  <c r="AD772" i="1"/>
  <c r="AD782" i="1"/>
  <c r="AD792" i="1"/>
  <c r="AD802" i="1"/>
  <c r="AD812" i="1"/>
  <c r="AD822" i="1"/>
  <c r="AD832" i="1"/>
  <c r="AD842" i="1"/>
  <c r="AD852" i="1"/>
  <c r="AD862" i="1"/>
  <c r="AD872" i="1"/>
  <c r="AD882" i="1"/>
  <c r="AD892" i="1"/>
  <c r="AD902" i="1"/>
  <c r="AD912" i="1"/>
  <c r="AD922" i="1"/>
  <c r="AD932" i="1"/>
  <c r="AE306" i="1"/>
  <c r="AE396" i="1"/>
  <c r="AE446" i="1"/>
  <c r="AE496" i="1"/>
  <c r="AE546" i="1"/>
  <c r="AE596" i="1"/>
  <c r="AE646" i="1"/>
  <c r="AE696" i="1"/>
  <c r="AE732" i="1"/>
  <c r="AE754" i="1"/>
  <c r="AE779" i="1"/>
  <c r="AE797" i="1"/>
  <c r="AE813" i="1"/>
  <c r="AE826" i="1"/>
  <c r="AE842" i="1"/>
  <c r="AE855" i="1"/>
  <c r="AE867" i="1"/>
  <c r="AE881" i="1"/>
  <c r="AE893" i="1"/>
  <c r="AE905" i="1"/>
  <c r="AE917" i="1"/>
  <c r="AE931" i="1"/>
  <c r="AE943" i="1"/>
  <c r="AE954" i="1"/>
  <c r="AE965" i="1"/>
  <c r="AE976" i="1"/>
  <c r="AE987" i="1"/>
  <c r="AE998" i="1"/>
  <c r="AE1009" i="1"/>
  <c r="AE1021" i="1"/>
  <c r="AE1032" i="1"/>
  <c r="AE1043" i="1"/>
  <c r="AE1054" i="1"/>
  <c r="AE1065" i="1"/>
  <c r="AE1076" i="1"/>
  <c r="AE1087" i="1"/>
  <c r="AE1098" i="1"/>
  <c r="AE1109" i="1"/>
  <c r="AE1121" i="1"/>
  <c r="AE1132" i="1"/>
  <c r="AE1143" i="1"/>
  <c r="AE1154" i="1"/>
  <c r="AE1165" i="1"/>
  <c r="AE1176" i="1"/>
  <c r="AE1187" i="1"/>
  <c r="AE1198" i="1"/>
  <c r="AE1209" i="1"/>
  <c r="AE1221" i="1"/>
  <c r="AE1232" i="1"/>
  <c r="AE1243" i="1"/>
  <c r="AE1254" i="1"/>
  <c r="AE1265" i="1"/>
  <c r="AE1276" i="1"/>
  <c r="AE1287" i="1"/>
  <c r="AE1298" i="1"/>
  <c r="AE1309" i="1"/>
  <c r="AE1321" i="1"/>
  <c r="AE1332" i="1"/>
  <c r="AE1343" i="1"/>
  <c r="AE1353" i="1"/>
  <c r="AE1363" i="1"/>
  <c r="AE1373" i="1"/>
  <c r="AE1383" i="1"/>
  <c r="AE1393" i="1"/>
  <c r="AE1403" i="1"/>
  <c r="AE1413" i="1"/>
  <c r="AE1423" i="1"/>
  <c r="AE1433" i="1"/>
  <c r="AE1443" i="1"/>
  <c r="AE1453" i="1"/>
  <c r="AE1463" i="1"/>
  <c r="AE1473" i="1"/>
  <c r="AE1483" i="1"/>
  <c r="AE1493" i="1"/>
  <c r="AE1503" i="1"/>
  <c r="AE1513" i="1"/>
  <c r="AE1523" i="1"/>
  <c r="AE1533" i="1"/>
  <c r="AE1543" i="1"/>
  <c r="AE1553" i="1"/>
  <c r="AE1563" i="1"/>
  <c r="AE1573" i="1"/>
  <c r="AE1583" i="1"/>
  <c r="AE1593" i="1"/>
  <c r="AE1603" i="1"/>
  <c r="AE1613" i="1"/>
  <c r="AE1623" i="1"/>
  <c r="AE1633" i="1"/>
  <c r="AE1643" i="1"/>
  <c r="AE1653" i="1"/>
  <c r="AE1663" i="1"/>
  <c r="AE1673" i="1"/>
  <c r="AE1683" i="1"/>
  <c r="AE1693" i="1"/>
  <c r="AE1703" i="1"/>
  <c r="AE1713" i="1"/>
  <c r="AE1723" i="1"/>
  <c r="AE1733" i="1"/>
  <c r="AE1743" i="1"/>
  <c r="AE1753" i="1"/>
  <c r="AE1763" i="1"/>
  <c r="AE1773" i="1"/>
  <c r="AE1783" i="1"/>
  <c r="AE1793" i="1"/>
  <c r="AD3" i="1"/>
  <c r="AD13" i="1"/>
  <c r="AD23" i="1"/>
  <c r="AD33" i="1"/>
  <c r="AD43" i="1"/>
  <c r="AD53" i="1"/>
  <c r="AD63" i="1"/>
  <c r="AD73" i="1"/>
  <c r="AD83" i="1"/>
  <c r="AD93" i="1"/>
  <c r="AD103" i="1"/>
  <c r="AD113" i="1"/>
  <c r="AD123" i="1"/>
  <c r="AD133" i="1"/>
  <c r="AD143" i="1"/>
  <c r="AD153" i="1"/>
  <c r="AD163" i="1"/>
  <c r="AD173" i="1"/>
  <c r="AD183" i="1"/>
  <c r="AD193" i="1"/>
  <c r="AD203" i="1"/>
  <c r="AD213" i="1"/>
  <c r="AD223" i="1"/>
  <c r="AD233" i="1"/>
  <c r="AD243" i="1"/>
  <c r="AD253" i="1"/>
  <c r="AD263" i="1"/>
  <c r="AD273" i="1"/>
  <c r="AD283" i="1"/>
  <c r="AD293" i="1"/>
  <c r="AD303" i="1"/>
  <c r="AD313" i="1"/>
  <c r="AD323" i="1"/>
  <c r="AD333" i="1"/>
  <c r="AD343" i="1"/>
  <c r="AD353" i="1"/>
  <c r="AD363" i="1"/>
  <c r="AD373" i="1"/>
  <c r="AD383" i="1"/>
  <c r="AD393" i="1"/>
  <c r="AD403" i="1"/>
  <c r="AD413" i="1"/>
  <c r="AD423" i="1"/>
  <c r="AD433" i="1"/>
  <c r="AD443" i="1"/>
  <c r="AD453" i="1"/>
  <c r="AD463" i="1"/>
  <c r="AD473" i="1"/>
  <c r="AD483" i="1"/>
  <c r="AD493" i="1"/>
  <c r="AD503" i="1"/>
  <c r="AD513" i="1"/>
  <c r="AD523" i="1"/>
  <c r="AD533" i="1"/>
  <c r="AD543" i="1"/>
  <c r="AD553" i="1"/>
  <c r="AD563" i="1"/>
  <c r="AD573" i="1"/>
  <c r="AD583" i="1"/>
  <c r="AD593" i="1"/>
  <c r="AD603" i="1"/>
  <c r="AD613" i="1"/>
  <c r="AD623" i="1"/>
  <c r="AD633" i="1"/>
  <c r="AD643" i="1"/>
  <c r="AD653" i="1"/>
  <c r="AD663" i="1"/>
  <c r="AD673" i="1"/>
  <c r="AD683" i="1"/>
  <c r="AD693" i="1"/>
  <c r="AD703" i="1"/>
  <c r="AD713" i="1"/>
  <c r="AD723" i="1"/>
  <c r="AD733" i="1"/>
  <c r="AD743" i="1"/>
  <c r="AD753" i="1"/>
  <c r="AD763" i="1"/>
  <c r="AD773" i="1"/>
  <c r="AD783" i="1"/>
  <c r="AD793" i="1"/>
  <c r="AD803" i="1"/>
  <c r="AD813" i="1"/>
  <c r="AD823" i="1"/>
  <c r="AD833" i="1"/>
  <c r="AD843" i="1"/>
  <c r="AD853" i="1"/>
  <c r="AD863" i="1"/>
  <c r="AD873" i="1"/>
  <c r="AD883" i="1"/>
  <c r="AD893" i="1"/>
  <c r="AD903" i="1"/>
  <c r="AD913" i="1"/>
  <c r="AD923" i="1"/>
  <c r="AD933" i="1"/>
  <c r="AD943" i="1"/>
  <c r="AD953" i="1"/>
  <c r="AD963" i="1"/>
  <c r="AD973" i="1"/>
  <c r="AD983" i="1"/>
  <c r="AD993" i="1"/>
  <c r="AD1003" i="1"/>
  <c r="AD1013" i="1"/>
  <c r="AD1023" i="1"/>
  <c r="AD1033" i="1"/>
  <c r="AD1043" i="1"/>
  <c r="AD1053" i="1"/>
  <c r="AD1063" i="1"/>
  <c r="AD1073" i="1"/>
  <c r="AD1083" i="1"/>
  <c r="AD1093" i="1"/>
  <c r="AD1103" i="1"/>
  <c r="AD1113" i="1"/>
  <c r="AD1123" i="1"/>
  <c r="AD1133" i="1"/>
  <c r="AD1143" i="1"/>
  <c r="AD1153" i="1"/>
  <c r="AD1163" i="1"/>
  <c r="AD1173" i="1"/>
  <c r="AD1183" i="1"/>
  <c r="AD1193" i="1"/>
  <c r="AD1203" i="1"/>
  <c r="AD1213" i="1"/>
  <c r="AE316" i="1"/>
  <c r="AE403" i="1"/>
  <c r="AE453" i="1"/>
  <c r="AE503" i="1"/>
  <c r="AE553" i="1"/>
  <c r="AE603" i="1"/>
  <c r="AE653" i="1"/>
  <c r="AE703" i="1"/>
  <c r="AE733" i="1"/>
  <c r="AE756" i="1"/>
  <c r="AE782" i="1"/>
  <c r="AE799" i="1"/>
  <c r="AE814" i="1"/>
  <c r="AE827" i="1"/>
  <c r="AE843" i="1"/>
  <c r="AE856" i="1"/>
  <c r="AE869" i="1"/>
  <c r="AE882" i="1"/>
  <c r="AE894" i="1"/>
  <c r="AE906" i="1"/>
  <c r="AE919" i="1"/>
  <c r="AE932" i="1"/>
  <c r="AE944" i="1"/>
  <c r="AE955" i="1"/>
  <c r="AE966" i="1"/>
  <c r="AE977" i="1"/>
  <c r="AE988" i="1"/>
  <c r="AE999" i="1"/>
  <c r="AE1011" i="1"/>
  <c r="AE1022" i="1"/>
  <c r="AE1033" i="1"/>
  <c r="AE1044" i="1"/>
  <c r="AE1055" i="1"/>
  <c r="AE1066" i="1"/>
  <c r="AE1077" i="1"/>
  <c r="AE1088" i="1"/>
  <c r="AE1099" i="1"/>
  <c r="AE1111" i="1"/>
  <c r="AE1122" i="1"/>
  <c r="AE1133" i="1"/>
  <c r="AE1144" i="1"/>
  <c r="AE1155" i="1"/>
  <c r="AE1166" i="1"/>
  <c r="AE1177" i="1"/>
  <c r="AE1188" i="1"/>
  <c r="AE1199" i="1"/>
  <c r="AE1211" i="1"/>
  <c r="AE1222" i="1"/>
  <c r="AE1233" i="1"/>
  <c r="AE1244" i="1"/>
  <c r="AE1255" i="1"/>
  <c r="AE1266" i="1"/>
  <c r="AE1277" i="1"/>
  <c r="AE1288" i="1"/>
  <c r="AE1299" i="1"/>
  <c r="AE1311" i="1"/>
  <c r="AE1322" i="1"/>
  <c r="AE1333" i="1"/>
  <c r="AE1344" i="1"/>
  <c r="AE1354" i="1"/>
  <c r="AE1364" i="1"/>
  <c r="AE1374" i="1"/>
  <c r="AE1384" i="1"/>
  <c r="AE1394" i="1"/>
  <c r="AE1404" i="1"/>
  <c r="AE1414" i="1"/>
  <c r="AE1424" i="1"/>
  <c r="AE1434" i="1"/>
  <c r="AE1444" i="1"/>
  <c r="AE1454" i="1"/>
  <c r="AE1464" i="1"/>
  <c r="AE1474" i="1"/>
  <c r="AE1484" i="1"/>
  <c r="AE1494" i="1"/>
  <c r="AE1504" i="1"/>
  <c r="AE1514" i="1"/>
  <c r="AE1524" i="1"/>
  <c r="AE1534" i="1"/>
  <c r="AE1544" i="1"/>
  <c r="AE1554" i="1"/>
  <c r="AE1564" i="1"/>
  <c r="AE1574" i="1"/>
  <c r="AE1584" i="1"/>
  <c r="AE1594" i="1"/>
  <c r="AE1604" i="1"/>
  <c r="AE1614" i="1"/>
  <c r="AE1624" i="1"/>
  <c r="AE1634" i="1"/>
  <c r="AE1644" i="1"/>
  <c r="AE1654" i="1"/>
  <c r="AE1664" i="1"/>
  <c r="AE1674" i="1"/>
  <c r="AE1684" i="1"/>
  <c r="AE1694" i="1"/>
  <c r="AE1704" i="1"/>
  <c r="AE1714" i="1"/>
  <c r="AE1724" i="1"/>
  <c r="AE1734" i="1"/>
  <c r="AE1744" i="1"/>
  <c r="AE1754" i="1"/>
  <c r="AE1764" i="1"/>
  <c r="AE1774" i="1"/>
  <c r="AE1784" i="1"/>
  <c r="AE1794" i="1"/>
  <c r="AD4" i="1"/>
  <c r="AD14" i="1"/>
  <c r="AD24" i="1"/>
  <c r="AD34" i="1"/>
  <c r="AD44" i="1"/>
  <c r="AD54" i="1"/>
  <c r="AD64" i="1"/>
  <c r="AD74" i="1"/>
  <c r="AD84" i="1"/>
  <c r="AD94" i="1"/>
  <c r="AD104" i="1"/>
  <c r="AD114" i="1"/>
  <c r="AD124" i="1"/>
  <c r="AD134" i="1"/>
  <c r="AD144" i="1"/>
  <c r="AD154" i="1"/>
  <c r="AD164" i="1"/>
  <c r="AD174" i="1"/>
  <c r="AD184" i="1"/>
  <c r="AD194" i="1"/>
  <c r="AD204" i="1"/>
  <c r="AD214" i="1"/>
  <c r="AD224" i="1"/>
  <c r="AD234" i="1"/>
  <c r="AD244" i="1"/>
  <c r="AD254" i="1"/>
  <c r="AD264" i="1"/>
  <c r="AD274" i="1"/>
  <c r="AD284" i="1"/>
  <c r="AD294" i="1"/>
  <c r="AD304" i="1"/>
  <c r="AD314" i="1"/>
  <c r="AD324" i="1"/>
  <c r="AD334" i="1"/>
  <c r="AD344" i="1"/>
  <c r="AD354" i="1"/>
  <c r="AD364" i="1"/>
  <c r="AD374" i="1"/>
  <c r="AD384" i="1"/>
  <c r="AD394" i="1"/>
  <c r="AD404" i="1"/>
  <c r="AD414" i="1"/>
  <c r="AD424" i="1"/>
  <c r="AD434" i="1"/>
  <c r="AD444" i="1"/>
  <c r="AD454" i="1"/>
  <c r="AD464" i="1"/>
  <c r="AD474" i="1"/>
  <c r="AD484" i="1"/>
  <c r="AD494" i="1"/>
  <c r="AD504" i="1"/>
  <c r="AD514" i="1"/>
  <c r="AD524" i="1"/>
  <c r="AD534" i="1"/>
  <c r="AD544" i="1"/>
  <c r="AD554" i="1"/>
  <c r="AD564" i="1"/>
  <c r="AD574" i="1"/>
  <c r="AD584" i="1"/>
  <c r="AD594" i="1"/>
  <c r="AD604" i="1"/>
  <c r="AD614" i="1"/>
  <c r="AD624" i="1"/>
  <c r="AD634" i="1"/>
  <c r="AD644" i="1"/>
  <c r="AD654" i="1"/>
  <c r="AD664" i="1"/>
  <c r="AD674" i="1"/>
  <c r="AD684" i="1"/>
  <c r="AD694" i="1"/>
  <c r="AD704" i="1"/>
  <c r="AD714" i="1"/>
  <c r="AD724" i="1"/>
  <c r="AD734" i="1"/>
  <c r="AD744" i="1"/>
  <c r="AD754" i="1"/>
  <c r="AD764" i="1"/>
  <c r="AD774" i="1"/>
  <c r="AD784" i="1"/>
  <c r="AD794" i="1"/>
  <c r="AD804" i="1"/>
  <c r="AD814" i="1"/>
  <c r="AD824" i="1"/>
  <c r="AD834" i="1"/>
  <c r="AD844" i="1"/>
  <c r="AD854" i="1"/>
  <c r="AD864" i="1"/>
  <c r="AD874" i="1"/>
  <c r="AD884" i="1"/>
  <c r="AD894" i="1"/>
  <c r="AD904" i="1"/>
  <c r="AD914" i="1"/>
  <c r="AD924" i="1"/>
  <c r="AD934" i="1"/>
  <c r="AD944" i="1"/>
  <c r="AD954" i="1"/>
  <c r="AD964" i="1"/>
  <c r="AD974" i="1"/>
  <c r="AD984" i="1"/>
  <c r="AD994" i="1"/>
  <c r="AD1004" i="1"/>
  <c r="AD1014" i="1"/>
  <c r="AD1024" i="1"/>
  <c r="AD1034" i="1"/>
  <c r="AD1044" i="1"/>
  <c r="AD1054" i="1"/>
  <c r="AD1064" i="1"/>
  <c r="AD1074" i="1"/>
  <c r="AD1084" i="1"/>
  <c r="AD1094" i="1"/>
  <c r="AD1104" i="1"/>
  <c r="AD1114" i="1"/>
  <c r="AD1124" i="1"/>
  <c r="AD1134" i="1"/>
  <c r="AD1144" i="1"/>
  <c r="AD1154" i="1"/>
  <c r="AD1164" i="1"/>
  <c r="AD1174" i="1"/>
  <c r="AD1184" i="1"/>
  <c r="AD1194" i="1"/>
  <c r="AD1204" i="1"/>
  <c r="AD1214" i="1"/>
  <c r="AD1224" i="1"/>
  <c r="AD1234" i="1"/>
  <c r="AD1244" i="1"/>
  <c r="AD1254" i="1"/>
  <c r="AD1264" i="1"/>
  <c r="AD1274" i="1"/>
  <c r="AD1284" i="1"/>
  <c r="AD1294" i="1"/>
  <c r="AD1304" i="1"/>
  <c r="AD1314" i="1"/>
  <c r="AD1324" i="1"/>
  <c r="AD1334" i="1"/>
  <c r="AD1344" i="1"/>
  <c r="AD1354" i="1"/>
  <c r="AD1364" i="1"/>
  <c r="AD1374" i="1"/>
  <c r="AD1384" i="1"/>
  <c r="AD1394" i="1"/>
  <c r="AD1404" i="1"/>
  <c r="AD1414" i="1"/>
  <c r="AD1424" i="1"/>
  <c r="AD1434" i="1"/>
  <c r="AD1444" i="1"/>
  <c r="AD1454" i="1"/>
  <c r="AD1464" i="1"/>
  <c r="AD1474" i="1"/>
  <c r="AD1484" i="1"/>
  <c r="AD1494" i="1"/>
  <c r="AD1504" i="1"/>
  <c r="AE326" i="1"/>
  <c r="AE406" i="1"/>
  <c r="AE456" i="1"/>
  <c r="AE506" i="1"/>
  <c r="AE556" i="1"/>
  <c r="AE606" i="1"/>
  <c r="AE656" i="1"/>
  <c r="AE704" i="1"/>
  <c r="AE734" i="1"/>
  <c r="AE762" i="1"/>
  <c r="AE783" i="1"/>
  <c r="AE802" i="1"/>
  <c r="AE815" i="1"/>
  <c r="AE829" i="1"/>
  <c r="AE844" i="1"/>
  <c r="AE857" i="1"/>
  <c r="AE871" i="1"/>
  <c r="AE883" i="1"/>
  <c r="AE895" i="1"/>
  <c r="AE907" i="1"/>
  <c r="AE921" i="1"/>
  <c r="AE933" i="1"/>
  <c r="AE945" i="1"/>
  <c r="AE956" i="1"/>
  <c r="AE967" i="1"/>
  <c r="AE978" i="1"/>
  <c r="AE989" i="1"/>
  <c r="AE1001" i="1"/>
  <c r="AE1012" i="1"/>
  <c r="AE1023" i="1"/>
  <c r="AE1034" i="1"/>
  <c r="AE1045" i="1"/>
  <c r="AE1056" i="1"/>
  <c r="AE1067" i="1"/>
  <c r="AE1078" i="1"/>
  <c r="AE1089" i="1"/>
  <c r="AE1101" i="1"/>
  <c r="AE1112" i="1"/>
  <c r="AE1123" i="1"/>
  <c r="AE1134" i="1"/>
  <c r="AE1145" i="1"/>
  <c r="AE1156" i="1"/>
  <c r="AE1167" i="1"/>
  <c r="AE1178" i="1"/>
  <c r="AE1189" i="1"/>
  <c r="AE1201" i="1"/>
  <c r="AE1212" i="1"/>
  <c r="AE1223" i="1"/>
  <c r="AE1234" i="1"/>
  <c r="AE1245" i="1"/>
  <c r="AE1256" i="1"/>
  <c r="AE1267" i="1"/>
  <c r="AE1278" i="1"/>
  <c r="AE1289" i="1"/>
  <c r="AE1301" i="1"/>
  <c r="AE1312" i="1"/>
  <c r="AE1323" i="1"/>
  <c r="AE1334" i="1"/>
  <c r="AE1345" i="1"/>
  <c r="AE1355" i="1"/>
  <c r="AE1365" i="1"/>
  <c r="AE1375" i="1"/>
  <c r="AE1385" i="1"/>
  <c r="AE1395" i="1"/>
  <c r="AE1405" i="1"/>
  <c r="AE1415" i="1"/>
  <c r="AE1425" i="1"/>
  <c r="AE1435" i="1"/>
  <c r="AE1445" i="1"/>
  <c r="AE1455" i="1"/>
  <c r="AE1465" i="1"/>
  <c r="AE1475" i="1"/>
  <c r="AE1485" i="1"/>
  <c r="AE1495" i="1"/>
  <c r="AE1505" i="1"/>
  <c r="AE1515" i="1"/>
  <c r="AE1525" i="1"/>
  <c r="AE1535" i="1"/>
  <c r="AE1545" i="1"/>
  <c r="AE1555" i="1"/>
  <c r="AE1565" i="1"/>
  <c r="AE1575" i="1"/>
  <c r="AE1585" i="1"/>
  <c r="AE1595" i="1"/>
  <c r="AE1605" i="1"/>
  <c r="AE1615" i="1"/>
  <c r="AE1625" i="1"/>
  <c r="AE1635" i="1"/>
  <c r="AE1645" i="1"/>
  <c r="AE1655" i="1"/>
  <c r="AE1665" i="1"/>
  <c r="AE1675" i="1"/>
  <c r="AE1685" i="1"/>
  <c r="AE1695" i="1"/>
  <c r="AE1705" i="1"/>
  <c r="AE1715" i="1"/>
  <c r="AE1725" i="1"/>
  <c r="AE1735" i="1"/>
  <c r="AE1745" i="1"/>
  <c r="AE1755" i="1"/>
  <c r="AE1765" i="1"/>
  <c r="AE1775" i="1"/>
  <c r="AE1785" i="1"/>
  <c r="AE1795" i="1"/>
  <c r="AD5" i="1"/>
  <c r="AD15" i="1"/>
  <c r="AD25" i="1"/>
  <c r="AD35" i="1"/>
  <c r="AD45" i="1"/>
  <c r="AD55" i="1"/>
  <c r="AD65" i="1"/>
  <c r="AD75" i="1"/>
  <c r="AD85" i="1"/>
  <c r="AD95" i="1"/>
  <c r="AD105" i="1"/>
  <c r="AD115" i="1"/>
  <c r="AD125" i="1"/>
  <c r="AD135" i="1"/>
  <c r="AD145" i="1"/>
  <c r="AD155" i="1"/>
  <c r="AD165" i="1"/>
  <c r="AD175" i="1"/>
  <c r="AD185" i="1"/>
  <c r="AD195" i="1"/>
  <c r="AD205" i="1"/>
  <c r="AD215" i="1"/>
  <c r="AD225" i="1"/>
  <c r="AD235" i="1"/>
  <c r="AD245" i="1"/>
  <c r="AD255" i="1"/>
  <c r="AD265" i="1"/>
  <c r="AD275" i="1"/>
  <c r="AD285" i="1"/>
  <c r="AD295" i="1"/>
  <c r="AD305" i="1"/>
  <c r="AD315" i="1"/>
  <c r="AD325" i="1"/>
  <c r="AD335" i="1"/>
  <c r="AD345" i="1"/>
  <c r="AD355" i="1"/>
  <c r="AD365" i="1"/>
  <c r="AD375" i="1"/>
  <c r="AD385" i="1"/>
  <c r="AD395" i="1"/>
  <c r="AD405" i="1"/>
  <c r="AD415" i="1"/>
  <c r="AD425" i="1"/>
  <c r="AD435" i="1"/>
  <c r="AD445" i="1"/>
  <c r="AD455" i="1"/>
  <c r="AD465" i="1"/>
  <c r="AD475" i="1"/>
  <c r="AD485" i="1"/>
  <c r="AD495" i="1"/>
  <c r="AD505" i="1"/>
  <c r="AD515" i="1"/>
  <c r="AD525" i="1"/>
  <c r="AD535" i="1"/>
  <c r="AD545" i="1"/>
  <c r="AD555" i="1"/>
  <c r="AD565" i="1"/>
  <c r="AD575" i="1"/>
  <c r="AD585" i="1"/>
  <c r="AD595" i="1"/>
  <c r="AD605" i="1"/>
  <c r="AD615" i="1"/>
  <c r="AD625" i="1"/>
  <c r="AD635" i="1"/>
  <c r="AD645" i="1"/>
  <c r="AD655" i="1"/>
  <c r="AD665" i="1"/>
  <c r="AD675" i="1"/>
  <c r="AD685" i="1"/>
  <c r="AD695" i="1"/>
  <c r="AD705" i="1"/>
  <c r="AD715" i="1"/>
  <c r="AD725" i="1"/>
  <c r="AD735" i="1"/>
  <c r="AD745" i="1"/>
  <c r="AD755" i="1"/>
  <c r="AD765" i="1"/>
  <c r="AD775" i="1"/>
  <c r="AD785" i="1"/>
  <c r="AD795" i="1"/>
  <c r="AD805" i="1"/>
  <c r="AD815" i="1"/>
  <c r="AD825" i="1"/>
  <c r="AD835" i="1"/>
  <c r="AD845" i="1"/>
  <c r="AD855" i="1"/>
  <c r="AD865" i="1"/>
  <c r="AD875" i="1"/>
  <c r="AD885" i="1"/>
  <c r="AD895" i="1"/>
  <c r="AD905" i="1"/>
  <c r="AD915" i="1"/>
  <c r="AD925" i="1"/>
  <c r="AD935" i="1"/>
  <c r="AD945" i="1"/>
  <c r="AD955" i="1"/>
  <c r="AD965" i="1"/>
  <c r="AD975" i="1"/>
  <c r="AD985" i="1"/>
  <c r="AD995" i="1"/>
  <c r="AD1005" i="1"/>
  <c r="AD1015" i="1"/>
  <c r="AD1025" i="1"/>
  <c r="AD1035" i="1"/>
  <c r="AD1045" i="1"/>
  <c r="AD1055" i="1"/>
  <c r="AD1065" i="1"/>
  <c r="AD1075" i="1"/>
  <c r="AD1085" i="1"/>
  <c r="AD1095" i="1"/>
  <c r="AD1105" i="1"/>
  <c r="AD1115" i="1"/>
  <c r="AD1125" i="1"/>
  <c r="AD1135" i="1"/>
  <c r="AD1145" i="1"/>
  <c r="AD1155" i="1"/>
  <c r="AD1165" i="1"/>
  <c r="AD1175" i="1"/>
  <c r="AD1185" i="1"/>
  <c r="AD1195" i="1"/>
  <c r="AD1205" i="1"/>
  <c r="AD1215" i="1"/>
  <c r="AD1225" i="1"/>
  <c r="AD1235" i="1"/>
  <c r="AD1245" i="1"/>
  <c r="AD1255" i="1"/>
  <c r="AD1265" i="1"/>
  <c r="AD1275" i="1"/>
  <c r="AD1285" i="1"/>
  <c r="AD1295" i="1"/>
  <c r="AD1305" i="1"/>
  <c r="AD1315" i="1"/>
  <c r="AD1325" i="1"/>
  <c r="AD1335" i="1"/>
  <c r="AD1345" i="1"/>
  <c r="AD1355" i="1"/>
  <c r="AD1365" i="1"/>
  <c r="AD1375" i="1"/>
  <c r="AD1385" i="1"/>
  <c r="AD1395" i="1"/>
  <c r="AD1405" i="1"/>
  <c r="AD1415" i="1"/>
  <c r="AE336" i="1"/>
  <c r="AE413" i="1"/>
  <c r="AE463" i="1"/>
  <c r="AE513" i="1"/>
  <c r="AE563" i="1"/>
  <c r="AE613" i="1"/>
  <c r="AE663" i="1"/>
  <c r="AE706" i="1"/>
  <c r="AE736" i="1"/>
  <c r="AE763" i="1"/>
  <c r="AE784" i="1"/>
  <c r="AE803" i="1"/>
  <c r="AE816" i="1"/>
  <c r="AE832" i="1"/>
  <c r="AE845" i="1"/>
  <c r="AE859" i="1"/>
  <c r="AE872" i="1"/>
  <c r="AE884" i="1"/>
  <c r="AE896" i="1"/>
  <c r="AE909" i="1"/>
  <c r="AE922" i="1"/>
  <c r="AE934" i="1"/>
  <c r="AE946" i="1"/>
  <c r="AE957" i="1"/>
  <c r="AE968" i="1"/>
  <c r="AE979" i="1"/>
  <c r="AE991" i="1"/>
  <c r="AE1002" i="1"/>
  <c r="AE1013" i="1"/>
  <c r="AE1024" i="1"/>
  <c r="AE1035" i="1"/>
  <c r="AE1046" i="1"/>
  <c r="AE1057" i="1"/>
  <c r="AE1068" i="1"/>
  <c r="AE1079" i="1"/>
  <c r="AE1091" i="1"/>
  <c r="AE1102" i="1"/>
  <c r="AE1113" i="1"/>
  <c r="AE1124" i="1"/>
  <c r="AE1135" i="1"/>
  <c r="AE1146" i="1"/>
  <c r="AE1157" i="1"/>
  <c r="AE1168" i="1"/>
  <c r="AE1179" i="1"/>
  <c r="AE1191" i="1"/>
  <c r="AE1202" i="1"/>
  <c r="AE1213" i="1"/>
  <c r="AE1224" i="1"/>
  <c r="AE1235" i="1"/>
  <c r="AE1246" i="1"/>
  <c r="AE1257" i="1"/>
  <c r="AE1268" i="1"/>
  <c r="AE1279" i="1"/>
  <c r="AE1291" i="1"/>
  <c r="AE1302" i="1"/>
  <c r="AE1313" i="1"/>
  <c r="AE1324" i="1"/>
  <c r="AE1335" i="1"/>
  <c r="AE1346" i="1"/>
  <c r="AE1356" i="1"/>
  <c r="AE1366" i="1"/>
  <c r="AE1376" i="1"/>
  <c r="AE1386" i="1"/>
  <c r="AE1396" i="1"/>
  <c r="AE1406" i="1"/>
  <c r="AE1416" i="1"/>
  <c r="AE1426" i="1"/>
  <c r="AE1436" i="1"/>
  <c r="AE1446" i="1"/>
  <c r="AE1456" i="1"/>
  <c r="AE1466" i="1"/>
  <c r="AE1476" i="1"/>
  <c r="AE1486" i="1"/>
  <c r="AE1496" i="1"/>
  <c r="AE1506" i="1"/>
  <c r="AE1516" i="1"/>
  <c r="AE1526" i="1"/>
  <c r="AE1536" i="1"/>
  <c r="AE1546" i="1"/>
  <c r="AE1556" i="1"/>
  <c r="AE1566" i="1"/>
  <c r="AE1576" i="1"/>
  <c r="AE1586" i="1"/>
  <c r="AE1596" i="1"/>
  <c r="AE1606" i="1"/>
  <c r="AE1616" i="1"/>
  <c r="AE1626" i="1"/>
  <c r="AE1636" i="1"/>
  <c r="AE1646" i="1"/>
  <c r="AE1656" i="1"/>
  <c r="AE1666" i="1"/>
  <c r="AE1676" i="1"/>
  <c r="AE1686" i="1"/>
  <c r="AE1696" i="1"/>
  <c r="AE1706" i="1"/>
  <c r="AE1716" i="1"/>
  <c r="AE1726" i="1"/>
  <c r="AE1736" i="1"/>
  <c r="AE1746" i="1"/>
  <c r="AE1756" i="1"/>
  <c r="AE1766" i="1"/>
  <c r="AE1776" i="1"/>
  <c r="AE1786" i="1"/>
  <c r="AE1796" i="1"/>
  <c r="AD6" i="1"/>
  <c r="AD16" i="1"/>
  <c r="AD26" i="1"/>
  <c r="AD36" i="1"/>
  <c r="AD46" i="1"/>
  <c r="AD56" i="1"/>
  <c r="AD66" i="1"/>
  <c r="AD76" i="1"/>
  <c r="AD86" i="1"/>
  <c r="AD96" i="1"/>
  <c r="AD106" i="1"/>
  <c r="AD116" i="1"/>
  <c r="AD126" i="1"/>
  <c r="AD136" i="1"/>
  <c r="AD146" i="1"/>
  <c r="AD156" i="1"/>
  <c r="AD166" i="1"/>
  <c r="AD176" i="1"/>
  <c r="AD186" i="1"/>
  <c r="AD196" i="1"/>
  <c r="AD206" i="1"/>
  <c r="AD216" i="1"/>
  <c r="AD226" i="1"/>
  <c r="AD236" i="1"/>
  <c r="AD246" i="1"/>
  <c r="AD256" i="1"/>
  <c r="AD266" i="1"/>
  <c r="AD276" i="1"/>
  <c r="AD286" i="1"/>
  <c r="AD296" i="1"/>
  <c r="AD306" i="1"/>
  <c r="AD316" i="1"/>
  <c r="AD326" i="1"/>
  <c r="AD336" i="1"/>
  <c r="AD346" i="1"/>
  <c r="AD356" i="1"/>
  <c r="AD366" i="1"/>
  <c r="AE346" i="1"/>
  <c r="AE416" i="1"/>
  <c r="AE466" i="1"/>
  <c r="AE516" i="1"/>
  <c r="AE566" i="1"/>
  <c r="AE616" i="1"/>
  <c r="AE666" i="1"/>
  <c r="AE713" i="1"/>
  <c r="AE742" i="1"/>
  <c r="AE764" i="1"/>
  <c r="AE786" i="1"/>
  <c r="AE804" i="1"/>
  <c r="AE817" i="1"/>
  <c r="AE833" i="1"/>
  <c r="AE846" i="1"/>
  <c r="AE861" i="1"/>
  <c r="AE873" i="1"/>
  <c r="AE885" i="1"/>
  <c r="AE897" i="1"/>
  <c r="AE911" i="1"/>
  <c r="AE923" i="1"/>
  <c r="AE935" i="1"/>
  <c r="AE947" i="1"/>
  <c r="AE958" i="1"/>
  <c r="AE969" i="1"/>
  <c r="AE981" i="1"/>
  <c r="AE992" i="1"/>
  <c r="AE1003" i="1"/>
  <c r="AE1014" i="1"/>
  <c r="AE1025" i="1"/>
  <c r="AE1036" i="1"/>
  <c r="AE1047" i="1"/>
  <c r="AE1058" i="1"/>
  <c r="AE1069" i="1"/>
  <c r="AE1081" i="1"/>
  <c r="AE1092" i="1"/>
  <c r="AE1103" i="1"/>
  <c r="AE1114" i="1"/>
  <c r="AE1125" i="1"/>
  <c r="AE1136" i="1"/>
  <c r="AE1147" i="1"/>
  <c r="AE1158" i="1"/>
  <c r="AE1169" i="1"/>
  <c r="AE1181" i="1"/>
  <c r="AE1192" i="1"/>
  <c r="AE1203" i="1"/>
  <c r="AE1214" i="1"/>
  <c r="AE1225" i="1"/>
  <c r="AE1236" i="1"/>
  <c r="AE1247" i="1"/>
  <c r="AE1258" i="1"/>
  <c r="AE1269" i="1"/>
  <c r="AE1281" i="1"/>
  <c r="AE1292" i="1"/>
  <c r="AE1303" i="1"/>
  <c r="AE1314" i="1"/>
  <c r="AE1325" i="1"/>
  <c r="AE1336" i="1"/>
  <c r="AE1347" i="1"/>
  <c r="AE1357" i="1"/>
  <c r="AE1367" i="1"/>
  <c r="AE1377" i="1"/>
  <c r="AE1387" i="1"/>
  <c r="AE1397" i="1"/>
  <c r="AE1407" i="1"/>
  <c r="AE1417" i="1"/>
  <c r="AE1427" i="1"/>
  <c r="AE1437" i="1"/>
  <c r="AE1447" i="1"/>
  <c r="AE1457" i="1"/>
  <c r="AE1467" i="1"/>
  <c r="AE1477" i="1"/>
  <c r="AE1487" i="1"/>
  <c r="AE1497" i="1"/>
  <c r="AE1507" i="1"/>
  <c r="AE1517" i="1"/>
  <c r="AE1527" i="1"/>
  <c r="AE1537" i="1"/>
  <c r="AE1547" i="1"/>
  <c r="AE1557" i="1"/>
  <c r="AE1567" i="1"/>
  <c r="AE1577" i="1"/>
  <c r="AE1587" i="1"/>
  <c r="AE1597" i="1"/>
  <c r="AE1607" i="1"/>
  <c r="AE1617" i="1"/>
  <c r="AE1627" i="1"/>
  <c r="AE1637" i="1"/>
  <c r="AE1647" i="1"/>
  <c r="AE1657" i="1"/>
  <c r="AE1667" i="1"/>
  <c r="AE1677" i="1"/>
  <c r="AE1687" i="1"/>
  <c r="AE1697" i="1"/>
  <c r="AE1707" i="1"/>
  <c r="AE1717" i="1"/>
  <c r="AE1727" i="1"/>
  <c r="AE1737" i="1"/>
  <c r="AE1747" i="1"/>
  <c r="AE1757" i="1"/>
  <c r="AE1767" i="1"/>
  <c r="AE1777" i="1"/>
  <c r="AE1787" i="1"/>
  <c r="AE1797" i="1"/>
  <c r="AD7" i="1"/>
  <c r="AD17" i="1"/>
  <c r="AD27" i="1"/>
  <c r="AD37" i="1"/>
  <c r="AD47" i="1"/>
  <c r="AD57" i="1"/>
  <c r="AD67" i="1"/>
  <c r="AD77" i="1"/>
  <c r="AD87" i="1"/>
  <c r="AD97" i="1"/>
  <c r="AD107" i="1"/>
  <c r="AD117" i="1"/>
  <c r="AD127" i="1"/>
  <c r="AD137" i="1"/>
  <c r="AD147" i="1"/>
  <c r="AD157" i="1"/>
  <c r="AD167" i="1"/>
  <c r="AD177" i="1"/>
  <c r="AD187" i="1"/>
  <c r="AD197" i="1"/>
  <c r="AD207" i="1"/>
  <c r="AD217" i="1"/>
  <c r="AD227" i="1"/>
  <c r="AD237" i="1"/>
  <c r="AD247" i="1"/>
  <c r="AD257" i="1"/>
  <c r="AD267" i="1"/>
  <c r="AD277" i="1"/>
  <c r="AD287" i="1"/>
  <c r="AD297" i="1"/>
  <c r="AD307" i="1"/>
  <c r="AD317" i="1"/>
  <c r="AD327" i="1"/>
  <c r="AD337" i="1"/>
  <c r="AD347" i="1"/>
  <c r="AD357" i="1"/>
  <c r="AD367" i="1"/>
  <c r="AD377" i="1"/>
  <c r="AD387" i="1"/>
  <c r="AD397" i="1"/>
  <c r="AD407" i="1"/>
  <c r="AD417" i="1"/>
  <c r="AD427" i="1"/>
  <c r="AD437" i="1"/>
  <c r="AD447" i="1"/>
  <c r="AD457" i="1"/>
  <c r="AD467" i="1"/>
  <c r="AD477" i="1"/>
  <c r="AD487" i="1"/>
  <c r="AD497" i="1"/>
  <c r="AD507" i="1"/>
  <c r="AD517" i="1"/>
  <c r="AD527" i="1"/>
  <c r="AD537" i="1"/>
  <c r="AD547" i="1"/>
  <c r="AD557" i="1"/>
  <c r="AD567" i="1"/>
  <c r="AD577" i="1"/>
  <c r="AD587" i="1"/>
  <c r="AD597" i="1"/>
  <c r="AD607" i="1"/>
  <c r="AD617" i="1"/>
  <c r="AD627" i="1"/>
  <c r="AD637" i="1"/>
  <c r="AD647" i="1"/>
  <c r="AD657" i="1"/>
  <c r="AD667" i="1"/>
  <c r="AD677" i="1"/>
  <c r="AE356" i="1"/>
  <c r="AE423" i="1"/>
  <c r="AE473" i="1"/>
  <c r="AE523" i="1"/>
  <c r="AE573" i="1"/>
  <c r="AE623" i="1"/>
  <c r="AE673" i="1"/>
  <c r="AE714" i="1"/>
  <c r="AE743" i="1"/>
  <c r="AE766" i="1"/>
  <c r="AE789" i="1"/>
  <c r="AE805" i="1"/>
  <c r="AE819" i="1"/>
  <c r="AE834" i="1"/>
  <c r="AE847" i="1"/>
  <c r="AE862" i="1"/>
  <c r="AE874" i="1"/>
  <c r="AE886" i="1"/>
  <c r="AE899" i="1"/>
  <c r="AE912" i="1"/>
  <c r="AE924" i="1"/>
  <c r="AE936" i="1"/>
  <c r="AE948" i="1"/>
  <c r="AE959" i="1"/>
  <c r="AE971" i="1"/>
  <c r="AE982" i="1"/>
  <c r="AE993" i="1"/>
  <c r="AE1004" i="1"/>
  <c r="AE1015" i="1"/>
  <c r="AE1026" i="1"/>
  <c r="AE1037" i="1"/>
  <c r="AE1048" i="1"/>
  <c r="AE1059" i="1"/>
  <c r="AE1071" i="1"/>
  <c r="AE1082" i="1"/>
  <c r="AE1093" i="1"/>
  <c r="AE1104" i="1"/>
  <c r="AE1115" i="1"/>
  <c r="AE1126" i="1"/>
  <c r="AE1137" i="1"/>
  <c r="AE1148" i="1"/>
  <c r="AE1159" i="1"/>
  <c r="AE1171" i="1"/>
  <c r="AE1182" i="1"/>
  <c r="AE1193" i="1"/>
  <c r="AE1204" i="1"/>
  <c r="AE1215" i="1"/>
  <c r="AE1226" i="1"/>
  <c r="AE1237" i="1"/>
  <c r="AE1248" i="1"/>
  <c r="AE1259" i="1"/>
  <c r="AE1271" i="1"/>
  <c r="AE1282" i="1"/>
  <c r="AE1293" i="1"/>
  <c r="AE1304" i="1"/>
  <c r="AE1315" i="1"/>
  <c r="AE1326" i="1"/>
  <c r="AE1337" i="1"/>
  <c r="AE1348" i="1"/>
  <c r="AE1358" i="1"/>
  <c r="AE1368" i="1"/>
  <c r="AE1378" i="1"/>
  <c r="AE1388" i="1"/>
  <c r="AE1398" i="1"/>
  <c r="AE1408" i="1"/>
  <c r="AE1418" i="1"/>
  <c r="AE1428" i="1"/>
  <c r="AE1438" i="1"/>
  <c r="AE1448" i="1"/>
  <c r="AE1458" i="1"/>
  <c r="AE1468" i="1"/>
  <c r="AE1478" i="1"/>
  <c r="AE1488" i="1"/>
  <c r="AE1498" i="1"/>
  <c r="AE1508" i="1"/>
  <c r="AE1518" i="1"/>
  <c r="AE1528" i="1"/>
  <c r="AE1538" i="1"/>
  <c r="AE1548" i="1"/>
  <c r="AE1558" i="1"/>
  <c r="AE1568" i="1"/>
  <c r="AE1578" i="1"/>
  <c r="AE1588" i="1"/>
  <c r="AE1598" i="1"/>
  <c r="AE1608" i="1"/>
  <c r="AE1618" i="1"/>
  <c r="AE1628" i="1"/>
  <c r="AE1638" i="1"/>
  <c r="AE1648" i="1"/>
  <c r="AE1658" i="1"/>
  <c r="AE1668" i="1"/>
  <c r="AE1678" i="1"/>
  <c r="AE1688" i="1"/>
  <c r="AE1698" i="1"/>
  <c r="AE1708" i="1"/>
  <c r="AE1718" i="1"/>
  <c r="AE1728" i="1"/>
  <c r="AE1738" i="1"/>
  <c r="AE1748" i="1"/>
  <c r="AE1758" i="1"/>
  <c r="AE1768" i="1"/>
  <c r="AE1778" i="1"/>
  <c r="AE1788" i="1"/>
  <c r="AE1798" i="1"/>
  <c r="AD8" i="1"/>
  <c r="AD18" i="1"/>
  <c r="AD28" i="1"/>
  <c r="AD38" i="1"/>
  <c r="AD48" i="1"/>
  <c r="AD58" i="1"/>
  <c r="AD68" i="1"/>
  <c r="AD78" i="1"/>
  <c r="AD88" i="1"/>
  <c r="AD98" i="1"/>
  <c r="AD108" i="1"/>
  <c r="AD118" i="1"/>
  <c r="AD128" i="1"/>
  <c r="AD138" i="1"/>
  <c r="AD148" i="1"/>
  <c r="AD158" i="1"/>
  <c r="AD168" i="1"/>
  <c r="AD178" i="1"/>
  <c r="AD188" i="1"/>
  <c r="AD198" i="1"/>
  <c r="AD208" i="1"/>
  <c r="AD218" i="1"/>
  <c r="AD228" i="1"/>
  <c r="AD238" i="1"/>
  <c r="AD248" i="1"/>
  <c r="AD258" i="1"/>
  <c r="AD268" i="1"/>
  <c r="AD278" i="1"/>
  <c r="AD288" i="1"/>
  <c r="AD298" i="1"/>
  <c r="AD308" i="1"/>
  <c r="AD318" i="1"/>
  <c r="AD328" i="1"/>
  <c r="AD338" i="1"/>
  <c r="AD348" i="1"/>
  <c r="AD358" i="1"/>
  <c r="AD368" i="1"/>
  <c r="AD378" i="1"/>
  <c r="AD388" i="1"/>
  <c r="AD398" i="1"/>
  <c r="AD408" i="1"/>
  <c r="AD418" i="1"/>
  <c r="AD428" i="1"/>
  <c r="AD438" i="1"/>
  <c r="AD448" i="1"/>
  <c r="AD458" i="1"/>
  <c r="AD468" i="1"/>
  <c r="AD478" i="1"/>
  <c r="AD488" i="1"/>
  <c r="AD498" i="1"/>
  <c r="AD508" i="1"/>
  <c r="AD518" i="1"/>
  <c r="AD528" i="1"/>
  <c r="AD538" i="1"/>
  <c r="AD548" i="1"/>
  <c r="AD558" i="1"/>
  <c r="AD568" i="1"/>
  <c r="AD578" i="1"/>
  <c r="AD588" i="1"/>
  <c r="AD598" i="1"/>
  <c r="AD608" i="1"/>
  <c r="AD618" i="1"/>
  <c r="AD628" i="1"/>
  <c r="AD638" i="1"/>
  <c r="AD648" i="1"/>
  <c r="AD658" i="1"/>
  <c r="AD668" i="1"/>
  <c r="AD678" i="1"/>
  <c r="AD688" i="1"/>
  <c r="AD698" i="1"/>
  <c r="AD708" i="1"/>
  <c r="AD718" i="1"/>
  <c r="AD728" i="1"/>
  <c r="AD738" i="1"/>
  <c r="AD748" i="1"/>
  <c r="AD758" i="1"/>
  <c r="AD768" i="1"/>
  <c r="AD778" i="1"/>
  <c r="AD788" i="1"/>
  <c r="AD798" i="1"/>
  <c r="AD808" i="1"/>
  <c r="AD818" i="1"/>
  <c r="AD828" i="1"/>
  <c r="AD838" i="1"/>
  <c r="AD848" i="1"/>
  <c r="AD858" i="1"/>
  <c r="AD868" i="1"/>
  <c r="AD878" i="1"/>
  <c r="AD888" i="1"/>
  <c r="AE366" i="1"/>
  <c r="AE426" i="1"/>
  <c r="AE476" i="1"/>
  <c r="AE526" i="1"/>
  <c r="AE576" i="1"/>
  <c r="AE626" i="1"/>
  <c r="AE676" i="1"/>
  <c r="AE716" i="1"/>
  <c r="AE744" i="1"/>
  <c r="AE772" i="1"/>
  <c r="AE792" i="1"/>
  <c r="AE806" i="1"/>
  <c r="AE822" i="1"/>
  <c r="AE835" i="1"/>
  <c r="AE849" i="1"/>
  <c r="AE863" i="1"/>
  <c r="AE875" i="1"/>
  <c r="AE887" i="1"/>
  <c r="AE901" i="1"/>
  <c r="AE913" i="1"/>
  <c r="AE925" i="1"/>
  <c r="AE937" i="1"/>
  <c r="AE949" i="1"/>
  <c r="AE961" i="1"/>
  <c r="AE972" i="1"/>
  <c r="AE983" i="1"/>
  <c r="AE994" i="1"/>
  <c r="AE1005" i="1"/>
  <c r="AE1016" i="1"/>
  <c r="AE1027" i="1"/>
  <c r="AE1038" i="1"/>
  <c r="AE1049" i="1"/>
  <c r="AE1061" i="1"/>
  <c r="AE1072" i="1"/>
  <c r="AE1083" i="1"/>
  <c r="AE1094" i="1"/>
  <c r="AE1105" i="1"/>
  <c r="AE1116" i="1"/>
  <c r="AE1127" i="1"/>
  <c r="AE1138" i="1"/>
  <c r="AE1149" i="1"/>
  <c r="AE1161" i="1"/>
  <c r="AE1172" i="1"/>
  <c r="AE1183" i="1"/>
  <c r="AE1194" i="1"/>
  <c r="AE1205" i="1"/>
  <c r="AE1216" i="1"/>
  <c r="AE1227" i="1"/>
  <c r="AE1238" i="1"/>
  <c r="AE1249" i="1"/>
  <c r="AE1261" i="1"/>
  <c r="AE1272" i="1"/>
  <c r="AE1283" i="1"/>
  <c r="AE1294" i="1"/>
  <c r="AE1305" i="1"/>
  <c r="AE1316" i="1"/>
  <c r="AE1327" i="1"/>
  <c r="AE1338" i="1"/>
  <c r="AE1349" i="1"/>
  <c r="AE1359" i="1"/>
  <c r="AE1369" i="1"/>
  <c r="AE1379" i="1"/>
  <c r="AE1389" i="1"/>
  <c r="AE1399" i="1"/>
  <c r="AE1409" i="1"/>
  <c r="AE1419" i="1"/>
  <c r="AE1429" i="1"/>
  <c r="AE1439" i="1"/>
  <c r="AE1449" i="1"/>
  <c r="AE1459" i="1"/>
  <c r="AE1469" i="1"/>
  <c r="AE1479" i="1"/>
  <c r="AE1489" i="1"/>
  <c r="AE1499" i="1"/>
  <c r="AE1509" i="1"/>
  <c r="AE1519" i="1"/>
  <c r="AE1529" i="1"/>
  <c r="AE1539" i="1"/>
  <c r="AE1549" i="1"/>
  <c r="AE1559" i="1"/>
  <c r="AE1569" i="1"/>
  <c r="AE1579" i="1"/>
  <c r="AE1589" i="1"/>
  <c r="AE1599" i="1"/>
  <c r="AE1609" i="1"/>
  <c r="AE1619" i="1"/>
  <c r="AE1629" i="1"/>
  <c r="AE1639" i="1"/>
  <c r="AE1649" i="1"/>
  <c r="AE1659" i="1"/>
  <c r="AE1669" i="1"/>
  <c r="AE1679" i="1"/>
  <c r="AE1689" i="1"/>
  <c r="AE1699" i="1"/>
  <c r="AE1709" i="1"/>
  <c r="AE1719" i="1"/>
  <c r="AE1729" i="1"/>
  <c r="AE1739" i="1"/>
  <c r="AE1749" i="1"/>
  <c r="AE1759" i="1"/>
  <c r="AE1769" i="1"/>
  <c r="AE1779" i="1"/>
  <c r="AE1789" i="1"/>
  <c r="AE1799" i="1"/>
  <c r="AD9" i="1"/>
  <c r="AD19" i="1"/>
  <c r="AD29" i="1"/>
  <c r="AD39" i="1"/>
  <c r="AD49" i="1"/>
  <c r="AD59" i="1"/>
  <c r="AD69" i="1"/>
  <c r="AD79" i="1"/>
  <c r="AD89" i="1"/>
  <c r="AD99" i="1"/>
  <c r="AD109" i="1"/>
  <c r="AD119" i="1"/>
  <c r="AD129" i="1"/>
  <c r="AD139" i="1"/>
  <c r="AD149" i="1"/>
  <c r="AD159" i="1"/>
  <c r="AD169" i="1"/>
  <c r="AD179" i="1"/>
  <c r="AD189" i="1"/>
  <c r="AD199" i="1"/>
  <c r="AD209" i="1"/>
  <c r="AD219" i="1"/>
  <c r="AD229" i="1"/>
  <c r="AD239" i="1"/>
  <c r="AD249" i="1"/>
  <c r="AD259" i="1"/>
  <c r="AD269" i="1"/>
  <c r="AD279" i="1"/>
  <c r="AD289" i="1"/>
  <c r="AD299" i="1"/>
  <c r="AD309" i="1"/>
  <c r="AD319" i="1"/>
  <c r="AD329" i="1"/>
  <c r="AD339" i="1"/>
  <c r="AD349" i="1"/>
  <c r="AD359" i="1"/>
  <c r="AD369" i="1"/>
  <c r="AD379" i="1"/>
  <c r="AD389" i="1"/>
  <c r="AD399" i="1"/>
  <c r="AD409" i="1"/>
  <c r="AD419" i="1"/>
  <c r="AD429" i="1"/>
  <c r="AD439" i="1"/>
  <c r="AD449" i="1"/>
  <c r="AD459" i="1"/>
  <c r="AD469" i="1"/>
  <c r="AD479" i="1"/>
  <c r="AD489" i="1"/>
  <c r="AD499" i="1"/>
  <c r="AD509" i="1"/>
  <c r="AD519" i="1"/>
  <c r="AD529" i="1"/>
  <c r="AD539" i="1"/>
  <c r="AD549" i="1"/>
  <c r="AD559" i="1"/>
  <c r="AD569" i="1"/>
  <c r="AD579" i="1"/>
  <c r="AD589" i="1"/>
  <c r="AD599" i="1"/>
  <c r="AD609" i="1"/>
  <c r="AD619" i="1"/>
  <c r="AD629" i="1"/>
  <c r="AD639" i="1"/>
  <c r="AD649" i="1"/>
  <c r="AD659" i="1"/>
  <c r="AD669" i="1"/>
  <c r="AD679" i="1"/>
  <c r="AD689" i="1"/>
  <c r="AD699" i="1"/>
  <c r="AD709" i="1"/>
  <c r="AD719" i="1"/>
  <c r="AD729" i="1"/>
  <c r="AD739" i="1"/>
  <c r="AD749" i="1"/>
  <c r="AD759" i="1"/>
  <c r="AD769" i="1"/>
  <c r="AD779" i="1"/>
  <c r="AD789" i="1"/>
  <c r="AD799" i="1"/>
  <c r="AD809" i="1"/>
  <c r="AD819" i="1"/>
  <c r="AD829" i="1"/>
  <c r="AD839" i="1"/>
  <c r="AD849" i="1"/>
  <c r="AD859" i="1"/>
  <c r="AD869" i="1"/>
  <c r="AD879" i="1"/>
  <c r="AD889" i="1"/>
  <c r="AD899" i="1"/>
  <c r="AD909" i="1"/>
  <c r="AD919" i="1"/>
  <c r="AD929" i="1"/>
  <c r="AD939" i="1"/>
  <c r="AD949" i="1"/>
  <c r="AD959" i="1"/>
  <c r="AD969" i="1"/>
  <c r="AD979" i="1"/>
  <c r="AD989" i="1"/>
  <c r="AD999" i="1"/>
  <c r="AD1009" i="1"/>
  <c r="AD1019" i="1"/>
  <c r="AD1029" i="1"/>
  <c r="AD1039" i="1"/>
  <c r="AD1049" i="1"/>
  <c r="AD1059" i="1"/>
  <c r="AD1069" i="1"/>
  <c r="AD1079" i="1"/>
  <c r="AD1089" i="1"/>
  <c r="AD1099" i="1"/>
  <c r="AD1109" i="1"/>
  <c r="AD1119" i="1"/>
  <c r="AD1129" i="1"/>
  <c r="AD1139" i="1"/>
  <c r="AD1149" i="1"/>
  <c r="AD376" i="1"/>
  <c r="AD476" i="1"/>
  <c r="AD576" i="1"/>
  <c r="AD676" i="1"/>
  <c r="AD727" i="1"/>
  <c r="AD777" i="1"/>
  <c r="AD827" i="1"/>
  <c r="AD877" i="1"/>
  <c r="AD917" i="1"/>
  <c r="AD947" i="1"/>
  <c r="AD972" i="1"/>
  <c r="AD992" i="1"/>
  <c r="AD1012" i="1"/>
  <c r="AD1032" i="1"/>
  <c r="AD1052" i="1"/>
  <c r="AD1072" i="1"/>
  <c r="AD1092" i="1"/>
  <c r="AD1112" i="1"/>
  <c r="AD1132" i="1"/>
  <c r="AD1152" i="1"/>
  <c r="AD1169" i="1"/>
  <c r="AD1187" i="1"/>
  <c r="AD1202" i="1"/>
  <c r="AD1219" i="1"/>
  <c r="AD1233" i="1"/>
  <c r="AD1248" i="1"/>
  <c r="AD1262" i="1"/>
  <c r="AD1277" i="1"/>
  <c r="AD1290" i="1"/>
  <c r="AD1306" i="1"/>
  <c r="AD1319" i="1"/>
  <c r="AD1333" i="1"/>
  <c r="AD1348" i="1"/>
  <c r="AD1362" i="1"/>
  <c r="AD1377" i="1"/>
  <c r="AD1390" i="1"/>
  <c r="AD1406" i="1"/>
  <c r="AD1419" i="1"/>
  <c r="AD1432" i="1"/>
  <c r="AD1445" i="1"/>
  <c r="AD1457" i="1"/>
  <c r="AD1469" i="1"/>
  <c r="AD1480" i="1"/>
  <c r="AD1491" i="1"/>
  <c r="AD1502" i="1"/>
  <c r="AD1513" i="1"/>
  <c r="AD1523" i="1"/>
  <c r="AD1533" i="1"/>
  <c r="AD1543" i="1"/>
  <c r="AD1553" i="1"/>
  <c r="AD1563" i="1"/>
  <c r="AD1573" i="1"/>
  <c r="AD1583" i="1"/>
  <c r="AD1593" i="1"/>
  <c r="AD1603" i="1"/>
  <c r="AD1613" i="1"/>
  <c r="AD1623" i="1"/>
  <c r="AD1633" i="1"/>
  <c r="AD1643" i="1"/>
  <c r="AD1653" i="1"/>
  <c r="AD1663" i="1"/>
  <c r="AD1673" i="1"/>
  <c r="AD1683" i="1"/>
  <c r="AD1693" i="1"/>
  <c r="AD1703" i="1"/>
  <c r="AD1713" i="1"/>
  <c r="AD1723" i="1"/>
  <c r="AD1733" i="1"/>
  <c r="AD1743" i="1"/>
  <c r="AD1753" i="1"/>
  <c r="AD1763" i="1"/>
  <c r="AD1773" i="1"/>
  <c r="AD1783" i="1"/>
  <c r="AD1793" i="1"/>
  <c r="AC3" i="1"/>
  <c r="AC13" i="1"/>
  <c r="AC23" i="1"/>
  <c r="AC33" i="1"/>
  <c r="AC43" i="1"/>
  <c r="AC53" i="1"/>
  <c r="AC63" i="1"/>
  <c r="AC73" i="1"/>
  <c r="AC83" i="1"/>
  <c r="AC93" i="1"/>
  <c r="AC103" i="1"/>
  <c r="AC113" i="1"/>
  <c r="AC123" i="1"/>
  <c r="AC133" i="1"/>
  <c r="AC143" i="1"/>
  <c r="AC153" i="1"/>
  <c r="AC163" i="1"/>
  <c r="AC173" i="1"/>
  <c r="AC183" i="1"/>
  <c r="AC193" i="1"/>
  <c r="AC203" i="1"/>
  <c r="AC213" i="1"/>
  <c r="AC223" i="1"/>
  <c r="AC233" i="1"/>
  <c r="AC243" i="1"/>
  <c r="AC253" i="1"/>
  <c r="AC263" i="1"/>
  <c r="AC273" i="1"/>
  <c r="AC283" i="1"/>
  <c r="AC293" i="1"/>
  <c r="AC303" i="1"/>
  <c r="AC313" i="1"/>
  <c r="AC323" i="1"/>
  <c r="AC333" i="1"/>
  <c r="AC343" i="1"/>
  <c r="AC353" i="1"/>
  <c r="AC363" i="1"/>
  <c r="AC373" i="1"/>
  <c r="AC383" i="1"/>
  <c r="AC393" i="1"/>
  <c r="AC403" i="1"/>
  <c r="AC413" i="1"/>
  <c r="AC423" i="1"/>
  <c r="AC433" i="1"/>
  <c r="AC443" i="1"/>
  <c r="AC453" i="1"/>
  <c r="AC463" i="1"/>
  <c r="AD386" i="1"/>
  <c r="AD486" i="1"/>
  <c r="AD586" i="1"/>
  <c r="AD686" i="1"/>
  <c r="AD736" i="1"/>
  <c r="AD786" i="1"/>
  <c r="AD836" i="1"/>
  <c r="AD886" i="1"/>
  <c r="AD918" i="1"/>
  <c r="AD948" i="1"/>
  <c r="AD976" i="1"/>
  <c r="AD996" i="1"/>
  <c r="AD1016" i="1"/>
  <c r="AD1036" i="1"/>
  <c r="AD1056" i="1"/>
  <c r="AD1076" i="1"/>
  <c r="AD1096" i="1"/>
  <c r="AD1116" i="1"/>
  <c r="AD1136" i="1"/>
  <c r="AD1156" i="1"/>
  <c r="AD1170" i="1"/>
  <c r="AD1188" i="1"/>
  <c r="AD1206" i="1"/>
  <c r="AD1220" i="1"/>
  <c r="AD1236" i="1"/>
  <c r="AD1249" i="1"/>
  <c r="AD1263" i="1"/>
  <c r="AD1278" i="1"/>
  <c r="AD1292" i="1"/>
  <c r="AD1307" i="1"/>
  <c r="AD1320" i="1"/>
  <c r="AD1336" i="1"/>
  <c r="AD1349" i="1"/>
  <c r="AD1363" i="1"/>
  <c r="AD1378" i="1"/>
  <c r="AD1392" i="1"/>
  <c r="AD1407" i="1"/>
  <c r="AD1420" i="1"/>
  <c r="AD1433" i="1"/>
  <c r="AD1446" i="1"/>
  <c r="AD1458" i="1"/>
  <c r="AD1470" i="1"/>
  <c r="AD1481" i="1"/>
  <c r="AD1492" i="1"/>
  <c r="AD1503" i="1"/>
  <c r="AD1514" i="1"/>
  <c r="AD1524" i="1"/>
  <c r="AD1534" i="1"/>
  <c r="AD1544" i="1"/>
  <c r="AD1554" i="1"/>
  <c r="AD1564" i="1"/>
  <c r="AD1574" i="1"/>
  <c r="AD1584" i="1"/>
  <c r="AD1594" i="1"/>
  <c r="AD1604" i="1"/>
  <c r="AD1614" i="1"/>
  <c r="AD1624" i="1"/>
  <c r="AD1634" i="1"/>
  <c r="AD1644" i="1"/>
  <c r="AD1654" i="1"/>
  <c r="AD1664" i="1"/>
  <c r="AD1674" i="1"/>
  <c r="AD1684" i="1"/>
  <c r="AD1694" i="1"/>
  <c r="AD1704" i="1"/>
  <c r="AD1714" i="1"/>
  <c r="AD1724" i="1"/>
  <c r="AD1734" i="1"/>
  <c r="AD1744" i="1"/>
  <c r="AD1754" i="1"/>
  <c r="AD1764" i="1"/>
  <c r="AD1774" i="1"/>
  <c r="AD1784" i="1"/>
  <c r="AD1794" i="1"/>
  <c r="AC4" i="1"/>
  <c r="AC14" i="1"/>
  <c r="AC24" i="1"/>
  <c r="AC34" i="1"/>
  <c r="AC44" i="1"/>
  <c r="AC54" i="1"/>
  <c r="AC64" i="1"/>
  <c r="AC74" i="1"/>
  <c r="AC84" i="1"/>
  <c r="AC94" i="1"/>
  <c r="AC104" i="1"/>
  <c r="AC114" i="1"/>
  <c r="AC124" i="1"/>
  <c r="AC134" i="1"/>
  <c r="AC144" i="1"/>
  <c r="AC154" i="1"/>
  <c r="AC164" i="1"/>
  <c r="AC174" i="1"/>
  <c r="AC184" i="1"/>
  <c r="AC194" i="1"/>
  <c r="AC204" i="1"/>
  <c r="AC214" i="1"/>
  <c r="AC224" i="1"/>
  <c r="AC234" i="1"/>
  <c r="AC244" i="1"/>
  <c r="AC254" i="1"/>
  <c r="AC264" i="1"/>
  <c r="AC274" i="1"/>
  <c r="AC284" i="1"/>
  <c r="AC294" i="1"/>
  <c r="AC304" i="1"/>
  <c r="AC314" i="1"/>
  <c r="AC324" i="1"/>
  <c r="AC334" i="1"/>
  <c r="AC344" i="1"/>
  <c r="AC354" i="1"/>
  <c r="AC364" i="1"/>
  <c r="AC374" i="1"/>
  <c r="AC384" i="1"/>
  <c r="AC394" i="1"/>
  <c r="AC404" i="1"/>
  <c r="AC414" i="1"/>
  <c r="AC424" i="1"/>
  <c r="AC434" i="1"/>
  <c r="AC444" i="1"/>
  <c r="AC454" i="1"/>
  <c r="AC464" i="1"/>
  <c r="AC474" i="1"/>
  <c r="AC484" i="1"/>
  <c r="AC494" i="1"/>
  <c r="AC504" i="1"/>
  <c r="AC514" i="1"/>
  <c r="AC524" i="1"/>
  <c r="AC534" i="1"/>
  <c r="AC544" i="1"/>
  <c r="AC554" i="1"/>
  <c r="AC564" i="1"/>
  <c r="AC574" i="1"/>
  <c r="AC584" i="1"/>
  <c r="AC594" i="1"/>
  <c r="AC604" i="1"/>
  <c r="AC614" i="1"/>
  <c r="AC624" i="1"/>
  <c r="AC634" i="1"/>
  <c r="AC644" i="1"/>
  <c r="AC654" i="1"/>
  <c r="AC664" i="1"/>
  <c r="AC674" i="1"/>
  <c r="AC684" i="1"/>
  <c r="AC694" i="1"/>
  <c r="AC704" i="1"/>
  <c r="AC714" i="1"/>
  <c r="AD396" i="1"/>
  <c r="AD496" i="1"/>
  <c r="AD596" i="1"/>
  <c r="AD687" i="1"/>
  <c r="AD737" i="1"/>
  <c r="AD787" i="1"/>
  <c r="AD837" i="1"/>
  <c r="AD887" i="1"/>
  <c r="AD926" i="1"/>
  <c r="AD952" i="1"/>
  <c r="AD977" i="1"/>
  <c r="AD997" i="1"/>
  <c r="AD1017" i="1"/>
  <c r="AD1037" i="1"/>
  <c r="AD1057" i="1"/>
  <c r="AD1077" i="1"/>
  <c r="AD1097" i="1"/>
  <c r="AD1117" i="1"/>
  <c r="AD1137" i="1"/>
  <c r="AD1157" i="1"/>
  <c r="AD1172" i="1"/>
  <c r="AD1189" i="1"/>
  <c r="AD1207" i="1"/>
  <c r="AD1222" i="1"/>
  <c r="AD1237" i="1"/>
  <c r="AD1250" i="1"/>
  <c r="AD1266" i="1"/>
  <c r="AD1279" i="1"/>
  <c r="AD1293" i="1"/>
  <c r="AD1308" i="1"/>
  <c r="AD1322" i="1"/>
  <c r="AD1337" i="1"/>
  <c r="AD1350" i="1"/>
  <c r="AD1366" i="1"/>
  <c r="AD1379" i="1"/>
  <c r="AD1393" i="1"/>
  <c r="AD1408" i="1"/>
  <c r="AD1422" i="1"/>
  <c r="AD1435" i="1"/>
  <c r="AD1447" i="1"/>
  <c r="AD1459" i="1"/>
  <c r="AD1471" i="1"/>
  <c r="AD1482" i="1"/>
  <c r="AD1493" i="1"/>
  <c r="AD1505" i="1"/>
  <c r="AD1515" i="1"/>
  <c r="AD1525" i="1"/>
  <c r="AD1535" i="1"/>
  <c r="AD1545" i="1"/>
  <c r="AD1555" i="1"/>
  <c r="AD1565" i="1"/>
  <c r="AD1575" i="1"/>
  <c r="AD1585" i="1"/>
  <c r="AD1595" i="1"/>
  <c r="AD1605" i="1"/>
  <c r="AD1615" i="1"/>
  <c r="AD1625" i="1"/>
  <c r="AD1635" i="1"/>
  <c r="AD1645" i="1"/>
  <c r="AD1655" i="1"/>
  <c r="AD1665" i="1"/>
  <c r="AD1675" i="1"/>
  <c r="AD1685" i="1"/>
  <c r="AD1695" i="1"/>
  <c r="AD1705" i="1"/>
  <c r="AD1715" i="1"/>
  <c r="AD1725" i="1"/>
  <c r="AD1735" i="1"/>
  <c r="AD1745" i="1"/>
  <c r="AD1755" i="1"/>
  <c r="AD1765" i="1"/>
  <c r="AD1775" i="1"/>
  <c r="AD1785" i="1"/>
  <c r="AD1795" i="1"/>
  <c r="AC5" i="1"/>
  <c r="AC15" i="1"/>
  <c r="AC25" i="1"/>
  <c r="AC35" i="1"/>
  <c r="AC45" i="1"/>
  <c r="AC55" i="1"/>
  <c r="AC65" i="1"/>
  <c r="AC75" i="1"/>
  <c r="AC85" i="1"/>
  <c r="AC95" i="1"/>
  <c r="AC105" i="1"/>
  <c r="AC115" i="1"/>
  <c r="AC125" i="1"/>
  <c r="AC135" i="1"/>
  <c r="AC145" i="1"/>
  <c r="AC155" i="1"/>
  <c r="AC165" i="1"/>
  <c r="AC175" i="1"/>
  <c r="AC185" i="1"/>
  <c r="AC195" i="1"/>
  <c r="AC205" i="1"/>
  <c r="AC215" i="1"/>
  <c r="AC225" i="1"/>
  <c r="AC235" i="1"/>
  <c r="AC245" i="1"/>
  <c r="AC255" i="1"/>
  <c r="AC265" i="1"/>
  <c r="AC275" i="1"/>
  <c r="AC285" i="1"/>
  <c r="AC295" i="1"/>
  <c r="AC305" i="1"/>
  <c r="AC315" i="1"/>
  <c r="AC325" i="1"/>
  <c r="AC335" i="1"/>
  <c r="AC345" i="1"/>
  <c r="AD406" i="1"/>
  <c r="AD506" i="1"/>
  <c r="AD606" i="1"/>
  <c r="AD696" i="1"/>
  <c r="AD746" i="1"/>
  <c r="AD796" i="1"/>
  <c r="AD846" i="1"/>
  <c r="AD896" i="1"/>
  <c r="AD927" i="1"/>
  <c r="AD956" i="1"/>
  <c r="AD978" i="1"/>
  <c r="AD998" i="1"/>
  <c r="AD1018" i="1"/>
  <c r="AD1038" i="1"/>
  <c r="AD1058" i="1"/>
  <c r="AD1078" i="1"/>
  <c r="AD1098" i="1"/>
  <c r="AD1118" i="1"/>
  <c r="AD1138" i="1"/>
  <c r="AD1158" i="1"/>
  <c r="AD1176" i="1"/>
  <c r="AD1190" i="1"/>
  <c r="AD1208" i="1"/>
  <c r="AD1223" i="1"/>
  <c r="AD1238" i="1"/>
  <c r="AD1252" i="1"/>
  <c r="AD1267" i="1"/>
  <c r="AD1280" i="1"/>
  <c r="AD1296" i="1"/>
  <c r="AD1309" i="1"/>
  <c r="AD1323" i="1"/>
  <c r="AD1338" i="1"/>
  <c r="AD1352" i="1"/>
  <c r="AD1367" i="1"/>
  <c r="AD1380" i="1"/>
  <c r="AD1396" i="1"/>
  <c r="AD1409" i="1"/>
  <c r="AD1423" i="1"/>
  <c r="AD1436" i="1"/>
  <c r="AD1448" i="1"/>
  <c r="AD1460" i="1"/>
  <c r="AD1472" i="1"/>
  <c r="AD1483" i="1"/>
  <c r="AD1495" i="1"/>
  <c r="AD1506" i="1"/>
  <c r="AD1516" i="1"/>
  <c r="AD1526" i="1"/>
  <c r="AD1536" i="1"/>
  <c r="AD1546" i="1"/>
  <c r="AD1556" i="1"/>
  <c r="AD1566" i="1"/>
  <c r="AD1576" i="1"/>
  <c r="AD1586" i="1"/>
  <c r="AD1596" i="1"/>
  <c r="AD1606" i="1"/>
  <c r="AD1616" i="1"/>
  <c r="AD1626" i="1"/>
  <c r="AD1636" i="1"/>
  <c r="AD1646" i="1"/>
  <c r="AD1656" i="1"/>
  <c r="AD1666" i="1"/>
  <c r="AD1676" i="1"/>
  <c r="AD1686" i="1"/>
  <c r="AD1696" i="1"/>
  <c r="AD1706" i="1"/>
  <c r="AD1716" i="1"/>
  <c r="AD1726" i="1"/>
  <c r="AD1736" i="1"/>
  <c r="AD1746" i="1"/>
  <c r="AD1756" i="1"/>
  <c r="AD1766" i="1"/>
  <c r="AD1776" i="1"/>
  <c r="AD1786" i="1"/>
  <c r="AD1796" i="1"/>
  <c r="AC6" i="1"/>
  <c r="AC16" i="1"/>
  <c r="AC26" i="1"/>
  <c r="AC36" i="1"/>
  <c r="AC46" i="1"/>
  <c r="AC56" i="1"/>
  <c r="AC66" i="1"/>
  <c r="AC76" i="1"/>
  <c r="AC86" i="1"/>
  <c r="AC96" i="1"/>
  <c r="AC106" i="1"/>
  <c r="AC116" i="1"/>
  <c r="AC126" i="1"/>
  <c r="AC136" i="1"/>
  <c r="AC146" i="1"/>
  <c r="AC156" i="1"/>
  <c r="AC166" i="1"/>
  <c r="AC176" i="1"/>
  <c r="AC186" i="1"/>
  <c r="AC196" i="1"/>
  <c r="AC206" i="1"/>
  <c r="AC216" i="1"/>
  <c r="AC226" i="1"/>
  <c r="AC236" i="1"/>
  <c r="AC246" i="1"/>
  <c r="AC256" i="1"/>
  <c r="AC266" i="1"/>
  <c r="AC276" i="1"/>
  <c r="AC286" i="1"/>
  <c r="AC296" i="1"/>
  <c r="AC306" i="1"/>
  <c r="AC316" i="1"/>
  <c r="AC326" i="1"/>
  <c r="AC336" i="1"/>
  <c r="AC346" i="1"/>
  <c r="AC356" i="1"/>
  <c r="AC366" i="1"/>
  <c r="AC376" i="1"/>
  <c r="AC386" i="1"/>
  <c r="AC396" i="1"/>
  <c r="AC406" i="1"/>
  <c r="AC416" i="1"/>
  <c r="AC426" i="1"/>
  <c r="AC436" i="1"/>
  <c r="AC446" i="1"/>
  <c r="AC456" i="1"/>
  <c r="AC466" i="1"/>
  <c r="AC476" i="1"/>
  <c r="AC486" i="1"/>
  <c r="AC496" i="1"/>
  <c r="AC506" i="1"/>
  <c r="AC516" i="1"/>
  <c r="AC526" i="1"/>
  <c r="AC536" i="1"/>
  <c r="AC546" i="1"/>
  <c r="AD416" i="1"/>
  <c r="AD516" i="1"/>
  <c r="AD616" i="1"/>
  <c r="AD697" i="1"/>
  <c r="AD747" i="1"/>
  <c r="AD797" i="1"/>
  <c r="AD847" i="1"/>
  <c r="AD897" i="1"/>
  <c r="AD928" i="1"/>
  <c r="AD957" i="1"/>
  <c r="AD980" i="1"/>
  <c r="AD1000" i="1"/>
  <c r="AD1020" i="1"/>
  <c r="AD1040" i="1"/>
  <c r="AD1060" i="1"/>
  <c r="AD1080" i="1"/>
  <c r="AD1100" i="1"/>
  <c r="AD1120" i="1"/>
  <c r="AD1140" i="1"/>
  <c r="AD1159" i="1"/>
  <c r="AD1177" i="1"/>
  <c r="AD1192" i="1"/>
  <c r="AD1209" i="1"/>
  <c r="AD1226" i="1"/>
  <c r="AD1239" i="1"/>
  <c r="AD1253" i="1"/>
  <c r="AD1268" i="1"/>
  <c r="AD1282" i="1"/>
  <c r="AD1297" i="1"/>
  <c r="AD1310" i="1"/>
  <c r="AD1326" i="1"/>
  <c r="AD1339" i="1"/>
  <c r="AD1353" i="1"/>
  <c r="AD1368" i="1"/>
  <c r="AD1382" i="1"/>
  <c r="AD1397" i="1"/>
  <c r="AD1410" i="1"/>
  <c r="AD1425" i="1"/>
  <c r="AD1437" i="1"/>
  <c r="AD1449" i="1"/>
  <c r="AD1462" i="1"/>
  <c r="AD1473" i="1"/>
  <c r="AD1485" i="1"/>
  <c r="AD1496" i="1"/>
  <c r="AD1507" i="1"/>
  <c r="AD1517" i="1"/>
  <c r="AD1527" i="1"/>
  <c r="AD1537" i="1"/>
  <c r="AD1547" i="1"/>
  <c r="AD1557" i="1"/>
  <c r="AD1567" i="1"/>
  <c r="AD1577" i="1"/>
  <c r="AD1587" i="1"/>
  <c r="AD1597" i="1"/>
  <c r="AD1607" i="1"/>
  <c r="AD1617" i="1"/>
  <c r="AD1627" i="1"/>
  <c r="AD1637" i="1"/>
  <c r="AD1647" i="1"/>
  <c r="AD1657" i="1"/>
  <c r="AD1667" i="1"/>
  <c r="AD1677" i="1"/>
  <c r="AD1687" i="1"/>
  <c r="AD1697" i="1"/>
  <c r="AD1707" i="1"/>
  <c r="AD1717" i="1"/>
  <c r="AD1727" i="1"/>
  <c r="AD1737" i="1"/>
  <c r="AD1747" i="1"/>
  <c r="AD1757" i="1"/>
  <c r="AD1767" i="1"/>
  <c r="AD1777" i="1"/>
  <c r="AD1787" i="1"/>
  <c r="AD1797" i="1"/>
  <c r="AC7" i="1"/>
  <c r="AC17" i="1"/>
  <c r="AC27" i="1"/>
  <c r="AC37" i="1"/>
  <c r="AC47" i="1"/>
  <c r="AC57" i="1"/>
  <c r="AC67" i="1"/>
  <c r="AC77" i="1"/>
  <c r="AC87" i="1"/>
  <c r="AC97" i="1"/>
  <c r="AC107" i="1"/>
  <c r="AC117" i="1"/>
  <c r="AC127" i="1"/>
  <c r="AC137" i="1"/>
  <c r="AC147" i="1"/>
  <c r="AC157" i="1"/>
  <c r="AC167" i="1"/>
  <c r="AC177" i="1"/>
  <c r="AC187" i="1"/>
  <c r="AC197" i="1"/>
  <c r="AC207" i="1"/>
  <c r="AC217" i="1"/>
  <c r="AC227" i="1"/>
  <c r="AC237" i="1"/>
  <c r="AC247" i="1"/>
  <c r="AC257" i="1"/>
  <c r="AC267" i="1"/>
  <c r="AC277" i="1"/>
  <c r="AC287" i="1"/>
  <c r="AC297" i="1"/>
  <c r="AC307" i="1"/>
  <c r="AC317" i="1"/>
  <c r="AC327" i="1"/>
  <c r="AC337" i="1"/>
  <c r="AC347" i="1"/>
  <c r="AC357" i="1"/>
  <c r="AC367" i="1"/>
  <c r="AC377" i="1"/>
  <c r="AC387" i="1"/>
  <c r="AC397" i="1"/>
  <c r="AC407" i="1"/>
  <c r="AC417" i="1"/>
  <c r="AC427" i="1"/>
  <c r="AC437" i="1"/>
  <c r="AC447" i="1"/>
  <c r="AC457" i="1"/>
  <c r="AC467" i="1"/>
  <c r="AC477" i="1"/>
  <c r="AC487" i="1"/>
  <c r="AC497" i="1"/>
  <c r="AC507" i="1"/>
  <c r="AC517" i="1"/>
  <c r="AC527" i="1"/>
  <c r="AC537" i="1"/>
  <c r="AC547" i="1"/>
  <c r="AC557" i="1"/>
  <c r="AC567" i="1"/>
  <c r="AC577" i="1"/>
  <c r="AC587" i="1"/>
  <c r="AC597" i="1"/>
  <c r="AC607" i="1"/>
  <c r="AC617" i="1"/>
  <c r="AC627" i="1"/>
  <c r="AC637" i="1"/>
  <c r="AD426" i="1"/>
  <c r="AD526" i="1"/>
  <c r="AD626" i="1"/>
  <c r="AD706" i="1"/>
  <c r="AD756" i="1"/>
  <c r="AD806" i="1"/>
  <c r="AD856" i="1"/>
  <c r="AD898" i="1"/>
  <c r="AD936" i="1"/>
  <c r="AD958" i="1"/>
  <c r="AD982" i="1"/>
  <c r="AD1002" i="1"/>
  <c r="AD1022" i="1"/>
  <c r="AD1042" i="1"/>
  <c r="AD1062" i="1"/>
  <c r="AD1082" i="1"/>
  <c r="AD1102" i="1"/>
  <c r="AD1122" i="1"/>
  <c r="AD1142" i="1"/>
  <c r="AD1160" i="1"/>
  <c r="AD1178" i="1"/>
  <c r="AD1196" i="1"/>
  <c r="AD1210" i="1"/>
  <c r="AD1227" i="1"/>
  <c r="AD1240" i="1"/>
  <c r="AD1256" i="1"/>
  <c r="AD1269" i="1"/>
  <c r="AD1283" i="1"/>
  <c r="AD1298" i="1"/>
  <c r="AD1312" i="1"/>
  <c r="AD1327" i="1"/>
  <c r="AD1340" i="1"/>
  <c r="AD1356" i="1"/>
  <c r="AD1369" i="1"/>
  <c r="AD1383" i="1"/>
  <c r="AD1398" i="1"/>
  <c r="AD1412" i="1"/>
  <c r="AD1426" i="1"/>
  <c r="AD1438" i="1"/>
  <c r="AD1450" i="1"/>
  <c r="AD1463" i="1"/>
  <c r="AD1475" i="1"/>
  <c r="AD1486" i="1"/>
  <c r="AD1497" i="1"/>
  <c r="AD1508" i="1"/>
  <c r="AD1518" i="1"/>
  <c r="AD1528" i="1"/>
  <c r="AD1538" i="1"/>
  <c r="AD1548" i="1"/>
  <c r="AD1558" i="1"/>
  <c r="AD1568" i="1"/>
  <c r="AD1578" i="1"/>
  <c r="AD1588" i="1"/>
  <c r="AD1598" i="1"/>
  <c r="AD1608" i="1"/>
  <c r="AD1618" i="1"/>
  <c r="AD1628" i="1"/>
  <c r="AD1638" i="1"/>
  <c r="AD1648" i="1"/>
  <c r="AD1658" i="1"/>
  <c r="AD1668" i="1"/>
  <c r="AD1678" i="1"/>
  <c r="AD1688" i="1"/>
  <c r="AD1698" i="1"/>
  <c r="AD1708" i="1"/>
  <c r="AD1718" i="1"/>
  <c r="AD1728" i="1"/>
  <c r="AD1738" i="1"/>
  <c r="AD1748" i="1"/>
  <c r="AD1758" i="1"/>
  <c r="AD1768" i="1"/>
  <c r="AD1778" i="1"/>
  <c r="AD1788" i="1"/>
  <c r="AD1798" i="1"/>
  <c r="AC8" i="1"/>
  <c r="AC18" i="1"/>
  <c r="AC28" i="1"/>
  <c r="AC38" i="1"/>
  <c r="AC48" i="1"/>
  <c r="AC58" i="1"/>
  <c r="AC68" i="1"/>
  <c r="AC78" i="1"/>
  <c r="AC88" i="1"/>
  <c r="AC98" i="1"/>
  <c r="AC108" i="1"/>
  <c r="AC118" i="1"/>
  <c r="AC128" i="1"/>
  <c r="AC138" i="1"/>
  <c r="AC148" i="1"/>
  <c r="AC158" i="1"/>
  <c r="AC168" i="1"/>
  <c r="AC178" i="1"/>
  <c r="AC188" i="1"/>
  <c r="AC198" i="1"/>
  <c r="AC208" i="1"/>
  <c r="AC218" i="1"/>
  <c r="AC228" i="1"/>
  <c r="AC238" i="1"/>
  <c r="AC248" i="1"/>
  <c r="AC258" i="1"/>
  <c r="AC268" i="1"/>
  <c r="AC278" i="1"/>
  <c r="AC288" i="1"/>
  <c r="AC298" i="1"/>
  <c r="AC308" i="1"/>
  <c r="AC318" i="1"/>
  <c r="AC328" i="1"/>
  <c r="AC338" i="1"/>
  <c r="AC348" i="1"/>
  <c r="AC358" i="1"/>
  <c r="AC368" i="1"/>
  <c r="AC378" i="1"/>
  <c r="AD436" i="1"/>
  <c r="AD536" i="1"/>
  <c r="AD636" i="1"/>
  <c r="AD707" i="1"/>
  <c r="AD757" i="1"/>
  <c r="AD807" i="1"/>
  <c r="AD857" i="1"/>
  <c r="AD906" i="1"/>
  <c r="AD937" i="1"/>
  <c r="AD962" i="1"/>
  <c r="AD986" i="1"/>
  <c r="AD1006" i="1"/>
  <c r="AD1026" i="1"/>
  <c r="AD1046" i="1"/>
  <c r="AD1066" i="1"/>
  <c r="AD1086" i="1"/>
  <c r="AD1106" i="1"/>
  <c r="AD1126" i="1"/>
  <c r="AD1146" i="1"/>
  <c r="AD1162" i="1"/>
  <c r="AD1179" i="1"/>
  <c r="AD1197" i="1"/>
  <c r="AD1212" i="1"/>
  <c r="AD1228" i="1"/>
  <c r="AD1242" i="1"/>
  <c r="AD1257" i="1"/>
  <c r="AD1270" i="1"/>
  <c r="AD1286" i="1"/>
  <c r="AD1299" i="1"/>
  <c r="AD1313" i="1"/>
  <c r="AD1328" i="1"/>
  <c r="AD1342" i="1"/>
  <c r="AD1357" i="1"/>
  <c r="AD1370" i="1"/>
  <c r="AD1386" i="1"/>
  <c r="AD1399" i="1"/>
  <c r="AD1413" i="1"/>
  <c r="AD1427" i="1"/>
  <c r="AD1439" i="1"/>
  <c r="AD1452" i="1"/>
  <c r="AD1465" i="1"/>
  <c r="AD1476" i="1"/>
  <c r="AD1487" i="1"/>
  <c r="AD1498" i="1"/>
  <c r="AD1509" i="1"/>
  <c r="AD1519" i="1"/>
  <c r="AD1529" i="1"/>
  <c r="AD1539" i="1"/>
  <c r="AD1549" i="1"/>
  <c r="AD1559" i="1"/>
  <c r="AD1569" i="1"/>
  <c r="AD1579" i="1"/>
  <c r="AD1589" i="1"/>
  <c r="AD1599" i="1"/>
  <c r="AD1609" i="1"/>
  <c r="AD1619" i="1"/>
  <c r="AD1629" i="1"/>
  <c r="AD1639" i="1"/>
  <c r="AD1649" i="1"/>
  <c r="AD1659" i="1"/>
  <c r="AD1669" i="1"/>
  <c r="AD1679" i="1"/>
  <c r="AD1689" i="1"/>
  <c r="AD1699" i="1"/>
  <c r="AD1709" i="1"/>
  <c r="AD1719" i="1"/>
  <c r="AD1729" i="1"/>
  <c r="AD1739" i="1"/>
  <c r="AD1749" i="1"/>
  <c r="AD1759" i="1"/>
  <c r="AD1769" i="1"/>
  <c r="AD1779" i="1"/>
  <c r="AD1789" i="1"/>
  <c r="AD1799" i="1"/>
  <c r="AC9" i="1"/>
  <c r="AC19" i="1"/>
  <c r="AC29" i="1"/>
  <c r="AC39" i="1"/>
  <c r="AC49" i="1"/>
  <c r="AC59" i="1"/>
  <c r="AC69" i="1"/>
  <c r="AC79" i="1"/>
  <c r="AC89" i="1"/>
  <c r="AC99" i="1"/>
  <c r="AC109" i="1"/>
  <c r="AC119" i="1"/>
  <c r="AC129" i="1"/>
  <c r="AC139" i="1"/>
  <c r="AC149" i="1"/>
  <c r="AC159" i="1"/>
  <c r="AC169" i="1"/>
  <c r="AC179" i="1"/>
  <c r="AC189" i="1"/>
  <c r="AC199" i="1"/>
  <c r="AC209" i="1"/>
  <c r="AC219" i="1"/>
  <c r="AC229" i="1"/>
  <c r="AC239" i="1"/>
  <c r="AC249" i="1"/>
  <c r="AC259" i="1"/>
  <c r="AC269" i="1"/>
  <c r="AC279" i="1"/>
  <c r="AC289" i="1"/>
  <c r="AC299" i="1"/>
  <c r="AC309" i="1"/>
  <c r="AC319" i="1"/>
  <c r="AC329" i="1"/>
  <c r="AC339" i="1"/>
  <c r="AC349" i="1"/>
  <c r="AC359" i="1"/>
  <c r="AC369" i="1"/>
  <c r="AC379" i="1"/>
  <c r="AC389" i="1"/>
  <c r="AC399" i="1"/>
  <c r="AC409" i="1"/>
  <c r="AC419" i="1"/>
  <c r="AC429" i="1"/>
  <c r="AC439" i="1"/>
  <c r="AC449" i="1"/>
  <c r="AC459" i="1"/>
  <c r="AC469" i="1"/>
  <c r="AC479" i="1"/>
  <c r="AC489" i="1"/>
  <c r="AC499" i="1"/>
  <c r="AC509" i="1"/>
  <c r="AC519" i="1"/>
  <c r="AC529" i="1"/>
  <c r="AC539" i="1"/>
  <c r="AC549" i="1"/>
  <c r="AC559" i="1"/>
  <c r="AC569" i="1"/>
  <c r="AC579" i="1"/>
  <c r="AC589" i="1"/>
  <c r="AC599" i="1"/>
  <c r="AC609" i="1"/>
  <c r="AC619" i="1"/>
  <c r="AC629" i="1"/>
  <c r="AC639" i="1"/>
  <c r="AC649" i="1"/>
  <c r="AC659" i="1"/>
  <c r="AC669" i="1"/>
  <c r="AC679" i="1"/>
  <c r="AC689" i="1"/>
  <c r="AC699" i="1"/>
  <c r="AC709" i="1"/>
  <c r="AC719" i="1"/>
  <c r="AC729" i="1"/>
  <c r="AC739" i="1"/>
  <c r="AC749" i="1"/>
  <c r="AC759" i="1"/>
  <c r="AC769" i="1"/>
  <c r="AC779" i="1"/>
  <c r="AC789" i="1"/>
  <c r="AC799" i="1"/>
  <c r="AC809" i="1"/>
  <c r="AD446" i="1"/>
  <c r="AD546" i="1"/>
  <c r="AD646" i="1"/>
  <c r="AD716" i="1"/>
  <c r="AD766" i="1"/>
  <c r="AD816" i="1"/>
  <c r="AD866" i="1"/>
  <c r="AD907" i="1"/>
  <c r="AD938" i="1"/>
  <c r="AD966" i="1"/>
  <c r="AD987" i="1"/>
  <c r="AD1007" i="1"/>
  <c r="AD1027" i="1"/>
  <c r="AD1047" i="1"/>
  <c r="AD1067" i="1"/>
  <c r="AD1087" i="1"/>
  <c r="AD1107" i="1"/>
  <c r="AD1127" i="1"/>
  <c r="AD1147" i="1"/>
  <c r="AD1166" i="1"/>
  <c r="AD1180" i="1"/>
  <c r="AD1198" i="1"/>
  <c r="AD1216" i="1"/>
  <c r="AD1229" i="1"/>
  <c r="AD1243" i="1"/>
  <c r="AD1258" i="1"/>
  <c r="AD1272" i="1"/>
  <c r="AD1287" i="1"/>
  <c r="AD1300" i="1"/>
  <c r="AD1316" i="1"/>
  <c r="AD1329" i="1"/>
  <c r="AD1343" i="1"/>
  <c r="AD1358" i="1"/>
  <c r="AD1372" i="1"/>
  <c r="AD1387" i="1"/>
  <c r="AD1400" i="1"/>
  <c r="AD1416" i="1"/>
  <c r="AD1428" i="1"/>
  <c r="AD1440" i="1"/>
  <c r="AD1453" i="1"/>
  <c r="AD1466" i="1"/>
  <c r="AD1477" i="1"/>
  <c r="AD1488" i="1"/>
  <c r="AD1499" i="1"/>
  <c r="AD1510" i="1"/>
  <c r="AD1520" i="1"/>
  <c r="AD1530" i="1"/>
  <c r="AD1540" i="1"/>
  <c r="AD1550" i="1"/>
  <c r="AD1560" i="1"/>
  <c r="AD1570" i="1"/>
  <c r="AD1580" i="1"/>
  <c r="AD1590" i="1"/>
  <c r="AD1600" i="1"/>
  <c r="AD1610" i="1"/>
  <c r="AD1620" i="1"/>
  <c r="AD1630" i="1"/>
  <c r="AD1640" i="1"/>
  <c r="AD1650" i="1"/>
  <c r="AD1660" i="1"/>
  <c r="AD1670" i="1"/>
  <c r="AD1680" i="1"/>
  <c r="AD1690" i="1"/>
  <c r="AD1700" i="1"/>
  <c r="AD1710" i="1"/>
  <c r="AD1720" i="1"/>
  <c r="AD1730" i="1"/>
  <c r="AD1740" i="1"/>
  <c r="AD1750" i="1"/>
  <c r="AD1760" i="1"/>
  <c r="AD1770" i="1"/>
  <c r="AD1780" i="1"/>
  <c r="AD1790" i="1"/>
  <c r="AD1800" i="1"/>
  <c r="AC10" i="1"/>
  <c r="AC20" i="1"/>
  <c r="AC30" i="1"/>
  <c r="AC40" i="1"/>
  <c r="AC50" i="1"/>
  <c r="AC60" i="1"/>
  <c r="AC70" i="1"/>
  <c r="AC80" i="1"/>
  <c r="AC90" i="1"/>
  <c r="AC100" i="1"/>
  <c r="AC110" i="1"/>
  <c r="AC120" i="1"/>
  <c r="AC130" i="1"/>
  <c r="AC140" i="1"/>
  <c r="AC150" i="1"/>
  <c r="AC160" i="1"/>
  <c r="AC170" i="1"/>
  <c r="AC180" i="1"/>
  <c r="AC190" i="1"/>
  <c r="AC200" i="1"/>
  <c r="AC210" i="1"/>
  <c r="AC220" i="1"/>
  <c r="AC230" i="1"/>
  <c r="AC240" i="1"/>
  <c r="AC250" i="1"/>
  <c r="AC260" i="1"/>
  <c r="AC270" i="1"/>
  <c r="AC280" i="1"/>
  <c r="AC290" i="1"/>
  <c r="AC300" i="1"/>
  <c r="AC310" i="1"/>
  <c r="AC320" i="1"/>
  <c r="AC330" i="1"/>
  <c r="AC340" i="1"/>
  <c r="AC350" i="1"/>
  <c r="AC360" i="1"/>
  <c r="AC370" i="1"/>
  <c r="AC380" i="1"/>
  <c r="AC390" i="1"/>
  <c r="AC400" i="1"/>
  <c r="AC410" i="1"/>
  <c r="AC420" i="1"/>
  <c r="AC430" i="1"/>
  <c r="AC440" i="1"/>
  <c r="AC450" i="1"/>
  <c r="AC460" i="1"/>
  <c r="AC470" i="1"/>
  <c r="AC480" i="1"/>
  <c r="AC490" i="1"/>
  <c r="AC500" i="1"/>
  <c r="AC510" i="1"/>
  <c r="AC520" i="1"/>
  <c r="AC530" i="1"/>
  <c r="AC540" i="1"/>
  <c r="AC550" i="1"/>
  <c r="AC560" i="1"/>
  <c r="AC570" i="1"/>
  <c r="AC580" i="1"/>
  <c r="AC590" i="1"/>
  <c r="AC600" i="1"/>
  <c r="AC610" i="1"/>
  <c r="AC620" i="1"/>
  <c r="AC630" i="1"/>
  <c r="AC640" i="1"/>
  <c r="AC650" i="1"/>
  <c r="AC660" i="1"/>
  <c r="AC670" i="1"/>
  <c r="AC680" i="1"/>
  <c r="AC690" i="1"/>
  <c r="AC700" i="1"/>
  <c r="AC710" i="1"/>
  <c r="AC720" i="1"/>
  <c r="AC730" i="1"/>
  <c r="AC740" i="1"/>
  <c r="AC750" i="1"/>
  <c r="AC760" i="1"/>
  <c r="AC770" i="1"/>
  <c r="AC780" i="1"/>
  <c r="AC790" i="1"/>
  <c r="AC800" i="1"/>
  <c r="AC810" i="1"/>
  <c r="AC820" i="1"/>
  <c r="AC830" i="1"/>
  <c r="AC840" i="1"/>
  <c r="AC850" i="1"/>
  <c r="AC860" i="1"/>
  <c r="AC870" i="1"/>
  <c r="AC880" i="1"/>
  <c r="AC890" i="1"/>
  <c r="AC900" i="1"/>
  <c r="AC910" i="1"/>
  <c r="AC920" i="1"/>
  <c r="AC930" i="1"/>
  <c r="AC940" i="1"/>
  <c r="AC950" i="1"/>
  <c r="AC960" i="1"/>
  <c r="AC970" i="1"/>
  <c r="AC980" i="1"/>
  <c r="AC990" i="1"/>
  <c r="AC1000" i="1"/>
  <c r="AC1010" i="1"/>
  <c r="AC1020" i="1"/>
  <c r="AC1030" i="1"/>
  <c r="AC1040" i="1"/>
  <c r="AC1050" i="1"/>
  <c r="AC1060" i="1"/>
  <c r="AC1070" i="1"/>
  <c r="AC1080" i="1"/>
  <c r="AC1090" i="1"/>
  <c r="AC1100" i="1"/>
  <c r="AC1110" i="1"/>
  <c r="AC1120" i="1"/>
  <c r="AC1130" i="1"/>
  <c r="AC1140" i="1"/>
  <c r="AC1150" i="1"/>
  <c r="AC1160" i="1"/>
  <c r="AC1170" i="1"/>
  <c r="AC1180" i="1"/>
  <c r="AC1190" i="1"/>
  <c r="AC1200" i="1"/>
  <c r="AC1210" i="1"/>
  <c r="AC1220" i="1"/>
  <c r="AC1230" i="1"/>
  <c r="AC1240" i="1"/>
  <c r="AC1250" i="1"/>
  <c r="AC1260" i="1"/>
  <c r="AC1270" i="1"/>
  <c r="AC1280" i="1"/>
  <c r="AC1290" i="1"/>
  <c r="AC1300" i="1"/>
  <c r="AC1310" i="1"/>
  <c r="AC1320" i="1"/>
  <c r="AC1330" i="1"/>
  <c r="AC1340" i="1"/>
  <c r="AC1350" i="1"/>
  <c r="AC1360" i="1"/>
  <c r="AC1370" i="1"/>
  <c r="AC1380" i="1"/>
  <c r="AC1390" i="1"/>
  <c r="AC1400" i="1"/>
  <c r="AC1410" i="1"/>
  <c r="AC1420" i="1"/>
  <c r="AC1430" i="1"/>
  <c r="AC1440" i="1"/>
  <c r="AC1450" i="1"/>
  <c r="AC1460" i="1"/>
  <c r="AC1470" i="1"/>
  <c r="AC1480" i="1"/>
  <c r="AC1490" i="1"/>
  <c r="AC1500" i="1"/>
  <c r="AC1510" i="1"/>
  <c r="AD456" i="1"/>
  <c r="AD556" i="1"/>
  <c r="AD656" i="1"/>
  <c r="AD717" i="1"/>
  <c r="AD767" i="1"/>
  <c r="AD817" i="1"/>
  <c r="AD867" i="1"/>
  <c r="AD908" i="1"/>
  <c r="AD942" i="1"/>
  <c r="AD967" i="1"/>
  <c r="AD988" i="1"/>
  <c r="AD1008" i="1"/>
  <c r="AD1028" i="1"/>
  <c r="AD1048" i="1"/>
  <c r="AD1068" i="1"/>
  <c r="AD1088" i="1"/>
  <c r="AD1108" i="1"/>
  <c r="AD1128" i="1"/>
  <c r="AD1148" i="1"/>
  <c r="AD1167" i="1"/>
  <c r="AD1182" i="1"/>
  <c r="AD1199" i="1"/>
  <c r="AD1217" i="1"/>
  <c r="AD1230" i="1"/>
  <c r="AD1246" i="1"/>
  <c r="AD1259" i="1"/>
  <c r="AD1273" i="1"/>
  <c r="AD1288" i="1"/>
  <c r="AD1302" i="1"/>
  <c r="AD1317" i="1"/>
  <c r="AD1330" i="1"/>
  <c r="AD1346" i="1"/>
  <c r="AD1359" i="1"/>
  <c r="AD1373" i="1"/>
  <c r="AD1388" i="1"/>
  <c r="AD1402" i="1"/>
  <c r="AD1417" i="1"/>
  <c r="AD1429" i="1"/>
  <c r="AD1442" i="1"/>
  <c r="AD1455" i="1"/>
  <c r="AD1467" i="1"/>
  <c r="AD1478" i="1"/>
  <c r="AD1489" i="1"/>
  <c r="AD1500" i="1"/>
  <c r="AD1511" i="1"/>
  <c r="AD1521" i="1"/>
  <c r="AD1531" i="1"/>
  <c r="AD1541" i="1"/>
  <c r="AD1551" i="1"/>
  <c r="AD1561" i="1"/>
  <c r="AD1571" i="1"/>
  <c r="AD1581" i="1"/>
  <c r="AD1591" i="1"/>
  <c r="AD1601" i="1"/>
  <c r="AD1611" i="1"/>
  <c r="AD1621" i="1"/>
  <c r="AD1631" i="1"/>
  <c r="AD1641" i="1"/>
  <c r="AD1651" i="1"/>
  <c r="AD1661" i="1"/>
  <c r="AD1671" i="1"/>
  <c r="AD1681" i="1"/>
  <c r="AD1691" i="1"/>
  <c r="AD1701" i="1"/>
  <c r="AD1711" i="1"/>
  <c r="AD1721" i="1"/>
  <c r="AD1731" i="1"/>
  <c r="AD1741" i="1"/>
  <c r="AD1751" i="1"/>
  <c r="AD1761" i="1"/>
  <c r="AD1771" i="1"/>
  <c r="AD1781" i="1"/>
  <c r="AD1791" i="1"/>
  <c r="AD1801" i="1"/>
  <c r="AC11" i="1"/>
  <c r="AC21" i="1"/>
  <c r="AC31" i="1"/>
  <c r="AC41" i="1"/>
  <c r="AC51" i="1"/>
  <c r="AC61" i="1"/>
  <c r="AC71" i="1"/>
  <c r="AC81" i="1"/>
  <c r="AC91" i="1"/>
  <c r="AC101" i="1"/>
  <c r="AC111" i="1"/>
  <c r="AC121" i="1"/>
  <c r="AC131" i="1"/>
  <c r="AC141" i="1"/>
  <c r="AC151" i="1"/>
  <c r="AC161" i="1"/>
  <c r="AC171" i="1"/>
  <c r="AC181" i="1"/>
  <c r="AC191" i="1"/>
  <c r="AC201" i="1"/>
  <c r="AC211" i="1"/>
  <c r="AC221" i="1"/>
  <c r="AC231" i="1"/>
  <c r="AC241" i="1"/>
  <c r="AC251" i="1"/>
  <c r="AC261" i="1"/>
  <c r="AC271" i="1"/>
  <c r="AC281" i="1"/>
  <c r="AC291" i="1"/>
  <c r="AC301" i="1"/>
  <c r="AC311" i="1"/>
  <c r="AC321" i="1"/>
  <c r="AC331" i="1"/>
  <c r="AC341" i="1"/>
  <c r="AC351" i="1"/>
  <c r="AC361" i="1"/>
  <c r="AC371" i="1"/>
  <c r="AC381" i="1"/>
  <c r="AC391" i="1"/>
  <c r="AC401" i="1"/>
  <c r="AC411" i="1"/>
  <c r="AC421" i="1"/>
  <c r="AC431" i="1"/>
  <c r="AC441" i="1"/>
  <c r="AC451" i="1"/>
  <c r="AC461" i="1"/>
  <c r="AC471" i="1"/>
  <c r="AC481" i="1"/>
  <c r="AC491" i="1"/>
  <c r="AC501" i="1"/>
  <c r="AC511" i="1"/>
  <c r="AC521" i="1"/>
  <c r="AC531" i="1"/>
  <c r="AC541" i="1"/>
  <c r="AC551" i="1"/>
  <c r="AC561" i="1"/>
  <c r="AC571" i="1"/>
  <c r="AC581" i="1"/>
  <c r="AC591" i="1"/>
  <c r="AC601" i="1"/>
  <c r="AC611" i="1"/>
  <c r="AC621" i="1"/>
  <c r="AC631" i="1"/>
  <c r="AC641" i="1"/>
  <c r="AC651" i="1"/>
  <c r="AC661" i="1"/>
  <c r="AC671" i="1"/>
  <c r="AC681" i="1"/>
  <c r="AC691" i="1"/>
  <c r="AC701" i="1"/>
  <c r="AC711" i="1"/>
  <c r="AC721" i="1"/>
  <c r="AC731" i="1"/>
  <c r="AC741" i="1"/>
  <c r="AC751" i="1"/>
  <c r="AC761" i="1"/>
  <c r="AC771" i="1"/>
  <c r="AC781" i="1"/>
  <c r="AC791" i="1"/>
  <c r="AC801" i="1"/>
  <c r="AC811" i="1"/>
  <c r="AC821" i="1"/>
  <c r="AC831" i="1"/>
  <c r="AC841" i="1"/>
  <c r="AC851" i="1"/>
  <c r="AC861" i="1"/>
  <c r="AC871" i="1"/>
  <c r="AC881" i="1"/>
  <c r="AC891" i="1"/>
  <c r="AC901" i="1"/>
  <c r="AC911" i="1"/>
  <c r="AC921" i="1"/>
  <c r="AC931" i="1"/>
  <c r="AC941" i="1"/>
  <c r="AC951" i="1"/>
  <c r="AC961" i="1"/>
  <c r="AC971" i="1"/>
  <c r="AC981" i="1"/>
  <c r="AC991" i="1"/>
  <c r="AC1001" i="1"/>
  <c r="AC1011" i="1"/>
  <c r="AC1021" i="1"/>
  <c r="AC1031" i="1"/>
  <c r="AC1041" i="1"/>
  <c r="AC1051" i="1"/>
  <c r="AD466" i="1"/>
  <c r="AD566" i="1"/>
  <c r="AD666" i="1"/>
  <c r="AD726" i="1"/>
  <c r="AD776" i="1"/>
  <c r="AD826" i="1"/>
  <c r="AD876" i="1"/>
  <c r="AD916" i="1"/>
  <c r="AD946" i="1"/>
  <c r="AD968" i="1"/>
  <c r="AD990" i="1"/>
  <c r="AD1010" i="1"/>
  <c r="AD1030" i="1"/>
  <c r="AD1050" i="1"/>
  <c r="AD1070" i="1"/>
  <c r="AD1090" i="1"/>
  <c r="AD1110" i="1"/>
  <c r="AD1130" i="1"/>
  <c r="AD1150" i="1"/>
  <c r="AD1168" i="1"/>
  <c r="AD1186" i="1"/>
  <c r="AD1200" i="1"/>
  <c r="AD1218" i="1"/>
  <c r="AD1232" i="1"/>
  <c r="AD1247" i="1"/>
  <c r="AD1260" i="1"/>
  <c r="AD1276" i="1"/>
  <c r="AD1289" i="1"/>
  <c r="AD1303" i="1"/>
  <c r="AD1318" i="1"/>
  <c r="AD1332" i="1"/>
  <c r="AD1347" i="1"/>
  <c r="AD1360" i="1"/>
  <c r="AD1376" i="1"/>
  <c r="AD1389" i="1"/>
  <c r="AD1403" i="1"/>
  <c r="AD1418" i="1"/>
  <c r="AD1430" i="1"/>
  <c r="AD1443" i="1"/>
  <c r="AD1456" i="1"/>
  <c r="AD1468" i="1"/>
  <c r="AD1479" i="1"/>
  <c r="AD1490" i="1"/>
  <c r="AD1501" i="1"/>
  <c r="AD1512" i="1"/>
  <c r="AD1522" i="1"/>
  <c r="AD1532" i="1"/>
  <c r="AD1542" i="1"/>
  <c r="AD1552" i="1"/>
  <c r="AD1562" i="1"/>
  <c r="AD1572" i="1"/>
  <c r="AD1582" i="1"/>
  <c r="AD1592" i="1"/>
  <c r="AD1602" i="1"/>
  <c r="AD1612" i="1"/>
  <c r="AD1622" i="1"/>
  <c r="AD1632" i="1"/>
  <c r="AD1642" i="1"/>
  <c r="AD1652" i="1"/>
  <c r="AD1662" i="1"/>
  <c r="AD1672" i="1"/>
  <c r="AD1682" i="1"/>
  <c r="AD1692" i="1"/>
  <c r="AD1702" i="1"/>
  <c r="AD1712" i="1"/>
  <c r="AD1722" i="1"/>
  <c r="AD1732" i="1"/>
  <c r="AD1742" i="1"/>
  <c r="AD1752" i="1"/>
  <c r="AD1762" i="1"/>
  <c r="AD1772" i="1"/>
  <c r="AD1782" i="1"/>
  <c r="AD1792" i="1"/>
  <c r="AD1802" i="1"/>
  <c r="AC12" i="1"/>
  <c r="AC22" i="1"/>
  <c r="AC32" i="1"/>
  <c r="AC42" i="1"/>
  <c r="AC52" i="1"/>
  <c r="AC62" i="1"/>
  <c r="AC72" i="1"/>
  <c r="AC82" i="1"/>
  <c r="AC92" i="1"/>
  <c r="AC102" i="1"/>
  <c r="AC112" i="1"/>
  <c r="AC122" i="1"/>
  <c r="AC132" i="1"/>
  <c r="AC142" i="1"/>
  <c r="AC152" i="1"/>
  <c r="AC162" i="1"/>
  <c r="AC172" i="1"/>
  <c r="AC182" i="1"/>
  <c r="AC192" i="1"/>
  <c r="AC202" i="1"/>
  <c r="AC212" i="1"/>
  <c r="AC222" i="1"/>
  <c r="AC232" i="1"/>
  <c r="AC242" i="1"/>
  <c r="AC252" i="1"/>
  <c r="AC262" i="1"/>
  <c r="AC272" i="1"/>
  <c r="AC282" i="1"/>
  <c r="AC292" i="1"/>
  <c r="AC302" i="1"/>
  <c r="AC312" i="1"/>
  <c r="AC322" i="1"/>
  <c r="AC332" i="1"/>
  <c r="AC342" i="1"/>
  <c r="AC352" i="1"/>
  <c r="AC362" i="1"/>
  <c r="AC372" i="1"/>
  <c r="AC382" i="1"/>
  <c r="AC392" i="1"/>
  <c r="AC402" i="1"/>
  <c r="AC412" i="1"/>
  <c r="AC422" i="1"/>
  <c r="AC432" i="1"/>
  <c r="AC442" i="1"/>
  <c r="AC452" i="1"/>
  <c r="AC462" i="1"/>
  <c r="AC472" i="1"/>
  <c r="AC482" i="1"/>
  <c r="AC492" i="1"/>
  <c r="AC502" i="1"/>
  <c r="AC512" i="1"/>
  <c r="AC522" i="1"/>
  <c r="AC532" i="1"/>
  <c r="AC542" i="1"/>
  <c r="AC552" i="1"/>
  <c r="AC562" i="1"/>
  <c r="AC572" i="1"/>
  <c r="AC582" i="1"/>
  <c r="AC592" i="1"/>
  <c r="AC602" i="1"/>
  <c r="AC612" i="1"/>
  <c r="AC622" i="1"/>
  <c r="AC632" i="1"/>
  <c r="AC642" i="1"/>
  <c r="AC652" i="1"/>
  <c r="AC662" i="1"/>
  <c r="AC672" i="1"/>
  <c r="AC682" i="1"/>
  <c r="AC692" i="1"/>
  <c r="AC702" i="1"/>
  <c r="AC712" i="1"/>
  <c r="AC722" i="1"/>
  <c r="AC732" i="1"/>
  <c r="AC742" i="1"/>
  <c r="AC752" i="1"/>
  <c r="AC762" i="1"/>
  <c r="AC772" i="1"/>
  <c r="AC782" i="1"/>
  <c r="AC792" i="1"/>
  <c r="AC802" i="1"/>
  <c r="AC812" i="1"/>
  <c r="AC822" i="1"/>
  <c r="AC832" i="1"/>
  <c r="AC842" i="1"/>
  <c r="AC852" i="1"/>
  <c r="AC862" i="1"/>
  <c r="AC872" i="1"/>
  <c r="AC882" i="1"/>
  <c r="AC892" i="1"/>
  <c r="AC902" i="1"/>
  <c r="AC912" i="1"/>
  <c r="AC922" i="1"/>
  <c r="AC932" i="1"/>
  <c r="AC942" i="1"/>
  <c r="AC952" i="1"/>
  <c r="AC962" i="1"/>
  <c r="AC972" i="1"/>
  <c r="AC982" i="1"/>
  <c r="AC992" i="1"/>
  <c r="AC1002" i="1"/>
  <c r="AC1012" i="1"/>
  <c r="AC1022" i="1"/>
  <c r="AC1032" i="1"/>
  <c r="AC1042" i="1"/>
  <c r="AC1052" i="1"/>
  <c r="AC1062" i="1"/>
  <c r="AC1072" i="1"/>
  <c r="AC1082" i="1"/>
  <c r="AC1092" i="1"/>
  <c r="AC1102" i="1"/>
  <c r="AC1112" i="1"/>
  <c r="AC1122" i="1"/>
  <c r="AC1132" i="1"/>
  <c r="AC1142" i="1"/>
  <c r="AC1152" i="1"/>
  <c r="AC1162" i="1"/>
  <c r="AC1172" i="1"/>
  <c r="AC1182" i="1"/>
  <c r="AC1192" i="1"/>
  <c r="AC1202" i="1"/>
  <c r="AC1212" i="1"/>
  <c r="AC1222" i="1"/>
  <c r="AC1232" i="1"/>
  <c r="AC1242" i="1"/>
  <c r="AC1252" i="1"/>
  <c r="AC1262" i="1"/>
  <c r="AC1272" i="1"/>
  <c r="AC1282" i="1"/>
  <c r="AC1292" i="1"/>
  <c r="AC1302" i="1"/>
  <c r="AC1312" i="1"/>
  <c r="AC1322" i="1"/>
  <c r="AC1332" i="1"/>
  <c r="AC1342" i="1"/>
  <c r="AC1352" i="1"/>
  <c r="AC1362" i="1"/>
  <c r="AC1372" i="1"/>
  <c r="AC1382" i="1"/>
  <c r="AC1392" i="1"/>
  <c r="AC1402" i="1"/>
  <c r="AC1412" i="1"/>
  <c r="AC1422" i="1"/>
  <c r="AC1432" i="1"/>
  <c r="AC1442" i="1"/>
  <c r="AC1452" i="1"/>
  <c r="AC1462" i="1"/>
  <c r="AC1472" i="1"/>
  <c r="AC1482" i="1"/>
  <c r="AC1492" i="1"/>
  <c r="AC1502" i="1"/>
  <c r="AC1512" i="1"/>
  <c r="AC1522" i="1"/>
  <c r="AC1532" i="1"/>
  <c r="AC1542" i="1"/>
  <c r="AC1552" i="1"/>
  <c r="AC1562" i="1"/>
  <c r="AC1572" i="1"/>
  <c r="AC1582" i="1"/>
  <c r="AC1592" i="1"/>
  <c r="AC1602" i="1"/>
  <c r="AC1612" i="1"/>
  <c r="AC1622" i="1"/>
  <c r="AC1632" i="1"/>
  <c r="AC1642" i="1"/>
  <c r="AC1652" i="1"/>
  <c r="AC1662" i="1"/>
  <c r="AC1672" i="1"/>
  <c r="AC1682" i="1"/>
  <c r="AC1692" i="1"/>
  <c r="AC1702" i="1"/>
  <c r="AC1712" i="1"/>
  <c r="AC1722" i="1"/>
  <c r="AC1732" i="1"/>
  <c r="AC1742" i="1"/>
  <c r="AC1752" i="1"/>
  <c r="AC1762" i="1"/>
  <c r="AC1772" i="1"/>
  <c r="AC1782" i="1"/>
  <c r="AC1792" i="1"/>
  <c r="AC1802" i="1"/>
  <c r="AB12" i="1"/>
  <c r="AC355" i="1"/>
  <c r="AC418" i="1"/>
  <c r="AC468" i="1"/>
  <c r="AC503" i="1"/>
  <c r="AC535" i="1"/>
  <c r="AC565" i="1"/>
  <c r="AC588" i="1"/>
  <c r="AC615" i="1"/>
  <c r="AC638" i="1"/>
  <c r="AC658" i="1"/>
  <c r="AC678" i="1"/>
  <c r="AC698" i="1"/>
  <c r="AC718" i="1"/>
  <c r="AC736" i="1"/>
  <c r="AC754" i="1"/>
  <c r="AC768" i="1"/>
  <c r="AC786" i="1"/>
  <c r="AC804" i="1"/>
  <c r="AC818" i="1"/>
  <c r="AC834" i="1"/>
  <c r="AC847" i="1"/>
  <c r="AC863" i="1"/>
  <c r="AC876" i="1"/>
  <c r="AC889" i="1"/>
  <c r="AC905" i="1"/>
  <c r="AC918" i="1"/>
  <c r="AC934" i="1"/>
  <c r="AC947" i="1"/>
  <c r="AC963" i="1"/>
  <c r="AC976" i="1"/>
  <c r="AC989" i="1"/>
  <c r="AC1005" i="1"/>
  <c r="AC1018" i="1"/>
  <c r="AC1034" i="1"/>
  <c r="AC1047" i="1"/>
  <c r="AC1061" i="1"/>
  <c r="AC1074" i="1"/>
  <c r="AC1086" i="1"/>
  <c r="AC1098" i="1"/>
  <c r="AC1111" i="1"/>
  <c r="AC1124" i="1"/>
  <c r="AC1136" i="1"/>
  <c r="AC1148" i="1"/>
  <c r="AC1161" i="1"/>
  <c r="AC1174" i="1"/>
  <c r="AC1186" i="1"/>
  <c r="AC1198" i="1"/>
  <c r="AC1211" i="1"/>
  <c r="AC1224" i="1"/>
  <c r="AC1236" i="1"/>
  <c r="AC1248" i="1"/>
  <c r="AC1261" i="1"/>
  <c r="AC1274" i="1"/>
  <c r="AC1286" i="1"/>
  <c r="AC1298" i="1"/>
  <c r="AC1311" i="1"/>
  <c r="AC1324" i="1"/>
  <c r="AC1336" i="1"/>
  <c r="AC1348" i="1"/>
  <c r="AC1361" i="1"/>
  <c r="AC1374" i="1"/>
  <c r="AC1386" i="1"/>
  <c r="AC1398" i="1"/>
  <c r="AC1411" i="1"/>
  <c r="AC1424" i="1"/>
  <c r="AC1436" i="1"/>
  <c r="AC1448" i="1"/>
  <c r="AC1461" i="1"/>
  <c r="AC1474" i="1"/>
  <c r="AC1486" i="1"/>
  <c r="AC1498" i="1"/>
  <c r="AC1511" i="1"/>
  <c r="AC1523" i="1"/>
  <c r="AC1534" i="1"/>
  <c r="AC1545" i="1"/>
  <c r="AC1556" i="1"/>
  <c r="AC1567" i="1"/>
  <c r="AC1578" i="1"/>
  <c r="AC1589" i="1"/>
  <c r="AC1600" i="1"/>
  <c r="AC1611" i="1"/>
  <c r="AC1623" i="1"/>
  <c r="AC1634" i="1"/>
  <c r="AC1645" i="1"/>
  <c r="AC1656" i="1"/>
  <c r="AC1667" i="1"/>
  <c r="AC1678" i="1"/>
  <c r="AC1689" i="1"/>
  <c r="AC1700" i="1"/>
  <c r="AC1711" i="1"/>
  <c r="AC1723" i="1"/>
  <c r="AC1734" i="1"/>
  <c r="AC1745" i="1"/>
  <c r="AC1756" i="1"/>
  <c r="AC1767" i="1"/>
  <c r="AC1778" i="1"/>
  <c r="AC1789" i="1"/>
  <c r="AC1800" i="1"/>
  <c r="AB11" i="1"/>
  <c r="AB22" i="1"/>
  <c r="AB32" i="1"/>
  <c r="AB42" i="1"/>
  <c r="AB52" i="1"/>
  <c r="AB62" i="1"/>
  <c r="AB72" i="1"/>
  <c r="AB82" i="1"/>
  <c r="AB92" i="1"/>
  <c r="AB102" i="1"/>
  <c r="AB112" i="1"/>
  <c r="AB122" i="1"/>
  <c r="AB132" i="1"/>
  <c r="AB142" i="1"/>
  <c r="AB152" i="1"/>
  <c r="AB162" i="1"/>
  <c r="AB172" i="1"/>
  <c r="AB182" i="1"/>
  <c r="AB192" i="1"/>
  <c r="AB202" i="1"/>
  <c r="AB212" i="1"/>
  <c r="AB222" i="1"/>
  <c r="AB232" i="1"/>
  <c r="AB242" i="1"/>
  <c r="AB252" i="1"/>
  <c r="AB262" i="1"/>
  <c r="AB272" i="1"/>
  <c r="AB282" i="1"/>
  <c r="AB292" i="1"/>
  <c r="AB302" i="1"/>
  <c r="AB312" i="1"/>
  <c r="AB322" i="1"/>
  <c r="AB332" i="1"/>
  <c r="AB342" i="1"/>
  <c r="AB352" i="1"/>
  <c r="AB362" i="1"/>
  <c r="AB372" i="1"/>
  <c r="AB382" i="1"/>
  <c r="AB392" i="1"/>
  <c r="AB402" i="1"/>
  <c r="AB412" i="1"/>
  <c r="AB422" i="1"/>
  <c r="AB432" i="1"/>
  <c r="AB442" i="1"/>
  <c r="AB452" i="1"/>
  <c r="AB462" i="1"/>
  <c r="AB472" i="1"/>
  <c r="AB482" i="1"/>
  <c r="AB492" i="1"/>
  <c r="AB502" i="1"/>
  <c r="AB512" i="1"/>
  <c r="AB522" i="1"/>
  <c r="AB532" i="1"/>
  <c r="AB542" i="1"/>
  <c r="AB552" i="1"/>
  <c r="AB562" i="1"/>
  <c r="AB572" i="1"/>
  <c r="AB582" i="1"/>
  <c r="AB592" i="1"/>
  <c r="AB602" i="1"/>
  <c r="AB612" i="1"/>
  <c r="AB622" i="1"/>
  <c r="AB632" i="1"/>
  <c r="AB642" i="1"/>
  <c r="AB652" i="1"/>
  <c r="AB662" i="1"/>
  <c r="AB672" i="1"/>
  <c r="AB682" i="1"/>
  <c r="AB692" i="1"/>
  <c r="AB702" i="1"/>
  <c r="AB712" i="1"/>
  <c r="AB722" i="1"/>
  <c r="AB732" i="1"/>
  <c r="AB742" i="1"/>
  <c r="AB752" i="1"/>
  <c r="AB762" i="1"/>
  <c r="AB772" i="1"/>
  <c r="AB782" i="1"/>
  <c r="AB792" i="1"/>
  <c r="AB802" i="1"/>
  <c r="AB812" i="1"/>
  <c r="AB822" i="1"/>
  <c r="AC365" i="1"/>
  <c r="AC425" i="1"/>
  <c r="AC473" i="1"/>
  <c r="AC505" i="1"/>
  <c r="AC538" i="1"/>
  <c r="AC566" i="1"/>
  <c r="AC593" i="1"/>
  <c r="AC616" i="1"/>
  <c r="AC643" i="1"/>
  <c r="AC663" i="1"/>
  <c r="AC683" i="1"/>
  <c r="AC703" i="1"/>
  <c r="AC723" i="1"/>
  <c r="AC737" i="1"/>
  <c r="AC755" i="1"/>
  <c r="AC773" i="1"/>
  <c r="AC787" i="1"/>
  <c r="AC805" i="1"/>
  <c r="AC819" i="1"/>
  <c r="AC835" i="1"/>
  <c r="AC848" i="1"/>
  <c r="AC864" i="1"/>
  <c r="AC877" i="1"/>
  <c r="AC893" i="1"/>
  <c r="AC906" i="1"/>
  <c r="AC919" i="1"/>
  <c r="AC935" i="1"/>
  <c r="AC948" i="1"/>
  <c r="AC964" i="1"/>
  <c r="AC977" i="1"/>
  <c r="AC993" i="1"/>
  <c r="AC1006" i="1"/>
  <c r="AC1019" i="1"/>
  <c r="AC1035" i="1"/>
  <c r="AC1048" i="1"/>
  <c r="AC1063" i="1"/>
  <c r="AC1075" i="1"/>
  <c r="AC1087" i="1"/>
  <c r="AC1099" i="1"/>
  <c r="AC1113" i="1"/>
  <c r="AC1125" i="1"/>
  <c r="AC1137" i="1"/>
  <c r="AC1149" i="1"/>
  <c r="AC1163" i="1"/>
  <c r="AC1175" i="1"/>
  <c r="AC1187" i="1"/>
  <c r="AC1199" i="1"/>
  <c r="AC1213" i="1"/>
  <c r="AC1225" i="1"/>
  <c r="AC1237" i="1"/>
  <c r="AC1249" i="1"/>
  <c r="AC1263" i="1"/>
  <c r="AC1275" i="1"/>
  <c r="AC1287" i="1"/>
  <c r="AC1299" i="1"/>
  <c r="AC1313" i="1"/>
  <c r="AC1325" i="1"/>
  <c r="AC1337" i="1"/>
  <c r="AC1349" i="1"/>
  <c r="AC1363" i="1"/>
  <c r="AC1375" i="1"/>
  <c r="AC1387" i="1"/>
  <c r="AC1399" i="1"/>
  <c r="AC1413" i="1"/>
  <c r="AC1425" i="1"/>
  <c r="AC1437" i="1"/>
  <c r="AC1449" i="1"/>
  <c r="AC1463" i="1"/>
  <c r="AC1475" i="1"/>
  <c r="AC1487" i="1"/>
  <c r="AC1499" i="1"/>
  <c r="AC1513" i="1"/>
  <c r="AC1524" i="1"/>
  <c r="AC1535" i="1"/>
  <c r="AC1546" i="1"/>
  <c r="AC1557" i="1"/>
  <c r="AC1568" i="1"/>
  <c r="AC1579" i="1"/>
  <c r="AC1590" i="1"/>
  <c r="AC1601" i="1"/>
  <c r="AC1613" i="1"/>
  <c r="AC1624" i="1"/>
  <c r="AC1635" i="1"/>
  <c r="AC1646" i="1"/>
  <c r="AC1657" i="1"/>
  <c r="AC1668" i="1"/>
  <c r="AC1679" i="1"/>
  <c r="AC1690" i="1"/>
  <c r="AC1701" i="1"/>
  <c r="AC1713" i="1"/>
  <c r="AC1724" i="1"/>
  <c r="AC1735" i="1"/>
  <c r="AC1746" i="1"/>
  <c r="AC1757" i="1"/>
  <c r="AC1768" i="1"/>
  <c r="AC1779" i="1"/>
  <c r="AC1790" i="1"/>
  <c r="AC1801" i="1"/>
  <c r="AB13" i="1"/>
  <c r="AB23" i="1"/>
  <c r="AB33" i="1"/>
  <c r="AB43" i="1"/>
  <c r="AB53" i="1"/>
  <c r="AB63" i="1"/>
  <c r="AB73" i="1"/>
  <c r="AB83" i="1"/>
  <c r="AB93" i="1"/>
  <c r="AB103" i="1"/>
  <c r="AB113" i="1"/>
  <c r="AB123" i="1"/>
  <c r="AB133" i="1"/>
  <c r="AB143" i="1"/>
  <c r="AB153" i="1"/>
  <c r="AB163" i="1"/>
  <c r="AB173" i="1"/>
  <c r="AB183" i="1"/>
  <c r="AB193" i="1"/>
  <c r="AB203" i="1"/>
  <c r="AB213" i="1"/>
  <c r="AB223" i="1"/>
  <c r="AB233" i="1"/>
  <c r="AB243" i="1"/>
  <c r="AB253" i="1"/>
  <c r="AB263" i="1"/>
  <c r="AB273" i="1"/>
  <c r="AB283" i="1"/>
  <c r="AB293" i="1"/>
  <c r="AB303" i="1"/>
  <c r="AB313" i="1"/>
  <c r="AB323" i="1"/>
  <c r="AB333" i="1"/>
  <c r="AB343" i="1"/>
  <c r="AB353" i="1"/>
  <c r="AB363" i="1"/>
  <c r="AB373" i="1"/>
  <c r="AB383" i="1"/>
  <c r="AB393" i="1"/>
  <c r="AB403" i="1"/>
  <c r="AB413" i="1"/>
  <c r="AB423" i="1"/>
  <c r="AB433" i="1"/>
  <c r="AB443" i="1"/>
  <c r="AB453" i="1"/>
  <c r="AB463" i="1"/>
  <c r="AB473" i="1"/>
  <c r="AB483" i="1"/>
  <c r="AB493" i="1"/>
  <c r="AB503" i="1"/>
  <c r="AB513" i="1"/>
  <c r="AB523" i="1"/>
  <c r="AB533" i="1"/>
  <c r="AB543" i="1"/>
  <c r="AB553" i="1"/>
  <c r="AB563" i="1"/>
  <c r="AB573" i="1"/>
  <c r="AB583" i="1"/>
  <c r="AB593" i="1"/>
  <c r="AB603" i="1"/>
  <c r="AB613" i="1"/>
  <c r="AB623" i="1"/>
  <c r="AB633" i="1"/>
  <c r="AB643" i="1"/>
  <c r="AB653" i="1"/>
  <c r="AB663" i="1"/>
  <c r="AB673" i="1"/>
  <c r="AB683" i="1"/>
  <c r="AB693" i="1"/>
  <c r="AB703" i="1"/>
  <c r="AB713" i="1"/>
  <c r="AB723" i="1"/>
  <c r="AB733" i="1"/>
  <c r="AB743" i="1"/>
  <c r="AB753" i="1"/>
  <c r="AB763" i="1"/>
  <c r="AB773" i="1"/>
  <c r="AB783" i="1"/>
  <c r="AB793" i="1"/>
  <c r="AC375" i="1"/>
  <c r="AC428" i="1"/>
  <c r="AC475" i="1"/>
  <c r="AC508" i="1"/>
  <c r="AC543" i="1"/>
  <c r="AC568" i="1"/>
  <c r="AC595" i="1"/>
  <c r="AC618" i="1"/>
  <c r="AC645" i="1"/>
  <c r="AC665" i="1"/>
  <c r="AC685" i="1"/>
  <c r="AC705" i="1"/>
  <c r="AC724" i="1"/>
  <c r="AC738" i="1"/>
  <c r="AC756" i="1"/>
  <c r="AC774" i="1"/>
  <c r="AC788" i="1"/>
  <c r="AC806" i="1"/>
  <c r="AC823" i="1"/>
  <c r="AC836" i="1"/>
  <c r="AC849" i="1"/>
  <c r="AC865" i="1"/>
  <c r="AC878" i="1"/>
  <c r="AC894" i="1"/>
  <c r="AC907" i="1"/>
  <c r="AC923" i="1"/>
  <c r="AC936" i="1"/>
  <c r="AC949" i="1"/>
  <c r="AC965" i="1"/>
  <c r="AC978" i="1"/>
  <c r="AC994" i="1"/>
  <c r="AC1007" i="1"/>
  <c r="AC1023" i="1"/>
  <c r="AC1036" i="1"/>
  <c r="AC1049" i="1"/>
  <c r="AC1064" i="1"/>
  <c r="AC1076" i="1"/>
  <c r="AC1088" i="1"/>
  <c r="AC1101" i="1"/>
  <c r="AC1114" i="1"/>
  <c r="AC1126" i="1"/>
  <c r="AC1138" i="1"/>
  <c r="AC1151" i="1"/>
  <c r="AC1164" i="1"/>
  <c r="AC1176" i="1"/>
  <c r="AC1188" i="1"/>
  <c r="AC1201" i="1"/>
  <c r="AC1214" i="1"/>
  <c r="AC1226" i="1"/>
  <c r="AC1238" i="1"/>
  <c r="AC1251" i="1"/>
  <c r="AC1264" i="1"/>
  <c r="AC1276" i="1"/>
  <c r="AC1288" i="1"/>
  <c r="AC1301" i="1"/>
  <c r="AC1314" i="1"/>
  <c r="AC1326" i="1"/>
  <c r="AC1338" i="1"/>
  <c r="AC1351" i="1"/>
  <c r="AC1364" i="1"/>
  <c r="AC1376" i="1"/>
  <c r="AC1388" i="1"/>
  <c r="AC1401" i="1"/>
  <c r="AC1414" i="1"/>
  <c r="AC1426" i="1"/>
  <c r="AC1438" i="1"/>
  <c r="AC1451" i="1"/>
  <c r="AC1464" i="1"/>
  <c r="AC1476" i="1"/>
  <c r="AC1488" i="1"/>
  <c r="AC1501" i="1"/>
  <c r="AC1514" i="1"/>
  <c r="AC1525" i="1"/>
  <c r="AC1536" i="1"/>
  <c r="AC1547" i="1"/>
  <c r="AC1558" i="1"/>
  <c r="AC1569" i="1"/>
  <c r="AC1580" i="1"/>
  <c r="AC1591" i="1"/>
  <c r="AC1603" i="1"/>
  <c r="AC1614" i="1"/>
  <c r="AC1625" i="1"/>
  <c r="AC1636" i="1"/>
  <c r="AC1647" i="1"/>
  <c r="AC1658" i="1"/>
  <c r="AC1669" i="1"/>
  <c r="AC1680" i="1"/>
  <c r="AC1691" i="1"/>
  <c r="AC1703" i="1"/>
  <c r="AC1714" i="1"/>
  <c r="AC1725" i="1"/>
  <c r="AC1736" i="1"/>
  <c r="AC1747" i="1"/>
  <c r="AC1758" i="1"/>
  <c r="AC1769" i="1"/>
  <c r="AC1780" i="1"/>
  <c r="AC1791" i="1"/>
  <c r="AB3" i="1"/>
  <c r="AB14" i="1"/>
  <c r="AB24" i="1"/>
  <c r="AB34" i="1"/>
  <c r="AB44" i="1"/>
  <c r="AB54" i="1"/>
  <c r="AB64" i="1"/>
  <c r="AB74" i="1"/>
  <c r="AB84" i="1"/>
  <c r="AB94" i="1"/>
  <c r="AB104" i="1"/>
  <c r="AB114" i="1"/>
  <c r="AB124" i="1"/>
  <c r="AB134" i="1"/>
  <c r="AB144" i="1"/>
  <c r="AB154" i="1"/>
  <c r="AB164" i="1"/>
  <c r="AB174" i="1"/>
  <c r="AB184" i="1"/>
  <c r="AB194" i="1"/>
  <c r="AB204" i="1"/>
  <c r="AB214" i="1"/>
  <c r="AB224" i="1"/>
  <c r="AB234" i="1"/>
  <c r="AB244" i="1"/>
  <c r="AB254" i="1"/>
  <c r="AB264" i="1"/>
  <c r="AB274" i="1"/>
  <c r="AB284" i="1"/>
  <c r="AB294" i="1"/>
  <c r="AB304" i="1"/>
  <c r="AB314" i="1"/>
  <c r="AB324" i="1"/>
  <c r="AB334" i="1"/>
  <c r="AB344" i="1"/>
  <c r="AB354" i="1"/>
  <c r="AB364" i="1"/>
  <c r="AB374" i="1"/>
  <c r="AB384" i="1"/>
  <c r="AB394" i="1"/>
  <c r="AB404" i="1"/>
  <c r="AB414" i="1"/>
  <c r="AB424" i="1"/>
  <c r="AB434" i="1"/>
  <c r="AB444" i="1"/>
  <c r="AB454" i="1"/>
  <c r="AB464" i="1"/>
  <c r="AB474" i="1"/>
  <c r="AB484" i="1"/>
  <c r="AB494" i="1"/>
  <c r="AB504" i="1"/>
  <c r="AB514" i="1"/>
  <c r="AB524" i="1"/>
  <c r="AB534" i="1"/>
  <c r="AB544" i="1"/>
  <c r="AB554" i="1"/>
  <c r="AB564" i="1"/>
  <c r="AB574" i="1"/>
  <c r="AB584" i="1"/>
  <c r="AB594" i="1"/>
  <c r="AB604" i="1"/>
  <c r="AB614" i="1"/>
  <c r="AB624" i="1"/>
  <c r="AB634" i="1"/>
  <c r="AB644" i="1"/>
  <c r="AB654" i="1"/>
  <c r="AB664" i="1"/>
  <c r="AB674" i="1"/>
  <c r="AB684" i="1"/>
  <c r="AB694" i="1"/>
  <c r="AB704" i="1"/>
  <c r="AB714" i="1"/>
  <c r="AB724" i="1"/>
  <c r="AB734" i="1"/>
  <c r="AB744" i="1"/>
  <c r="AB754" i="1"/>
  <c r="AB764" i="1"/>
  <c r="AB774" i="1"/>
  <c r="AB784" i="1"/>
  <c r="AB794" i="1"/>
  <c r="AB804" i="1"/>
  <c r="AB814" i="1"/>
  <c r="AB824" i="1"/>
  <c r="AB834" i="1"/>
  <c r="AB844" i="1"/>
  <c r="AB854" i="1"/>
  <c r="AB864" i="1"/>
  <c r="AB874" i="1"/>
  <c r="AB884" i="1"/>
  <c r="AB894" i="1"/>
  <c r="AB904" i="1"/>
  <c r="AB914" i="1"/>
  <c r="AB924" i="1"/>
  <c r="AB934" i="1"/>
  <c r="AB944" i="1"/>
  <c r="AB954" i="1"/>
  <c r="AB964" i="1"/>
  <c r="AB974" i="1"/>
  <c r="AB984" i="1"/>
  <c r="AB994" i="1"/>
  <c r="AB1004" i="1"/>
  <c r="AB1014" i="1"/>
  <c r="AB1024" i="1"/>
  <c r="AB1034" i="1"/>
  <c r="AB1044" i="1"/>
  <c r="AB1054" i="1"/>
  <c r="AB1064" i="1"/>
  <c r="AB1074" i="1"/>
  <c r="AB1084" i="1"/>
  <c r="AB1094" i="1"/>
  <c r="AB1104" i="1"/>
  <c r="AB1114" i="1"/>
  <c r="AB1124" i="1"/>
  <c r="AB1134" i="1"/>
  <c r="AB1144" i="1"/>
  <c r="AB1154" i="1"/>
  <c r="AB1164" i="1"/>
  <c r="AB1174" i="1"/>
  <c r="AB1184" i="1"/>
  <c r="AB1194" i="1"/>
  <c r="AB1204" i="1"/>
  <c r="AB1214" i="1"/>
  <c r="AB1224" i="1"/>
  <c r="AB1234" i="1"/>
  <c r="AB1244" i="1"/>
  <c r="AB1254" i="1"/>
  <c r="AB1264" i="1"/>
  <c r="AB1274" i="1"/>
  <c r="AB1284" i="1"/>
  <c r="AB1294" i="1"/>
  <c r="AB1304" i="1"/>
  <c r="AB1314" i="1"/>
  <c r="AB1324" i="1"/>
  <c r="AB1334" i="1"/>
  <c r="AB1344" i="1"/>
  <c r="AB1354" i="1"/>
  <c r="AB1364" i="1"/>
  <c r="AB1374" i="1"/>
  <c r="AB1384" i="1"/>
  <c r="AB1394" i="1"/>
  <c r="AB1404" i="1"/>
  <c r="AB1414" i="1"/>
  <c r="AB1424" i="1"/>
  <c r="AB1434" i="1"/>
  <c r="AB1444" i="1"/>
  <c r="AB1454" i="1"/>
  <c r="AB1464" i="1"/>
  <c r="AB1474" i="1"/>
  <c r="AB1484" i="1"/>
  <c r="AB1494" i="1"/>
  <c r="AB1504" i="1"/>
  <c r="AB1514" i="1"/>
  <c r="AB1524" i="1"/>
  <c r="AB1534" i="1"/>
  <c r="AB1544" i="1"/>
  <c r="AB1554" i="1"/>
  <c r="AB1564" i="1"/>
  <c r="AB1574" i="1"/>
  <c r="AC385" i="1"/>
  <c r="AC435" i="1"/>
  <c r="AC478" i="1"/>
  <c r="AC513" i="1"/>
  <c r="AC545" i="1"/>
  <c r="AC573" i="1"/>
  <c r="AC596" i="1"/>
  <c r="AC623" i="1"/>
  <c r="AC646" i="1"/>
  <c r="AC666" i="1"/>
  <c r="AC686" i="1"/>
  <c r="AC706" i="1"/>
  <c r="AC725" i="1"/>
  <c r="AC743" i="1"/>
  <c r="AC757" i="1"/>
  <c r="AC775" i="1"/>
  <c r="AC793" i="1"/>
  <c r="AC807" i="1"/>
  <c r="AC824" i="1"/>
  <c r="AC837" i="1"/>
  <c r="AC853" i="1"/>
  <c r="AC866" i="1"/>
  <c r="AC879" i="1"/>
  <c r="AC895" i="1"/>
  <c r="AC908" i="1"/>
  <c r="AC924" i="1"/>
  <c r="AC937" i="1"/>
  <c r="AC953" i="1"/>
  <c r="AC966" i="1"/>
  <c r="AC979" i="1"/>
  <c r="AC995" i="1"/>
  <c r="AC1008" i="1"/>
  <c r="AC1024" i="1"/>
  <c r="AC1037" i="1"/>
  <c r="AC1053" i="1"/>
  <c r="AC1065" i="1"/>
  <c r="AC1077" i="1"/>
  <c r="AC1089" i="1"/>
  <c r="AC1103" i="1"/>
  <c r="AC1115" i="1"/>
  <c r="AC1127" i="1"/>
  <c r="AC1139" i="1"/>
  <c r="AC1153" i="1"/>
  <c r="AC1165" i="1"/>
  <c r="AC1177" i="1"/>
  <c r="AC1189" i="1"/>
  <c r="AC1203" i="1"/>
  <c r="AC1215" i="1"/>
  <c r="AC1227" i="1"/>
  <c r="AC1239" i="1"/>
  <c r="AC1253" i="1"/>
  <c r="AC1265" i="1"/>
  <c r="AC1277" i="1"/>
  <c r="AC1289" i="1"/>
  <c r="AC1303" i="1"/>
  <c r="AC1315" i="1"/>
  <c r="AC1327" i="1"/>
  <c r="AC1339" i="1"/>
  <c r="AC1353" i="1"/>
  <c r="AC1365" i="1"/>
  <c r="AC1377" i="1"/>
  <c r="AC1389" i="1"/>
  <c r="AC1403" i="1"/>
  <c r="AC1415" i="1"/>
  <c r="AC1427" i="1"/>
  <c r="AC1439" i="1"/>
  <c r="AC1453" i="1"/>
  <c r="AC1465" i="1"/>
  <c r="AC1477" i="1"/>
  <c r="AC1489" i="1"/>
  <c r="AC1503" i="1"/>
  <c r="AC1515" i="1"/>
  <c r="AC1526" i="1"/>
  <c r="AC1537" i="1"/>
  <c r="AC1548" i="1"/>
  <c r="AC1559" i="1"/>
  <c r="AC1570" i="1"/>
  <c r="AC1581" i="1"/>
  <c r="AC1593" i="1"/>
  <c r="AC1604" i="1"/>
  <c r="AC1615" i="1"/>
  <c r="AC1626" i="1"/>
  <c r="AC1637" i="1"/>
  <c r="AC1648" i="1"/>
  <c r="AC1659" i="1"/>
  <c r="AC1670" i="1"/>
  <c r="AC1681" i="1"/>
  <c r="AC1693" i="1"/>
  <c r="AC1704" i="1"/>
  <c r="AC1715" i="1"/>
  <c r="AC1726" i="1"/>
  <c r="AC1737" i="1"/>
  <c r="AC1748" i="1"/>
  <c r="AC1759" i="1"/>
  <c r="AC1770" i="1"/>
  <c r="AC1781" i="1"/>
  <c r="AC1793" i="1"/>
  <c r="AB4" i="1"/>
  <c r="AB15" i="1"/>
  <c r="AB25" i="1"/>
  <c r="AB35" i="1"/>
  <c r="AB45" i="1"/>
  <c r="AB55" i="1"/>
  <c r="AB65" i="1"/>
  <c r="AB75" i="1"/>
  <c r="AB85" i="1"/>
  <c r="AB95" i="1"/>
  <c r="AB105" i="1"/>
  <c r="AB115" i="1"/>
  <c r="AB125" i="1"/>
  <c r="AB135" i="1"/>
  <c r="AB145" i="1"/>
  <c r="AB155" i="1"/>
  <c r="AB165" i="1"/>
  <c r="AB175" i="1"/>
  <c r="AB185" i="1"/>
  <c r="AB195" i="1"/>
  <c r="AB205" i="1"/>
  <c r="AB215" i="1"/>
  <c r="AB225" i="1"/>
  <c r="AB235" i="1"/>
  <c r="AB245" i="1"/>
  <c r="AB255" i="1"/>
  <c r="AB265" i="1"/>
  <c r="AB275" i="1"/>
  <c r="AB285" i="1"/>
  <c r="AB295" i="1"/>
  <c r="AB305" i="1"/>
  <c r="AB315" i="1"/>
  <c r="AB325" i="1"/>
  <c r="AB335" i="1"/>
  <c r="AB345" i="1"/>
  <c r="AB355" i="1"/>
  <c r="AB365" i="1"/>
  <c r="AB375" i="1"/>
  <c r="AB385" i="1"/>
  <c r="AB395" i="1"/>
  <c r="AB405" i="1"/>
  <c r="AB415" i="1"/>
  <c r="AB425" i="1"/>
  <c r="AB435" i="1"/>
  <c r="AB445" i="1"/>
  <c r="AB455" i="1"/>
  <c r="AB465" i="1"/>
  <c r="AB475" i="1"/>
  <c r="AB485" i="1"/>
  <c r="AB495" i="1"/>
  <c r="AB505" i="1"/>
  <c r="AB515" i="1"/>
  <c r="AB525" i="1"/>
  <c r="AB535" i="1"/>
  <c r="AB545" i="1"/>
  <c r="AB555" i="1"/>
  <c r="AB565" i="1"/>
  <c r="AB575" i="1"/>
  <c r="AB585" i="1"/>
  <c r="AB595" i="1"/>
  <c r="AB605" i="1"/>
  <c r="AB615" i="1"/>
  <c r="AB625" i="1"/>
  <c r="AB635" i="1"/>
  <c r="AB645" i="1"/>
  <c r="AB655" i="1"/>
  <c r="AB665" i="1"/>
  <c r="AB675" i="1"/>
  <c r="AB685" i="1"/>
  <c r="AC388" i="1"/>
  <c r="AC438" i="1"/>
  <c r="AC483" i="1"/>
  <c r="AC515" i="1"/>
  <c r="AC548" i="1"/>
  <c r="AC575" i="1"/>
  <c r="AC598" i="1"/>
  <c r="AC625" i="1"/>
  <c r="AC647" i="1"/>
  <c r="AC667" i="1"/>
  <c r="AC687" i="1"/>
  <c r="AC707" i="1"/>
  <c r="AC726" i="1"/>
  <c r="AC744" i="1"/>
  <c r="AC758" i="1"/>
  <c r="AC776" i="1"/>
  <c r="AC794" i="1"/>
  <c r="AC808" i="1"/>
  <c r="AC825" i="1"/>
  <c r="AC838" i="1"/>
  <c r="AC854" i="1"/>
  <c r="AC867" i="1"/>
  <c r="AC883" i="1"/>
  <c r="AC896" i="1"/>
  <c r="AC909" i="1"/>
  <c r="AC925" i="1"/>
  <c r="AC938" i="1"/>
  <c r="AC954" i="1"/>
  <c r="AC967" i="1"/>
  <c r="AC983" i="1"/>
  <c r="AC996" i="1"/>
  <c r="AC1009" i="1"/>
  <c r="AC1025" i="1"/>
  <c r="AC1038" i="1"/>
  <c r="AC1054" i="1"/>
  <c r="AC1066" i="1"/>
  <c r="AC1078" i="1"/>
  <c r="AC1091" i="1"/>
  <c r="AC1104" i="1"/>
  <c r="AC1116" i="1"/>
  <c r="AC1128" i="1"/>
  <c r="AC1141" i="1"/>
  <c r="AC1154" i="1"/>
  <c r="AC1166" i="1"/>
  <c r="AC1178" i="1"/>
  <c r="AC1191" i="1"/>
  <c r="AC1204" i="1"/>
  <c r="AC1216" i="1"/>
  <c r="AC1228" i="1"/>
  <c r="AC1241" i="1"/>
  <c r="AC1254" i="1"/>
  <c r="AC1266" i="1"/>
  <c r="AC1278" i="1"/>
  <c r="AC1291" i="1"/>
  <c r="AC1304" i="1"/>
  <c r="AC1316" i="1"/>
  <c r="AC1328" i="1"/>
  <c r="AC1341" i="1"/>
  <c r="AC1354" i="1"/>
  <c r="AC1366" i="1"/>
  <c r="AC1378" i="1"/>
  <c r="AC1391" i="1"/>
  <c r="AC1404" i="1"/>
  <c r="AC1416" i="1"/>
  <c r="AC1428" i="1"/>
  <c r="AC1441" i="1"/>
  <c r="AC1454" i="1"/>
  <c r="AC1466" i="1"/>
  <c r="AC1478" i="1"/>
  <c r="AC1491" i="1"/>
  <c r="AC1504" i="1"/>
  <c r="AC1516" i="1"/>
  <c r="AC1527" i="1"/>
  <c r="AC1538" i="1"/>
  <c r="AC1549" i="1"/>
  <c r="AC1560" i="1"/>
  <c r="AC1571" i="1"/>
  <c r="AC1583" i="1"/>
  <c r="AC1594" i="1"/>
  <c r="AC1605" i="1"/>
  <c r="AC1616" i="1"/>
  <c r="AC1627" i="1"/>
  <c r="AC1638" i="1"/>
  <c r="AC1649" i="1"/>
  <c r="AC1660" i="1"/>
  <c r="AC1671" i="1"/>
  <c r="AC1683" i="1"/>
  <c r="AC1694" i="1"/>
  <c r="AC1705" i="1"/>
  <c r="AC1716" i="1"/>
  <c r="AC1727" i="1"/>
  <c r="AC1738" i="1"/>
  <c r="AC1749" i="1"/>
  <c r="AC1760" i="1"/>
  <c r="AC1771" i="1"/>
  <c r="AC1783" i="1"/>
  <c r="AC1794" i="1"/>
  <c r="AB5" i="1"/>
  <c r="AB16" i="1"/>
  <c r="AB26" i="1"/>
  <c r="AB36" i="1"/>
  <c r="AB46" i="1"/>
  <c r="AB56" i="1"/>
  <c r="AB66" i="1"/>
  <c r="AB76" i="1"/>
  <c r="AB86" i="1"/>
  <c r="AB96" i="1"/>
  <c r="AB106" i="1"/>
  <c r="AB116" i="1"/>
  <c r="AB126" i="1"/>
  <c r="AB136" i="1"/>
  <c r="AB146" i="1"/>
  <c r="AB156" i="1"/>
  <c r="AB166" i="1"/>
  <c r="AB176" i="1"/>
  <c r="AB186" i="1"/>
  <c r="AB196" i="1"/>
  <c r="AB206" i="1"/>
  <c r="AB216" i="1"/>
  <c r="AB226" i="1"/>
  <c r="AB236" i="1"/>
  <c r="AB246" i="1"/>
  <c r="AB256" i="1"/>
  <c r="AB266" i="1"/>
  <c r="AB276" i="1"/>
  <c r="AB286" i="1"/>
  <c r="AB296" i="1"/>
  <c r="AB306" i="1"/>
  <c r="AB316" i="1"/>
  <c r="AB326" i="1"/>
  <c r="AB336" i="1"/>
  <c r="AB346" i="1"/>
  <c r="AB356" i="1"/>
  <c r="AB366" i="1"/>
  <c r="AB376" i="1"/>
  <c r="AB386" i="1"/>
  <c r="AB396" i="1"/>
  <c r="AB406" i="1"/>
  <c r="AB416" i="1"/>
  <c r="AB426" i="1"/>
  <c r="AB436" i="1"/>
  <c r="AB446" i="1"/>
  <c r="AB456" i="1"/>
  <c r="AB466" i="1"/>
  <c r="AB476" i="1"/>
  <c r="AB486" i="1"/>
  <c r="AB496" i="1"/>
  <c r="AB506" i="1"/>
  <c r="AB516" i="1"/>
  <c r="AB526" i="1"/>
  <c r="AB536" i="1"/>
  <c r="AB546" i="1"/>
  <c r="AB556" i="1"/>
  <c r="AB566" i="1"/>
  <c r="AB576" i="1"/>
  <c r="AB586" i="1"/>
  <c r="AB596" i="1"/>
  <c r="AB606" i="1"/>
  <c r="AB616" i="1"/>
  <c r="AB626" i="1"/>
  <c r="AB636" i="1"/>
  <c r="AC395" i="1"/>
  <c r="AC445" i="1"/>
  <c r="AC485" i="1"/>
  <c r="AC518" i="1"/>
  <c r="AC553" i="1"/>
  <c r="AC576" i="1"/>
  <c r="AC603" i="1"/>
  <c r="AC626" i="1"/>
  <c r="AC648" i="1"/>
  <c r="AC668" i="1"/>
  <c r="AC688" i="1"/>
  <c r="AC708" i="1"/>
  <c r="AC727" i="1"/>
  <c r="AC745" i="1"/>
  <c r="AC763" i="1"/>
  <c r="AC777" i="1"/>
  <c r="AC795" i="1"/>
  <c r="AC813" i="1"/>
  <c r="AC826" i="1"/>
  <c r="AC839" i="1"/>
  <c r="AC855" i="1"/>
  <c r="AC868" i="1"/>
  <c r="AC884" i="1"/>
  <c r="AC897" i="1"/>
  <c r="AC913" i="1"/>
  <c r="AC926" i="1"/>
  <c r="AC939" i="1"/>
  <c r="AC955" i="1"/>
  <c r="AC968" i="1"/>
  <c r="AC984" i="1"/>
  <c r="AC997" i="1"/>
  <c r="AC1013" i="1"/>
  <c r="AC1026" i="1"/>
  <c r="AC1039" i="1"/>
  <c r="AC1055" i="1"/>
  <c r="AC1067" i="1"/>
  <c r="AC1079" i="1"/>
  <c r="AC1093" i="1"/>
  <c r="AC1105" i="1"/>
  <c r="AC1117" i="1"/>
  <c r="AC1129" i="1"/>
  <c r="AC1143" i="1"/>
  <c r="AC1155" i="1"/>
  <c r="AC1167" i="1"/>
  <c r="AC1179" i="1"/>
  <c r="AC1193" i="1"/>
  <c r="AC1205" i="1"/>
  <c r="AC1217" i="1"/>
  <c r="AC1229" i="1"/>
  <c r="AC1243" i="1"/>
  <c r="AC1255" i="1"/>
  <c r="AC1267" i="1"/>
  <c r="AC1279" i="1"/>
  <c r="AC1293" i="1"/>
  <c r="AC1305" i="1"/>
  <c r="AC1317" i="1"/>
  <c r="AC1329" i="1"/>
  <c r="AC1343" i="1"/>
  <c r="AC1355" i="1"/>
  <c r="AC1367" i="1"/>
  <c r="AC1379" i="1"/>
  <c r="AC1393" i="1"/>
  <c r="AC1405" i="1"/>
  <c r="AC1417" i="1"/>
  <c r="AC1429" i="1"/>
  <c r="AC1443" i="1"/>
  <c r="AC1455" i="1"/>
  <c r="AC1467" i="1"/>
  <c r="AC1479" i="1"/>
  <c r="AC1493" i="1"/>
  <c r="AC1505" i="1"/>
  <c r="AC1517" i="1"/>
  <c r="AC1528" i="1"/>
  <c r="AC1539" i="1"/>
  <c r="AC1550" i="1"/>
  <c r="AC1561" i="1"/>
  <c r="AC1573" i="1"/>
  <c r="AC1584" i="1"/>
  <c r="AC1595" i="1"/>
  <c r="AC1606" i="1"/>
  <c r="AC1617" i="1"/>
  <c r="AC1628" i="1"/>
  <c r="AC1639" i="1"/>
  <c r="AC1650" i="1"/>
  <c r="AC1661" i="1"/>
  <c r="AC1673" i="1"/>
  <c r="AC1684" i="1"/>
  <c r="AC1695" i="1"/>
  <c r="AC1706" i="1"/>
  <c r="AC1717" i="1"/>
  <c r="AC1728" i="1"/>
  <c r="AC1739" i="1"/>
  <c r="AC1750" i="1"/>
  <c r="AC1761" i="1"/>
  <c r="AC1773" i="1"/>
  <c r="AC1784" i="1"/>
  <c r="AC1795" i="1"/>
  <c r="AB6" i="1"/>
  <c r="AB17" i="1"/>
  <c r="AB27" i="1"/>
  <c r="AB37" i="1"/>
  <c r="AB47" i="1"/>
  <c r="AB57" i="1"/>
  <c r="AB67" i="1"/>
  <c r="AB77" i="1"/>
  <c r="AB87" i="1"/>
  <c r="AB97" i="1"/>
  <c r="AB107" i="1"/>
  <c r="AB117" i="1"/>
  <c r="AB127" i="1"/>
  <c r="AB137" i="1"/>
  <c r="AB147" i="1"/>
  <c r="AB157" i="1"/>
  <c r="AB167" i="1"/>
  <c r="AB177" i="1"/>
  <c r="AB187" i="1"/>
  <c r="AB197" i="1"/>
  <c r="AB207" i="1"/>
  <c r="AB217" i="1"/>
  <c r="AB227" i="1"/>
  <c r="AB237" i="1"/>
  <c r="AB247" i="1"/>
  <c r="AB257" i="1"/>
  <c r="AB267" i="1"/>
  <c r="AB277" i="1"/>
  <c r="AB287" i="1"/>
  <c r="AB297" i="1"/>
  <c r="AB307" i="1"/>
  <c r="AB317" i="1"/>
  <c r="AB327" i="1"/>
  <c r="AB337" i="1"/>
  <c r="AB347" i="1"/>
  <c r="AB357" i="1"/>
  <c r="AB367" i="1"/>
  <c r="AB377" i="1"/>
  <c r="AB387" i="1"/>
  <c r="AB397" i="1"/>
  <c r="AB407" i="1"/>
  <c r="AB417" i="1"/>
  <c r="AB427" i="1"/>
  <c r="AB437" i="1"/>
  <c r="AB447" i="1"/>
  <c r="AB457" i="1"/>
  <c r="AB467" i="1"/>
  <c r="AB477" i="1"/>
  <c r="AB487" i="1"/>
  <c r="AB497" i="1"/>
  <c r="AB507" i="1"/>
  <c r="AB517" i="1"/>
  <c r="AB527" i="1"/>
  <c r="AB537" i="1"/>
  <c r="AB547" i="1"/>
  <c r="AB557" i="1"/>
  <c r="AB567" i="1"/>
  <c r="AB577" i="1"/>
  <c r="AB587" i="1"/>
  <c r="AB597" i="1"/>
  <c r="AB607" i="1"/>
  <c r="AB617" i="1"/>
  <c r="AB627" i="1"/>
  <c r="AB637" i="1"/>
  <c r="AB647" i="1"/>
  <c r="AB657" i="1"/>
  <c r="AB667" i="1"/>
  <c r="AB677" i="1"/>
  <c r="AB687" i="1"/>
  <c r="AB697" i="1"/>
  <c r="AB707" i="1"/>
  <c r="AB717" i="1"/>
  <c r="AB727" i="1"/>
  <c r="AB737" i="1"/>
  <c r="AB747" i="1"/>
  <c r="AB757" i="1"/>
  <c r="AB767" i="1"/>
  <c r="AB777" i="1"/>
  <c r="AB787" i="1"/>
  <c r="AB797" i="1"/>
  <c r="AB807" i="1"/>
  <c r="AB817" i="1"/>
  <c r="AB827" i="1"/>
  <c r="AB837" i="1"/>
  <c r="AB847" i="1"/>
  <c r="AB857" i="1"/>
  <c r="AB867" i="1"/>
  <c r="AB877" i="1"/>
  <c r="AB887" i="1"/>
  <c r="AB897" i="1"/>
  <c r="AB907" i="1"/>
  <c r="AB917" i="1"/>
  <c r="AB927" i="1"/>
  <c r="AB937" i="1"/>
  <c r="AB947" i="1"/>
  <c r="AB957" i="1"/>
  <c r="AB967" i="1"/>
  <c r="AB977" i="1"/>
  <c r="AB987" i="1"/>
  <c r="AB997" i="1"/>
  <c r="AB1007" i="1"/>
  <c r="AB1017" i="1"/>
  <c r="AB1027" i="1"/>
  <c r="AB1037" i="1"/>
  <c r="AB1047" i="1"/>
  <c r="AB1057" i="1"/>
  <c r="AB1067" i="1"/>
  <c r="AB1077" i="1"/>
  <c r="AB1087" i="1"/>
  <c r="AB1097" i="1"/>
  <c r="AB1107" i="1"/>
  <c r="AB1117" i="1"/>
  <c r="AB1127" i="1"/>
  <c r="AB1137" i="1"/>
  <c r="AB1147" i="1"/>
  <c r="AB1157" i="1"/>
  <c r="AB1167" i="1"/>
  <c r="AB1177" i="1"/>
  <c r="AB1187" i="1"/>
  <c r="AB1197" i="1"/>
  <c r="AB1207" i="1"/>
  <c r="AB1217" i="1"/>
  <c r="AB1227" i="1"/>
  <c r="AB1237" i="1"/>
  <c r="AC398" i="1"/>
  <c r="AC448" i="1"/>
  <c r="AC488" i="1"/>
  <c r="AC523" i="1"/>
  <c r="AC555" i="1"/>
  <c r="AC578" i="1"/>
  <c r="AC605" i="1"/>
  <c r="AC628" i="1"/>
  <c r="AC653" i="1"/>
  <c r="AC673" i="1"/>
  <c r="AC693" i="1"/>
  <c r="AC713" i="1"/>
  <c r="AC728" i="1"/>
  <c r="AC746" i="1"/>
  <c r="AC764" i="1"/>
  <c r="AC778" i="1"/>
  <c r="AC796" i="1"/>
  <c r="AC814" i="1"/>
  <c r="AC827" i="1"/>
  <c r="AC843" i="1"/>
  <c r="AC856" i="1"/>
  <c r="AC869" i="1"/>
  <c r="AC885" i="1"/>
  <c r="AC898" i="1"/>
  <c r="AC914" i="1"/>
  <c r="AC927" i="1"/>
  <c r="AC943" i="1"/>
  <c r="AC956" i="1"/>
  <c r="AC969" i="1"/>
  <c r="AC985" i="1"/>
  <c r="AC998" i="1"/>
  <c r="AC1014" i="1"/>
  <c r="AC1027" i="1"/>
  <c r="AC1043" i="1"/>
  <c r="AC1056" i="1"/>
  <c r="AC1068" i="1"/>
  <c r="AC1081" i="1"/>
  <c r="AC1094" i="1"/>
  <c r="AC1106" i="1"/>
  <c r="AC1118" i="1"/>
  <c r="AC1131" i="1"/>
  <c r="AC1144" i="1"/>
  <c r="AC1156" i="1"/>
  <c r="AC1168" i="1"/>
  <c r="AC1181" i="1"/>
  <c r="AC1194" i="1"/>
  <c r="AC1206" i="1"/>
  <c r="AC1218" i="1"/>
  <c r="AC1231" i="1"/>
  <c r="AC1244" i="1"/>
  <c r="AC1256" i="1"/>
  <c r="AC1268" i="1"/>
  <c r="AC1281" i="1"/>
  <c r="AC1294" i="1"/>
  <c r="AC1306" i="1"/>
  <c r="AC1318" i="1"/>
  <c r="AC1331" i="1"/>
  <c r="AC1344" i="1"/>
  <c r="AC1356" i="1"/>
  <c r="AC1368" i="1"/>
  <c r="AC1381" i="1"/>
  <c r="AC1394" i="1"/>
  <c r="AC1406" i="1"/>
  <c r="AC1418" i="1"/>
  <c r="AC1431" i="1"/>
  <c r="AC1444" i="1"/>
  <c r="AC1456" i="1"/>
  <c r="AC1468" i="1"/>
  <c r="AC1481" i="1"/>
  <c r="AC1494" i="1"/>
  <c r="AC1506" i="1"/>
  <c r="AC1518" i="1"/>
  <c r="AC1529" i="1"/>
  <c r="AC1540" i="1"/>
  <c r="AC1551" i="1"/>
  <c r="AC1563" i="1"/>
  <c r="AC1574" i="1"/>
  <c r="AC1585" i="1"/>
  <c r="AC1596" i="1"/>
  <c r="AC1607" i="1"/>
  <c r="AC1618" i="1"/>
  <c r="AC1629" i="1"/>
  <c r="AC1640" i="1"/>
  <c r="AC1651" i="1"/>
  <c r="AC1663" i="1"/>
  <c r="AC1674" i="1"/>
  <c r="AC1685" i="1"/>
  <c r="AC1696" i="1"/>
  <c r="AC1707" i="1"/>
  <c r="AC1718" i="1"/>
  <c r="AC1729" i="1"/>
  <c r="AC1740" i="1"/>
  <c r="AC1751" i="1"/>
  <c r="AC1763" i="1"/>
  <c r="AC1774" i="1"/>
  <c r="AC1785" i="1"/>
  <c r="AC1796" i="1"/>
  <c r="AB7" i="1"/>
  <c r="AB18" i="1"/>
  <c r="AB28" i="1"/>
  <c r="AB38" i="1"/>
  <c r="AB48" i="1"/>
  <c r="AB58" i="1"/>
  <c r="AB68" i="1"/>
  <c r="AB78" i="1"/>
  <c r="AB88" i="1"/>
  <c r="AB98" i="1"/>
  <c r="AB108" i="1"/>
  <c r="AB118" i="1"/>
  <c r="AB128" i="1"/>
  <c r="AB138" i="1"/>
  <c r="AB148" i="1"/>
  <c r="AB158" i="1"/>
  <c r="AB168" i="1"/>
  <c r="AB178" i="1"/>
  <c r="AB188" i="1"/>
  <c r="AB198" i="1"/>
  <c r="AB208" i="1"/>
  <c r="AB218" i="1"/>
  <c r="AB228" i="1"/>
  <c r="AB238" i="1"/>
  <c r="AB248" i="1"/>
  <c r="AB258" i="1"/>
  <c r="AB268" i="1"/>
  <c r="AB278" i="1"/>
  <c r="AB288" i="1"/>
  <c r="AB298" i="1"/>
  <c r="AB308" i="1"/>
  <c r="AB318" i="1"/>
  <c r="AB328" i="1"/>
  <c r="AB338" i="1"/>
  <c r="AB348" i="1"/>
  <c r="AB358" i="1"/>
  <c r="AB368" i="1"/>
  <c r="AB378" i="1"/>
  <c r="AB388" i="1"/>
  <c r="AB398" i="1"/>
  <c r="AB408" i="1"/>
  <c r="AB418" i="1"/>
  <c r="AB428" i="1"/>
  <c r="AB438" i="1"/>
  <c r="AB448" i="1"/>
  <c r="AB458" i="1"/>
  <c r="AB468" i="1"/>
  <c r="AB478" i="1"/>
  <c r="AB488" i="1"/>
  <c r="AB498" i="1"/>
  <c r="AB508" i="1"/>
  <c r="AB518" i="1"/>
  <c r="AB528" i="1"/>
  <c r="AB538" i="1"/>
  <c r="AB548" i="1"/>
  <c r="AB558" i="1"/>
  <c r="AB568" i="1"/>
  <c r="AB578" i="1"/>
  <c r="AB588" i="1"/>
  <c r="AB598" i="1"/>
  <c r="AB608" i="1"/>
  <c r="AB618" i="1"/>
  <c r="AB628" i="1"/>
  <c r="AB638" i="1"/>
  <c r="AB648" i="1"/>
  <c r="AB658" i="1"/>
  <c r="AB668" i="1"/>
  <c r="AB678" i="1"/>
  <c r="AB688" i="1"/>
  <c r="AB698" i="1"/>
  <c r="AB708" i="1"/>
  <c r="AB718" i="1"/>
  <c r="AB728" i="1"/>
  <c r="AB738" i="1"/>
  <c r="AB748" i="1"/>
  <c r="AB758" i="1"/>
  <c r="AB768" i="1"/>
  <c r="AB778" i="1"/>
  <c r="AB788" i="1"/>
  <c r="AB798" i="1"/>
  <c r="AC405" i="1"/>
  <c r="AC455" i="1"/>
  <c r="AC493" i="1"/>
  <c r="AC525" i="1"/>
  <c r="AC556" i="1"/>
  <c r="AC583" i="1"/>
  <c r="AC606" i="1"/>
  <c r="AC633" i="1"/>
  <c r="AC655" i="1"/>
  <c r="AC675" i="1"/>
  <c r="AC695" i="1"/>
  <c r="AC715" i="1"/>
  <c r="AC733" i="1"/>
  <c r="AC747" i="1"/>
  <c r="AC765" i="1"/>
  <c r="AC783" i="1"/>
  <c r="AC797" i="1"/>
  <c r="AC815" i="1"/>
  <c r="AC828" i="1"/>
  <c r="AC844" i="1"/>
  <c r="AC857" i="1"/>
  <c r="AC873" i="1"/>
  <c r="AC886" i="1"/>
  <c r="AC899" i="1"/>
  <c r="AC915" i="1"/>
  <c r="AC928" i="1"/>
  <c r="AC944" i="1"/>
  <c r="AC957" i="1"/>
  <c r="AC973" i="1"/>
  <c r="AC986" i="1"/>
  <c r="AC999" i="1"/>
  <c r="AC1015" i="1"/>
  <c r="AC1028" i="1"/>
  <c r="AC1044" i="1"/>
  <c r="AC1057" i="1"/>
  <c r="AC1069" i="1"/>
  <c r="AC1083" i="1"/>
  <c r="AC1095" i="1"/>
  <c r="AC1107" i="1"/>
  <c r="AC1119" i="1"/>
  <c r="AC1133" i="1"/>
  <c r="AC1145" i="1"/>
  <c r="AC1157" i="1"/>
  <c r="AC1169" i="1"/>
  <c r="AC1183" i="1"/>
  <c r="AC1195" i="1"/>
  <c r="AC1207" i="1"/>
  <c r="AC1219" i="1"/>
  <c r="AC1233" i="1"/>
  <c r="AC1245" i="1"/>
  <c r="AC1257" i="1"/>
  <c r="AC1269" i="1"/>
  <c r="AC1283" i="1"/>
  <c r="AC1295" i="1"/>
  <c r="AC1307" i="1"/>
  <c r="AC1319" i="1"/>
  <c r="AC1333" i="1"/>
  <c r="AC1345" i="1"/>
  <c r="AC1357" i="1"/>
  <c r="AC1369" i="1"/>
  <c r="AC1383" i="1"/>
  <c r="AC1395" i="1"/>
  <c r="AC1407" i="1"/>
  <c r="AC1419" i="1"/>
  <c r="AC1433" i="1"/>
  <c r="AC1445" i="1"/>
  <c r="AC1457" i="1"/>
  <c r="AC1469" i="1"/>
  <c r="AC1483" i="1"/>
  <c r="AC1495" i="1"/>
  <c r="AC1507" i="1"/>
  <c r="AC1519" i="1"/>
  <c r="AC1530" i="1"/>
  <c r="AC1541" i="1"/>
  <c r="AC1553" i="1"/>
  <c r="AC1564" i="1"/>
  <c r="AC1575" i="1"/>
  <c r="AC1586" i="1"/>
  <c r="AC1597" i="1"/>
  <c r="AC1608" i="1"/>
  <c r="AC1619" i="1"/>
  <c r="AC1630" i="1"/>
  <c r="AC1641" i="1"/>
  <c r="AC1653" i="1"/>
  <c r="AC1664" i="1"/>
  <c r="AC1675" i="1"/>
  <c r="AC1686" i="1"/>
  <c r="AC1697" i="1"/>
  <c r="AC1708" i="1"/>
  <c r="AC1719" i="1"/>
  <c r="AC1730" i="1"/>
  <c r="AC1741" i="1"/>
  <c r="AC1753" i="1"/>
  <c r="AC1764" i="1"/>
  <c r="AC1775" i="1"/>
  <c r="AC1786" i="1"/>
  <c r="AC1797" i="1"/>
  <c r="AB8" i="1"/>
  <c r="AB19" i="1"/>
  <c r="AB29" i="1"/>
  <c r="AB39" i="1"/>
  <c r="AB49" i="1"/>
  <c r="AB59" i="1"/>
  <c r="AB69" i="1"/>
  <c r="AB79" i="1"/>
  <c r="AB89" i="1"/>
  <c r="AB99" i="1"/>
  <c r="AB109" i="1"/>
  <c r="AB119" i="1"/>
  <c r="AB129" i="1"/>
  <c r="AB139" i="1"/>
  <c r="AB149" i="1"/>
  <c r="AB159" i="1"/>
  <c r="AB169" i="1"/>
  <c r="AB179" i="1"/>
  <c r="AB189" i="1"/>
  <c r="AB199" i="1"/>
  <c r="AB209" i="1"/>
  <c r="AB219" i="1"/>
  <c r="AB229" i="1"/>
  <c r="AB239" i="1"/>
  <c r="AB249" i="1"/>
  <c r="AB259" i="1"/>
  <c r="AB269" i="1"/>
  <c r="AB279" i="1"/>
  <c r="AB289" i="1"/>
  <c r="AB299" i="1"/>
  <c r="AB309" i="1"/>
  <c r="AB319" i="1"/>
  <c r="AB329" i="1"/>
  <c r="AB339" i="1"/>
  <c r="AB349" i="1"/>
  <c r="AB359" i="1"/>
  <c r="AB369" i="1"/>
  <c r="AB379" i="1"/>
  <c r="AB389" i="1"/>
  <c r="AB399" i="1"/>
  <c r="AB409" i="1"/>
  <c r="AB419" i="1"/>
  <c r="AB429" i="1"/>
  <c r="AB439" i="1"/>
  <c r="AB449" i="1"/>
  <c r="AB459" i="1"/>
  <c r="AB469" i="1"/>
  <c r="AB479" i="1"/>
  <c r="AB489" i="1"/>
  <c r="AB499" i="1"/>
  <c r="AB509" i="1"/>
  <c r="AB519" i="1"/>
  <c r="AB529" i="1"/>
  <c r="AB539" i="1"/>
  <c r="AB549" i="1"/>
  <c r="AB559" i="1"/>
  <c r="AB569" i="1"/>
  <c r="AB579" i="1"/>
  <c r="AB589" i="1"/>
  <c r="AB599" i="1"/>
  <c r="AB609" i="1"/>
  <c r="AB619" i="1"/>
  <c r="AB629" i="1"/>
  <c r="AB639" i="1"/>
  <c r="AB649" i="1"/>
  <c r="AB659" i="1"/>
  <c r="AB669" i="1"/>
  <c r="AB679" i="1"/>
  <c r="AB689" i="1"/>
  <c r="AB699" i="1"/>
  <c r="AB709" i="1"/>
  <c r="AB719" i="1"/>
  <c r="AB729" i="1"/>
  <c r="AB739" i="1"/>
  <c r="AB749" i="1"/>
  <c r="AB759" i="1"/>
  <c r="AB769" i="1"/>
  <c r="AB779" i="1"/>
  <c r="AB789" i="1"/>
  <c r="AB799" i="1"/>
  <c r="AB809" i="1"/>
  <c r="AB819" i="1"/>
  <c r="AB829" i="1"/>
  <c r="AB839" i="1"/>
  <c r="AB849" i="1"/>
  <c r="AB859" i="1"/>
  <c r="AB869" i="1"/>
  <c r="AB879" i="1"/>
  <c r="AB889" i="1"/>
  <c r="AB899" i="1"/>
  <c r="AB909" i="1"/>
  <c r="AB919" i="1"/>
  <c r="AB929" i="1"/>
  <c r="AB939" i="1"/>
  <c r="AB949" i="1"/>
  <c r="AB959" i="1"/>
  <c r="AB969" i="1"/>
  <c r="AB979" i="1"/>
  <c r="AB989" i="1"/>
  <c r="AB999" i="1"/>
  <c r="AB1009" i="1"/>
  <c r="AB1019" i="1"/>
  <c r="AB1029" i="1"/>
  <c r="AB1039" i="1"/>
  <c r="AB1049" i="1"/>
  <c r="AB1059" i="1"/>
  <c r="AB1069" i="1"/>
  <c r="AB1079" i="1"/>
  <c r="AB1089" i="1"/>
  <c r="AB1099" i="1"/>
  <c r="AB1109" i="1"/>
  <c r="AB1119" i="1"/>
  <c r="AB1129" i="1"/>
  <c r="AB1139" i="1"/>
  <c r="AB1149" i="1"/>
  <c r="AB1159" i="1"/>
  <c r="AB1169" i="1"/>
  <c r="AB1179" i="1"/>
  <c r="AC408" i="1"/>
  <c r="AC458" i="1"/>
  <c r="AC495" i="1"/>
  <c r="AC528" i="1"/>
  <c r="AC558" i="1"/>
  <c r="AC585" i="1"/>
  <c r="AC608" i="1"/>
  <c r="AC635" i="1"/>
  <c r="AC656" i="1"/>
  <c r="AC676" i="1"/>
  <c r="AC696" i="1"/>
  <c r="AC716" i="1"/>
  <c r="AC734" i="1"/>
  <c r="AC748" i="1"/>
  <c r="AC766" i="1"/>
  <c r="AC784" i="1"/>
  <c r="AC798" i="1"/>
  <c r="AC816" i="1"/>
  <c r="AC829" i="1"/>
  <c r="AC845" i="1"/>
  <c r="AC858" i="1"/>
  <c r="AC874" i="1"/>
  <c r="AC887" i="1"/>
  <c r="AC903" i="1"/>
  <c r="AC916" i="1"/>
  <c r="AC929" i="1"/>
  <c r="AC945" i="1"/>
  <c r="AC958" i="1"/>
  <c r="AC974" i="1"/>
  <c r="AC987" i="1"/>
  <c r="AC1003" i="1"/>
  <c r="AC1016" i="1"/>
  <c r="AC1029" i="1"/>
  <c r="AC1045" i="1"/>
  <c r="AC1058" i="1"/>
  <c r="AC1071" i="1"/>
  <c r="AC1084" i="1"/>
  <c r="AC1096" i="1"/>
  <c r="AC1108" i="1"/>
  <c r="AC1121" i="1"/>
  <c r="AC1134" i="1"/>
  <c r="AC1146" i="1"/>
  <c r="AC1158" i="1"/>
  <c r="AC1171" i="1"/>
  <c r="AC1184" i="1"/>
  <c r="AC1196" i="1"/>
  <c r="AC1208" i="1"/>
  <c r="AC1221" i="1"/>
  <c r="AC1234" i="1"/>
  <c r="AC1246" i="1"/>
  <c r="AC1258" i="1"/>
  <c r="AC1271" i="1"/>
  <c r="AC1284" i="1"/>
  <c r="AC1296" i="1"/>
  <c r="AC1308" i="1"/>
  <c r="AC1321" i="1"/>
  <c r="AC1334" i="1"/>
  <c r="AC1346" i="1"/>
  <c r="AC1358" i="1"/>
  <c r="AC1371" i="1"/>
  <c r="AC1384" i="1"/>
  <c r="AC1396" i="1"/>
  <c r="AC1408" i="1"/>
  <c r="AC1421" i="1"/>
  <c r="AC1434" i="1"/>
  <c r="AC1446" i="1"/>
  <c r="AC1458" i="1"/>
  <c r="AC1471" i="1"/>
  <c r="AC1484" i="1"/>
  <c r="AC1496" i="1"/>
  <c r="AC1508" i="1"/>
  <c r="AC1520" i="1"/>
  <c r="AC1531" i="1"/>
  <c r="AC1543" i="1"/>
  <c r="AC1554" i="1"/>
  <c r="AC1565" i="1"/>
  <c r="AC1576" i="1"/>
  <c r="AC1587" i="1"/>
  <c r="AC1598" i="1"/>
  <c r="AC1609" i="1"/>
  <c r="AC1620" i="1"/>
  <c r="AC1631" i="1"/>
  <c r="AC1643" i="1"/>
  <c r="AC1654" i="1"/>
  <c r="AC1665" i="1"/>
  <c r="AC1676" i="1"/>
  <c r="AC1687" i="1"/>
  <c r="AC1698" i="1"/>
  <c r="AC1709" i="1"/>
  <c r="AC1720" i="1"/>
  <c r="AC1731" i="1"/>
  <c r="AC1743" i="1"/>
  <c r="AC1754" i="1"/>
  <c r="AC1765" i="1"/>
  <c r="AC1776" i="1"/>
  <c r="AC1787" i="1"/>
  <c r="AC1798" i="1"/>
  <c r="AB9" i="1"/>
  <c r="AB20" i="1"/>
  <c r="AB30" i="1"/>
  <c r="AB40" i="1"/>
  <c r="AB50" i="1"/>
  <c r="AB60" i="1"/>
  <c r="AB70" i="1"/>
  <c r="AB80" i="1"/>
  <c r="AB90" i="1"/>
  <c r="AB100" i="1"/>
  <c r="AB110" i="1"/>
  <c r="AB120" i="1"/>
  <c r="AB130" i="1"/>
  <c r="AB140" i="1"/>
  <c r="AB150" i="1"/>
  <c r="AB160" i="1"/>
  <c r="AB170" i="1"/>
  <c r="AB180" i="1"/>
  <c r="AB190" i="1"/>
  <c r="AB200" i="1"/>
  <c r="AB210" i="1"/>
  <c r="AB220" i="1"/>
  <c r="AB230" i="1"/>
  <c r="AB240" i="1"/>
  <c r="AB250" i="1"/>
  <c r="AB260" i="1"/>
  <c r="AB270" i="1"/>
  <c r="AB280" i="1"/>
  <c r="AB290" i="1"/>
  <c r="AB300" i="1"/>
  <c r="AB310" i="1"/>
  <c r="AB320" i="1"/>
  <c r="AB330" i="1"/>
  <c r="AB340" i="1"/>
  <c r="AB350" i="1"/>
  <c r="AB360" i="1"/>
  <c r="AB370" i="1"/>
  <c r="AB380" i="1"/>
  <c r="AB390" i="1"/>
  <c r="AB400" i="1"/>
  <c r="AB410" i="1"/>
  <c r="AB420" i="1"/>
  <c r="AB430" i="1"/>
  <c r="AB440" i="1"/>
  <c r="AB450" i="1"/>
  <c r="AB460" i="1"/>
  <c r="AB470" i="1"/>
  <c r="AB480" i="1"/>
  <c r="AB490" i="1"/>
  <c r="AB500" i="1"/>
  <c r="AB510" i="1"/>
  <c r="AB520" i="1"/>
  <c r="AB530" i="1"/>
  <c r="AB540" i="1"/>
  <c r="AB550" i="1"/>
  <c r="AB560" i="1"/>
  <c r="AB570" i="1"/>
  <c r="AB580" i="1"/>
  <c r="AB590" i="1"/>
  <c r="AB600" i="1"/>
  <c r="AB610" i="1"/>
  <c r="AB620" i="1"/>
  <c r="AB630" i="1"/>
  <c r="AB640" i="1"/>
  <c r="AB650" i="1"/>
  <c r="AB660" i="1"/>
  <c r="AB670" i="1"/>
  <c r="AB680" i="1"/>
  <c r="AB690" i="1"/>
  <c r="AB700" i="1"/>
  <c r="AB710" i="1"/>
  <c r="AB720" i="1"/>
  <c r="AB730" i="1"/>
  <c r="AB740" i="1"/>
  <c r="AB750" i="1"/>
  <c r="AB760" i="1"/>
  <c r="AB770" i="1"/>
  <c r="AB780" i="1"/>
  <c r="AB790" i="1"/>
  <c r="AB800" i="1"/>
  <c r="AB810" i="1"/>
  <c r="AB820" i="1"/>
  <c r="AB830" i="1"/>
  <c r="AB840" i="1"/>
  <c r="AB850" i="1"/>
  <c r="AB860" i="1"/>
  <c r="AB870" i="1"/>
  <c r="AB880" i="1"/>
  <c r="AB890" i="1"/>
  <c r="AB900" i="1"/>
  <c r="AB910" i="1"/>
  <c r="AB920" i="1"/>
  <c r="AB930" i="1"/>
  <c r="AB940" i="1"/>
  <c r="AB950" i="1"/>
  <c r="AB960" i="1"/>
  <c r="AB970" i="1"/>
  <c r="AB980" i="1"/>
  <c r="AB990" i="1"/>
  <c r="AB1000" i="1"/>
  <c r="AB1010" i="1"/>
  <c r="AB1020" i="1"/>
  <c r="AB1030" i="1"/>
  <c r="AB1040" i="1"/>
  <c r="AB1050" i="1"/>
  <c r="AB1060" i="1"/>
  <c r="AB1070" i="1"/>
  <c r="AB1080" i="1"/>
  <c r="AB1090" i="1"/>
  <c r="AB1100" i="1"/>
  <c r="AB1110" i="1"/>
  <c r="AB1120" i="1"/>
  <c r="AB1130" i="1"/>
  <c r="AB1140" i="1"/>
  <c r="AC415" i="1"/>
  <c r="AC465" i="1"/>
  <c r="AC498" i="1"/>
  <c r="AC533" i="1"/>
  <c r="AC563" i="1"/>
  <c r="AC586" i="1"/>
  <c r="AC613" i="1"/>
  <c r="AC636" i="1"/>
  <c r="AC657" i="1"/>
  <c r="AC677" i="1"/>
  <c r="AC697" i="1"/>
  <c r="AC717" i="1"/>
  <c r="AC735" i="1"/>
  <c r="AC753" i="1"/>
  <c r="AC767" i="1"/>
  <c r="AC785" i="1"/>
  <c r="AC803" i="1"/>
  <c r="AC817" i="1"/>
  <c r="AC833" i="1"/>
  <c r="AC846" i="1"/>
  <c r="AC859" i="1"/>
  <c r="AC875" i="1"/>
  <c r="AC888" i="1"/>
  <c r="AC904" i="1"/>
  <c r="AC917" i="1"/>
  <c r="AC933" i="1"/>
  <c r="AC946" i="1"/>
  <c r="AC959" i="1"/>
  <c r="AC975" i="1"/>
  <c r="AC988" i="1"/>
  <c r="AC1004" i="1"/>
  <c r="AC1017" i="1"/>
  <c r="AC1033" i="1"/>
  <c r="AC1046" i="1"/>
  <c r="AC1059" i="1"/>
  <c r="AC1073" i="1"/>
  <c r="AC1085" i="1"/>
  <c r="AC1097" i="1"/>
  <c r="AC1109" i="1"/>
  <c r="AC1123" i="1"/>
  <c r="AC1135" i="1"/>
  <c r="AC1147" i="1"/>
  <c r="AC1159" i="1"/>
  <c r="AC1173" i="1"/>
  <c r="AC1185" i="1"/>
  <c r="AC1197" i="1"/>
  <c r="AC1209" i="1"/>
  <c r="AC1223" i="1"/>
  <c r="AC1235" i="1"/>
  <c r="AC1247" i="1"/>
  <c r="AC1259" i="1"/>
  <c r="AC1273" i="1"/>
  <c r="AC1285" i="1"/>
  <c r="AC1297" i="1"/>
  <c r="AC1309" i="1"/>
  <c r="AC1323" i="1"/>
  <c r="AC1335" i="1"/>
  <c r="AC1347" i="1"/>
  <c r="AC1359" i="1"/>
  <c r="AC1373" i="1"/>
  <c r="AC1385" i="1"/>
  <c r="AC1397" i="1"/>
  <c r="AC1409" i="1"/>
  <c r="AC1423" i="1"/>
  <c r="AC1435" i="1"/>
  <c r="AC1447" i="1"/>
  <c r="AC1459" i="1"/>
  <c r="AC1473" i="1"/>
  <c r="AC1485" i="1"/>
  <c r="AC1497" i="1"/>
  <c r="AC1509" i="1"/>
  <c r="AC1521" i="1"/>
  <c r="AC1533" i="1"/>
  <c r="AC1544" i="1"/>
  <c r="AC1555" i="1"/>
  <c r="AC1566" i="1"/>
  <c r="AC1577" i="1"/>
  <c r="AC1588" i="1"/>
  <c r="AC1599" i="1"/>
  <c r="AC1610" i="1"/>
  <c r="AC1621" i="1"/>
  <c r="AC1633" i="1"/>
  <c r="AC1644" i="1"/>
  <c r="AC1655" i="1"/>
  <c r="AC1666" i="1"/>
  <c r="AC1677" i="1"/>
  <c r="AC1688" i="1"/>
  <c r="AC1699" i="1"/>
  <c r="AC1710" i="1"/>
  <c r="AC1721" i="1"/>
  <c r="AC1733" i="1"/>
  <c r="AC1744" i="1"/>
  <c r="AC1755" i="1"/>
  <c r="AC1766" i="1"/>
  <c r="AC1777" i="1"/>
  <c r="AC1788" i="1"/>
  <c r="AC1799" i="1"/>
  <c r="AB10" i="1"/>
  <c r="AB21" i="1"/>
  <c r="AB31" i="1"/>
  <c r="AB41" i="1"/>
  <c r="AB51" i="1"/>
  <c r="AB61" i="1"/>
  <c r="AB71" i="1"/>
  <c r="AB81" i="1"/>
  <c r="AB91" i="1"/>
  <c r="AB101" i="1"/>
  <c r="AB111" i="1"/>
  <c r="AB121" i="1"/>
  <c r="AB131" i="1"/>
  <c r="AB141" i="1"/>
  <c r="AB151" i="1"/>
  <c r="AB161" i="1"/>
  <c r="AB171" i="1"/>
  <c r="AB181" i="1"/>
  <c r="AB191" i="1"/>
  <c r="AB201" i="1"/>
  <c r="AB211" i="1"/>
  <c r="AB221" i="1"/>
  <c r="AB231" i="1"/>
  <c r="AB241" i="1"/>
  <c r="AB251" i="1"/>
  <c r="AB261" i="1"/>
  <c r="AB271" i="1"/>
  <c r="AB281" i="1"/>
  <c r="AB291" i="1"/>
  <c r="AB301" i="1"/>
  <c r="AB311" i="1"/>
  <c r="AB321" i="1"/>
  <c r="AB331" i="1"/>
  <c r="AB341" i="1"/>
  <c r="AB351" i="1"/>
  <c r="AB361" i="1"/>
  <c r="AB371" i="1"/>
  <c r="AB381" i="1"/>
  <c r="AB391" i="1"/>
  <c r="AB401" i="1"/>
  <c r="AB411" i="1"/>
  <c r="AB421" i="1"/>
  <c r="AB431" i="1"/>
  <c r="AB441" i="1"/>
  <c r="AB451" i="1"/>
  <c r="AB461" i="1"/>
  <c r="AB471" i="1"/>
  <c r="AB481" i="1"/>
  <c r="AB491" i="1"/>
  <c r="AB501" i="1"/>
  <c r="AB511" i="1"/>
  <c r="AB521" i="1"/>
  <c r="AB531" i="1"/>
  <c r="AB541" i="1"/>
  <c r="AB551" i="1"/>
  <c r="AB561" i="1"/>
  <c r="AB571" i="1"/>
  <c r="AB581" i="1"/>
  <c r="AB591" i="1"/>
  <c r="AB601" i="1"/>
  <c r="AB611" i="1"/>
  <c r="AB621" i="1"/>
  <c r="AB631" i="1"/>
  <c r="AB641" i="1"/>
  <c r="AB651" i="1"/>
  <c r="AB661" i="1"/>
  <c r="AB671" i="1"/>
  <c r="AB681" i="1"/>
  <c r="AB691" i="1"/>
  <c r="AB701" i="1"/>
  <c r="AB711" i="1"/>
  <c r="AB721" i="1"/>
  <c r="AB731" i="1"/>
  <c r="AB741" i="1"/>
  <c r="AB751" i="1"/>
  <c r="AB761" i="1"/>
  <c r="AB771" i="1"/>
  <c r="AB781" i="1"/>
  <c r="AB791" i="1"/>
  <c r="AB801" i="1"/>
  <c r="AB811" i="1"/>
  <c r="AB821" i="1"/>
  <c r="AB831" i="1"/>
  <c r="AB841" i="1"/>
  <c r="AB851" i="1"/>
  <c r="AB861" i="1"/>
  <c r="AB871" i="1"/>
  <c r="AB881" i="1"/>
  <c r="AB891" i="1"/>
  <c r="AB901" i="1"/>
  <c r="AB911" i="1"/>
  <c r="AB921" i="1"/>
  <c r="AB931" i="1"/>
  <c r="AB941" i="1"/>
  <c r="AB951" i="1"/>
  <c r="AB961" i="1"/>
  <c r="AB971" i="1"/>
  <c r="AB981" i="1"/>
  <c r="AB991" i="1"/>
  <c r="AB1001" i="1"/>
  <c r="AB1011" i="1"/>
  <c r="AB1021" i="1"/>
  <c r="AB1031" i="1"/>
  <c r="AB1041" i="1"/>
  <c r="AB1051" i="1"/>
  <c r="AB1061" i="1"/>
  <c r="AB1071" i="1"/>
  <c r="AB1081" i="1"/>
  <c r="AB1091" i="1"/>
  <c r="AB1101" i="1"/>
  <c r="AB1111" i="1"/>
  <c r="AB1121" i="1"/>
  <c r="AB1131" i="1"/>
  <c r="AB1141" i="1"/>
  <c r="AB1151" i="1"/>
  <c r="AB1161" i="1"/>
  <c r="AB1171" i="1"/>
  <c r="AB1181" i="1"/>
  <c r="AB1191" i="1"/>
  <c r="AB1201" i="1"/>
  <c r="AB1211" i="1"/>
  <c r="AB1221" i="1"/>
  <c r="AB1231" i="1"/>
  <c r="AB1241" i="1"/>
  <c r="AB1251" i="1"/>
  <c r="AB1261" i="1"/>
  <c r="AB1271" i="1"/>
  <c r="AB1281" i="1"/>
  <c r="AB1291" i="1"/>
  <c r="AB1301" i="1"/>
  <c r="AB1311" i="1"/>
  <c r="AB1321" i="1"/>
  <c r="AB1331" i="1"/>
  <c r="AB1341" i="1"/>
  <c r="AB1351" i="1"/>
  <c r="AB1361" i="1"/>
  <c r="AB1371" i="1"/>
  <c r="AB1381" i="1"/>
  <c r="AB1391" i="1"/>
  <c r="AB1401" i="1"/>
  <c r="AB1411" i="1"/>
  <c r="AB1421" i="1"/>
  <c r="AB1431" i="1"/>
  <c r="AB1441" i="1"/>
  <c r="AB1451" i="1"/>
  <c r="AB1461" i="1"/>
  <c r="AB1471" i="1"/>
  <c r="AB1481" i="1"/>
  <c r="AB1491" i="1"/>
  <c r="AB1501" i="1"/>
  <c r="AB1511" i="1"/>
  <c r="AB1521" i="1"/>
  <c r="AB1531" i="1"/>
  <c r="AB1541" i="1"/>
  <c r="AB1551" i="1"/>
  <c r="AB1561" i="1"/>
  <c r="AB1571" i="1"/>
  <c r="AB1581" i="1"/>
  <c r="AB1591" i="1"/>
  <c r="AB646" i="1"/>
  <c r="AB716" i="1"/>
  <c r="AB766" i="1"/>
  <c r="AB808" i="1"/>
  <c r="AB833" i="1"/>
  <c r="AB853" i="1"/>
  <c r="AB873" i="1"/>
  <c r="AB893" i="1"/>
  <c r="AB913" i="1"/>
  <c r="AB933" i="1"/>
  <c r="AB953" i="1"/>
  <c r="AB973" i="1"/>
  <c r="AB993" i="1"/>
  <c r="AB1013" i="1"/>
  <c r="AB1033" i="1"/>
  <c r="AB1053" i="1"/>
  <c r="AB1073" i="1"/>
  <c r="AB1093" i="1"/>
  <c r="AB1113" i="1"/>
  <c r="AB1133" i="1"/>
  <c r="AB1152" i="1"/>
  <c r="AB1168" i="1"/>
  <c r="AB1185" i="1"/>
  <c r="AB1199" i="1"/>
  <c r="AB1213" i="1"/>
  <c r="AB1228" i="1"/>
  <c r="AB1242" i="1"/>
  <c r="AB1255" i="1"/>
  <c r="AB1267" i="1"/>
  <c r="AB1279" i="1"/>
  <c r="AB1292" i="1"/>
  <c r="AB1305" i="1"/>
  <c r="AB1317" i="1"/>
  <c r="AB1329" i="1"/>
  <c r="AB1342" i="1"/>
  <c r="AB1355" i="1"/>
  <c r="AB1367" i="1"/>
  <c r="AB1379" i="1"/>
  <c r="AB1392" i="1"/>
  <c r="AB1405" i="1"/>
  <c r="AB1417" i="1"/>
  <c r="AB1429" i="1"/>
  <c r="AB1442" i="1"/>
  <c r="AB1455" i="1"/>
  <c r="AB1467" i="1"/>
  <c r="AB1479" i="1"/>
  <c r="AB1492" i="1"/>
  <c r="AB1505" i="1"/>
  <c r="AB1517" i="1"/>
  <c r="AB1529" i="1"/>
  <c r="AB1542" i="1"/>
  <c r="AB1555" i="1"/>
  <c r="AB1567" i="1"/>
  <c r="AB1579" i="1"/>
  <c r="AB1590" i="1"/>
  <c r="AB1601" i="1"/>
  <c r="AB1611" i="1"/>
  <c r="AB1621" i="1"/>
  <c r="AB1631" i="1"/>
  <c r="AB1641" i="1"/>
  <c r="AB1651" i="1"/>
  <c r="AB1661" i="1"/>
  <c r="AB1671" i="1"/>
  <c r="AB1681" i="1"/>
  <c r="AB1691" i="1"/>
  <c r="AB1701" i="1"/>
  <c r="AB1711" i="1"/>
  <c r="AB1721" i="1"/>
  <c r="AB1731" i="1"/>
  <c r="AB1741" i="1"/>
  <c r="AB1751" i="1"/>
  <c r="AB1761" i="1"/>
  <c r="AB1771" i="1"/>
  <c r="AB1781" i="1"/>
  <c r="AB1791" i="1"/>
  <c r="AB1801" i="1"/>
  <c r="AA11" i="1"/>
  <c r="AA21" i="1"/>
  <c r="AA31" i="1"/>
  <c r="AA41" i="1"/>
  <c r="AA51" i="1"/>
  <c r="AA61" i="1"/>
  <c r="AA71" i="1"/>
  <c r="AA81" i="1"/>
  <c r="AA91" i="1"/>
  <c r="AA101" i="1"/>
  <c r="AA111" i="1"/>
  <c r="AA121" i="1"/>
  <c r="AA131" i="1"/>
  <c r="AA141" i="1"/>
  <c r="AA151" i="1"/>
  <c r="AA161" i="1"/>
  <c r="AA171" i="1"/>
  <c r="AA181" i="1"/>
  <c r="AA191" i="1"/>
  <c r="AA201" i="1"/>
  <c r="AA211" i="1"/>
  <c r="AA221" i="1"/>
  <c r="AA231" i="1"/>
  <c r="AA241" i="1"/>
  <c r="AA251" i="1"/>
  <c r="AA261" i="1"/>
  <c r="AA271" i="1"/>
  <c r="AA281" i="1"/>
  <c r="AA291" i="1"/>
  <c r="AA301" i="1"/>
  <c r="AA311" i="1"/>
  <c r="AA321" i="1"/>
  <c r="AA331" i="1"/>
  <c r="AA341" i="1"/>
  <c r="AA351" i="1"/>
  <c r="AA361" i="1"/>
  <c r="AA371" i="1"/>
  <c r="AA381" i="1"/>
  <c r="AA391" i="1"/>
  <c r="AA401" i="1"/>
  <c r="AA411" i="1"/>
  <c r="AA421" i="1"/>
  <c r="AA431" i="1"/>
  <c r="AA441" i="1"/>
  <c r="AA451" i="1"/>
  <c r="AA461" i="1"/>
  <c r="AA471" i="1"/>
  <c r="AA481" i="1"/>
  <c r="AA491" i="1"/>
  <c r="AA501" i="1"/>
  <c r="AA511" i="1"/>
  <c r="AA521" i="1"/>
  <c r="AA531" i="1"/>
  <c r="AA541" i="1"/>
  <c r="AA551" i="1"/>
  <c r="AA561" i="1"/>
  <c r="AA571" i="1"/>
  <c r="AA581" i="1"/>
  <c r="AA591" i="1"/>
  <c r="AA601" i="1"/>
  <c r="AA611" i="1"/>
  <c r="AA621" i="1"/>
  <c r="AA631" i="1"/>
  <c r="AA641" i="1"/>
  <c r="AA651" i="1"/>
  <c r="AA661" i="1"/>
  <c r="AA671" i="1"/>
  <c r="AA681" i="1"/>
  <c r="AA691" i="1"/>
  <c r="AA701" i="1"/>
  <c r="AA711" i="1"/>
  <c r="AA721" i="1"/>
  <c r="AA731" i="1"/>
  <c r="AA741" i="1"/>
  <c r="AA751" i="1"/>
  <c r="AA761" i="1"/>
  <c r="AA771" i="1"/>
  <c r="AA781" i="1"/>
  <c r="AA791" i="1"/>
  <c r="AA801" i="1"/>
  <c r="AA811" i="1"/>
  <c r="AA821" i="1"/>
  <c r="AA831" i="1"/>
  <c r="AA841" i="1"/>
  <c r="AA851" i="1"/>
  <c r="AA861" i="1"/>
  <c r="AA871" i="1"/>
  <c r="AA881" i="1"/>
  <c r="AA891" i="1"/>
  <c r="AA901" i="1"/>
  <c r="AA911" i="1"/>
  <c r="AA921" i="1"/>
  <c r="AA931" i="1"/>
  <c r="AA941" i="1"/>
  <c r="AA951" i="1"/>
  <c r="AA961" i="1"/>
  <c r="AA971" i="1"/>
  <c r="AA981" i="1"/>
  <c r="AA991" i="1"/>
  <c r="AA1001" i="1"/>
  <c r="AA1011" i="1"/>
  <c r="AA1021" i="1"/>
  <c r="AA1031" i="1"/>
  <c r="AA1041" i="1"/>
  <c r="AA1051" i="1"/>
  <c r="AA1061" i="1"/>
  <c r="AA1071" i="1"/>
  <c r="AA1081" i="1"/>
  <c r="AA1091" i="1"/>
  <c r="AA1101" i="1"/>
  <c r="AA1111" i="1"/>
  <c r="AA1121" i="1"/>
  <c r="AA1131" i="1"/>
  <c r="AA1141" i="1"/>
  <c r="AA1151" i="1"/>
  <c r="AA1161" i="1"/>
  <c r="AA1171" i="1"/>
  <c r="AA1181" i="1"/>
  <c r="AA1191" i="1"/>
  <c r="AA1201" i="1"/>
  <c r="AA1211" i="1"/>
  <c r="AA1221" i="1"/>
  <c r="AA1231" i="1"/>
  <c r="AA1241" i="1"/>
  <c r="AA1251" i="1"/>
  <c r="AA1261" i="1"/>
  <c r="AA1271" i="1"/>
  <c r="AA1281" i="1"/>
  <c r="AA1291" i="1"/>
  <c r="AA1301" i="1"/>
  <c r="AA1311" i="1"/>
  <c r="AA1321" i="1"/>
  <c r="AA1331" i="1"/>
  <c r="AA1341" i="1"/>
  <c r="AA1351" i="1"/>
  <c r="AA1361" i="1"/>
  <c r="AA1371" i="1"/>
  <c r="AA1381" i="1"/>
  <c r="AA1391" i="1"/>
  <c r="AA1401" i="1"/>
  <c r="AA1411" i="1"/>
  <c r="AA1421" i="1"/>
  <c r="AA1431" i="1"/>
  <c r="AA1441" i="1"/>
  <c r="AA1451" i="1"/>
  <c r="AA1461" i="1"/>
  <c r="AA1471" i="1"/>
  <c r="AA1481" i="1"/>
  <c r="AB656" i="1"/>
  <c r="AB725" i="1"/>
  <c r="AB775" i="1"/>
  <c r="AB813" i="1"/>
  <c r="AB835" i="1"/>
  <c r="AB855" i="1"/>
  <c r="AB875" i="1"/>
  <c r="AB895" i="1"/>
  <c r="AB915" i="1"/>
  <c r="AB935" i="1"/>
  <c r="AB955" i="1"/>
  <c r="AB975" i="1"/>
  <c r="AB995" i="1"/>
  <c r="AB1015" i="1"/>
  <c r="AB1035" i="1"/>
  <c r="AB1055" i="1"/>
  <c r="AB1075" i="1"/>
  <c r="AB1095" i="1"/>
  <c r="AB1115" i="1"/>
  <c r="AB1135" i="1"/>
  <c r="AB1153" i="1"/>
  <c r="AB1170" i="1"/>
  <c r="AB1186" i="1"/>
  <c r="AB1200" i="1"/>
  <c r="AB1215" i="1"/>
  <c r="AB1229" i="1"/>
  <c r="AB1243" i="1"/>
  <c r="AB1256" i="1"/>
  <c r="AB1268" i="1"/>
  <c r="AB1280" i="1"/>
  <c r="AB1293" i="1"/>
  <c r="AB1306" i="1"/>
  <c r="AB1318" i="1"/>
  <c r="AB1330" i="1"/>
  <c r="AB1343" i="1"/>
  <c r="AB1356" i="1"/>
  <c r="AB1368" i="1"/>
  <c r="AB1380" i="1"/>
  <c r="AB1393" i="1"/>
  <c r="AB1406" i="1"/>
  <c r="AB1418" i="1"/>
  <c r="AB1430" i="1"/>
  <c r="AB1443" i="1"/>
  <c r="AB1456" i="1"/>
  <c r="AB1468" i="1"/>
  <c r="AB1480" i="1"/>
  <c r="AB1493" i="1"/>
  <c r="AB1506" i="1"/>
  <c r="AB1518" i="1"/>
  <c r="AB1530" i="1"/>
  <c r="AB1543" i="1"/>
  <c r="AB1556" i="1"/>
  <c r="AB1568" i="1"/>
  <c r="AB1580" i="1"/>
  <c r="AB1592" i="1"/>
  <c r="AB1602" i="1"/>
  <c r="AB1612" i="1"/>
  <c r="AB1622" i="1"/>
  <c r="AB1632" i="1"/>
  <c r="AB1642" i="1"/>
  <c r="AB1652" i="1"/>
  <c r="AB1662" i="1"/>
  <c r="AB1672" i="1"/>
  <c r="AB1682" i="1"/>
  <c r="AB1692" i="1"/>
  <c r="AB1702" i="1"/>
  <c r="AB1712" i="1"/>
  <c r="AB1722" i="1"/>
  <c r="AB1732" i="1"/>
  <c r="AB1742" i="1"/>
  <c r="AB1752" i="1"/>
  <c r="AB1762" i="1"/>
  <c r="AB1772" i="1"/>
  <c r="AB1782" i="1"/>
  <c r="AB1792" i="1"/>
  <c r="AB1802" i="1"/>
  <c r="AA12" i="1"/>
  <c r="AA22" i="1"/>
  <c r="AA32" i="1"/>
  <c r="AA42" i="1"/>
  <c r="AA52" i="1"/>
  <c r="AA62" i="1"/>
  <c r="AA72" i="1"/>
  <c r="AA82" i="1"/>
  <c r="AA92" i="1"/>
  <c r="AA102" i="1"/>
  <c r="AA112" i="1"/>
  <c r="AA122" i="1"/>
  <c r="AA132" i="1"/>
  <c r="AA142" i="1"/>
  <c r="AA152" i="1"/>
  <c r="AA162" i="1"/>
  <c r="AA172" i="1"/>
  <c r="AA182" i="1"/>
  <c r="AA192" i="1"/>
  <c r="AA202" i="1"/>
  <c r="AA212" i="1"/>
  <c r="AA222" i="1"/>
  <c r="AA232" i="1"/>
  <c r="AA242" i="1"/>
  <c r="AA252" i="1"/>
  <c r="AA262" i="1"/>
  <c r="AA272" i="1"/>
  <c r="AA282" i="1"/>
  <c r="AA292" i="1"/>
  <c r="AA302" i="1"/>
  <c r="AA312" i="1"/>
  <c r="AA322" i="1"/>
  <c r="AA332" i="1"/>
  <c r="AA342" i="1"/>
  <c r="AA352" i="1"/>
  <c r="AA362" i="1"/>
  <c r="AA372" i="1"/>
  <c r="AA382" i="1"/>
  <c r="AA392" i="1"/>
  <c r="AA402" i="1"/>
  <c r="AA412" i="1"/>
  <c r="AA422" i="1"/>
  <c r="AA432" i="1"/>
  <c r="AA442" i="1"/>
  <c r="AA452" i="1"/>
  <c r="AA462" i="1"/>
  <c r="AA472" i="1"/>
  <c r="AA482" i="1"/>
  <c r="AA492" i="1"/>
  <c r="AA502" i="1"/>
  <c r="AA512" i="1"/>
  <c r="AA522" i="1"/>
  <c r="AA532" i="1"/>
  <c r="AA542" i="1"/>
  <c r="AA552" i="1"/>
  <c r="AA562" i="1"/>
  <c r="AA572" i="1"/>
  <c r="AA582" i="1"/>
  <c r="AA592" i="1"/>
  <c r="AA602" i="1"/>
  <c r="AA612" i="1"/>
  <c r="AA622" i="1"/>
  <c r="AA632" i="1"/>
  <c r="AA642" i="1"/>
  <c r="AA652" i="1"/>
  <c r="AA662" i="1"/>
  <c r="AA672" i="1"/>
  <c r="AA682" i="1"/>
  <c r="AA692" i="1"/>
  <c r="AA702" i="1"/>
  <c r="AA712" i="1"/>
  <c r="AA722" i="1"/>
  <c r="AA732" i="1"/>
  <c r="AA742" i="1"/>
  <c r="AA752" i="1"/>
  <c r="AA762" i="1"/>
  <c r="AA772" i="1"/>
  <c r="AA782" i="1"/>
  <c r="AA792" i="1"/>
  <c r="AA802" i="1"/>
  <c r="AA812" i="1"/>
  <c r="AA822" i="1"/>
  <c r="AA832" i="1"/>
  <c r="AA842" i="1"/>
  <c r="AA852" i="1"/>
  <c r="AA862" i="1"/>
  <c r="AA872" i="1"/>
  <c r="AA882" i="1"/>
  <c r="AA892" i="1"/>
  <c r="AA902" i="1"/>
  <c r="AA912" i="1"/>
  <c r="AA922" i="1"/>
  <c r="AA932" i="1"/>
  <c r="AA942" i="1"/>
  <c r="AA952" i="1"/>
  <c r="AA962" i="1"/>
  <c r="AA972" i="1"/>
  <c r="AA982" i="1"/>
  <c r="AA992" i="1"/>
  <c r="AA1002" i="1"/>
  <c r="AA1012" i="1"/>
  <c r="AA1022" i="1"/>
  <c r="AA1032" i="1"/>
  <c r="AA1042" i="1"/>
  <c r="AA1052" i="1"/>
  <c r="AA1062" i="1"/>
  <c r="AA1072" i="1"/>
  <c r="AA1082" i="1"/>
  <c r="AA1092" i="1"/>
  <c r="AA1102" i="1"/>
  <c r="AA1112" i="1"/>
  <c r="AA1122" i="1"/>
  <c r="AA1132" i="1"/>
  <c r="AA1142" i="1"/>
  <c r="AA1152" i="1"/>
  <c r="AA1162" i="1"/>
  <c r="AA1172" i="1"/>
  <c r="AA1182" i="1"/>
  <c r="AA1192" i="1"/>
  <c r="AA1202" i="1"/>
  <c r="AA1212" i="1"/>
  <c r="AA1222" i="1"/>
  <c r="AA1232" i="1"/>
  <c r="AA1242" i="1"/>
  <c r="AA1252" i="1"/>
  <c r="AA1262" i="1"/>
  <c r="AA1272" i="1"/>
  <c r="AA1282" i="1"/>
  <c r="AA1292" i="1"/>
  <c r="AA1302" i="1"/>
  <c r="AA1312" i="1"/>
  <c r="AA1322" i="1"/>
  <c r="AA1332" i="1"/>
  <c r="AA1342" i="1"/>
  <c r="AA1352" i="1"/>
  <c r="AA1362" i="1"/>
  <c r="AA1372" i="1"/>
  <c r="AA1382" i="1"/>
  <c r="AA1392" i="1"/>
  <c r="AA1402" i="1"/>
  <c r="AA1412" i="1"/>
  <c r="AA1422" i="1"/>
  <c r="AA1432" i="1"/>
  <c r="AA1442" i="1"/>
  <c r="AA1452" i="1"/>
  <c r="AA1462" i="1"/>
  <c r="AA1472" i="1"/>
  <c r="AA1482" i="1"/>
  <c r="AA1492" i="1"/>
  <c r="AA1502" i="1"/>
  <c r="AA1512" i="1"/>
  <c r="AA1522" i="1"/>
  <c r="AA1532" i="1"/>
  <c r="AA1542" i="1"/>
  <c r="AA1552" i="1"/>
  <c r="AA1562" i="1"/>
  <c r="AA1572" i="1"/>
  <c r="AA1582" i="1"/>
  <c r="AA1592" i="1"/>
  <c r="AA1602" i="1"/>
  <c r="AA1612" i="1"/>
  <c r="AA1622" i="1"/>
  <c r="AA1632" i="1"/>
  <c r="AA1642" i="1"/>
  <c r="AA1652" i="1"/>
  <c r="AA1662" i="1"/>
  <c r="AA1672" i="1"/>
  <c r="AA1682" i="1"/>
  <c r="AA1692" i="1"/>
  <c r="AA1702" i="1"/>
  <c r="AA1712" i="1"/>
  <c r="AA1722" i="1"/>
  <c r="AA1732" i="1"/>
  <c r="AA1742" i="1"/>
  <c r="AA1752" i="1"/>
  <c r="AA1762" i="1"/>
  <c r="AA1772" i="1"/>
  <c r="AA1782" i="1"/>
  <c r="AA1792" i="1"/>
  <c r="AB666" i="1"/>
  <c r="AB726" i="1"/>
  <c r="AB776" i="1"/>
  <c r="AB815" i="1"/>
  <c r="AB836" i="1"/>
  <c r="AB856" i="1"/>
  <c r="AB876" i="1"/>
  <c r="AB896" i="1"/>
  <c r="AB916" i="1"/>
  <c r="AB936" i="1"/>
  <c r="AB956" i="1"/>
  <c r="AB976" i="1"/>
  <c r="AB996" i="1"/>
  <c r="AB1016" i="1"/>
  <c r="AB1036" i="1"/>
  <c r="AB1056" i="1"/>
  <c r="AB1076" i="1"/>
  <c r="AB1096" i="1"/>
  <c r="AB1116" i="1"/>
  <c r="AB1136" i="1"/>
  <c r="AB1155" i="1"/>
  <c r="AB1172" i="1"/>
  <c r="AB1188" i="1"/>
  <c r="AB1202" i="1"/>
  <c r="AB1216" i="1"/>
  <c r="AB1230" i="1"/>
  <c r="AB1245" i="1"/>
  <c r="AB1257" i="1"/>
  <c r="AB1269" i="1"/>
  <c r="AB1282" i="1"/>
  <c r="AB1295" i="1"/>
  <c r="AB1307" i="1"/>
  <c r="AB1319" i="1"/>
  <c r="AB1332" i="1"/>
  <c r="AB1345" i="1"/>
  <c r="AB1357" i="1"/>
  <c r="AB1369" i="1"/>
  <c r="AB1382" i="1"/>
  <c r="AB1395" i="1"/>
  <c r="AB1407" i="1"/>
  <c r="AB1419" i="1"/>
  <c r="AB1432" i="1"/>
  <c r="AB1445" i="1"/>
  <c r="AB1457" i="1"/>
  <c r="AB1469" i="1"/>
  <c r="AB1482" i="1"/>
  <c r="AB1495" i="1"/>
  <c r="AB1507" i="1"/>
  <c r="AB1519" i="1"/>
  <c r="AB1532" i="1"/>
  <c r="AB1545" i="1"/>
  <c r="AB1557" i="1"/>
  <c r="AB1569" i="1"/>
  <c r="AB1582" i="1"/>
  <c r="AB1593" i="1"/>
  <c r="AB1603" i="1"/>
  <c r="AB1613" i="1"/>
  <c r="AB1623" i="1"/>
  <c r="AB1633" i="1"/>
  <c r="AB1643" i="1"/>
  <c r="AB1653" i="1"/>
  <c r="AB1663" i="1"/>
  <c r="AB1673" i="1"/>
  <c r="AB1683" i="1"/>
  <c r="AB1693" i="1"/>
  <c r="AB1703" i="1"/>
  <c r="AB1713" i="1"/>
  <c r="AB1723" i="1"/>
  <c r="AB1733" i="1"/>
  <c r="AB1743" i="1"/>
  <c r="AB1753" i="1"/>
  <c r="AB1763" i="1"/>
  <c r="AB1773" i="1"/>
  <c r="AB1783" i="1"/>
  <c r="AB1793" i="1"/>
  <c r="AA3" i="1"/>
  <c r="AA13" i="1"/>
  <c r="AA23" i="1"/>
  <c r="AA33" i="1"/>
  <c r="AA43" i="1"/>
  <c r="AA53" i="1"/>
  <c r="AA63" i="1"/>
  <c r="AA73" i="1"/>
  <c r="AA83" i="1"/>
  <c r="AA93" i="1"/>
  <c r="AA103" i="1"/>
  <c r="AA113" i="1"/>
  <c r="AA123" i="1"/>
  <c r="AA133" i="1"/>
  <c r="AA143" i="1"/>
  <c r="AA153" i="1"/>
  <c r="AA163" i="1"/>
  <c r="AA173" i="1"/>
  <c r="AA183" i="1"/>
  <c r="AA193" i="1"/>
  <c r="AA203" i="1"/>
  <c r="AA213" i="1"/>
  <c r="AA223" i="1"/>
  <c r="AA233" i="1"/>
  <c r="AA243" i="1"/>
  <c r="AA253" i="1"/>
  <c r="AA263" i="1"/>
  <c r="AA273" i="1"/>
  <c r="AA283" i="1"/>
  <c r="AA293" i="1"/>
  <c r="AA303" i="1"/>
  <c r="AA313" i="1"/>
  <c r="AA323" i="1"/>
  <c r="AA333" i="1"/>
  <c r="AA343" i="1"/>
  <c r="AA353" i="1"/>
  <c r="AA363" i="1"/>
  <c r="AA373" i="1"/>
  <c r="AA383" i="1"/>
  <c r="AA393" i="1"/>
  <c r="AA403" i="1"/>
  <c r="AA413" i="1"/>
  <c r="AA423" i="1"/>
  <c r="AA433" i="1"/>
  <c r="AA443" i="1"/>
  <c r="AA453" i="1"/>
  <c r="AA463" i="1"/>
  <c r="AA473" i="1"/>
  <c r="AA483" i="1"/>
  <c r="AA493" i="1"/>
  <c r="AA503" i="1"/>
  <c r="AA513" i="1"/>
  <c r="AA523" i="1"/>
  <c r="AA533" i="1"/>
  <c r="AA543" i="1"/>
  <c r="AA553" i="1"/>
  <c r="AA563" i="1"/>
  <c r="AA573" i="1"/>
  <c r="AA583" i="1"/>
  <c r="AA593" i="1"/>
  <c r="AA603" i="1"/>
  <c r="AA613" i="1"/>
  <c r="AA623" i="1"/>
  <c r="AA633" i="1"/>
  <c r="AA643" i="1"/>
  <c r="AA653" i="1"/>
  <c r="AA663" i="1"/>
  <c r="AA673" i="1"/>
  <c r="AA683" i="1"/>
  <c r="AA693" i="1"/>
  <c r="AA703" i="1"/>
  <c r="AA713" i="1"/>
  <c r="AA723" i="1"/>
  <c r="AA733" i="1"/>
  <c r="AA743" i="1"/>
  <c r="AA753" i="1"/>
  <c r="AA763" i="1"/>
  <c r="AA773" i="1"/>
  <c r="AA783" i="1"/>
  <c r="AA793" i="1"/>
  <c r="AA803" i="1"/>
  <c r="AA813" i="1"/>
  <c r="AA823" i="1"/>
  <c r="AA833" i="1"/>
  <c r="AA843" i="1"/>
  <c r="AA853" i="1"/>
  <c r="AA863" i="1"/>
  <c r="AA873" i="1"/>
  <c r="AA883" i="1"/>
  <c r="AA893" i="1"/>
  <c r="AA903" i="1"/>
  <c r="AA913" i="1"/>
  <c r="AA923" i="1"/>
  <c r="AA933" i="1"/>
  <c r="AA943" i="1"/>
  <c r="AA953" i="1"/>
  <c r="AA963" i="1"/>
  <c r="AA973" i="1"/>
  <c r="AA983" i="1"/>
  <c r="AA993" i="1"/>
  <c r="AA1003" i="1"/>
  <c r="AA1013" i="1"/>
  <c r="AA1023" i="1"/>
  <c r="AA1033" i="1"/>
  <c r="AA1043" i="1"/>
  <c r="AA1053" i="1"/>
  <c r="AA1063" i="1"/>
  <c r="AA1073" i="1"/>
  <c r="AA1083" i="1"/>
  <c r="AA1093" i="1"/>
  <c r="AA1103" i="1"/>
  <c r="AA1113" i="1"/>
  <c r="AA1123" i="1"/>
  <c r="AA1133" i="1"/>
  <c r="AA1143" i="1"/>
  <c r="AA1153" i="1"/>
  <c r="AA1163" i="1"/>
  <c r="AA1173" i="1"/>
  <c r="AA1183" i="1"/>
  <c r="AA1193" i="1"/>
  <c r="AA1203" i="1"/>
  <c r="AA1213" i="1"/>
  <c r="AA1223" i="1"/>
  <c r="AA1233" i="1"/>
  <c r="AA1243" i="1"/>
  <c r="AA1253" i="1"/>
  <c r="AA1263" i="1"/>
  <c r="AA1273" i="1"/>
  <c r="AA1283" i="1"/>
  <c r="AA1293" i="1"/>
  <c r="AA1303" i="1"/>
  <c r="AA1313" i="1"/>
  <c r="AA1323" i="1"/>
  <c r="AA1333" i="1"/>
  <c r="AA1343" i="1"/>
  <c r="AA1353" i="1"/>
  <c r="AA1363" i="1"/>
  <c r="AA1373" i="1"/>
  <c r="AA1383" i="1"/>
  <c r="AA1393" i="1"/>
  <c r="AA1403" i="1"/>
  <c r="AA1413" i="1"/>
  <c r="AA1423" i="1"/>
  <c r="AA1433" i="1"/>
  <c r="AA1443" i="1"/>
  <c r="AA1453" i="1"/>
  <c r="AA1463" i="1"/>
  <c r="AA1473" i="1"/>
  <c r="AA1483" i="1"/>
  <c r="AA1493" i="1"/>
  <c r="AA1503" i="1"/>
  <c r="AB676" i="1"/>
  <c r="AB735" i="1"/>
  <c r="AB785" i="1"/>
  <c r="AB816" i="1"/>
  <c r="AB838" i="1"/>
  <c r="AB858" i="1"/>
  <c r="AB878" i="1"/>
  <c r="AB898" i="1"/>
  <c r="AB918" i="1"/>
  <c r="AB938" i="1"/>
  <c r="AB958" i="1"/>
  <c r="AB978" i="1"/>
  <c r="AB998" i="1"/>
  <c r="AB1018" i="1"/>
  <c r="AB1038" i="1"/>
  <c r="AB1058" i="1"/>
  <c r="AB1078" i="1"/>
  <c r="AB1098" i="1"/>
  <c r="AB1118" i="1"/>
  <c r="AB1138" i="1"/>
  <c r="AB1156" i="1"/>
  <c r="AB1173" i="1"/>
  <c r="AB1189" i="1"/>
  <c r="AB1203" i="1"/>
  <c r="AB1218" i="1"/>
  <c r="AB1232" i="1"/>
  <c r="AB1246" i="1"/>
  <c r="AB1258" i="1"/>
  <c r="AB1270" i="1"/>
  <c r="AB1283" i="1"/>
  <c r="AB1296" i="1"/>
  <c r="AB1308" i="1"/>
  <c r="AB1320" i="1"/>
  <c r="AB1333" i="1"/>
  <c r="AB1346" i="1"/>
  <c r="AB1358" i="1"/>
  <c r="AB1370" i="1"/>
  <c r="AB1383" i="1"/>
  <c r="AB1396" i="1"/>
  <c r="AB1408" i="1"/>
  <c r="AB1420" i="1"/>
  <c r="AB1433" i="1"/>
  <c r="AB1446" i="1"/>
  <c r="AB1458" i="1"/>
  <c r="AB1470" i="1"/>
  <c r="AB1483" i="1"/>
  <c r="AB1496" i="1"/>
  <c r="AB1508" i="1"/>
  <c r="AB1520" i="1"/>
  <c r="AB1533" i="1"/>
  <c r="AB1546" i="1"/>
  <c r="AB1558" i="1"/>
  <c r="AB1570" i="1"/>
  <c r="AB1583" i="1"/>
  <c r="AB1594" i="1"/>
  <c r="AB1604" i="1"/>
  <c r="AB1614" i="1"/>
  <c r="AB1624" i="1"/>
  <c r="AB1634" i="1"/>
  <c r="AB1644" i="1"/>
  <c r="AB1654" i="1"/>
  <c r="AB1664" i="1"/>
  <c r="AB1674" i="1"/>
  <c r="AB1684" i="1"/>
  <c r="AB1694" i="1"/>
  <c r="AB1704" i="1"/>
  <c r="AB1714" i="1"/>
  <c r="AB1724" i="1"/>
  <c r="AB1734" i="1"/>
  <c r="AB1744" i="1"/>
  <c r="AB1754" i="1"/>
  <c r="AB1764" i="1"/>
  <c r="AB1774" i="1"/>
  <c r="AB1784" i="1"/>
  <c r="AB1794" i="1"/>
  <c r="AA4" i="1"/>
  <c r="AA14" i="1"/>
  <c r="AA24" i="1"/>
  <c r="AA34" i="1"/>
  <c r="AA44" i="1"/>
  <c r="AA54" i="1"/>
  <c r="AA64" i="1"/>
  <c r="AA74" i="1"/>
  <c r="AA84" i="1"/>
  <c r="AA94" i="1"/>
  <c r="AA104" i="1"/>
  <c r="AA114" i="1"/>
  <c r="AA124" i="1"/>
  <c r="AA134" i="1"/>
  <c r="AA144" i="1"/>
  <c r="AA154" i="1"/>
  <c r="AA164" i="1"/>
  <c r="AA174" i="1"/>
  <c r="AA184" i="1"/>
  <c r="AA194" i="1"/>
  <c r="AA204" i="1"/>
  <c r="AA214" i="1"/>
  <c r="AA224" i="1"/>
  <c r="AA234" i="1"/>
  <c r="AA244" i="1"/>
  <c r="AA254" i="1"/>
  <c r="AA264" i="1"/>
  <c r="AA274" i="1"/>
  <c r="AA284" i="1"/>
  <c r="AA294" i="1"/>
  <c r="AA304" i="1"/>
  <c r="AA314" i="1"/>
  <c r="AA324" i="1"/>
  <c r="AA334" i="1"/>
  <c r="AA344" i="1"/>
  <c r="AA354" i="1"/>
  <c r="AA364" i="1"/>
  <c r="AA374" i="1"/>
  <c r="AA384" i="1"/>
  <c r="AA394" i="1"/>
  <c r="AA404" i="1"/>
  <c r="AA414" i="1"/>
  <c r="AA424" i="1"/>
  <c r="AA434" i="1"/>
  <c r="AA444" i="1"/>
  <c r="AA454" i="1"/>
  <c r="AA464" i="1"/>
  <c r="AA474" i="1"/>
  <c r="AA484" i="1"/>
  <c r="AA494" i="1"/>
  <c r="AA504" i="1"/>
  <c r="AA514" i="1"/>
  <c r="AA524" i="1"/>
  <c r="AA534" i="1"/>
  <c r="AA544" i="1"/>
  <c r="AA554" i="1"/>
  <c r="AA564" i="1"/>
  <c r="AA574" i="1"/>
  <c r="AA584" i="1"/>
  <c r="AA594" i="1"/>
  <c r="AA604" i="1"/>
  <c r="AA614" i="1"/>
  <c r="AA624" i="1"/>
  <c r="AA634" i="1"/>
  <c r="AA644" i="1"/>
  <c r="AA654" i="1"/>
  <c r="AA664" i="1"/>
  <c r="AA674" i="1"/>
  <c r="AA684" i="1"/>
  <c r="AA694" i="1"/>
  <c r="AA704" i="1"/>
  <c r="AA714" i="1"/>
  <c r="AA724" i="1"/>
  <c r="AA734" i="1"/>
  <c r="AA744" i="1"/>
  <c r="AA754" i="1"/>
  <c r="AA764" i="1"/>
  <c r="AA774" i="1"/>
  <c r="AA784" i="1"/>
  <c r="AA794" i="1"/>
  <c r="AA804" i="1"/>
  <c r="AA814" i="1"/>
  <c r="AA824" i="1"/>
  <c r="AA834" i="1"/>
  <c r="AA844" i="1"/>
  <c r="AA854" i="1"/>
  <c r="AA864" i="1"/>
  <c r="AA874" i="1"/>
  <c r="AA884" i="1"/>
  <c r="AA894" i="1"/>
  <c r="AA904" i="1"/>
  <c r="AA914" i="1"/>
  <c r="AA924" i="1"/>
  <c r="AA934" i="1"/>
  <c r="AA944" i="1"/>
  <c r="AA954" i="1"/>
  <c r="AA964" i="1"/>
  <c r="AA974" i="1"/>
  <c r="AA984" i="1"/>
  <c r="AA994" i="1"/>
  <c r="AA1004" i="1"/>
  <c r="AA1014" i="1"/>
  <c r="AA1024" i="1"/>
  <c r="AA1034" i="1"/>
  <c r="AA1044" i="1"/>
  <c r="AA1054" i="1"/>
  <c r="AA1064" i="1"/>
  <c r="AA1074" i="1"/>
  <c r="AA1084" i="1"/>
  <c r="AA1094" i="1"/>
  <c r="AA1104" i="1"/>
  <c r="AA1114" i="1"/>
  <c r="AA1124" i="1"/>
  <c r="AA1134" i="1"/>
  <c r="AA1144" i="1"/>
  <c r="AA1154" i="1"/>
  <c r="AA1164" i="1"/>
  <c r="AA1174" i="1"/>
  <c r="AA1184" i="1"/>
  <c r="AA1194" i="1"/>
  <c r="AA1204" i="1"/>
  <c r="AA1214" i="1"/>
  <c r="AA1224" i="1"/>
  <c r="AA1234" i="1"/>
  <c r="AA1244" i="1"/>
  <c r="AA1254" i="1"/>
  <c r="AA1264" i="1"/>
  <c r="AA1274" i="1"/>
  <c r="AA1284" i="1"/>
  <c r="AA1294" i="1"/>
  <c r="AA1304" i="1"/>
  <c r="AB686" i="1"/>
  <c r="AB736" i="1"/>
  <c r="AB786" i="1"/>
  <c r="AB818" i="1"/>
  <c r="AB842" i="1"/>
  <c r="AB862" i="1"/>
  <c r="AB882" i="1"/>
  <c r="AB902" i="1"/>
  <c r="AB922" i="1"/>
  <c r="AB942" i="1"/>
  <c r="AB962" i="1"/>
  <c r="AB982" i="1"/>
  <c r="AB1002" i="1"/>
  <c r="AB1022" i="1"/>
  <c r="AB1042" i="1"/>
  <c r="AB1062" i="1"/>
  <c r="AB1082" i="1"/>
  <c r="AB1102" i="1"/>
  <c r="AB1122" i="1"/>
  <c r="AB1142" i="1"/>
  <c r="AB1158" i="1"/>
  <c r="AB1175" i="1"/>
  <c r="AB1190" i="1"/>
  <c r="AB1205" i="1"/>
  <c r="AB1219" i="1"/>
  <c r="AB1233" i="1"/>
  <c r="AB1247" i="1"/>
  <c r="AB1259" i="1"/>
  <c r="AB1272" i="1"/>
  <c r="AB1285" i="1"/>
  <c r="AB1297" i="1"/>
  <c r="AB1309" i="1"/>
  <c r="AB1322" i="1"/>
  <c r="AB1335" i="1"/>
  <c r="AB1347" i="1"/>
  <c r="AB1359" i="1"/>
  <c r="AB1372" i="1"/>
  <c r="AB1385" i="1"/>
  <c r="AB1397" i="1"/>
  <c r="AB1409" i="1"/>
  <c r="AB1422" i="1"/>
  <c r="AB1435" i="1"/>
  <c r="AB1447" i="1"/>
  <c r="AB1459" i="1"/>
  <c r="AB1472" i="1"/>
  <c r="AB1485" i="1"/>
  <c r="AB1497" i="1"/>
  <c r="AB1509" i="1"/>
  <c r="AB1522" i="1"/>
  <c r="AB1535" i="1"/>
  <c r="AB1547" i="1"/>
  <c r="AB1559" i="1"/>
  <c r="AB1572" i="1"/>
  <c r="AB1584" i="1"/>
  <c r="AB1595" i="1"/>
  <c r="AB1605" i="1"/>
  <c r="AB1615" i="1"/>
  <c r="AB1625" i="1"/>
  <c r="AB1635" i="1"/>
  <c r="AB1645" i="1"/>
  <c r="AB1655" i="1"/>
  <c r="AB1665" i="1"/>
  <c r="AB1675" i="1"/>
  <c r="AB1685" i="1"/>
  <c r="AB1695" i="1"/>
  <c r="AB1705" i="1"/>
  <c r="AB1715" i="1"/>
  <c r="AB1725" i="1"/>
  <c r="AB1735" i="1"/>
  <c r="AB1745" i="1"/>
  <c r="AB1755" i="1"/>
  <c r="AB1765" i="1"/>
  <c r="AB1775" i="1"/>
  <c r="AB1785" i="1"/>
  <c r="AB1795" i="1"/>
  <c r="AA5" i="1"/>
  <c r="AA15" i="1"/>
  <c r="AA25" i="1"/>
  <c r="AA35" i="1"/>
  <c r="AA45" i="1"/>
  <c r="AA55" i="1"/>
  <c r="AA65" i="1"/>
  <c r="AA75" i="1"/>
  <c r="AA85" i="1"/>
  <c r="AA95" i="1"/>
  <c r="AA105" i="1"/>
  <c r="AA115" i="1"/>
  <c r="AA125" i="1"/>
  <c r="AA135" i="1"/>
  <c r="AA145" i="1"/>
  <c r="AA155" i="1"/>
  <c r="AA165" i="1"/>
  <c r="AA175" i="1"/>
  <c r="AA185" i="1"/>
  <c r="AA195" i="1"/>
  <c r="AA205" i="1"/>
  <c r="AA215" i="1"/>
  <c r="AA225" i="1"/>
  <c r="AA235" i="1"/>
  <c r="AA245" i="1"/>
  <c r="AA255" i="1"/>
  <c r="AA265" i="1"/>
  <c r="AA275" i="1"/>
  <c r="AA285" i="1"/>
  <c r="AA295" i="1"/>
  <c r="AA305" i="1"/>
  <c r="AA315" i="1"/>
  <c r="AA325" i="1"/>
  <c r="AA335" i="1"/>
  <c r="AA345" i="1"/>
  <c r="AA355" i="1"/>
  <c r="AA365" i="1"/>
  <c r="AA375" i="1"/>
  <c r="AA385" i="1"/>
  <c r="AA395" i="1"/>
  <c r="AA405" i="1"/>
  <c r="AA415" i="1"/>
  <c r="AA425" i="1"/>
  <c r="AA435" i="1"/>
  <c r="AA445" i="1"/>
  <c r="AA455" i="1"/>
  <c r="AA465" i="1"/>
  <c r="AA475" i="1"/>
  <c r="AA485" i="1"/>
  <c r="AA495" i="1"/>
  <c r="AA505" i="1"/>
  <c r="AA515" i="1"/>
  <c r="AA525" i="1"/>
  <c r="AA535" i="1"/>
  <c r="AA545" i="1"/>
  <c r="AA555" i="1"/>
  <c r="AA565" i="1"/>
  <c r="AA575" i="1"/>
  <c r="AA585" i="1"/>
  <c r="AA595" i="1"/>
  <c r="AA605" i="1"/>
  <c r="AA615" i="1"/>
  <c r="AA625" i="1"/>
  <c r="AA635" i="1"/>
  <c r="AA645" i="1"/>
  <c r="AA655" i="1"/>
  <c r="AA665" i="1"/>
  <c r="AA675" i="1"/>
  <c r="AA685" i="1"/>
  <c r="AA695" i="1"/>
  <c r="AA705" i="1"/>
  <c r="AA715" i="1"/>
  <c r="AA725" i="1"/>
  <c r="AA735" i="1"/>
  <c r="AA745" i="1"/>
  <c r="AA755" i="1"/>
  <c r="AA765" i="1"/>
  <c r="AA775" i="1"/>
  <c r="AA785" i="1"/>
  <c r="AA795" i="1"/>
  <c r="AA805" i="1"/>
  <c r="AA815" i="1"/>
  <c r="AA825" i="1"/>
  <c r="AA835" i="1"/>
  <c r="AA845" i="1"/>
  <c r="AA855" i="1"/>
  <c r="AA865" i="1"/>
  <c r="AA875" i="1"/>
  <c r="AA885" i="1"/>
  <c r="AA895" i="1"/>
  <c r="AA905" i="1"/>
  <c r="AA915" i="1"/>
  <c r="AA925" i="1"/>
  <c r="AA935" i="1"/>
  <c r="AA945" i="1"/>
  <c r="AA955" i="1"/>
  <c r="AA965" i="1"/>
  <c r="AA975" i="1"/>
  <c r="AA985" i="1"/>
  <c r="AA995" i="1"/>
  <c r="AA1005" i="1"/>
  <c r="AA1015" i="1"/>
  <c r="AA1025" i="1"/>
  <c r="AA1035" i="1"/>
  <c r="AA1045" i="1"/>
  <c r="AA1055" i="1"/>
  <c r="AA1065" i="1"/>
  <c r="AA1075" i="1"/>
  <c r="AA1085" i="1"/>
  <c r="AA1095" i="1"/>
  <c r="AA1105" i="1"/>
  <c r="AA1115" i="1"/>
  <c r="AA1125" i="1"/>
  <c r="AA1135" i="1"/>
  <c r="AA1145" i="1"/>
  <c r="AA1155" i="1"/>
  <c r="AA1165" i="1"/>
  <c r="AA1175" i="1"/>
  <c r="AA1185" i="1"/>
  <c r="AA1195" i="1"/>
  <c r="AA1205" i="1"/>
  <c r="AA1215" i="1"/>
  <c r="AA1225" i="1"/>
  <c r="AA1235" i="1"/>
  <c r="AA1245" i="1"/>
  <c r="AA1255" i="1"/>
  <c r="AA1265" i="1"/>
  <c r="AA1275" i="1"/>
  <c r="AA1285" i="1"/>
  <c r="AA1295" i="1"/>
  <c r="AA1305" i="1"/>
  <c r="AA1315" i="1"/>
  <c r="AA1325" i="1"/>
  <c r="AA1335" i="1"/>
  <c r="AA1345" i="1"/>
  <c r="AA1355" i="1"/>
  <c r="AA1365" i="1"/>
  <c r="AA1375" i="1"/>
  <c r="AA1385" i="1"/>
  <c r="AA1395" i="1"/>
  <c r="AA1405" i="1"/>
  <c r="AA1415" i="1"/>
  <c r="AA1425" i="1"/>
  <c r="AA1435" i="1"/>
  <c r="AA1445" i="1"/>
  <c r="AA1455" i="1"/>
  <c r="AA1465" i="1"/>
  <c r="AA1475" i="1"/>
  <c r="AA1485" i="1"/>
  <c r="AA1495" i="1"/>
  <c r="AA1505" i="1"/>
  <c r="AA1515" i="1"/>
  <c r="AA1525" i="1"/>
  <c r="AA1535" i="1"/>
  <c r="AA1545" i="1"/>
  <c r="AA1555" i="1"/>
  <c r="AA1565" i="1"/>
  <c r="AA1575" i="1"/>
  <c r="AA1585" i="1"/>
  <c r="AB695" i="1"/>
  <c r="AB745" i="1"/>
  <c r="AB795" i="1"/>
  <c r="AB823" i="1"/>
  <c r="AB843" i="1"/>
  <c r="AB863" i="1"/>
  <c r="AB883" i="1"/>
  <c r="AB903" i="1"/>
  <c r="AB923" i="1"/>
  <c r="AB943" i="1"/>
  <c r="AB963" i="1"/>
  <c r="AB983" i="1"/>
  <c r="AB1003" i="1"/>
  <c r="AB1023" i="1"/>
  <c r="AB1043" i="1"/>
  <c r="AB1063" i="1"/>
  <c r="AB1083" i="1"/>
  <c r="AB1103" i="1"/>
  <c r="AB1123" i="1"/>
  <c r="AB1143" i="1"/>
  <c r="AB1160" i="1"/>
  <c r="AB1176" i="1"/>
  <c r="AB1192" i="1"/>
  <c r="AB1206" i="1"/>
  <c r="AB1220" i="1"/>
  <c r="AB1235" i="1"/>
  <c r="AB1248" i="1"/>
  <c r="AB1260" i="1"/>
  <c r="AB1273" i="1"/>
  <c r="AB1286" i="1"/>
  <c r="AB1298" i="1"/>
  <c r="AB1310" i="1"/>
  <c r="AB1323" i="1"/>
  <c r="AB1336" i="1"/>
  <c r="AB1348" i="1"/>
  <c r="AB1360" i="1"/>
  <c r="AB1373" i="1"/>
  <c r="AB1386" i="1"/>
  <c r="AB1398" i="1"/>
  <c r="AB1410" i="1"/>
  <c r="AB1423" i="1"/>
  <c r="AB1436" i="1"/>
  <c r="AB1448" i="1"/>
  <c r="AB1460" i="1"/>
  <c r="AB1473" i="1"/>
  <c r="AB1486" i="1"/>
  <c r="AB1498" i="1"/>
  <c r="AB1510" i="1"/>
  <c r="AB1523" i="1"/>
  <c r="AB1536" i="1"/>
  <c r="AB1548" i="1"/>
  <c r="AB1560" i="1"/>
  <c r="AB1573" i="1"/>
  <c r="AB1585" i="1"/>
  <c r="AB1596" i="1"/>
  <c r="AB1606" i="1"/>
  <c r="AB1616" i="1"/>
  <c r="AB1626" i="1"/>
  <c r="AB1636" i="1"/>
  <c r="AB1646" i="1"/>
  <c r="AB1656" i="1"/>
  <c r="AB1666" i="1"/>
  <c r="AB1676" i="1"/>
  <c r="AB1686" i="1"/>
  <c r="AB1696" i="1"/>
  <c r="AB1706" i="1"/>
  <c r="AB1716" i="1"/>
  <c r="AB1726" i="1"/>
  <c r="AB1736" i="1"/>
  <c r="AB1746" i="1"/>
  <c r="AB1756" i="1"/>
  <c r="AB1766" i="1"/>
  <c r="AB1776" i="1"/>
  <c r="AB1786" i="1"/>
  <c r="AB1796" i="1"/>
  <c r="AA6" i="1"/>
  <c r="AA16" i="1"/>
  <c r="AA26" i="1"/>
  <c r="AA36" i="1"/>
  <c r="AA46" i="1"/>
  <c r="AA56" i="1"/>
  <c r="AA66" i="1"/>
  <c r="AA76" i="1"/>
  <c r="AA86" i="1"/>
  <c r="AA96" i="1"/>
  <c r="AA106" i="1"/>
  <c r="AA116" i="1"/>
  <c r="AA126" i="1"/>
  <c r="AA136" i="1"/>
  <c r="AA146" i="1"/>
  <c r="AA156" i="1"/>
  <c r="AA166" i="1"/>
  <c r="AA176" i="1"/>
  <c r="AA186" i="1"/>
  <c r="AA196" i="1"/>
  <c r="AA206" i="1"/>
  <c r="AA216" i="1"/>
  <c r="AA226" i="1"/>
  <c r="AA236" i="1"/>
  <c r="AA246" i="1"/>
  <c r="AA256" i="1"/>
  <c r="AA266" i="1"/>
  <c r="AA276" i="1"/>
  <c r="AA286" i="1"/>
  <c r="AA296" i="1"/>
  <c r="AA306" i="1"/>
  <c r="AA316" i="1"/>
  <c r="AA326" i="1"/>
  <c r="AA336" i="1"/>
  <c r="AA346" i="1"/>
  <c r="AA356" i="1"/>
  <c r="AA366" i="1"/>
  <c r="AA376" i="1"/>
  <c r="AA386" i="1"/>
  <c r="AA396" i="1"/>
  <c r="AA406" i="1"/>
  <c r="AA416" i="1"/>
  <c r="AA426" i="1"/>
  <c r="AA436" i="1"/>
  <c r="AA446" i="1"/>
  <c r="AA456" i="1"/>
  <c r="AA466" i="1"/>
  <c r="AA476" i="1"/>
  <c r="AA486" i="1"/>
  <c r="AA496" i="1"/>
  <c r="AA506" i="1"/>
  <c r="AA516" i="1"/>
  <c r="AA526" i="1"/>
  <c r="AA536" i="1"/>
  <c r="AA546" i="1"/>
  <c r="AA556" i="1"/>
  <c r="AA566" i="1"/>
  <c r="AA576" i="1"/>
  <c r="AA586" i="1"/>
  <c r="AA596" i="1"/>
  <c r="AA606" i="1"/>
  <c r="AA616" i="1"/>
  <c r="AA626" i="1"/>
  <c r="AA636" i="1"/>
  <c r="AA646" i="1"/>
  <c r="AA656" i="1"/>
  <c r="AA666" i="1"/>
  <c r="AA676" i="1"/>
  <c r="AA686" i="1"/>
  <c r="AA696" i="1"/>
  <c r="AA706" i="1"/>
  <c r="AA716" i="1"/>
  <c r="AA726" i="1"/>
  <c r="AA736" i="1"/>
  <c r="AA746" i="1"/>
  <c r="AA756" i="1"/>
  <c r="AA766" i="1"/>
  <c r="AA776" i="1"/>
  <c r="AA786" i="1"/>
  <c r="AA796" i="1"/>
  <c r="AA806" i="1"/>
  <c r="AA816" i="1"/>
  <c r="AA826" i="1"/>
  <c r="AA836" i="1"/>
  <c r="AA846" i="1"/>
  <c r="AA856" i="1"/>
  <c r="AA866" i="1"/>
  <c r="AA876" i="1"/>
  <c r="AA886" i="1"/>
  <c r="AA896" i="1"/>
  <c r="AA906" i="1"/>
  <c r="AA916" i="1"/>
  <c r="AA926" i="1"/>
  <c r="AA936" i="1"/>
  <c r="AA946" i="1"/>
  <c r="AA956" i="1"/>
  <c r="AA966" i="1"/>
  <c r="AA976" i="1"/>
  <c r="AA986" i="1"/>
  <c r="AA996" i="1"/>
  <c r="AA1006" i="1"/>
  <c r="AA1016" i="1"/>
  <c r="AA1026" i="1"/>
  <c r="AA1036" i="1"/>
  <c r="AA1046" i="1"/>
  <c r="AA1056" i="1"/>
  <c r="AA1066" i="1"/>
  <c r="AA1076" i="1"/>
  <c r="AA1086" i="1"/>
  <c r="AA1096" i="1"/>
  <c r="AA1106" i="1"/>
  <c r="AA1116" i="1"/>
  <c r="AA1126" i="1"/>
  <c r="AA1136" i="1"/>
  <c r="AA1146" i="1"/>
  <c r="AA1156" i="1"/>
  <c r="AA1166" i="1"/>
  <c r="AA1176" i="1"/>
  <c r="AA1186" i="1"/>
  <c r="AA1196" i="1"/>
  <c r="AA1206" i="1"/>
  <c r="AA1216" i="1"/>
  <c r="AA1226" i="1"/>
  <c r="AA1236" i="1"/>
  <c r="AA1246" i="1"/>
  <c r="AA1256" i="1"/>
  <c r="AA1266" i="1"/>
  <c r="AA1276" i="1"/>
  <c r="AA1286" i="1"/>
  <c r="AA1296" i="1"/>
  <c r="AA1306" i="1"/>
  <c r="AA1316" i="1"/>
  <c r="AA1326" i="1"/>
  <c r="AA1336" i="1"/>
  <c r="AA1346" i="1"/>
  <c r="AA1356" i="1"/>
  <c r="AA1366" i="1"/>
  <c r="AA1376" i="1"/>
  <c r="AA1386" i="1"/>
  <c r="AA1396" i="1"/>
  <c r="AA1406" i="1"/>
  <c r="AA1416" i="1"/>
  <c r="AA1426" i="1"/>
  <c r="AA1436" i="1"/>
  <c r="AA1446" i="1"/>
  <c r="AA1456" i="1"/>
  <c r="AA1466" i="1"/>
  <c r="AA1476" i="1"/>
  <c r="AA1486" i="1"/>
  <c r="AA1496" i="1"/>
  <c r="AA1506" i="1"/>
  <c r="AA1516" i="1"/>
  <c r="AA1526" i="1"/>
  <c r="AA1536" i="1"/>
  <c r="AA1546" i="1"/>
  <c r="AA1556" i="1"/>
  <c r="AA1566" i="1"/>
  <c r="AA1576" i="1"/>
  <c r="AA1586" i="1"/>
  <c r="AA1596" i="1"/>
  <c r="AA1606" i="1"/>
  <c r="AA1616" i="1"/>
  <c r="AA1626" i="1"/>
  <c r="AA1636" i="1"/>
  <c r="AA1646" i="1"/>
  <c r="AA1656" i="1"/>
  <c r="AA1666" i="1"/>
  <c r="AA1676" i="1"/>
  <c r="AA1686" i="1"/>
  <c r="AA1696" i="1"/>
  <c r="AA1706" i="1"/>
  <c r="AB696" i="1"/>
  <c r="AB746" i="1"/>
  <c r="AB796" i="1"/>
  <c r="AB825" i="1"/>
  <c r="AB845" i="1"/>
  <c r="AB865" i="1"/>
  <c r="AB885" i="1"/>
  <c r="AB905" i="1"/>
  <c r="AB925" i="1"/>
  <c r="AB945" i="1"/>
  <c r="AB965" i="1"/>
  <c r="AB985" i="1"/>
  <c r="AB1005" i="1"/>
  <c r="AB1025" i="1"/>
  <c r="AB1045" i="1"/>
  <c r="AB1065" i="1"/>
  <c r="AB1085" i="1"/>
  <c r="AB1105" i="1"/>
  <c r="AB1125" i="1"/>
  <c r="AB1145" i="1"/>
  <c r="AB1162" i="1"/>
  <c r="AB1178" i="1"/>
  <c r="AB1193" i="1"/>
  <c r="AB1208" i="1"/>
  <c r="AB1222" i="1"/>
  <c r="AB1236" i="1"/>
  <c r="AB1249" i="1"/>
  <c r="AB1262" i="1"/>
  <c r="AB1275" i="1"/>
  <c r="AB1287" i="1"/>
  <c r="AB1299" i="1"/>
  <c r="AB1312" i="1"/>
  <c r="AB1325" i="1"/>
  <c r="AB1337" i="1"/>
  <c r="AB1349" i="1"/>
  <c r="AB1362" i="1"/>
  <c r="AB1375" i="1"/>
  <c r="AB1387" i="1"/>
  <c r="AB1399" i="1"/>
  <c r="AB1412" i="1"/>
  <c r="AB1425" i="1"/>
  <c r="AB1437" i="1"/>
  <c r="AB1449" i="1"/>
  <c r="AB1462" i="1"/>
  <c r="AB1475" i="1"/>
  <c r="AB1487" i="1"/>
  <c r="AB1499" i="1"/>
  <c r="AB1512" i="1"/>
  <c r="AB1525" i="1"/>
  <c r="AB1537" i="1"/>
  <c r="AB1549" i="1"/>
  <c r="AB1562" i="1"/>
  <c r="AB1575" i="1"/>
  <c r="AB1586" i="1"/>
  <c r="AB1597" i="1"/>
  <c r="AB1607" i="1"/>
  <c r="AB1617" i="1"/>
  <c r="AB1627" i="1"/>
  <c r="AB1637" i="1"/>
  <c r="AB1647" i="1"/>
  <c r="AB1657" i="1"/>
  <c r="AB1667" i="1"/>
  <c r="AB1677" i="1"/>
  <c r="AB1687" i="1"/>
  <c r="AB1697" i="1"/>
  <c r="AB1707" i="1"/>
  <c r="AB1717" i="1"/>
  <c r="AB1727" i="1"/>
  <c r="AB1737" i="1"/>
  <c r="AB1747" i="1"/>
  <c r="AB1757" i="1"/>
  <c r="AB1767" i="1"/>
  <c r="AB1777" i="1"/>
  <c r="AB1787" i="1"/>
  <c r="AB1797" i="1"/>
  <c r="AA7" i="1"/>
  <c r="AA17" i="1"/>
  <c r="AA27" i="1"/>
  <c r="AA37" i="1"/>
  <c r="AA47" i="1"/>
  <c r="AA57" i="1"/>
  <c r="AA67" i="1"/>
  <c r="AA77" i="1"/>
  <c r="AA87" i="1"/>
  <c r="AA97" i="1"/>
  <c r="AA107" i="1"/>
  <c r="AA117" i="1"/>
  <c r="AA127" i="1"/>
  <c r="AA137" i="1"/>
  <c r="AA147" i="1"/>
  <c r="AA157" i="1"/>
  <c r="AA167" i="1"/>
  <c r="AA177" i="1"/>
  <c r="AA187" i="1"/>
  <c r="AA197" i="1"/>
  <c r="AA207" i="1"/>
  <c r="AA217" i="1"/>
  <c r="AA227" i="1"/>
  <c r="AA237" i="1"/>
  <c r="AA247" i="1"/>
  <c r="AA257" i="1"/>
  <c r="AA267" i="1"/>
  <c r="AA277" i="1"/>
  <c r="AA287" i="1"/>
  <c r="AA297" i="1"/>
  <c r="AA307" i="1"/>
  <c r="AA317" i="1"/>
  <c r="AA327" i="1"/>
  <c r="AA337" i="1"/>
  <c r="AA347" i="1"/>
  <c r="AA357" i="1"/>
  <c r="AA367" i="1"/>
  <c r="AA377" i="1"/>
  <c r="AA387" i="1"/>
  <c r="AA397" i="1"/>
  <c r="AA407" i="1"/>
  <c r="AA417" i="1"/>
  <c r="AA427" i="1"/>
  <c r="AA437" i="1"/>
  <c r="AA447" i="1"/>
  <c r="AA457" i="1"/>
  <c r="AA467" i="1"/>
  <c r="AA477" i="1"/>
  <c r="AA487" i="1"/>
  <c r="AA497" i="1"/>
  <c r="AA507" i="1"/>
  <c r="AA517" i="1"/>
  <c r="AA527" i="1"/>
  <c r="AA537" i="1"/>
  <c r="AA547" i="1"/>
  <c r="AA557" i="1"/>
  <c r="AA567" i="1"/>
  <c r="AA577" i="1"/>
  <c r="AA587" i="1"/>
  <c r="AA597" i="1"/>
  <c r="AA607" i="1"/>
  <c r="AA617" i="1"/>
  <c r="AA627" i="1"/>
  <c r="AA637" i="1"/>
  <c r="AA647" i="1"/>
  <c r="AA657" i="1"/>
  <c r="AA667" i="1"/>
  <c r="AA677" i="1"/>
  <c r="AA687" i="1"/>
  <c r="AA697" i="1"/>
  <c r="AA707" i="1"/>
  <c r="AA717" i="1"/>
  <c r="AA727" i="1"/>
  <c r="AA737" i="1"/>
  <c r="AA747" i="1"/>
  <c r="AA757" i="1"/>
  <c r="AA767" i="1"/>
  <c r="AA777" i="1"/>
  <c r="AA787" i="1"/>
  <c r="AA797" i="1"/>
  <c r="AA807" i="1"/>
  <c r="AA817" i="1"/>
  <c r="AA827" i="1"/>
  <c r="AA837" i="1"/>
  <c r="AA847" i="1"/>
  <c r="AA857" i="1"/>
  <c r="AA867" i="1"/>
  <c r="AA877" i="1"/>
  <c r="AA887" i="1"/>
  <c r="AA897" i="1"/>
  <c r="AA907" i="1"/>
  <c r="AA917" i="1"/>
  <c r="AA927" i="1"/>
  <c r="AA937" i="1"/>
  <c r="AA947" i="1"/>
  <c r="AA957" i="1"/>
  <c r="AA967" i="1"/>
  <c r="AA977" i="1"/>
  <c r="AA987" i="1"/>
  <c r="AA997" i="1"/>
  <c r="AA1007" i="1"/>
  <c r="AA1017" i="1"/>
  <c r="AA1027" i="1"/>
  <c r="AA1037" i="1"/>
  <c r="AA1047" i="1"/>
  <c r="AA1057" i="1"/>
  <c r="AA1067" i="1"/>
  <c r="AA1077" i="1"/>
  <c r="AA1087" i="1"/>
  <c r="AA1097" i="1"/>
  <c r="AA1107" i="1"/>
  <c r="AA1117" i="1"/>
  <c r="AA1127" i="1"/>
  <c r="AA1137" i="1"/>
  <c r="AA1147" i="1"/>
  <c r="AA1157" i="1"/>
  <c r="AA1167" i="1"/>
  <c r="AB705" i="1"/>
  <c r="AB755" i="1"/>
  <c r="AB803" i="1"/>
  <c r="AB826" i="1"/>
  <c r="AB846" i="1"/>
  <c r="AB866" i="1"/>
  <c r="AB886" i="1"/>
  <c r="AB906" i="1"/>
  <c r="AB926" i="1"/>
  <c r="AB946" i="1"/>
  <c r="AB966" i="1"/>
  <c r="AB986" i="1"/>
  <c r="AB1006" i="1"/>
  <c r="AB1026" i="1"/>
  <c r="AB1046" i="1"/>
  <c r="AB1066" i="1"/>
  <c r="AB1086" i="1"/>
  <c r="AB1106" i="1"/>
  <c r="AB1126" i="1"/>
  <c r="AB1146" i="1"/>
  <c r="AB1163" i="1"/>
  <c r="AB1180" i="1"/>
  <c r="AB1195" i="1"/>
  <c r="AB1209" i="1"/>
  <c r="AB1223" i="1"/>
  <c r="AB1238" i="1"/>
  <c r="AB1250" i="1"/>
  <c r="AB1263" i="1"/>
  <c r="AB1276" i="1"/>
  <c r="AB1288" i="1"/>
  <c r="AB1300" i="1"/>
  <c r="AB1313" i="1"/>
  <c r="AB1326" i="1"/>
  <c r="AB1338" i="1"/>
  <c r="AB1350" i="1"/>
  <c r="AB1363" i="1"/>
  <c r="AB1376" i="1"/>
  <c r="AB1388" i="1"/>
  <c r="AB1400" i="1"/>
  <c r="AB1413" i="1"/>
  <c r="AB1426" i="1"/>
  <c r="AB1438" i="1"/>
  <c r="AB1450" i="1"/>
  <c r="AB1463" i="1"/>
  <c r="AB1476" i="1"/>
  <c r="AB1488" i="1"/>
  <c r="AB1500" i="1"/>
  <c r="AB1513" i="1"/>
  <c r="AB1526" i="1"/>
  <c r="AB1538" i="1"/>
  <c r="AB1550" i="1"/>
  <c r="AB1563" i="1"/>
  <c r="AB1576" i="1"/>
  <c r="AB1587" i="1"/>
  <c r="AB1598" i="1"/>
  <c r="AB1608" i="1"/>
  <c r="AB1618" i="1"/>
  <c r="AB1628" i="1"/>
  <c r="AB1638" i="1"/>
  <c r="AB1648" i="1"/>
  <c r="AB1658" i="1"/>
  <c r="AB1668" i="1"/>
  <c r="AB1678" i="1"/>
  <c r="AB1688" i="1"/>
  <c r="AB1698" i="1"/>
  <c r="AB1708" i="1"/>
  <c r="AB1718" i="1"/>
  <c r="AB1728" i="1"/>
  <c r="AB1738" i="1"/>
  <c r="AB1748" i="1"/>
  <c r="AB1758" i="1"/>
  <c r="AB1768" i="1"/>
  <c r="AB1778" i="1"/>
  <c r="AB1788" i="1"/>
  <c r="AB1798" i="1"/>
  <c r="AA8" i="1"/>
  <c r="AA18" i="1"/>
  <c r="AA28" i="1"/>
  <c r="AA38" i="1"/>
  <c r="AA48" i="1"/>
  <c r="AA58" i="1"/>
  <c r="AA68" i="1"/>
  <c r="AA78" i="1"/>
  <c r="AA88" i="1"/>
  <c r="AA98" i="1"/>
  <c r="AA108" i="1"/>
  <c r="AA118" i="1"/>
  <c r="AA128" i="1"/>
  <c r="AA138" i="1"/>
  <c r="AA148" i="1"/>
  <c r="AA158" i="1"/>
  <c r="AA168" i="1"/>
  <c r="AA178" i="1"/>
  <c r="AA188" i="1"/>
  <c r="AA198" i="1"/>
  <c r="AA208" i="1"/>
  <c r="AA218" i="1"/>
  <c r="AA228" i="1"/>
  <c r="AA238" i="1"/>
  <c r="AA248" i="1"/>
  <c r="AA258" i="1"/>
  <c r="AA268" i="1"/>
  <c r="AA278" i="1"/>
  <c r="AA288" i="1"/>
  <c r="AA298" i="1"/>
  <c r="AA308" i="1"/>
  <c r="AA318" i="1"/>
  <c r="AA328" i="1"/>
  <c r="AA338" i="1"/>
  <c r="AA348" i="1"/>
  <c r="AA358" i="1"/>
  <c r="AA368" i="1"/>
  <c r="AA378" i="1"/>
  <c r="AA388" i="1"/>
  <c r="AA398" i="1"/>
  <c r="AA408" i="1"/>
  <c r="AA418" i="1"/>
  <c r="AA428" i="1"/>
  <c r="AA438" i="1"/>
  <c r="AA448" i="1"/>
  <c r="AA458" i="1"/>
  <c r="AA468" i="1"/>
  <c r="AA478" i="1"/>
  <c r="AA488" i="1"/>
  <c r="AA498" i="1"/>
  <c r="AA508" i="1"/>
  <c r="AA518" i="1"/>
  <c r="AA528" i="1"/>
  <c r="AA538" i="1"/>
  <c r="AA548" i="1"/>
  <c r="AA558" i="1"/>
  <c r="AA568" i="1"/>
  <c r="AA578" i="1"/>
  <c r="AA588" i="1"/>
  <c r="AA598" i="1"/>
  <c r="AA608" i="1"/>
  <c r="AA618" i="1"/>
  <c r="AA628" i="1"/>
  <c r="AA638" i="1"/>
  <c r="AA648" i="1"/>
  <c r="AA658" i="1"/>
  <c r="AA668" i="1"/>
  <c r="AA678" i="1"/>
  <c r="AA688" i="1"/>
  <c r="AA698" i="1"/>
  <c r="AA708" i="1"/>
  <c r="AA718" i="1"/>
  <c r="AA728" i="1"/>
  <c r="AA738" i="1"/>
  <c r="AA748" i="1"/>
  <c r="AA758" i="1"/>
  <c r="AA768" i="1"/>
  <c r="AA778" i="1"/>
  <c r="AA788" i="1"/>
  <c r="AA798" i="1"/>
  <c r="AA808" i="1"/>
  <c r="AA818" i="1"/>
  <c r="AA828" i="1"/>
  <c r="AA838" i="1"/>
  <c r="AA848" i="1"/>
  <c r="AA858" i="1"/>
  <c r="AA868" i="1"/>
  <c r="AA878" i="1"/>
  <c r="AA888" i="1"/>
  <c r="AA898" i="1"/>
  <c r="AA908" i="1"/>
  <c r="AA918" i="1"/>
  <c r="AA928" i="1"/>
  <c r="AA938" i="1"/>
  <c r="AA948" i="1"/>
  <c r="AA958" i="1"/>
  <c r="AA968" i="1"/>
  <c r="AA978" i="1"/>
  <c r="AA988" i="1"/>
  <c r="AA998" i="1"/>
  <c r="AA1008" i="1"/>
  <c r="AA1018" i="1"/>
  <c r="AA1028" i="1"/>
  <c r="AA1038" i="1"/>
  <c r="AA1048" i="1"/>
  <c r="AA1058" i="1"/>
  <c r="AA1068" i="1"/>
  <c r="AA1078" i="1"/>
  <c r="AA1088" i="1"/>
  <c r="AA1098" i="1"/>
  <c r="AA1108" i="1"/>
  <c r="AA1118" i="1"/>
  <c r="AA1128" i="1"/>
  <c r="AA1138" i="1"/>
  <c r="AA1148" i="1"/>
  <c r="AA1158" i="1"/>
  <c r="AA1168" i="1"/>
  <c r="AA1178" i="1"/>
  <c r="AA1188" i="1"/>
  <c r="AA1198" i="1"/>
  <c r="AA1208" i="1"/>
  <c r="AA1218" i="1"/>
  <c r="AA1228" i="1"/>
  <c r="AA1238" i="1"/>
  <c r="AA1248" i="1"/>
  <c r="AA1258" i="1"/>
  <c r="AA1268" i="1"/>
  <c r="AA1278" i="1"/>
  <c r="AA1288" i="1"/>
  <c r="AA1298" i="1"/>
  <c r="AA1308" i="1"/>
  <c r="AA1318" i="1"/>
  <c r="AA1328" i="1"/>
  <c r="AA1338" i="1"/>
  <c r="AA1348" i="1"/>
  <c r="AA1358" i="1"/>
  <c r="AA1368" i="1"/>
  <c r="AA1378" i="1"/>
  <c r="AA1388" i="1"/>
  <c r="AA1398" i="1"/>
  <c r="AA1408" i="1"/>
  <c r="AA1418" i="1"/>
  <c r="AA1428" i="1"/>
  <c r="AA1438" i="1"/>
  <c r="AA1448" i="1"/>
  <c r="AA1458" i="1"/>
  <c r="AA1468" i="1"/>
  <c r="AA1478" i="1"/>
  <c r="AA1488" i="1"/>
  <c r="AA1498" i="1"/>
  <c r="AA1508" i="1"/>
  <c r="AA1518" i="1"/>
  <c r="AA1528" i="1"/>
  <c r="AA1538" i="1"/>
  <c r="AA1548" i="1"/>
  <c r="AA1558" i="1"/>
  <c r="AA1568" i="1"/>
  <c r="AA1578" i="1"/>
  <c r="AA1588" i="1"/>
  <c r="AB706" i="1"/>
  <c r="AB756" i="1"/>
  <c r="AB805" i="1"/>
  <c r="AB828" i="1"/>
  <c r="AB848" i="1"/>
  <c r="AB868" i="1"/>
  <c r="AB888" i="1"/>
  <c r="AB908" i="1"/>
  <c r="AB928" i="1"/>
  <c r="AB948" i="1"/>
  <c r="AB968" i="1"/>
  <c r="AB988" i="1"/>
  <c r="AB1008" i="1"/>
  <c r="AB1028" i="1"/>
  <c r="AB1048" i="1"/>
  <c r="AB1068" i="1"/>
  <c r="AB1088" i="1"/>
  <c r="AB1108" i="1"/>
  <c r="AB1128" i="1"/>
  <c r="AB1148" i="1"/>
  <c r="AB1165" i="1"/>
  <c r="AB1182" i="1"/>
  <c r="AB1196" i="1"/>
  <c r="AB1210" i="1"/>
  <c r="AB1225" i="1"/>
  <c r="AB1239" i="1"/>
  <c r="AB1252" i="1"/>
  <c r="AB1265" i="1"/>
  <c r="AB1277" i="1"/>
  <c r="AB1289" i="1"/>
  <c r="AB1302" i="1"/>
  <c r="AB1315" i="1"/>
  <c r="AB1327" i="1"/>
  <c r="AB1339" i="1"/>
  <c r="AB1352" i="1"/>
  <c r="AB1365" i="1"/>
  <c r="AB1377" i="1"/>
  <c r="AB1389" i="1"/>
  <c r="AB1402" i="1"/>
  <c r="AB1415" i="1"/>
  <c r="AB1427" i="1"/>
  <c r="AB1439" i="1"/>
  <c r="AB1452" i="1"/>
  <c r="AB1465" i="1"/>
  <c r="AB1477" i="1"/>
  <c r="AB1489" i="1"/>
  <c r="AB1502" i="1"/>
  <c r="AB1515" i="1"/>
  <c r="AB1527" i="1"/>
  <c r="AB1539" i="1"/>
  <c r="AB1552" i="1"/>
  <c r="AB1565" i="1"/>
  <c r="AB1577" i="1"/>
  <c r="AB1588" i="1"/>
  <c r="AB1599" i="1"/>
  <c r="AB1609" i="1"/>
  <c r="AB1619" i="1"/>
  <c r="AB1629" i="1"/>
  <c r="AB1639" i="1"/>
  <c r="AB1649" i="1"/>
  <c r="AB1659" i="1"/>
  <c r="AB1669" i="1"/>
  <c r="AB1679" i="1"/>
  <c r="AB1689" i="1"/>
  <c r="AB1699" i="1"/>
  <c r="AB1709" i="1"/>
  <c r="AB1719" i="1"/>
  <c r="AB1729" i="1"/>
  <c r="AB1739" i="1"/>
  <c r="AB1749" i="1"/>
  <c r="AB1759" i="1"/>
  <c r="AB1769" i="1"/>
  <c r="AB1779" i="1"/>
  <c r="AB1789" i="1"/>
  <c r="AB1799" i="1"/>
  <c r="AA9" i="1"/>
  <c r="AA19" i="1"/>
  <c r="AA29" i="1"/>
  <c r="AA39" i="1"/>
  <c r="AA49" i="1"/>
  <c r="AA59" i="1"/>
  <c r="AA69" i="1"/>
  <c r="AA79" i="1"/>
  <c r="AA89" i="1"/>
  <c r="AA99" i="1"/>
  <c r="AA109" i="1"/>
  <c r="AA119" i="1"/>
  <c r="AA129" i="1"/>
  <c r="AA139" i="1"/>
  <c r="AA149" i="1"/>
  <c r="AA159" i="1"/>
  <c r="AA169" i="1"/>
  <c r="AA179" i="1"/>
  <c r="AA189" i="1"/>
  <c r="AA199" i="1"/>
  <c r="AA209" i="1"/>
  <c r="AA219" i="1"/>
  <c r="AA229" i="1"/>
  <c r="AA239" i="1"/>
  <c r="AA249" i="1"/>
  <c r="AA259" i="1"/>
  <c r="AA269" i="1"/>
  <c r="AA279" i="1"/>
  <c r="AA289" i="1"/>
  <c r="AA299" i="1"/>
  <c r="AA309" i="1"/>
  <c r="AA319" i="1"/>
  <c r="AA329" i="1"/>
  <c r="AA339" i="1"/>
  <c r="AA349" i="1"/>
  <c r="AA359" i="1"/>
  <c r="AA369" i="1"/>
  <c r="AA379" i="1"/>
  <c r="AA389" i="1"/>
  <c r="AA399" i="1"/>
  <c r="AA409" i="1"/>
  <c r="AA419" i="1"/>
  <c r="AA429" i="1"/>
  <c r="AA439" i="1"/>
  <c r="AA449" i="1"/>
  <c r="AA459" i="1"/>
  <c r="AA469" i="1"/>
  <c r="AA479" i="1"/>
  <c r="AA489" i="1"/>
  <c r="AA499" i="1"/>
  <c r="AA509" i="1"/>
  <c r="AA519" i="1"/>
  <c r="AA529" i="1"/>
  <c r="AA539" i="1"/>
  <c r="AA549" i="1"/>
  <c r="AA559" i="1"/>
  <c r="AA569" i="1"/>
  <c r="AA579" i="1"/>
  <c r="AA589" i="1"/>
  <c r="AA599" i="1"/>
  <c r="AA609" i="1"/>
  <c r="AA619" i="1"/>
  <c r="AA629" i="1"/>
  <c r="AA639" i="1"/>
  <c r="AA649" i="1"/>
  <c r="AA659" i="1"/>
  <c r="AA669" i="1"/>
  <c r="AA679" i="1"/>
  <c r="AA689" i="1"/>
  <c r="AA699" i="1"/>
  <c r="AA709" i="1"/>
  <c r="AA719" i="1"/>
  <c r="AA729" i="1"/>
  <c r="AA739" i="1"/>
  <c r="AA749" i="1"/>
  <c r="AA759" i="1"/>
  <c r="AA769" i="1"/>
  <c r="AA779" i="1"/>
  <c r="AA789" i="1"/>
  <c r="AA799" i="1"/>
  <c r="AA809" i="1"/>
  <c r="AA819" i="1"/>
  <c r="AA829" i="1"/>
  <c r="AA839" i="1"/>
  <c r="AA849" i="1"/>
  <c r="AA859" i="1"/>
  <c r="AA869" i="1"/>
  <c r="AA879" i="1"/>
  <c r="AA889" i="1"/>
  <c r="AA899" i="1"/>
  <c r="AA909" i="1"/>
  <c r="AA919" i="1"/>
  <c r="AA929" i="1"/>
  <c r="AA939" i="1"/>
  <c r="AA949" i="1"/>
  <c r="AA959" i="1"/>
  <c r="AA969" i="1"/>
  <c r="AA979" i="1"/>
  <c r="AA989" i="1"/>
  <c r="AA999" i="1"/>
  <c r="AA1009" i="1"/>
  <c r="AA1019" i="1"/>
  <c r="AA1029" i="1"/>
  <c r="AA1039" i="1"/>
  <c r="AA1049" i="1"/>
  <c r="AA1059" i="1"/>
  <c r="AA1069" i="1"/>
  <c r="AA1079" i="1"/>
  <c r="AA1089" i="1"/>
  <c r="AA1099" i="1"/>
  <c r="AA1109" i="1"/>
  <c r="AA1119" i="1"/>
  <c r="AA1129" i="1"/>
  <c r="AA1139" i="1"/>
  <c r="AA1149" i="1"/>
  <c r="AA1159" i="1"/>
  <c r="AA1169" i="1"/>
  <c r="AA1179" i="1"/>
  <c r="AA1189" i="1"/>
  <c r="AA1199" i="1"/>
  <c r="AA1209" i="1"/>
  <c r="AA1219" i="1"/>
  <c r="AA1229" i="1"/>
  <c r="AA1239" i="1"/>
  <c r="AA1249" i="1"/>
  <c r="AA1259" i="1"/>
  <c r="AA1269" i="1"/>
  <c r="AA1279" i="1"/>
  <c r="AA1289" i="1"/>
  <c r="AA1299" i="1"/>
  <c r="AA1309" i="1"/>
  <c r="AA1319" i="1"/>
  <c r="AA1329" i="1"/>
  <c r="AA1339" i="1"/>
  <c r="AA1349" i="1"/>
  <c r="AA1359" i="1"/>
  <c r="AA1369" i="1"/>
  <c r="AA1379" i="1"/>
  <c r="AA1389" i="1"/>
  <c r="AA1399" i="1"/>
  <c r="AA1409" i="1"/>
  <c r="AA1419" i="1"/>
  <c r="AA1429" i="1"/>
  <c r="AA1439" i="1"/>
  <c r="AA1449" i="1"/>
  <c r="AA1459" i="1"/>
  <c r="AA1469" i="1"/>
  <c r="AA1479" i="1"/>
  <c r="AA1489" i="1"/>
  <c r="AA1499" i="1"/>
  <c r="AA1509" i="1"/>
  <c r="AA1519" i="1"/>
  <c r="AA1529" i="1"/>
  <c r="AA1539" i="1"/>
  <c r="AA1549" i="1"/>
  <c r="AA1559" i="1"/>
  <c r="AA1569" i="1"/>
  <c r="AA1579" i="1"/>
  <c r="AA1589" i="1"/>
  <c r="AA1599" i="1"/>
  <c r="AA1609" i="1"/>
  <c r="AA1619" i="1"/>
  <c r="AA1629" i="1"/>
  <c r="AA1639" i="1"/>
  <c r="AA1649" i="1"/>
  <c r="AA1659" i="1"/>
  <c r="AA1669" i="1"/>
  <c r="AA1679" i="1"/>
  <c r="AA1689" i="1"/>
  <c r="AA1699" i="1"/>
  <c r="AA1709" i="1"/>
  <c r="AA1719" i="1"/>
  <c r="AA1729" i="1"/>
  <c r="AA1739" i="1"/>
  <c r="AA1749" i="1"/>
  <c r="AB715" i="1"/>
  <c r="AB765" i="1"/>
  <c r="AB806" i="1"/>
  <c r="AB832" i="1"/>
  <c r="AB852" i="1"/>
  <c r="AB872" i="1"/>
  <c r="AB892" i="1"/>
  <c r="AB912" i="1"/>
  <c r="AB932" i="1"/>
  <c r="AB952" i="1"/>
  <c r="AB972" i="1"/>
  <c r="AB992" i="1"/>
  <c r="AB1012" i="1"/>
  <c r="AB1032" i="1"/>
  <c r="AB1052" i="1"/>
  <c r="AB1072" i="1"/>
  <c r="AB1092" i="1"/>
  <c r="AB1112" i="1"/>
  <c r="AB1132" i="1"/>
  <c r="AB1150" i="1"/>
  <c r="AB1166" i="1"/>
  <c r="AB1183" i="1"/>
  <c r="AB1198" i="1"/>
  <c r="AB1212" i="1"/>
  <c r="AB1226" i="1"/>
  <c r="AB1240" i="1"/>
  <c r="AB1253" i="1"/>
  <c r="AB1266" i="1"/>
  <c r="AB1278" i="1"/>
  <c r="AB1290" i="1"/>
  <c r="AB1303" i="1"/>
  <c r="AB1316" i="1"/>
  <c r="AB1328" i="1"/>
  <c r="AB1340" i="1"/>
  <c r="AB1353" i="1"/>
  <c r="AB1366" i="1"/>
  <c r="AB1378" i="1"/>
  <c r="AB1390" i="1"/>
  <c r="AB1403" i="1"/>
  <c r="AB1416" i="1"/>
  <c r="AB1428" i="1"/>
  <c r="AB1440" i="1"/>
  <c r="AB1453" i="1"/>
  <c r="AB1466" i="1"/>
  <c r="AB1478" i="1"/>
  <c r="AB1490" i="1"/>
  <c r="AB1503" i="1"/>
  <c r="AB1516" i="1"/>
  <c r="AB1528" i="1"/>
  <c r="AB1540" i="1"/>
  <c r="AB1553" i="1"/>
  <c r="AB1566" i="1"/>
  <c r="AB1578" i="1"/>
  <c r="AB1589" i="1"/>
  <c r="AB1600" i="1"/>
  <c r="AB1610" i="1"/>
  <c r="AB1620" i="1"/>
  <c r="AB1630" i="1"/>
  <c r="AB1640" i="1"/>
  <c r="AB1650" i="1"/>
  <c r="AB1660" i="1"/>
  <c r="AB1670" i="1"/>
  <c r="AB1680" i="1"/>
  <c r="AB1690" i="1"/>
  <c r="AB1700" i="1"/>
  <c r="AB1710" i="1"/>
  <c r="AB1720" i="1"/>
  <c r="AB1730" i="1"/>
  <c r="AB1740" i="1"/>
  <c r="AB1750" i="1"/>
  <c r="AB1760" i="1"/>
  <c r="AB1770" i="1"/>
  <c r="AB1780" i="1"/>
  <c r="AB1790" i="1"/>
  <c r="AB1800" i="1"/>
  <c r="AA10" i="1"/>
  <c r="AA20" i="1"/>
  <c r="AA30" i="1"/>
  <c r="AA40" i="1"/>
  <c r="AA50" i="1"/>
  <c r="AA60" i="1"/>
  <c r="AA70" i="1"/>
  <c r="AA80" i="1"/>
  <c r="AA90" i="1"/>
  <c r="AA100" i="1"/>
  <c r="AA110" i="1"/>
  <c r="AA120" i="1"/>
  <c r="AA130" i="1"/>
  <c r="AA140" i="1"/>
  <c r="AA150" i="1"/>
  <c r="AA160" i="1"/>
  <c r="AA170" i="1"/>
  <c r="AA180" i="1"/>
  <c r="AA190" i="1"/>
  <c r="AA200" i="1"/>
  <c r="AA210" i="1"/>
  <c r="AA220" i="1"/>
  <c r="AA230" i="1"/>
  <c r="AA240" i="1"/>
  <c r="AA250" i="1"/>
  <c r="AA260" i="1"/>
  <c r="AA270" i="1"/>
  <c r="AA280" i="1"/>
  <c r="AA290" i="1"/>
  <c r="AA300" i="1"/>
  <c r="AA310" i="1"/>
  <c r="AA320" i="1"/>
  <c r="AA330" i="1"/>
  <c r="AA340" i="1"/>
  <c r="AA350" i="1"/>
  <c r="AA360" i="1"/>
  <c r="AA370" i="1"/>
  <c r="AA380" i="1"/>
  <c r="AA390" i="1"/>
  <c r="AA400" i="1"/>
  <c r="AA410" i="1"/>
  <c r="AA420" i="1"/>
  <c r="AA430" i="1"/>
  <c r="AA440" i="1"/>
  <c r="AA450" i="1"/>
  <c r="AA460" i="1"/>
  <c r="AA470" i="1"/>
  <c r="AA480" i="1"/>
  <c r="AA490" i="1"/>
  <c r="AA500" i="1"/>
  <c r="AA510" i="1"/>
  <c r="AA520" i="1"/>
  <c r="AA530" i="1"/>
  <c r="AA540" i="1"/>
  <c r="AA550" i="1"/>
  <c r="AA560" i="1"/>
  <c r="AA570" i="1"/>
  <c r="AA580" i="1"/>
  <c r="AA590" i="1"/>
  <c r="AA600" i="1"/>
  <c r="AA610" i="1"/>
  <c r="AA620" i="1"/>
  <c r="AA630" i="1"/>
  <c r="AA640" i="1"/>
  <c r="AA650" i="1"/>
  <c r="AA660" i="1"/>
  <c r="AA670" i="1"/>
  <c r="AA680" i="1"/>
  <c r="AA690" i="1"/>
  <c r="AA700" i="1"/>
  <c r="AA710" i="1"/>
  <c r="AA720" i="1"/>
  <c r="AA730" i="1"/>
  <c r="AA740" i="1"/>
  <c r="AA750" i="1"/>
  <c r="AA760" i="1"/>
  <c r="AA770" i="1"/>
  <c r="AA780" i="1"/>
  <c r="AA790" i="1"/>
  <c r="AA800" i="1"/>
  <c r="AA810" i="1"/>
  <c r="AA820" i="1"/>
  <c r="AA830" i="1"/>
  <c r="AA840" i="1"/>
  <c r="AA850" i="1"/>
  <c r="AA860" i="1"/>
  <c r="AA870" i="1"/>
  <c r="AA880" i="1"/>
  <c r="AA890" i="1"/>
  <c r="AA900" i="1"/>
  <c r="AA910" i="1"/>
  <c r="AA920" i="1"/>
  <c r="AA930" i="1"/>
  <c r="AA940" i="1"/>
  <c r="AA950" i="1"/>
  <c r="AA960" i="1"/>
  <c r="AA970" i="1"/>
  <c r="AA980" i="1"/>
  <c r="AA990" i="1"/>
  <c r="AA1000" i="1"/>
  <c r="AA1010" i="1"/>
  <c r="AA1020" i="1"/>
  <c r="AA1030" i="1"/>
  <c r="AA1040" i="1"/>
  <c r="AA1050" i="1"/>
  <c r="AA1060" i="1"/>
  <c r="AA1070" i="1"/>
  <c r="AA1080" i="1"/>
  <c r="AA1090" i="1"/>
  <c r="AA1100" i="1"/>
  <c r="AA1110" i="1"/>
  <c r="AA1120" i="1"/>
  <c r="AA1130" i="1"/>
  <c r="AA1140" i="1"/>
  <c r="AA1150" i="1"/>
  <c r="AA1160" i="1"/>
  <c r="AA1170" i="1"/>
  <c r="AA1180" i="1"/>
  <c r="AA1190" i="1"/>
  <c r="AA1200" i="1"/>
  <c r="AA1210" i="1"/>
  <c r="AA1220" i="1"/>
  <c r="AA1230" i="1"/>
  <c r="AA1240" i="1"/>
  <c r="AA1250" i="1"/>
  <c r="AA1260" i="1"/>
  <c r="AA1270" i="1"/>
  <c r="AA1280" i="1"/>
  <c r="AA1290" i="1"/>
  <c r="AA1300" i="1"/>
  <c r="AA1310" i="1"/>
  <c r="AA1320" i="1"/>
  <c r="AA1330" i="1"/>
  <c r="AA1340" i="1"/>
  <c r="AA1350" i="1"/>
  <c r="AA1360" i="1"/>
  <c r="AA1370" i="1"/>
  <c r="AA1380" i="1"/>
  <c r="AA1390" i="1"/>
  <c r="AA1400" i="1"/>
  <c r="AA1410" i="1"/>
  <c r="AA1420" i="1"/>
  <c r="AA1430" i="1"/>
  <c r="AA1440" i="1"/>
  <c r="AA1450" i="1"/>
  <c r="AA1460" i="1"/>
  <c r="AA1470" i="1"/>
  <c r="AA1480" i="1"/>
  <c r="AA1490" i="1"/>
  <c r="AA1500" i="1"/>
  <c r="AA1510" i="1"/>
  <c r="AA1520" i="1"/>
  <c r="AA1530" i="1"/>
  <c r="AA1540" i="1"/>
  <c r="AA1550" i="1"/>
  <c r="AA1560" i="1"/>
  <c r="AA1570" i="1"/>
  <c r="AA1580" i="1"/>
  <c r="AA1590" i="1"/>
  <c r="AA1600" i="1"/>
  <c r="AA1610" i="1"/>
  <c r="AA1620" i="1"/>
  <c r="AA1630" i="1"/>
  <c r="AA1640" i="1"/>
  <c r="AA1650" i="1"/>
  <c r="AA1660" i="1"/>
  <c r="AA1670" i="1"/>
  <c r="AA1680" i="1"/>
  <c r="AA1690" i="1"/>
  <c r="AA1700" i="1"/>
  <c r="AA1710" i="1"/>
  <c r="AA1720" i="1"/>
  <c r="AA1730" i="1"/>
  <c r="AA1740" i="1"/>
  <c r="AA1750" i="1"/>
  <c r="AA1760" i="1"/>
  <c r="AA1770" i="1"/>
  <c r="AA1780" i="1"/>
  <c r="AA1790" i="1"/>
  <c r="AA1800" i="1"/>
  <c r="Z10" i="1"/>
  <c r="Z20" i="1"/>
  <c r="Z30" i="1"/>
  <c r="Z40" i="1"/>
  <c r="Z50" i="1"/>
  <c r="Z60" i="1"/>
  <c r="Z70" i="1"/>
  <c r="Z80" i="1"/>
  <c r="Z90" i="1"/>
  <c r="Z100" i="1"/>
  <c r="Z110" i="1"/>
  <c r="Z120" i="1"/>
  <c r="Z130" i="1"/>
  <c r="Z140" i="1"/>
  <c r="Z150" i="1"/>
  <c r="Z160" i="1"/>
  <c r="AA1177" i="1"/>
  <c r="AA1277" i="1"/>
  <c r="AA1344" i="1"/>
  <c r="AA1394" i="1"/>
  <c r="AA1444" i="1"/>
  <c r="AA1491" i="1"/>
  <c r="AA1521" i="1"/>
  <c r="AA1544" i="1"/>
  <c r="AA1571" i="1"/>
  <c r="AA1594" i="1"/>
  <c r="AA1611" i="1"/>
  <c r="AA1627" i="1"/>
  <c r="AA1644" i="1"/>
  <c r="AA1661" i="1"/>
  <c r="AA1677" i="1"/>
  <c r="AA1694" i="1"/>
  <c r="AA1711" i="1"/>
  <c r="AA1725" i="1"/>
  <c r="AA1738" i="1"/>
  <c r="AA1754" i="1"/>
  <c r="AA1766" i="1"/>
  <c r="AA1778" i="1"/>
  <c r="AA1791" i="1"/>
  <c r="Z3" i="1"/>
  <c r="Z14" i="1"/>
  <c r="Z25" i="1"/>
  <c r="Z36" i="1"/>
  <c r="Z47" i="1"/>
  <c r="Z58" i="1"/>
  <c r="Z69" i="1"/>
  <c r="Z81" i="1"/>
  <c r="Z92" i="1"/>
  <c r="Z103" i="1"/>
  <c r="Z114" i="1"/>
  <c r="Z125" i="1"/>
  <c r="Z136" i="1"/>
  <c r="Z147" i="1"/>
  <c r="Z158" i="1"/>
  <c r="Z169" i="1"/>
  <c r="Z179" i="1"/>
  <c r="Z189" i="1"/>
  <c r="Z199" i="1"/>
  <c r="Z209" i="1"/>
  <c r="Z219" i="1"/>
  <c r="Z229" i="1"/>
  <c r="Z239" i="1"/>
  <c r="Z249" i="1"/>
  <c r="Z259" i="1"/>
  <c r="Z269" i="1"/>
  <c r="Z279" i="1"/>
  <c r="Z289" i="1"/>
  <c r="Z299" i="1"/>
  <c r="Z309" i="1"/>
  <c r="Z319" i="1"/>
  <c r="Z329" i="1"/>
  <c r="Z339" i="1"/>
  <c r="Z349" i="1"/>
  <c r="Z359" i="1"/>
  <c r="Z369" i="1"/>
  <c r="Z379" i="1"/>
  <c r="Z389" i="1"/>
  <c r="Z399" i="1"/>
  <c r="Z409" i="1"/>
  <c r="Z419" i="1"/>
  <c r="Z429" i="1"/>
  <c r="Z439" i="1"/>
  <c r="Z449" i="1"/>
  <c r="Z459" i="1"/>
  <c r="Z469" i="1"/>
  <c r="Z479" i="1"/>
  <c r="Z489" i="1"/>
  <c r="Z499" i="1"/>
  <c r="Z509" i="1"/>
  <c r="Z519" i="1"/>
  <c r="Z529" i="1"/>
  <c r="Z539" i="1"/>
  <c r="Z549" i="1"/>
  <c r="Z559" i="1"/>
  <c r="Z569" i="1"/>
  <c r="Z579" i="1"/>
  <c r="Z589" i="1"/>
  <c r="Z599" i="1"/>
  <c r="Z609" i="1"/>
  <c r="Z619" i="1"/>
  <c r="Z629" i="1"/>
  <c r="Z639" i="1"/>
  <c r="Z649" i="1"/>
  <c r="Z659" i="1"/>
  <c r="Z669" i="1"/>
  <c r="Z679" i="1"/>
  <c r="Z689" i="1"/>
  <c r="Z699" i="1"/>
  <c r="Z709" i="1"/>
  <c r="Z719" i="1"/>
  <c r="Z729" i="1"/>
  <c r="Z739" i="1"/>
  <c r="Z749" i="1"/>
  <c r="Z759" i="1"/>
  <c r="Z769" i="1"/>
  <c r="Z779" i="1"/>
  <c r="Z789" i="1"/>
  <c r="Z799" i="1"/>
  <c r="Z809" i="1"/>
  <c r="Z819" i="1"/>
  <c r="Z829" i="1"/>
  <c r="Z839" i="1"/>
  <c r="Z849" i="1"/>
  <c r="Z859" i="1"/>
  <c r="Z869" i="1"/>
  <c r="Z879" i="1"/>
  <c r="Z889" i="1"/>
  <c r="Z899" i="1"/>
  <c r="Z909" i="1"/>
  <c r="Z919" i="1"/>
  <c r="Z929" i="1"/>
  <c r="Z939" i="1"/>
  <c r="Z949" i="1"/>
  <c r="Z959" i="1"/>
  <c r="Z969" i="1"/>
  <c r="Z979" i="1"/>
  <c r="Z989" i="1"/>
  <c r="Z999" i="1"/>
  <c r="Z1009" i="1"/>
  <c r="Z1019" i="1"/>
  <c r="Z1029" i="1"/>
  <c r="Z1039" i="1"/>
  <c r="Z1049" i="1"/>
  <c r="Z1059" i="1"/>
  <c r="Z1069" i="1"/>
  <c r="Z1079" i="1"/>
  <c r="Z1089" i="1"/>
  <c r="Z1099" i="1"/>
  <c r="Z1109" i="1"/>
  <c r="Z1119" i="1"/>
  <c r="Z1129" i="1"/>
  <c r="Z1139" i="1"/>
  <c r="Z1149" i="1"/>
  <c r="Z1159" i="1"/>
  <c r="Z1169" i="1"/>
  <c r="Z1179" i="1"/>
  <c r="Z1189" i="1"/>
  <c r="Z1199" i="1"/>
  <c r="Z1209" i="1"/>
  <c r="Z1219" i="1"/>
  <c r="Z1229" i="1"/>
  <c r="Z1239" i="1"/>
  <c r="Z1249" i="1"/>
  <c r="Z1259" i="1"/>
  <c r="Z1269" i="1"/>
  <c r="Z1279" i="1"/>
  <c r="Z1289" i="1"/>
  <c r="Z1299" i="1"/>
  <c r="Z1309" i="1"/>
  <c r="Z1319" i="1"/>
  <c r="Z1329" i="1"/>
  <c r="Z1339" i="1"/>
  <c r="Z1349" i="1"/>
  <c r="Z1359" i="1"/>
  <c r="Z1369" i="1"/>
  <c r="Z1379" i="1"/>
  <c r="Z1389" i="1"/>
  <c r="Z1399" i="1"/>
  <c r="Z1409" i="1"/>
  <c r="Z1419" i="1"/>
  <c r="Z1429" i="1"/>
  <c r="Z1439" i="1"/>
  <c r="Z1449" i="1"/>
  <c r="Z1459" i="1"/>
  <c r="Z1469" i="1"/>
  <c r="Z1479" i="1"/>
  <c r="Z1489" i="1"/>
  <c r="Z1499" i="1"/>
  <c r="Z1509" i="1"/>
  <c r="Z1519" i="1"/>
  <c r="Z1529" i="1"/>
  <c r="Z1539" i="1"/>
  <c r="Z1549" i="1"/>
  <c r="Z1559" i="1"/>
  <c r="Z1569" i="1"/>
  <c r="Z1579" i="1"/>
  <c r="Z1589" i="1"/>
  <c r="Z1599" i="1"/>
  <c r="Z1609" i="1"/>
  <c r="Z1619" i="1"/>
  <c r="Z1629" i="1"/>
  <c r="Z1639" i="1"/>
  <c r="Z1649" i="1"/>
  <c r="Z1659" i="1"/>
  <c r="Z1669" i="1"/>
  <c r="Z1679" i="1"/>
  <c r="Z1689" i="1"/>
  <c r="Z1699" i="1"/>
  <c r="Z1709" i="1"/>
  <c r="Z1719" i="1"/>
  <c r="Z1729" i="1"/>
  <c r="Z1739" i="1"/>
  <c r="Z1749" i="1"/>
  <c r="Z1759" i="1"/>
  <c r="Z1769" i="1"/>
  <c r="Z1779" i="1"/>
  <c r="Z1789" i="1"/>
  <c r="Z1799" i="1"/>
  <c r="Y9" i="1"/>
  <c r="Y19" i="1"/>
  <c r="Y29" i="1"/>
  <c r="Y39" i="1"/>
  <c r="Y49" i="1"/>
  <c r="Y59" i="1"/>
  <c r="Y69" i="1"/>
  <c r="Y79" i="1"/>
  <c r="Y89" i="1"/>
  <c r="Y99" i="1"/>
  <c r="Y109" i="1"/>
  <c r="Y119" i="1"/>
  <c r="Y129" i="1"/>
  <c r="Y139" i="1"/>
  <c r="Y149" i="1"/>
  <c r="Y159" i="1"/>
  <c r="Y169" i="1"/>
  <c r="Y179" i="1"/>
  <c r="Y189" i="1"/>
  <c r="Y199" i="1"/>
  <c r="Y209" i="1"/>
  <c r="Y219" i="1"/>
  <c r="Y229" i="1"/>
  <c r="Y239" i="1"/>
  <c r="Y249" i="1"/>
  <c r="Y259" i="1"/>
  <c r="Y269" i="1"/>
  <c r="Y279" i="1"/>
  <c r="Y289" i="1"/>
  <c r="Y299" i="1"/>
  <c r="Y309" i="1"/>
  <c r="Y319" i="1"/>
  <c r="Y329" i="1"/>
  <c r="Y339" i="1"/>
  <c r="Y349" i="1"/>
  <c r="Y359" i="1"/>
  <c r="Y369" i="1"/>
  <c r="Y379" i="1"/>
  <c r="Y389" i="1"/>
  <c r="Y399" i="1"/>
  <c r="Y409" i="1"/>
  <c r="Y419" i="1"/>
  <c r="Y429" i="1"/>
  <c r="Y439" i="1"/>
  <c r="Y449" i="1"/>
  <c r="Y459" i="1"/>
  <c r="Y469" i="1"/>
  <c r="Y479" i="1"/>
  <c r="Y489" i="1"/>
  <c r="Y499" i="1"/>
  <c r="Y509" i="1"/>
  <c r="Y519" i="1"/>
  <c r="Y529" i="1"/>
  <c r="AA1187" i="1"/>
  <c r="AA1287" i="1"/>
  <c r="AA1347" i="1"/>
  <c r="AA1397" i="1"/>
  <c r="AA1447" i="1"/>
  <c r="AA1494" i="1"/>
  <c r="AA1523" i="1"/>
  <c r="AA1547" i="1"/>
  <c r="AA1573" i="1"/>
  <c r="AA1595" i="1"/>
  <c r="AA1613" i="1"/>
  <c r="AA1628" i="1"/>
  <c r="AA1645" i="1"/>
  <c r="AA1663" i="1"/>
  <c r="AA1678" i="1"/>
  <c r="AA1695" i="1"/>
  <c r="AA1713" i="1"/>
  <c r="AA1726" i="1"/>
  <c r="AA1741" i="1"/>
  <c r="AA1755" i="1"/>
  <c r="AA1767" i="1"/>
  <c r="AA1779" i="1"/>
  <c r="AA1793" i="1"/>
  <c r="Z4" i="1"/>
  <c r="Z15" i="1"/>
  <c r="Z26" i="1"/>
  <c r="Z37" i="1"/>
  <c r="Z48" i="1"/>
  <c r="Z59" i="1"/>
  <c r="Z71" i="1"/>
  <c r="Z82" i="1"/>
  <c r="Z93" i="1"/>
  <c r="Z104" i="1"/>
  <c r="Z115" i="1"/>
  <c r="Z126" i="1"/>
  <c r="Z137" i="1"/>
  <c r="Z148" i="1"/>
  <c r="Z159" i="1"/>
  <c r="Z170" i="1"/>
  <c r="Z180" i="1"/>
  <c r="Z190" i="1"/>
  <c r="Z200" i="1"/>
  <c r="Z210" i="1"/>
  <c r="Z220" i="1"/>
  <c r="Z230" i="1"/>
  <c r="Z240" i="1"/>
  <c r="Z250" i="1"/>
  <c r="Z260" i="1"/>
  <c r="Z270" i="1"/>
  <c r="Z280" i="1"/>
  <c r="Z290" i="1"/>
  <c r="Z300" i="1"/>
  <c r="Z310" i="1"/>
  <c r="Z320" i="1"/>
  <c r="Z330" i="1"/>
  <c r="Z340" i="1"/>
  <c r="Z350" i="1"/>
  <c r="Z360" i="1"/>
  <c r="Z370" i="1"/>
  <c r="Z380" i="1"/>
  <c r="Z390" i="1"/>
  <c r="Z400" i="1"/>
  <c r="Z410" i="1"/>
  <c r="Z420" i="1"/>
  <c r="Z430" i="1"/>
  <c r="Z440" i="1"/>
  <c r="Z450" i="1"/>
  <c r="Z460" i="1"/>
  <c r="Z470" i="1"/>
  <c r="Z480" i="1"/>
  <c r="Z490" i="1"/>
  <c r="Z500" i="1"/>
  <c r="Z510" i="1"/>
  <c r="Z520" i="1"/>
  <c r="Z530" i="1"/>
  <c r="Z540" i="1"/>
  <c r="Z550" i="1"/>
  <c r="Z560" i="1"/>
  <c r="Z570" i="1"/>
  <c r="Z580" i="1"/>
  <c r="Z590" i="1"/>
  <c r="Z600" i="1"/>
  <c r="Z610" i="1"/>
  <c r="Z620" i="1"/>
  <c r="Z630" i="1"/>
  <c r="Z640" i="1"/>
  <c r="Z650" i="1"/>
  <c r="Z660" i="1"/>
  <c r="Z670" i="1"/>
  <c r="Z680" i="1"/>
  <c r="Z690" i="1"/>
  <c r="Z700" i="1"/>
  <c r="Z710" i="1"/>
  <c r="Z720" i="1"/>
  <c r="Z730" i="1"/>
  <c r="Z740" i="1"/>
  <c r="Z750" i="1"/>
  <c r="Z760" i="1"/>
  <c r="Z770" i="1"/>
  <c r="Z780" i="1"/>
  <c r="Z790" i="1"/>
  <c r="Z800" i="1"/>
  <c r="Z810" i="1"/>
  <c r="Z820" i="1"/>
  <c r="Z830" i="1"/>
  <c r="Z840" i="1"/>
  <c r="Z850" i="1"/>
  <c r="Z860" i="1"/>
  <c r="Z870" i="1"/>
  <c r="Z880" i="1"/>
  <c r="Z890" i="1"/>
  <c r="Z900" i="1"/>
  <c r="Z910" i="1"/>
  <c r="Z920" i="1"/>
  <c r="Z930" i="1"/>
  <c r="Z940" i="1"/>
  <c r="Z950" i="1"/>
  <c r="Z960" i="1"/>
  <c r="Z970" i="1"/>
  <c r="Z980" i="1"/>
  <c r="Z990" i="1"/>
  <c r="Z1000" i="1"/>
  <c r="Z1010" i="1"/>
  <c r="Z1020" i="1"/>
  <c r="Z1030" i="1"/>
  <c r="Z1040" i="1"/>
  <c r="Z1050" i="1"/>
  <c r="Z1060" i="1"/>
  <c r="Z1070" i="1"/>
  <c r="Z1080" i="1"/>
  <c r="Z1090" i="1"/>
  <c r="Z1100" i="1"/>
  <c r="Z1110" i="1"/>
  <c r="Z1120" i="1"/>
  <c r="Z1130" i="1"/>
  <c r="Z1140" i="1"/>
  <c r="Z1150" i="1"/>
  <c r="Z1160" i="1"/>
  <c r="Z1170" i="1"/>
  <c r="Z1180" i="1"/>
  <c r="Z1190" i="1"/>
  <c r="Z1200" i="1"/>
  <c r="Z1210" i="1"/>
  <c r="Z1220" i="1"/>
  <c r="Z1230" i="1"/>
  <c r="Z1240" i="1"/>
  <c r="Z1250" i="1"/>
  <c r="Z1260" i="1"/>
  <c r="Z1270" i="1"/>
  <c r="Z1280" i="1"/>
  <c r="Z1290" i="1"/>
  <c r="Z1300" i="1"/>
  <c r="Z1310" i="1"/>
  <c r="Z1320" i="1"/>
  <c r="Z1330" i="1"/>
  <c r="Z1340" i="1"/>
  <c r="Z1350" i="1"/>
  <c r="Z1360" i="1"/>
  <c r="Z1370" i="1"/>
  <c r="Z1380" i="1"/>
  <c r="Z1390" i="1"/>
  <c r="Z1400" i="1"/>
  <c r="Z1410" i="1"/>
  <c r="Z1420" i="1"/>
  <c r="Z1430" i="1"/>
  <c r="Z1440" i="1"/>
  <c r="Z1450" i="1"/>
  <c r="Z1460" i="1"/>
  <c r="Z1470" i="1"/>
  <c r="Z1480" i="1"/>
  <c r="Z1490" i="1"/>
  <c r="Z1500" i="1"/>
  <c r="Z1510" i="1"/>
  <c r="Z1520" i="1"/>
  <c r="Z1530" i="1"/>
  <c r="Z1540" i="1"/>
  <c r="Z1550" i="1"/>
  <c r="Z1560" i="1"/>
  <c r="Z1570" i="1"/>
  <c r="Z1580" i="1"/>
  <c r="Z1590" i="1"/>
  <c r="Z1600" i="1"/>
  <c r="Z1610" i="1"/>
  <c r="Z1620" i="1"/>
  <c r="Z1630" i="1"/>
  <c r="Z1640" i="1"/>
  <c r="Z1650" i="1"/>
  <c r="Z1660" i="1"/>
  <c r="Z1670" i="1"/>
  <c r="Z1680" i="1"/>
  <c r="Z1690" i="1"/>
  <c r="Z1700" i="1"/>
  <c r="Z1710" i="1"/>
  <c r="Z1720" i="1"/>
  <c r="Z1730" i="1"/>
  <c r="Z1740" i="1"/>
  <c r="Z1750" i="1"/>
  <c r="Z1760" i="1"/>
  <c r="Z1770" i="1"/>
  <c r="Z1780" i="1"/>
  <c r="Z1790" i="1"/>
  <c r="Z1800" i="1"/>
  <c r="Y10" i="1"/>
  <c r="Y20" i="1"/>
  <c r="Y30" i="1"/>
  <c r="Y40" i="1"/>
  <c r="Y50" i="1"/>
  <c r="Y60" i="1"/>
  <c r="Y70" i="1"/>
  <c r="Y80" i="1"/>
  <c r="Y90" i="1"/>
  <c r="Y100" i="1"/>
  <c r="Y110" i="1"/>
  <c r="Y120" i="1"/>
  <c r="Y130" i="1"/>
  <c r="Y140" i="1"/>
  <c r="Y150" i="1"/>
  <c r="Y160" i="1"/>
  <c r="Y170" i="1"/>
  <c r="Y180" i="1"/>
  <c r="Y190" i="1"/>
  <c r="Y200" i="1"/>
  <c r="Y210" i="1"/>
  <c r="Y220" i="1"/>
  <c r="Y230" i="1"/>
  <c r="Y240" i="1"/>
  <c r="Y250" i="1"/>
  <c r="Y260" i="1"/>
  <c r="Y270" i="1"/>
  <c r="Y280" i="1"/>
  <c r="Y290" i="1"/>
  <c r="Y300" i="1"/>
  <c r="Y310" i="1"/>
  <c r="Y320" i="1"/>
  <c r="AA1197" i="1"/>
  <c r="AA1297" i="1"/>
  <c r="AA1354" i="1"/>
  <c r="AA1404" i="1"/>
  <c r="AA1454" i="1"/>
  <c r="AA1497" i="1"/>
  <c r="AA1524" i="1"/>
  <c r="AA1551" i="1"/>
  <c r="AA1574" i="1"/>
  <c r="AA1597" i="1"/>
  <c r="AA1614" i="1"/>
  <c r="AA1631" i="1"/>
  <c r="AA1647" i="1"/>
  <c r="AA1664" i="1"/>
  <c r="AA1681" i="1"/>
  <c r="AA1697" i="1"/>
  <c r="AA1714" i="1"/>
  <c r="AA1727" i="1"/>
  <c r="AA1743" i="1"/>
  <c r="AA1756" i="1"/>
  <c r="AA1768" i="1"/>
  <c r="AA1781" i="1"/>
  <c r="AA1794" i="1"/>
  <c r="Z5" i="1"/>
  <c r="Z16" i="1"/>
  <c r="Z27" i="1"/>
  <c r="Z38" i="1"/>
  <c r="Z49" i="1"/>
  <c r="Z61" i="1"/>
  <c r="Z72" i="1"/>
  <c r="Z83" i="1"/>
  <c r="Z94" i="1"/>
  <c r="Z105" i="1"/>
  <c r="Z116" i="1"/>
  <c r="Z127" i="1"/>
  <c r="Z138" i="1"/>
  <c r="Z149" i="1"/>
  <c r="Z161" i="1"/>
  <c r="Z171" i="1"/>
  <c r="Z181" i="1"/>
  <c r="Z191" i="1"/>
  <c r="Z201" i="1"/>
  <c r="Z211" i="1"/>
  <c r="Z221" i="1"/>
  <c r="Z231" i="1"/>
  <c r="Z241" i="1"/>
  <c r="Z251" i="1"/>
  <c r="Z261" i="1"/>
  <c r="Z271" i="1"/>
  <c r="Z281" i="1"/>
  <c r="Z291" i="1"/>
  <c r="Z301" i="1"/>
  <c r="Z311" i="1"/>
  <c r="Z321" i="1"/>
  <c r="Z331" i="1"/>
  <c r="Z341" i="1"/>
  <c r="Z351" i="1"/>
  <c r="Z361" i="1"/>
  <c r="Z371" i="1"/>
  <c r="Z381" i="1"/>
  <c r="Z391" i="1"/>
  <c r="Z401" i="1"/>
  <c r="Z411" i="1"/>
  <c r="Z421" i="1"/>
  <c r="Z431" i="1"/>
  <c r="Z441" i="1"/>
  <c r="Z451" i="1"/>
  <c r="Z461" i="1"/>
  <c r="Z471" i="1"/>
  <c r="Z481" i="1"/>
  <c r="Z491" i="1"/>
  <c r="Z501" i="1"/>
  <c r="Z511" i="1"/>
  <c r="Z521" i="1"/>
  <c r="Z531" i="1"/>
  <c r="Z541" i="1"/>
  <c r="Z551" i="1"/>
  <c r="Z561" i="1"/>
  <c r="Z571" i="1"/>
  <c r="Z581" i="1"/>
  <c r="Z591" i="1"/>
  <c r="Z601" i="1"/>
  <c r="Z611" i="1"/>
  <c r="Z621" i="1"/>
  <c r="Z631" i="1"/>
  <c r="Z641" i="1"/>
  <c r="Z651" i="1"/>
  <c r="Z661" i="1"/>
  <c r="Z671" i="1"/>
  <c r="Z681" i="1"/>
  <c r="Z691" i="1"/>
  <c r="Z701" i="1"/>
  <c r="Z711" i="1"/>
  <c r="Z721" i="1"/>
  <c r="Z731" i="1"/>
  <c r="Z741" i="1"/>
  <c r="Z751" i="1"/>
  <c r="Z761" i="1"/>
  <c r="Z771" i="1"/>
  <c r="Z781" i="1"/>
  <c r="Z791" i="1"/>
  <c r="Z801" i="1"/>
  <c r="Z811" i="1"/>
  <c r="Z821" i="1"/>
  <c r="Z831" i="1"/>
  <c r="Z841" i="1"/>
  <c r="Z851" i="1"/>
  <c r="Z861" i="1"/>
  <c r="Z871" i="1"/>
  <c r="Z881" i="1"/>
  <c r="Z891" i="1"/>
  <c r="Z901" i="1"/>
  <c r="Z911" i="1"/>
  <c r="Z921" i="1"/>
  <c r="Z931" i="1"/>
  <c r="Z941" i="1"/>
  <c r="Z951" i="1"/>
  <c r="Z961" i="1"/>
  <c r="Z971" i="1"/>
  <c r="Z981" i="1"/>
  <c r="Z991" i="1"/>
  <c r="Z1001" i="1"/>
  <c r="Z1011" i="1"/>
  <c r="Z1021" i="1"/>
  <c r="Z1031" i="1"/>
  <c r="Z1041" i="1"/>
  <c r="Z1051" i="1"/>
  <c r="Z1061" i="1"/>
  <c r="Z1071" i="1"/>
  <c r="Z1081" i="1"/>
  <c r="Z1091" i="1"/>
  <c r="Z1101" i="1"/>
  <c r="Z1111" i="1"/>
  <c r="Z1121" i="1"/>
  <c r="Z1131" i="1"/>
  <c r="Z1141" i="1"/>
  <c r="Z1151" i="1"/>
  <c r="Z1161" i="1"/>
  <c r="Z1171" i="1"/>
  <c r="Z1181" i="1"/>
  <c r="Z1191" i="1"/>
  <c r="Z1201" i="1"/>
  <c r="Z1211" i="1"/>
  <c r="Z1221" i="1"/>
  <c r="Z1231" i="1"/>
  <c r="Z1241" i="1"/>
  <c r="Z1251" i="1"/>
  <c r="Z1261" i="1"/>
  <c r="Z1271" i="1"/>
  <c r="Z1281" i="1"/>
  <c r="Z1291" i="1"/>
  <c r="Z1301" i="1"/>
  <c r="Z1311" i="1"/>
  <c r="Z1321" i="1"/>
  <c r="Z1331" i="1"/>
  <c r="Z1341" i="1"/>
  <c r="Z1351" i="1"/>
  <c r="Z1361" i="1"/>
  <c r="Z1371" i="1"/>
  <c r="Z1381" i="1"/>
  <c r="Z1391" i="1"/>
  <c r="Z1401" i="1"/>
  <c r="Z1411" i="1"/>
  <c r="Z1421" i="1"/>
  <c r="Z1431" i="1"/>
  <c r="Z1441" i="1"/>
  <c r="Z1451" i="1"/>
  <c r="Z1461" i="1"/>
  <c r="Z1471" i="1"/>
  <c r="Z1481" i="1"/>
  <c r="Z1491" i="1"/>
  <c r="Z1501" i="1"/>
  <c r="Z1511" i="1"/>
  <c r="Z1521" i="1"/>
  <c r="Z1531" i="1"/>
  <c r="Z1541" i="1"/>
  <c r="Z1551" i="1"/>
  <c r="Z1561" i="1"/>
  <c r="Z1571" i="1"/>
  <c r="Z1581" i="1"/>
  <c r="Z1591" i="1"/>
  <c r="Z1601" i="1"/>
  <c r="Z1611" i="1"/>
  <c r="Z1621" i="1"/>
  <c r="Z1631" i="1"/>
  <c r="Z1641" i="1"/>
  <c r="Z1651" i="1"/>
  <c r="Z1661" i="1"/>
  <c r="Z1671" i="1"/>
  <c r="Z1681" i="1"/>
  <c r="Z1691" i="1"/>
  <c r="Z1701" i="1"/>
  <c r="Z1711" i="1"/>
  <c r="Z1721" i="1"/>
  <c r="Z1731" i="1"/>
  <c r="Z1741" i="1"/>
  <c r="Z1751" i="1"/>
  <c r="Z1761" i="1"/>
  <c r="Z1771" i="1"/>
  <c r="Z1781" i="1"/>
  <c r="Z1791" i="1"/>
  <c r="Z1801" i="1"/>
  <c r="Y11" i="1"/>
  <c r="Y21" i="1"/>
  <c r="Y31" i="1"/>
  <c r="Y41" i="1"/>
  <c r="Y51" i="1"/>
  <c r="Y61" i="1"/>
  <c r="Y71" i="1"/>
  <c r="Y81" i="1"/>
  <c r="Y91" i="1"/>
  <c r="Y101" i="1"/>
  <c r="Y111" i="1"/>
  <c r="Y121" i="1"/>
  <c r="Y131" i="1"/>
  <c r="Y141" i="1"/>
  <c r="Y151" i="1"/>
  <c r="Y161" i="1"/>
  <c r="Y171" i="1"/>
  <c r="Y181" i="1"/>
  <c r="Y191" i="1"/>
  <c r="Y201" i="1"/>
  <c r="Y211" i="1"/>
  <c r="Y221" i="1"/>
  <c r="Y231" i="1"/>
  <c r="Y241" i="1"/>
  <c r="Y251" i="1"/>
  <c r="Y261" i="1"/>
  <c r="Y271" i="1"/>
  <c r="Y281" i="1"/>
  <c r="AA1207" i="1"/>
  <c r="AA1307" i="1"/>
  <c r="AA1357" i="1"/>
  <c r="AA1407" i="1"/>
  <c r="AA1457" i="1"/>
  <c r="AA1501" i="1"/>
  <c r="AA1527" i="1"/>
  <c r="AA1553" i="1"/>
  <c r="AA1577" i="1"/>
  <c r="AA1598" i="1"/>
  <c r="AA1615" i="1"/>
  <c r="AA1633" i="1"/>
  <c r="AA1648" i="1"/>
  <c r="AA1665" i="1"/>
  <c r="AA1683" i="1"/>
  <c r="AA1698" i="1"/>
  <c r="AA1715" i="1"/>
  <c r="AA1728" i="1"/>
  <c r="AA1744" i="1"/>
  <c r="AA1757" i="1"/>
  <c r="AA1769" i="1"/>
  <c r="AA1783" i="1"/>
  <c r="AA1795" i="1"/>
  <c r="Z6" i="1"/>
  <c r="Z17" i="1"/>
  <c r="Z28" i="1"/>
  <c r="Z39" i="1"/>
  <c r="Z51" i="1"/>
  <c r="Z62" i="1"/>
  <c r="Z73" i="1"/>
  <c r="Z84" i="1"/>
  <c r="Z95" i="1"/>
  <c r="Z106" i="1"/>
  <c r="Z117" i="1"/>
  <c r="Z128" i="1"/>
  <c r="Z139" i="1"/>
  <c r="Z151" i="1"/>
  <c r="Z162" i="1"/>
  <c r="Z172" i="1"/>
  <c r="Z182" i="1"/>
  <c r="Z192" i="1"/>
  <c r="Z202" i="1"/>
  <c r="Z212" i="1"/>
  <c r="Z222" i="1"/>
  <c r="Z232" i="1"/>
  <c r="Z242" i="1"/>
  <c r="Z252" i="1"/>
  <c r="Z262" i="1"/>
  <c r="Z272" i="1"/>
  <c r="Z282" i="1"/>
  <c r="Z292" i="1"/>
  <c r="Z302" i="1"/>
  <c r="Z312" i="1"/>
  <c r="Z322" i="1"/>
  <c r="Z332" i="1"/>
  <c r="Z342" i="1"/>
  <c r="Z352" i="1"/>
  <c r="Z362" i="1"/>
  <c r="Z372" i="1"/>
  <c r="Z382" i="1"/>
  <c r="Z392" i="1"/>
  <c r="Z402" i="1"/>
  <c r="Z412" i="1"/>
  <c r="Z422" i="1"/>
  <c r="Z432" i="1"/>
  <c r="Z442" i="1"/>
  <c r="Z452" i="1"/>
  <c r="Z462" i="1"/>
  <c r="Z472" i="1"/>
  <c r="Z482" i="1"/>
  <c r="Z492" i="1"/>
  <c r="Z502" i="1"/>
  <c r="Z512" i="1"/>
  <c r="Z522" i="1"/>
  <c r="Z532" i="1"/>
  <c r="Z542" i="1"/>
  <c r="Z552" i="1"/>
  <c r="Z562" i="1"/>
  <c r="Z572" i="1"/>
  <c r="Z582" i="1"/>
  <c r="Z592" i="1"/>
  <c r="Z602" i="1"/>
  <c r="Z612" i="1"/>
  <c r="Z622" i="1"/>
  <c r="Z632" i="1"/>
  <c r="Z642" i="1"/>
  <c r="Z652" i="1"/>
  <c r="Z662" i="1"/>
  <c r="Z672" i="1"/>
  <c r="Z682" i="1"/>
  <c r="Z692" i="1"/>
  <c r="Z702" i="1"/>
  <c r="Z712" i="1"/>
  <c r="Z722" i="1"/>
  <c r="Z732" i="1"/>
  <c r="Z742" i="1"/>
  <c r="Z752" i="1"/>
  <c r="Z762" i="1"/>
  <c r="Z772" i="1"/>
  <c r="Z782" i="1"/>
  <c r="Z792" i="1"/>
  <c r="Z802" i="1"/>
  <c r="Z812" i="1"/>
  <c r="Z822" i="1"/>
  <c r="Z832" i="1"/>
  <c r="Z842" i="1"/>
  <c r="Z852" i="1"/>
  <c r="Z862" i="1"/>
  <c r="Z872" i="1"/>
  <c r="Z882" i="1"/>
  <c r="Z892" i="1"/>
  <c r="Z902" i="1"/>
  <c r="Z912" i="1"/>
  <c r="Z922" i="1"/>
  <c r="Z932" i="1"/>
  <c r="Z942" i="1"/>
  <c r="Z952" i="1"/>
  <c r="Z962" i="1"/>
  <c r="Z972" i="1"/>
  <c r="Z982" i="1"/>
  <c r="Z992" i="1"/>
  <c r="Z1002" i="1"/>
  <c r="Z1012" i="1"/>
  <c r="Z1022" i="1"/>
  <c r="Z1032" i="1"/>
  <c r="Z1042" i="1"/>
  <c r="Z1052" i="1"/>
  <c r="Z1062" i="1"/>
  <c r="Z1072" i="1"/>
  <c r="Z1082" i="1"/>
  <c r="Z1092" i="1"/>
  <c r="Z1102" i="1"/>
  <c r="Z1112" i="1"/>
  <c r="Z1122" i="1"/>
  <c r="Z1132" i="1"/>
  <c r="Z1142" i="1"/>
  <c r="Z1152" i="1"/>
  <c r="Z1162" i="1"/>
  <c r="Z1172" i="1"/>
  <c r="Z1182" i="1"/>
  <c r="Z1192" i="1"/>
  <c r="Z1202" i="1"/>
  <c r="Z1212" i="1"/>
  <c r="Z1222" i="1"/>
  <c r="Z1232" i="1"/>
  <c r="Z1242" i="1"/>
  <c r="Z1252" i="1"/>
  <c r="Z1262" i="1"/>
  <c r="Z1272" i="1"/>
  <c r="Z1282" i="1"/>
  <c r="Z1292" i="1"/>
  <c r="Z1302" i="1"/>
  <c r="Z1312" i="1"/>
  <c r="Z1322" i="1"/>
  <c r="Z1332" i="1"/>
  <c r="Z1342" i="1"/>
  <c r="Z1352" i="1"/>
  <c r="Z1362" i="1"/>
  <c r="Z1372" i="1"/>
  <c r="Z1382" i="1"/>
  <c r="Z1392" i="1"/>
  <c r="Z1402" i="1"/>
  <c r="Z1412" i="1"/>
  <c r="Z1422" i="1"/>
  <c r="Z1432" i="1"/>
  <c r="Z1442" i="1"/>
  <c r="Z1452" i="1"/>
  <c r="AA1217" i="1"/>
  <c r="AA1314" i="1"/>
  <c r="AA1364" i="1"/>
  <c r="AA1414" i="1"/>
  <c r="AA1464" i="1"/>
  <c r="AA1504" i="1"/>
  <c r="AA1531" i="1"/>
  <c r="AA1554" i="1"/>
  <c r="AA1581" i="1"/>
  <c r="AA1601" i="1"/>
  <c r="AA1617" i="1"/>
  <c r="AA1634" i="1"/>
  <c r="AA1651" i="1"/>
  <c r="AA1667" i="1"/>
  <c r="AA1684" i="1"/>
  <c r="AA1701" i="1"/>
  <c r="AA1716" i="1"/>
  <c r="AA1731" i="1"/>
  <c r="AA1745" i="1"/>
  <c r="AA1758" i="1"/>
  <c r="AA1771" i="1"/>
  <c r="AA1784" i="1"/>
  <c r="AA1796" i="1"/>
  <c r="Z7" i="1"/>
  <c r="Z18" i="1"/>
  <c r="Z29" i="1"/>
  <c r="Z41" i="1"/>
  <c r="Z52" i="1"/>
  <c r="Z63" i="1"/>
  <c r="Z74" i="1"/>
  <c r="Z85" i="1"/>
  <c r="Z96" i="1"/>
  <c r="Z107" i="1"/>
  <c r="Z118" i="1"/>
  <c r="Z129" i="1"/>
  <c r="Z141" i="1"/>
  <c r="Z152" i="1"/>
  <c r="Z163" i="1"/>
  <c r="Z173" i="1"/>
  <c r="Z183" i="1"/>
  <c r="Z193" i="1"/>
  <c r="Z203" i="1"/>
  <c r="Z213" i="1"/>
  <c r="Z223" i="1"/>
  <c r="Z233" i="1"/>
  <c r="Z243" i="1"/>
  <c r="Z253" i="1"/>
  <c r="Z263" i="1"/>
  <c r="Z273" i="1"/>
  <c r="Z283" i="1"/>
  <c r="Z293" i="1"/>
  <c r="Z303" i="1"/>
  <c r="Z313" i="1"/>
  <c r="Z323" i="1"/>
  <c r="Z333" i="1"/>
  <c r="Z343" i="1"/>
  <c r="Z353" i="1"/>
  <c r="Z363" i="1"/>
  <c r="Z373" i="1"/>
  <c r="Z383" i="1"/>
  <c r="Z393" i="1"/>
  <c r="Z403" i="1"/>
  <c r="Z413" i="1"/>
  <c r="Z423" i="1"/>
  <c r="Z433" i="1"/>
  <c r="Z443" i="1"/>
  <c r="Z453" i="1"/>
  <c r="Z463" i="1"/>
  <c r="Z473" i="1"/>
  <c r="Z483" i="1"/>
  <c r="Z493" i="1"/>
  <c r="Z503" i="1"/>
  <c r="Z513" i="1"/>
  <c r="Z523" i="1"/>
  <c r="Z533" i="1"/>
  <c r="Z543" i="1"/>
  <c r="Z553" i="1"/>
  <c r="Z563" i="1"/>
  <c r="Z573" i="1"/>
  <c r="Z583" i="1"/>
  <c r="Z593" i="1"/>
  <c r="Z603" i="1"/>
  <c r="Z613" i="1"/>
  <c r="Z623" i="1"/>
  <c r="Z633" i="1"/>
  <c r="Z643" i="1"/>
  <c r="Z653" i="1"/>
  <c r="Z663" i="1"/>
  <c r="Z673" i="1"/>
  <c r="Z683" i="1"/>
  <c r="Z693" i="1"/>
  <c r="Z703" i="1"/>
  <c r="Z713" i="1"/>
  <c r="Z723" i="1"/>
  <c r="Z733" i="1"/>
  <c r="Z743" i="1"/>
  <c r="Z753" i="1"/>
  <c r="Z763" i="1"/>
  <c r="Z773" i="1"/>
  <c r="Z783" i="1"/>
  <c r="Z793" i="1"/>
  <c r="Z803" i="1"/>
  <c r="Z813" i="1"/>
  <c r="Z823" i="1"/>
  <c r="Z833" i="1"/>
  <c r="Z843" i="1"/>
  <c r="Z853" i="1"/>
  <c r="Z863" i="1"/>
  <c r="Z873" i="1"/>
  <c r="Z883" i="1"/>
  <c r="Z893" i="1"/>
  <c r="Z903" i="1"/>
  <c r="Z913" i="1"/>
  <c r="Z923" i="1"/>
  <c r="Z933" i="1"/>
  <c r="Z943" i="1"/>
  <c r="Z953" i="1"/>
  <c r="Z963" i="1"/>
  <c r="Z973" i="1"/>
  <c r="Z983" i="1"/>
  <c r="Z993" i="1"/>
  <c r="Z1003" i="1"/>
  <c r="Z1013" i="1"/>
  <c r="Z1023" i="1"/>
  <c r="Z1033" i="1"/>
  <c r="Z1043" i="1"/>
  <c r="Z1053" i="1"/>
  <c r="Z1063" i="1"/>
  <c r="Z1073" i="1"/>
  <c r="Z1083" i="1"/>
  <c r="Z1093" i="1"/>
  <c r="Z1103" i="1"/>
  <c r="Z1113" i="1"/>
  <c r="Z1123" i="1"/>
  <c r="Z1133" i="1"/>
  <c r="Z1143" i="1"/>
  <c r="Z1153" i="1"/>
  <c r="Z1163" i="1"/>
  <c r="Z1173" i="1"/>
  <c r="Z1183" i="1"/>
  <c r="Z1193" i="1"/>
  <c r="Z1203" i="1"/>
  <c r="Z1213" i="1"/>
  <c r="Z1223" i="1"/>
  <c r="Z1233" i="1"/>
  <c r="Z1243" i="1"/>
  <c r="Z1253" i="1"/>
  <c r="Z1263" i="1"/>
  <c r="Z1273" i="1"/>
  <c r="Z1283" i="1"/>
  <c r="Z1293" i="1"/>
  <c r="Z1303" i="1"/>
  <c r="Z1313" i="1"/>
  <c r="Z1323" i="1"/>
  <c r="Z1333" i="1"/>
  <c r="Z1343" i="1"/>
  <c r="Z1353" i="1"/>
  <c r="Z1363" i="1"/>
  <c r="Z1373" i="1"/>
  <c r="Z1383" i="1"/>
  <c r="AA1227" i="1"/>
  <c r="AA1317" i="1"/>
  <c r="AA1367" i="1"/>
  <c r="AA1417" i="1"/>
  <c r="AA1467" i="1"/>
  <c r="AA1507" i="1"/>
  <c r="AA1533" i="1"/>
  <c r="AA1557" i="1"/>
  <c r="AA1583" i="1"/>
  <c r="AA1603" i="1"/>
  <c r="AA1618" i="1"/>
  <c r="AA1635" i="1"/>
  <c r="AA1653" i="1"/>
  <c r="AA1668" i="1"/>
  <c r="AA1685" i="1"/>
  <c r="AA1703" i="1"/>
  <c r="AA1717" i="1"/>
  <c r="AA1733" i="1"/>
  <c r="AA1746" i="1"/>
  <c r="AA1759" i="1"/>
  <c r="AA1773" i="1"/>
  <c r="AA1785" i="1"/>
  <c r="AA1797" i="1"/>
  <c r="Z8" i="1"/>
  <c r="Z19" i="1"/>
  <c r="Z31" i="1"/>
  <c r="Z42" i="1"/>
  <c r="Z53" i="1"/>
  <c r="Z64" i="1"/>
  <c r="Z75" i="1"/>
  <c r="Z86" i="1"/>
  <c r="Z97" i="1"/>
  <c r="Z108" i="1"/>
  <c r="Z119" i="1"/>
  <c r="Z131" i="1"/>
  <c r="Z142" i="1"/>
  <c r="Z153" i="1"/>
  <c r="Z164" i="1"/>
  <c r="Z174" i="1"/>
  <c r="Z184" i="1"/>
  <c r="Z194" i="1"/>
  <c r="Z204" i="1"/>
  <c r="Z214" i="1"/>
  <c r="Z224" i="1"/>
  <c r="Z234" i="1"/>
  <c r="Z244" i="1"/>
  <c r="Z254" i="1"/>
  <c r="Z264" i="1"/>
  <c r="Z274" i="1"/>
  <c r="Z284" i="1"/>
  <c r="Z294" i="1"/>
  <c r="Z304" i="1"/>
  <c r="Z314" i="1"/>
  <c r="Z324" i="1"/>
  <c r="Z334" i="1"/>
  <c r="Z344" i="1"/>
  <c r="Z354" i="1"/>
  <c r="Z364" i="1"/>
  <c r="Z374" i="1"/>
  <c r="Z384" i="1"/>
  <c r="Z394" i="1"/>
  <c r="Z404" i="1"/>
  <c r="Z414" i="1"/>
  <c r="Z424" i="1"/>
  <c r="Z434" i="1"/>
  <c r="Z444" i="1"/>
  <c r="Z454" i="1"/>
  <c r="Z464" i="1"/>
  <c r="Z474" i="1"/>
  <c r="Z484" i="1"/>
  <c r="Z494" i="1"/>
  <c r="Z504" i="1"/>
  <c r="Z514" i="1"/>
  <c r="Z524" i="1"/>
  <c r="Z534" i="1"/>
  <c r="Z544" i="1"/>
  <c r="Z554" i="1"/>
  <c r="Z564" i="1"/>
  <c r="Z574" i="1"/>
  <c r="Z584" i="1"/>
  <c r="Z594" i="1"/>
  <c r="Z604" i="1"/>
  <c r="Z614" i="1"/>
  <c r="Z624" i="1"/>
  <c r="Z634" i="1"/>
  <c r="Z644" i="1"/>
  <c r="Z654" i="1"/>
  <c r="Z664" i="1"/>
  <c r="Z674" i="1"/>
  <c r="Z684" i="1"/>
  <c r="Z694" i="1"/>
  <c r="Z704" i="1"/>
  <c r="Z714" i="1"/>
  <c r="Z724" i="1"/>
  <c r="Z734" i="1"/>
  <c r="Z744" i="1"/>
  <c r="Z754" i="1"/>
  <c r="Z764" i="1"/>
  <c r="Z774" i="1"/>
  <c r="Z784" i="1"/>
  <c r="Z794" i="1"/>
  <c r="Z804" i="1"/>
  <c r="Z814" i="1"/>
  <c r="Z824" i="1"/>
  <c r="Z834" i="1"/>
  <c r="Z844" i="1"/>
  <c r="Z854" i="1"/>
  <c r="Z864" i="1"/>
  <c r="Z874" i="1"/>
  <c r="Z884" i="1"/>
  <c r="Z894" i="1"/>
  <c r="Z904" i="1"/>
  <c r="Z914" i="1"/>
  <c r="Z924" i="1"/>
  <c r="Z934" i="1"/>
  <c r="Z944" i="1"/>
  <c r="Z954" i="1"/>
  <c r="Z964" i="1"/>
  <c r="Z974" i="1"/>
  <c r="Z984" i="1"/>
  <c r="Z994" i="1"/>
  <c r="Z1004" i="1"/>
  <c r="Z1014" i="1"/>
  <c r="Z1024" i="1"/>
  <c r="Z1034" i="1"/>
  <c r="Z1044" i="1"/>
  <c r="Z1054" i="1"/>
  <c r="Z1064" i="1"/>
  <c r="Z1074" i="1"/>
  <c r="Z1084" i="1"/>
  <c r="Z1094" i="1"/>
  <c r="Z1104" i="1"/>
  <c r="Z1114" i="1"/>
  <c r="Z1124" i="1"/>
  <c r="Z1134" i="1"/>
  <c r="Z1144" i="1"/>
  <c r="Z1154" i="1"/>
  <c r="Z1164" i="1"/>
  <c r="Z1174" i="1"/>
  <c r="Z1184" i="1"/>
  <c r="Z1194" i="1"/>
  <c r="Z1204" i="1"/>
  <c r="Z1214" i="1"/>
  <c r="Z1224" i="1"/>
  <c r="Z1234" i="1"/>
  <c r="Z1244" i="1"/>
  <c r="Z1254" i="1"/>
  <c r="Z1264" i="1"/>
  <c r="Z1274" i="1"/>
  <c r="Z1284" i="1"/>
  <c r="Z1294" i="1"/>
  <c r="Z1304" i="1"/>
  <c r="Z1314" i="1"/>
  <c r="Z1324" i="1"/>
  <c r="Z1334" i="1"/>
  <c r="Z1344" i="1"/>
  <c r="Z1354" i="1"/>
  <c r="Z1364" i="1"/>
  <c r="Z1374" i="1"/>
  <c r="Z1384" i="1"/>
  <c r="Z1394" i="1"/>
  <c r="Z1404" i="1"/>
  <c r="Z1414" i="1"/>
  <c r="Z1424" i="1"/>
  <c r="Z1434" i="1"/>
  <c r="Z1444" i="1"/>
  <c r="Z1454" i="1"/>
  <c r="Z1464" i="1"/>
  <c r="Z1474" i="1"/>
  <c r="Z1484" i="1"/>
  <c r="Z1494" i="1"/>
  <c r="Z1504" i="1"/>
  <c r="Z1514" i="1"/>
  <c r="Z1524" i="1"/>
  <c r="Z1534" i="1"/>
  <c r="Z1544" i="1"/>
  <c r="Z1554" i="1"/>
  <c r="Z1564" i="1"/>
  <c r="Z1574" i="1"/>
  <c r="Z1584" i="1"/>
  <c r="Z1594" i="1"/>
  <c r="Z1604" i="1"/>
  <c r="Z1614" i="1"/>
  <c r="Z1624" i="1"/>
  <c r="Z1634" i="1"/>
  <c r="Z1644" i="1"/>
  <c r="Z1654" i="1"/>
  <c r="Z1664" i="1"/>
  <c r="Z1674" i="1"/>
  <c r="Z1684" i="1"/>
  <c r="Z1694" i="1"/>
  <c r="Z1704" i="1"/>
  <c r="Z1714" i="1"/>
  <c r="Z1724" i="1"/>
  <c r="Z1734" i="1"/>
  <c r="Z1744" i="1"/>
  <c r="Z1754" i="1"/>
  <c r="Z1764" i="1"/>
  <c r="Z1774" i="1"/>
  <c r="Z1784" i="1"/>
  <c r="Z1794" i="1"/>
  <c r="AA1237" i="1"/>
  <c r="AA1324" i="1"/>
  <c r="AA1374" i="1"/>
  <c r="AA1424" i="1"/>
  <c r="AA1474" i="1"/>
  <c r="AA1511" i="1"/>
  <c r="AA1534" i="1"/>
  <c r="AA1561" i="1"/>
  <c r="AA1584" i="1"/>
  <c r="AA1604" i="1"/>
  <c r="AA1621" i="1"/>
  <c r="AA1637" i="1"/>
  <c r="AA1654" i="1"/>
  <c r="AA1671" i="1"/>
  <c r="AA1687" i="1"/>
  <c r="AA1704" i="1"/>
  <c r="AA1718" i="1"/>
  <c r="AA1734" i="1"/>
  <c r="AA1747" i="1"/>
  <c r="AA1761" i="1"/>
  <c r="AA1774" i="1"/>
  <c r="AA1786" i="1"/>
  <c r="AA1798" i="1"/>
  <c r="Z9" i="1"/>
  <c r="Z21" i="1"/>
  <c r="Z32" i="1"/>
  <c r="Z43" i="1"/>
  <c r="Z54" i="1"/>
  <c r="Z65" i="1"/>
  <c r="Z76" i="1"/>
  <c r="Z87" i="1"/>
  <c r="Z98" i="1"/>
  <c r="Z109" i="1"/>
  <c r="Z121" i="1"/>
  <c r="Z132" i="1"/>
  <c r="Z143" i="1"/>
  <c r="Z154" i="1"/>
  <c r="Z165" i="1"/>
  <c r="Z175" i="1"/>
  <c r="Z185" i="1"/>
  <c r="Z195" i="1"/>
  <c r="Z205" i="1"/>
  <c r="Z215" i="1"/>
  <c r="Z225" i="1"/>
  <c r="Z235" i="1"/>
  <c r="Z245" i="1"/>
  <c r="Z255" i="1"/>
  <c r="Z265" i="1"/>
  <c r="Z275" i="1"/>
  <c r="Z285" i="1"/>
  <c r="Z295" i="1"/>
  <c r="Z305" i="1"/>
  <c r="Z315" i="1"/>
  <c r="Z325" i="1"/>
  <c r="Z335" i="1"/>
  <c r="Z345" i="1"/>
  <c r="Z355" i="1"/>
  <c r="Z365" i="1"/>
  <c r="Z375" i="1"/>
  <c r="Z385" i="1"/>
  <c r="Z395" i="1"/>
  <c r="Z405" i="1"/>
  <c r="Z415" i="1"/>
  <c r="Z425" i="1"/>
  <c r="Z435" i="1"/>
  <c r="Z445" i="1"/>
  <c r="Z455" i="1"/>
  <c r="Z465" i="1"/>
  <c r="Z475" i="1"/>
  <c r="Z485" i="1"/>
  <c r="Z495" i="1"/>
  <c r="Z505" i="1"/>
  <c r="Z515" i="1"/>
  <c r="Z525" i="1"/>
  <c r="Z535" i="1"/>
  <c r="Z545" i="1"/>
  <c r="Z555" i="1"/>
  <c r="Z565" i="1"/>
  <c r="Z575" i="1"/>
  <c r="Z585" i="1"/>
  <c r="Z595" i="1"/>
  <c r="Z605" i="1"/>
  <c r="Z615" i="1"/>
  <c r="Z625" i="1"/>
  <c r="Z635" i="1"/>
  <c r="Z645" i="1"/>
  <c r="Z655" i="1"/>
  <c r="Z665" i="1"/>
  <c r="Z675" i="1"/>
  <c r="Z685" i="1"/>
  <c r="Z695" i="1"/>
  <c r="Z705" i="1"/>
  <c r="Z715" i="1"/>
  <c r="Z725" i="1"/>
  <c r="Z735" i="1"/>
  <c r="Z745" i="1"/>
  <c r="Z755" i="1"/>
  <c r="Z765" i="1"/>
  <c r="Z775" i="1"/>
  <c r="Z785" i="1"/>
  <c r="Z795" i="1"/>
  <c r="Z805" i="1"/>
  <c r="Z815" i="1"/>
  <c r="Z825" i="1"/>
  <c r="Z835" i="1"/>
  <c r="Z845" i="1"/>
  <c r="Z855" i="1"/>
  <c r="Z865" i="1"/>
  <c r="Z875" i="1"/>
  <c r="Z885" i="1"/>
  <c r="Z895" i="1"/>
  <c r="Z905" i="1"/>
  <c r="Z915" i="1"/>
  <c r="Z925" i="1"/>
  <c r="Z935" i="1"/>
  <c r="Z945" i="1"/>
  <c r="Z955" i="1"/>
  <c r="Z965" i="1"/>
  <c r="Z975" i="1"/>
  <c r="Z985" i="1"/>
  <c r="Z995" i="1"/>
  <c r="Z1005" i="1"/>
  <c r="Z1015" i="1"/>
  <c r="Z1025" i="1"/>
  <c r="Z1035" i="1"/>
  <c r="Z1045" i="1"/>
  <c r="Z1055" i="1"/>
  <c r="Z1065" i="1"/>
  <c r="Z1075" i="1"/>
  <c r="Z1085" i="1"/>
  <c r="Z1095" i="1"/>
  <c r="Z1105" i="1"/>
  <c r="Z1115" i="1"/>
  <c r="Z1125" i="1"/>
  <c r="Z1135" i="1"/>
  <c r="AA1247" i="1"/>
  <c r="AA1327" i="1"/>
  <c r="AA1377" i="1"/>
  <c r="AA1427" i="1"/>
  <c r="AA1477" i="1"/>
  <c r="AA1513" i="1"/>
  <c r="AA1537" i="1"/>
  <c r="AA1563" i="1"/>
  <c r="AA1587" i="1"/>
  <c r="AA1605" i="1"/>
  <c r="AA1623" i="1"/>
  <c r="AA1638" i="1"/>
  <c r="AA1655" i="1"/>
  <c r="AA1673" i="1"/>
  <c r="AA1688" i="1"/>
  <c r="AA1705" i="1"/>
  <c r="AA1721" i="1"/>
  <c r="AA1735" i="1"/>
  <c r="AA1748" i="1"/>
  <c r="AA1763" i="1"/>
  <c r="AA1775" i="1"/>
  <c r="AA1787" i="1"/>
  <c r="AA1799" i="1"/>
  <c r="Z11" i="1"/>
  <c r="Z22" i="1"/>
  <c r="Z33" i="1"/>
  <c r="Z44" i="1"/>
  <c r="Z55" i="1"/>
  <c r="Z66" i="1"/>
  <c r="Z77" i="1"/>
  <c r="Z88" i="1"/>
  <c r="Z99" i="1"/>
  <c r="Z111" i="1"/>
  <c r="Z122" i="1"/>
  <c r="Z133" i="1"/>
  <c r="Z144" i="1"/>
  <c r="Z155" i="1"/>
  <c r="Z166" i="1"/>
  <c r="Z176" i="1"/>
  <c r="Z186" i="1"/>
  <c r="Z196" i="1"/>
  <c r="Z206" i="1"/>
  <c r="Z216" i="1"/>
  <c r="Z226" i="1"/>
  <c r="Z236" i="1"/>
  <c r="Z246" i="1"/>
  <c r="Z256" i="1"/>
  <c r="Z266" i="1"/>
  <c r="Z276" i="1"/>
  <c r="Z286" i="1"/>
  <c r="Z296" i="1"/>
  <c r="Z306" i="1"/>
  <c r="Z316" i="1"/>
  <c r="Z326" i="1"/>
  <c r="Z336" i="1"/>
  <c r="Z346" i="1"/>
  <c r="Z356" i="1"/>
  <c r="Z366" i="1"/>
  <c r="Z376" i="1"/>
  <c r="Z386" i="1"/>
  <c r="Z396" i="1"/>
  <c r="Z406" i="1"/>
  <c r="Z416" i="1"/>
  <c r="Z426" i="1"/>
  <c r="Z436" i="1"/>
  <c r="Z446" i="1"/>
  <c r="Z456" i="1"/>
  <c r="Z466" i="1"/>
  <c r="Z476" i="1"/>
  <c r="Z486" i="1"/>
  <c r="Z496" i="1"/>
  <c r="Z506" i="1"/>
  <c r="Z516" i="1"/>
  <c r="Z526" i="1"/>
  <c r="Z536" i="1"/>
  <c r="Z546" i="1"/>
  <c r="Z556" i="1"/>
  <c r="Z566" i="1"/>
  <c r="Z576" i="1"/>
  <c r="Z586" i="1"/>
  <c r="Z596" i="1"/>
  <c r="Z606" i="1"/>
  <c r="Z616" i="1"/>
  <c r="Z626" i="1"/>
  <c r="Z636" i="1"/>
  <c r="Z646" i="1"/>
  <c r="Z656" i="1"/>
  <c r="Z666" i="1"/>
  <c r="Z676" i="1"/>
  <c r="Z686" i="1"/>
  <c r="Z696" i="1"/>
  <c r="Z706" i="1"/>
  <c r="Z716" i="1"/>
  <c r="Z726" i="1"/>
  <c r="Z736" i="1"/>
  <c r="Z746" i="1"/>
  <c r="Z756" i="1"/>
  <c r="Z766" i="1"/>
  <c r="Z776" i="1"/>
  <c r="Z786" i="1"/>
  <c r="Z796" i="1"/>
  <c r="Z806" i="1"/>
  <c r="Z816" i="1"/>
  <c r="Z826" i="1"/>
  <c r="Z836" i="1"/>
  <c r="Z846" i="1"/>
  <c r="Z856" i="1"/>
  <c r="Z866" i="1"/>
  <c r="Z876" i="1"/>
  <c r="Z886" i="1"/>
  <c r="Z896" i="1"/>
  <c r="Z906" i="1"/>
  <c r="Z916" i="1"/>
  <c r="Z926" i="1"/>
  <c r="Z936" i="1"/>
  <c r="Z946" i="1"/>
  <c r="Z956" i="1"/>
  <c r="Z966" i="1"/>
  <c r="Z976" i="1"/>
  <c r="Z986" i="1"/>
  <c r="Z996" i="1"/>
  <c r="Z1006" i="1"/>
  <c r="Z1016" i="1"/>
  <c r="Z1026" i="1"/>
  <c r="Z1036" i="1"/>
  <c r="Z1046" i="1"/>
  <c r="Z1056" i="1"/>
  <c r="Z1066" i="1"/>
  <c r="Z1076" i="1"/>
  <c r="Z1086" i="1"/>
  <c r="Z1096" i="1"/>
  <c r="Z1106" i="1"/>
  <c r="Z1116" i="1"/>
  <c r="Z1126" i="1"/>
  <c r="Z1136" i="1"/>
  <c r="Z1146" i="1"/>
  <c r="Z1156" i="1"/>
  <c r="Z1166" i="1"/>
  <c r="Z1176" i="1"/>
  <c r="Z1186" i="1"/>
  <c r="Z1196" i="1"/>
  <c r="Z1206" i="1"/>
  <c r="Z1216" i="1"/>
  <c r="Z1226" i="1"/>
  <c r="Z1236" i="1"/>
  <c r="Z1246" i="1"/>
  <c r="Z1256" i="1"/>
  <c r="Z1266" i="1"/>
  <c r="Z1276" i="1"/>
  <c r="Z1286" i="1"/>
  <c r="Z1296" i="1"/>
  <c r="Z1306" i="1"/>
  <c r="Z1316" i="1"/>
  <c r="Z1326" i="1"/>
  <c r="Z1336" i="1"/>
  <c r="Z1346" i="1"/>
  <c r="Z1356" i="1"/>
  <c r="Z1366" i="1"/>
  <c r="Z1376" i="1"/>
  <c r="Z1386" i="1"/>
  <c r="Z1396" i="1"/>
  <c r="Z1406" i="1"/>
  <c r="Z1416" i="1"/>
  <c r="Z1426" i="1"/>
  <c r="Z1436" i="1"/>
  <c r="Z1446" i="1"/>
  <c r="Z1456" i="1"/>
  <c r="Z1466" i="1"/>
  <c r="AA1257" i="1"/>
  <c r="AA1334" i="1"/>
  <c r="AA1384" i="1"/>
  <c r="AA1434" i="1"/>
  <c r="AA1484" i="1"/>
  <c r="AA1514" i="1"/>
  <c r="AA1541" i="1"/>
  <c r="AA1564" i="1"/>
  <c r="AA1591" i="1"/>
  <c r="AA1607" i="1"/>
  <c r="AA1624" i="1"/>
  <c r="AA1641" i="1"/>
  <c r="AA1657" i="1"/>
  <c r="AA1674" i="1"/>
  <c r="AA1691" i="1"/>
  <c r="AA1707" i="1"/>
  <c r="AA1723" i="1"/>
  <c r="AA1736" i="1"/>
  <c r="AA1751" i="1"/>
  <c r="AA1764" i="1"/>
  <c r="AA1776" i="1"/>
  <c r="AA1788" i="1"/>
  <c r="AA1801" i="1"/>
  <c r="Z12" i="1"/>
  <c r="Z23" i="1"/>
  <c r="Z34" i="1"/>
  <c r="Z45" i="1"/>
  <c r="Z56" i="1"/>
  <c r="Z67" i="1"/>
  <c r="Z78" i="1"/>
  <c r="Z89" i="1"/>
  <c r="Z101" i="1"/>
  <c r="Z112" i="1"/>
  <c r="Z123" i="1"/>
  <c r="Z134" i="1"/>
  <c r="Z145" i="1"/>
  <c r="Z156" i="1"/>
  <c r="Z167" i="1"/>
  <c r="Z177" i="1"/>
  <c r="Z187" i="1"/>
  <c r="Z197" i="1"/>
  <c r="Z207" i="1"/>
  <c r="Z217" i="1"/>
  <c r="Z227" i="1"/>
  <c r="Z237" i="1"/>
  <c r="Z247" i="1"/>
  <c r="Z257" i="1"/>
  <c r="Z267" i="1"/>
  <c r="Z277" i="1"/>
  <c r="Z287" i="1"/>
  <c r="Z297" i="1"/>
  <c r="Z307" i="1"/>
  <c r="Z317" i="1"/>
  <c r="Z327" i="1"/>
  <c r="Z337" i="1"/>
  <c r="Z347" i="1"/>
  <c r="Z357" i="1"/>
  <c r="Z367" i="1"/>
  <c r="Z377" i="1"/>
  <c r="Z387" i="1"/>
  <c r="Z397" i="1"/>
  <c r="Z407" i="1"/>
  <c r="Z417" i="1"/>
  <c r="Z427" i="1"/>
  <c r="Z437" i="1"/>
  <c r="Z447" i="1"/>
  <c r="Z457" i="1"/>
  <c r="Z467" i="1"/>
  <c r="Z477" i="1"/>
  <c r="Z487" i="1"/>
  <c r="Z497" i="1"/>
  <c r="Z507" i="1"/>
  <c r="Z517" i="1"/>
  <c r="Z527" i="1"/>
  <c r="Z537" i="1"/>
  <c r="Z547" i="1"/>
  <c r="Z557" i="1"/>
  <c r="Z567" i="1"/>
  <c r="Z577" i="1"/>
  <c r="Z587" i="1"/>
  <c r="Z597" i="1"/>
  <c r="Z607" i="1"/>
  <c r="Z617" i="1"/>
  <c r="Z627" i="1"/>
  <c r="Z637" i="1"/>
  <c r="Z647" i="1"/>
  <c r="Z657" i="1"/>
  <c r="Z667" i="1"/>
  <c r="Z677" i="1"/>
  <c r="Z687" i="1"/>
  <c r="Z697" i="1"/>
  <c r="Z707" i="1"/>
  <c r="Z717" i="1"/>
  <c r="Z727" i="1"/>
  <c r="Z737" i="1"/>
  <c r="Z747" i="1"/>
  <c r="Z757" i="1"/>
  <c r="Z767" i="1"/>
  <c r="Z777" i="1"/>
  <c r="Z787" i="1"/>
  <c r="Z797" i="1"/>
  <c r="Z807" i="1"/>
  <c r="Z817" i="1"/>
  <c r="Z827" i="1"/>
  <c r="Z837" i="1"/>
  <c r="Z847" i="1"/>
  <c r="Z857" i="1"/>
  <c r="Z867" i="1"/>
  <c r="Z877" i="1"/>
  <c r="Z887" i="1"/>
  <c r="Z897" i="1"/>
  <c r="Z907" i="1"/>
  <c r="Z917" i="1"/>
  <c r="Z927" i="1"/>
  <c r="Z937" i="1"/>
  <c r="Z947" i="1"/>
  <c r="Z957" i="1"/>
  <c r="Z967" i="1"/>
  <c r="Z977" i="1"/>
  <c r="Z987" i="1"/>
  <c r="Z997" i="1"/>
  <c r="Z1007" i="1"/>
  <c r="Z1017" i="1"/>
  <c r="Z1027" i="1"/>
  <c r="Z1037" i="1"/>
  <c r="Z1047" i="1"/>
  <c r="Z1057" i="1"/>
  <c r="Z1067" i="1"/>
  <c r="Z1077" i="1"/>
  <c r="Z1087" i="1"/>
  <c r="Z1097" i="1"/>
  <c r="Z1107" i="1"/>
  <c r="Z1117" i="1"/>
  <c r="Z1127" i="1"/>
  <c r="Z1137" i="1"/>
  <c r="Z1147" i="1"/>
  <c r="Z1157" i="1"/>
  <c r="Z1167" i="1"/>
  <c r="Z1177" i="1"/>
  <c r="Z1187" i="1"/>
  <c r="Z1197" i="1"/>
  <c r="Z1207" i="1"/>
  <c r="Z1217" i="1"/>
  <c r="Z1227" i="1"/>
  <c r="Z1237" i="1"/>
  <c r="Z1247" i="1"/>
  <c r="Z1257" i="1"/>
  <c r="Z1267" i="1"/>
  <c r="Z1277" i="1"/>
  <c r="Z1287" i="1"/>
  <c r="Z1297" i="1"/>
  <c r="Z1307" i="1"/>
  <c r="Z1317" i="1"/>
  <c r="Z1327" i="1"/>
  <c r="Z1337" i="1"/>
  <c r="Z1347" i="1"/>
  <c r="Z1357" i="1"/>
  <c r="Z1367" i="1"/>
  <c r="AA1267" i="1"/>
  <c r="AA1337" i="1"/>
  <c r="AA1387" i="1"/>
  <c r="AA1437" i="1"/>
  <c r="AA1487" i="1"/>
  <c r="AA1517" i="1"/>
  <c r="AA1543" i="1"/>
  <c r="AA1567" i="1"/>
  <c r="AA1593" i="1"/>
  <c r="AA1608" i="1"/>
  <c r="AA1625" i="1"/>
  <c r="AA1643" i="1"/>
  <c r="AA1658" i="1"/>
  <c r="AA1675" i="1"/>
  <c r="AA1693" i="1"/>
  <c r="AA1708" i="1"/>
  <c r="AA1724" i="1"/>
  <c r="AA1737" i="1"/>
  <c r="AA1753" i="1"/>
  <c r="AA1765" i="1"/>
  <c r="AA1777" i="1"/>
  <c r="AA1789" i="1"/>
  <c r="AA1802" i="1"/>
  <c r="Z13" i="1"/>
  <c r="Z24" i="1"/>
  <c r="Z35" i="1"/>
  <c r="Z46" i="1"/>
  <c r="Z57" i="1"/>
  <c r="Z68" i="1"/>
  <c r="Z79" i="1"/>
  <c r="Z91" i="1"/>
  <c r="Z102" i="1"/>
  <c r="Z113" i="1"/>
  <c r="Z124" i="1"/>
  <c r="Z135" i="1"/>
  <c r="Z146" i="1"/>
  <c r="Z157" i="1"/>
  <c r="Z168" i="1"/>
  <c r="Z178" i="1"/>
  <c r="Z188" i="1"/>
  <c r="Z198" i="1"/>
  <c r="Z208" i="1"/>
  <c r="Z218" i="1"/>
  <c r="Z228" i="1"/>
  <c r="Z238" i="1"/>
  <c r="Z248" i="1"/>
  <c r="Z258" i="1"/>
  <c r="Z268" i="1"/>
  <c r="Z278" i="1"/>
  <c r="Z288" i="1"/>
  <c r="Z298" i="1"/>
  <c r="Z308" i="1"/>
  <c r="Z318" i="1"/>
  <c r="Z328" i="1"/>
  <c r="Z338" i="1"/>
  <c r="Z348" i="1"/>
  <c r="Z358" i="1"/>
  <c r="Z368" i="1"/>
  <c r="Z378" i="1"/>
  <c r="Z388" i="1"/>
  <c r="Z398" i="1"/>
  <c r="Z408" i="1"/>
  <c r="Z418" i="1"/>
  <c r="Z428" i="1"/>
  <c r="Z438" i="1"/>
  <c r="Z448" i="1"/>
  <c r="Z458" i="1"/>
  <c r="Z468" i="1"/>
  <c r="Z478" i="1"/>
  <c r="Z488" i="1"/>
  <c r="Z498" i="1"/>
  <c r="Z508" i="1"/>
  <c r="Z518" i="1"/>
  <c r="Z528" i="1"/>
  <c r="Z538" i="1"/>
  <c r="Z548" i="1"/>
  <c r="Z558" i="1"/>
  <c r="Z568" i="1"/>
  <c r="Z578" i="1"/>
  <c r="Z588" i="1"/>
  <c r="Z598" i="1"/>
  <c r="Z608" i="1"/>
  <c r="Z618" i="1"/>
  <c r="Z628" i="1"/>
  <c r="Z638" i="1"/>
  <c r="Z648" i="1"/>
  <c r="Z658" i="1"/>
  <c r="Z668" i="1"/>
  <c r="Z678" i="1"/>
  <c r="Z688" i="1"/>
  <c r="Z698" i="1"/>
  <c r="Z708" i="1"/>
  <c r="Z718" i="1"/>
  <c r="Z728" i="1"/>
  <c r="Z738" i="1"/>
  <c r="Z748" i="1"/>
  <c r="Z758" i="1"/>
  <c r="Z768" i="1"/>
  <c r="Z778" i="1"/>
  <c r="Z788" i="1"/>
  <c r="Z798" i="1"/>
  <c r="Z808" i="1"/>
  <c r="Z818" i="1"/>
  <c r="Z828" i="1"/>
  <c r="Z838" i="1"/>
  <c r="Z848" i="1"/>
  <c r="Z858" i="1"/>
  <c r="Z868" i="1"/>
  <c r="Z878" i="1"/>
  <c r="Z888" i="1"/>
  <c r="Z898" i="1"/>
  <c r="Z908" i="1"/>
  <c r="Z918" i="1"/>
  <c r="Z928" i="1"/>
  <c r="Z938" i="1"/>
  <c r="Z948" i="1"/>
  <c r="Z958" i="1"/>
  <c r="Z968" i="1"/>
  <c r="Z978" i="1"/>
  <c r="Z988" i="1"/>
  <c r="Z998" i="1"/>
  <c r="Z1008" i="1"/>
  <c r="Z1018" i="1"/>
  <c r="Z1028" i="1"/>
  <c r="Z1038" i="1"/>
  <c r="Z1048" i="1"/>
  <c r="Z1058" i="1"/>
  <c r="Z1068" i="1"/>
  <c r="Z1078" i="1"/>
  <c r="Z1158" i="1"/>
  <c r="Z1208" i="1"/>
  <c r="Z1258" i="1"/>
  <c r="Z1308" i="1"/>
  <c r="Z1358" i="1"/>
  <c r="Z1395" i="1"/>
  <c r="Z1418" i="1"/>
  <c r="Z1445" i="1"/>
  <c r="Z1467" i="1"/>
  <c r="Z1485" i="1"/>
  <c r="Z1502" i="1"/>
  <c r="Z1517" i="1"/>
  <c r="Z1535" i="1"/>
  <c r="Z1552" i="1"/>
  <c r="Z1567" i="1"/>
  <c r="Z1585" i="1"/>
  <c r="Z1602" i="1"/>
  <c r="Z1617" i="1"/>
  <c r="Z1635" i="1"/>
  <c r="Z1652" i="1"/>
  <c r="Z1667" i="1"/>
  <c r="Z1685" i="1"/>
  <c r="Z1702" i="1"/>
  <c r="Z1717" i="1"/>
  <c r="Z1735" i="1"/>
  <c r="Z1752" i="1"/>
  <c r="Z1767" i="1"/>
  <c r="Z1785" i="1"/>
  <c r="Z1802" i="1"/>
  <c r="Y15" i="1"/>
  <c r="Y28" i="1"/>
  <c r="Y44" i="1"/>
  <c r="Y57" i="1"/>
  <c r="Y73" i="1"/>
  <c r="Y86" i="1"/>
  <c r="Y102" i="1"/>
  <c r="Y115" i="1"/>
  <c r="Y128" i="1"/>
  <c r="Y144" i="1"/>
  <c r="Y157" i="1"/>
  <c r="Y173" i="1"/>
  <c r="Y186" i="1"/>
  <c r="Y202" i="1"/>
  <c r="Y215" i="1"/>
  <c r="Y228" i="1"/>
  <c r="Y244" i="1"/>
  <c r="Y257" i="1"/>
  <c r="Y273" i="1"/>
  <c r="Y286" i="1"/>
  <c r="Y298" i="1"/>
  <c r="Y312" i="1"/>
  <c r="Y324" i="1"/>
  <c r="Y335" i="1"/>
  <c r="Y346" i="1"/>
  <c r="Y357" i="1"/>
  <c r="Y368" i="1"/>
  <c r="Y380" i="1"/>
  <c r="Y391" i="1"/>
  <c r="Y402" i="1"/>
  <c r="Y413" i="1"/>
  <c r="Y424" i="1"/>
  <c r="Y435" i="1"/>
  <c r="Y446" i="1"/>
  <c r="Y457" i="1"/>
  <c r="Y468" i="1"/>
  <c r="Y480" i="1"/>
  <c r="Y491" i="1"/>
  <c r="Y502" i="1"/>
  <c r="Y513" i="1"/>
  <c r="Y524" i="1"/>
  <c r="Y535" i="1"/>
  <c r="Y545" i="1"/>
  <c r="Y555" i="1"/>
  <c r="Y565" i="1"/>
  <c r="Y575" i="1"/>
  <c r="Y585" i="1"/>
  <c r="Y595" i="1"/>
  <c r="Y605" i="1"/>
  <c r="Y615" i="1"/>
  <c r="Y625" i="1"/>
  <c r="Y635" i="1"/>
  <c r="Y645" i="1"/>
  <c r="Y655" i="1"/>
  <c r="Y665" i="1"/>
  <c r="Y675" i="1"/>
  <c r="Y685" i="1"/>
  <c r="Y695" i="1"/>
  <c r="Y705" i="1"/>
  <c r="Y715" i="1"/>
  <c r="Y725" i="1"/>
  <c r="Y735" i="1"/>
  <c r="Y745" i="1"/>
  <c r="Y755" i="1"/>
  <c r="Y765" i="1"/>
  <c r="Y775" i="1"/>
  <c r="Y785" i="1"/>
  <c r="Y795" i="1"/>
  <c r="Y805" i="1"/>
  <c r="Y815" i="1"/>
  <c r="Y825" i="1"/>
  <c r="Y835" i="1"/>
  <c r="Y845" i="1"/>
  <c r="Y855" i="1"/>
  <c r="Y865" i="1"/>
  <c r="Y875" i="1"/>
  <c r="Y885" i="1"/>
  <c r="Y895" i="1"/>
  <c r="Y905" i="1"/>
  <c r="Y915" i="1"/>
  <c r="Y925" i="1"/>
  <c r="Y935" i="1"/>
  <c r="Y945" i="1"/>
  <c r="Y955" i="1"/>
  <c r="Y965" i="1"/>
  <c r="Y975" i="1"/>
  <c r="Y985" i="1"/>
  <c r="Y995" i="1"/>
  <c r="Y1005" i="1"/>
  <c r="Y1015" i="1"/>
  <c r="Y1025" i="1"/>
  <c r="Y1035" i="1"/>
  <c r="Y1045" i="1"/>
  <c r="Y1055" i="1"/>
  <c r="Y1065" i="1"/>
  <c r="Y1075" i="1"/>
  <c r="Y1085" i="1"/>
  <c r="Y1095" i="1"/>
  <c r="Y1105" i="1"/>
  <c r="Y1115" i="1"/>
  <c r="Y1125" i="1"/>
  <c r="Y1135" i="1"/>
  <c r="Y1145" i="1"/>
  <c r="Y1155" i="1"/>
  <c r="Y1165" i="1"/>
  <c r="Y1175" i="1"/>
  <c r="Y1185" i="1"/>
  <c r="Y1195" i="1"/>
  <c r="Y1205" i="1"/>
  <c r="Y1215" i="1"/>
  <c r="Y1225" i="1"/>
  <c r="Y1235" i="1"/>
  <c r="Y1245" i="1"/>
  <c r="Y1255" i="1"/>
  <c r="Y1265" i="1"/>
  <c r="Y1275" i="1"/>
  <c r="Y1285" i="1"/>
  <c r="Y1295" i="1"/>
  <c r="Y1305" i="1"/>
  <c r="Y1315" i="1"/>
  <c r="Y1325" i="1"/>
  <c r="Y1335" i="1"/>
  <c r="Y1345" i="1"/>
  <c r="Y1355" i="1"/>
  <c r="Y1365" i="1"/>
  <c r="Y1375" i="1"/>
  <c r="Y1385" i="1"/>
  <c r="Y1395" i="1"/>
  <c r="Y1405" i="1"/>
  <c r="Y1415" i="1"/>
  <c r="Y1425" i="1"/>
  <c r="Y1435" i="1"/>
  <c r="Y1445" i="1"/>
  <c r="Y1455" i="1"/>
  <c r="Y1465" i="1"/>
  <c r="Y1475" i="1"/>
  <c r="Y1485" i="1"/>
  <c r="Y1495" i="1"/>
  <c r="Y1505" i="1"/>
  <c r="Y1515" i="1"/>
  <c r="Y1525" i="1"/>
  <c r="Y1535" i="1"/>
  <c r="Y1545" i="1"/>
  <c r="Y1555" i="1"/>
  <c r="Y1565" i="1"/>
  <c r="Y1575" i="1"/>
  <c r="Y1585" i="1"/>
  <c r="Y1595" i="1"/>
  <c r="Y1605" i="1"/>
  <c r="Y1615" i="1"/>
  <c r="Y1625" i="1"/>
  <c r="Y1635" i="1"/>
  <c r="Y1645" i="1"/>
  <c r="Y1655" i="1"/>
  <c r="Y1665" i="1"/>
  <c r="Y1675" i="1"/>
  <c r="Y1685" i="1"/>
  <c r="Y1695" i="1"/>
  <c r="Y1705" i="1"/>
  <c r="Y1715" i="1"/>
  <c r="Y1725" i="1"/>
  <c r="Y1735" i="1"/>
  <c r="Y1745" i="1"/>
  <c r="Y1755" i="1"/>
  <c r="Y1765" i="1"/>
  <c r="Y1775" i="1"/>
  <c r="Y1785" i="1"/>
  <c r="Y1795" i="1"/>
  <c r="X5" i="1"/>
  <c r="X15" i="1"/>
  <c r="X25" i="1"/>
  <c r="X35" i="1"/>
  <c r="X45" i="1"/>
  <c r="X55" i="1"/>
  <c r="X65" i="1"/>
  <c r="X75" i="1"/>
  <c r="X85" i="1"/>
  <c r="X95" i="1"/>
  <c r="X105" i="1"/>
  <c r="X115" i="1"/>
  <c r="X125" i="1"/>
  <c r="X135" i="1"/>
  <c r="X145" i="1"/>
  <c r="X155" i="1"/>
  <c r="X165" i="1"/>
  <c r="X175" i="1"/>
  <c r="X185" i="1"/>
  <c r="X195" i="1"/>
  <c r="X205" i="1"/>
  <c r="X215" i="1"/>
  <c r="X225" i="1"/>
  <c r="X235" i="1"/>
  <c r="X245" i="1"/>
  <c r="X255" i="1"/>
  <c r="X265" i="1"/>
  <c r="X275" i="1"/>
  <c r="X285" i="1"/>
  <c r="X295" i="1"/>
  <c r="X305" i="1"/>
  <c r="X315" i="1"/>
  <c r="X325" i="1"/>
  <c r="X335" i="1"/>
  <c r="X345" i="1"/>
  <c r="X355" i="1"/>
  <c r="X365" i="1"/>
  <c r="X375" i="1"/>
  <c r="X385" i="1"/>
  <c r="X395" i="1"/>
  <c r="X405" i="1"/>
  <c r="X415" i="1"/>
  <c r="X425" i="1"/>
  <c r="X435" i="1"/>
  <c r="X445" i="1"/>
  <c r="X455" i="1"/>
  <c r="X465" i="1"/>
  <c r="X475" i="1"/>
  <c r="Z1088" i="1"/>
  <c r="Z1165" i="1"/>
  <c r="Z1215" i="1"/>
  <c r="Z1265" i="1"/>
  <c r="Z1315" i="1"/>
  <c r="Z1365" i="1"/>
  <c r="Z1397" i="1"/>
  <c r="Z1423" i="1"/>
  <c r="Z1447" i="1"/>
  <c r="Z1468" i="1"/>
  <c r="Z1486" i="1"/>
  <c r="Z1503" i="1"/>
  <c r="Z1518" i="1"/>
  <c r="Z1536" i="1"/>
  <c r="Z1553" i="1"/>
  <c r="Z1568" i="1"/>
  <c r="Z1586" i="1"/>
  <c r="Z1603" i="1"/>
  <c r="Z1618" i="1"/>
  <c r="Z1636" i="1"/>
  <c r="Z1653" i="1"/>
  <c r="Z1668" i="1"/>
  <c r="Z1686" i="1"/>
  <c r="Z1703" i="1"/>
  <c r="Z1718" i="1"/>
  <c r="Z1736" i="1"/>
  <c r="Z1753" i="1"/>
  <c r="Z1768" i="1"/>
  <c r="Z1786" i="1"/>
  <c r="Y3" i="1"/>
  <c r="Y16" i="1"/>
  <c r="Y32" i="1"/>
  <c r="Y45" i="1"/>
  <c r="Y58" i="1"/>
  <c r="Y74" i="1"/>
  <c r="Y87" i="1"/>
  <c r="Y103" i="1"/>
  <c r="Y116" i="1"/>
  <c r="Y132" i="1"/>
  <c r="Y145" i="1"/>
  <c r="Y158" i="1"/>
  <c r="Y174" i="1"/>
  <c r="Y187" i="1"/>
  <c r="Y203" i="1"/>
  <c r="Y216" i="1"/>
  <c r="Y232" i="1"/>
  <c r="Y245" i="1"/>
  <c r="Y258" i="1"/>
  <c r="Y274" i="1"/>
  <c r="Y287" i="1"/>
  <c r="Y301" i="1"/>
  <c r="Y313" i="1"/>
  <c r="Y325" i="1"/>
  <c r="Y336" i="1"/>
  <c r="Y347" i="1"/>
  <c r="Y358" i="1"/>
  <c r="Y370" i="1"/>
  <c r="Y381" i="1"/>
  <c r="Y392" i="1"/>
  <c r="Y403" i="1"/>
  <c r="Y414" i="1"/>
  <c r="Y425" i="1"/>
  <c r="Y436" i="1"/>
  <c r="Y447" i="1"/>
  <c r="Y458" i="1"/>
  <c r="Y470" i="1"/>
  <c r="Y481" i="1"/>
  <c r="Y492" i="1"/>
  <c r="Y503" i="1"/>
  <c r="Y514" i="1"/>
  <c r="Y525" i="1"/>
  <c r="Y536" i="1"/>
  <c r="Y546" i="1"/>
  <c r="Y556" i="1"/>
  <c r="Y566" i="1"/>
  <c r="Y576" i="1"/>
  <c r="Y586" i="1"/>
  <c r="Y596" i="1"/>
  <c r="Y606" i="1"/>
  <c r="Y616" i="1"/>
  <c r="Y626" i="1"/>
  <c r="Y636" i="1"/>
  <c r="Y646" i="1"/>
  <c r="Y656" i="1"/>
  <c r="Y666" i="1"/>
  <c r="Y676" i="1"/>
  <c r="Y686" i="1"/>
  <c r="Y696" i="1"/>
  <c r="Y706" i="1"/>
  <c r="Y716" i="1"/>
  <c r="Y726" i="1"/>
  <c r="Y736" i="1"/>
  <c r="Y746" i="1"/>
  <c r="Y756" i="1"/>
  <c r="Y766" i="1"/>
  <c r="Y776" i="1"/>
  <c r="Y786" i="1"/>
  <c r="Y796" i="1"/>
  <c r="Y806" i="1"/>
  <c r="Y816" i="1"/>
  <c r="Y826" i="1"/>
  <c r="Y836" i="1"/>
  <c r="Y846" i="1"/>
  <c r="Y856" i="1"/>
  <c r="Y866" i="1"/>
  <c r="Y876" i="1"/>
  <c r="Y886" i="1"/>
  <c r="Y896" i="1"/>
  <c r="Y906" i="1"/>
  <c r="Y916" i="1"/>
  <c r="Y926" i="1"/>
  <c r="Y936" i="1"/>
  <c r="Y946" i="1"/>
  <c r="Y956" i="1"/>
  <c r="Y966" i="1"/>
  <c r="Y976" i="1"/>
  <c r="Y986" i="1"/>
  <c r="Y996" i="1"/>
  <c r="Y1006" i="1"/>
  <c r="Y1016" i="1"/>
  <c r="Y1026" i="1"/>
  <c r="Y1036" i="1"/>
  <c r="Y1046" i="1"/>
  <c r="Y1056" i="1"/>
  <c r="Y1066" i="1"/>
  <c r="Y1076" i="1"/>
  <c r="Y1086" i="1"/>
  <c r="Y1096" i="1"/>
  <c r="Y1106" i="1"/>
  <c r="Y1116" i="1"/>
  <c r="Y1126" i="1"/>
  <c r="Y1136" i="1"/>
  <c r="Y1146" i="1"/>
  <c r="Y1156" i="1"/>
  <c r="Y1166" i="1"/>
  <c r="Y1176" i="1"/>
  <c r="Y1186" i="1"/>
  <c r="Y1196" i="1"/>
  <c r="Y1206" i="1"/>
  <c r="Y1216" i="1"/>
  <c r="Y1226" i="1"/>
  <c r="Y1236" i="1"/>
  <c r="Y1246" i="1"/>
  <c r="Y1256" i="1"/>
  <c r="Y1266" i="1"/>
  <c r="Y1276" i="1"/>
  <c r="Y1286" i="1"/>
  <c r="Y1296" i="1"/>
  <c r="Y1306" i="1"/>
  <c r="Y1316" i="1"/>
  <c r="Y1326" i="1"/>
  <c r="Y1336" i="1"/>
  <c r="Y1346" i="1"/>
  <c r="Y1356" i="1"/>
  <c r="Y1366" i="1"/>
  <c r="Y1376" i="1"/>
  <c r="Y1386" i="1"/>
  <c r="Y1396" i="1"/>
  <c r="Y1406" i="1"/>
  <c r="Y1416" i="1"/>
  <c r="Y1426" i="1"/>
  <c r="Y1436" i="1"/>
  <c r="Y1446" i="1"/>
  <c r="Y1456" i="1"/>
  <c r="Y1466" i="1"/>
  <c r="Y1476" i="1"/>
  <c r="Y1486" i="1"/>
  <c r="Y1496" i="1"/>
  <c r="Y1506" i="1"/>
  <c r="Y1516" i="1"/>
  <c r="Y1526" i="1"/>
  <c r="Y1536" i="1"/>
  <c r="Y1546" i="1"/>
  <c r="Y1556" i="1"/>
  <c r="Y1566" i="1"/>
  <c r="Y1576" i="1"/>
  <c r="Y1586" i="1"/>
  <c r="Y1596" i="1"/>
  <c r="Y1606" i="1"/>
  <c r="Y1616" i="1"/>
  <c r="Y1626" i="1"/>
  <c r="Y1636" i="1"/>
  <c r="Y1646" i="1"/>
  <c r="Y1656" i="1"/>
  <c r="Y1666" i="1"/>
  <c r="Y1676" i="1"/>
  <c r="Y1686" i="1"/>
  <c r="Y1696" i="1"/>
  <c r="Y1706" i="1"/>
  <c r="Y1716" i="1"/>
  <c r="Y1726" i="1"/>
  <c r="Y1736" i="1"/>
  <c r="Y1746" i="1"/>
  <c r="Y1756" i="1"/>
  <c r="Y1766" i="1"/>
  <c r="Y1776" i="1"/>
  <c r="Y1786" i="1"/>
  <c r="Y1796" i="1"/>
  <c r="X6" i="1"/>
  <c r="X16" i="1"/>
  <c r="X26" i="1"/>
  <c r="X36" i="1"/>
  <c r="X46" i="1"/>
  <c r="X56" i="1"/>
  <c r="X66" i="1"/>
  <c r="X76" i="1"/>
  <c r="X86" i="1"/>
  <c r="X96" i="1"/>
  <c r="X106" i="1"/>
  <c r="X116" i="1"/>
  <c r="X126" i="1"/>
  <c r="X136" i="1"/>
  <c r="X146" i="1"/>
  <c r="X156" i="1"/>
  <c r="X166" i="1"/>
  <c r="X176" i="1"/>
  <c r="X186" i="1"/>
  <c r="X196" i="1"/>
  <c r="X206" i="1"/>
  <c r="X216" i="1"/>
  <c r="X226" i="1"/>
  <c r="X236" i="1"/>
  <c r="X246" i="1"/>
  <c r="X256" i="1"/>
  <c r="X266" i="1"/>
  <c r="X276" i="1"/>
  <c r="X286" i="1"/>
  <c r="X296" i="1"/>
  <c r="X306" i="1"/>
  <c r="X316" i="1"/>
  <c r="X326" i="1"/>
  <c r="X336" i="1"/>
  <c r="X346" i="1"/>
  <c r="X356" i="1"/>
  <c r="X366" i="1"/>
  <c r="X376" i="1"/>
  <c r="X386" i="1"/>
  <c r="Z1098" i="1"/>
  <c r="Z1168" i="1"/>
  <c r="Z1218" i="1"/>
  <c r="Z1268" i="1"/>
  <c r="Z1318" i="1"/>
  <c r="Z1368" i="1"/>
  <c r="Z1398" i="1"/>
  <c r="Z1425" i="1"/>
  <c r="Z1448" i="1"/>
  <c r="Z1472" i="1"/>
  <c r="Z1487" i="1"/>
  <c r="Z1505" i="1"/>
  <c r="Z1522" i="1"/>
  <c r="Z1537" i="1"/>
  <c r="Z1555" i="1"/>
  <c r="Z1572" i="1"/>
  <c r="Z1587" i="1"/>
  <c r="Z1605" i="1"/>
  <c r="Z1622" i="1"/>
  <c r="Z1637" i="1"/>
  <c r="Z1655" i="1"/>
  <c r="Z1672" i="1"/>
  <c r="Z1687" i="1"/>
  <c r="Z1705" i="1"/>
  <c r="Z1722" i="1"/>
  <c r="Z1737" i="1"/>
  <c r="Z1755" i="1"/>
  <c r="Z1772" i="1"/>
  <c r="Z1787" i="1"/>
  <c r="Y4" i="1"/>
  <c r="Y17" i="1"/>
  <c r="Y33" i="1"/>
  <c r="Y46" i="1"/>
  <c r="Y62" i="1"/>
  <c r="Y75" i="1"/>
  <c r="Y88" i="1"/>
  <c r="Y104" i="1"/>
  <c r="Y117" i="1"/>
  <c r="Y133" i="1"/>
  <c r="Y146" i="1"/>
  <c r="Y162" i="1"/>
  <c r="Y175" i="1"/>
  <c r="Y188" i="1"/>
  <c r="Y204" i="1"/>
  <c r="Y217" i="1"/>
  <c r="Y233" i="1"/>
  <c r="Y246" i="1"/>
  <c r="Y262" i="1"/>
  <c r="Y275" i="1"/>
  <c r="Y288" i="1"/>
  <c r="Y302" i="1"/>
  <c r="Y314" i="1"/>
  <c r="Y326" i="1"/>
  <c r="Y337" i="1"/>
  <c r="Y348" i="1"/>
  <c r="Y360" i="1"/>
  <c r="Y371" i="1"/>
  <c r="Y382" i="1"/>
  <c r="Y393" i="1"/>
  <c r="Y404" i="1"/>
  <c r="Y415" i="1"/>
  <c r="Y426" i="1"/>
  <c r="Y437" i="1"/>
  <c r="Y448" i="1"/>
  <c r="Y460" i="1"/>
  <c r="Y471" i="1"/>
  <c r="Y482" i="1"/>
  <c r="Y493" i="1"/>
  <c r="Y504" i="1"/>
  <c r="Y515" i="1"/>
  <c r="Y526" i="1"/>
  <c r="Y537" i="1"/>
  <c r="Y547" i="1"/>
  <c r="Y557" i="1"/>
  <c r="Y567" i="1"/>
  <c r="Y577" i="1"/>
  <c r="Y587" i="1"/>
  <c r="Y597" i="1"/>
  <c r="Y607" i="1"/>
  <c r="Y617" i="1"/>
  <c r="Y627" i="1"/>
  <c r="Y637" i="1"/>
  <c r="Y647" i="1"/>
  <c r="Y657" i="1"/>
  <c r="Y667" i="1"/>
  <c r="Y677" i="1"/>
  <c r="Y687" i="1"/>
  <c r="Y697" i="1"/>
  <c r="Y707" i="1"/>
  <c r="Y717" i="1"/>
  <c r="Y727" i="1"/>
  <c r="Y737" i="1"/>
  <c r="Y747" i="1"/>
  <c r="Y757" i="1"/>
  <c r="Y767" i="1"/>
  <c r="Y777" i="1"/>
  <c r="Y787" i="1"/>
  <c r="Y797" i="1"/>
  <c r="Y807" i="1"/>
  <c r="Y817" i="1"/>
  <c r="Y827" i="1"/>
  <c r="Y837" i="1"/>
  <c r="Y847" i="1"/>
  <c r="Y857" i="1"/>
  <c r="Y867" i="1"/>
  <c r="Y877" i="1"/>
  <c r="Y887" i="1"/>
  <c r="Y897" i="1"/>
  <c r="Y907" i="1"/>
  <c r="Y917" i="1"/>
  <c r="Y927" i="1"/>
  <c r="Y937" i="1"/>
  <c r="Y947" i="1"/>
  <c r="Y957" i="1"/>
  <c r="Y967" i="1"/>
  <c r="Y977" i="1"/>
  <c r="Y987" i="1"/>
  <c r="Y997" i="1"/>
  <c r="Y1007" i="1"/>
  <c r="Y1017" i="1"/>
  <c r="Y1027" i="1"/>
  <c r="Y1037" i="1"/>
  <c r="Y1047" i="1"/>
  <c r="Y1057" i="1"/>
  <c r="Y1067" i="1"/>
  <c r="Y1077" i="1"/>
  <c r="Y1087" i="1"/>
  <c r="Y1097" i="1"/>
  <c r="Y1107" i="1"/>
  <c r="Y1117" i="1"/>
  <c r="Y1127" i="1"/>
  <c r="Y1137" i="1"/>
  <c r="Y1147" i="1"/>
  <c r="Y1157" i="1"/>
  <c r="Y1167" i="1"/>
  <c r="Y1177" i="1"/>
  <c r="Y1187" i="1"/>
  <c r="Y1197" i="1"/>
  <c r="Y1207" i="1"/>
  <c r="Y1217" i="1"/>
  <c r="Y1227" i="1"/>
  <c r="Y1237" i="1"/>
  <c r="Y1247" i="1"/>
  <c r="Y1257" i="1"/>
  <c r="Y1267" i="1"/>
  <c r="Y1277" i="1"/>
  <c r="Y1287" i="1"/>
  <c r="Y1297" i="1"/>
  <c r="Y1307" i="1"/>
  <c r="Y1317" i="1"/>
  <c r="Y1327" i="1"/>
  <c r="Y1337" i="1"/>
  <c r="Y1347" i="1"/>
  <c r="Y1357" i="1"/>
  <c r="Y1367" i="1"/>
  <c r="Y1377" i="1"/>
  <c r="Y1387" i="1"/>
  <c r="Y1397" i="1"/>
  <c r="Y1407" i="1"/>
  <c r="Y1417" i="1"/>
  <c r="Y1427" i="1"/>
  <c r="Y1437" i="1"/>
  <c r="Y1447" i="1"/>
  <c r="Y1457" i="1"/>
  <c r="Y1467" i="1"/>
  <c r="Y1477" i="1"/>
  <c r="Y1487" i="1"/>
  <c r="Y1497" i="1"/>
  <c r="Y1507" i="1"/>
  <c r="Y1517" i="1"/>
  <c r="Y1527" i="1"/>
  <c r="Y1537" i="1"/>
  <c r="Y1547" i="1"/>
  <c r="Y1557" i="1"/>
  <c r="Y1567" i="1"/>
  <c r="Y1577" i="1"/>
  <c r="Y1587" i="1"/>
  <c r="Y1597" i="1"/>
  <c r="Y1607" i="1"/>
  <c r="Y1617" i="1"/>
  <c r="Y1627" i="1"/>
  <c r="Y1637" i="1"/>
  <c r="Y1647" i="1"/>
  <c r="Y1657" i="1"/>
  <c r="Y1667" i="1"/>
  <c r="Y1677" i="1"/>
  <c r="Y1687" i="1"/>
  <c r="Y1697" i="1"/>
  <c r="Y1707" i="1"/>
  <c r="Y1717" i="1"/>
  <c r="Y1727" i="1"/>
  <c r="Y1737" i="1"/>
  <c r="Y1747" i="1"/>
  <c r="Y1757" i="1"/>
  <c r="Y1767" i="1"/>
  <c r="Y1777" i="1"/>
  <c r="Y1787" i="1"/>
  <c r="Y1797" i="1"/>
  <c r="X7" i="1"/>
  <c r="X17" i="1"/>
  <c r="X27" i="1"/>
  <c r="X37" i="1"/>
  <c r="X47" i="1"/>
  <c r="X57" i="1"/>
  <c r="X67" i="1"/>
  <c r="X77" i="1"/>
  <c r="X87" i="1"/>
  <c r="X97" i="1"/>
  <c r="X107" i="1"/>
  <c r="X117" i="1"/>
  <c r="X127" i="1"/>
  <c r="X137" i="1"/>
  <c r="X147" i="1"/>
  <c r="X157" i="1"/>
  <c r="X167" i="1"/>
  <c r="X177" i="1"/>
  <c r="X187" i="1"/>
  <c r="X197" i="1"/>
  <c r="X207" i="1"/>
  <c r="X217" i="1"/>
  <c r="X227" i="1"/>
  <c r="X237" i="1"/>
  <c r="X247" i="1"/>
  <c r="X257" i="1"/>
  <c r="X267" i="1"/>
  <c r="X277" i="1"/>
  <c r="X287" i="1"/>
  <c r="X297" i="1"/>
  <c r="X307" i="1"/>
  <c r="X317" i="1"/>
  <c r="X327" i="1"/>
  <c r="X337" i="1"/>
  <c r="X347" i="1"/>
  <c r="X357" i="1"/>
  <c r="X367" i="1"/>
  <c r="X377" i="1"/>
  <c r="X387" i="1"/>
  <c r="X397" i="1"/>
  <c r="X407" i="1"/>
  <c r="X417" i="1"/>
  <c r="X427" i="1"/>
  <c r="Z1108" i="1"/>
  <c r="Z1175" i="1"/>
  <c r="Z1225" i="1"/>
  <c r="Z1275" i="1"/>
  <c r="Z1325" i="1"/>
  <c r="Z1375" i="1"/>
  <c r="Z1403" i="1"/>
  <c r="Z1427" i="1"/>
  <c r="Z1453" i="1"/>
  <c r="Z1473" i="1"/>
  <c r="Z1488" i="1"/>
  <c r="Z1506" i="1"/>
  <c r="Z1523" i="1"/>
  <c r="Z1538" i="1"/>
  <c r="Z1556" i="1"/>
  <c r="Z1573" i="1"/>
  <c r="Z1588" i="1"/>
  <c r="Z1606" i="1"/>
  <c r="Z1623" i="1"/>
  <c r="Z1638" i="1"/>
  <c r="Z1656" i="1"/>
  <c r="Z1673" i="1"/>
  <c r="Z1688" i="1"/>
  <c r="Z1706" i="1"/>
  <c r="Z1723" i="1"/>
  <c r="Z1738" i="1"/>
  <c r="Z1756" i="1"/>
  <c r="Z1773" i="1"/>
  <c r="Z1788" i="1"/>
  <c r="Y5" i="1"/>
  <c r="Y18" i="1"/>
  <c r="Y34" i="1"/>
  <c r="Y47" i="1"/>
  <c r="Y63" i="1"/>
  <c r="Y76" i="1"/>
  <c r="Y92" i="1"/>
  <c r="Y105" i="1"/>
  <c r="Y118" i="1"/>
  <c r="Y134" i="1"/>
  <c r="Y147" i="1"/>
  <c r="Y163" i="1"/>
  <c r="Y176" i="1"/>
  <c r="Y192" i="1"/>
  <c r="Y205" i="1"/>
  <c r="Y218" i="1"/>
  <c r="Y234" i="1"/>
  <c r="Y247" i="1"/>
  <c r="Y263" i="1"/>
  <c r="Y276" i="1"/>
  <c r="Y291" i="1"/>
  <c r="Y303" i="1"/>
  <c r="Y315" i="1"/>
  <c r="Y327" i="1"/>
  <c r="Y338" i="1"/>
  <c r="Y350" i="1"/>
  <c r="Y361" i="1"/>
  <c r="Y372" i="1"/>
  <c r="Y383" i="1"/>
  <c r="Y394" i="1"/>
  <c r="Y405" i="1"/>
  <c r="Y416" i="1"/>
  <c r="Y427" i="1"/>
  <c r="Y438" i="1"/>
  <c r="Y450" i="1"/>
  <c r="Y461" i="1"/>
  <c r="Y472" i="1"/>
  <c r="Y483" i="1"/>
  <c r="Y494" i="1"/>
  <c r="Y505" i="1"/>
  <c r="Y516" i="1"/>
  <c r="Y527" i="1"/>
  <c r="Y538" i="1"/>
  <c r="Y548" i="1"/>
  <c r="Y558" i="1"/>
  <c r="Y568" i="1"/>
  <c r="Y578" i="1"/>
  <c r="Y588" i="1"/>
  <c r="Y598" i="1"/>
  <c r="Y608" i="1"/>
  <c r="Y618" i="1"/>
  <c r="Y628" i="1"/>
  <c r="Y638" i="1"/>
  <c r="Y648" i="1"/>
  <c r="Y658" i="1"/>
  <c r="Y668" i="1"/>
  <c r="Y678" i="1"/>
  <c r="Y688" i="1"/>
  <c r="Y698" i="1"/>
  <c r="Y708" i="1"/>
  <c r="Y718" i="1"/>
  <c r="Y728" i="1"/>
  <c r="Y738" i="1"/>
  <c r="Y748" i="1"/>
  <c r="Y758" i="1"/>
  <c r="Y768" i="1"/>
  <c r="Y778" i="1"/>
  <c r="Y788" i="1"/>
  <c r="Y798" i="1"/>
  <c r="Y808" i="1"/>
  <c r="Y818" i="1"/>
  <c r="Y828" i="1"/>
  <c r="Y838" i="1"/>
  <c r="Y848" i="1"/>
  <c r="Y858" i="1"/>
  <c r="Y868" i="1"/>
  <c r="Y878" i="1"/>
  <c r="Y888" i="1"/>
  <c r="Y898" i="1"/>
  <c r="Y908" i="1"/>
  <c r="Y918" i="1"/>
  <c r="Y928" i="1"/>
  <c r="Y938" i="1"/>
  <c r="Y948" i="1"/>
  <c r="Y958" i="1"/>
  <c r="Y968" i="1"/>
  <c r="Y978" i="1"/>
  <c r="Y988" i="1"/>
  <c r="Y998" i="1"/>
  <c r="Y1008" i="1"/>
  <c r="Y1018" i="1"/>
  <c r="Y1028" i="1"/>
  <c r="Y1038" i="1"/>
  <c r="Y1048" i="1"/>
  <c r="Y1058" i="1"/>
  <c r="Y1068" i="1"/>
  <c r="Y1078" i="1"/>
  <c r="Y1088" i="1"/>
  <c r="Y1098" i="1"/>
  <c r="Y1108" i="1"/>
  <c r="Y1118" i="1"/>
  <c r="Y1128" i="1"/>
  <c r="Y1138" i="1"/>
  <c r="Y1148" i="1"/>
  <c r="Y1158" i="1"/>
  <c r="Y1168" i="1"/>
  <c r="Y1178" i="1"/>
  <c r="Y1188" i="1"/>
  <c r="Y1198" i="1"/>
  <c r="Y1208" i="1"/>
  <c r="Y1218" i="1"/>
  <c r="Y1228" i="1"/>
  <c r="Y1238" i="1"/>
  <c r="Y1248" i="1"/>
  <c r="Y1258" i="1"/>
  <c r="Y1268" i="1"/>
  <c r="Y1278" i="1"/>
  <c r="Y1288" i="1"/>
  <c r="Y1298" i="1"/>
  <c r="Y1308" i="1"/>
  <c r="Y1318" i="1"/>
  <c r="Y1328" i="1"/>
  <c r="Y1338" i="1"/>
  <c r="Y1348" i="1"/>
  <c r="Y1358" i="1"/>
  <c r="Y1368" i="1"/>
  <c r="Y1378" i="1"/>
  <c r="Y1388" i="1"/>
  <c r="Y1398" i="1"/>
  <c r="Y1408" i="1"/>
  <c r="Y1418" i="1"/>
  <c r="Y1428" i="1"/>
  <c r="Y1438" i="1"/>
  <c r="Y1448" i="1"/>
  <c r="Y1458" i="1"/>
  <c r="Y1468" i="1"/>
  <c r="Y1478" i="1"/>
  <c r="Y1488" i="1"/>
  <c r="Y1498" i="1"/>
  <c r="Y1508" i="1"/>
  <c r="Y1518" i="1"/>
  <c r="Y1528" i="1"/>
  <c r="Y1538" i="1"/>
  <c r="Y1548" i="1"/>
  <c r="Y1558" i="1"/>
  <c r="Y1568" i="1"/>
  <c r="Y1578" i="1"/>
  <c r="Y1588" i="1"/>
  <c r="Y1598" i="1"/>
  <c r="Y1608" i="1"/>
  <c r="Y1618" i="1"/>
  <c r="Y1628" i="1"/>
  <c r="Y1638" i="1"/>
  <c r="Y1648" i="1"/>
  <c r="Y1658" i="1"/>
  <c r="Y1668" i="1"/>
  <c r="Y1678" i="1"/>
  <c r="Y1688" i="1"/>
  <c r="Y1698" i="1"/>
  <c r="Y1708" i="1"/>
  <c r="Y1718" i="1"/>
  <c r="Y1728" i="1"/>
  <c r="Y1738" i="1"/>
  <c r="Y1748" i="1"/>
  <c r="Y1758" i="1"/>
  <c r="Y1768" i="1"/>
  <c r="Y1778" i="1"/>
  <c r="Y1788" i="1"/>
  <c r="Y1798" i="1"/>
  <c r="X8" i="1"/>
  <c r="X18" i="1"/>
  <c r="X28" i="1"/>
  <c r="X38" i="1"/>
  <c r="X48" i="1"/>
  <c r="X58" i="1"/>
  <c r="X68" i="1"/>
  <c r="X78" i="1"/>
  <c r="X88" i="1"/>
  <c r="X98" i="1"/>
  <c r="X108" i="1"/>
  <c r="X118" i="1"/>
  <c r="X128" i="1"/>
  <c r="X138" i="1"/>
  <c r="X148" i="1"/>
  <c r="X158" i="1"/>
  <c r="X168" i="1"/>
  <c r="X178" i="1"/>
  <c r="X188" i="1"/>
  <c r="X198" i="1"/>
  <c r="X208" i="1"/>
  <c r="X218" i="1"/>
  <c r="X228" i="1"/>
  <c r="X238" i="1"/>
  <c r="X248" i="1"/>
  <c r="X258" i="1"/>
  <c r="X268" i="1"/>
  <c r="X278" i="1"/>
  <c r="X288" i="1"/>
  <c r="X298" i="1"/>
  <c r="X308" i="1"/>
  <c r="X318" i="1"/>
  <c r="X328" i="1"/>
  <c r="X338" i="1"/>
  <c r="X348" i="1"/>
  <c r="X358" i="1"/>
  <c r="X368" i="1"/>
  <c r="X378" i="1"/>
  <c r="X388" i="1"/>
  <c r="X398" i="1"/>
  <c r="X408" i="1"/>
  <c r="X418" i="1"/>
  <c r="X428" i="1"/>
  <c r="X438" i="1"/>
  <c r="Z1118" i="1"/>
  <c r="Z1178" i="1"/>
  <c r="Z1228" i="1"/>
  <c r="Z1278" i="1"/>
  <c r="Z1328" i="1"/>
  <c r="Z1377" i="1"/>
  <c r="Z1405" i="1"/>
  <c r="Z1428" i="1"/>
  <c r="Z1455" i="1"/>
  <c r="Z1475" i="1"/>
  <c r="Z1492" i="1"/>
  <c r="Z1507" i="1"/>
  <c r="Z1525" i="1"/>
  <c r="Z1542" i="1"/>
  <c r="Z1557" i="1"/>
  <c r="Z1575" i="1"/>
  <c r="Z1592" i="1"/>
  <c r="Z1607" i="1"/>
  <c r="Z1625" i="1"/>
  <c r="Z1642" i="1"/>
  <c r="Z1657" i="1"/>
  <c r="Z1675" i="1"/>
  <c r="Z1692" i="1"/>
  <c r="Z1707" i="1"/>
  <c r="Z1725" i="1"/>
  <c r="Z1742" i="1"/>
  <c r="Z1757" i="1"/>
  <c r="Z1775" i="1"/>
  <c r="Z1792" i="1"/>
  <c r="Y6" i="1"/>
  <c r="Y22" i="1"/>
  <c r="Y35" i="1"/>
  <c r="Y48" i="1"/>
  <c r="Y64" i="1"/>
  <c r="Y77" i="1"/>
  <c r="Y93" i="1"/>
  <c r="Y106" i="1"/>
  <c r="Y122" i="1"/>
  <c r="Y135" i="1"/>
  <c r="Y148" i="1"/>
  <c r="Y164" i="1"/>
  <c r="Y177" i="1"/>
  <c r="Y193" i="1"/>
  <c r="Y206" i="1"/>
  <c r="Y222" i="1"/>
  <c r="Y235" i="1"/>
  <c r="Y248" i="1"/>
  <c r="Y264" i="1"/>
  <c r="Y277" i="1"/>
  <c r="Y292" i="1"/>
  <c r="Y304" i="1"/>
  <c r="Y316" i="1"/>
  <c r="Y328" i="1"/>
  <c r="Y340" i="1"/>
  <c r="Y351" i="1"/>
  <c r="Y362" i="1"/>
  <c r="Y373" i="1"/>
  <c r="Y384" i="1"/>
  <c r="Y395" i="1"/>
  <c r="Y406" i="1"/>
  <c r="Y417" i="1"/>
  <c r="Y428" i="1"/>
  <c r="Y440" i="1"/>
  <c r="Y451" i="1"/>
  <c r="Y462" i="1"/>
  <c r="Y473" i="1"/>
  <c r="Y484" i="1"/>
  <c r="Y495" i="1"/>
  <c r="Y506" i="1"/>
  <c r="Y517" i="1"/>
  <c r="Y528" i="1"/>
  <c r="Y539" i="1"/>
  <c r="Y549" i="1"/>
  <c r="Y559" i="1"/>
  <c r="Y569" i="1"/>
  <c r="Y579" i="1"/>
  <c r="Y589" i="1"/>
  <c r="Y599" i="1"/>
  <c r="Y609" i="1"/>
  <c r="Y619" i="1"/>
  <c r="Y629" i="1"/>
  <c r="Y639" i="1"/>
  <c r="Y649" i="1"/>
  <c r="Y659" i="1"/>
  <c r="Y669" i="1"/>
  <c r="Y679" i="1"/>
  <c r="Y689" i="1"/>
  <c r="Y699" i="1"/>
  <c r="Y709" i="1"/>
  <c r="Y719" i="1"/>
  <c r="Y729" i="1"/>
  <c r="Y739" i="1"/>
  <c r="Y749" i="1"/>
  <c r="Y759" i="1"/>
  <c r="Y769" i="1"/>
  <c r="Y779" i="1"/>
  <c r="Y789" i="1"/>
  <c r="Y799" i="1"/>
  <c r="Y809" i="1"/>
  <c r="Y819" i="1"/>
  <c r="Y829" i="1"/>
  <c r="Y839" i="1"/>
  <c r="Y849" i="1"/>
  <c r="Y859" i="1"/>
  <c r="Y869" i="1"/>
  <c r="Y879" i="1"/>
  <c r="Y889" i="1"/>
  <c r="Y899" i="1"/>
  <c r="Y909" i="1"/>
  <c r="Y919" i="1"/>
  <c r="Y929" i="1"/>
  <c r="Y939" i="1"/>
  <c r="Y949" i="1"/>
  <c r="Y959" i="1"/>
  <c r="Y969" i="1"/>
  <c r="Y979" i="1"/>
  <c r="Y989" i="1"/>
  <c r="Y999" i="1"/>
  <c r="Y1009" i="1"/>
  <c r="Y1019" i="1"/>
  <c r="Y1029" i="1"/>
  <c r="Y1039" i="1"/>
  <c r="Y1049" i="1"/>
  <c r="Y1059" i="1"/>
  <c r="Y1069" i="1"/>
  <c r="Y1079" i="1"/>
  <c r="Y1089" i="1"/>
  <c r="Y1099" i="1"/>
  <c r="Y1109" i="1"/>
  <c r="Y1119" i="1"/>
  <c r="Y1129" i="1"/>
  <c r="Y1139" i="1"/>
  <c r="Y1149" i="1"/>
  <c r="Y1159" i="1"/>
  <c r="Y1169" i="1"/>
  <c r="Y1179" i="1"/>
  <c r="Y1189" i="1"/>
  <c r="Y1199" i="1"/>
  <c r="Y1209" i="1"/>
  <c r="Y1219" i="1"/>
  <c r="Y1229" i="1"/>
  <c r="Y1239" i="1"/>
  <c r="Y1249" i="1"/>
  <c r="Y1259" i="1"/>
  <c r="Y1269" i="1"/>
  <c r="Y1279" i="1"/>
  <c r="Y1289" i="1"/>
  <c r="Y1299" i="1"/>
  <c r="Y1309" i="1"/>
  <c r="Y1319" i="1"/>
  <c r="Y1329" i="1"/>
  <c r="Y1339" i="1"/>
  <c r="Y1349" i="1"/>
  <c r="Y1359" i="1"/>
  <c r="Y1369" i="1"/>
  <c r="Y1379" i="1"/>
  <c r="Y1389" i="1"/>
  <c r="Y1399" i="1"/>
  <c r="Y1409" i="1"/>
  <c r="Y1419" i="1"/>
  <c r="Y1429" i="1"/>
  <c r="Y1439" i="1"/>
  <c r="Y1449" i="1"/>
  <c r="Y1459" i="1"/>
  <c r="Y1469" i="1"/>
  <c r="Y1479" i="1"/>
  <c r="Y1489" i="1"/>
  <c r="Y1499" i="1"/>
  <c r="Y1509" i="1"/>
  <c r="Y1519" i="1"/>
  <c r="Y1529" i="1"/>
  <c r="Y1539" i="1"/>
  <c r="Y1549" i="1"/>
  <c r="Y1559" i="1"/>
  <c r="Y1569" i="1"/>
  <c r="Y1579" i="1"/>
  <c r="Y1589" i="1"/>
  <c r="Y1599" i="1"/>
  <c r="Y1609" i="1"/>
  <c r="Y1619" i="1"/>
  <c r="Y1629" i="1"/>
  <c r="Y1639" i="1"/>
  <c r="Y1649" i="1"/>
  <c r="Y1659" i="1"/>
  <c r="Y1669" i="1"/>
  <c r="Y1679" i="1"/>
  <c r="Y1689" i="1"/>
  <c r="Y1699" i="1"/>
  <c r="Y1709" i="1"/>
  <c r="Y1719" i="1"/>
  <c r="Y1729" i="1"/>
  <c r="Y1739" i="1"/>
  <c r="Y1749" i="1"/>
  <c r="Y1759" i="1"/>
  <c r="Y1769" i="1"/>
  <c r="Y1779" i="1"/>
  <c r="Y1789" i="1"/>
  <c r="Y1799" i="1"/>
  <c r="X9" i="1"/>
  <c r="X19" i="1"/>
  <c r="X29" i="1"/>
  <c r="X39" i="1"/>
  <c r="X49" i="1"/>
  <c r="X59" i="1"/>
  <c r="X69" i="1"/>
  <c r="X79" i="1"/>
  <c r="X89" i="1"/>
  <c r="X99" i="1"/>
  <c r="X109" i="1"/>
  <c r="X119" i="1"/>
  <c r="X129" i="1"/>
  <c r="X139" i="1"/>
  <c r="X149" i="1"/>
  <c r="X159" i="1"/>
  <c r="X169" i="1"/>
  <c r="X179" i="1"/>
  <c r="X189" i="1"/>
  <c r="X199" i="1"/>
  <c r="X209" i="1"/>
  <c r="X219" i="1"/>
  <c r="X229" i="1"/>
  <c r="X239" i="1"/>
  <c r="X249" i="1"/>
  <c r="X259" i="1"/>
  <c r="X269" i="1"/>
  <c r="X279" i="1"/>
  <c r="X289" i="1"/>
  <c r="X299" i="1"/>
  <c r="X309" i="1"/>
  <c r="X319" i="1"/>
  <c r="X329" i="1"/>
  <c r="X339" i="1"/>
  <c r="X349" i="1"/>
  <c r="X359" i="1"/>
  <c r="X369" i="1"/>
  <c r="X379" i="1"/>
  <c r="X389" i="1"/>
  <c r="X399" i="1"/>
  <c r="X409" i="1"/>
  <c r="X419" i="1"/>
  <c r="X429" i="1"/>
  <c r="X439" i="1"/>
  <c r="X449" i="1"/>
  <c r="X459" i="1"/>
  <c r="X469" i="1"/>
  <c r="X479" i="1"/>
  <c r="X489" i="1"/>
  <c r="X499" i="1"/>
  <c r="X509" i="1"/>
  <c r="X519" i="1"/>
  <c r="X529" i="1"/>
  <c r="X539" i="1"/>
  <c r="X549" i="1"/>
  <c r="X559" i="1"/>
  <c r="X569" i="1"/>
  <c r="X579" i="1"/>
  <c r="X589" i="1"/>
  <c r="X599" i="1"/>
  <c r="X609" i="1"/>
  <c r="X619" i="1"/>
  <c r="X629" i="1"/>
  <c r="X639" i="1"/>
  <c r="X649" i="1"/>
  <c r="X659" i="1"/>
  <c r="X669" i="1"/>
  <c r="X679" i="1"/>
  <c r="X689" i="1"/>
  <c r="X699" i="1"/>
  <c r="X709" i="1"/>
  <c r="X719" i="1"/>
  <c r="X729" i="1"/>
  <c r="X739" i="1"/>
  <c r="X749" i="1"/>
  <c r="X759" i="1"/>
  <c r="X769" i="1"/>
  <c r="X779" i="1"/>
  <c r="X789" i="1"/>
  <c r="X799" i="1"/>
  <c r="X809" i="1"/>
  <c r="X819" i="1"/>
  <c r="X829" i="1"/>
  <c r="X839" i="1"/>
  <c r="X849" i="1"/>
  <c r="X859" i="1"/>
  <c r="X869" i="1"/>
  <c r="X879" i="1"/>
  <c r="X889" i="1"/>
  <c r="X899" i="1"/>
  <c r="X909" i="1"/>
  <c r="X919" i="1"/>
  <c r="X929" i="1"/>
  <c r="X939" i="1"/>
  <c r="X949" i="1"/>
  <c r="X959" i="1"/>
  <c r="X969" i="1"/>
  <c r="X979" i="1"/>
  <c r="X989" i="1"/>
  <c r="X999" i="1"/>
  <c r="X1009" i="1"/>
  <c r="X1019" i="1"/>
  <c r="X1029" i="1"/>
  <c r="X1039" i="1"/>
  <c r="X1049" i="1"/>
  <c r="X1059" i="1"/>
  <c r="X1069" i="1"/>
  <c r="X1079" i="1"/>
  <c r="X1089" i="1"/>
  <c r="X1099" i="1"/>
  <c r="Z1128" i="1"/>
  <c r="Z1185" i="1"/>
  <c r="Z1235" i="1"/>
  <c r="Z1285" i="1"/>
  <c r="Z1335" i="1"/>
  <c r="Z1378" i="1"/>
  <c r="Z1407" i="1"/>
  <c r="Z1433" i="1"/>
  <c r="Z1457" i="1"/>
  <c r="Z1476" i="1"/>
  <c r="Z1493" i="1"/>
  <c r="Z1508" i="1"/>
  <c r="Z1526" i="1"/>
  <c r="Z1543" i="1"/>
  <c r="Z1558" i="1"/>
  <c r="Z1576" i="1"/>
  <c r="Z1593" i="1"/>
  <c r="Z1608" i="1"/>
  <c r="Z1626" i="1"/>
  <c r="Z1643" i="1"/>
  <c r="Z1658" i="1"/>
  <c r="Z1676" i="1"/>
  <c r="Z1693" i="1"/>
  <c r="Z1708" i="1"/>
  <c r="Z1726" i="1"/>
  <c r="Z1743" i="1"/>
  <c r="Z1758" i="1"/>
  <c r="Z1776" i="1"/>
  <c r="Z1793" i="1"/>
  <c r="Y7" i="1"/>
  <c r="Y23" i="1"/>
  <c r="Y36" i="1"/>
  <c r="Y52" i="1"/>
  <c r="Y65" i="1"/>
  <c r="Y78" i="1"/>
  <c r="Y94" i="1"/>
  <c r="Y107" i="1"/>
  <c r="Y123" i="1"/>
  <c r="Y136" i="1"/>
  <c r="Y152" i="1"/>
  <c r="Y165" i="1"/>
  <c r="Y178" i="1"/>
  <c r="Y194" i="1"/>
  <c r="Y207" i="1"/>
  <c r="Y223" i="1"/>
  <c r="Y236" i="1"/>
  <c r="Y252" i="1"/>
  <c r="Y265" i="1"/>
  <c r="Y278" i="1"/>
  <c r="Y293" i="1"/>
  <c r="Y305" i="1"/>
  <c r="Y317" i="1"/>
  <c r="Y330" i="1"/>
  <c r="Y341" i="1"/>
  <c r="Y352" i="1"/>
  <c r="Y363" i="1"/>
  <c r="Y374" i="1"/>
  <c r="Y385" i="1"/>
  <c r="Y396" i="1"/>
  <c r="Y407" i="1"/>
  <c r="Y418" i="1"/>
  <c r="Y430" i="1"/>
  <c r="Y441" i="1"/>
  <c r="Y452" i="1"/>
  <c r="Y463" i="1"/>
  <c r="Y474" i="1"/>
  <c r="Y485" i="1"/>
  <c r="Y496" i="1"/>
  <c r="Y507" i="1"/>
  <c r="Y518" i="1"/>
  <c r="Y530" i="1"/>
  <c r="Y540" i="1"/>
  <c r="Y550" i="1"/>
  <c r="Y560" i="1"/>
  <c r="Y570" i="1"/>
  <c r="Y580" i="1"/>
  <c r="Y590" i="1"/>
  <c r="Y600" i="1"/>
  <c r="Y610" i="1"/>
  <c r="Y620" i="1"/>
  <c r="Y630" i="1"/>
  <c r="Y640" i="1"/>
  <c r="Y650" i="1"/>
  <c r="Y660" i="1"/>
  <c r="Y670" i="1"/>
  <c r="Y680" i="1"/>
  <c r="Y690" i="1"/>
  <c r="Y700" i="1"/>
  <c r="Y710" i="1"/>
  <c r="Y720" i="1"/>
  <c r="Y730" i="1"/>
  <c r="Y740" i="1"/>
  <c r="Y750" i="1"/>
  <c r="Y760" i="1"/>
  <c r="Y770" i="1"/>
  <c r="Y780" i="1"/>
  <c r="Y790" i="1"/>
  <c r="Y800" i="1"/>
  <c r="Y810" i="1"/>
  <c r="Y820" i="1"/>
  <c r="Y830" i="1"/>
  <c r="Y840" i="1"/>
  <c r="Y850" i="1"/>
  <c r="Y860" i="1"/>
  <c r="Y870" i="1"/>
  <c r="Y880" i="1"/>
  <c r="Y890" i="1"/>
  <c r="Y900" i="1"/>
  <c r="Y910" i="1"/>
  <c r="Y920" i="1"/>
  <c r="Y930" i="1"/>
  <c r="Y940" i="1"/>
  <c r="Y950" i="1"/>
  <c r="Y960" i="1"/>
  <c r="Y970" i="1"/>
  <c r="Y980" i="1"/>
  <c r="Y990" i="1"/>
  <c r="Y1000" i="1"/>
  <c r="Y1010" i="1"/>
  <c r="Y1020" i="1"/>
  <c r="Y1030" i="1"/>
  <c r="Y1040" i="1"/>
  <c r="Y1050" i="1"/>
  <c r="Y1060" i="1"/>
  <c r="Y1070" i="1"/>
  <c r="Y1080" i="1"/>
  <c r="Y1090" i="1"/>
  <c r="Y1100" i="1"/>
  <c r="Y1110" i="1"/>
  <c r="Y1120" i="1"/>
  <c r="Y1130" i="1"/>
  <c r="Y1140" i="1"/>
  <c r="Y1150" i="1"/>
  <c r="Y1160" i="1"/>
  <c r="Y1170" i="1"/>
  <c r="Y1180" i="1"/>
  <c r="Y1190" i="1"/>
  <c r="Y1200" i="1"/>
  <c r="Y1210" i="1"/>
  <c r="Y1220" i="1"/>
  <c r="Y1230" i="1"/>
  <c r="Y1240" i="1"/>
  <c r="Y1250" i="1"/>
  <c r="Y1260" i="1"/>
  <c r="Y1270" i="1"/>
  <c r="Y1280" i="1"/>
  <c r="Y1290" i="1"/>
  <c r="Y1300" i="1"/>
  <c r="Y1310" i="1"/>
  <c r="Y1320" i="1"/>
  <c r="Y1330" i="1"/>
  <c r="Y1340" i="1"/>
  <c r="Y1350" i="1"/>
  <c r="Y1360" i="1"/>
  <c r="Y1370" i="1"/>
  <c r="Y1380" i="1"/>
  <c r="Y1390" i="1"/>
  <c r="Y1400" i="1"/>
  <c r="Y1410" i="1"/>
  <c r="Y1420" i="1"/>
  <c r="Y1430" i="1"/>
  <c r="Y1440" i="1"/>
  <c r="Y1450" i="1"/>
  <c r="Y1460" i="1"/>
  <c r="Y1470" i="1"/>
  <c r="Y1480" i="1"/>
  <c r="Y1490" i="1"/>
  <c r="Y1500" i="1"/>
  <c r="Y1510" i="1"/>
  <c r="Y1520" i="1"/>
  <c r="Y1530" i="1"/>
  <c r="Y1540" i="1"/>
  <c r="Y1550" i="1"/>
  <c r="Y1560" i="1"/>
  <c r="Y1570" i="1"/>
  <c r="Y1580" i="1"/>
  <c r="Y1590" i="1"/>
  <c r="Y1600" i="1"/>
  <c r="Y1610" i="1"/>
  <c r="Y1620" i="1"/>
  <c r="Y1630" i="1"/>
  <c r="Y1640" i="1"/>
  <c r="Y1650" i="1"/>
  <c r="Y1660" i="1"/>
  <c r="Y1670" i="1"/>
  <c r="Y1680" i="1"/>
  <c r="Y1690" i="1"/>
  <c r="Y1700" i="1"/>
  <c r="Y1710" i="1"/>
  <c r="Y1720" i="1"/>
  <c r="Y1730" i="1"/>
  <c r="Y1740" i="1"/>
  <c r="Y1750" i="1"/>
  <c r="Y1760" i="1"/>
  <c r="Y1770" i="1"/>
  <c r="Y1780" i="1"/>
  <c r="Y1790" i="1"/>
  <c r="Y1800" i="1"/>
  <c r="X10" i="1"/>
  <c r="X20" i="1"/>
  <c r="X30" i="1"/>
  <c r="X40" i="1"/>
  <c r="X50" i="1"/>
  <c r="X60" i="1"/>
  <c r="X70" i="1"/>
  <c r="X80" i="1"/>
  <c r="X90" i="1"/>
  <c r="X100" i="1"/>
  <c r="X110" i="1"/>
  <c r="X120" i="1"/>
  <c r="X130" i="1"/>
  <c r="X140" i="1"/>
  <c r="X150" i="1"/>
  <c r="X160" i="1"/>
  <c r="X170" i="1"/>
  <c r="X180" i="1"/>
  <c r="X190" i="1"/>
  <c r="X200" i="1"/>
  <c r="X210" i="1"/>
  <c r="X220" i="1"/>
  <c r="X230" i="1"/>
  <c r="X240" i="1"/>
  <c r="X250" i="1"/>
  <c r="X260" i="1"/>
  <c r="X270" i="1"/>
  <c r="X280" i="1"/>
  <c r="X290" i="1"/>
  <c r="X300" i="1"/>
  <c r="X310" i="1"/>
  <c r="X320" i="1"/>
  <c r="X330" i="1"/>
  <c r="X340" i="1"/>
  <c r="X350" i="1"/>
  <c r="X360" i="1"/>
  <c r="X370" i="1"/>
  <c r="X380" i="1"/>
  <c r="X390" i="1"/>
  <c r="X400" i="1"/>
  <c r="X410" i="1"/>
  <c r="X420" i="1"/>
  <c r="X430" i="1"/>
  <c r="X440" i="1"/>
  <c r="X450" i="1"/>
  <c r="X460" i="1"/>
  <c r="X470" i="1"/>
  <c r="X480" i="1"/>
  <c r="X490" i="1"/>
  <c r="X500" i="1"/>
  <c r="X510" i="1"/>
  <c r="X520" i="1"/>
  <c r="X530" i="1"/>
  <c r="X540" i="1"/>
  <c r="X550" i="1"/>
  <c r="X560" i="1"/>
  <c r="X570" i="1"/>
  <c r="X580" i="1"/>
  <c r="X590" i="1"/>
  <c r="X600" i="1"/>
  <c r="X610" i="1"/>
  <c r="X620" i="1"/>
  <c r="X630" i="1"/>
  <c r="X640" i="1"/>
  <c r="X650" i="1"/>
  <c r="X660" i="1"/>
  <c r="X670" i="1"/>
  <c r="X680" i="1"/>
  <c r="X690" i="1"/>
  <c r="X700" i="1"/>
  <c r="X710" i="1"/>
  <c r="X720" i="1"/>
  <c r="X730" i="1"/>
  <c r="X740" i="1"/>
  <c r="X750" i="1"/>
  <c r="X760" i="1"/>
  <c r="X770" i="1"/>
  <c r="X780" i="1"/>
  <c r="X790" i="1"/>
  <c r="X800" i="1"/>
  <c r="X810" i="1"/>
  <c r="X820" i="1"/>
  <c r="X830" i="1"/>
  <c r="X840" i="1"/>
  <c r="X850" i="1"/>
  <c r="X860" i="1"/>
  <c r="X870" i="1"/>
  <c r="X880" i="1"/>
  <c r="Z1138" i="1"/>
  <c r="Z1188" i="1"/>
  <c r="Z1238" i="1"/>
  <c r="Z1288" i="1"/>
  <c r="Z1338" i="1"/>
  <c r="Z1385" i="1"/>
  <c r="Z1408" i="1"/>
  <c r="Z1435" i="1"/>
  <c r="Z1458" i="1"/>
  <c r="Z1477" i="1"/>
  <c r="Z1495" i="1"/>
  <c r="Z1512" i="1"/>
  <c r="Z1527" i="1"/>
  <c r="Z1545" i="1"/>
  <c r="Z1562" i="1"/>
  <c r="Z1577" i="1"/>
  <c r="Z1595" i="1"/>
  <c r="Z1612" i="1"/>
  <c r="Z1627" i="1"/>
  <c r="Z1645" i="1"/>
  <c r="Z1662" i="1"/>
  <c r="Z1677" i="1"/>
  <c r="Z1695" i="1"/>
  <c r="Z1712" i="1"/>
  <c r="Z1727" i="1"/>
  <c r="Z1745" i="1"/>
  <c r="Z1762" i="1"/>
  <c r="Z1777" i="1"/>
  <c r="Z1795" i="1"/>
  <c r="Y8" i="1"/>
  <c r="Y24" i="1"/>
  <c r="Y37" i="1"/>
  <c r="Y53" i="1"/>
  <c r="Y66" i="1"/>
  <c r="Y82" i="1"/>
  <c r="Y95" i="1"/>
  <c r="Y108" i="1"/>
  <c r="Y124" i="1"/>
  <c r="Y137" i="1"/>
  <c r="Y153" i="1"/>
  <c r="Y166" i="1"/>
  <c r="Y182" i="1"/>
  <c r="Y195" i="1"/>
  <c r="Y208" i="1"/>
  <c r="Y224" i="1"/>
  <c r="Y237" i="1"/>
  <c r="Y253" i="1"/>
  <c r="Y266" i="1"/>
  <c r="Y282" i="1"/>
  <c r="Y294" i="1"/>
  <c r="Y306" i="1"/>
  <c r="Y318" i="1"/>
  <c r="Y331" i="1"/>
  <c r="Y342" i="1"/>
  <c r="Y353" i="1"/>
  <c r="Y364" i="1"/>
  <c r="Y375" i="1"/>
  <c r="Y386" i="1"/>
  <c r="Y397" i="1"/>
  <c r="Y408" i="1"/>
  <c r="Y420" i="1"/>
  <c r="Y431" i="1"/>
  <c r="Y442" i="1"/>
  <c r="Y453" i="1"/>
  <c r="Y464" i="1"/>
  <c r="Y475" i="1"/>
  <c r="Y486" i="1"/>
  <c r="Y497" i="1"/>
  <c r="Y508" i="1"/>
  <c r="Y520" i="1"/>
  <c r="Y531" i="1"/>
  <c r="Y541" i="1"/>
  <c r="Y551" i="1"/>
  <c r="Y561" i="1"/>
  <c r="Y571" i="1"/>
  <c r="Y581" i="1"/>
  <c r="Y591" i="1"/>
  <c r="Y601" i="1"/>
  <c r="Y611" i="1"/>
  <c r="Y621" i="1"/>
  <c r="Y631" i="1"/>
  <c r="Y641" i="1"/>
  <c r="Y651" i="1"/>
  <c r="Y661" i="1"/>
  <c r="Y671" i="1"/>
  <c r="Y681" i="1"/>
  <c r="Y691" i="1"/>
  <c r="Y701" i="1"/>
  <c r="Y711" i="1"/>
  <c r="Y721" i="1"/>
  <c r="Y731" i="1"/>
  <c r="Y741" i="1"/>
  <c r="Y751" i="1"/>
  <c r="Y761" i="1"/>
  <c r="Y771" i="1"/>
  <c r="Y781" i="1"/>
  <c r="Y791" i="1"/>
  <c r="Y801" i="1"/>
  <c r="Y811" i="1"/>
  <c r="Y821" i="1"/>
  <c r="Y831" i="1"/>
  <c r="Y841" i="1"/>
  <c r="Y851" i="1"/>
  <c r="Y861" i="1"/>
  <c r="Y871" i="1"/>
  <c r="Y881" i="1"/>
  <c r="Y891" i="1"/>
  <c r="Y901" i="1"/>
  <c r="Y911" i="1"/>
  <c r="Y921" i="1"/>
  <c r="Y931" i="1"/>
  <c r="Y941" i="1"/>
  <c r="Y951" i="1"/>
  <c r="Y961" i="1"/>
  <c r="Y971" i="1"/>
  <c r="Y981" i="1"/>
  <c r="Y991" i="1"/>
  <c r="Y1001" i="1"/>
  <c r="Y1011" i="1"/>
  <c r="Y1021" i="1"/>
  <c r="Y1031" i="1"/>
  <c r="Y1041" i="1"/>
  <c r="Y1051" i="1"/>
  <c r="Y1061" i="1"/>
  <c r="Y1071" i="1"/>
  <c r="Y1081" i="1"/>
  <c r="Y1091" i="1"/>
  <c r="Y1101" i="1"/>
  <c r="Y1111" i="1"/>
  <c r="Y1121" i="1"/>
  <c r="Y1131" i="1"/>
  <c r="Y1141" i="1"/>
  <c r="Y1151" i="1"/>
  <c r="Y1161" i="1"/>
  <c r="Y1171" i="1"/>
  <c r="Y1181" i="1"/>
  <c r="Y1191" i="1"/>
  <c r="Y1201" i="1"/>
  <c r="Y1211" i="1"/>
  <c r="Y1221" i="1"/>
  <c r="Y1231" i="1"/>
  <c r="Y1241" i="1"/>
  <c r="Y1251" i="1"/>
  <c r="Y1261" i="1"/>
  <c r="Y1271" i="1"/>
  <c r="Y1281" i="1"/>
  <c r="Y1291" i="1"/>
  <c r="Y1301" i="1"/>
  <c r="Y1311" i="1"/>
  <c r="Y1321" i="1"/>
  <c r="Y1331" i="1"/>
  <c r="Y1341" i="1"/>
  <c r="Y1351" i="1"/>
  <c r="Y1361" i="1"/>
  <c r="Y1371" i="1"/>
  <c r="Y1381" i="1"/>
  <c r="Y1391" i="1"/>
  <c r="Y1401" i="1"/>
  <c r="Y1411" i="1"/>
  <c r="Y1421" i="1"/>
  <c r="Y1431" i="1"/>
  <c r="Y1441" i="1"/>
  <c r="Y1451" i="1"/>
  <c r="Y1461" i="1"/>
  <c r="Y1471" i="1"/>
  <c r="Y1481" i="1"/>
  <c r="Y1491" i="1"/>
  <c r="Y1501" i="1"/>
  <c r="Y1511" i="1"/>
  <c r="Y1521" i="1"/>
  <c r="Y1531" i="1"/>
  <c r="Y1541" i="1"/>
  <c r="Y1551" i="1"/>
  <c r="Y1561" i="1"/>
  <c r="Y1571" i="1"/>
  <c r="Y1581" i="1"/>
  <c r="Y1591" i="1"/>
  <c r="Y1601" i="1"/>
  <c r="Y1611" i="1"/>
  <c r="Y1621" i="1"/>
  <c r="Y1631" i="1"/>
  <c r="Y1641" i="1"/>
  <c r="Y1651" i="1"/>
  <c r="Y1661" i="1"/>
  <c r="Y1671" i="1"/>
  <c r="Y1681" i="1"/>
  <c r="Y1691" i="1"/>
  <c r="Y1701" i="1"/>
  <c r="Y1711" i="1"/>
  <c r="Y1721" i="1"/>
  <c r="Y1731" i="1"/>
  <c r="Y1741" i="1"/>
  <c r="Y1751" i="1"/>
  <c r="Y1761" i="1"/>
  <c r="Y1771" i="1"/>
  <c r="Y1781" i="1"/>
  <c r="Y1791" i="1"/>
  <c r="Y1801" i="1"/>
  <c r="X11" i="1"/>
  <c r="X21" i="1"/>
  <c r="X31" i="1"/>
  <c r="X41" i="1"/>
  <c r="X51" i="1"/>
  <c r="X61" i="1"/>
  <c r="X71" i="1"/>
  <c r="X81" i="1"/>
  <c r="X91" i="1"/>
  <c r="X101" i="1"/>
  <c r="X111" i="1"/>
  <c r="X121" i="1"/>
  <c r="X131" i="1"/>
  <c r="X141" i="1"/>
  <c r="X151" i="1"/>
  <c r="X161" i="1"/>
  <c r="X171" i="1"/>
  <c r="X181" i="1"/>
  <c r="X191" i="1"/>
  <c r="X201" i="1"/>
  <c r="X211" i="1"/>
  <c r="X221" i="1"/>
  <c r="X231" i="1"/>
  <c r="X241" i="1"/>
  <c r="X251" i="1"/>
  <c r="X261" i="1"/>
  <c r="X271" i="1"/>
  <c r="X281" i="1"/>
  <c r="X291" i="1"/>
  <c r="X301" i="1"/>
  <c r="X311" i="1"/>
  <c r="X321" i="1"/>
  <c r="X331" i="1"/>
  <c r="X341" i="1"/>
  <c r="X351" i="1"/>
  <c r="X361" i="1"/>
  <c r="X371" i="1"/>
  <c r="X381" i="1"/>
  <c r="X391" i="1"/>
  <c r="X401" i="1"/>
  <c r="X411" i="1"/>
  <c r="X421" i="1"/>
  <c r="X431" i="1"/>
  <c r="X441" i="1"/>
  <c r="X451" i="1"/>
  <c r="X461" i="1"/>
  <c r="X471" i="1"/>
  <c r="X481" i="1"/>
  <c r="X491" i="1"/>
  <c r="X501" i="1"/>
  <c r="X511" i="1"/>
  <c r="X521" i="1"/>
  <c r="X531" i="1"/>
  <c r="X541" i="1"/>
  <c r="X551" i="1"/>
  <c r="X561" i="1"/>
  <c r="X571" i="1"/>
  <c r="Z1145" i="1"/>
  <c r="Z1195" i="1"/>
  <c r="Z1245" i="1"/>
  <c r="Z1295" i="1"/>
  <c r="Z1345" i="1"/>
  <c r="Z1387" i="1"/>
  <c r="Z1413" i="1"/>
  <c r="Z1437" i="1"/>
  <c r="Z1462" i="1"/>
  <c r="Z1478" i="1"/>
  <c r="Z1496" i="1"/>
  <c r="Z1513" i="1"/>
  <c r="Z1528" i="1"/>
  <c r="Z1546" i="1"/>
  <c r="Z1563" i="1"/>
  <c r="Z1578" i="1"/>
  <c r="Z1596" i="1"/>
  <c r="Z1613" i="1"/>
  <c r="Z1628" i="1"/>
  <c r="Z1646" i="1"/>
  <c r="Z1663" i="1"/>
  <c r="Z1678" i="1"/>
  <c r="Z1696" i="1"/>
  <c r="Z1713" i="1"/>
  <c r="Z1728" i="1"/>
  <c r="Z1746" i="1"/>
  <c r="Z1763" i="1"/>
  <c r="Z1778" i="1"/>
  <c r="Z1796" i="1"/>
  <c r="Y12" i="1"/>
  <c r="Y25" i="1"/>
  <c r="Y38" i="1"/>
  <c r="Y54" i="1"/>
  <c r="Y67" i="1"/>
  <c r="Y83" i="1"/>
  <c r="Y96" i="1"/>
  <c r="Y112" i="1"/>
  <c r="Y125" i="1"/>
  <c r="Y138" i="1"/>
  <c r="Y154" i="1"/>
  <c r="Y167" i="1"/>
  <c r="Y183" i="1"/>
  <c r="Y196" i="1"/>
  <c r="Y212" i="1"/>
  <c r="Y225" i="1"/>
  <c r="Y238" i="1"/>
  <c r="Y254" i="1"/>
  <c r="Y267" i="1"/>
  <c r="Y283" i="1"/>
  <c r="Y295" i="1"/>
  <c r="Y307" i="1"/>
  <c r="Y321" i="1"/>
  <c r="Y332" i="1"/>
  <c r="Y343" i="1"/>
  <c r="Y354" i="1"/>
  <c r="Y365" i="1"/>
  <c r="Y376" i="1"/>
  <c r="Y387" i="1"/>
  <c r="Y398" i="1"/>
  <c r="Y410" i="1"/>
  <c r="Y421" i="1"/>
  <c r="Y432" i="1"/>
  <c r="Y443" i="1"/>
  <c r="Y454" i="1"/>
  <c r="Y465" i="1"/>
  <c r="Y476" i="1"/>
  <c r="Y487" i="1"/>
  <c r="Y498" i="1"/>
  <c r="Y510" i="1"/>
  <c r="Y521" i="1"/>
  <c r="Y532" i="1"/>
  <c r="Y542" i="1"/>
  <c r="Y552" i="1"/>
  <c r="Y562" i="1"/>
  <c r="Y572" i="1"/>
  <c r="Y582" i="1"/>
  <c r="Y592" i="1"/>
  <c r="Y602" i="1"/>
  <c r="Y612" i="1"/>
  <c r="Y622" i="1"/>
  <c r="Y632" i="1"/>
  <c r="Y642" i="1"/>
  <c r="Y652" i="1"/>
  <c r="Y662" i="1"/>
  <c r="Y672" i="1"/>
  <c r="Y682" i="1"/>
  <c r="Y692" i="1"/>
  <c r="Y702" i="1"/>
  <c r="Y712" i="1"/>
  <c r="Y722" i="1"/>
  <c r="Y732" i="1"/>
  <c r="Y742" i="1"/>
  <c r="Y752" i="1"/>
  <c r="Y762" i="1"/>
  <c r="Y772" i="1"/>
  <c r="Y782" i="1"/>
  <c r="Y792" i="1"/>
  <c r="Y802" i="1"/>
  <c r="Y812" i="1"/>
  <c r="Y822" i="1"/>
  <c r="Y832" i="1"/>
  <c r="Y842" i="1"/>
  <c r="Y852" i="1"/>
  <c r="Y862" i="1"/>
  <c r="Y872" i="1"/>
  <c r="Y882" i="1"/>
  <c r="Y892" i="1"/>
  <c r="Y902" i="1"/>
  <c r="Y912" i="1"/>
  <c r="Y922" i="1"/>
  <c r="Y932" i="1"/>
  <c r="Y942" i="1"/>
  <c r="Y952" i="1"/>
  <c r="Y962" i="1"/>
  <c r="Y972" i="1"/>
  <c r="Y982" i="1"/>
  <c r="Y992" i="1"/>
  <c r="Y1002" i="1"/>
  <c r="Y1012" i="1"/>
  <c r="Y1022" i="1"/>
  <c r="Y1032" i="1"/>
  <c r="Y1042" i="1"/>
  <c r="Y1052" i="1"/>
  <c r="Y1062" i="1"/>
  <c r="Y1072" i="1"/>
  <c r="Y1082" i="1"/>
  <c r="Y1092" i="1"/>
  <c r="Y1102" i="1"/>
  <c r="Y1112" i="1"/>
  <c r="Y1122" i="1"/>
  <c r="Y1132" i="1"/>
  <c r="Y1142" i="1"/>
  <c r="Y1152" i="1"/>
  <c r="Y1162" i="1"/>
  <c r="Y1172" i="1"/>
  <c r="Y1182" i="1"/>
  <c r="Y1192" i="1"/>
  <c r="Y1202" i="1"/>
  <c r="Y1212" i="1"/>
  <c r="Y1222" i="1"/>
  <c r="Y1232" i="1"/>
  <c r="Y1242" i="1"/>
  <c r="Y1252" i="1"/>
  <c r="Y1262" i="1"/>
  <c r="Y1272" i="1"/>
  <c r="Y1282" i="1"/>
  <c r="Y1292" i="1"/>
  <c r="Y1302" i="1"/>
  <c r="Y1312" i="1"/>
  <c r="Y1322" i="1"/>
  <c r="Y1332" i="1"/>
  <c r="Y1342" i="1"/>
  <c r="Y1352" i="1"/>
  <c r="Y1362" i="1"/>
  <c r="Y1372" i="1"/>
  <c r="Y1382" i="1"/>
  <c r="Y1392" i="1"/>
  <c r="Y1402" i="1"/>
  <c r="Y1412" i="1"/>
  <c r="Y1422" i="1"/>
  <c r="Y1432" i="1"/>
  <c r="Y1442" i="1"/>
  <c r="Y1452" i="1"/>
  <c r="Y1462" i="1"/>
  <c r="Y1472" i="1"/>
  <c r="Y1482" i="1"/>
  <c r="Y1492" i="1"/>
  <c r="Y1502" i="1"/>
  <c r="Y1512" i="1"/>
  <c r="Y1522" i="1"/>
  <c r="Y1532" i="1"/>
  <c r="Y1542" i="1"/>
  <c r="Y1552" i="1"/>
  <c r="Y1562" i="1"/>
  <c r="Y1572" i="1"/>
  <c r="Y1582" i="1"/>
  <c r="Y1592" i="1"/>
  <c r="Y1602" i="1"/>
  <c r="Y1612" i="1"/>
  <c r="Y1622" i="1"/>
  <c r="Y1632" i="1"/>
  <c r="Y1642" i="1"/>
  <c r="Y1652" i="1"/>
  <c r="Y1662" i="1"/>
  <c r="Y1672" i="1"/>
  <c r="Y1682" i="1"/>
  <c r="Y1692" i="1"/>
  <c r="Y1702" i="1"/>
  <c r="Y1712" i="1"/>
  <c r="Y1722" i="1"/>
  <c r="Y1732" i="1"/>
  <c r="Y1742" i="1"/>
  <c r="Y1752" i="1"/>
  <c r="Y1762" i="1"/>
  <c r="Y1772" i="1"/>
  <c r="Y1782" i="1"/>
  <c r="Y1792" i="1"/>
  <c r="Y1802" i="1"/>
  <c r="X12" i="1"/>
  <c r="X22" i="1"/>
  <c r="X32" i="1"/>
  <c r="X42" i="1"/>
  <c r="X52" i="1"/>
  <c r="X62" i="1"/>
  <c r="X72" i="1"/>
  <c r="X82" i="1"/>
  <c r="X92" i="1"/>
  <c r="X102" i="1"/>
  <c r="X112" i="1"/>
  <c r="X122" i="1"/>
  <c r="X132" i="1"/>
  <c r="X142" i="1"/>
  <c r="X152" i="1"/>
  <c r="X162" i="1"/>
  <c r="X172" i="1"/>
  <c r="X182" i="1"/>
  <c r="X192" i="1"/>
  <c r="X202" i="1"/>
  <c r="X212" i="1"/>
  <c r="X222" i="1"/>
  <c r="X232" i="1"/>
  <c r="X242" i="1"/>
  <c r="X252" i="1"/>
  <c r="X262" i="1"/>
  <c r="X272" i="1"/>
  <c r="X282" i="1"/>
  <c r="X292" i="1"/>
  <c r="X302" i="1"/>
  <c r="X312" i="1"/>
  <c r="X322" i="1"/>
  <c r="X332" i="1"/>
  <c r="X342" i="1"/>
  <c r="X352" i="1"/>
  <c r="X362" i="1"/>
  <c r="X372" i="1"/>
  <c r="X382" i="1"/>
  <c r="X392" i="1"/>
  <c r="X402" i="1"/>
  <c r="X412" i="1"/>
  <c r="Z1148" i="1"/>
  <c r="Z1198" i="1"/>
  <c r="Z1248" i="1"/>
  <c r="Z1298" i="1"/>
  <c r="Z1348" i="1"/>
  <c r="Z1388" i="1"/>
  <c r="Z1415" i="1"/>
  <c r="Z1438" i="1"/>
  <c r="Z1463" i="1"/>
  <c r="Z1482" i="1"/>
  <c r="Z1497" i="1"/>
  <c r="Z1515" i="1"/>
  <c r="Z1532" i="1"/>
  <c r="Z1547" i="1"/>
  <c r="Z1565" i="1"/>
  <c r="Z1582" i="1"/>
  <c r="Z1597" i="1"/>
  <c r="Z1615" i="1"/>
  <c r="Z1632" i="1"/>
  <c r="Z1647" i="1"/>
  <c r="Z1665" i="1"/>
  <c r="Z1682" i="1"/>
  <c r="Z1697" i="1"/>
  <c r="Z1715" i="1"/>
  <c r="Z1732" i="1"/>
  <c r="Z1747" i="1"/>
  <c r="Z1765" i="1"/>
  <c r="Z1782" i="1"/>
  <c r="Z1797" i="1"/>
  <c r="Y13" i="1"/>
  <c r="Y26" i="1"/>
  <c r="Y42" i="1"/>
  <c r="Y55" i="1"/>
  <c r="Y68" i="1"/>
  <c r="Y84" i="1"/>
  <c r="Y97" i="1"/>
  <c r="Y113" i="1"/>
  <c r="Y126" i="1"/>
  <c r="Y142" i="1"/>
  <c r="Y155" i="1"/>
  <c r="Y168" i="1"/>
  <c r="Y184" i="1"/>
  <c r="Y197" i="1"/>
  <c r="Y213" i="1"/>
  <c r="Y226" i="1"/>
  <c r="Y242" i="1"/>
  <c r="Y255" i="1"/>
  <c r="Y268" i="1"/>
  <c r="Y284" i="1"/>
  <c r="Y296" i="1"/>
  <c r="Y308" i="1"/>
  <c r="Y322" i="1"/>
  <c r="Y333" i="1"/>
  <c r="Y344" i="1"/>
  <c r="Y355" i="1"/>
  <c r="Y366" i="1"/>
  <c r="Y377" i="1"/>
  <c r="Y388" i="1"/>
  <c r="Y400" i="1"/>
  <c r="Y411" i="1"/>
  <c r="Y422" i="1"/>
  <c r="Y433" i="1"/>
  <c r="Y444" i="1"/>
  <c r="Y455" i="1"/>
  <c r="Y466" i="1"/>
  <c r="Y477" i="1"/>
  <c r="Y488" i="1"/>
  <c r="Y500" i="1"/>
  <c r="Y511" i="1"/>
  <c r="Y522" i="1"/>
  <c r="Y533" i="1"/>
  <c r="Y543" i="1"/>
  <c r="Y553" i="1"/>
  <c r="Y563" i="1"/>
  <c r="Y573" i="1"/>
  <c r="Y583" i="1"/>
  <c r="Y593" i="1"/>
  <c r="Y603" i="1"/>
  <c r="Y613" i="1"/>
  <c r="Y623" i="1"/>
  <c r="Y633" i="1"/>
  <c r="Y643" i="1"/>
  <c r="Y653" i="1"/>
  <c r="Y663" i="1"/>
  <c r="Y673" i="1"/>
  <c r="Y683" i="1"/>
  <c r="Y693" i="1"/>
  <c r="Y703" i="1"/>
  <c r="Y713" i="1"/>
  <c r="Y723" i="1"/>
  <c r="Y733" i="1"/>
  <c r="Y743" i="1"/>
  <c r="Y753" i="1"/>
  <c r="Y763" i="1"/>
  <c r="Y773" i="1"/>
  <c r="Y783" i="1"/>
  <c r="Y793" i="1"/>
  <c r="Y803" i="1"/>
  <c r="Y813" i="1"/>
  <c r="Y823" i="1"/>
  <c r="Y833" i="1"/>
  <c r="Y843" i="1"/>
  <c r="Y853" i="1"/>
  <c r="Y863" i="1"/>
  <c r="Y873" i="1"/>
  <c r="Y883" i="1"/>
  <c r="Y893" i="1"/>
  <c r="Y903" i="1"/>
  <c r="Y913" i="1"/>
  <c r="Y923" i="1"/>
  <c r="Y933" i="1"/>
  <c r="Y943" i="1"/>
  <c r="Y953" i="1"/>
  <c r="Y963" i="1"/>
  <c r="Y973" i="1"/>
  <c r="Y983" i="1"/>
  <c r="Y993" i="1"/>
  <c r="Y1003" i="1"/>
  <c r="Y1013" i="1"/>
  <c r="Y1023" i="1"/>
  <c r="Y1033" i="1"/>
  <c r="Y1043" i="1"/>
  <c r="Y1053" i="1"/>
  <c r="Y1063" i="1"/>
  <c r="Y1073" i="1"/>
  <c r="Y1083" i="1"/>
  <c r="Y1093" i="1"/>
  <c r="Y1103" i="1"/>
  <c r="Y1113" i="1"/>
  <c r="Y1123" i="1"/>
  <c r="Y1133" i="1"/>
  <c r="Y1143" i="1"/>
  <c r="Y1153" i="1"/>
  <c r="Y1163" i="1"/>
  <c r="Y1173" i="1"/>
  <c r="Y1183" i="1"/>
  <c r="Y1193" i="1"/>
  <c r="Y1203" i="1"/>
  <c r="Y1213" i="1"/>
  <c r="Y1223" i="1"/>
  <c r="Y1233" i="1"/>
  <c r="Y1243" i="1"/>
  <c r="Y1253" i="1"/>
  <c r="Y1263" i="1"/>
  <c r="Y1273" i="1"/>
  <c r="Y1283" i="1"/>
  <c r="Y1293" i="1"/>
  <c r="Y1303" i="1"/>
  <c r="Y1313" i="1"/>
  <c r="Y1323" i="1"/>
  <c r="Y1333" i="1"/>
  <c r="Y1343" i="1"/>
  <c r="Y1353" i="1"/>
  <c r="Y1363" i="1"/>
  <c r="Y1373" i="1"/>
  <c r="Y1383" i="1"/>
  <c r="Y1393" i="1"/>
  <c r="Y1403" i="1"/>
  <c r="Y1413" i="1"/>
  <c r="Y1423" i="1"/>
  <c r="Y1433" i="1"/>
  <c r="Y1443" i="1"/>
  <c r="Y1453" i="1"/>
  <c r="Y1463" i="1"/>
  <c r="Y1473" i="1"/>
  <c r="Y1483" i="1"/>
  <c r="Y1493" i="1"/>
  <c r="Y1503" i="1"/>
  <c r="Y1513" i="1"/>
  <c r="Y1523" i="1"/>
  <c r="Y1533" i="1"/>
  <c r="Y1543" i="1"/>
  <c r="Y1553" i="1"/>
  <c r="Y1563" i="1"/>
  <c r="Y1573" i="1"/>
  <c r="Z1155" i="1"/>
  <c r="Z1205" i="1"/>
  <c r="Z1255" i="1"/>
  <c r="Z1305" i="1"/>
  <c r="Z1355" i="1"/>
  <c r="Z1393" i="1"/>
  <c r="Z1417" i="1"/>
  <c r="Z1443" i="1"/>
  <c r="Z1465" i="1"/>
  <c r="Z1483" i="1"/>
  <c r="Z1498" i="1"/>
  <c r="Z1516" i="1"/>
  <c r="Z1533" i="1"/>
  <c r="Z1548" i="1"/>
  <c r="Z1566" i="1"/>
  <c r="Z1583" i="1"/>
  <c r="Z1598" i="1"/>
  <c r="Z1616" i="1"/>
  <c r="Z1633" i="1"/>
  <c r="Z1648" i="1"/>
  <c r="Z1666" i="1"/>
  <c r="Z1683" i="1"/>
  <c r="Z1698" i="1"/>
  <c r="Z1716" i="1"/>
  <c r="Z1733" i="1"/>
  <c r="Z1748" i="1"/>
  <c r="Z1766" i="1"/>
  <c r="Z1783" i="1"/>
  <c r="Z1798" i="1"/>
  <c r="Y14" i="1"/>
  <c r="Y27" i="1"/>
  <c r="Y43" i="1"/>
  <c r="Y56" i="1"/>
  <c r="Y72" i="1"/>
  <c r="Y85" i="1"/>
  <c r="Y98" i="1"/>
  <c r="Y114" i="1"/>
  <c r="Y127" i="1"/>
  <c r="Y143" i="1"/>
  <c r="Y156" i="1"/>
  <c r="Y172" i="1"/>
  <c r="Y185" i="1"/>
  <c r="Y198" i="1"/>
  <c r="Y214" i="1"/>
  <c r="Y227" i="1"/>
  <c r="Y243" i="1"/>
  <c r="Y256" i="1"/>
  <c r="Y272" i="1"/>
  <c r="Y285" i="1"/>
  <c r="Y297" i="1"/>
  <c r="Y311" i="1"/>
  <c r="Y323" i="1"/>
  <c r="Y334" i="1"/>
  <c r="Y345" i="1"/>
  <c r="Y356" i="1"/>
  <c r="Y367" i="1"/>
  <c r="Y378" i="1"/>
  <c r="Y390" i="1"/>
  <c r="Y401" i="1"/>
  <c r="Y412" i="1"/>
  <c r="Y423" i="1"/>
  <c r="Y434" i="1"/>
  <c r="Y445" i="1"/>
  <c r="Y456" i="1"/>
  <c r="Y467" i="1"/>
  <c r="Y478" i="1"/>
  <c r="Y490" i="1"/>
  <c r="Y501" i="1"/>
  <c r="Y512" i="1"/>
  <c r="Y523" i="1"/>
  <c r="Y534" i="1"/>
  <c r="Y544" i="1"/>
  <c r="Y554" i="1"/>
  <c r="Y564" i="1"/>
  <c r="Y574" i="1"/>
  <c r="Y584" i="1"/>
  <c r="Y594" i="1"/>
  <c r="Y604" i="1"/>
  <c r="Y614" i="1"/>
  <c r="Y624" i="1"/>
  <c r="Y634" i="1"/>
  <c r="Y644" i="1"/>
  <c r="Y654" i="1"/>
  <c r="Y664" i="1"/>
  <c r="Y674" i="1"/>
  <c r="Y684" i="1"/>
  <c r="Y694" i="1"/>
  <c r="Y704" i="1"/>
  <c r="Y714" i="1"/>
  <c r="Y724" i="1"/>
  <c r="Y734" i="1"/>
  <c r="Y744" i="1"/>
  <c r="Y754" i="1"/>
  <c r="Y764" i="1"/>
  <c r="Y774" i="1"/>
  <c r="Y784" i="1"/>
  <c r="Y794" i="1"/>
  <c r="Y804" i="1"/>
  <c r="Y814" i="1"/>
  <c r="Y824" i="1"/>
  <c r="Y834" i="1"/>
  <c r="Y844" i="1"/>
  <c r="Y854" i="1"/>
  <c r="Y864" i="1"/>
  <c r="Y874" i="1"/>
  <c r="Y884" i="1"/>
  <c r="Y894" i="1"/>
  <c r="Y904" i="1"/>
  <c r="Y914" i="1"/>
  <c r="Y924" i="1"/>
  <c r="Y934" i="1"/>
  <c r="Y944" i="1"/>
  <c r="Y954" i="1"/>
  <c r="Y964" i="1"/>
  <c r="Y974" i="1"/>
  <c r="Y984" i="1"/>
  <c r="Y994" i="1"/>
  <c r="Y1004" i="1"/>
  <c r="Y1014" i="1"/>
  <c r="Y1024" i="1"/>
  <c r="Y1034" i="1"/>
  <c r="Y1044" i="1"/>
  <c r="Y1054" i="1"/>
  <c r="Y1064" i="1"/>
  <c r="Y1074" i="1"/>
  <c r="Y1084" i="1"/>
  <c r="Y1094" i="1"/>
  <c r="Y1104" i="1"/>
  <c r="Y1114" i="1"/>
  <c r="Y1124" i="1"/>
  <c r="Y1134" i="1"/>
  <c r="Y1144" i="1"/>
  <c r="Y1154" i="1"/>
  <c r="Y1164" i="1"/>
  <c r="Y1174" i="1"/>
  <c r="Y1184" i="1"/>
  <c r="Y1194" i="1"/>
  <c r="Y1204" i="1"/>
  <c r="Y1214" i="1"/>
  <c r="Y1224" i="1"/>
  <c r="Y1234" i="1"/>
  <c r="Y1244" i="1"/>
  <c r="Y1254" i="1"/>
  <c r="Y1264" i="1"/>
  <c r="Y1274" i="1"/>
  <c r="Y1284" i="1"/>
  <c r="Y1294" i="1"/>
  <c r="Y1304" i="1"/>
  <c r="Y1314" i="1"/>
  <c r="Y1324" i="1"/>
  <c r="Y1334" i="1"/>
  <c r="Y1344" i="1"/>
  <c r="Y1354" i="1"/>
  <c r="Y1364" i="1"/>
  <c r="Y1374" i="1"/>
  <c r="Y1384" i="1"/>
  <c r="Y1394" i="1"/>
  <c r="Y1404" i="1"/>
  <c r="Y1414" i="1"/>
  <c r="Y1424" i="1"/>
  <c r="Y1434" i="1"/>
  <c r="Y1444" i="1"/>
  <c r="Y1454" i="1"/>
  <c r="Y1464" i="1"/>
  <c r="Y1474" i="1"/>
  <c r="Y1484" i="1"/>
  <c r="Y1494" i="1"/>
  <c r="Y1504" i="1"/>
  <c r="Y1514" i="1"/>
  <c r="Y1524" i="1"/>
  <c r="Y1534" i="1"/>
  <c r="Y1544" i="1"/>
  <c r="Y1554" i="1"/>
  <c r="Y1564" i="1"/>
  <c r="Y1574" i="1"/>
  <c r="Y1584" i="1"/>
  <c r="Y1594" i="1"/>
  <c r="Y1604" i="1"/>
  <c r="Y1614" i="1"/>
  <c r="Y1624" i="1"/>
  <c r="Y1634" i="1"/>
  <c r="Y1644" i="1"/>
  <c r="Y1654" i="1"/>
  <c r="Y1664" i="1"/>
  <c r="Y1674" i="1"/>
  <c r="Y1684" i="1"/>
  <c r="Y1694" i="1"/>
  <c r="Y1704" i="1"/>
  <c r="Y1714" i="1"/>
  <c r="Y1724" i="1"/>
  <c r="Y1734" i="1"/>
  <c r="Y1744" i="1"/>
  <c r="Y1754" i="1"/>
  <c r="Y1764" i="1"/>
  <c r="Y1774" i="1"/>
  <c r="Y1784" i="1"/>
  <c r="Y1794" i="1"/>
  <c r="X4" i="1"/>
  <c r="X14" i="1"/>
  <c r="X24" i="1"/>
  <c r="X34" i="1"/>
  <c r="X44" i="1"/>
  <c r="X54" i="1"/>
  <c r="X64" i="1"/>
  <c r="X74" i="1"/>
  <c r="X84" i="1"/>
  <c r="X94" i="1"/>
  <c r="X104" i="1"/>
  <c r="X114" i="1"/>
  <c r="X124" i="1"/>
  <c r="X134" i="1"/>
  <c r="X144" i="1"/>
  <c r="X154" i="1"/>
  <c r="X164" i="1"/>
  <c r="X174" i="1"/>
  <c r="X184" i="1"/>
  <c r="X194" i="1"/>
  <c r="X204" i="1"/>
  <c r="X214" i="1"/>
  <c r="X224" i="1"/>
  <c r="X234" i="1"/>
  <c r="X244" i="1"/>
  <c r="X254" i="1"/>
  <c r="X264" i="1"/>
  <c r="X274" i="1"/>
  <c r="X284" i="1"/>
  <c r="X294" i="1"/>
  <c r="X304" i="1"/>
  <c r="X314" i="1"/>
  <c r="X324" i="1"/>
  <c r="X334" i="1"/>
  <c r="X344" i="1"/>
  <c r="X354" i="1"/>
  <c r="X364" i="1"/>
  <c r="X374" i="1"/>
  <c r="X384" i="1"/>
  <c r="X394" i="1"/>
  <c r="X404" i="1"/>
  <c r="X414" i="1"/>
  <c r="X424" i="1"/>
  <c r="X434" i="1"/>
  <c r="X444" i="1"/>
  <c r="X454" i="1"/>
  <c r="X464" i="1"/>
  <c r="X474" i="1"/>
  <c r="X484" i="1"/>
  <c r="X494" i="1"/>
  <c r="Y1583" i="1"/>
  <c r="Y1683" i="1"/>
  <c r="Y1783" i="1"/>
  <c r="X83" i="1"/>
  <c r="X183" i="1"/>
  <c r="X283" i="1"/>
  <c r="X383" i="1"/>
  <c r="X432" i="1"/>
  <c r="X453" i="1"/>
  <c r="X473" i="1"/>
  <c r="X492" i="1"/>
  <c r="X506" i="1"/>
  <c r="X522" i="1"/>
  <c r="X535" i="1"/>
  <c r="X548" i="1"/>
  <c r="X564" i="1"/>
  <c r="X577" i="1"/>
  <c r="X591" i="1"/>
  <c r="X603" i="1"/>
  <c r="X615" i="1"/>
  <c r="X627" i="1"/>
  <c r="X641" i="1"/>
  <c r="X653" i="1"/>
  <c r="X665" i="1"/>
  <c r="X677" i="1"/>
  <c r="X691" i="1"/>
  <c r="X703" i="1"/>
  <c r="X715" i="1"/>
  <c r="X727" i="1"/>
  <c r="X741" i="1"/>
  <c r="X753" i="1"/>
  <c r="X765" i="1"/>
  <c r="X777" i="1"/>
  <c r="X791" i="1"/>
  <c r="X803" i="1"/>
  <c r="X815" i="1"/>
  <c r="X827" i="1"/>
  <c r="X841" i="1"/>
  <c r="X853" i="1"/>
  <c r="X865" i="1"/>
  <c r="X877" i="1"/>
  <c r="X890" i="1"/>
  <c r="X901" i="1"/>
  <c r="X912" i="1"/>
  <c r="X923" i="1"/>
  <c r="X934" i="1"/>
  <c r="X945" i="1"/>
  <c r="X956" i="1"/>
  <c r="X967" i="1"/>
  <c r="X978" i="1"/>
  <c r="X990" i="1"/>
  <c r="X1001" i="1"/>
  <c r="X1012" i="1"/>
  <c r="X1023" i="1"/>
  <c r="X1034" i="1"/>
  <c r="X1045" i="1"/>
  <c r="X1056" i="1"/>
  <c r="X1067" i="1"/>
  <c r="X1078" i="1"/>
  <c r="X1090" i="1"/>
  <c r="X1101" i="1"/>
  <c r="X1111" i="1"/>
  <c r="X1121" i="1"/>
  <c r="X1131" i="1"/>
  <c r="X1141" i="1"/>
  <c r="X1151" i="1"/>
  <c r="X1161" i="1"/>
  <c r="X1171" i="1"/>
  <c r="X1181" i="1"/>
  <c r="X1191" i="1"/>
  <c r="X1201" i="1"/>
  <c r="X1211" i="1"/>
  <c r="X1221" i="1"/>
  <c r="X1231" i="1"/>
  <c r="X1241" i="1"/>
  <c r="X1251" i="1"/>
  <c r="X1261" i="1"/>
  <c r="X1271" i="1"/>
  <c r="X1281" i="1"/>
  <c r="X1291" i="1"/>
  <c r="X1301" i="1"/>
  <c r="X1311" i="1"/>
  <c r="X1321" i="1"/>
  <c r="X1331" i="1"/>
  <c r="X1341" i="1"/>
  <c r="X1351" i="1"/>
  <c r="X1361" i="1"/>
  <c r="X1371" i="1"/>
  <c r="X1381" i="1"/>
  <c r="X1391" i="1"/>
  <c r="X1401" i="1"/>
  <c r="X1411" i="1"/>
  <c r="X1421" i="1"/>
  <c r="X1431" i="1"/>
  <c r="X1441" i="1"/>
  <c r="X1451" i="1"/>
  <c r="X1461" i="1"/>
  <c r="X1471" i="1"/>
  <c r="X1481" i="1"/>
  <c r="X1491" i="1"/>
  <c r="X1501" i="1"/>
  <c r="X1511" i="1"/>
  <c r="X1521" i="1"/>
  <c r="X1531" i="1"/>
  <c r="X1541" i="1"/>
  <c r="X1551" i="1"/>
  <c r="X1561" i="1"/>
  <c r="X1571" i="1"/>
  <c r="X1581" i="1"/>
  <c r="X1591" i="1"/>
  <c r="X1601" i="1"/>
  <c r="X1611" i="1"/>
  <c r="X1621" i="1"/>
  <c r="X1631" i="1"/>
  <c r="X1641" i="1"/>
  <c r="X1651" i="1"/>
  <c r="X1661" i="1"/>
  <c r="X1671" i="1"/>
  <c r="X1681" i="1"/>
  <c r="X1691" i="1"/>
  <c r="X1701" i="1"/>
  <c r="X1711" i="1"/>
  <c r="X1721" i="1"/>
  <c r="X1731" i="1"/>
  <c r="X1741" i="1"/>
  <c r="X1751" i="1"/>
  <c r="X1761" i="1"/>
  <c r="X1771" i="1"/>
  <c r="X1781" i="1"/>
  <c r="X1791" i="1"/>
  <c r="X1801" i="1"/>
  <c r="W11" i="1"/>
  <c r="W21" i="1"/>
  <c r="W31" i="1"/>
  <c r="W41" i="1"/>
  <c r="W51" i="1"/>
  <c r="W61" i="1"/>
  <c r="W71" i="1"/>
  <c r="W81" i="1"/>
  <c r="W91" i="1"/>
  <c r="W101" i="1"/>
  <c r="W111" i="1"/>
  <c r="W121" i="1"/>
  <c r="W131" i="1"/>
  <c r="W141" i="1"/>
  <c r="W151" i="1"/>
  <c r="W161" i="1"/>
  <c r="W171" i="1"/>
  <c r="W181" i="1"/>
  <c r="W191" i="1"/>
  <c r="W201" i="1"/>
  <c r="W211" i="1"/>
  <c r="W221" i="1"/>
  <c r="W231" i="1"/>
  <c r="W241" i="1"/>
  <c r="W251" i="1"/>
  <c r="W261" i="1"/>
  <c r="W271" i="1"/>
  <c r="W281" i="1"/>
  <c r="W291" i="1"/>
  <c r="W301" i="1"/>
  <c r="W311" i="1"/>
  <c r="W321" i="1"/>
  <c r="W331" i="1"/>
  <c r="W341" i="1"/>
  <c r="W351" i="1"/>
  <c r="W361" i="1"/>
  <c r="W371" i="1"/>
  <c r="W381" i="1"/>
  <c r="Y1593" i="1"/>
  <c r="Y1693" i="1"/>
  <c r="Y1793" i="1"/>
  <c r="X93" i="1"/>
  <c r="X193" i="1"/>
  <c r="X293" i="1"/>
  <c r="X393" i="1"/>
  <c r="X433" i="1"/>
  <c r="X456" i="1"/>
  <c r="X476" i="1"/>
  <c r="X493" i="1"/>
  <c r="X507" i="1"/>
  <c r="X523" i="1"/>
  <c r="X536" i="1"/>
  <c r="X552" i="1"/>
  <c r="X565" i="1"/>
  <c r="X578" i="1"/>
  <c r="X592" i="1"/>
  <c r="X604" i="1"/>
  <c r="X616" i="1"/>
  <c r="X628" i="1"/>
  <c r="X642" i="1"/>
  <c r="X654" i="1"/>
  <c r="X666" i="1"/>
  <c r="X678" i="1"/>
  <c r="X692" i="1"/>
  <c r="X704" i="1"/>
  <c r="X716" i="1"/>
  <c r="X728" i="1"/>
  <c r="X742" i="1"/>
  <c r="X754" i="1"/>
  <c r="X766" i="1"/>
  <c r="X778" i="1"/>
  <c r="X792" i="1"/>
  <c r="X804" i="1"/>
  <c r="X816" i="1"/>
  <c r="X828" i="1"/>
  <c r="X842" i="1"/>
  <c r="X854" i="1"/>
  <c r="X866" i="1"/>
  <c r="X878" i="1"/>
  <c r="X891" i="1"/>
  <c r="X902" i="1"/>
  <c r="X913" i="1"/>
  <c r="X924" i="1"/>
  <c r="X935" i="1"/>
  <c r="X946" i="1"/>
  <c r="X957" i="1"/>
  <c r="X968" i="1"/>
  <c r="X980" i="1"/>
  <c r="X991" i="1"/>
  <c r="X1002" i="1"/>
  <c r="X1013" i="1"/>
  <c r="X1024" i="1"/>
  <c r="X1035" i="1"/>
  <c r="X1046" i="1"/>
  <c r="X1057" i="1"/>
  <c r="X1068" i="1"/>
  <c r="X1080" i="1"/>
  <c r="X1091" i="1"/>
  <c r="X1102" i="1"/>
  <c r="X1112" i="1"/>
  <c r="X1122" i="1"/>
  <c r="X1132" i="1"/>
  <c r="X1142" i="1"/>
  <c r="X1152" i="1"/>
  <c r="X1162" i="1"/>
  <c r="X1172" i="1"/>
  <c r="X1182" i="1"/>
  <c r="X1192" i="1"/>
  <c r="X1202" i="1"/>
  <c r="X1212" i="1"/>
  <c r="X1222" i="1"/>
  <c r="X1232" i="1"/>
  <c r="X1242" i="1"/>
  <c r="X1252" i="1"/>
  <c r="X1262" i="1"/>
  <c r="X1272" i="1"/>
  <c r="X1282" i="1"/>
  <c r="X1292" i="1"/>
  <c r="X1302" i="1"/>
  <c r="X1312" i="1"/>
  <c r="X1322" i="1"/>
  <c r="X1332" i="1"/>
  <c r="X1342" i="1"/>
  <c r="X1352" i="1"/>
  <c r="X1362" i="1"/>
  <c r="X1372" i="1"/>
  <c r="X1382" i="1"/>
  <c r="X1392" i="1"/>
  <c r="X1402" i="1"/>
  <c r="X1412" i="1"/>
  <c r="X1422" i="1"/>
  <c r="X1432" i="1"/>
  <c r="X1442" i="1"/>
  <c r="X1452" i="1"/>
  <c r="X1462" i="1"/>
  <c r="X1472" i="1"/>
  <c r="X1482" i="1"/>
  <c r="X1492" i="1"/>
  <c r="X1502" i="1"/>
  <c r="X1512" i="1"/>
  <c r="X1522" i="1"/>
  <c r="X1532" i="1"/>
  <c r="X1542" i="1"/>
  <c r="X1552" i="1"/>
  <c r="X1562" i="1"/>
  <c r="X1572" i="1"/>
  <c r="X1582" i="1"/>
  <c r="X1592" i="1"/>
  <c r="X1602" i="1"/>
  <c r="X1612" i="1"/>
  <c r="X1622" i="1"/>
  <c r="X1632" i="1"/>
  <c r="X1642" i="1"/>
  <c r="X1652" i="1"/>
  <c r="X1662" i="1"/>
  <c r="X1672" i="1"/>
  <c r="X1682" i="1"/>
  <c r="X1692" i="1"/>
  <c r="X1702" i="1"/>
  <c r="X1712" i="1"/>
  <c r="X1722" i="1"/>
  <c r="X1732" i="1"/>
  <c r="X1742" i="1"/>
  <c r="X1752" i="1"/>
  <c r="X1762" i="1"/>
  <c r="X1772" i="1"/>
  <c r="X1782" i="1"/>
  <c r="X1792" i="1"/>
  <c r="X1802" i="1"/>
  <c r="W12" i="1"/>
  <c r="W22" i="1"/>
  <c r="W32" i="1"/>
  <c r="W42" i="1"/>
  <c r="W52" i="1"/>
  <c r="W62" i="1"/>
  <c r="W72" i="1"/>
  <c r="W82" i="1"/>
  <c r="W92" i="1"/>
  <c r="W102" i="1"/>
  <c r="W112" i="1"/>
  <c r="W122" i="1"/>
  <c r="W132" i="1"/>
  <c r="W142" i="1"/>
  <c r="W152" i="1"/>
  <c r="W162" i="1"/>
  <c r="W172" i="1"/>
  <c r="W182" i="1"/>
  <c r="W192" i="1"/>
  <c r="W202" i="1"/>
  <c r="W212" i="1"/>
  <c r="W222" i="1"/>
  <c r="W232" i="1"/>
  <c r="W242" i="1"/>
  <c r="W252" i="1"/>
  <c r="W262" i="1"/>
  <c r="W272" i="1"/>
  <c r="W282" i="1"/>
  <c r="W292" i="1"/>
  <c r="W302" i="1"/>
  <c r="W312" i="1"/>
  <c r="W322" i="1"/>
  <c r="W332" i="1"/>
  <c r="W342" i="1"/>
  <c r="W352" i="1"/>
  <c r="W362" i="1"/>
  <c r="W372" i="1"/>
  <c r="W382" i="1"/>
  <c r="W392" i="1"/>
  <c r="W402" i="1"/>
  <c r="W412" i="1"/>
  <c r="W422" i="1"/>
  <c r="W432" i="1"/>
  <c r="W442" i="1"/>
  <c r="W452" i="1"/>
  <c r="W462" i="1"/>
  <c r="W472" i="1"/>
  <c r="W482" i="1"/>
  <c r="W492" i="1"/>
  <c r="W502" i="1"/>
  <c r="W512" i="1"/>
  <c r="W522" i="1"/>
  <c r="W532" i="1"/>
  <c r="W542" i="1"/>
  <c r="W552" i="1"/>
  <c r="W562" i="1"/>
  <c r="W572" i="1"/>
  <c r="W582" i="1"/>
  <c r="W592" i="1"/>
  <c r="W602" i="1"/>
  <c r="W612" i="1"/>
  <c r="W622" i="1"/>
  <c r="W632" i="1"/>
  <c r="W642" i="1"/>
  <c r="W652" i="1"/>
  <c r="W662" i="1"/>
  <c r="W672" i="1"/>
  <c r="W682" i="1"/>
  <c r="W692" i="1"/>
  <c r="W702" i="1"/>
  <c r="W712" i="1"/>
  <c r="W722" i="1"/>
  <c r="W732" i="1"/>
  <c r="W742" i="1"/>
  <c r="W752" i="1"/>
  <c r="W762" i="1"/>
  <c r="W772" i="1"/>
  <c r="W782" i="1"/>
  <c r="W792" i="1"/>
  <c r="W802" i="1"/>
  <c r="W812" i="1"/>
  <c r="W822" i="1"/>
  <c r="W832" i="1"/>
  <c r="W842" i="1"/>
  <c r="W852" i="1"/>
  <c r="W862" i="1"/>
  <c r="W872" i="1"/>
  <c r="W882" i="1"/>
  <c r="W892" i="1"/>
  <c r="W902" i="1"/>
  <c r="W912" i="1"/>
  <c r="W922" i="1"/>
  <c r="W932" i="1"/>
  <c r="W942" i="1"/>
  <c r="W952" i="1"/>
  <c r="W962" i="1"/>
  <c r="W972" i="1"/>
  <c r="W982" i="1"/>
  <c r="W992" i="1"/>
  <c r="W1002" i="1"/>
  <c r="W1012" i="1"/>
  <c r="W1022" i="1"/>
  <c r="W1032" i="1"/>
  <c r="W1042" i="1"/>
  <c r="W1052" i="1"/>
  <c r="W1062" i="1"/>
  <c r="Y1603" i="1"/>
  <c r="Y1703" i="1"/>
  <c r="X3" i="1"/>
  <c r="X103" i="1"/>
  <c r="X203" i="1"/>
  <c r="X303" i="1"/>
  <c r="X396" i="1"/>
  <c r="X436" i="1"/>
  <c r="X457" i="1"/>
  <c r="X477" i="1"/>
  <c r="X495" i="1"/>
  <c r="X508" i="1"/>
  <c r="X524" i="1"/>
  <c r="X537" i="1"/>
  <c r="X553" i="1"/>
  <c r="X566" i="1"/>
  <c r="X581" i="1"/>
  <c r="X593" i="1"/>
  <c r="X605" i="1"/>
  <c r="X617" i="1"/>
  <c r="X631" i="1"/>
  <c r="X643" i="1"/>
  <c r="X655" i="1"/>
  <c r="X667" i="1"/>
  <c r="X681" i="1"/>
  <c r="X693" i="1"/>
  <c r="X705" i="1"/>
  <c r="X717" i="1"/>
  <c r="X731" i="1"/>
  <c r="X743" i="1"/>
  <c r="X755" i="1"/>
  <c r="X767" i="1"/>
  <c r="X781" i="1"/>
  <c r="X793" i="1"/>
  <c r="X805" i="1"/>
  <c r="X817" i="1"/>
  <c r="X831" i="1"/>
  <c r="X843" i="1"/>
  <c r="X855" i="1"/>
  <c r="X867" i="1"/>
  <c r="X881" i="1"/>
  <c r="X892" i="1"/>
  <c r="X903" i="1"/>
  <c r="X914" i="1"/>
  <c r="X925" i="1"/>
  <c r="X936" i="1"/>
  <c r="X947" i="1"/>
  <c r="X958" i="1"/>
  <c r="X970" i="1"/>
  <c r="X981" i="1"/>
  <c r="X992" i="1"/>
  <c r="X1003" i="1"/>
  <c r="X1014" i="1"/>
  <c r="X1025" i="1"/>
  <c r="X1036" i="1"/>
  <c r="X1047" i="1"/>
  <c r="X1058" i="1"/>
  <c r="X1070" i="1"/>
  <c r="X1081" i="1"/>
  <c r="X1092" i="1"/>
  <c r="X1103" i="1"/>
  <c r="X1113" i="1"/>
  <c r="X1123" i="1"/>
  <c r="X1133" i="1"/>
  <c r="X1143" i="1"/>
  <c r="X1153" i="1"/>
  <c r="X1163" i="1"/>
  <c r="X1173" i="1"/>
  <c r="X1183" i="1"/>
  <c r="X1193" i="1"/>
  <c r="X1203" i="1"/>
  <c r="X1213" i="1"/>
  <c r="X1223" i="1"/>
  <c r="X1233" i="1"/>
  <c r="X1243" i="1"/>
  <c r="X1253" i="1"/>
  <c r="X1263" i="1"/>
  <c r="X1273" i="1"/>
  <c r="X1283" i="1"/>
  <c r="X1293" i="1"/>
  <c r="X1303" i="1"/>
  <c r="X1313" i="1"/>
  <c r="X1323" i="1"/>
  <c r="X1333" i="1"/>
  <c r="X1343" i="1"/>
  <c r="X1353" i="1"/>
  <c r="X1363" i="1"/>
  <c r="X1373" i="1"/>
  <c r="X1383" i="1"/>
  <c r="X1393" i="1"/>
  <c r="X1403" i="1"/>
  <c r="X1413" i="1"/>
  <c r="X1423" i="1"/>
  <c r="X1433" i="1"/>
  <c r="X1443" i="1"/>
  <c r="X1453" i="1"/>
  <c r="X1463" i="1"/>
  <c r="X1473" i="1"/>
  <c r="X1483" i="1"/>
  <c r="X1493" i="1"/>
  <c r="X1503" i="1"/>
  <c r="X1513" i="1"/>
  <c r="X1523" i="1"/>
  <c r="X1533" i="1"/>
  <c r="X1543" i="1"/>
  <c r="X1553" i="1"/>
  <c r="X1563" i="1"/>
  <c r="X1573" i="1"/>
  <c r="X1583" i="1"/>
  <c r="X1593" i="1"/>
  <c r="X1603" i="1"/>
  <c r="X1613" i="1"/>
  <c r="X1623" i="1"/>
  <c r="X1633" i="1"/>
  <c r="X1643" i="1"/>
  <c r="X1653" i="1"/>
  <c r="X1663" i="1"/>
  <c r="X1673" i="1"/>
  <c r="X1683" i="1"/>
  <c r="X1693" i="1"/>
  <c r="X1703" i="1"/>
  <c r="X1713" i="1"/>
  <c r="X1723" i="1"/>
  <c r="X1733" i="1"/>
  <c r="X1743" i="1"/>
  <c r="X1753" i="1"/>
  <c r="X1763" i="1"/>
  <c r="X1773" i="1"/>
  <c r="X1783" i="1"/>
  <c r="X1793" i="1"/>
  <c r="W3" i="1"/>
  <c r="W13" i="1"/>
  <c r="W23" i="1"/>
  <c r="W33" i="1"/>
  <c r="W43" i="1"/>
  <c r="W53" i="1"/>
  <c r="W63" i="1"/>
  <c r="W73" i="1"/>
  <c r="W83" i="1"/>
  <c r="W93" i="1"/>
  <c r="W103" i="1"/>
  <c r="W113" i="1"/>
  <c r="W123" i="1"/>
  <c r="W133" i="1"/>
  <c r="W143" i="1"/>
  <c r="W153" i="1"/>
  <c r="W163" i="1"/>
  <c r="W173" i="1"/>
  <c r="W183" i="1"/>
  <c r="W193" i="1"/>
  <c r="W203" i="1"/>
  <c r="W213" i="1"/>
  <c r="W223" i="1"/>
  <c r="W233" i="1"/>
  <c r="W243" i="1"/>
  <c r="W253" i="1"/>
  <c r="W263" i="1"/>
  <c r="W273" i="1"/>
  <c r="W283" i="1"/>
  <c r="W293" i="1"/>
  <c r="W303" i="1"/>
  <c r="W313" i="1"/>
  <c r="W323" i="1"/>
  <c r="W333" i="1"/>
  <c r="W343" i="1"/>
  <c r="W353" i="1"/>
  <c r="W363" i="1"/>
  <c r="W373" i="1"/>
  <c r="W383" i="1"/>
  <c r="W393" i="1"/>
  <c r="W403" i="1"/>
  <c r="W413" i="1"/>
  <c r="W423" i="1"/>
  <c r="W433" i="1"/>
  <c r="W443" i="1"/>
  <c r="W453" i="1"/>
  <c r="W463" i="1"/>
  <c r="W473" i="1"/>
  <c r="W483" i="1"/>
  <c r="W493" i="1"/>
  <c r="W503" i="1"/>
  <c r="W513" i="1"/>
  <c r="W523" i="1"/>
  <c r="W533" i="1"/>
  <c r="W543" i="1"/>
  <c r="W553" i="1"/>
  <c r="W563" i="1"/>
  <c r="W573" i="1"/>
  <c r="W583" i="1"/>
  <c r="W593" i="1"/>
  <c r="W603" i="1"/>
  <c r="W613" i="1"/>
  <c r="W623" i="1"/>
  <c r="W633" i="1"/>
  <c r="W643" i="1"/>
  <c r="W653" i="1"/>
  <c r="W663" i="1"/>
  <c r="W673" i="1"/>
  <c r="W683" i="1"/>
  <c r="W693" i="1"/>
  <c r="W703" i="1"/>
  <c r="W713" i="1"/>
  <c r="W723" i="1"/>
  <c r="W733" i="1"/>
  <c r="W743" i="1"/>
  <c r="Y1613" i="1"/>
  <c r="Y1713" i="1"/>
  <c r="X13" i="1"/>
  <c r="X113" i="1"/>
  <c r="X213" i="1"/>
  <c r="X313" i="1"/>
  <c r="X403" i="1"/>
  <c r="X437" i="1"/>
  <c r="X458" i="1"/>
  <c r="X478" i="1"/>
  <c r="X496" i="1"/>
  <c r="X512" i="1"/>
  <c r="X525" i="1"/>
  <c r="X538" i="1"/>
  <c r="X554" i="1"/>
  <c r="X567" i="1"/>
  <c r="X582" i="1"/>
  <c r="X594" i="1"/>
  <c r="X606" i="1"/>
  <c r="X618" i="1"/>
  <c r="X632" i="1"/>
  <c r="X644" i="1"/>
  <c r="X656" i="1"/>
  <c r="X668" i="1"/>
  <c r="X682" i="1"/>
  <c r="X694" i="1"/>
  <c r="X706" i="1"/>
  <c r="X718" i="1"/>
  <c r="X732" i="1"/>
  <c r="X744" i="1"/>
  <c r="X756" i="1"/>
  <c r="X768" i="1"/>
  <c r="X782" i="1"/>
  <c r="X794" i="1"/>
  <c r="X806" i="1"/>
  <c r="X818" i="1"/>
  <c r="X832" i="1"/>
  <c r="X844" i="1"/>
  <c r="X856" i="1"/>
  <c r="X868" i="1"/>
  <c r="X882" i="1"/>
  <c r="X893" i="1"/>
  <c r="X904" i="1"/>
  <c r="X915" i="1"/>
  <c r="X926" i="1"/>
  <c r="X937" i="1"/>
  <c r="X948" i="1"/>
  <c r="X960" i="1"/>
  <c r="X971" i="1"/>
  <c r="X982" i="1"/>
  <c r="X993" i="1"/>
  <c r="X1004" i="1"/>
  <c r="X1015" i="1"/>
  <c r="X1026" i="1"/>
  <c r="X1037" i="1"/>
  <c r="X1048" i="1"/>
  <c r="X1060" i="1"/>
  <c r="X1071" i="1"/>
  <c r="X1082" i="1"/>
  <c r="X1093" i="1"/>
  <c r="X1104" i="1"/>
  <c r="X1114" i="1"/>
  <c r="X1124" i="1"/>
  <c r="X1134" i="1"/>
  <c r="X1144" i="1"/>
  <c r="X1154" i="1"/>
  <c r="X1164" i="1"/>
  <c r="X1174" i="1"/>
  <c r="X1184" i="1"/>
  <c r="X1194" i="1"/>
  <c r="X1204" i="1"/>
  <c r="X1214" i="1"/>
  <c r="X1224" i="1"/>
  <c r="X1234" i="1"/>
  <c r="X1244" i="1"/>
  <c r="X1254" i="1"/>
  <c r="X1264" i="1"/>
  <c r="X1274" i="1"/>
  <c r="X1284" i="1"/>
  <c r="X1294" i="1"/>
  <c r="X1304" i="1"/>
  <c r="X1314" i="1"/>
  <c r="X1324" i="1"/>
  <c r="X1334" i="1"/>
  <c r="X1344" i="1"/>
  <c r="X1354" i="1"/>
  <c r="X1364" i="1"/>
  <c r="X1374" i="1"/>
  <c r="X1384" i="1"/>
  <c r="X1394" i="1"/>
  <c r="X1404" i="1"/>
  <c r="X1414" i="1"/>
  <c r="X1424" i="1"/>
  <c r="X1434" i="1"/>
  <c r="X1444" i="1"/>
  <c r="X1454" i="1"/>
  <c r="X1464" i="1"/>
  <c r="X1474" i="1"/>
  <c r="X1484" i="1"/>
  <c r="X1494" i="1"/>
  <c r="X1504" i="1"/>
  <c r="X1514" i="1"/>
  <c r="X1524" i="1"/>
  <c r="X1534" i="1"/>
  <c r="X1544" i="1"/>
  <c r="X1554" i="1"/>
  <c r="X1564" i="1"/>
  <c r="X1574" i="1"/>
  <c r="X1584" i="1"/>
  <c r="X1594" i="1"/>
  <c r="X1604" i="1"/>
  <c r="X1614" i="1"/>
  <c r="X1624" i="1"/>
  <c r="X1634" i="1"/>
  <c r="X1644" i="1"/>
  <c r="X1654" i="1"/>
  <c r="X1664" i="1"/>
  <c r="X1674" i="1"/>
  <c r="X1684" i="1"/>
  <c r="X1694" i="1"/>
  <c r="X1704" i="1"/>
  <c r="X1714" i="1"/>
  <c r="X1724" i="1"/>
  <c r="X1734" i="1"/>
  <c r="X1744" i="1"/>
  <c r="X1754" i="1"/>
  <c r="X1764" i="1"/>
  <c r="X1774" i="1"/>
  <c r="X1784" i="1"/>
  <c r="X1794" i="1"/>
  <c r="W4" i="1"/>
  <c r="W14" i="1"/>
  <c r="W24" i="1"/>
  <c r="W34" i="1"/>
  <c r="W44" i="1"/>
  <c r="W54" i="1"/>
  <c r="W64" i="1"/>
  <c r="W74" i="1"/>
  <c r="W84" i="1"/>
  <c r="W94" i="1"/>
  <c r="W104" i="1"/>
  <c r="W114" i="1"/>
  <c r="W124" i="1"/>
  <c r="W134" i="1"/>
  <c r="W144" i="1"/>
  <c r="W154" i="1"/>
  <c r="W164" i="1"/>
  <c r="W174" i="1"/>
  <c r="W184" i="1"/>
  <c r="W194" i="1"/>
  <c r="W204" i="1"/>
  <c r="W214" i="1"/>
  <c r="W224" i="1"/>
  <c r="W234" i="1"/>
  <c r="W244" i="1"/>
  <c r="W254" i="1"/>
  <c r="W264" i="1"/>
  <c r="W274" i="1"/>
  <c r="W284" i="1"/>
  <c r="W294" i="1"/>
  <c r="W304" i="1"/>
  <c r="W314" i="1"/>
  <c r="W324" i="1"/>
  <c r="W334" i="1"/>
  <c r="W344" i="1"/>
  <c r="W354" i="1"/>
  <c r="W364" i="1"/>
  <c r="W374" i="1"/>
  <c r="W384" i="1"/>
  <c r="W394" i="1"/>
  <c r="W404" i="1"/>
  <c r="W414" i="1"/>
  <c r="W424" i="1"/>
  <c r="W434" i="1"/>
  <c r="W444" i="1"/>
  <c r="W454" i="1"/>
  <c r="W464" i="1"/>
  <c r="W474" i="1"/>
  <c r="W484" i="1"/>
  <c r="W494" i="1"/>
  <c r="W504" i="1"/>
  <c r="W514" i="1"/>
  <c r="W524" i="1"/>
  <c r="W534" i="1"/>
  <c r="W544" i="1"/>
  <c r="W554" i="1"/>
  <c r="W564" i="1"/>
  <c r="W574" i="1"/>
  <c r="W584" i="1"/>
  <c r="W594" i="1"/>
  <c r="W604" i="1"/>
  <c r="W614" i="1"/>
  <c r="W624" i="1"/>
  <c r="W634" i="1"/>
  <c r="W644" i="1"/>
  <c r="W654" i="1"/>
  <c r="W664" i="1"/>
  <c r="W674" i="1"/>
  <c r="W684" i="1"/>
  <c r="W694" i="1"/>
  <c r="W704" i="1"/>
  <c r="W714" i="1"/>
  <c r="W724" i="1"/>
  <c r="W734" i="1"/>
  <c r="W744" i="1"/>
  <c r="W754" i="1"/>
  <c r="W764" i="1"/>
  <c r="W774" i="1"/>
  <c r="W784" i="1"/>
  <c r="W794" i="1"/>
  <c r="W804" i="1"/>
  <c r="W814" i="1"/>
  <c r="W824" i="1"/>
  <c r="Y1623" i="1"/>
  <c r="Y1723" i="1"/>
  <c r="X23" i="1"/>
  <c r="X123" i="1"/>
  <c r="X223" i="1"/>
  <c r="X323" i="1"/>
  <c r="X406" i="1"/>
  <c r="X442" i="1"/>
  <c r="X462" i="1"/>
  <c r="X482" i="1"/>
  <c r="X497" i="1"/>
  <c r="X513" i="1"/>
  <c r="X526" i="1"/>
  <c r="X542" i="1"/>
  <c r="X555" i="1"/>
  <c r="X568" i="1"/>
  <c r="X583" i="1"/>
  <c r="X595" i="1"/>
  <c r="X607" i="1"/>
  <c r="X621" i="1"/>
  <c r="X633" i="1"/>
  <c r="X645" i="1"/>
  <c r="X657" i="1"/>
  <c r="X671" i="1"/>
  <c r="X683" i="1"/>
  <c r="X695" i="1"/>
  <c r="X707" i="1"/>
  <c r="X721" i="1"/>
  <c r="X733" i="1"/>
  <c r="X745" i="1"/>
  <c r="X757" i="1"/>
  <c r="X771" i="1"/>
  <c r="X783" i="1"/>
  <c r="X795" i="1"/>
  <c r="X807" i="1"/>
  <c r="X821" i="1"/>
  <c r="X833" i="1"/>
  <c r="X845" i="1"/>
  <c r="X857" i="1"/>
  <c r="X871" i="1"/>
  <c r="X883" i="1"/>
  <c r="X894" i="1"/>
  <c r="X905" i="1"/>
  <c r="X916" i="1"/>
  <c r="X927" i="1"/>
  <c r="X938" i="1"/>
  <c r="X950" i="1"/>
  <c r="X961" i="1"/>
  <c r="X972" i="1"/>
  <c r="X983" i="1"/>
  <c r="X994" i="1"/>
  <c r="X1005" i="1"/>
  <c r="X1016" i="1"/>
  <c r="X1027" i="1"/>
  <c r="X1038" i="1"/>
  <c r="X1050" i="1"/>
  <c r="X1061" i="1"/>
  <c r="X1072" i="1"/>
  <c r="X1083" i="1"/>
  <c r="X1094" i="1"/>
  <c r="X1105" i="1"/>
  <c r="X1115" i="1"/>
  <c r="X1125" i="1"/>
  <c r="X1135" i="1"/>
  <c r="X1145" i="1"/>
  <c r="X1155" i="1"/>
  <c r="X1165" i="1"/>
  <c r="X1175" i="1"/>
  <c r="X1185" i="1"/>
  <c r="X1195" i="1"/>
  <c r="X1205" i="1"/>
  <c r="X1215" i="1"/>
  <c r="X1225" i="1"/>
  <c r="X1235" i="1"/>
  <c r="X1245" i="1"/>
  <c r="X1255" i="1"/>
  <c r="X1265" i="1"/>
  <c r="X1275" i="1"/>
  <c r="X1285" i="1"/>
  <c r="X1295" i="1"/>
  <c r="X1305" i="1"/>
  <c r="X1315" i="1"/>
  <c r="X1325" i="1"/>
  <c r="X1335" i="1"/>
  <c r="X1345" i="1"/>
  <c r="X1355" i="1"/>
  <c r="X1365" i="1"/>
  <c r="X1375" i="1"/>
  <c r="X1385" i="1"/>
  <c r="X1395" i="1"/>
  <c r="X1405" i="1"/>
  <c r="X1415" i="1"/>
  <c r="X1425" i="1"/>
  <c r="X1435" i="1"/>
  <c r="X1445" i="1"/>
  <c r="X1455" i="1"/>
  <c r="X1465" i="1"/>
  <c r="X1475" i="1"/>
  <c r="X1485" i="1"/>
  <c r="X1495" i="1"/>
  <c r="X1505" i="1"/>
  <c r="X1515" i="1"/>
  <c r="X1525" i="1"/>
  <c r="X1535" i="1"/>
  <c r="X1545" i="1"/>
  <c r="X1555" i="1"/>
  <c r="X1565" i="1"/>
  <c r="X1575" i="1"/>
  <c r="X1585" i="1"/>
  <c r="X1595" i="1"/>
  <c r="X1605" i="1"/>
  <c r="X1615" i="1"/>
  <c r="X1625" i="1"/>
  <c r="X1635" i="1"/>
  <c r="X1645" i="1"/>
  <c r="X1655" i="1"/>
  <c r="X1665" i="1"/>
  <c r="X1675" i="1"/>
  <c r="X1685" i="1"/>
  <c r="X1695" i="1"/>
  <c r="X1705" i="1"/>
  <c r="X1715" i="1"/>
  <c r="X1725" i="1"/>
  <c r="X1735" i="1"/>
  <c r="X1745" i="1"/>
  <c r="X1755" i="1"/>
  <c r="X1765" i="1"/>
  <c r="X1775" i="1"/>
  <c r="X1785" i="1"/>
  <c r="X1795" i="1"/>
  <c r="W5" i="1"/>
  <c r="W15" i="1"/>
  <c r="W25" i="1"/>
  <c r="W35" i="1"/>
  <c r="W45" i="1"/>
  <c r="W55" i="1"/>
  <c r="W65" i="1"/>
  <c r="W75" i="1"/>
  <c r="W85" i="1"/>
  <c r="W95" i="1"/>
  <c r="W105" i="1"/>
  <c r="W115" i="1"/>
  <c r="W125" i="1"/>
  <c r="W135" i="1"/>
  <c r="W145" i="1"/>
  <c r="W155" i="1"/>
  <c r="W165" i="1"/>
  <c r="W175" i="1"/>
  <c r="W185" i="1"/>
  <c r="W195" i="1"/>
  <c r="W205" i="1"/>
  <c r="W215" i="1"/>
  <c r="W225" i="1"/>
  <c r="W235" i="1"/>
  <c r="W245" i="1"/>
  <c r="W255" i="1"/>
  <c r="W265" i="1"/>
  <c r="W275" i="1"/>
  <c r="W285" i="1"/>
  <c r="W295" i="1"/>
  <c r="W305" i="1"/>
  <c r="W315" i="1"/>
  <c r="W325" i="1"/>
  <c r="W335" i="1"/>
  <c r="W345" i="1"/>
  <c r="W355" i="1"/>
  <c r="W365" i="1"/>
  <c r="W375" i="1"/>
  <c r="W385" i="1"/>
  <c r="W395" i="1"/>
  <c r="W405" i="1"/>
  <c r="W415" i="1"/>
  <c r="W425" i="1"/>
  <c r="W435" i="1"/>
  <c r="W445" i="1"/>
  <c r="W455" i="1"/>
  <c r="W465" i="1"/>
  <c r="W475" i="1"/>
  <c r="W485" i="1"/>
  <c r="W495" i="1"/>
  <c r="W505" i="1"/>
  <c r="W515" i="1"/>
  <c r="W525" i="1"/>
  <c r="W535" i="1"/>
  <c r="W545" i="1"/>
  <c r="W555" i="1"/>
  <c r="W565" i="1"/>
  <c r="W575" i="1"/>
  <c r="W585" i="1"/>
  <c r="W595" i="1"/>
  <c r="W605" i="1"/>
  <c r="W615" i="1"/>
  <c r="W625" i="1"/>
  <c r="W635" i="1"/>
  <c r="W645" i="1"/>
  <c r="W655" i="1"/>
  <c r="W665" i="1"/>
  <c r="W675" i="1"/>
  <c r="W685" i="1"/>
  <c r="W695" i="1"/>
  <c r="W705" i="1"/>
  <c r="W715" i="1"/>
  <c r="W725" i="1"/>
  <c r="W735" i="1"/>
  <c r="W745" i="1"/>
  <c r="W755" i="1"/>
  <c r="W765" i="1"/>
  <c r="W775" i="1"/>
  <c r="W785" i="1"/>
  <c r="W795" i="1"/>
  <c r="W805" i="1"/>
  <c r="W815" i="1"/>
  <c r="W825" i="1"/>
  <c r="W835" i="1"/>
  <c r="W845" i="1"/>
  <c r="W855" i="1"/>
  <c r="W865" i="1"/>
  <c r="W875" i="1"/>
  <c r="W885" i="1"/>
  <c r="W895" i="1"/>
  <c r="W905" i="1"/>
  <c r="W915" i="1"/>
  <c r="W925" i="1"/>
  <c r="W935" i="1"/>
  <c r="W945" i="1"/>
  <c r="W955" i="1"/>
  <c r="W965" i="1"/>
  <c r="W975" i="1"/>
  <c r="W985" i="1"/>
  <c r="W995" i="1"/>
  <c r="W1005" i="1"/>
  <c r="W1015" i="1"/>
  <c r="W1025" i="1"/>
  <c r="W1035" i="1"/>
  <c r="W1045" i="1"/>
  <c r="W1055" i="1"/>
  <c r="W1065" i="1"/>
  <c r="W1075" i="1"/>
  <c r="Y1633" i="1"/>
  <c r="Y1733" i="1"/>
  <c r="X33" i="1"/>
  <c r="X133" i="1"/>
  <c r="X233" i="1"/>
  <c r="X333" i="1"/>
  <c r="X413" i="1"/>
  <c r="X443" i="1"/>
  <c r="X463" i="1"/>
  <c r="X483" i="1"/>
  <c r="X498" i="1"/>
  <c r="X514" i="1"/>
  <c r="X527" i="1"/>
  <c r="X543" i="1"/>
  <c r="X556" i="1"/>
  <c r="X572" i="1"/>
  <c r="X584" i="1"/>
  <c r="X596" i="1"/>
  <c r="X608" i="1"/>
  <c r="X622" i="1"/>
  <c r="X634" i="1"/>
  <c r="X646" i="1"/>
  <c r="X658" i="1"/>
  <c r="X672" i="1"/>
  <c r="X684" i="1"/>
  <c r="X696" i="1"/>
  <c r="X708" i="1"/>
  <c r="X722" i="1"/>
  <c r="X734" i="1"/>
  <c r="X746" i="1"/>
  <c r="X758" i="1"/>
  <c r="X772" i="1"/>
  <c r="X784" i="1"/>
  <c r="X796" i="1"/>
  <c r="X808" i="1"/>
  <c r="X822" i="1"/>
  <c r="X834" i="1"/>
  <c r="X846" i="1"/>
  <c r="X858" i="1"/>
  <c r="X872" i="1"/>
  <c r="X884" i="1"/>
  <c r="X895" i="1"/>
  <c r="X906" i="1"/>
  <c r="X917" i="1"/>
  <c r="X928" i="1"/>
  <c r="X940" i="1"/>
  <c r="X951" i="1"/>
  <c r="X962" i="1"/>
  <c r="X973" i="1"/>
  <c r="X984" i="1"/>
  <c r="X995" i="1"/>
  <c r="X1006" i="1"/>
  <c r="X1017" i="1"/>
  <c r="X1028" i="1"/>
  <c r="X1040" i="1"/>
  <c r="X1051" i="1"/>
  <c r="X1062" i="1"/>
  <c r="X1073" i="1"/>
  <c r="X1084" i="1"/>
  <c r="X1095" i="1"/>
  <c r="X1106" i="1"/>
  <c r="X1116" i="1"/>
  <c r="X1126" i="1"/>
  <c r="X1136" i="1"/>
  <c r="X1146" i="1"/>
  <c r="X1156" i="1"/>
  <c r="X1166" i="1"/>
  <c r="X1176" i="1"/>
  <c r="X1186" i="1"/>
  <c r="X1196" i="1"/>
  <c r="X1206" i="1"/>
  <c r="X1216" i="1"/>
  <c r="X1226" i="1"/>
  <c r="X1236" i="1"/>
  <c r="X1246" i="1"/>
  <c r="X1256" i="1"/>
  <c r="X1266" i="1"/>
  <c r="X1276" i="1"/>
  <c r="X1286" i="1"/>
  <c r="X1296" i="1"/>
  <c r="X1306" i="1"/>
  <c r="X1316" i="1"/>
  <c r="X1326" i="1"/>
  <c r="X1336" i="1"/>
  <c r="X1346" i="1"/>
  <c r="X1356" i="1"/>
  <c r="X1366" i="1"/>
  <c r="X1376" i="1"/>
  <c r="X1386" i="1"/>
  <c r="X1396" i="1"/>
  <c r="X1406" i="1"/>
  <c r="X1416" i="1"/>
  <c r="X1426" i="1"/>
  <c r="X1436" i="1"/>
  <c r="X1446" i="1"/>
  <c r="X1456" i="1"/>
  <c r="X1466" i="1"/>
  <c r="X1476" i="1"/>
  <c r="X1486" i="1"/>
  <c r="X1496" i="1"/>
  <c r="X1506" i="1"/>
  <c r="X1516" i="1"/>
  <c r="X1526" i="1"/>
  <c r="X1536" i="1"/>
  <c r="X1546" i="1"/>
  <c r="X1556" i="1"/>
  <c r="X1566" i="1"/>
  <c r="X1576" i="1"/>
  <c r="X1586" i="1"/>
  <c r="X1596" i="1"/>
  <c r="X1606" i="1"/>
  <c r="X1616" i="1"/>
  <c r="X1626" i="1"/>
  <c r="X1636" i="1"/>
  <c r="X1646" i="1"/>
  <c r="X1656" i="1"/>
  <c r="X1666" i="1"/>
  <c r="X1676" i="1"/>
  <c r="X1686" i="1"/>
  <c r="X1696" i="1"/>
  <c r="X1706" i="1"/>
  <c r="X1716" i="1"/>
  <c r="X1726" i="1"/>
  <c r="X1736" i="1"/>
  <c r="X1746" i="1"/>
  <c r="X1756" i="1"/>
  <c r="X1766" i="1"/>
  <c r="X1776" i="1"/>
  <c r="X1786" i="1"/>
  <c r="X1796" i="1"/>
  <c r="W6" i="1"/>
  <c r="W16" i="1"/>
  <c r="W26" i="1"/>
  <c r="W36" i="1"/>
  <c r="W46" i="1"/>
  <c r="W56" i="1"/>
  <c r="W66" i="1"/>
  <c r="W76" i="1"/>
  <c r="W86" i="1"/>
  <c r="W96" i="1"/>
  <c r="W106" i="1"/>
  <c r="W116" i="1"/>
  <c r="W126" i="1"/>
  <c r="W136" i="1"/>
  <c r="W146" i="1"/>
  <c r="W156" i="1"/>
  <c r="W166" i="1"/>
  <c r="W176" i="1"/>
  <c r="W186" i="1"/>
  <c r="W196" i="1"/>
  <c r="W206" i="1"/>
  <c r="W216" i="1"/>
  <c r="W226" i="1"/>
  <c r="W236" i="1"/>
  <c r="W246" i="1"/>
  <c r="W256" i="1"/>
  <c r="W266" i="1"/>
  <c r="W276" i="1"/>
  <c r="W286" i="1"/>
  <c r="W296" i="1"/>
  <c r="W306" i="1"/>
  <c r="W316" i="1"/>
  <c r="W326" i="1"/>
  <c r="W336" i="1"/>
  <c r="W346" i="1"/>
  <c r="W356" i="1"/>
  <c r="W366" i="1"/>
  <c r="W376" i="1"/>
  <c r="W386" i="1"/>
  <c r="W396" i="1"/>
  <c r="W406" i="1"/>
  <c r="W416" i="1"/>
  <c r="W426" i="1"/>
  <c r="W436" i="1"/>
  <c r="W446" i="1"/>
  <c r="W456" i="1"/>
  <c r="W466" i="1"/>
  <c r="W476" i="1"/>
  <c r="W486" i="1"/>
  <c r="W496" i="1"/>
  <c r="W506" i="1"/>
  <c r="W516" i="1"/>
  <c r="W526" i="1"/>
  <c r="W536" i="1"/>
  <c r="W546" i="1"/>
  <c r="W556" i="1"/>
  <c r="W566" i="1"/>
  <c r="W576" i="1"/>
  <c r="W586" i="1"/>
  <c r="W596" i="1"/>
  <c r="W606" i="1"/>
  <c r="W616" i="1"/>
  <c r="W626" i="1"/>
  <c r="W636" i="1"/>
  <c r="W646" i="1"/>
  <c r="W656" i="1"/>
  <c r="W666" i="1"/>
  <c r="W676" i="1"/>
  <c r="W686" i="1"/>
  <c r="W696" i="1"/>
  <c r="W706" i="1"/>
  <c r="W716" i="1"/>
  <c r="W726" i="1"/>
  <c r="W736" i="1"/>
  <c r="W746" i="1"/>
  <c r="W756" i="1"/>
  <c r="W766" i="1"/>
  <c r="W776" i="1"/>
  <c r="W786" i="1"/>
  <c r="W796" i="1"/>
  <c r="W806" i="1"/>
  <c r="W816" i="1"/>
  <c r="Y1643" i="1"/>
  <c r="Y1743" i="1"/>
  <c r="X43" i="1"/>
  <c r="X143" i="1"/>
  <c r="X243" i="1"/>
  <c r="X343" i="1"/>
  <c r="X416" i="1"/>
  <c r="X446" i="1"/>
  <c r="X466" i="1"/>
  <c r="X485" i="1"/>
  <c r="X502" i="1"/>
  <c r="X515" i="1"/>
  <c r="X528" i="1"/>
  <c r="X544" i="1"/>
  <c r="X557" i="1"/>
  <c r="X573" i="1"/>
  <c r="X585" i="1"/>
  <c r="X597" i="1"/>
  <c r="X611" i="1"/>
  <c r="X623" i="1"/>
  <c r="X635" i="1"/>
  <c r="X647" i="1"/>
  <c r="X661" i="1"/>
  <c r="X673" i="1"/>
  <c r="X685" i="1"/>
  <c r="X697" i="1"/>
  <c r="X711" i="1"/>
  <c r="X723" i="1"/>
  <c r="X735" i="1"/>
  <c r="X747" i="1"/>
  <c r="X761" i="1"/>
  <c r="X773" i="1"/>
  <c r="X785" i="1"/>
  <c r="X797" i="1"/>
  <c r="X811" i="1"/>
  <c r="X823" i="1"/>
  <c r="X835" i="1"/>
  <c r="X847" i="1"/>
  <c r="X861" i="1"/>
  <c r="X873" i="1"/>
  <c r="X885" i="1"/>
  <c r="X896" i="1"/>
  <c r="X907" i="1"/>
  <c r="X918" i="1"/>
  <c r="X930" i="1"/>
  <c r="X941" i="1"/>
  <c r="X952" i="1"/>
  <c r="X963" i="1"/>
  <c r="X974" i="1"/>
  <c r="X985" i="1"/>
  <c r="X996" i="1"/>
  <c r="X1007" i="1"/>
  <c r="X1018" i="1"/>
  <c r="X1030" i="1"/>
  <c r="X1041" i="1"/>
  <c r="X1052" i="1"/>
  <c r="X1063" i="1"/>
  <c r="X1074" i="1"/>
  <c r="X1085" i="1"/>
  <c r="X1096" i="1"/>
  <c r="X1107" i="1"/>
  <c r="X1117" i="1"/>
  <c r="X1127" i="1"/>
  <c r="X1137" i="1"/>
  <c r="X1147" i="1"/>
  <c r="X1157" i="1"/>
  <c r="X1167" i="1"/>
  <c r="X1177" i="1"/>
  <c r="X1187" i="1"/>
  <c r="X1197" i="1"/>
  <c r="X1207" i="1"/>
  <c r="X1217" i="1"/>
  <c r="X1227" i="1"/>
  <c r="X1237" i="1"/>
  <c r="X1247" i="1"/>
  <c r="X1257" i="1"/>
  <c r="X1267" i="1"/>
  <c r="X1277" i="1"/>
  <c r="X1287" i="1"/>
  <c r="X1297" i="1"/>
  <c r="X1307" i="1"/>
  <c r="X1317" i="1"/>
  <c r="X1327" i="1"/>
  <c r="X1337" i="1"/>
  <c r="X1347" i="1"/>
  <c r="X1357" i="1"/>
  <c r="X1367" i="1"/>
  <c r="X1377" i="1"/>
  <c r="X1387" i="1"/>
  <c r="X1397" i="1"/>
  <c r="X1407" i="1"/>
  <c r="X1417" i="1"/>
  <c r="X1427" i="1"/>
  <c r="X1437" i="1"/>
  <c r="X1447" i="1"/>
  <c r="X1457" i="1"/>
  <c r="X1467" i="1"/>
  <c r="X1477" i="1"/>
  <c r="X1487" i="1"/>
  <c r="X1497" i="1"/>
  <c r="X1507" i="1"/>
  <c r="X1517" i="1"/>
  <c r="X1527" i="1"/>
  <c r="X1537" i="1"/>
  <c r="X1547" i="1"/>
  <c r="X1557" i="1"/>
  <c r="X1567" i="1"/>
  <c r="X1577" i="1"/>
  <c r="X1587" i="1"/>
  <c r="X1597" i="1"/>
  <c r="X1607" i="1"/>
  <c r="X1617" i="1"/>
  <c r="X1627" i="1"/>
  <c r="X1637" i="1"/>
  <c r="X1647" i="1"/>
  <c r="X1657" i="1"/>
  <c r="X1667" i="1"/>
  <c r="X1677" i="1"/>
  <c r="X1687" i="1"/>
  <c r="X1697" i="1"/>
  <c r="X1707" i="1"/>
  <c r="X1717" i="1"/>
  <c r="X1727" i="1"/>
  <c r="X1737" i="1"/>
  <c r="X1747" i="1"/>
  <c r="X1757" i="1"/>
  <c r="X1767" i="1"/>
  <c r="X1777" i="1"/>
  <c r="X1787" i="1"/>
  <c r="X1797" i="1"/>
  <c r="W7" i="1"/>
  <c r="W17" i="1"/>
  <c r="W27" i="1"/>
  <c r="W37" i="1"/>
  <c r="W47" i="1"/>
  <c r="W57" i="1"/>
  <c r="W67" i="1"/>
  <c r="W77" i="1"/>
  <c r="W87" i="1"/>
  <c r="W97" i="1"/>
  <c r="W107" i="1"/>
  <c r="W117" i="1"/>
  <c r="W127" i="1"/>
  <c r="W137" i="1"/>
  <c r="W147" i="1"/>
  <c r="W157" i="1"/>
  <c r="W167" i="1"/>
  <c r="W177" i="1"/>
  <c r="W187" i="1"/>
  <c r="W197" i="1"/>
  <c r="W207" i="1"/>
  <c r="W217" i="1"/>
  <c r="W227" i="1"/>
  <c r="W237" i="1"/>
  <c r="W247" i="1"/>
  <c r="W257" i="1"/>
  <c r="W267" i="1"/>
  <c r="W277" i="1"/>
  <c r="W287" i="1"/>
  <c r="W297" i="1"/>
  <c r="W307" i="1"/>
  <c r="W317" i="1"/>
  <c r="W327" i="1"/>
  <c r="W337" i="1"/>
  <c r="W347" i="1"/>
  <c r="W357" i="1"/>
  <c r="W367" i="1"/>
  <c r="W377" i="1"/>
  <c r="W387" i="1"/>
  <c r="W397" i="1"/>
  <c r="W407" i="1"/>
  <c r="W417" i="1"/>
  <c r="W427" i="1"/>
  <c r="W437" i="1"/>
  <c r="W447" i="1"/>
  <c r="W457" i="1"/>
  <c r="W467" i="1"/>
  <c r="W477" i="1"/>
  <c r="W487" i="1"/>
  <c r="W497" i="1"/>
  <c r="W507" i="1"/>
  <c r="Y1653" i="1"/>
  <c r="Y1753" i="1"/>
  <c r="X53" i="1"/>
  <c r="X153" i="1"/>
  <c r="X253" i="1"/>
  <c r="X353" i="1"/>
  <c r="X422" i="1"/>
  <c r="X447" i="1"/>
  <c r="X467" i="1"/>
  <c r="X486" i="1"/>
  <c r="X503" i="1"/>
  <c r="X516" i="1"/>
  <c r="X532" i="1"/>
  <c r="X545" i="1"/>
  <c r="X558" i="1"/>
  <c r="X574" i="1"/>
  <c r="X586" i="1"/>
  <c r="X598" i="1"/>
  <c r="X612" i="1"/>
  <c r="X624" i="1"/>
  <c r="X636" i="1"/>
  <c r="X648" i="1"/>
  <c r="X662" i="1"/>
  <c r="X674" i="1"/>
  <c r="X686" i="1"/>
  <c r="X698" i="1"/>
  <c r="X712" i="1"/>
  <c r="X724" i="1"/>
  <c r="X736" i="1"/>
  <c r="X748" i="1"/>
  <c r="X762" i="1"/>
  <c r="X774" i="1"/>
  <c r="X786" i="1"/>
  <c r="X798" i="1"/>
  <c r="X812" i="1"/>
  <c r="X824" i="1"/>
  <c r="X836" i="1"/>
  <c r="X848" i="1"/>
  <c r="X862" i="1"/>
  <c r="X874" i="1"/>
  <c r="X886" i="1"/>
  <c r="X897" i="1"/>
  <c r="X908" i="1"/>
  <c r="X920" i="1"/>
  <c r="X931" i="1"/>
  <c r="X942" i="1"/>
  <c r="X953" i="1"/>
  <c r="X964" i="1"/>
  <c r="X975" i="1"/>
  <c r="X986" i="1"/>
  <c r="X997" i="1"/>
  <c r="X1008" i="1"/>
  <c r="X1020" i="1"/>
  <c r="X1031" i="1"/>
  <c r="X1042" i="1"/>
  <c r="X1053" i="1"/>
  <c r="X1064" i="1"/>
  <c r="X1075" i="1"/>
  <c r="X1086" i="1"/>
  <c r="X1097" i="1"/>
  <c r="X1108" i="1"/>
  <c r="X1118" i="1"/>
  <c r="X1128" i="1"/>
  <c r="X1138" i="1"/>
  <c r="X1148" i="1"/>
  <c r="X1158" i="1"/>
  <c r="X1168" i="1"/>
  <c r="X1178" i="1"/>
  <c r="X1188" i="1"/>
  <c r="X1198" i="1"/>
  <c r="X1208" i="1"/>
  <c r="X1218" i="1"/>
  <c r="X1228" i="1"/>
  <c r="X1238" i="1"/>
  <c r="X1248" i="1"/>
  <c r="X1258" i="1"/>
  <c r="X1268" i="1"/>
  <c r="X1278" i="1"/>
  <c r="X1288" i="1"/>
  <c r="X1298" i="1"/>
  <c r="X1308" i="1"/>
  <c r="X1318" i="1"/>
  <c r="X1328" i="1"/>
  <c r="X1338" i="1"/>
  <c r="X1348" i="1"/>
  <c r="X1358" i="1"/>
  <c r="X1368" i="1"/>
  <c r="X1378" i="1"/>
  <c r="X1388" i="1"/>
  <c r="X1398" i="1"/>
  <c r="X1408" i="1"/>
  <c r="X1418" i="1"/>
  <c r="X1428" i="1"/>
  <c r="X1438" i="1"/>
  <c r="X1448" i="1"/>
  <c r="X1458" i="1"/>
  <c r="X1468" i="1"/>
  <c r="X1478" i="1"/>
  <c r="X1488" i="1"/>
  <c r="X1498" i="1"/>
  <c r="X1508" i="1"/>
  <c r="X1518" i="1"/>
  <c r="X1528" i="1"/>
  <c r="X1538" i="1"/>
  <c r="X1548" i="1"/>
  <c r="X1558" i="1"/>
  <c r="X1568" i="1"/>
  <c r="X1578" i="1"/>
  <c r="X1588" i="1"/>
  <c r="X1598" i="1"/>
  <c r="X1608" i="1"/>
  <c r="X1618" i="1"/>
  <c r="X1628" i="1"/>
  <c r="X1638" i="1"/>
  <c r="X1648" i="1"/>
  <c r="X1658" i="1"/>
  <c r="X1668" i="1"/>
  <c r="X1678" i="1"/>
  <c r="X1688" i="1"/>
  <c r="X1698" i="1"/>
  <c r="X1708" i="1"/>
  <c r="X1718" i="1"/>
  <c r="X1728" i="1"/>
  <c r="X1738" i="1"/>
  <c r="X1748" i="1"/>
  <c r="X1758" i="1"/>
  <c r="X1768" i="1"/>
  <c r="X1778" i="1"/>
  <c r="X1788" i="1"/>
  <c r="X1798" i="1"/>
  <c r="W8" i="1"/>
  <c r="W18" i="1"/>
  <c r="W28" i="1"/>
  <c r="W38" i="1"/>
  <c r="W48" i="1"/>
  <c r="W58" i="1"/>
  <c r="W68" i="1"/>
  <c r="W78" i="1"/>
  <c r="W88" i="1"/>
  <c r="W98" i="1"/>
  <c r="W108" i="1"/>
  <c r="W118" i="1"/>
  <c r="W128" i="1"/>
  <c r="W138" i="1"/>
  <c r="W148" i="1"/>
  <c r="W158" i="1"/>
  <c r="W168" i="1"/>
  <c r="W178" i="1"/>
  <c r="W188" i="1"/>
  <c r="W198" i="1"/>
  <c r="W208" i="1"/>
  <c r="W218" i="1"/>
  <c r="W228" i="1"/>
  <c r="W238" i="1"/>
  <c r="W248" i="1"/>
  <c r="W258" i="1"/>
  <c r="W268" i="1"/>
  <c r="W278" i="1"/>
  <c r="W288" i="1"/>
  <c r="W298" i="1"/>
  <c r="W308" i="1"/>
  <c r="W318" i="1"/>
  <c r="W328" i="1"/>
  <c r="W338" i="1"/>
  <c r="W348" i="1"/>
  <c r="W358" i="1"/>
  <c r="W368" i="1"/>
  <c r="W378" i="1"/>
  <c r="W388" i="1"/>
  <c r="W398" i="1"/>
  <c r="W408" i="1"/>
  <c r="W418" i="1"/>
  <c r="W428" i="1"/>
  <c r="W438" i="1"/>
  <c r="W448" i="1"/>
  <c r="W458" i="1"/>
  <c r="W468" i="1"/>
  <c r="W478" i="1"/>
  <c r="W488" i="1"/>
  <c r="W498" i="1"/>
  <c r="W508" i="1"/>
  <c r="W518" i="1"/>
  <c r="W528" i="1"/>
  <c r="W538" i="1"/>
  <c r="W548" i="1"/>
  <c r="W558" i="1"/>
  <c r="W568" i="1"/>
  <c r="W578" i="1"/>
  <c r="W588" i="1"/>
  <c r="W598" i="1"/>
  <c r="W608" i="1"/>
  <c r="W618" i="1"/>
  <c r="W628" i="1"/>
  <c r="W638" i="1"/>
  <c r="W648" i="1"/>
  <c r="W658" i="1"/>
  <c r="W668" i="1"/>
  <c r="W678" i="1"/>
  <c r="W688" i="1"/>
  <c r="W698" i="1"/>
  <c r="W708" i="1"/>
  <c r="W718" i="1"/>
  <c r="W728" i="1"/>
  <c r="W738" i="1"/>
  <c r="W748" i="1"/>
  <c r="W758" i="1"/>
  <c r="W768" i="1"/>
  <c r="W778" i="1"/>
  <c r="W788" i="1"/>
  <c r="W798" i="1"/>
  <c r="W808" i="1"/>
  <c r="W818" i="1"/>
  <c r="W828" i="1"/>
  <c r="W838" i="1"/>
  <c r="W848" i="1"/>
  <c r="W858" i="1"/>
  <c r="W868" i="1"/>
  <c r="W878" i="1"/>
  <c r="W888" i="1"/>
  <c r="W898" i="1"/>
  <c r="W908" i="1"/>
  <c r="W918" i="1"/>
  <c r="W928" i="1"/>
  <c r="W938" i="1"/>
  <c r="W948" i="1"/>
  <c r="W958" i="1"/>
  <c r="W968" i="1"/>
  <c r="Y1663" i="1"/>
  <c r="Y1763" i="1"/>
  <c r="X63" i="1"/>
  <c r="X163" i="1"/>
  <c r="X263" i="1"/>
  <c r="X363" i="1"/>
  <c r="X423" i="1"/>
  <c r="X448" i="1"/>
  <c r="X468" i="1"/>
  <c r="X487" i="1"/>
  <c r="X504" i="1"/>
  <c r="X517" i="1"/>
  <c r="X533" i="1"/>
  <c r="X546" i="1"/>
  <c r="X562" i="1"/>
  <c r="X575" i="1"/>
  <c r="X587" i="1"/>
  <c r="X601" i="1"/>
  <c r="X613" i="1"/>
  <c r="X625" i="1"/>
  <c r="X637" i="1"/>
  <c r="X651" i="1"/>
  <c r="X663" i="1"/>
  <c r="X675" i="1"/>
  <c r="X687" i="1"/>
  <c r="X701" i="1"/>
  <c r="X713" i="1"/>
  <c r="X725" i="1"/>
  <c r="X737" i="1"/>
  <c r="X751" i="1"/>
  <c r="X763" i="1"/>
  <c r="X775" i="1"/>
  <c r="X787" i="1"/>
  <c r="X801" i="1"/>
  <c r="X813" i="1"/>
  <c r="X825" i="1"/>
  <c r="X837" i="1"/>
  <c r="X851" i="1"/>
  <c r="X863" i="1"/>
  <c r="X875" i="1"/>
  <c r="X887" i="1"/>
  <c r="X898" i="1"/>
  <c r="X910" i="1"/>
  <c r="X921" i="1"/>
  <c r="X932" i="1"/>
  <c r="X943" i="1"/>
  <c r="X954" i="1"/>
  <c r="X965" i="1"/>
  <c r="X976" i="1"/>
  <c r="X987" i="1"/>
  <c r="X998" i="1"/>
  <c r="X1010" i="1"/>
  <c r="X1021" i="1"/>
  <c r="X1032" i="1"/>
  <c r="X1043" i="1"/>
  <c r="X1054" i="1"/>
  <c r="X1065" i="1"/>
  <c r="X1076" i="1"/>
  <c r="X1087" i="1"/>
  <c r="X1098" i="1"/>
  <c r="X1109" i="1"/>
  <c r="X1119" i="1"/>
  <c r="X1129" i="1"/>
  <c r="X1139" i="1"/>
  <c r="X1149" i="1"/>
  <c r="X1159" i="1"/>
  <c r="X1169" i="1"/>
  <c r="X1179" i="1"/>
  <c r="X1189" i="1"/>
  <c r="X1199" i="1"/>
  <c r="X1209" i="1"/>
  <c r="X1219" i="1"/>
  <c r="X1229" i="1"/>
  <c r="X1239" i="1"/>
  <c r="X1249" i="1"/>
  <c r="X1259" i="1"/>
  <c r="X1269" i="1"/>
  <c r="X1279" i="1"/>
  <c r="X1289" i="1"/>
  <c r="X1299" i="1"/>
  <c r="X1309" i="1"/>
  <c r="X1319" i="1"/>
  <c r="X1329" i="1"/>
  <c r="X1339" i="1"/>
  <c r="X1349" i="1"/>
  <c r="X1359" i="1"/>
  <c r="X1369" i="1"/>
  <c r="X1379" i="1"/>
  <c r="X1389" i="1"/>
  <c r="X1399" i="1"/>
  <c r="X1409" i="1"/>
  <c r="X1419" i="1"/>
  <c r="X1429" i="1"/>
  <c r="X1439" i="1"/>
  <c r="X1449" i="1"/>
  <c r="X1459" i="1"/>
  <c r="X1469" i="1"/>
  <c r="X1479" i="1"/>
  <c r="X1489" i="1"/>
  <c r="X1499" i="1"/>
  <c r="X1509" i="1"/>
  <c r="X1519" i="1"/>
  <c r="X1529" i="1"/>
  <c r="X1539" i="1"/>
  <c r="X1549" i="1"/>
  <c r="X1559" i="1"/>
  <c r="X1569" i="1"/>
  <c r="X1579" i="1"/>
  <c r="X1589" i="1"/>
  <c r="X1599" i="1"/>
  <c r="X1609" i="1"/>
  <c r="X1619" i="1"/>
  <c r="X1629" i="1"/>
  <c r="X1639" i="1"/>
  <c r="X1649" i="1"/>
  <c r="X1659" i="1"/>
  <c r="X1669" i="1"/>
  <c r="X1679" i="1"/>
  <c r="X1689" i="1"/>
  <c r="X1699" i="1"/>
  <c r="X1709" i="1"/>
  <c r="X1719" i="1"/>
  <c r="X1729" i="1"/>
  <c r="X1739" i="1"/>
  <c r="X1749" i="1"/>
  <c r="X1759" i="1"/>
  <c r="X1769" i="1"/>
  <c r="X1779" i="1"/>
  <c r="X1789" i="1"/>
  <c r="X1799" i="1"/>
  <c r="W9" i="1"/>
  <c r="W19" i="1"/>
  <c r="W29" i="1"/>
  <c r="W39" i="1"/>
  <c r="W49" i="1"/>
  <c r="W59" i="1"/>
  <c r="W69" i="1"/>
  <c r="W79" i="1"/>
  <c r="W89" i="1"/>
  <c r="W99" i="1"/>
  <c r="W109" i="1"/>
  <c r="W119" i="1"/>
  <c r="W129" i="1"/>
  <c r="W139" i="1"/>
  <c r="W149" i="1"/>
  <c r="W159" i="1"/>
  <c r="W169" i="1"/>
  <c r="W179" i="1"/>
  <c r="W189" i="1"/>
  <c r="W199" i="1"/>
  <c r="W209" i="1"/>
  <c r="W219" i="1"/>
  <c r="W229" i="1"/>
  <c r="W239" i="1"/>
  <c r="W249" i="1"/>
  <c r="W259" i="1"/>
  <c r="W269" i="1"/>
  <c r="W279" i="1"/>
  <c r="W289" i="1"/>
  <c r="W299" i="1"/>
  <c r="W309" i="1"/>
  <c r="W319" i="1"/>
  <c r="W329" i="1"/>
  <c r="W339" i="1"/>
  <c r="W349" i="1"/>
  <c r="W359" i="1"/>
  <c r="W369" i="1"/>
  <c r="W379" i="1"/>
  <c r="W389" i="1"/>
  <c r="W399" i="1"/>
  <c r="W409" i="1"/>
  <c r="W419" i="1"/>
  <c r="W429" i="1"/>
  <c r="W439" i="1"/>
  <c r="W449" i="1"/>
  <c r="W459" i="1"/>
  <c r="W469" i="1"/>
  <c r="W479" i="1"/>
  <c r="W489" i="1"/>
  <c r="W499" i="1"/>
  <c r="W509" i="1"/>
  <c r="W519" i="1"/>
  <c r="W529" i="1"/>
  <c r="W539" i="1"/>
  <c r="W549" i="1"/>
  <c r="W559" i="1"/>
  <c r="W569" i="1"/>
  <c r="W579" i="1"/>
  <c r="W589" i="1"/>
  <c r="W599" i="1"/>
  <c r="W609" i="1"/>
  <c r="W619" i="1"/>
  <c r="W629" i="1"/>
  <c r="W639" i="1"/>
  <c r="W649" i="1"/>
  <c r="W659" i="1"/>
  <c r="W669" i="1"/>
  <c r="W679" i="1"/>
  <c r="W689" i="1"/>
  <c r="W699" i="1"/>
  <c r="W709" i="1"/>
  <c r="W719" i="1"/>
  <c r="W729" i="1"/>
  <c r="W739" i="1"/>
  <c r="W749" i="1"/>
  <c r="W759" i="1"/>
  <c r="W769" i="1"/>
  <c r="W779" i="1"/>
  <c r="W789" i="1"/>
  <c r="W799" i="1"/>
  <c r="W809" i="1"/>
  <c r="W819" i="1"/>
  <c r="W829" i="1"/>
  <c r="W839" i="1"/>
  <c r="W849" i="1"/>
  <c r="W859" i="1"/>
  <c r="W869" i="1"/>
  <c r="W879" i="1"/>
  <c r="W889" i="1"/>
  <c r="W899" i="1"/>
  <c r="W909" i="1"/>
  <c r="W919" i="1"/>
  <c r="W929" i="1"/>
  <c r="W939" i="1"/>
  <c r="W949" i="1"/>
  <c r="W959" i="1"/>
  <c r="W969" i="1"/>
  <c r="W979" i="1"/>
  <c r="W989" i="1"/>
  <c r="W999" i="1"/>
  <c r="W1009" i="1"/>
  <c r="W1019" i="1"/>
  <c r="W1029" i="1"/>
  <c r="W1039" i="1"/>
  <c r="W1049" i="1"/>
  <c r="W1059" i="1"/>
  <c r="W1069" i="1"/>
  <c r="W1079" i="1"/>
  <c r="W1089" i="1"/>
  <c r="W1099" i="1"/>
  <c r="W1109" i="1"/>
  <c r="W1119" i="1"/>
  <c r="W1129" i="1"/>
  <c r="W1139" i="1"/>
  <c r="W1149" i="1"/>
  <c r="W1159" i="1"/>
  <c r="W1169" i="1"/>
  <c r="W1179" i="1"/>
  <c r="W1189" i="1"/>
  <c r="W1199" i="1"/>
  <c r="W1209" i="1"/>
  <c r="W1219" i="1"/>
  <c r="W1229" i="1"/>
  <c r="W1239" i="1"/>
  <c r="W1249" i="1"/>
  <c r="Y1673" i="1"/>
  <c r="Y1773" i="1"/>
  <c r="X73" i="1"/>
  <c r="X173" i="1"/>
  <c r="X273" i="1"/>
  <c r="X373" i="1"/>
  <c r="X426" i="1"/>
  <c r="X452" i="1"/>
  <c r="X472" i="1"/>
  <c r="X488" i="1"/>
  <c r="X505" i="1"/>
  <c r="X518" i="1"/>
  <c r="X534" i="1"/>
  <c r="X547" i="1"/>
  <c r="X563" i="1"/>
  <c r="X576" i="1"/>
  <c r="X588" i="1"/>
  <c r="X602" i="1"/>
  <c r="X614" i="1"/>
  <c r="X626" i="1"/>
  <c r="X638" i="1"/>
  <c r="X652" i="1"/>
  <c r="X664" i="1"/>
  <c r="X676" i="1"/>
  <c r="X688" i="1"/>
  <c r="X702" i="1"/>
  <c r="X714" i="1"/>
  <c r="X726" i="1"/>
  <c r="X738" i="1"/>
  <c r="X752" i="1"/>
  <c r="X764" i="1"/>
  <c r="X776" i="1"/>
  <c r="X788" i="1"/>
  <c r="X802" i="1"/>
  <c r="X814" i="1"/>
  <c r="X826" i="1"/>
  <c r="X838" i="1"/>
  <c r="X852" i="1"/>
  <c r="X864" i="1"/>
  <c r="X876" i="1"/>
  <c r="X888" i="1"/>
  <c r="X900" i="1"/>
  <c r="X911" i="1"/>
  <c r="X922" i="1"/>
  <c r="X933" i="1"/>
  <c r="X944" i="1"/>
  <c r="X955" i="1"/>
  <c r="X966" i="1"/>
  <c r="X977" i="1"/>
  <c r="X988" i="1"/>
  <c r="X1000" i="1"/>
  <c r="X1011" i="1"/>
  <c r="X1022" i="1"/>
  <c r="X1033" i="1"/>
  <c r="X1044" i="1"/>
  <c r="X1055" i="1"/>
  <c r="X1066" i="1"/>
  <c r="X1077" i="1"/>
  <c r="X1088" i="1"/>
  <c r="X1100" i="1"/>
  <c r="X1110" i="1"/>
  <c r="X1120" i="1"/>
  <c r="X1130" i="1"/>
  <c r="X1140" i="1"/>
  <c r="X1150" i="1"/>
  <c r="X1160" i="1"/>
  <c r="X1170" i="1"/>
  <c r="X1180" i="1"/>
  <c r="X1190" i="1"/>
  <c r="X1200" i="1"/>
  <c r="X1210" i="1"/>
  <c r="X1220" i="1"/>
  <c r="X1230" i="1"/>
  <c r="X1240" i="1"/>
  <c r="X1250" i="1"/>
  <c r="X1260" i="1"/>
  <c r="X1270" i="1"/>
  <c r="X1280" i="1"/>
  <c r="X1290" i="1"/>
  <c r="X1300" i="1"/>
  <c r="X1310" i="1"/>
  <c r="X1320" i="1"/>
  <c r="X1330" i="1"/>
  <c r="X1340" i="1"/>
  <c r="X1350" i="1"/>
  <c r="X1360" i="1"/>
  <c r="X1370" i="1"/>
  <c r="X1380" i="1"/>
  <c r="X1390" i="1"/>
  <c r="X1400" i="1"/>
  <c r="X1410" i="1"/>
  <c r="X1420" i="1"/>
  <c r="X1430" i="1"/>
  <c r="X1440" i="1"/>
  <c r="X1450" i="1"/>
  <c r="X1460" i="1"/>
  <c r="X1470" i="1"/>
  <c r="X1480" i="1"/>
  <c r="X1490" i="1"/>
  <c r="X1500" i="1"/>
  <c r="X1510" i="1"/>
  <c r="X1520" i="1"/>
  <c r="X1530" i="1"/>
  <c r="X1540" i="1"/>
  <c r="X1550" i="1"/>
  <c r="X1560" i="1"/>
  <c r="X1570" i="1"/>
  <c r="X1580" i="1"/>
  <c r="X1590" i="1"/>
  <c r="X1600" i="1"/>
  <c r="X1610" i="1"/>
  <c r="X1620" i="1"/>
  <c r="X1630" i="1"/>
  <c r="X1640" i="1"/>
  <c r="X1650" i="1"/>
  <c r="X1660" i="1"/>
  <c r="X1670" i="1"/>
  <c r="X1680" i="1"/>
  <c r="X1690" i="1"/>
  <c r="X1700" i="1"/>
  <c r="X1710" i="1"/>
  <c r="X1720" i="1"/>
  <c r="X1730" i="1"/>
  <c r="X1740" i="1"/>
  <c r="X1750" i="1"/>
  <c r="X1760" i="1"/>
  <c r="X1770" i="1"/>
  <c r="X1780" i="1"/>
  <c r="X1790" i="1"/>
  <c r="X1800" i="1"/>
  <c r="W10" i="1"/>
  <c r="W20" i="1"/>
  <c r="W30" i="1"/>
  <c r="W40" i="1"/>
  <c r="W50" i="1"/>
  <c r="W60" i="1"/>
  <c r="W70" i="1"/>
  <c r="W80" i="1"/>
  <c r="W90" i="1"/>
  <c r="W100" i="1"/>
  <c r="W110" i="1"/>
  <c r="W120" i="1"/>
  <c r="W130" i="1"/>
  <c r="W140" i="1"/>
  <c r="W150" i="1"/>
  <c r="W160" i="1"/>
  <c r="W170" i="1"/>
  <c r="W180" i="1"/>
  <c r="W190" i="1"/>
  <c r="W200" i="1"/>
  <c r="W210" i="1"/>
  <c r="W220" i="1"/>
  <c r="W230" i="1"/>
  <c r="W240" i="1"/>
  <c r="W250" i="1"/>
  <c r="W260" i="1"/>
  <c r="W270" i="1"/>
  <c r="W280" i="1"/>
  <c r="W290" i="1"/>
  <c r="W300" i="1"/>
  <c r="W310" i="1"/>
  <c r="W320" i="1"/>
  <c r="W330" i="1"/>
  <c r="W340" i="1"/>
  <c r="W350" i="1"/>
  <c r="W360" i="1"/>
  <c r="W370" i="1"/>
  <c r="W380" i="1"/>
  <c r="W390" i="1"/>
  <c r="W400" i="1"/>
  <c r="W410" i="1"/>
  <c r="W420" i="1"/>
  <c r="W430" i="1"/>
  <c r="W440" i="1"/>
  <c r="W450" i="1"/>
  <c r="W460" i="1"/>
  <c r="W470" i="1"/>
  <c r="W480" i="1"/>
  <c r="W490" i="1"/>
  <c r="W500" i="1"/>
  <c r="W510" i="1"/>
  <c r="W520" i="1"/>
  <c r="W530" i="1"/>
  <c r="W540" i="1"/>
  <c r="W550" i="1"/>
  <c r="W560" i="1"/>
  <c r="W570" i="1"/>
  <c r="W580" i="1"/>
  <c r="W590" i="1"/>
  <c r="W600" i="1"/>
  <c r="W610" i="1"/>
  <c r="W620" i="1"/>
  <c r="W630" i="1"/>
  <c r="W640" i="1"/>
  <c r="W650" i="1"/>
  <c r="W660" i="1"/>
  <c r="W670" i="1"/>
  <c r="W680" i="1"/>
  <c r="W690" i="1"/>
  <c r="W700" i="1"/>
  <c r="W710" i="1"/>
  <c r="W720" i="1"/>
  <c r="W730" i="1"/>
  <c r="W740" i="1"/>
  <c r="W750" i="1"/>
  <c r="W760" i="1"/>
  <c r="W770" i="1"/>
  <c r="W780" i="1"/>
  <c r="W790" i="1"/>
  <c r="W800" i="1"/>
  <c r="W810" i="1"/>
  <c r="W820" i="1"/>
  <c r="W830" i="1"/>
  <c r="W840" i="1"/>
  <c r="W850" i="1"/>
  <c r="W860" i="1"/>
  <c r="W870" i="1"/>
  <c r="W880" i="1"/>
  <c r="W890" i="1"/>
  <c r="W900" i="1"/>
  <c r="W910" i="1"/>
  <c r="W920" i="1"/>
  <c r="W930" i="1"/>
  <c r="W940" i="1"/>
  <c r="W950" i="1"/>
  <c r="W960" i="1"/>
  <c r="W970" i="1"/>
  <c r="W980" i="1"/>
  <c r="W391" i="1"/>
  <c r="W491" i="1"/>
  <c r="W551" i="1"/>
  <c r="W601" i="1"/>
  <c r="W651" i="1"/>
  <c r="W701" i="1"/>
  <c r="W751" i="1"/>
  <c r="W783" i="1"/>
  <c r="W817" i="1"/>
  <c r="W841" i="1"/>
  <c r="W861" i="1"/>
  <c r="W881" i="1"/>
  <c r="W901" i="1"/>
  <c r="W921" i="1"/>
  <c r="W941" i="1"/>
  <c r="W961" i="1"/>
  <c r="W978" i="1"/>
  <c r="W994" i="1"/>
  <c r="W1008" i="1"/>
  <c r="W1023" i="1"/>
  <c r="W1037" i="1"/>
  <c r="W1051" i="1"/>
  <c r="W1066" i="1"/>
  <c r="W1078" i="1"/>
  <c r="W1090" i="1"/>
  <c r="W1101" i="1"/>
  <c r="W1112" i="1"/>
  <c r="W1123" i="1"/>
  <c r="W1134" i="1"/>
  <c r="W1145" i="1"/>
  <c r="W1156" i="1"/>
  <c r="W1167" i="1"/>
  <c r="W1178" i="1"/>
  <c r="W1190" i="1"/>
  <c r="W1201" i="1"/>
  <c r="W1212" i="1"/>
  <c r="W1223" i="1"/>
  <c r="W1234" i="1"/>
  <c r="W1245" i="1"/>
  <c r="W1256" i="1"/>
  <c r="W1266" i="1"/>
  <c r="W1276" i="1"/>
  <c r="W1286" i="1"/>
  <c r="W1296" i="1"/>
  <c r="W1306" i="1"/>
  <c r="W1316" i="1"/>
  <c r="W1326" i="1"/>
  <c r="W1336" i="1"/>
  <c r="W1346" i="1"/>
  <c r="W1356" i="1"/>
  <c r="W1366" i="1"/>
  <c r="W1376" i="1"/>
  <c r="W1386" i="1"/>
  <c r="W1396" i="1"/>
  <c r="W1406" i="1"/>
  <c r="W1416" i="1"/>
  <c r="W1426" i="1"/>
  <c r="W1436" i="1"/>
  <c r="W1446" i="1"/>
  <c r="W1456" i="1"/>
  <c r="W1466" i="1"/>
  <c r="W1476" i="1"/>
  <c r="W1486" i="1"/>
  <c r="W1496" i="1"/>
  <c r="W1506" i="1"/>
  <c r="W1516" i="1"/>
  <c r="W1526" i="1"/>
  <c r="W1536" i="1"/>
  <c r="W1546" i="1"/>
  <c r="W1556" i="1"/>
  <c r="W1566" i="1"/>
  <c r="W1576" i="1"/>
  <c r="W1586" i="1"/>
  <c r="W1596" i="1"/>
  <c r="W1606" i="1"/>
  <c r="W1616" i="1"/>
  <c r="W1626" i="1"/>
  <c r="W1636" i="1"/>
  <c r="W1646" i="1"/>
  <c r="W1656" i="1"/>
  <c r="W1666" i="1"/>
  <c r="W1676" i="1"/>
  <c r="W1686" i="1"/>
  <c r="W1696" i="1"/>
  <c r="W1706" i="1"/>
  <c r="W1716" i="1"/>
  <c r="W1726" i="1"/>
  <c r="W1736" i="1"/>
  <c r="W1746" i="1"/>
  <c r="W1756" i="1"/>
  <c r="W1766" i="1"/>
  <c r="W1776" i="1"/>
  <c r="W1786" i="1"/>
  <c r="W1796" i="1"/>
  <c r="V6" i="1"/>
  <c r="V16" i="1"/>
  <c r="V26" i="1"/>
  <c r="V36" i="1"/>
  <c r="V46" i="1"/>
  <c r="V56" i="1"/>
  <c r="V66" i="1"/>
  <c r="V76" i="1"/>
  <c r="V86" i="1"/>
  <c r="V96" i="1"/>
  <c r="V106" i="1"/>
  <c r="V116" i="1"/>
  <c r="V126" i="1"/>
  <c r="V136" i="1"/>
  <c r="V146" i="1"/>
  <c r="V156" i="1"/>
  <c r="V166" i="1"/>
  <c r="V176" i="1"/>
  <c r="V186" i="1"/>
  <c r="V196" i="1"/>
  <c r="V206" i="1"/>
  <c r="V216" i="1"/>
  <c r="V226" i="1"/>
  <c r="V236" i="1"/>
  <c r="V246" i="1"/>
  <c r="V256" i="1"/>
  <c r="V266" i="1"/>
  <c r="V276" i="1"/>
  <c r="V286" i="1"/>
  <c r="V296" i="1"/>
  <c r="V306" i="1"/>
  <c r="V316" i="1"/>
  <c r="V326" i="1"/>
  <c r="V336" i="1"/>
  <c r="V346" i="1"/>
  <c r="V356" i="1"/>
  <c r="V366" i="1"/>
  <c r="V376" i="1"/>
  <c r="V386" i="1"/>
  <c r="V396" i="1"/>
  <c r="V406" i="1"/>
  <c r="V416" i="1"/>
  <c r="V426" i="1"/>
  <c r="V436" i="1"/>
  <c r="V446" i="1"/>
  <c r="V456" i="1"/>
  <c r="V466" i="1"/>
  <c r="V476" i="1"/>
  <c r="V486" i="1"/>
  <c r="V496" i="1"/>
  <c r="V506" i="1"/>
  <c r="V516" i="1"/>
  <c r="V526" i="1"/>
  <c r="V536" i="1"/>
  <c r="V546" i="1"/>
  <c r="V556" i="1"/>
  <c r="V566" i="1"/>
  <c r="V576" i="1"/>
  <c r="V586" i="1"/>
  <c r="V596" i="1"/>
  <c r="V606" i="1"/>
  <c r="V616" i="1"/>
  <c r="V626" i="1"/>
  <c r="V636" i="1"/>
  <c r="V646" i="1"/>
  <c r="V656" i="1"/>
  <c r="V666" i="1"/>
  <c r="V676" i="1"/>
  <c r="V686" i="1"/>
  <c r="V696" i="1"/>
  <c r="V706" i="1"/>
  <c r="V716" i="1"/>
  <c r="V726" i="1"/>
  <c r="V736" i="1"/>
  <c r="V746" i="1"/>
  <c r="V756" i="1"/>
  <c r="V766" i="1"/>
  <c r="V776" i="1"/>
  <c r="V786" i="1"/>
  <c r="V796" i="1"/>
  <c r="V806" i="1"/>
  <c r="V816" i="1"/>
  <c r="V826" i="1"/>
  <c r="V836" i="1"/>
  <c r="V846" i="1"/>
  <c r="V856" i="1"/>
  <c r="V866" i="1"/>
  <c r="V876" i="1"/>
  <c r="V886" i="1"/>
  <c r="V896" i="1"/>
  <c r="V906" i="1"/>
  <c r="V916" i="1"/>
  <c r="V926" i="1"/>
  <c r="V936" i="1"/>
  <c r="V946" i="1"/>
  <c r="V956" i="1"/>
  <c r="V966" i="1"/>
  <c r="V976" i="1"/>
  <c r="V986" i="1"/>
  <c r="V996" i="1"/>
  <c r="V1006" i="1"/>
  <c r="V1016" i="1"/>
  <c r="V1026" i="1"/>
  <c r="V1036" i="1"/>
  <c r="V1046" i="1"/>
  <c r="V1056" i="1"/>
  <c r="V1066" i="1"/>
  <c r="V1076" i="1"/>
  <c r="V1086" i="1"/>
  <c r="V1096" i="1"/>
  <c r="V1106" i="1"/>
  <c r="V1116" i="1"/>
  <c r="V1126" i="1"/>
  <c r="V1136" i="1"/>
  <c r="V1146" i="1"/>
  <c r="V1156" i="1"/>
  <c r="V1166" i="1"/>
  <c r="V1176" i="1"/>
  <c r="V1186" i="1"/>
  <c r="V1196" i="1"/>
  <c r="V1206" i="1"/>
  <c r="V1216" i="1"/>
  <c r="V1226" i="1"/>
  <c r="V1236" i="1"/>
  <c r="V1246" i="1"/>
  <c r="V1256" i="1"/>
  <c r="V1266" i="1"/>
  <c r="V1276" i="1"/>
  <c r="V1286" i="1"/>
  <c r="V1296" i="1"/>
  <c r="V1306" i="1"/>
  <c r="V1316" i="1"/>
  <c r="V1326" i="1"/>
  <c r="V1336" i="1"/>
  <c r="V1346" i="1"/>
  <c r="V1356" i="1"/>
  <c r="V1366" i="1"/>
  <c r="V1376" i="1"/>
  <c r="V1386" i="1"/>
  <c r="V1396" i="1"/>
  <c r="V1406" i="1"/>
  <c r="V1416" i="1"/>
  <c r="V1426" i="1"/>
  <c r="V1436" i="1"/>
  <c r="V1446" i="1"/>
  <c r="V1456" i="1"/>
  <c r="V1466" i="1"/>
  <c r="V1476" i="1"/>
  <c r="V1486" i="1"/>
  <c r="V1496" i="1"/>
  <c r="V1506" i="1"/>
  <c r="V1516" i="1"/>
  <c r="V1526" i="1"/>
  <c r="V1536" i="1"/>
  <c r="V1546" i="1"/>
  <c r="V1556" i="1"/>
  <c r="V1566" i="1"/>
  <c r="V1576" i="1"/>
  <c r="V1586" i="1"/>
  <c r="V1596" i="1"/>
  <c r="V1606" i="1"/>
  <c r="V1616" i="1"/>
  <c r="V1626" i="1"/>
  <c r="V1636" i="1"/>
  <c r="V1646" i="1"/>
  <c r="V1656" i="1"/>
  <c r="V1666" i="1"/>
  <c r="V1676" i="1"/>
  <c r="V1686" i="1"/>
  <c r="V1696" i="1"/>
  <c r="V1706" i="1"/>
  <c r="V1716" i="1"/>
  <c r="V1726" i="1"/>
  <c r="V1736" i="1"/>
  <c r="V1746" i="1"/>
  <c r="V1756" i="1"/>
  <c r="V1766" i="1"/>
  <c r="W401" i="1"/>
  <c r="W501" i="1"/>
  <c r="W557" i="1"/>
  <c r="W607" i="1"/>
  <c r="W657" i="1"/>
  <c r="W707" i="1"/>
  <c r="W753" i="1"/>
  <c r="W787" i="1"/>
  <c r="W821" i="1"/>
  <c r="W843" i="1"/>
  <c r="W863" i="1"/>
  <c r="W883" i="1"/>
  <c r="W903" i="1"/>
  <c r="W923" i="1"/>
  <c r="W943" i="1"/>
  <c r="W963" i="1"/>
  <c r="W981" i="1"/>
  <c r="W996" i="1"/>
  <c r="W1010" i="1"/>
  <c r="W1024" i="1"/>
  <c r="W1038" i="1"/>
  <c r="W1053" i="1"/>
  <c r="W1067" i="1"/>
  <c r="W1080" i="1"/>
  <c r="W1091" i="1"/>
  <c r="W1102" i="1"/>
  <c r="W1113" i="1"/>
  <c r="W1124" i="1"/>
  <c r="W1135" i="1"/>
  <c r="W1146" i="1"/>
  <c r="W1157" i="1"/>
  <c r="W1168" i="1"/>
  <c r="W1180" i="1"/>
  <c r="W1191" i="1"/>
  <c r="W1202" i="1"/>
  <c r="W1213" i="1"/>
  <c r="W1224" i="1"/>
  <c r="W1235" i="1"/>
  <c r="W1246" i="1"/>
  <c r="W1257" i="1"/>
  <c r="W1267" i="1"/>
  <c r="W1277" i="1"/>
  <c r="W1287" i="1"/>
  <c r="W1297" i="1"/>
  <c r="W1307" i="1"/>
  <c r="W1317" i="1"/>
  <c r="W1327" i="1"/>
  <c r="W1337" i="1"/>
  <c r="W1347" i="1"/>
  <c r="W1357" i="1"/>
  <c r="W1367" i="1"/>
  <c r="W1377" i="1"/>
  <c r="W1387" i="1"/>
  <c r="W1397" i="1"/>
  <c r="W1407" i="1"/>
  <c r="W1417" i="1"/>
  <c r="W1427" i="1"/>
  <c r="W1437" i="1"/>
  <c r="W1447" i="1"/>
  <c r="W1457" i="1"/>
  <c r="W1467" i="1"/>
  <c r="W1477" i="1"/>
  <c r="W1487" i="1"/>
  <c r="W1497" i="1"/>
  <c r="W1507" i="1"/>
  <c r="W1517" i="1"/>
  <c r="W1527" i="1"/>
  <c r="W1537" i="1"/>
  <c r="W1547" i="1"/>
  <c r="W1557" i="1"/>
  <c r="W1567" i="1"/>
  <c r="W1577" i="1"/>
  <c r="W1587" i="1"/>
  <c r="W1597" i="1"/>
  <c r="W1607" i="1"/>
  <c r="W1617" i="1"/>
  <c r="W1627" i="1"/>
  <c r="W1637" i="1"/>
  <c r="W1647" i="1"/>
  <c r="W1657" i="1"/>
  <c r="W1667" i="1"/>
  <c r="W1677" i="1"/>
  <c r="W1687" i="1"/>
  <c r="W1697" i="1"/>
  <c r="W1707" i="1"/>
  <c r="W1717" i="1"/>
  <c r="W1727" i="1"/>
  <c r="W1737" i="1"/>
  <c r="W1747" i="1"/>
  <c r="W1757" i="1"/>
  <c r="W1767" i="1"/>
  <c r="W1777" i="1"/>
  <c r="W1787" i="1"/>
  <c r="W1797" i="1"/>
  <c r="V7" i="1"/>
  <c r="V17" i="1"/>
  <c r="V27" i="1"/>
  <c r="V37" i="1"/>
  <c r="V47" i="1"/>
  <c r="V57" i="1"/>
  <c r="V67" i="1"/>
  <c r="V77" i="1"/>
  <c r="V87" i="1"/>
  <c r="V97" i="1"/>
  <c r="V107" i="1"/>
  <c r="V117" i="1"/>
  <c r="V127" i="1"/>
  <c r="V137" i="1"/>
  <c r="V147" i="1"/>
  <c r="V157" i="1"/>
  <c r="V167" i="1"/>
  <c r="V177" i="1"/>
  <c r="V187" i="1"/>
  <c r="V197" i="1"/>
  <c r="V207" i="1"/>
  <c r="V217" i="1"/>
  <c r="V227" i="1"/>
  <c r="V237" i="1"/>
  <c r="V247" i="1"/>
  <c r="V257" i="1"/>
  <c r="V267" i="1"/>
  <c r="V277" i="1"/>
  <c r="V287" i="1"/>
  <c r="V297" i="1"/>
  <c r="V307" i="1"/>
  <c r="V317" i="1"/>
  <c r="V327" i="1"/>
  <c r="V337" i="1"/>
  <c r="V347" i="1"/>
  <c r="V357" i="1"/>
  <c r="V367" i="1"/>
  <c r="V377" i="1"/>
  <c r="V387" i="1"/>
  <c r="V397" i="1"/>
  <c r="V407" i="1"/>
  <c r="V417" i="1"/>
  <c r="V427" i="1"/>
  <c r="V437" i="1"/>
  <c r="V447" i="1"/>
  <c r="V457" i="1"/>
  <c r="V467" i="1"/>
  <c r="V477" i="1"/>
  <c r="V487" i="1"/>
  <c r="V497" i="1"/>
  <c r="V507" i="1"/>
  <c r="V517" i="1"/>
  <c r="V527" i="1"/>
  <c r="V537" i="1"/>
  <c r="V547" i="1"/>
  <c r="V557" i="1"/>
  <c r="V567" i="1"/>
  <c r="V577" i="1"/>
  <c r="V587" i="1"/>
  <c r="V597" i="1"/>
  <c r="V607" i="1"/>
  <c r="V617" i="1"/>
  <c r="V627" i="1"/>
  <c r="V637" i="1"/>
  <c r="V647" i="1"/>
  <c r="V657" i="1"/>
  <c r="V667" i="1"/>
  <c r="V677" i="1"/>
  <c r="V687" i="1"/>
  <c r="V697" i="1"/>
  <c r="V707" i="1"/>
  <c r="V717" i="1"/>
  <c r="V727" i="1"/>
  <c r="V737" i="1"/>
  <c r="V747" i="1"/>
  <c r="V757" i="1"/>
  <c r="V767" i="1"/>
  <c r="V777" i="1"/>
  <c r="V787" i="1"/>
  <c r="V797" i="1"/>
  <c r="V807" i="1"/>
  <c r="V817" i="1"/>
  <c r="V827" i="1"/>
  <c r="V837" i="1"/>
  <c r="V847" i="1"/>
  <c r="V857" i="1"/>
  <c r="V867" i="1"/>
  <c r="V877" i="1"/>
  <c r="V887" i="1"/>
  <c r="V897" i="1"/>
  <c r="V907" i="1"/>
  <c r="V917" i="1"/>
  <c r="V927" i="1"/>
  <c r="V937" i="1"/>
  <c r="V947" i="1"/>
  <c r="V957" i="1"/>
  <c r="V967" i="1"/>
  <c r="V977" i="1"/>
  <c r="V987" i="1"/>
  <c r="V997" i="1"/>
  <c r="V1007" i="1"/>
  <c r="V1017" i="1"/>
  <c r="V1027" i="1"/>
  <c r="V1037" i="1"/>
  <c r="V1047" i="1"/>
  <c r="V1057" i="1"/>
  <c r="V1067" i="1"/>
  <c r="V1077" i="1"/>
  <c r="V1087" i="1"/>
  <c r="V1097" i="1"/>
  <c r="V1107" i="1"/>
  <c r="V1117" i="1"/>
  <c r="V1127" i="1"/>
  <c r="V1137" i="1"/>
  <c r="V1147" i="1"/>
  <c r="V1157" i="1"/>
  <c r="V1167" i="1"/>
  <c r="V1177" i="1"/>
  <c r="V1187" i="1"/>
  <c r="V1197" i="1"/>
  <c r="V1207" i="1"/>
  <c r="V1217" i="1"/>
  <c r="V1227" i="1"/>
  <c r="V1237" i="1"/>
  <c r="V1247" i="1"/>
  <c r="V1257" i="1"/>
  <c r="V1267" i="1"/>
  <c r="V1277" i="1"/>
  <c r="V1287" i="1"/>
  <c r="V1297" i="1"/>
  <c r="V1307" i="1"/>
  <c r="V1317" i="1"/>
  <c r="V1327" i="1"/>
  <c r="V1337" i="1"/>
  <c r="V1347" i="1"/>
  <c r="V1357" i="1"/>
  <c r="V1367" i="1"/>
  <c r="V1377" i="1"/>
  <c r="V1387" i="1"/>
  <c r="V1397" i="1"/>
  <c r="V1407" i="1"/>
  <c r="W411" i="1"/>
  <c r="W511" i="1"/>
  <c r="W561" i="1"/>
  <c r="W611" i="1"/>
  <c r="W661" i="1"/>
  <c r="W711" i="1"/>
  <c r="W757" i="1"/>
  <c r="W791" i="1"/>
  <c r="W823" i="1"/>
  <c r="W844" i="1"/>
  <c r="W864" i="1"/>
  <c r="W884" i="1"/>
  <c r="W904" i="1"/>
  <c r="W924" i="1"/>
  <c r="W944" i="1"/>
  <c r="W964" i="1"/>
  <c r="W983" i="1"/>
  <c r="W997" i="1"/>
  <c r="W1011" i="1"/>
  <c r="W1026" i="1"/>
  <c r="W1040" i="1"/>
  <c r="W1054" i="1"/>
  <c r="W1068" i="1"/>
  <c r="W1081" i="1"/>
  <c r="W1092" i="1"/>
  <c r="W1103" i="1"/>
  <c r="W1114" i="1"/>
  <c r="W1125" i="1"/>
  <c r="W1136" i="1"/>
  <c r="W1147" i="1"/>
  <c r="W1158" i="1"/>
  <c r="W1170" i="1"/>
  <c r="W1181" i="1"/>
  <c r="W1192" i="1"/>
  <c r="W1203" i="1"/>
  <c r="W1214" i="1"/>
  <c r="W1225" i="1"/>
  <c r="W1236" i="1"/>
  <c r="W1247" i="1"/>
  <c r="W1258" i="1"/>
  <c r="W1268" i="1"/>
  <c r="W1278" i="1"/>
  <c r="W1288" i="1"/>
  <c r="W1298" i="1"/>
  <c r="W1308" i="1"/>
  <c r="W1318" i="1"/>
  <c r="W1328" i="1"/>
  <c r="W1338" i="1"/>
  <c r="W1348" i="1"/>
  <c r="W1358" i="1"/>
  <c r="W1368" i="1"/>
  <c r="W1378" i="1"/>
  <c r="W1388" i="1"/>
  <c r="W1398" i="1"/>
  <c r="W1408" i="1"/>
  <c r="W1418" i="1"/>
  <c r="W1428" i="1"/>
  <c r="W1438" i="1"/>
  <c r="W1448" i="1"/>
  <c r="W1458" i="1"/>
  <c r="W1468" i="1"/>
  <c r="W1478" i="1"/>
  <c r="W1488" i="1"/>
  <c r="W1498" i="1"/>
  <c r="W1508" i="1"/>
  <c r="W1518" i="1"/>
  <c r="W1528" i="1"/>
  <c r="W1538" i="1"/>
  <c r="W1548" i="1"/>
  <c r="W1558" i="1"/>
  <c r="W1568" i="1"/>
  <c r="W1578" i="1"/>
  <c r="W1588" i="1"/>
  <c r="W1598" i="1"/>
  <c r="W1608" i="1"/>
  <c r="W1618" i="1"/>
  <c r="W1628" i="1"/>
  <c r="W1638" i="1"/>
  <c r="W1648" i="1"/>
  <c r="W1658" i="1"/>
  <c r="W1668" i="1"/>
  <c r="W1678" i="1"/>
  <c r="W1688" i="1"/>
  <c r="W1698" i="1"/>
  <c r="W1708" i="1"/>
  <c r="W1718" i="1"/>
  <c r="W1728" i="1"/>
  <c r="W1738" i="1"/>
  <c r="W1748" i="1"/>
  <c r="W1758" i="1"/>
  <c r="W1768" i="1"/>
  <c r="W1778" i="1"/>
  <c r="W1788" i="1"/>
  <c r="W1798" i="1"/>
  <c r="V8" i="1"/>
  <c r="V18" i="1"/>
  <c r="V28" i="1"/>
  <c r="V38" i="1"/>
  <c r="V48" i="1"/>
  <c r="V58" i="1"/>
  <c r="V68" i="1"/>
  <c r="V78" i="1"/>
  <c r="V88" i="1"/>
  <c r="V98" i="1"/>
  <c r="V108" i="1"/>
  <c r="V118" i="1"/>
  <c r="V128" i="1"/>
  <c r="V138" i="1"/>
  <c r="V148" i="1"/>
  <c r="V158" i="1"/>
  <c r="V168" i="1"/>
  <c r="V178" i="1"/>
  <c r="V188" i="1"/>
  <c r="V198" i="1"/>
  <c r="V208" i="1"/>
  <c r="V218" i="1"/>
  <c r="V228" i="1"/>
  <c r="V238" i="1"/>
  <c r="V248" i="1"/>
  <c r="V258" i="1"/>
  <c r="V268" i="1"/>
  <c r="V278" i="1"/>
  <c r="V288" i="1"/>
  <c r="V298" i="1"/>
  <c r="V308" i="1"/>
  <c r="V318" i="1"/>
  <c r="V328" i="1"/>
  <c r="V338" i="1"/>
  <c r="V348" i="1"/>
  <c r="V358" i="1"/>
  <c r="V368" i="1"/>
  <c r="V378" i="1"/>
  <c r="V388" i="1"/>
  <c r="V398" i="1"/>
  <c r="V408" i="1"/>
  <c r="V418" i="1"/>
  <c r="V428" i="1"/>
  <c r="V438" i="1"/>
  <c r="V448" i="1"/>
  <c r="V458" i="1"/>
  <c r="V468" i="1"/>
  <c r="V478" i="1"/>
  <c r="V488" i="1"/>
  <c r="V498" i="1"/>
  <c r="V508" i="1"/>
  <c r="V518" i="1"/>
  <c r="V528" i="1"/>
  <c r="V538" i="1"/>
  <c r="V548" i="1"/>
  <c r="V558" i="1"/>
  <c r="V568" i="1"/>
  <c r="V578" i="1"/>
  <c r="V588" i="1"/>
  <c r="V598" i="1"/>
  <c r="V608" i="1"/>
  <c r="V618" i="1"/>
  <c r="V628" i="1"/>
  <c r="V638" i="1"/>
  <c r="V648" i="1"/>
  <c r="V658" i="1"/>
  <c r="V668" i="1"/>
  <c r="V678" i="1"/>
  <c r="V688" i="1"/>
  <c r="V698" i="1"/>
  <c r="V708" i="1"/>
  <c r="V718" i="1"/>
  <c r="V728" i="1"/>
  <c r="V738" i="1"/>
  <c r="V748" i="1"/>
  <c r="V758" i="1"/>
  <c r="V768" i="1"/>
  <c r="V778" i="1"/>
  <c r="V788" i="1"/>
  <c r="V798" i="1"/>
  <c r="V808" i="1"/>
  <c r="V818" i="1"/>
  <c r="V828" i="1"/>
  <c r="V838" i="1"/>
  <c r="V848" i="1"/>
  <c r="V858" i="1"/>
  <c r="V868" i="1"/>
  <c r="V878" i="1"/>
  <c r="V888" i="1"/>
  <c r="V898" i="1"/>
  <c r="V908" i="1"/>
  <c r="V918" i="1"/>
  <c r="V928" i="1"/>
  <c r="V938" i="1"/>
  <c r="V948" i="1"/>
  <c r="V958" i="1"/>
  <c r="V968" i="1"/>
  <c r="V978" i="1"/>
  <c r="V988" i="1"/>
  <c r="V998" i="1"/>
  <c r="V1008" i="1"/>
  <c r="V1018" i="1"/>
  <c r="V1028" i="1"/>
  <c r="V1038" i="1"/>
  <c r="V1048" i="1"/>
  <c r="V1058" i="1"/>
  <c r="V1068" i="1"/>
  <c r="V1078" i="1"/>
  <c r="V1088" i="1"/>
  <c r="V1098" i="1"/>
  <c r="V1108" i="1"/>
  <c r="V1118" i="1"/>
  <c r="V1128" i="1"/>
  <c r="V1138" i="1"/>
  <c r="V1148" i="1"/>
  <c r="V1158" i="1"/>
  <c r="V1168" i="1"/>
  <c r="V1178" i="1"/>
  <c r="V1188" i="1"/>
  <c r="V1198" i="1"/>
  <c r="V1208" i="1"/>
  <c r="V1218" i="1"/>
  <c r="V1228" i="1"/>
  <c r="V1238" i="1"/>
  <c r="V1248" i="1"/>
  <c r="V1258" i="1"/>
  <c r="V1268" i="1"/>
  <c r="V1278" i="1"/>
  <c r="V1288" i="1"/>
  <c r="V1298" i="1"/>
  <c r="V1308" i="1"/>
  <c r="V1318" i="1"/>
  <c r="V1328" i="1"/>
  <c r="V1338" i="1"/>
  <c r="V1348" i="1"/>
  <c r="V1358" i="1"/>
  <c r="V1368" i="1"/>
  <c r="V1378" i="1"/>
  <c r="V1388" i="1"/>
  <c r="V1398" i="1"/>
  <c r="V1408" i="1"/>
  <c r="V1418" i="1"/>
  <c r="V1428" i="1"/>
  <c r="V1438" i="1"/>
  <c r="V1448" i="1"/>
  <c r="V1458" i="1"/>
  <c r="V1468" i="1"/>
  <c r="V1478" i="1"/>
  <c r="V1488" i="1"/>
  <c r="V1498" i="1"/>
  <c r="V1508" i="1"/>
  <c r="V1518" i="1"/>
  <c r="V1528" i="1"/>
  <c r="V1538" i="1"/>
  <c r="V1548" i="1"/>
  <c r="V1558" i="1"/>
  <c r="V1568" i="1"/>
  <c r="V1578" i="1"/>
  <c r="V1588" i="1"/>
  <c r="V1598" i="1"/>
  <c r="V1608" i="1"/>
  <c r="V1618" i="1"/>
  <c r="V1628" i="1"/>
  <c r="V1638" i="1"/>
  <c r="V1648" i="1"/>
  <c r="V1658" i="1"/>
  <c r="V1668" i="1"/>
  <c r="V1678" i="1"/>
  <c r="V1688" i="1"/>
  <c r="V1698" i="1"/>
  <c r="W421" i="1"/>
  <c r="W517" i="1"/>
  <c r="W567" i="1"/>
  <c r="W617" i="1"/>
  <c r="W667" i="1"/>
  <c r="W717" i="1"/>
  <c r="W761" i="1"/>
  <c r="W793" i="1"/>
  <c r="W826" i="1"/>
  <c r="W846" i="1"/>
  <c r="W866" i="1"/>
  <c r="W886" i="1"/>
  <c r="W906" i="1"/>
  <c r="W926" i="1"/>
  <c r="W946" i="1"/>
  <c r="W966" i="1"/>
  <c r="W984" i="1"/>
  <c r="W998" i="1"/>
  <c r="W1013" i="1"/>
  <c r="W1027" i="1"/>
  <c r="W1041" i="1"/>
  <c r="W1056" i="1"/>
  <c r="W1070" i="1"/>
  <c r="W1082" i="1"/>
  <c r="W1093" i="1"/>
  <c r="W1104" i="1"/>
  <c r="W1115" i="1"/>
  <c r="W1126" i="1"/>
  <c r="W1137" i="1"/>
  <c r="W1148" i="1"/>
  <c r="W1160" i="1"/>
  <c r="W1171" i="1"/>
  <c r="W1182" i="1"/>
  <c r="W1193" i="1"/>
  <c r="W1204" i="1"/>
  <c r="W1215" i="1"/>
  <c r="W1226" i="1"/>
  <c r="W1237" i="1"/>
  <c r="W1248" i="1"/>
  <c r="W1259" i="1"/>
  <c r="W1269" i="1"/>
  <c r="W1279" i="1"/>
  <c r="W1289" i="1"/>
  <c r="W1299" i="1"/>
  <c r="W1309" i="1"/>
  <c r="W1319" i="1"/>
  <c r="W1329" i="1"/>
  <c r="W1339" i="1"/>
  <c r="W1349" i="1"/>
  <c r="W1359" i="1"/>
  <c r="W1369" i="1"/>
  <c r="W1379" i="1"/>
  <c r="W1389" i="1"/>
  <c r="W1399" i="1"/>
  <c r="W1409" i="1"/>
  <c r="W1419" i="1"/>
  <c r="W1429" i="1"/>
  <c r="W1439" i="1"/>
  <c r="W1449" i="1"/>
  <c r="W1459" i="1"/>
  <c r="W1469" i="1"/>
  <c r="W1479" i="1"/>
  <c r="W1489" i="1"/>
  <c r="W1499" i="1"/>
  <c r="W1509" i="1"/>
  <c r="W1519" i="1"/>
  <c r="W1529" i="1"/>
  <c r="W1539" i="1"/>
  <c r="W1549" i="1"/>
  <c r="W1559" i="1"/>
  <c r="W1569" i="1"/>
  <c r="W1579" i="1"/>
  <c r="W1589" i="1"/>
  <c r="W1599" i="1"/>
  <c r="W1609" i="1"/>
  <c r="W1619" i="1"/>
  <c r="W1629" i="1"/>
  <c r="W1639" i="1"/>
  <c r="W1649" i="1"/>
  <c r="W1659" i="1"/>
  <c r="W1669" i="1"/>
  <c r="W1679" i="1"/>
  <c r="W1689" i="1"/>
  <c r="W1699" i="1"/>
  <c r="W1709" i="1"/>
  <c r="W1719" i="1"/>
  <c r="W1729" i="1"/>
  <c r="W1739" i="1"/>
  <c r="W1749" i="1"/>
  <c r="W1759" i="1"/>
  <c r="W1769" i="1"/>
  <c r="W1779" i="1"/>
  <c r="W1789" i="1"/>
  <c r="W1799" i="1"/>
  <c r="V9" i="1"/>
  <c r="V19" i="1"/>
  <c r="V29" i="1"/>
  <c r="V39" i="1"/>
  <c r="V49" i="1"/>
  <c r="V59" i="1"/>
  <c r="V69" i="1"/>
  <c r="V79" i="1"/>
  <c r="V89" i="1"/>
  <c r="V99" i="1"/>
  <c r="V109" i="1"/>
  <c r="V119" i="1"/>
  <c r="V129" i="1"/>
  <c r="V139" i="1"/>
  <c r="V149" i="1"/>
  <c r="V159" i="1"/>
  <c r="V169" i="1"/>
  <c r="V179" i="1"/>
  <c r="V189" i="1"/>
  <c r="V199" i="1"/>
  <c r="V209" i="1"/>
  <c r="V219" i="1"/>
  <c r="V229" i="1"/>
  <c r="V239" i="1"/>
  <c r="V249" i="1"/>
  <c r="V259" i="1"/>
  <c r="V269" i="1"/>
  <c r="V279" i="1"/>
  <c r="V289" i="1"/>
  <c r="V299" i="1"/>
  <c r="V309" i="1"/>
  <c r="V319" i="1"/>
  <c r="V329" i="1"/>
  <c r="V339" i="1"/>
  <c r="V349" i="1"/>
  <c r="V359" i="1"/>
  <c r="V369" i="1"/>
  <c r="V379" i="1"/>
  <c r="V389" i="1"/>
  <c r="V399" i="1"/>
  <c r="V409" i="1"/>
  <c r="V419" i="1"/>
  <c r="V429" i="1"/>
  <c r="V439" i="1"/>
  <c r="V449" i="1"/>
  <c r="V459" i="1"/>
  <c r="V469" i="1"/>
  <c r="V479" i="1"/>
  <c r="V489" i="1"/>
  <c r="V499" i="1"/>
  <c r="V509" i="1"/>
  <c r="V519" i="1"/>
  <c r="V529" i="1"/>
  <c r="V539" i="1"/>
  <c r="V549" i="1"/>
  <c r="V559" i="1"/>
  <c r="V569" i="1"/>
  <c r="V579" i="1"/>
  <c r="V589" i="1"/>
  <c r="V599" i="1"/>
  <c r="V609" i="1"/>
  <c r="V619" i="1"/>
  <c r="V629" i="1"/>
  <c r="V639" i="1"/>
  <c r="V649" i="1"/>
  <c r="V659" i="1"/>
  <c r="V669" i="1"/>
  <c r="V679" i="1"/>
  <c r="V689" i="1"/>
  <c r="V699" i="1"/>
  <c r="V709" i="1"/>
  <c r="V719" i="1"/>
  <c r="V729" i="1"/>
  <c r="V739" i="1"/>
  <c r="V749" i="1"/>
  <c r="V759" i="1"/>
  <c r="V769" i="1"/>
  <c r="V779" i="1"/>
  <c r="V789" i="1"/>
  <c r="V799" i="1"/>
  <c r="V809" i="1"/>
  <c r="V819" i="1"/>
  <c r="V829" i="1"/>
  <c r="V839" i="1"/>
  <c r="V849" i="1"/>
  <c r="V859" i="1"/>
  <c r="V869" i="1"/>
  <c r="V879" i="1"/>
  <c r="V889" i="1"/>
  <c r="V899" i="1"/>
  <c r="V909" i="1"/>
  <c r="V919" i="1"/>
  <c r="V929" i="1"/>
  <c r="V939" i="1"/>
  <c r="V949" i="1"/>
  <c r="V959" i="1"/>
  <c r="V969" i="1"/>
  <c r="V979" i="1"/>
  <c r="V989" i="1"/>
  <c r="V999" i="1"/>
  <c r="V1009" i="1"/>
  <c r="V1019" i="1"/>
  <c r="V1029" i="1"/>
  <c r="V1039" i="1"/>
  <c r="V1049" i="1"/>
  <c r="V1059" i="1"/>
  <c r="V1069" i="1"/>
  <c r="V1079" i="1"/>
  <c r="V1089" i="1"/>
  <c r="V1099" i="1"/>
  <c r="V1109" i="1"/>
  <c r="V1119" i="1"/>
  <c r="V1129" i="1"/>
  <c r="V1139" i="1"/>
  <c r="V1149" i="1"/>
  <c r="V1159" i="1"/>
  <c r="V1169" i="1"/>
  <c r="V1179" i="1"/>
  <c r="V1189" i="1"/>
  <c r="V1199" i="1"/>
  <c r="V1209" i="1"/>
  <c r="V1219" i="1"/>
  <c r="V1229" i="1"/>
  <c r="V1239" i="1"/>
  <c r="V1249" i="1"/>
  <c r="V1259" i="1"/>
  <c r="V1269" i="1"/>
  <c r="V1279" i="1"/>
  <c r="V1289" i="1"/>
  <c r="V1299" i="1"/>
  <c r="V1309" i="1"/>
  <c r="V1319" i="1"/>
  <c r="V1329" i="1"/>
  <c r="V1339" i="1"/>
  <c r="V1349" i="1"/>
  <c r="V1359" i="1"/>
  <c r="V1369" i="1"/>
  <c r="V1379" i="1"/>
  <c r="V1389" i="1"/>
  <c r="V1399" i="1"/>
  <c r="V1409" i="1"/>
  <c r="V1419" i="1"/>
  <c r="V1429" i="1"/>
  <c r="V1439" i="1"/>
  <c r="V1449" i="1"/>
  <c r="V1459" i="1"/>
  <c r="V1469" i="1"/>
  <c r="V1479" i="1"/>
  <c r="V1489" i="1"/>
  <c r="V1499" i="1"/>
  <c r="V1509" i="1"/>
  <c r="V1519" i="1"/>
  <c r="V1529" i="1"/>
  <c r="V1539" i="1"/>
  <c r="V1549" i="1"/>
  <c r="V1559" i="1"/>
  <c r="V1569" i="1"/>
  <c r="V1579" i="1"/>
  <c r="V1589" i="1"/>
  <c r="V1599" i="1"/>
  <c r="V1609" i="1"/>
  <c r="W431" i="1"/>
  <c r="W521" i="1"/>
  <c r="W571" i="1"/>
  <c r="W621" i="1"/>
  <c r="W671" i="1"/>
  <c r="W721" i="1"/>
  <c r="W763" i="1"/>
  <c r="W797" i="1"/>
  <c r="W827" i="1"/>
  <c r="W847" i="1"/>
  <c r="W867" i="1"/>
  <c r="W887" i="1"/>
  <c r="W907" i="1"/>
  <c r="W927" i="1"/>
  <c r="W947" i="1"/>
  <c r="W967" i="1"/>
  <c r="W986" i="1"/>
  <c r="W1000" i="1"/>
  <c r="W1014" i="1"/>
  <c r="W1028" i="1"/>
  <c r="W1043" i="1"/>
  <c r="W1057" i="1"/>
  <c r="W1071" i="1"/>
  <c r="W1083" i="1"/>
  <c r="W1094" i="1"/>
  <c r="W1105" i="1"/>
  <c r="W1116" i="1"/>
  <c r="W1127" i="1"/>
  <c r="W1138" i="1"/>
  <c r="W1150" i="1"/>
  <c r="W1161" i="1"/>
  <c r="W1172" i="1"/>
  <c r="W1183" i="1"/>
  <c r="W1194" i="1"/>
  <c r="W1205" i="1"/>
  <c r="W1216" i="1"/>
  <c r="W1227" i="1"/>
  <c r="W1238" i="1"/>
  <c r="W1250" i="1"/>
  <c r="W1260" i="1"/>
  <c r="W1270" i="1"/>
  <c r="W1280" i="1"/>
  <c r="W1290" i="1"/>
  <c r="W1300" i="1"/>
  <c r="W1310" i="1"/>
  <c r="W1320" i="1"/>
  <c r="W1330" i="1"/>
  <c r="W1340" i="1"/>
  <c r="W1350" i="1"/>
  <c r="W1360" i="1"/>
  <c r="W1370" i="1"/>
  <c r="W1380" i="1"/>
  <c r="W1390" i="1"/>
  <c r="W1400" i="1"/>
  <c r="W1410" i="1"/>
  <c r="W1420" i="1"/>
  <c r="W1430" i="1"/>
  <c r="W1440" i="1"/>
  <c r="W1450" i="1"/>
  <c r="W1460" i="1"/>
  <c r="W1470" i="1"/>
  <c r="W1480" i="1"/>
  <c r="W1490" i="1"/>
  <c r="W1500" i="1"/>
  <c r="W1510" i="1"/>
  <c r="W1520" i="1"/>
  <c r="W1530" i="1"/>
  <c r="W1540" i="1"/>
  <c r="W1550" i="1"/>
  <c r="W1560" i="1"/>
  <c r="W1570" i="1"/>
  <c r="W1580" i="1"/>
  <c r="W1590" i="1"/>
  <c r="W1600" i="1"/>
  <c r="W1610" i="1"/>
  <c r="W1620" i="1"/>
  <c r="W1630" i="1"/>
  <c r="W1640" i="1"/>
  <c r="W1650" i="1"/>
  <c r="W1660" i="1"/>
  <c r="W1670" i="1"/>
  <c r="W1680" i="1"/>
  <c r="W1690" i="1"/>
  <c r="W1700" i="1"/>
  <c r="W1710" i="1"/>
  <c r="W1720" i="1"/>
  <c r="W1730" i="1"/>
  <c r="W1740" i="1"/>
  <c r="W1750" i="1"/>
  <c r="W1760" i="1"/>
  <c r="W1770" i="1"/>
  <c r="W1780" i="1"/>
  <c r="W1790" i="1"/>
  <c r="W1800" i="1"/>
  <c r="V10" i="1"/>
  <c r="V20" i="1"/>
  <c r="V30" i="1"/>
  <c r="V40" i="1"/>
  <c r="V50" i="1"/>
  <c r="V60" i="1"/>
  <c r="V70" i="1"/>
  <c r="V80" i="1"/>
  <c r="V90" i="1"/>
  <c r="V100" i="1"/>
  <c r="V110" i="1"/>
  <c r="V120" i="1"/>
  <c r="V130" i="1"/>
  <c r="V140" i="1"/>
  <c r="V150" i="1"/>
  <c r="V160" i="1"/>
  <c r="V170" i="1"/>
  <c r="V180" i="1"/>
  <c r="V190" i="1"/>
  <c r="V200" i="1"/>
  <c r="V210" i="1"/>
  <c r="V220" i="1"/>
  <c r="V230" i="1"/>
  <c r="V240" i="1"/>
  <c r="V250" i="1"/>
  <c r="V260" i="1"/>
  <c r="V270" i="1"/>
  <c r="V280" i="1"/>
  <c r="V290" i="1"/>
  <c r="V300" i="1"/>
  <c r="V310" i="1"/>
  <c r="V320" i="1"/>
  <c r="V330" i="1"/>
  <c r="V340" i="1"/>
  <c r="V350" i="1"/>
  <c r="V360" i="1"/>
  <c r="V370" i="1"/>
  <c r="V380" i="1"/>
  <c r="V390" i="1"/>
  <c r="V400" i="1"/>
  <c r="V410" i="1"/>
  <c r="V420" i="1"/>
  <c r="V430" i="1"/>
  <c r="V440" i="1"/>
  <c r="V450" i="1"/>
  <c r="V460" i="1"/>
  <c r="V470" i="1"/>
  <c r="V480" i="1"/>
  <c r="V490" i="1"/>
  <c r="V500" i="1"/>
  <c r="V510" i="1"/>
  <c r="V520" i="1"/>
  <c r="V530" i="1"/>
  <c r="V540" i="1"/>
  <c r="V550" i="1"/>
  <c r="V560" i="1"/>
  <c r="V570" i="1"/>
  <c r="V580" i="1"/>
  <c r="V590" i="1"/>
  <c r="V600" i="1"/>
  <c r="V610" i="1"/>
  <c r="V620" i="1"/>
  <c r="V630" i="1"/>
  <c r="V640" i="1"/>
  <c r="V650" i="1"/>
  <c r="V660" i="1"/>
  <c r="V670" i="1"/>
  <c r="V680" i="1"/>
  <c r="V690" i="1"/>
  <c r="V700" i="1"/>
  <c r="V710" i="1"/>
  <c r="V720" i="1"/>
  <c r="V730" i="1"/>
  <c r="V740" i="1"/>
  <c r="V750" i="1"/>
  <c r="V760" i="1"/>
  <c r="V770" i="1"/>
  <c r="V780" i="1"/>
  <c r="V790" i="1"/>
  <c r="V800" i="1"/>
  <c r="V810" i="1"/>
  <c r="V820" i="1"/>
  <c r="V830" i="1"/>
  <c r="V840" i="1"/>
  <c r="V850" i="1"/>
  <c r="V860" i="1"/>
  <c r="V870" i="1"/>
  <c r="V880" i="1"/>
  <c r="V890" i="1"/>
  <c r="V900" i="1"/>
  <c r="V910" i="1"/>
  <c r="V920" i="1"/>
  <c r="V930" i="1"/>
  <c r="V940" i="1"/>
  <c r="V950" i="1"/>
  <c r="V960" i="1"/>
  <c r="V970" i="1"/>
  <c r="V980" i="1"/>
  <c r="V990" i="1"/>
  <c r="V1000" i="1"/>
  <c r="V1010" i="1"/>
  <c r="V1020" i="1"/>
  <c r="V1030" i="1"/>
  <c r="V1040" i="1"/>
  <c r="V1050" i="1"/>
  <c r="V1060" i="1"/>
  <c r="V1070" i="1"/>
  <c r="V1080" i="1"/>
  <c r="V1090" i="1"/>
  <c r="V1100" i="1"/>
  <c r="V1110" i="1"/>
  <c r="V1120" i="1"/>
  <c r="V1130" i="1"/>
  <c r="V1140" i="1"/>
  <c r="V1150" i="1"/>
  <c r="V1160" i="1"/>
  <c r="V1170" i="1"/>
  <c r="V1180" i="1"/>
  <c r="V1190" i="1"/>
  <c r="V1200" i="1"/>
  <c r="V1210" i="1"/>
  <c r="V1220" i="1"/>
  <c r="V1230" i="1"/>
  <c r="V1240" i="1"/>
  <c r="V1250" i="1"/>
  <c r="V1260" i="1"/>
  <c r="V1270" i="1"/>
  <c r="W441" i="1"/>
  <c r="W527" i="1"/>
  <c r="W577" i="1"/>
  <c r="W627" i="1"/>
  <c r="W677" i="1"/>
  <c r="W727" i="1"/>
  <c r="W767" i="1"/>
  <c r="W801" i="1"/>
  <c r="W831" i="1"/>
  <c r="W851" i="1"/>
  <c r="W871" i="1"/>
  <c r="W891" i="1"/>
  <c r="W911" i="1"/>
  <c r="W931" i="1"/>
  <c r="W951" i="1"/>
  <c r="W971" i="1"/>
  <c r="W987" i="1"/>
  <c r="W1001" i="1"/>
  <c r="W1016" i="1"/>
  <c r="W1030" i="1"/>
  <c r="W1044" i="1"/>
  <c r="W1058" i="1"/>
  <c r="W1072" i="1"/>
  <c r="W1084" i="1"/>
  <c r="W1095" i="1"/>
  <c r="W1106" i="1"/>
  <c r="W1117" i="1"/>
  <c r="W1128" i="1"/>
  <c r="W1140" i="1"/>
  <c r="W1151" i="1"/>
  <c r="W1162" i="1"/>
  <c r="W1173" i="1"/>
  <c r="W1184" i="1"/>
  <c r="W1195" i="1"/>
  <c r="W1206" i="1"/>
  <c r="W1217" i="1"/>
  <c r="W1228" i="1"/>
  <c r="W1240" i="1"/>
  <c r="W1251" i="1"/>
  <c r="W1261" i="1"/>
  <c r="W1271" i="1"/>
  <c r="W1281" i="1"/>
  <c r="W1291" i="1"/>
  <c r="W1301" i="1"/>
  <c r="W1311" i="1"/>
  <c r="W1321" i="1"/>
  <c r="W1331" i="1"/>
  <c r="W1341" i="1"/>
  <c r="W1351" i="1"/>
  <c r="W1361" i="1"/>
  <c r="W1371" i="1"/>
  <c r="W1381" i="1"/>
  <c r="W1391" i="1"/>
  <c r="W1401" i="1"/>
  <c r="W1411" i="1"/>
  <c r="W1421" i="1"/>
  <c r="W1431" i="1"/>
  <c r="W1441" i="1"/>
  <c r="W1451" i="1"/>
  <c r="W1461" i="1"/>
  <c r="W1471" i="1"/>
  <c r="W1481" i="1"/>
  <c r="W1491" i="1"/>
  <c r="W1501" i="1"/>
  <c r="W1511" i="1"/>
  <c r="W1521" i="1"/>
  <c r="W1531" i="1"/>
  <c r="W1541" i="1"/>
  <c r="W1551" i="1"/>
  <c r="W1561" i="1"/>
  <c r="W1571" i="1"/>
  <c r="W1581" i="1"/>
  <c r="W1591" i="1"/>
  <c r="W1601" i="1"/>
  <c r="W1611" i="1"/>
  <c r="W1621" i="1"/>
  <c r="W1631" i="1"/>
  <c r="W1641" i="1"/>
  <c r="W1651" i="1"/>
  <c r="W1661" i="1"/>
  <c r="W1671" i="1"/>
  <c r="W1681" i="1"/>
  <c r="W1691" i="1"/>
  <c r="W1701" i="1"/>
  <c r="W1711" i="1"/>
  <c r="W1721" i="1"/>
  <c r="W1731" i="1"/>
  <c r="W1741" i="1"/>
  <c r="W1751" i="1"/>
  <c r="W1761" i="1"/>
  <c r="W1771" i="1"/>
  <c r="W1781" i="1"/>
  <c r="W1791" i="1"/>
  <c r="W1801" i="1"/>
  <c r="V11" i="1"/>
  <c r="V21" i="1"/>
  <c r="V31" i="1"/>
  <c r="V41" i="1"/>
  <c r="V51" i="1"/>
  <c r="V61" i="1"/>
  <c r="V71" i="1"/>
  <c r="V81" i="1"/>
  <c r="V91" i="1"/>
  <c r="V101" i="1"/>
  <c r="V111" i="1"/>
  <c r="V121" i="1"/>
  <c r="V131" i="1"/>
  <c r="V141" i="1"/>
  <c r="V151" i="1"/>
  <c r="V161" i="1"/>
  <c r="V171" i="1"/>
  <c r="V181" i="1"/>
  <c r="V191" i="1"/>
  <c r="V201" i="1"/>
  <c r="V211" i="1"/>
  <c r="V221" i="1"/>
  <c r="V231" i="1"/>
  <c r="V241" i="1"/>
  <c r="V251" i="1"/>
  <c r="V261" i="1"/>
  <c r="V271" i="1"/>
  <c r="V281" i="1"/>
  <c r="V291" i="1"/>
  <c r="V301" i="1"/>
  <c r="V311" i="1"/>
  <c r="V321" i="1"/>
  <c r="V331" i="1"/>
  <c r="V341" i="1"/>
  <c r="V351" i="1"/>
  <c r="V361" i="1"/>
  <c r="V371" i="1"/>
  <c r="V381" i="1"/>
  <c r="V391" i="1"/>
  <c r="V401" i="1"/>
  <c r="V411" i="1"/>
  <c r="V421" i="1"/>
  <c r="V431" i="1"/>
  <c r="V441" i="1"/>
  <c r="V451" i="1"/>
  <c r="V461" i="1"/>
  <c r="V471" i="1"/>
  <c r="V481" i="1"/>
  <c r="V491" i="1"/>
  <c r="V501" i="1"/>
  <c r="V511" i="1"/>
  <c r="V521" i="1"/>
  <c r="V531" i="1"/>
  <c r="V541" i="1"/>
  <c r="V551" i="1"/>
  <c r="V561" i="1"/>
  <c r="V571" i="1"/>
  <c r="V581" i="1"/>
  <c r="V591" i="1"/>
  <c r="V601" i="1"/>
  <c r="V611" i="1"/>
  <c r="V621" i="1"/>
  <c r="V631" i="1"/>
  <c r="V641" i="1"/>
  <c r="V651" i="1"/>
  <c r="V661" i="1"/>
  <c r="V671" i="1"/>
  <c r="V681" i="1"/>
  <c r="V691" i="1"/>
  <c r="V701" i="1"/>
  <c r="V711" i="1"/>
  <c r="V721" i="1"/>
  <c r="V731" i="1"/>
  <c r="V741" i="1"/>
  <c r="V751" i="1"/>
  <c r="V761" i="1"/>
  <c r="V771" i="1"/>
  <c r="V781" i="1"/>
  <c r="V791" i="1"/>
  <c r="V801" i="1"/>
  <c r="V811" i="1"/>
  <c r="V821" i="1"/>
  <c r="V831" i="1"/>
  <c r="V841" i="1"/>
  <c r="V851" i="1"/>
  <c r="V861" i="1"/>
  <c r="V871" i="1"/>
  <c r="V881" i="1"/>
  <c r="V891" i="1"/>
  <c r="V901" i="1"/>
  <c r="V911" i="1"/>
  <c r="V921" i="1"/>
  <c r="V931" i="1"/>
  <c r="V941" i="1"/>
  <c r="V951" i="1"/>
  <c r="V961" i="1"/>
  <c r="V971" i="1"/>
  <c r="V981" i="1"/>
  <c r="V991" i="1"/>
  <c r="V1001" i="1"/>
  <c r="V1011" i="1"/>
  <c r="V1021" i="1"/>
  <c r="V1031" i="1"/>
  <c r="W451" i="1"/>
  <c r="W531" i="1"/>
  <c r="W581" i="1"/>
  <c r="W631" i="1"/>
  <c r="W681" i="1"/>
  <c r="W731" i="1"/>
  <c r="W771" i="1"/>
  <c r="W803" i="1"/>
  <c r="W833" i="1"/>
  <c r="W853" i="1"/>
  <c r="W873" i="1"/>
  <c r="W893" i="1"/>
  <c r="W913" i="1"/>
  <c r="W933" i="1"/>
  <c r="W953" i="1"/>
  <c r="W973" i="1"/>
  <c r="W988" i="1"/>
  <c r="W1003" i="1"/>
  <c r="W1017" i="1"/>
  <c r="W1031" i="1"/>
  <c r="W1046" i="1"/>
  <c r="W1060" i="1"/>
  <c r="W1073" i="1"/>
  <c r="W1085" i="1"/>
  <c r="W1096" i="1"/>
  <c r="W1107" i="1"/>
  <c r="W1118" i="1"/>
  <c r="W1130" i="1"/>
  <c r="W1141" i="1"/>
  <c r="W1152" i="1"/>
  <c r="W1163" i="1"/>
  <c r="W1174" i="1"/>
  <c r="W1185" i="1"/>
  <c r="W1196" i="1"/>
  <c r="W1207" i="1"/>
  <c r="W1218" i="1"/>
  <c r="W1230" i="1"/>
  <c r="W1241" i="1"/>
  <c r="W1252" i="1"/>
  <c r="W1262" i="1"/>
  <c r="W1272" i="1"/>
  <c r="W1282" i="1"/>
  <c r="W1292" i="1"/>
  <c r="W1302" i="1"/>
  <c r="W1312" i="1"/>
  <c r="W1322" i="1"/>
  <c r="W1332" i="1"/>
  <c r="W1342" i="1"/>
  <c r="W1352" i="1"/>
  <c r="W1362" i="1"/>
  <c r="W1372" i="1"/>
  <c r="W1382" i="1"/>
  <c r="W1392" i="1"/>
  <c r="W1402" i="1"/>
  <c r="W1412" i="1"/>
  <c r="W1422" i="1"/>
  <c r="W1432" i="1"/>
  <c r="W1442" i="1"/>
  <c r="W1452" i="1"/>
  <c r="W1462" i="1"/>
  <c r="W1472" i="1"/>
  <c r="W1482" i="1"/>
  <c r="W1492" i="1"/>
  <c r="W1502" i="1"/>
  <c r="W1512" i="1"/>
  <c r="W1522" i="1"/>
  <c r="W1532" i="1"/>
  <c r="W1542" i="1"/>
  <c r="W1552" i="1"/>
  <c r="W1562" i="1"/>
  <c r="W1572" i="1"/>
  <c r="W1582" i="1"/>
  <c r="W1592" i="1"/>
  <c r="W1602" i="1"/>
  <c r="W1612" i="1"/>
  <c r="W1622" i="1"/>
  <c r="W1632" i="1"/>
  <c r="W1642" i="1"/>
  <c r="W1652" i="1"/>
  <c r="W1662" i="1"/>
  <c r="W1672" i="1"/>
  <c r="W1682" i="1"/>
  <c r="W1692" i="1"/>
  <c r="W1702" i="1"/>
  <c r="W1712" i="1"/>
  <c r="W1722" i="1"/>
  <c r="W1732" i="1"/>
  <c r="W1742" i="1"/>
  <c r="W1752" i="1"/>
  <c r="W1762" i="1"/>
  <c r="W1772" i="1"/>
  <c r="W1782" i="1"/>
  <c r="W1792" i="1"/>
  <c r="W1802" i="1"/>
  <c r="V12" i="1"/>
  <c r="V22" i="1"/>
  <c r="V32" i="1"/>
  <c r="V42" i="1"/>
  <c r="V52" i="1"/>
  <c r="V62" i="1"/>
  <c r="V72" i="1"/>
  <c r="V82" i="1"/>
  <c r="V92" i="1"/>
  <c r="V102" i="1"/>
  <c r="V112" i="1"/>
  <c r="V122" i="1"/>
  <c r="V132" i="1"/>
  <c r="V142" i="1"/>
  <c r="V152" i="1"/>
  <c r="V162" i="1"/>
  <c r="V172" i="1"/>
  <c r="V182" i="1"/>
  <c r="V192" i="1"/>
  <c r="V202" i="1"/>
  <c r="V212" i="1"/>
  <c r="V222" i="1"/>
  <c r="V232" i="1"/>
  <c r="V242" i="1"/>
  <c r="V252" i="1"/>
  <c r="V262" i="1"/>
  <c r="V272" i="1"/>
  <c r="V282" i="1"/>
  <c r="V292" i="1"/>
  <c r="V302" i="1"/>
  <c r="V312" i="1"/>
  <c r="V322" i="1"/>
  <c r="V332" i="1"/>
  <c r="V342" i="1"/>
  <c r="V352" i="1"/>
  <c r="V362" i="1"/>
  <c r="V372" i="1"/>
  <c r="V382" i="1"/>
  <c r="V392" i="1"/>
  <c r="V402" i="1"/>
  <c r="V412" i="1"/>
  <c r="V422" i="1"/>
  <c r="V432" i="1"/>
  <c r="V442" i="1"/>
  <c r="V452" i="1"/>
  <c r="V462" i="1"/>
  <c r="V472" i="1"/>
  <c r="V482" i="1"/>
  <c r="V492" i="1"/>
  <c r="V502" i="1"/>
  <c r="V512" i="1"/>
  <c r="V522" i="1"/>
  <c r="V532" i="1"/>
  <c r="V542" i="1"/>
  <c r="V552" i="1"/>
  <c r="V562" i="1"/>
  <c r="V572" i="1"/>
  <c r="V582" i="1"/>
  <c r="V592" i="1"/>
  <c r="V602" i="1"/>
  <c r="V612" i="1"/>
  <c r="V622" i="1"/>
  <c r="V632" i="1"/>
  <c r="V642" i="1"/>
  <c r="V652" i="1"/>
  <c r="V662" i="1"/>
  <c r="V672" i="1"/>
  <c r="V682" i="1"/>
  <c r="V692" i="1"/>
  <c r="V702" i="1"/>
  <c r="V712" i="1"/>
  <c r="V722" i="1"/>
  <c r="V732" i="1"/>
  <c r="V742" i="1"/>
  <c r="V752" i="1"/>
  <c r="V762" i="1"/>
  <c r="V772" i="1"/>
  <c r="V782" i="1"/>
  <c r="V792" i="1"/>
  <c r="V802" i="1"/>
  <c r="V812" i="1"/>
  <c r="V822" i="1"/>
  <c r="V832" i="1"/>
  <c r="V842" i="1"/>
  <c r="V852" i="1"/>
  <c r="V862" i="1"/>
  <c r="V872" i="1"/>
  <c r="V882" i="1"/>
  <c r="V892" i="1"/>
  <c r="V902" i="1"/>
  <c r="V912" i="1"/>
  <c r="V922" i="1"/>
  <c r="V932" i="1"/>
  <c r="V942" i="1"/>
  <c r="V952" i="1"/>
  <c r="V962" i="1"/>
  <c r="V972" i="1"/>
  <c r="V982" i="1"/>
  <c r="V992" i="1"/>
  <c r="V1002" i="1"/>
  <c r="V1012" i="1"/>
  <c r="V1022" i="1"/>
  <c r="V1032" i="1"/>
  <c r="V1042" i="1"/>
  <c r="V1052" i="1"/>
  <c r="V1062" i="1"/>
  <c r="V1072" i="1"/>
  <c r="V1082" i="1"/>
  <c r="V1092" i="1"/>
  <c r="V1102" i="1"/>
  <c r="V1112" i="1"/>
  <c r="V1122" i="1"/>
  <c r="V1132" i="1"/>
  <c r="V1142" i="1"/>
  <c r="V1152" i="1"/>
  <c r="V1162" i="1"/>
  <c r="V1172" i="1"/>
  <c r="V1182" i="1"/>
  <c r="V1192" i="1"/>
  <c r="V1202" i="1"/>
  <c r="V1212" i="1"/>
  <c r="V1222" i="1"/>
  <c r="V1232" i="1"/>
  <c r="V1242" i="1"/>
  <c r="V1252" i="1"/>
  <c r="V1262" i="1"/>
  <c r="V1272" i="1"/>
  <c r="V1282" i="1"/>
  <c r="V1292" i="1"/>
  <c r="V1302" i="1"/>
  <c r="V1312" i="1"/>
  <c r="W461" i="1"/>
  <c r="W537" i="1"/>
  <c r="W587" i="1"/>
  <c r="W637" i="1"/>
  <c r="W687" i="1"/>
  <c r="W737" i="1"/>
  <c r="W773" i="1"/>
  <c r="W807" i="1"/>
  <c r="W834" i="1"/>
  <c r="W854" i="1"/>
  <c r="W874" i="1"/>
  <c r="W894" i="1"/>
  <c r="W914" i="1"/>
  <c r="W934" i="1"/>
  <c r="W954" i="1"/>
  <c r="W974" i="1"/>
  <c r="W990" i="1"/>
  <c r="W1004" i="1"/>
  <c r="W1018" i="1"/>
  <c r="W1033" i="1"/>
  <c r="W1047" i="1"/>
  <c r="W1061" i="1"/>
  <c r="W1074" i="1"/>
  <c r="W1086" i="1"/>
  <c r="W1097" i="1"/>
  <c r="W1108" i="1"/>
  <c r="W1120" i="1"/>
  <c r="W1131" i="1"/>
  <c r="W1142" i="1"/>
  <c r="W1153" i="1"/>
  <c r="W1164" i="1"/>
  <c r="W1175" i="1"/>
  <c r="W1186" i="1"/>
  <c r="W1197" i="1"/>
  <c r="W1208" i="1"/>
  <c r="W1220" i="1"/>
  <c r="W1231" i="1"/>
  <c r="W1242" i="1"/>
  <c r="W1253" i="1"/>
  <c r="W1263" i="1"/>
  <c r="W1273" i="1"/>
  <c r="W1283" i="1"/>
  <c r="W1293" i="1"/>
  <c r="W1303" i="1"/>
  <c r="W1313" i="1"/>
  <c r="W1323" i="1"/>
  <c r="W1333" i="1"/>
  <c r="W1343" i="1"/>
  <c r="W1353" i="1"/>
  <c r="W1363" i="1"/>
  <c r="W1373" i="1"/>
  <c r="W1383" i="1"/>
  <c r="W1393" i="1"/>
  <c r="W1403" i="1"/>
  <c r="W1413" i="1"/>
  <c r="W1423" i="1"/>
  <c r="W1433" i="1"/>
  <c r="W1443" i="1"/>
  <c r="W1453" i="1"/>
  <c r="W1463" i="1"/>
  <c r="W1473" i="1"/>
  <c r="W1483" i="1"/>
  <c r="W1493" i="1"/>
  <c r="W1503" i="1"/>
  <c r="W1513" i="1"/>
  <c r="W1523" i="1"/>
  <c r="W1533" i="1"/>
  <c r="W1543" i="1"/>
  <c r="W1553" i="1"/>
  <c r="W1563" i="1"/>
  <c r="W1573" i="1"/>
  <c r="W1583" i="1"/>
  <c r="W1593" i="1"/>
  <c r="W1603" i="1"/>
  <c r="W1613" i="1"/>
  <c r="W1623" i="1"/>
  <c r="W1633" i="1"/>
  <c r="W1643" i="1"/>
  <c r="W1653" i="1"/>
  <c r="W1663" i="1"/>
  <c r="W1673" i="1"/>
  <c r="W1683" i="1"/>
  <c r="W1693" i="1"/>
  <c r="W1703" i="1"/>
  <c r="W1713" i="1"/>
  <c r="W1723" i="1"/>
  <c r="W1733" i="1"/>
  <c r="W1743" i="1"/>
  <c r="W1753" i="1"/>
  <c r="W1763" i="1"/>
  <c r="W1773" i="1"/>
  <c r="W1783" i="1"/>
  <c r="W1793" i="1"/>
  <c r="V3" i="1"/>
  <c r="V13" i="1"/>
  <c r="V23" i="1"/>
  <c r="V33" i="1"/>
  <c r="V43" i="1"/>
  <c r="V53" i="1"/>
  <c r="V63" i="1"/>
  <c r="V73" i="1"/>
  <c r="V83" i="1"/>
  <c r="V93" i="1"/>
  <c r="V103" i="1"/>
  <c r="V113" i="1"/>
  <c r="V123" i="1"/>
  <c r="V133" i="1"/>
  <c r="V143" i="1"/>
  <c r="V153" i="1"/>
  <c r="V163" i="1"/>
  <c r="V173" i="1"/>
  <c r="V183" i="1"/>
  <c r="V193" i="1"/>
  <c r="V203" i="1"/>
  <c r="V213" i="1"/>
  <c r="V223" i="1"/>
  <c r="V233" i="1"/>
  <c r="V243" i="1"/>
  <c r="V253" i="1"/>
  <c r="V263" i="1"/>
  <c r="V273" i="1"/>
  <c r="V283" i="1"/>
  <c r="V293" i="1"/>
  <c r="V303" i="1"/>
  <c r="V313" i="1"/>
  <c r="V323" i="1"/>
  <c r="V333" i="1"/>
  <c r="V343" i="1"/>
  <c r="V353" i="1"/>
  <c r="V363" i="1"/>
  <c r="V373" i="1"/>
  <c r="V383" i="1"/>
  <c r="V393" i="1"/>
  <c r="V403" i="1"/>
  <c r="V413" i="1"/>
  <c r="V423" i="1"/>
  <c r="V433" i="1"/>
  <c r="V443" i="1"/>
  <c r="V453" i="1"/>
  <c r="V463" i="1"/>
  <c r="V473" i="1"/>
  <c r="V483" i="1"/>
  <c r="V493" i="1"/>
  <c r="V503" i="1"/>
  <c r="V513" i="1"/>
  <c r="V523" i="1"/>
  <c r="V533" i="1"/>
  <c r="V543" i="1"/>
  <c r="V553" i="1"/>
  <c r="V563" i="1"/>
  <c r="V573" i="1"/>
  <c r="V583" i="1"/>
  <c r="V593" i="1"/>
  <c r="V603" i="1"/>
  <c r="V613" i="1"/>
  <c r="V623" i="1"/>
  <c r="V633" i="1"/>
  <c r="V643" i="1"/>
  <c r="V653" i="1"/>
  <c r="V663" i="1"/>
  <c r="V673" i="1"/>
  <c r="V683" i="1"/>
  <c r="V693" i="1"/>
  <c r="V703" i="1"/>
  <c r="V713" i="1"/>
  <c r="V723" i="1"/>
  <c r="V733" i="1"/>
  <c r="V743" i="1"/>
  <c r="V753" i="1"/>
  <c r="V763" i="1"/>
  <c r="V773" i="1"/>
  <c r="V783" i="1"/>
  <c r="V793" i="1"/>
  <c r="V803" i="1"/>
  <c r="V813" i="1"/>
  <c r="V823" i="1"/>
  <c r="V833" i="1"/>
  <c r="V843" i="1"/>
  <c r="V853" i="1"/>
  <c r="V863" i="1"/>
  <c r="V873" i="1"/>
  <c r="V883" i="1"/>
  <c r="V893" i="1"/>
  <c r="V903" i="1"/>
  <c r="V913" i="1"/>
  <c r="V923" i="1"/>
  <c r="V933" i="1"/>
  <c r="V943" i="1"/>
  <c r="V953" i="1"/>
  <c r="V963" i="1"/>
  <c r="V973" i="1"/>
  <c r="V983" i="1"/>
  <c r="V993" i="1"/>
  <c r="V1003" i="1"/>
  <c r="V1013" i="1"/>
  <c r="V1023" i="1"/>
  <c r="V1033" i="1"/>
  <c r="V1043" i="1"/>
  <c r="V1053" i="1"/>
  <c r="V1063" i="1"/>
  <c r="V1073" i="1"/>
  <c r="V1083" i="1"/>
  <c r="V1093" i="1"/>
  <c r="V1103" i="1"/>
  <c r="V1113" i="1"/>
  <c r="V1123" i="1"/>
  <c r="V1133" i="1"/>
  <c r="V1143" i="1"/>
  <c r="V1153" i="1"/>
  <c r="V1163" i="1"/>
  <c r="V1173" i="1"/>
  <c r="V1183" i="1"/>
  <c r="V1193" i="1"/>
  <c r="V1203" i="1"/>
  <c r="V1213" i="1"/>
  <c r="V1223" i="1"/>
  <c r="V1233" i="1"/>
  <c r="V1243" i="1"/>
  <c r="V1253" i="1"/>
  <c r="V1263" i="1"/>
  <c r="V1273" i="1"/>
  <c r="V1283" i="1"/>
  <c r="V1293" i="1"/>
  <c r="V1303" i="1"/>
  <c r="V1313" i="1"/>
  <c r="V1323" i="1"/>
  <c r="V1333" i="1"/>
  <c r="V1343" i="1"/>
  <c r="V1353" i="1"/>
  <c r="V1363" i="1"/>
  <c r="V1373" i="1"/>
  <c r="V1383" i="1"/>
  <c r="V1393" i="1"/>
  <c r="V1403" i="1"/>
  <c r="W471" i="1"/>
  <c r="W541" i="1"/>
  <c r="W591" i="1"/>
  <c r="W641" i="1"/>
  <c r="W691" i="1"/>
  <c r="W741" i="1"/>
  <c r="W777" i="1"/>
  <c r="W811" i="1"/>
  <c r="W836" i="1"/>
  <c r="W856" i="1"/>
  <c r="W876" i="1"/>
  <c r="W896" i="1"/>
  <c r="W916" i="1"/>
  <c r="W936" i="1"/>
  <c r="W956" i="1"/>
  <c r="W976" i="1"/>
  <c r="W991" i="1"/>
  <c r="W1006" i="1"/>
  <c r="W1020" i="1"/>
  <c r="W1034" i="1"/>
  <c r="W1048" i="1"/>
  <c r="W1063" i="1"/>
  <c r="W1076" i="1"/>
  <c r="W1087" i="1"/>
  <c r="W1098" i="1"/>
  <c r="W1110" i="1"/>
  <c r="W1121" i="1"/>
  <c r="W1132" i="1"/>
  <c r="W1143" i="1"/>
  <c r="W1154" i="1"/>
  <c r="W1165" i="1"/>
  <c r="W1176" i="1"/>
  <c r="W1187" i="1"/>
  <c r="W1198" i="1"/>
  <c r="W1210" i="1"/>
  <c r="W1221" i="1"/>
  <c r="W1232" i="1"/>
  <c r="W1243" i="1"/>
  <c r="W1254" i="1"/>
  <c r="W1264" i="1"/>
  <c r="W1274" i="1"/>
  <c r="W1284" i="1"/>
  <c r="W1294" i="1"/>
  <c r="W1304" i="1"/>
  <c r="W1314" i="1"/>
  <c r="W1324" i="1"/>
  <c r="W1334" i="1"/>
  <c r="W1344" i="1"/>
  <c r="W1354" i="1"/>
  <c r="W1364" i="1"/>
  <c r="W1374" i="1"/>
  <c r="W1384" i="1"/>
  <c r="W1394" i="1"/>
  <c r="W1404" i="1"/>
  <c r="W1414" i="1"/>
  <c r="W1424" i="1"/>
  <c r="W1434" i="1"/>
  <c r="W1444" i="1"/>
  <c r="W1454" i="1"/>
  <c r="W1464" i="1"/>
  <c r="W1474" i="1"/>
  <c r="W1484" i="1"/>
  <c r="W1494" i="1"/>
  <c r="W1504" i="1"/>
  <c r="W1514" i="1"/>
  <c r="W1524" i="1"/>
  <c r="W1534" i="1"/>
  <c r="W1544" i="1"/>
  <c r="W1554" i="1"/>
  <c r="W1564" i="1"/>
  <c r="W1574" i="1"/>
  <c r="W1584" i="1"/>
  <c r="W1594" i="1"/>
  <c r="W1604" i="1"/>
  <c r="W1614" i="1"/>
  <c r="W1624" i="1"/>
  <c r="W1634" i="1"/>
  <c r="W1644" i="1"/>
  <c r="W1654" i="1"/>
  <c r="W1664" i="1"/>
  <c r="W1674" i="1"/>
  <c r="W1684" i="1"/>
  <c r="W1694" i="1"/>
  <c r="W1704" i="1"/>
  <c r="W1714" i="1"/>
  <c r="W1724" i="1"/>
  <c r="W1734" i="1"/>
  <c r="W1744" i="1"/>
  <c r="W1754" i="1"/>
  <c r="W1764" i="1"/>
  <c r="W1774" i="1"/>
  <c r="W1784" i="1"/>
  <c r="W1794" i="1"/>
  <c r="V4" i="1"/>
  <c r="V14" i="1"/>
  <c r="V24" i="1"/>
  <c r="V34" i="1"/>
  <c r="V44" i="1"/>
  <c r="V54" i="1"/>
  <c r="V64" i="1"/>
  <c r="V74" i="1"/>
  <c r="V84" i="1"/>
  <c r="V94" i="1"/>
  <c r="V104" i="1"/>
  <c r="V114" i="1"/>
  <c r="V124" i="1"/>
  <c r="V134" i="1"/>
  <c r="V144" i="1"/>
  <c r="V154" i="1"/>
  <c r="V164" i="1"/>
  <c r="V174" i="1"/>
  <c r="V184" i="1"/>
  <c r="V194" i="1"/>
  <c r="V204" i="1"/>
  <c r="V214" i="1"/>
  <c r="V224" i="1"/>
  <c r="V234" i="1"/>
  <c r="V244" i="1"/>
  <c r="V254" i="1"/>
  <c r="V264" i="1"/>
  <c r="V274" i="1"/>
  <c r="V284" i="1"/>
  <c r="V294" i="1"/>
  <c r="V304" i="1"/>
  <c r="V314" i="1"/>
  <c r="V324" i="1"/>
  <c r="V334" i="1"/>
  <c r="V344" i="1"/>
  <c r="V354" i="1"/>
  <c r="V364" i="1"/>
  <c r="V374" i="1"/>
  <c r="V384" i="1"/>
  <c r="V394" i="1"/>
  <c r="V404" i="1"/>
  <c r="V414" i="1"/>
  <c r="V424" i="1"/>
  <c r="V434" i="1"/>
  <c r="V444" i="1"/>
  <c r="V454" i="1"/>
  <c r="V464" i="1"/>
  <c r="V474" i="1"/>
  <c r="V484" i="1"/>
  <c r="V494" i="1"/>
  <c r="V504" i="1"/>
  <c r="V514" i="1"/>
  <c r="V524" i="1"/>
  <c r="V534" i="1"/>
  <c r="V544" i="1"/>
  <c r="V554" i="1"/>
  <c r="V564" i="1"/>
  <c r="V574" i="1"/>
  <c r="V584" i="1"/>
  <c r="V594" i="1"/>
  <c r="V604" i="1"/>
  <c r="V614" i="1"/>
  <c r="V624" i="1"/>
  <c r="V634" i="1"/>
  <c r="V644" i="1"/>
  <c r="V654" i="1"/>
  <c r="V664" i="1"/>
  <c r="V674" i="1"/>
  <c r="V684" i="1"/>
  <c r="V694" i="1"/>
  <c r="V704" i="1"/>
  <c r="V714" i="1"/>
  <c r="V724" i="1"/>
  <c r="V734" i="1"/>
  <c r="V744" i="1"/>
  <c r="V754" i="1"/>
  <c r="V764" i="1"/>
  <c r="V774" i="1"/>
  <c r="V784" i="1"/>
  <c r="V794" i="1"/>
  <c r="V804" i="1"/>
  <c r="V814" i="1"/>
  <c r="V824" i="1"/>
  <c r="V834" i="1"/>
  <c r="V844" i="1"/>
  <c r="V854" i="1"/>
  <c r="V864" i="1"/>
  <c r="V874" i="1"/>
  <c r="V884" i="1"/>
  <c r="V894" i="1"/>
  <c r="V904" i="1"/>
  <c r="V914" i="1"/>
  <c r="V924" i="1"/>
  <c r="V934" i="1"/>
  <c r="V944" i="1"/>
  <c r="V954" i="1"/>
  <c r="V964" i="1"/>
  <c r="V974" i="1"/>
  <c r="V984" i="1"/>
  <c r="V994" i="1"/>
  <c r="V1004" i="1"/>
  <c r="V1014" i="1"/>
  <c r="V1024" i="1"/>
  <c r="V1034" i="1"/>
  <c r="V1044" i="1"/>
  <c r="V1054" i="1"/>
  <c r="V1064" i="1"/>
  <c r="V1074" i="1"/>
  <c r="V1084" i="1"/>
  <c r="V1094" i="1"/>
  <c r="V1104" i="1"/>
  <c r="V1114" i="1"/>
  <c r="V1124" i="1"/>
  <c r="V1134" i="1"/>
  <c r="V1144" i="1"/>
  <c r="V1154" i="1"/>
  <c r="V1164" i="1"/>
  <c r="V1174" i="1"/>
  <c r="V1184" i="1"/>
  <c r="V1194" i="1"/>
  <c r="V1204" i="1"/>
  <c r="V1214" i="1"/>
  <c r="V1224" i="1"/>
  <c r="V1234" i="1"/>
  <c r="V1244" i="1"/>
  <c r="V1254" i="1"/>
  <c r="V1264" i="1"/>
  <c r="V1274" i="1"/>
  <c r="V1284" i="1"/>
  <c r="V1294" i="1"/>
  <c r="V1304" i="1"/>
  <c r="V1314" i="1"/>
  <c r="V1324" i="1"/>
  <c r="V1334" i="1"/>
  <c r="V1344" i="1"/>
  <c r="V1354" i="1"/>
  <c r="V1364" i="1"/>
  <c r="V1374" i="1"/>
  <c r="V1384" i="1"/>
  <c r="V1394" i="1"/>
  <c r="V1404" i="1"/>
  <c r="V1414" i="1"/>
  <c r="V1424" i="1"/>
  <c r="V1434" i="1"/>
  <c r="V1444" i="1"/>
  <c r="V1454" i="1"/>
  <c r="V1464" i="1"/>
  <c r="V1474" i="1"/>
  <c r="V1484" i="1"/>
  <c r="V1494" i="1"/>
  <c r="V1504" i="1"/>
  <c r="V1514" i="1"/>
  <c r="V1524" i="1"/>
  <c r="V1534" i="1"/>
  <c r="V1544" i="1"/>
  <c r="V1554" i="1"/>
  <c r="V1564" i="1"/>
  <c r="V1574" i="1"/>
  <c r="V1584" i="1"/>
  <c r="V1594" i="1"/>
  <c r="V1604" i="1"/>
  <c r="V1614" i="1"/>
  <c r="V1624" i="1"/>
  <c r="V1634" i="1"/>
  <c r="V1644" i="1"/>
  <c r="V1654" i="1"/>
  <c r="V1664" i="1"/>
  <c r="V1674" i="1"/>
  <c r="V1684" i="1"/>
  <c r="V1694" i="1"/>
  <c r="V1704" i="1"/>
  <c r="V1714" i="1"/>
  <c r="V1724" i="1"/>
  <c r="V1734" i="1"/>
  <c r="V1744" i="1"/>
  <c r="V1754" i="1"/>
  <c r="V1764" i="1"/>
  <c r="V1774" i="1"/>
  <c r="V1784" i="1"/>
  <c r="V1794" i="1"/>
  <c r="U4" i="1"/>
  <c r="U14" i="1"/>
  <c r="U24" i="1"/>
  <c r="U34" i="1"/>
  <c r="U44" i="1"/>
  <c r="U54" i="1"/>
  <c r="U64" i="1"/>
  <c r="U74" i="1"/>
  <c r="U84" i="1"/>
  <c r="U94" i="1"/>
  <c r="U104" i="1"/>
  <c r="W481" i="1"/>
  <c r="W547" i="1"/>
  <c r="W597" i="1"/>
  <c r="W647" i="1"/>
  <c r="W697" i="1"/>
  <c r="W747" i="1"/>
  <c r="W781" i="1"/>
  <c r="W813" i="1"/>
  <c r="W837" i="1"/>
  <c r="W857" i="1"/>
  <c r="W877" i="1"/>
  <c r="W897" i="1"/>
  <c r="W917" i="1"/>
  <c r="W937" i="1"/>
  <c r="W957" i="1"/>
  <c r="W977" i="1"/>
  <c r="W993" i="1"/>
  <c r="W1007" i="1"/>
  <c r="W1021" i="1"/>
  <c r="W1036" i="1"/>
  <c r="W1050" i="1"/>
  <c r="W1064" i="1"/>
  <c r="W1077" i="1"/>
  <c r="W1088" i="1"/>
  <c r="W1100" i="1"/>
  <c r="W1111" i="1"/>
  <c r="W1122" i="1"/>
  <c r="W1133" i="1"/>
  <c r="W1144" i="1"/>
  <c r="W1155" i="1"/>
  <c r="W1166" i="1"/>
  <c r="W1177" i="1"/>
  <c r="W1188" i="1"/>
  <c r="W1200" i="1"/>
  <c r="W1211" i="1"/>
  <c r="W1222" i="1"/>
  <c r="W1233" i="1"/>
  <c r="W1244" i="1"/>
  <c r="W1255" i="1"/>
  <c r="W1265" i="1"/>
  <c r="W1275" i="1"/>
  <c r="W1285" i="1"/>
  <c r="W1295" i="1"/>
  <c r="W1305" i="1"/>
  <c r="W1315" i="1"/>
  <c r="W1325" i="1"/>
  <c r="W1335" i="1"/>
  <c r="W1345" i="1"/>
  <c r="W1355" i="1"/>
  <c r="W1365" i="1"/>
  <c r="W1375" i="1"/>
  <c r="W1385" i="1"/>
  <c r="W1395" i="1"/>
  <c r="W1405" i="1"/>
  <c r="W1415" i="1"/>
  <c r="W1425" i="1"/>
  <c r="W1435" i="1"/>
  <c r="W1445" i="1"/>
  <c r="W1455" i="1"/>
  <c r="W1465" i="1"/>
  <c r="W1475" i="1"/>
  <c r="W1485" i="1"/>
  <c r="W1495" i="1"/>
  <c r="W1505" i="1"/>
  <c r="W1515" i="1"/>
  <c r="W1525" i="1"/>
  <c r="W1535" i="1"/>
  <c r="W1545" i="1"/>
  <c r="W1555" i="1"/>
  <c r="W1565" i="1"/>
  <c r="W1575" i="1"/>
  <c r="W1585" i="1"/>
  <c r="W1595" i="1"/>
  <c r="W1605" i="1"/>
  <c r="W1615" i="1"/>
  <c r="W1625" i="1"/>
  <c r="W1635" i="1"/>
  <c r="W1645" i="1"/>
  <c r="W1655" i="1"/>
  <c r="W1665" i="1"/>
  <c r="W1675" i="1"/>
  <c r="W1685" i="1"/>
  <c r="W1695" i="1"/>
  <c r="W1705" i="1"/>
  <c r="W1715" i="1"/>
  <c r="W1725" i="1"/>
  <c r="W1735" i="1"/>
  <c r="W1745" i="1"/>
  <c r="W1755" i="1"/>
  <c r="W1765" i="1"/>
  <c r="W1775" i="1"/>
  <c r="W1785" i="1"/>
  <c r="W1795" i="1"/>
  <c r="V5" i="1"/>
  <c r="V15" i="1"/>
  <c r="V25" i="1"/>
  <c r="V35" i="1"/>
  <c r="V45" i="1"/>
  <c r="V55" i="1"/>
  <c r="V65" i="1"/>
  <c r="V75" i="1"/>
  <c r="V85" i="1"/>
  <c r="V95" i="1"/>
  <c r="V105" i="1"/>
  <c r="V115" i="1"/>
  <c r="V125" i="1"/>
  <c r="V135" i="1"/>
  <c r="V145" i="1"/>
  <c r="V155" i="1"/>
  <c r="V165" i="1"/>
  <c r="V175" i="1"/>
  <c r="V185" i="1"/>
  <c r="V195" i="1"/>
  <c r="V205" i="1"/>
  <c r="V215" i="1"/>
  <c r="V225" i="1"/>
  <c r="V235" i="1"/>
  <c r="V245" i="1"/>
  <c r="V255" i="1"/>
  <c r="V265" i="1"/>
  <c r="V275" i="1"/>
  <c r="V285" i="1"/>
  <c r="V295" i="1"/>
  <c r="V305" i="1"/>
  <c r="V315" i="1"/>
  <c r="V325" i="1"/>
  <c r="V335" i="1"/>
  <c r="V345" i="1"/>
  <c r="V355" i="1"/>
  <c r="V365" i="1"/>
  <c r="V375" i="1"/>
  <c r="V385" i="1"/>
  <c r="V395" i="1"/>
  <c r="V405" i="1"/>
  <c r="V415" i="1"/>
  <c r="V425" i="1"/>
  <c r="V435" i="1"/>
  <c r="V445" i="1"/>
  <c r="V455" i="1"/>
  <c r="V465" i="1"/>
  <c r="V475" i="1"/>
  <c r="V485" i="1"/>
  <c r="V495" i="1"/>
  <c r="V505" i="1"/>
  <c r="V515" i="1"/>
  <c r="V525" i="1"/>
  <c r="V535" i="1"/>
  <c r="V545" i="1"/>
  <c r="V555" i="1"/>
  <c r="V565" i="1"/>
  <c r="V575" i="1"/>
  <c r="V585" i="1"/>
  <c r="V595" i="1"/>
  <c r="V605" i="1"/>
  <c r="V615" i="1"/>
  <c r="V625" i="1"/>
  <c r="V635" i="1"/>
  <c r="V645" i="1"/>
  <c r="V655" i="1"/>
  <c r="V665" i="1"/>
  <c r="V675" i="1"/>
  <c r="V685" i="1"/>
  <c r="V695" i="1"/>
  <c r="V705" i="1"/>
  <c r="V715" i="1"/>
  <c r="V725" i="1"/>
  <c r="V735" i="1"/>
  <c r="V745" i="1"/>
  <c r="V755" i="1"/>
  <c r="V765" i="1"/>
  <c r="V775" i="1"/>
  <c r="V785" i="1"/>
  <c r="V795" i="1"/>
  <c r="V805" i="1"/>
  <c r="V815" i="1"/>
  <c r="V825" i="1"/>
  <c r="V835" i="1"/>
  <c r="V845" i="1"/>
  <c r="V855" i="1"/>
  <c r="V865" i="1"/>
  <c r="V875" i="1"/>
  <c r="V885" i="1"/>
  <c r="V895" i="1"/>
  <c r="V905" i="1"/>
  <c r="V915" i="1"/>
  <c r="V925" i="1"/>
  <c r="V935" i="1"/>
  <c r="V945" i="1"/>
  <c r="V955" i="1"/>
  <c r="V965" i="1"/>
  <c r="V975" i="1"/>
  <c r="V985" i="1"/>
  <c r="V995" i="1"/>
  <c r="V1005" i="1"/>
  <c r="V1015" i="1"/>
  <c r="V1025" i="1"/>
  <c r="V1035" i="1"/>
  <c r="V1045" i="1"/>
  <c r="V1055" i="1"/>
  <c r="V1065" i="1"/>
  <c r="V1075" i="1"/>
  <c r="V1085" i="1"/>
  <c r="V1095" i="1"/>
  <c r="V1105" i="1"/>
  <c r="V1115" i="1"/>
  <c r="V1125" i="1"/>
  <c r="V1135" i="1"/>
  <c r="V1145" i="1"/>
  <c r="V1155" i="1"/>
  <c r="V1165" i="1"/>
  <c r="V1175" i="1"/>
  <c r="V1185" i="1"/>
  <c r="V1195" i="1"/>
  <c r="V1205" i="1"/>
  <c r="V1215" i="1"/>
  <c r="V1225" i="1"/>
  <c r="V1235" i="1"/>
  <c r="V1245" i="1"/>
  <c r="V1255" i="1"/>
  <c r="V1265" i="1"/>
  <c r="V1275" i="1"/>
  <c r="V1285" i="1"/>
  <c r="V1295" i="1"/>
  <c r="V1305" i="1"/>
  <c r="V1315" i="1"/>
  <c r="V1325" i="1"/>
  <c r="V1335" i="1"/>
  <c r="V1345" i="1"/>
  <c r="V1355" i="1"/>
  <c r="V1365" i="1"/>
  <c r="V1375" i="1"/>
  <c r="V1385" i="1"/>
  <c r="V1395" i="1"/>
  <c r="V1405" i="1"/>
  <c r="V1415" i="1"/>
  <c r="V1425" i="1"/>
  <c r="V1435" i="1"/>
  <c r="V1445" i="1"/>
  <c r="V1455" i="1"/>
  <c r="V1465" i="1"/>
  <c r="V1475" i="1"/>
  <c r="V1485" i="1"/>
  <c r="V1041" i="1"/>
  <c r="V1141" i="1"/>
  <c r="V1241" i="1"/>
  <c r="V1310" i="1"/>
  <c r="V1342" i="1"/>
  <c r="V1380" i="1"/>
  <c r="V1411" i="1"/>
  <c r="V1431" i="1"/>
  <c r="V1451" i="1"/>
  <c r="V1471" i="1"/>
  <c r="V1491" i="1"/>
  <c r="V1507" i="1"/>
  <c r="V1523" i="1"/>
  <c r="V1541" i="1"/>
  <c r="V1557" i="1"/>
  <c r="V1573" i="1"/>
  <c r="V1591" i="1"/>
  <c r="V1607" i="1"/>
  <c r="V1622" i="1"/>
  <c r="V1637" i="1"/>
  <c r="V1651" i="1"/>
  <c r="V1665" i="1"/>
  <c r="V1680" i="1"/>
  <c r="V1693" i="1"/>
  <c r="V1708" i="1"/>
  <c r="V1720" i="1"/>
  <c r="V1732" i="1"/>
  <c r="V1745" i="1"/>
  <c r="V1758" i="1"/>
  <c r="V1770" i="1"/>
  <c r="V1781" i="1"/>
  <c r="V1792" i="1"/>
  <c r="U3" i="1"/>
  <c r="U15" i="1"/>
  <c r="U26" i="1"/>
  <c r="U37" i="1"/>
  <c r="U48" i="1"/>
  <c r="U59" i="1"/>
  <c r="U70" i="1"/>
  <c r="U81" i="1"/>
  <c r="U92" i="1"/>
  <c r="U103" i="1"/>
  <c r="U114" i="1"/>
  <c r="U124" i="1"/>
  <c r="U134" i="1"/>
  <c r="U144" i="1"/>
  <c r="U154" i="1"/>
  <c r="U164" i="1"/>
  <c r="U174" i="1"/>
  <c r="U184" i="1"/>
  <c r="U194" i="1"/>
  <c r="U204" i="1"/>
  <c r="U214" i="1"/>
  <c r="U224" i="1"/>
  <c r="U234" i="1"/>
  <c r="U244" i="1"/>
  <c r="U254" i="1"/>
  <c r="U264" i="1"/>
  <c r="U274" i="1"/>
  <c r="U284" i="1"/>
  <c r="U294" i="1"/>
  <c r="U304" i="1"/>
  <c r="U314" i="1"/>
  <c r="U324" i="1"/>
  <c r="U334" i="1"/>
  <c r="U344" i="1"/>
  <c r="U354" i="1"/>
  <c r="U364" i="1"/>
  <c r="U374" i="1"/>
  <c r="U384" i="1"/>
  <c r="U394" i="1"/>
  <c r="U404" i="1"/>
  <c r="U414" i="1"/>
  <c r="U424" i="1"/>
  <c r="U434" i="1"/>
  <c r="U444" i="1"/>
  <c r="U454" i="1"/>
  <c r="U464" i="1"/>
  <c r="U474" i="1"/>
  <c r="U484" i="1"/>
  <c r="U494" i="1"/>
  <c r="U504" i="1"/>
  <c r="U514" i="1"/>
  <c r="U524" i="1"/>
  <c r="U534" i="1"/>
  <c r="U544" i="1"/>
  <c r="U554" i="1"/>
  <c r="U564" i="1"/>
  <c r="U574" i="1"/>
  <c r="U584" i="1"/>
  <c r="U594" i="1"/>
  <c r="U604" i="1"/>
  <c r="U614" i="1"/>
  <c r="U624" i="1"/>
  <c r="U634" i="1"/>
  <c r="U644" i="1"/>
  <c r="U654" i="1"/>
  <c r="U664" i="1"/>
  <c r="U674" i="1"/>
  <c r="U684" i="1"/>
  <c r="U694" i="1"/>
  <c r="U704" i="1"/>
  <c r="U714" i="1"/>
  <c r="U724" i="1"/>
  <c r="U734" i="1"/>
  <c r="U744" i="1"/>
  <c r="U754" i="1"/>
  <c r="U764" i="1"/>
  <c r="U774" i="1"/>
  <c r="U784" i="1"/>
  <c r="U794" i="1"/>
  <c r="U804" i="1"/>
  <c r="U814" i="1"/>
  <c r="U824" i="1"/>
  <c r="U834" i="1"/>
  <c r="U844" i="1"/>
  <c r="U854" i="1"/>
  <c r="U864" i="1"/>
  <c r="U874" i="1"/>
  <c r="U884" i="1"/>
  <c r="U894" i="1"/>
  <c r="U904" i="1"/>
  <c r="U914" i="1"/>
  <c r="U924" i="1"/>
  <c r="U934" i="1"/>
  <c r="U944" i="1"/>
  <c r="U954" i="1"/>
  <c r="U964" i="1"/>
  <c r="U974" i="1"/>
  <c r="U984" i="1"/>
  <c r="U994" i="1"/>
  <c r="U1004" i="1"/>
  <c r="U1014" i="1"/>
  <c r="U1024" i="1"/>
  <c r="U1034" i="1"/>
  <c r="U1044" i="1"/>
  <c r="U1054" i="1"/>
  <c r="U1064" i="1"/>
  <c r="U1074" i="1"/>
  <c r="U1084" i="1"/>
  <c r="U1094" i="1"/>
  <c r="U1104" i="1"/>
  <c r="U1114" i="1"/>
  <c r="U1124" i="1"/>
  <c r="U1134" i="1"/>
  <c r="U1144" i="1"/>
  <c r="U1154" i="1"/>
  <c r="U1164" i="1"/>
  <c r="U1174" i="1"/>
  <c r="U1184" i="1"/>
  <c r="U1194" i="1"/>
  <c r="U1204" i="1"/>
  <c r="U1214" i="1"/>
  <c r="U1224" i="1"/>
  <c r="U1234" i="1"/>
  <c r="U1244" i="1"/>
  <c r="U1254" i="1"/>
  <c r="U1264" i="1"/>
  <c r="U1274" i="1"/>
  <c r="U1284" i="1"/>
  <c r="U1294" i="1"/>
  <c r="U1304" i="1"/>
  <c r="U1314" i="1"/>
  <c r="U1324" i="1"/>
  <c r="U1334" i="1"/>
  <c r="U1344" i="1"/>
  <c r="U1354" i="1"/>
  <c r="U1364" i="1"/>
  <c r="U1374" i="1"/>
  <c r="U1384" i="1"/>
  <c r="U1394" i="1"/>
  <c r="U1404" i="1"/>
  <c r="U1414" i="1"/>
  <c r="U1424" i="1"/>
  <c r="U1434" i="1"/>
  <c r="U1444" i="1"/>
  <c r="U1454" i="1"/>
  <c r="U1464" i="1"/>
  <c r="U1474" i="1"/>
  <c r="U1484" i="1"/>
  <c r="U1494" i="1"/>
  <c r="U1504" i="1"/>
  <c r="U1514" i="1"/>
  <c r="U1524" i="1"/>
  <c r="U1534" i="1"/>
  <c r="U1544" i="1"/>
  <c r="U1554" i="1"/>
  <c r="U1564" i="1"/>
  <c r="U1574" i="1"/>
  <c r="U1584" i="1"/>
  <c r="U1594" i="1"/>
  <c r="U1604" i="1"/>
  <c r="U1614" i="1"/>
  <c r="U1624" i="1"/>
  <c r="U1634" i="1"/>
  <c r="U1644" i="1"/>
  <c r="U1654" i="1"/>
  <c r="U1664" i="1"/>
  <c r="U1674" i="1"/>
  <c r="U1684" i="1"/>
  <c r="U1694" i="1"/>
  <c r="U1704" i="1"/>
  <c r="U1714" i="1"/>
  <c r="U1724" i="1"/>
  <c r="U1734" i="1"/>
  <c r="U1744" i="1"/>
  <c r="U1754" i="1"/>
  <c r="U1764" i="1"/>
  <c r="U1774" i="1"/>
  <c r="U1784" i="1"/>
  <c r="U1794" i="1"/>
  <c r="T4" i="1"/>
  <c r="T14" i="1"/>
  <c r="T24" i="1"/>
  <c r="T34" i="1"/>
  <c r="T44" i="1"/>
  <c r="T54" i="1"/>
  <c r="T64" i="1"/>
  <c r="T74" i="1"/>
  <c r="T84" i="1"/>
  <c r="T94" i="1"/>
  <c r="T104" i="1"/>
  <c r="T114" i="1"/>
  <c r="T124" i="1"/>
  <c r="T134" i="1"/>
  <c r="T144" i="1"/>
  <c r="T154" i="1"/>
  <c r="T164" i="1"/>
  <c r="T174" i="1"/>
  <c r="T184" i="1"/>
  <c r="T194" i="1"/>
  <c r="T204" i="1"/>
  <c r="T214" i="1"/>
  <c r="T224" i="1"/>
  <c r="T234" i="1"/>
  <c r="T244" i="1"/>
  <c r="T254" i="1"/>
  <c r="T264" i="1"/>
  <c r="T274" i="1"/>
  <c r="T284" i="1"/>
  <c r="T294" i="1"/>
  <c r="T304" i="1"/>
  <c r="T314" i="1"/>
  <c r="T324" i="1"/>
  <c r="T334" i="1"/>
  <c r="T344" i="1"/>
  <c r="T354" i="1"/>
  <c r="T364" i="1"/>
  <c r="T374" i="1"/>
  <c r="T384" i="1"/>
  <c r="T394" i="1"/>
  <c r="T404" i="1"/>
  <c r="T414" i="1"/>
  <c r="T424" i="1"/>
  <c r="T434" i="1"/>
  <c r="T444" i="1"/>
  <c r="T454" i="1"/>
  <c r="T464" i="1"/>
  <c r="T474" i="1"/>
  <c r="T484" i="1"/>
  <c r="T494" i="1"/>
  <c r="T504" i="1"/>
  <c r="T514" i="1"/>
  <c r="T524" i="1"/>
  <c r="T534" i="1"/>
  <c r="T544" i="1"/>
  <c r="T554" i="1"/>
  <c r="T564" i="1"/>
  <c r="T574" i="1"/>
  <c r="T584" i="1"/>
  <c r="T594" i="1"/>
  <c r="T604" i="1"/>
  <c r="T614" i="1"/>
  <c r="T624" i="1"/>
  <c r="T634" i="1"/>
  <c r="T644" i="1"/>
  <c r="T654" i="1"/>
  <c r="T664" i="1"/>
  <c r="T674" i="1"/>
  <c r="T684" i="1"/>
  <c r="T694" i="1"/>
  <c r="T704" i="1"/>
  <c r="T714" i="1"/>
  <c r="T724" i="1"/>
  <c r="T734" i="1"/>
  <c r="T744" i="1"/>
  <c r="T754" i="1"/>
  <c r="T764" i="1"/>
  <c r="T774" i="1"/>
  <c r="T784" i="1"/>
  <c r="T794" i="1"/>
  <c r="T804" i="1"/>
  <c r="T814" i="1"/>
  <c r="T824" i="1"/>
  <c r="T834" i="1"/>
  <c r="T844" i="1"/>
  <c r="T854" i="1"/>
  <c r="T864" i="1"/>
  <c r="T874" i="1"/>
  <c r="T884" i="1"/>
  <c r="T894" i="1"/>
  <c r="T904" i="1"/>
  <c r="T914" i="1"/>
  <c r="T924" i="1"/>
  <c r="T934" i="1"/>
  <c r="T944" i="1"/>
  <c r="T954" i="1"/>
  <c r="T964" i="1"/>
  <c r="T974" i="1"/>
  <c r="T984" i="1"/>
  <c r="T994" i="1"/>
  <c r="T1004" i="1"/>
  <c r="T1014" i="1"/>
  <c r="T1024" i="1"/>
  <c r="T1034" i="1"/>
  <c r="T1044" i="1"/>
  <c r="T1054" i="1"/>
  <c r="T1064" i="1"/>
  <c r="T1074" i="1"/>
  <c r="T1084" i="1"/>
  <c r="T1094" i="1"/>
  <c r="T1104" i="1"/>
  <c r="T1114" i="1"/>
  <c r="T1124" i="1"/>
  <c r="T1134" i="1"/>
  <c r="T1144" i="1"/>
  <c r="T1154" i="1"/>
  <c r="T1164" i="1"/>
  <c r="T1174" i="1"/>
  <c r="T1184" i="1"/>
  <c r="T1194" i="1"/>
  <c r="T1204" i="1"/>
  <c r="T1214" i="1"/>
  <c r="T1224" i="1"/>
  <c r="T1234" i="1"/>
  <c r="T1244" i="1"/>
  <c r="T1254" i="1"/>
  <c r="T1264" i="1"/>
  <c r="T1274" i="1"/>
  <c r="T1284" i="1"/>
  <c r="T1294" i="1"/>
  <c r="T1304" i="1"/>
  <c r="T1314" i="1"/>
  <c r="T1324" i="1"/>
  <c r="T1334" i="1"/>
  <c r="T1344" i="1"/>
  <c r="T1354" i="1"/>
  <c r="T1364" i="1"/>
  <c r="T1374" i="1"/>
  <c r="T1384" i="1"/>
  <c r="T1394" i="1"/>
  <c r="T1404" i="1"/>
  <c r="T1414" i="1"/>
  <c r="T1424" i="1"/>
  <c r="T1434" i="1"/>
  <c r="T1444" i="1"/>
  <c r="T1454" i="1"/>
  <c r="T1464" i="1"/>
  <c r="T1474" i="1"/>
  <c r="T1484" i="1"/>
  <c r="T1494" i="1"/>
  <c r="T1504" i="1"/>
  <c r="T1514" i="1"/>
  <c r="T1524" i="1"/>
  <c r="T1534" i="1"/>
  <c r="T1544" i="1"/>
  <c r="T1554" i="1"/>
  <c r="T1564" i="1"/>
  <c r="T1574" i="1"/>
  <c r="T1584" i="1"/>
  <c r="T1594" i="1"/>
  <c r="T1604" i="1"/>
  <c r="T1614" i="1"/>
  <c r="T1624" i="1"/>
  <c r="T1634" i="1"/>
  <c r="T1644" i="1"/>
  <c r="T1654" i="1"/>
  <c r="T1664" i="1"/>
  <c r="T1674" i="1"/>
  <c r="T1684" i="1"/>
  <c r="T1694" i="1"/>
  <c r="T1704" i="1"/>
  <c r="T1714" i="1"/>
  <c r="T1724" i="1"/>
  <c r="T1734" i="1"/>
  <c r="T1744" i="1"/>
  <c r="T1754" i="1"/>
  <c r="T1764" i="1"/>
  <c r="T1774" i="1"/>
  <c r="T1784" i="1"/>
  <c r="T1794" i="1"/>
  <c r="S4" i="1"/>
  <c r="V1051" i="1"/>
  <c r="V1151" i="1"/>
  <c r="V1251" i="1"/>
  <c r="V1311" i="1"/>
  <c r="V1350" i="1"/>
  <c r="V1381" i="1"/>
  <c r="V1412" i="1"/>
  <c r="V1432" i="1"/>
  <c r="V1452" i="1"/>
  <c r="V1472" i="1"/>
  <c r="V1492" i="1"/>
  <c r="V1510" i="1"/>
  <c r="V1525" i="1"/>
  <c r="V1542" i="1"/>
  <c r="V1560" i="1"/>
  <c r="V1575" i="1"/>
  <c r="V1592" i="1"/>
  <c r="V1610" i="1"/>
  <c r="V1623" i="1"/>
  <c r="V1639" i="1"/>
  <c r="V1652" i="1"/>
  <c r="V1667" i="1"/>
  <c r="V1681" i="1"/>
  <c r="V1695" i="1"/>
  <c r="V1709" i="1"/>
  <c r="V1721" i="1"/>
  <c r="V1733" i="1"/>
  <c r="V1747" i="1"/>
  <c r="V1759" i="1"/>
  <c r="V1771" i="1"/>
  <c r="V1782" i="1"/>
  <c r="V1793" i="1"/>
  <c r="U5" i="1"/>
  <c r="U16" i="1"/>
  <c r="U27" i="1"/>
  <c r="U38" i="1"/>
  <c r="U49" i="1"/>
  <c r="U60" i="1"/>
  <c r="U71" i="1"/>
  <c r="U82" i="1"/>
  <c r="U93" i="1"/>
  <c r="U105" i="1"/>
  <c r="U115" i="1"/>
  <c r="U125" i="1"/>
  <c r="U135" i="1"/>
  <c r="U145" i="1"/>
  <c r="U155" i="1"/>
  <c r="U165" i="1"/>
  <c r="U175" i="1"/>
  <c r="U185" i="1"/>
  <c r="U195" i="1"/>
  <c r="U205" i="1"/>
  <c r="U215" i="1"/>
  <c r="U225" i="1"/>
  <c r="U235" i="1"/>
  <c r="U245" i="1"/>
  <c r="U255" i="1"/>
  <c r="U265" i="1"/>
  <c r="U275" i="1"/>
  <c r="U285" i="1"/>
  <c r="U295" i="1"/>
  <c r="U305" i="1"/>
  <c r="U315" i="1"/>
  <c r="U325" i="1"/>
  <c r="U335" i="1"/>
  <c r="U345" i="1"/>
  <c r="U355" i="1"/>
  <c r="U365" i="1"/>
  <c r="U375" i="1"/>
  <c r="U385" i="1"/>
  <c r="U395" i="1"/>
  <c r="U405" i="1"/>
  <c r="U415" i="1"/>
  <c r="U425" i="1"/>
  <c r="U435" i="1"/>
  <c r="U445" i="1"/>
  <c r="U455" i="1"/>
  <c r="U465" i="1"/>
  <c r="U475" i="1"/>
  <c r="U485" i="1"/>
  <c r="U495" i="1"/>
  <c r="U505" i="1"/>
  <c r="U515" i="1"/>
  <c r="U525" i="1"/>
  <c r="U535" i="1"/>
  <c r="U545" i="1"/>
  <c r="U555" i="1"/>
  <c r="U565" i="1"/>
  <c r="U575" i="1"/>
  <c r="U585" i="1"/>
  <c r="U595" i="1"/>
  <c r="U605" i="1"/>
  <c r="U615" i="1"/>
  <c r="U625" i="1"/>
  <c r="U635" i="1"/>
  <c r="U645" i="1"/>
  <c r="U655" i="1"/>
  <c r="U665" i="1"/>
  <c r="U675" i="1"/>
  <c r="U685" i="1"/>
  <c r="U695" i="1"/>
  <c r="U705" i="1"/>
  <c r="U715" i="1"/>
  <c r="U725" i="1"/>
  <c r="U735" i="1"/>
  <c r="U745" i="1"/>
  <c r="U755" i="1"/>
  <c r="U765" i="1"/>
  <c r="U775" i="1"/>
  <c r="U785" i="1"/>
  <c r="U795" i="1"/>
  <c r="U805" i="1"/>
  <c r="U815" i="1"/>
  <c r="U825" i="1"/>
  <c r="U835" i="1"/>
  <c r="U845" i="1"/>
  <c r="U855" i="1"/>
  <c r="U865" i="1"/>
  <c r="U875" i="1"/>
  <c r="U885" i="1"/>
  <c r="U895" i="1"/>
  <c r="U905" i="1"/>
  <c r="U915" i="1"/>
  <c r="U925" i="1"/>
  <c r="U935" i="1"/>
  <c r="U945" i="1"/>
  <c r="U955" i="1"/>
  <c r="U965" i="1"/>
  <c r="U975" i="1"/>
  <c r="U985" i="1"/>
  <c r="U995" i="1"/>
  <c r="U1005" i="1"/>
  <c r="U1015" i="1"/>
  <c r="U1025" i="1"/>
  <c r="U1035" i="1"/>
  <c r="U1045" i="1"/>
  <c r="U1055" i="1"/>
  <c r="U1065" i="1"/>
  <c r="U1075" i="1"/>
  <c r="U1085" i="1"/>
  <c r="U1095" i="1"/>
  <c r="U1105" i="1"/>
  <c r="U1115" i="1"/>
  <c r="U1125" i="1"/>
  <c r="U1135" i="1"/>
  <c r="U1145" i="1"/>
  <c r="U1155" i="1"/>
  <c r="U1165" i="1"/>
  <c r="U1175" i="1"/>
  <c r="U1185" i="1"/>
  <c r="U1195" i="1"/>
  <c r="U1205" i="1"/>
  <c r="U1215" i="1"/>
  <c r="U1225" i="1"/>
  <c r="U1235" i="1"/>
  <c r="U1245" i="1"/>
  <c r="U1255" i="1"/>
  <c r="U1265" i="1"/>
  <c r="U1275" i="1"/>
  <c r="U1285" i="1"/>
  <c r="U1295" i="1"/>
  <c r="U1305" i="1"/>
  <c r="U1315" i="1"/>
  <c r="U1325" i="1"/>
  <c r="U1335" i="1"/>
  <c r="U1345" i="1"/>
  <c r="U1355" i="1"/>
  <c r="U1365" i="1"/>
  <c r="U1375" i="1"/>
  <c r="U1385" i="1"/>
  <c r="U1395" i="1"/>
  <c r="U1405" i="1"/>
  <c r="U1415" i="1"/>
  <c r="U1425" i="1"/>
  <c r="U1435" i="1"/>
  <c r="U1445" i="1"/>
  <c r="U1455" i="1"/>
  <c r="U1465" i="1"/>
  <c r="U1475" i="1"/>
  <c r="U1485" i="1"/>
  <c r="U1495" i="1"/>
  <c r="U1505" i="1"/>
  <c r="U1515" i="1"/>
  <c r="U1525" i="1"/>
  <c r="U1535" i="1"/>
  <c r="U1545" i="1"/>
  <c r="U1555" i="1"/>
  <c r="U1565" i="1"/>
  <c r="U1575" i="1"/>
  <c r="U1585" i="1"/>
  <c r="U1595" i="1"/>
  <c r="U1605" i="1"/>
  <c r="U1615" i="1"/>
  <c r="U1625" i="1"/>
  <c r="U1635" i="1"/>
  <c r="U1645" i="1"/>
  <c r="U1655" i="1"/>
  <c r="U1665" i="1"/>
  <c r="U1675" i="1"/>
  <c r="U1685" i="1"/>
  <c r="U1695" i="1"/>
  <c r="U1705" i="1"/>
  <c r="U1715" i="1"/>
  <c r="U1725" i="1"/>
  <c r="U1735" i="1"/>
  <c r="U1745" i="1"/>
  <c r="U1755" i="1"/>
  <c r="U1765" i="1"/>
  <c r="U1775" i="1"/>
  <c r="U1785" i="1"/>
  <c r="U1795" i="1"/>
  <c r="T5" i="1"/>
  <c r="T15" i="1"/>
  <c r="T25" i="1"/>
  <c r="T35" i="1"/>
  <c r="T45" i="1"/>
  <c r="T55" i="1"/>
  <c r="T65" i="1"/>
  <c r="T75" i="1"/>
  <c r="T85" i="1"/>
  <c r="T95" i="1"/>
  <c r="T105" i="1"/>
  <c r="T115" i="1"/>
  <c r="T125" i="1"/>
  <c r="T135" i="1"/>
  <c r="T145" i="1"/>
  <c r="T155" i="1"/>
  <c r="T165" i="1"/>
  <c r="T175" i="1"/>
  <c r="T185" i="1"/>
  <c r="T195" i="1"/>
  <c r="T205" i="1"/>
  <c r="T215" i="1"/>
  <c r="T225" i="1"/>
  <c r="T235" i="1"/>
  <c r="T245" i="1"/>
  <c r="T255" i="1"/>
  <c r="T265" i="1"/>
  <c r="T275" i="1"/>
  <c r="T285" i="1"/>
  <c r="T295" i="1"/>
  <c r="T305" i="1"/>
  <c r="T315" i="1"/>
  <c r="T325" i="1"/>
  <c r="T335" i="1"/>
  <c r="T345" i="1"/>
  <c r="T355" i="1"/>
  <c r="T365" i="1"/>
  <c r="T375" i="1"/>
  <c r="T385" i="1"/>
  <c r="T395" i="1"/>
  <c r="T405" i="1"/>
  <c r="T415" i="1"/>
  <c r="T425" i="1"/>
  <c r="T435" i="1"/>
  <c r="T445" i="1"/>
  <c r="T455" i="1"/>
  <c r="T465" i="1"/>
  <c r="T475" i="1"/>
  <c r="T485" i="1"/>
  <c r="T495" i="1"/>
  <c r="T505" i="1"/>
  <c r="T515" i="1"/>
  <c r="T525" i="1"/>
  <c r="T535" i="1"/>
  <c r="T545" i="1"/>
  <c r="T555" i="1"/>
  <c r="T565" i="1"/>
  <c r="T575" i="1"/>
  <c r="T585" i="1"/>
  <c r="T595" i="1"/>
  <c r="T605" i="1"/>
  <c r="T615" i="1"/>
  <c r="T625" i="1"/>
  <c r="T635" i="1"/>
  <c r="T645" i="1"/>
  <c r="T655" i="1"/>
  <c r="T665" i="1"/>
  <c r="T675" i="1"/>
  <c r="T685" i="1"/>
  <c r="T695" i="1"/>
  <c r="T705" i="1"/>
  <c r="T715" i="1"/>
  <c r="T725" i="1"/>
  <c r="T735" i="1"/>
  <c r="T745" i="1"/>
  <c r="T755" i="1"/>
  <c r="T765" i="1"/>
  <c r="T775" i="1"/>
  <c r="T785" i="1"/>
  <c r="T795" i="1"/>
  <c r="T805" i="1"/>
  <c r="T815" i="1"/>
  <c r="T825" i="1"/>
  <c r="T835" i="1"/>
  <c r="T845" i="1"/>
  <c r="T855" i="1"/>
  <c r="T865" i="1"/>
  <c r="T875" i="1"/>
  <c r="T885" i="1"/>
  <c r="T895" i="1"/>
  <c r="T905" i="1"/>
  <c r="T915" i="1"/>
  <c r="T925" i="1"/>
  <c r="T935" i="1"/>
  <c r="T945" i="1"/>
  <c r="T955" i="1"/>
  <c r="T965" i="1"/>
  <c r="T975" i="1"/>
  <c r="T985" i="1"/>
  <c r="T995" i="1"/>
  <c r="T1005" i="1"/>
  <c r="T1015" i="1"/>
  <c r="T1025" i="1"/>
  <c r="T1035" i="1"/>
  <c r="T1045" i="1"/>
  <c r="T1055" i="1"/>
  <c r="T1065" i="1"/>
  <c r="T1075" i="1"/>
  <c r="T1085" i="1"/>
  <c r="T1095" i="1"/>
  <c r="T1105" i="1"/>
  <c r="T1115" i="1"/>
  <c r="T1125" i="1"/>
  <c r="T1135" i="1"/>
  <c r="T1145" i="1"/>
  <c r="T1155" i="1"/>
  <c r="T1165" i="1"/>
  <c r="T1175" i="1"/>
  <c r="T1185" i="1"/>
  <c r="T1195" i="1"/>
  <c r="T1205" i="1"/>
  <c r="T1215" i="1"/>
  <c r="T1225" i="1"/>
  <c r="T1235" i="1"/>
  <c r="T1245" i="1"/>
  <c r="T1255" i="1"/>
  <c r="T1265" i="1"/>
  <c r="T1275" i="1"/>
  <c r="T1285" i="1"/>
  <c r="T1295" i="1"/>
  <c r="T1305" i="1"/>
  <c r="T1315" i="1"/>
  <c r="T1325" i="1"/>
  <c r="T1335" i="1"/>
  <c r="T1345" i="1"/>
  <c r="V1061" i="1"/>
  <c r="V1161" i="1"/>
  <c r="V1261" i="1"/>
  <c r="V1320" i="1"/>
  <c r="V1351" i="1"/>
  <c r="V1382" i="1"/>
  <c r="V1413" i="1"/>
  <c r="V1433" i="1"/>
  <c r="V1453" i="1"/>
  <c r="V1473" i="1"/>
  <c r="V1493" i="1"/>
  <c r="V1511" i="1"/>
  <c r="V1527" i="1"/>
  <c r="V1543" i="1"/>
  <c r="V1561" i="1"/>
  <c r="V1577" i="1"/>
  <c r="V1593" i="1"/>
  <c r="V1611" i="1"/>
  <c r="V1625" i="1"/>
  <c r="V1640" i="1"/>
  <c r="V1653" i="1"/>
  <c r="V1669" i="1"/>
  <c r="V1682" i="1"/>
  <c r="V1697" i="1"/>
  <c r="V1710" i="1"/>
  <c r="V1722" i="1"/>
  <c r="V1735" i="1"/>
  <c r="V1748" i="1"/>
  <c r="V1760" i="1"/>
  <c r="V1772" i="1"/>
  <c r="V1783" i="1"/>
  <c r="V1795" i="1"/>
  <c r="U6" i="1"/>
  <c r="U17" i="1"/>
  <c r="U28" i="1"/>
  <c r="U39" i="1"/>
  <c r="U50" i="1"/>
  <c r="U61" i="1"/>
  <c r="U72" i="1"/>
  <c r="U83" i="1"/>
  <c r="U95" i="1"/>
  <c r="U106" i="1"/>
  <c r="U116" i="1"/>
  <c r="U126" i="1"/>
  <c r="U136" i="1"/>
  <c r="U146" i="1"/>
  <c r="U156" i="1"/>
  <c r="U166" i="1"/>
  <c r="U176" i="1"/>
  <c r="U186" i="1"/>
  <c r="U196" i="1"/>
  <c r="U206" i="1"/>
  <c r="U216" i="1"/>
  <c r="U226" i="1"/>
  <c r="U236" i="1"/>
  <c r="U246" i="1"/>
  <c r="U256" i="1"/>
  <c r="U266" i="1"/>
  <c r="U276" i="1"/>
  <c r="U286" i="1"/>
  <c r="U296" i="1"/>
  <c r="U306" i="1"/>
  <c r="U316" i="1"/>
  <c r="U326" i="1"/>
  <c r="U336" i="1"/>
  <c r="U346" i="1"/>
  <c r="U356" i="1"/>
  <c r="U366" i="1"/>
  <c r="U376" i="1"/>
  <c r="U386" i="1"/>
  <c r="U396" i="1"/>
  <c r="U406" i="1"/>
  <c r="U416" i="1"/>
  <c r="U426" i="1"/>
  <c r="U436" i="1"/>
  <c r="U446" i="1"/>
  <c r="U456" i="1"/>
  <c r="U466" i="1"/>
  <c r="U476" i="1"/>
  <c r="U486" i="1"/>
  <c r="U496" i="1"/>
  <c r="U506" i="1"/>
  <c r="U516" i="1"/>
  <c r="U526" i="1"/>
  <c r="U536" i="1"/>
  <c r="U546" i="1"/>
  <c r="U556" i="1"/>
  <c r="U566" i="1"/>
  <c r="U576" i="1"/>
  <c r="U586" i="1"/>
  <c r="U596" i="1"/>
  <c r="U606" i="1"/>
  <c r="U616" i="1"/>
  <c r="U626" i="1"/>
  <c r="U636" i="1"/>
  <c r="U646" i="1"/>
  <c r="U656" i="1"/>
  <c r="U666" i="1"/>
  <c r="U676" i="1"/>
  <c r="U686" i="1"/>
  <c r="U696" i="1"/>
  <c r="U706" i="1"/>
  <c r="U716" i="1"/>
  <c r="U726" i="1"/>
  <c r="U736" i="1"/>
  <c r="U746" i="1"/>
  <c r="U756" i="1"/>
  <c r="U766" i="1"/>
  <c r="U776" i="1"/>
  <c r="U786" i="1"/>
  <c r="U796" i="1"/>
  <c r="U806" i="1"/>
  <c r="U816" i="1"/>
  <c r="U826" i="1"/>
  <c r="U836" i="1"/>
  <c r="U846" i="1"/>
  <c r="U856" i="1"/>
  <c r="U866" i="1"/>
  <c r="U876" i="1"/>
  <c r="U886" i="1"/>
  <c r="U896" i="1"/>
  <c r="U906" i="1"/>
  <c r="U916" i="1"/>
  <c r="U926" i="1"/>
  <c r="U936" i="1"/>
  <c r="U946" i="1"/>
  <c r="U956" i="1"/>
  <c r="U966" i="1"/>
  <c r="U976" i="1"/>
  <c r="U986" i="1"/>
  <c r="U996" i="1"/>
  <c r="U1006" i="1"/>
  <c r="U1016" i="1"/>
  <c r="U1026" i="1"/>
  <c r="U1036" i="1"/>
  <c r="U1046" i="1"/>
  <c r="U1056" i="1"/>
  <c r="U1066" i="1"/>
  <c r="U1076" i="1"/>
  <c r="U1086" i="1"/>
  <c r="U1096" i="1"/>
  <c r="U1106" i="1"/>
  <c r="U1116" i="1"/>
  <c r="U1126" i="1"/>
  <c r="U1136" i="1"/>
  <c r="U1146" i="1"/>
  <c r="U1156" i="1"/>
  <c r="U1166" i="1"/>
  <c r="U1176" i="1"/>
  <c r="U1186" i="1"/>
  <c r="U1196" i="1"/>
  <c r="U1206" i="1"/>
  <c r="U1216" i="1"/>
  <c r="U1226" i="1"/>
  <c r="U1236" i="1"/>
  <c r="U1246" i="1"/>
  <c r="U1256" i="1"/>
  <c r="U1266" i="1"/>
  <c r="U1276" i="1"/>
  <c r="U1286" i="1"/>
  <c r="U1296" i="1"/>
  <c r="U1306" i="1"/>
  <c r="U1316" i="1"/>
  <c r="U1326" i="1"/>
  <c r="U1336" i="1"/>
  <c r="U1346" i="1"/>
  <c r="U1356" i="1"/>
  <c r="U1366" i="1"/>
  <c r="U1376" i="1"/>
  <c r="U1386" i="1"/>
  <c r="U1396" i="1"/>
  <c r="U1406" i="1"/>
  <c r="U1416" i="1"/>
  <c r="U1426" i="1"/>
  <c r="U1436" i="1"/>
  <c r="U1446" i="1"/>
  <c r="U1456" i="1"/>
  <c r="U1466" i="1"/>
  <c r="U1476" i="1"/>
  <c r="U1486" i="1"/>
  <c r="U1496" i="1"/>
  <c r="U1506" i="1"/>
  <c r="U1516" i="1"/>
  <c r="U1526" i="1"/>
  <c r="U1536" i="1"/>
  <c r="U1546" i="1"/>
  <c r="U1556" i="1"/>
  <c r="U1566" i="1"/>
  <c r="U1576" i="1"/>
  <c r="U1586" i="1"/>
  <c r="U1596" i="1"/>
  <c r="U1606" i="1"/>
  <c r="U1616" i="1"/>
  <c r="U1626" i="1"/>
  <c r="U1636" i="1"/>
  <c r="U1646" i="1"/>
  <c r="U1656" i="1"/>
  <c r="U1666" i="1"/>
  <c r="U1676" i="1"/>
  <c r="U1686" i="1"/>
  <c r="U1696" i="1"/>
  <c r="U1706" i="1"/>
  <c r="U1716" i="1"/>
  <c r="U1726" i="1"/>
  <c r="U1736" i="1"/>
  <c r="U1746" i="1"/>
  <c r="U1756" i="1"/>
  <c r="U1766" i="1"/>
  <c r="U1776" i="1"/>
  <c r="U1786" i="1"/>
  <c r="U1796" i="1"/>
  <c r="T6" i="1"/>
  <c r="T16" i="1"/>
  <c r="T26" i="1"/>
  <c r="T36" i="1"/>
  <c r="T46" i="1"/>
  <c r="T56" i="1"/>
  <c r="T66" i="1"/>
  <c r="T76" i="1"/>
  <c r="T86" i="1"/>
  <c r="T96" i="1"/>
  <c r="T106" i="1"/>
  <c r="T116" i="1"/>
  <c r="T126" i="1"/>
  <c r="T136" i="1"/>
  <c r="T146" i="1"/>
  <c r="T156" i="1"/>
  <c r="T166" i="1"/>
  <c r="T176" i="1"/>
  <c r="T186" i="1"/>
  <c r="T196" i="1"/>
  <c r="T206" i="1"/>
  <c r="T216" i="1"/>
  <c r="T226" i="1"/>
  <c r="T236" i="1"/>
  <c r="T246" i="1"/>
  <c r="T256" i="1"/>
  <c r="T266" i="1"/>
  <c r="T276" i="1"/>
  <c r="T286" i="1"/>
  <c r="T296" i="1"/>
  <c r="T306" i="1"/>
  <c r="T316" i="1"/>
  <c r="T326" i="1"/>
  <c r="T336" i="1"/>
  <c r="T346" i="1"/>
  <c r="T356" i="1"/>
  <c r="T366" i="1"/>
  <c r="T376" i="1"/>
  <c r="T386" i="1"/>
  <c r="T396" i="1"/>
  <c r="T406" i="1"/>
  <c r="T416" i="1"/>
  <c r="T426" i="1"/>
  <c r="T436" i="1"/>
  <c r="T446" i="1"/>
  <c r="T456" i="1"/>
  <c r="T466" i="1"/>
  <c r="T476" i="1"/>
  <c r="T486" i="1"/>
  <c r="T496" i="1"/>
  <c r="T506" i="1"/>
  <c r="T516" i="1"/>
  <c r="T526" i="1"/>
  <c r="T536" i="1"/>
  <c r="T546" i="1"/>
  <c r="T556" i="1"/>
  <c r="T566" i="1"/>
  <c r="T576" i="1"/>
  <c r="T586" i="1"/>
  <c r="T596" i="1"/>
  <c r="T606" i="1"/>
  <c r="T616" i="1"/>
  <c r="T626" i="1"/>
  <c r="T636" i="1"/>
  <c r="T646" i="1"/>
  <c r="T656" i="1"/>
  <c r="T666" i="1"/>
  <c r="T676" i="1"/>
  <c r="T686" i="1"/>
  <c r="T696" i="1"/>
  <c r="T706" i="1"/>
  <c r="T716" i="1"/>
  <c r="T726" i="1"/>
  <c r="T736" i="1"/>
  <c r="T746" i="1"/>
  <c r="T756" i="1"/>
  <c r="T766" i="1"/>
  <c r="T776" i="1"/>
  <c r="T786" i="1"/>
  <c r="T796" i="1"/>
  <c r="T806" i="1"/>
  <c r="T816" i="1"/>
  <c r="T826" i="1"/>
  <c r="T836" i="1"/>
  <c r="T846" i="1"/>
  <c r="T856" i="1"/>
  <c r="T866" i="1"/>
  <c r="T876" i="1"/>
  <c r="T886" i="1"/>
  <c r="T896" i="1"/>
  <c r="T906" i="1"/>
  <c r="T916" i="1"/>
  <c r="T926" i="1"/>
  <c r="T936" i="1"/>
  <c r="T946" i="1"/>
  <c r="T956" i="1"/>
  <c r="T966" i="1"/>
  <c r="T976" i="1"/>
  <c r="T986" i="1"/>
  <c r="T996" i="1"/>
  <c r="T1006" i="1"/>
  <c r="T1016" i="1"/>
  <c r="T1026" i="1"/>
  <c r="T1036" i="1"/>
  <c r="T1046" i="1"/>
  <c r="T1056" i="1"/>
  <c r="T1066" i="1"/>
  <c r="T1076" i="1"/>
  <c r="T1086" i="1"/>
  <c r="T1096" i="1"/>
  <c r="T1106" i="1"/>
  <c r="T1116" i="1"/>
  <c r="T1126" i="1"/>
  <c r="T1136" i="1"/>
  <c r="T1146" i="1"/>
  <c r="T1156" i="1"/>
  <c r="T1166" i="1"/>
  <c r="T1176" i="1"/>
  <c r="T1186" i="1"/>
  <c r="T1196" i="1"/>
  <c r="T1206" i="1"/>
  <c r="T1216" i="1"/>
  <c r="T1226" i="1"/>
  <c r="T1236" i="1"/>
  <c r="T1246" i="1"/>
  <c r="T1256" i="1"/>
  <c r="T1266" i="1"/>
  <c r="T1276" i="1"/>
  <c r="T1286" i="1"/>
  <c r="T1296" i="1"/>
  <c r="T1306" i="1"/>
  <c r="T1316" i="1"/>
  <c r="T1326" i="1"/>
  <c r="T1336" i="1"/>
  <c r="T1346" i="1"/>
  <c r="T1356" i="1"/>
  <c r="T1366" i="1"/>
  <c r="T1376" i="1"/>
  <c r="T1386" i="1"/>
  <c r="T1396" i="1"/>
  <c r="V1071" i="1"/>
  <c r="V1171" i="1"/>
  <c r="V1271" i="1"/>
  <c r="V1321" i="1"/>
  <c r="V1352" i="1"/>
  <c r="V1390" i="1"/>
  <c r="V1417" i="1"/>
  <c r="V1437" i="1"/>
  <c r="V1457" i="1"/>
  <c r="V1477" i="1"/>
  <c r="V1495" i="1"/>
  <c r="V1512" i="1"/>
  <c r="V1530" i="1"/>
  <c r="V1545" i="1"/>
  <c r="V1562" i="1"/>
  <c r="V1580" i="1"/>
  <c r="V1595" i="1"/>
  <c r="V1612" i="1"/>
  <c r="V1627" i="1"/>
  <c r="V1641" i="1"/>
  <c r="V1655" i="1"/>
  <c r="V1670" i="1"/>
  <c r="V1683" i="1"/>
  <c r="V1699" i="1"/>
  <c r="V1711" i="1"/>
  <c r="V1723" i="1"/>
  <c r="V1737" i="1"/>
  <c r="V1749" i="1"/>
  <c r="V1761" i="1"/>
  <c r="V1773" i="1"/>
  <c r="V1785" i="1"/>
  <c r="V1796" i="1"/>
  <c r="U7" i="1"/>
  <c r="U18" i="1"/>
  <c r="U29" i="1"/>
  <c r="U40" i="1"/>
  <c r="U51" i="1"/>
  <c r="U62" i="1"/>
  <c r="U73" i="1"/>
  <c r="U85" i="1"/>
  <c r="U96" i="1"/>
  <c r="U107" i="1"/>
  <c r="U117" i="1"/>
  <c r="U127" i="1"/>
  <c r="U137" i="1"/>
  <c r="U147" i="1"/>
  <c r="U157" i="1"/>
  <c r="U167" i="1"/>
  <c r="U177" i="1"/>
  <c r="U187" i="1"/>
  <c r="U197" i="1"/>
  <c r="U207" i="1"/>
  <c r="U217" i="1"/>
  <c r="U227" i="1"/>
  <c r="U237" i="1"/>
  <c r="U247" i="1"/>
  <c r="U257" i="1"/>
  <c r="U267" i="1"/>
  <c r="U277" i="1"/>
  <c r="U287" i="1"/>
  <c r="U297" i="1"/>
  <c r="U307" i="1"/>
  <c r="U317" i="1"/>
  <c r="U327" i="1"/>
  <c r="U337" i="1"/>
  <c r="U347" i="1"/>
  <c r="U357" i="1"/>
  <c r="U367" i="1"/>
  <c r="U377" i="1"/>
  <c r="U387" i="1"/>
  <c r="U397" i="1"/>
  <c r="U407" i="1"/>
  <c r="U417" i="1"/>
  <c r="U427" i="1"/>
  <c r="U437" i="1"/>
  <c r="U447" i="1"/>
  <c r="U457" i="1"/>
  <c r="U467" i="1"/>
  <c r="U477" i="1"/>
  <c r="U487" i="1"/>
  <c r="U497" i="1"/>
  <c r="U507" i="1"/>
  <c r="U517" i="1"/>
  <c r="U527" i="1"/>
  <c r="U537" i="1"/>
  <c r="U547" i="1"/>
  <c r="U557" i="1"/>
  <c r="U567" i="1"/>
  <c r="U577" i="1"/>
  <c r="U587" i="1"/>
  <c r="U597" i="1"/>
  <c r="U607" i="1"/>
  <c r="U617" i="1"/>
  <c r="U627" i="1"/>
  <c r="U637" i="1"/>
  <c r="U647" i="1"/>
  <c r="U657" i="1"/>
  <c r="U667" i="1"/>
  <c r="U677" i="1"/>
  <c r="U687" i="1"/>
  <c r="U697" i="1"/>
  <c r="U707" i="1"/>
  <c r="U717" i="1"/>
  <c r="U727" i="1"/>
  <c r="U737" i="1"/>
  <c r="U747" i="1"/>
  <c r="U757" i="1"/>
  <c r="U767" i="1"/>
  <c r="U777" i="1"/>
  <c r="U787" i="1"/>
  <c r="U797" i="1"/>
  <c r="U807" i="1"/>
  <c r="U817" i="1"/>
  <c r="U827" i="1"/>
  <c r="U837" i="1"/>
  <c r="U847" i="1"/>
  <c r="U857" i="1"/>
  <c r="U867" i="1"/>
  <c r="U877" i="1"/>
  <c r="U887" i="1"/>
  <c r="U897" i="1"/>
  <c r="U907" i="1"/>
  <c r="U917" i="1"/>
  <c r="U927" i="1"/>
  <c r="U937" i="1"/>
  <c r="U947" i="1"/>
  <c r="U957" i="1"/>
  <c r="U967" i="1"/>
  <c r="U977" i="1"/>
  <c r="U987" i="1"/>
  <c r="U997" i="1"/>
  <c r="U1007" i="1"/>
  <c r="U1017" i="1"/>
  <c r="U1027" i="1"/>
  <c r="U1037" i="1"/>
  <c r="U1047" i="1"/>
  <c r="U1057" i="1"/>
  <c r="U1067" i="1"/>
  <c r="U1077" i="1"/>
  <c r="U1087" i="1"/>
  <c r="U1097" i="1"/>
  <c r="U1107" i="1"/>
  <c r="U1117" i="1"/>
  <c r="U1127" i="1"/>
  <c r="U1137" i="1"/>
  <c r="U1147" i="1"/>
  <c r="U1157" i="1"/>
  <c r="U1167" i="1"/>
  <c r="U1177" i="1"/>
  <c r="U1187" i="1"/>
  <c r="U1197" i="1"/>
  <c r="U1207" i="1"/>
  <c r="U1217" i="1"/>
  <c r="U1227" i="1"/>
  <c r="U1237" i="1"/>
  <c r="U1247" i="1"/>
  <c r="U1257" i="1"/>
  <c r="U1267" i="1"/>
  <c r="U1277" i="1"/>
  <c r="U1287" i="1"/>
  <c r="U1297" i="1"/>
  <c r="U1307" i="1"/>
  <c r="U1317" i="1"/>
  <c r="U1327" i="1"/>
  <c r="U1337" i="1"/>
  <c r="U1347" i="1"/>
  <c r="U1357" i="1"/>
  <c r="U1367" i="1"/>
  <c r="U1377" i="1"/>
  <c r="U1387" i="1"/>
  <c r="U1397" i="1"/>
  <c r="U1407" i="1"/>
  <c r="U1417" i="1"/>
  <c r="U1427" i="1"/>
  <c r="U1437" i="1"/>
  <c r="U1447" i="1"/>
  <c r="U1457" i="1"/>
  <c r="U1467" i="1"/>
  <c r="U1477" i="1"/>
  <c r="U1487" i="1"/>
  <c r="U1497" i="1"/>
  <c r="U1507" i="1"/>
  <c r="U1517" i="1"/>
  <c r="U1527" i="1"/>
  <c r="U1537" i="1"/>
  <c r="U1547" i="1"/>
  <c r="U1557" i="1"/>
  <c r="U1567" i="1"/>
  <c r="U1577" i="1"/>
  <c r="U1587" i="1"/>
  <c r="U1597" i="1"/>
  <c r="U1607" i="1"/>
  <c r="U1617" i="1"/>
  <c r="U1627" i="1"/>
  <c r="U1637" i="1"/>
  <c r="U1647" i="1"/>
  <c r="U1657" i="1"/>
  <c r="U1667" i="1"/>
  <c r="U1677" i="1"/>
  <c r="U1687" i="1"/>
  <c r="U1697" i="1"/>
  <c r="U1707" i="1"/>
  <c r="U1717" i="1"/>
  <c r="U1727" i="1"/>
  <c r="U1737" i="1"/>
  <c r="U1747" i="1"/>
  <c r="U1757" i="1"/>
  <c r="U1767" i="1"/>
  <c r="U1777" i="1"/>
  <c r="U1787" i="1"/>
  <c r="U1797" i="1"/>
  <c r="T7" i="1"/>
  <c r="T17" i="1"/>
  <c r="T27" i="1"/>
  <c r="T37" i="1"/>
  <c r="T47" i="1"/>
  <c r="T57" i="1"/>
  <c r="T67" i="1"/>
  <c r="T77" i="1"/>
  <c r="T87" i="1"/>
  <c r="T97" i="1"/>
  <c r="T107" i="1"/>
  <c r="T117" i="1"/>
  <c r="T127" i="1"/>
  <c r="T137" i="1"/>
  <c r="T147" i="1"/>
  <c r="T157" i="1"/>
  <c r="T167" i="1"/>
  <c r="T177" i="1"/>
  <c r="T187" i="1"/>
  <c r="T197" i="1"/>
  <c r="T207" i="1"/>
  <c r="T217" i="1"/>
  <c r="T227" i="1"/>
  <c r="T237" i="1"/>
  <c r="T247" i="1"/>
  <c r="V1081" i="1"/>
  <c r="V1181" i="1"/>
  <c r="V1280" i="1"/>
  <c r="V1322" i="1"/>
  <c r="V1360" i="1"/>
  <c r="V1391" i="1"/>
  <c r="V1420" i="1"/>
  <c r="V1440" i="1"/>
  <c r="V1460" i="1"/>
  <c r="V1480" i="1"/>
  <c r="V1497" i="1"/>
  <c r="V1513" i="1"/>
  <c r="V1531" i="1"/>
  <c r="V1547" i="1"/>
  <c r="V1563" i="1"/>
  <c r="V1581" i="1"/>
  <c r="V1597" i="1"/>
  <c r="V1613" i="1"/>
  <c r="V1629" i="1"/>
  <c r="V1642" i="1"/>
  <c r="V1657" i="1"/>
  <c r="V1671" i="1"/>
  <c r="V1685" i="1"/>
  <c r="V1700" i="1"/>
  <c r="V1712" i="1"/>
  <c r="V1725" i="1"/>
  <c r="V1738" i="1"/>
  <c r="V1750" i="1"/>
  <c r="V1762" i="1"/>
  <c r="V1775" i="1"/>
  <c r="V1786" i="1"/>
  <c r="V1797" i="1"/>
  <c r="U8" i="1"/>
  <c r="U19" i="1"/>
  <c r="U30" i="1"/>
  <c r="U41" i="1"/>
  <c r="U52" i="1"/>
  <c r="U63" i="1"/>
  <c r="U75" i="1"/>
  <c r="U86" i="1"/>
  <c r="U97" i="1"/>
  <c r="U108" i="1"/>
  <c r="U118" i="1"/>
  <c r="U128" i="1"/>
  <c r="U138" i="1"/>
  <c r="U148" i="1"/>
  <c r="U158" i="1"/>
  <c r="U168" i="1"/>
  <c r="U178" i="1"/>
  <c r="U188" i="1"/>
  <c r="U198" i="1"/>
  <c r="U208" i="1"/>
  <c r="U218" i="1"/>
  <c r="U228" i="1"/>
  <c r="U238" i="1"/>
  <c r="U248" i="1"/>
  <c r="U258" i="1"/>
  <c r="U268" i="1"/>
  <c r="U278" i="1"/>
  <c r="U288" i="1"/>
  <c r="U298" i="1"/>
  <c r="U308" i="1"/>
  <c r="U318" i="1"/>
  <c r="U328" i="1"/>
  <c r="U338" i="1"/>
  <c r="U348" i="1"/>
  <c r="U358" i="1"/>
  <c r="U368" i="1"/>
  <c r="U378" i="1"/>
  <c r="U388" i="1"/>
  <c r="U398" i="1"/>
  <c r="U408" i="1"/>
  <c r="U418" i="1"/>
  <c r="U428" i="1"/>
  <c r="U438" i="1"/>
  <c r="U448" i="1"/>
  <c r="U458" i="1"/>
  <c r="U468" i="1"/>
  <c r="U478" i="1"/>
  <c r="U488" i="1"/>
  <c r="U498" i="1"/>
  <c r="U508" i="1"/>
  <c r="U518" i="1"/>
  <c r="U528" i="1"/>
  <c r="U538" i="1"/>
  <c r="U548" i="1"/>
  <c r="U558" i="1"/>
  <c r="U568" i="1"/>
  <c r="U578" i="1"/>
  <c r="U588" i="1"/>
  <c r="U598" i="1"/>
  <c r="U608" i="1"/>
  <c r="U618" i="1"/>
  <c r="U628" i="1"/>
  <c r="U638" i="1"/>
  <c r="U648" i="1"/>
  <c r="U658" i="1"/>
  <c r="U668" i="1"/>
  <c r="U678" i="1"/>
  <c r="U688" i="1"/>
  <c r="U698" i="1"/>
  <c r="U708" i="1"/>
  <c r="U718" i="1"/>
  <c r="U728" i="1"/>
  <c r="U738" i="1"/>
  <c r="U748" i="1"/>
  <c r="U758" i="1"/>
  <c r="U768" i="1"/>
  <c r="U778" i="1"/>
  <c r="U788" i="1"/>
  <c r="U798" i="1"/>
  <c r="U808" i="1"/>
  <c r="U818" i="1"/>
  <c r="U828" i="1"/>
  <c r="U838" i="1"/>
  <c r="U848" i="1"/>
  <c r="U858" i="1"/>
  <c r="U868" i="1"/>
  <c r="U878" i="1"/>
  <c r="U888" i="1"/>
  <c r="U898" i="1"/>
  <c r="U908" i="1"/>
  <c r="U918" i="1"/>
  <c r="U928" i="1"/>
  <c r="U938" i="1"/>
  <c r="U948" i="1"/>
  <c r="U958" i="1"/>
  <c r="U968" i="1"/>
  <c r="U978" i="1"/>
  <c r="U988" i="1"/>
  <c r="U998" i="1"/>
  <c r="U1008" i="1"/>
  <c r="U1018" i="1"/>
  <c r="U1028" i="1"/>
  <c r="U1038" i="1"/>
  <c r="U1048" i="1"/>
  <c r="U1058" i="1"/>
  <c r="U1068" i="1"/>
  <c r="U1078" i="1"/>
  <c r="U1088" i="1"/>
  <c r="U1098" i="1"/>
  <c r="U1108" i="1"/>
  <c r="U1118" i="1"/>
  <c r="U1128" i="1"/>
  <c r="U1138" i="1"/>
  <c r="U1148" i="1"/>
  <c r="U1158" i="1"/>
  <c r="U1168" i="1"/>
  <c r="U1178" i="1"/>
  <c r="U1188" i="1"/>
  <c r="U1198" i="1"/>
  <c r="U1208" i="1"/>
  <c r="U1218" i="1"/>
  <c r="U1228" i="1"/>
  <c r="U1238" i="1"/>
  <c r="U1248" i="1"/>
  <c r="U1258" i="1"/>
  <c r="U1268" i="1"/>
  <c r="U1278" i="1"/>
  <c r="U1288" i="1"/>
  <c r="U1298" i="1"/>
  <c r="U1308" i="1"/>
  <c r="U1318" i="1"/>
  <c r="U1328" i="1"/>
  <c r="U1338" i="1"/>
  <c r="U1348" i="1"/>
  <c r="U1358" i="1"/>
  <c r="U1368" i="1"/>
  <c r="U1378" i="1"/>
  <c r="U1388" i="1"/>
  <c r="U1398" i="1"/>
  <c r="U1408" i="1"/>
  <c r="U1418" i="1"/>
  <c r="U1428" i="1"/>
  <c r="U1438" i="1"/>
  <c r="U1448" i="1"/>
  <c r="U1458" i="1"/>
  <c r="U1468" i="1"/>
  <c r="U1478" i="1"/>
  <c r="U1488" i="1"/>
  <c r="U1498" i="1"/>
  <c r="U1508" i="1"/>
  <c r="U1518" i="1"/>
  <c r="U1528" i="1"/>
  <c r="U1538" i="1"/>
  <c r="U1548" i="1"/>
  <c r="U1558" i="1"/>
  <c r="U1568" i="1"/>
  <c r="U1578" i="1"/>
  <c r="U1588" i="1"/>
  <c r="U1598" i="1"/>
  <c r="U1608" i="1"/>
  <c r="U1618" i="1"/>
  <c r="U1628" i="1"/>
  <c r="U1638" i="1"/>
  <c r="U1648" i="1"/>
  <c r="U1658" i="1"/>
  <c r="U1668" i="1"/>
  <c r="U1678" i="1"/>
  <c r="U1688" i="1"/>
  <c r="U1698" i="1"/>
  <c r="U1708" i="1"/>
  <c r="U1718" i="1"/>
  <c r="U1728" i="1"/>
  <c r="U1738" i="1"/>
  <c r="U1748" i="1"/>
  <c r="U1758" i="1"/>
  <c r="U1768" i="1"/>
  <c r="U1778" i="1"/>
  <c r="U1788" i="1"/>
  <c r="U1798" i="1"/>
  <c r="T8" i="1"/>
  <c r="T18" i="1"/>
  <c r="T28" i="1"/>
  <c r="T38" i="1"/>
  <c r="T48" i="1"/>
  <c r="T58" i="1"/>
  <c r="T68" i="1"/>
  <c r="T78" i="1"/>
  <c r="T88" i="1"/>
  <c r="T98" i="1"/>
  <c r="T108" i="1"/>
  <c r="T118" i="1"/>
  <c r="T128" i="1"/>
  <c r="T138" i="1"/>
  <c r="T148" i="1"/>
  <c r="T158" i="1"/>
  <c r="T168" i="1"/>
  <c r="T178" i="1"/>
  <c r="T188" i="1"/>
  <c r="T198" i="1"/>
  <c r="T208" i="1"/>
  <c r="T218" i="1"/>
  <c r="T228" i="1"/>
  <c r="T238" i="1"/>
  <c r="T248" i="1"/>
  <c r="T258" i="1"/>
  <c r="T268" i="1"/>
  <c r="T278" i="1"/>
  <c r="T288" i="1"/>
  <c r="T298" i="1"/>
  <c r="T308" i="1"/>
  <c r="T318" i="1"/>
  <c r="T328" i="1"/>
  <c r="T338" i="1"/>
  <c r="T348" i="1"/>
  <c r="T358" i="1"/>
  <c r="T368" i="1"/>
  <c r="T378" i="1"/>
  <c r="T388" i="1"/>
  <c r="T398" i="1"/>
  <c r="T408" i="1"/>
  <c r="T418" i="1"/>
  <c r="T428" i="1"/>
  <c r="T438" i="1"/>
  <c r="T448" i="1"/>
  <c r="T458" i="1"/>
  <c r="T468" i="1"/>
  <c r="T478" i="1"/>
  <c r="T488" i="1"/>
  <c r="T498" i="1"/>
  <c r="T508" i="1"/>
  <c r="T518" i="1"/>
  <c r="T528" i="1"/>
  <c r="T538" i="1"/>
  <c r="T548" i="1"/>
  <c r="T558" i="1"/>
  <c r="T568" i="1"/>
  <c r="T578" i="1"/>
  <c r="T588" i="1"/>
  <c r="T598" i="1"/>
  <c r="T608" i="1"/>
  <c r="T618" i="1"/>
  <c r="T628" i="1"/>
  <c r="T638" i="1"/>
  <c r="T648" i="1"/>
  <c r="T658" i="1"/>
  <c r="T668" i="1"/>
  <c r="T678" i="1"/>
  <c r="T688" i="1"/>
  <c r="T698" i="1"/>
  <c r="T708" i="1"/>
  <c r="T718" i="1"/>
  <c r="T728" i="1"/>
  <c r="T738" i="1"/>
  <c r="T748" i="1"/>
  <c r="T758" i="1"/>
  <c r="T768" i="1"/>
  <c r="T778" i="1"/>
  <c r="T788" i="1"/>
  <c r="T798" i="1"/>
  <c r="T808" i="1"/>
  <c r="T818" i="1"/>
  <c r="T828" i="1"/>
  <c r="T838" i="1"/>
  <c r="T848" i="1"/>
  <c r="T858" i="1"/>
  <c r="T868" i="1"/>
  <c r="T878" i="1"/>
  <c r="T888" i="1"/>
  <c r="T898" i="1"/>
  <c r="T908" i="1"/>
  <c r="T918" i="1"/>
  <c r="T928" i="1"/>
  <c r="T938" i="1"/>
  <c r="T948" i="1"/>
  <c r="T958" i="1"/>
  <c r="T968" i="1"/>
  <c r="T978" i="1"/>
  <c r="T988" i="1"/>
  <c r="T998" i="1"/>
  <c r="T1008" i="1"/>
  <c r="V1091" i="1"/>
  <c r="V1191" i="1"/>
  <c r="V1281" i="1"/>
  <c r="V1330" i="1"/>
  <c r="V1361" i="1"/>
  <c r="V1392" i="1"/>
  <c r="V1421" i="1"/>
  <c r="V1441" i="1"/>
  <c r="V1461" i="1"/>
  <c r="V1481" i="1"/>
  <c r="V1500" i="1"/>
  <c r="V1515" i="1"/>
  <c r="V1532" i="1"/>
  <c r="V1550" i="1"/>
  <c r="V1565" i="1"/>
  <c r="V1582" i="1"/>
  <c r="V1600" i="1"/>
  <c r="V1615" i="1"/>
  <c r="V1630" i="1"/>
  <c r="V1643" i="1"/>
  <c r="V1659" i="1"/>
  <c r="V1672" i="1"/>
  <c r="V1687" i="1"/>
  <c r="V1701" i="1"/>
  <c r="V1713" i="1"/>
  <c r="V1727" i="1"/>
  <c r="V1739" i="1"/>
  <c r="V1751" i="1"/>
  <c r="V1763" i="1"/>
  <c r="V1776" i="1"/>
  <c r="V1787" i="1"/>
  <c r="V1798" i="1"/>
  <c r="U9" i="1"/>
  <c r="U20" i="1"/>
  <c r="U31" i="1"/>
  <c r="U42" i="1"/>
  <c r="U53" i="1"/>
  <c r="U65" i="1"/>
  <c r="U76" i="1"/>
  <c r="U87" i="1"/>
  <c r="U98" i="1"/>
  <c r="U109" i="1"/>
  <c r="U119" i="1"/>
  <c r="U129" i="1"/>
  <c r="U139" i="1"/>
  <c r="U149" i="1"/>
  <c r="U159" i="1"/>
  <c r="U169" i="1"/>
  <c r="U179" i="1"/>
  <c r="U189" i="1"/>
  <c r="U199" i="1"/>
  <c r="U209" i="1"/>
  <c r="U219" i="1"/>
  <c r="U229" i="1"/>
  <c r="U239" i="1"/>
  <c r="U249" i="1"/>
  <c r="U259" i="1"/>
  <c r="U269" i="1"/>
  <c r="U279" i="1"/>
  <c r="U289" i="1"/>
  <c r="U299" i="1"/>
  <c r="U309" i="1"/>
  <c r="U319" i="1"/>
  <c r="U329" i="1"/>
  <c r="U339" i="1"/>
  <c r="U349" i="1"/>
  <c r="U359" i="1"/>
  <c r="U369" i="1"/>
  <c r="U379" i="1"/>
  <c r="U389" i="1"/>
  <c r="U399" i="1"/>
  <c r="U409" i="1"/>
  <c r="U419" i="1"/>
  <c r="U429" i="1"/>
  <c r="U439" i="1"/>
  <c r="U449" i="1"/>
  <c r="U459" i="1"/>
  <c r="U469" i="1"/>
  <c r="U479" i="1"/>
  <c r="U489" i="1"/>
  <c r="U499" i="1"/>
  <c r="U509" i="1"/>
  <c r="U519" i="1"/>
  <c r="U529" i="1"/>
  <c r="U539" i="1"/>
  <c r="U549" i="1"/>
  <c r="U559" i="1"/>
  <c r="U569" i="1"/>
  <c r="U579" i="1"/>
  <c r="U589" i="1"/>
  <c r="U599" i="1"/>
  <c r="U609" i="1"/>
  <c r="U619" i="1"/>
  <c r="U629" i="1"/>
  <c r="U639" i="1"/>
  <c r="U649" i="1"/>
  <c r="U659" i="1"/>
  <c r="U669" i="1"/>
  <c r="U679" i="1"/>
  <c r="U689" i="1"/>
  <c r="U699" i="1"/>
  <c r="U709" i="1"/>
  <c r="U719" i="1"/>
  <c r="U729" i="1"/>
  <c r="U739" i="1"/>
  <c r="U749" i="1"/>
  <c r="U759" i="1"/>
  <c r="U769" i="1"/>
  <c r="U779" i="1"/>
  <c r="U789" i="1"/>
  <c r="U799" i="1"/>
  <c r="U809" i="1"/>
  <c r="U819" i="1"/>
  <c r="U829" i="1"/>
  <c r="U839" i="1"/>
  <c r="U849" i="1"/>
  <c r="U859" i="1"/>
  <c r="U869" i="1"/>
  <c r="U879" i="1"/>
  <c r="U889" i="1"/>
  <c r="U899" i="1"/>
  <c r="U909" i="1"/>
  <c r="U919" i="1"/>
  <c r="U929" i="1"/>
  <c r="U939" i="1"/>
  <c r="U949" i="1"/>
  <c r="U959" i="1"/>
  <c r="U969" i="1"/>
  <c r="U979" i="1"/>
  <c r="U989" i="1"/>
  <c r="U999" i="1"/>
  <c r="U1009" i="1"/>
  <c r="U1019" i="1"/>
  <c r="U1029" i="1"/>
  <c r="U1039" i="1"/>
  <c r="U1049" i="1"/>
  <c r="U1059" i="1"/>
  <c r="U1069" i="1"/>
  <c r="U1079" i="1"/>
  <c r="U1089" i="1"/>
  <c r="U1099" i="1"/>
  <c r="U1109" i="1"/>
  <c r="U1119" i="1"/>
  <c r="U1129" i="1"/>
  <c r="U1139" i="1"/>
  <c r="U1149" i="1"/>
  <c r="U1159" i="1"/>
  <c r="U1169" i="1"/>
  <c r="U1179" i="1"/>
  <c r="U1189" i="1"/>
  <c r="U1199" i="1"/>
  <c r="U1209" i="1"/>
  <c r="U1219" i="1"/>
  <c r="U1229" i="1"/>
  <c r="U1239" i="1"/>
  <c r="U1249" i="1"/>
  <c r="U1259" i="1"/>
  <c r="U1269" i="1"/>
  <c r="U1279" i="1"/>
  <c r="U1289" i="1"/>
  <c r="U1299" i="1"/>
  <c r="U1309" i="1"/>
  <c r="U1319" i="1"/>
  <c r="U1329" i="1"/>
  <c r="U1339" i="1"/>
  <c r="U1349" i="1"/>
  <c r="U1359" i="1"/>
  <c r="U1369" i="1"/>
  <c r="U1379" i="1"/>
  <c r="U1389" i="1"/>
  <c r="U1399" i="1"/>
  <c r="U1409" i="1"/>
  <c r="U1419" i="1"/>
  <c r="U1429" i="1"/>
  <c r="U1439" i="1"/>
  <c r="U1449" i="1"/>
  <c r="U1459" i="1"/>
  <c r="U1469" i="1"/>
  <c r="U1479" i="1"/>
  <c r="U1489" i="1"/>
  <c r="U1499" i="1"/>
  <c r="U1509" i="1"/>
  <c r="U1519" i="1"/>
  <c r="U1529" i="1"/>
  <c r="U1539" i="1"/>
  <c r="U1549" i="1"/>
  <c r="U1559" i="1"/>
  <c r="U1569" i="1"/>
  <c r="U1579" i="1"/>
  <c r="U1589" i="1"/>
  <c r="U1599" i="1"/>
  <c r="U1609" i="1"/>
  <c r="U1619" i="1"/>
  <c r="U1629" i="1"/>
  <c r="U1639" i="1"/>
  <c r="U1649" i="1"/>
  <c r="U1659" i="1"/>
  <c r="U1669" i="1"/>
  <c r="U1679" i="1"/>
  <c r="U1689" i="1"/>
  <c r="U1699" i="1"/>
  <c r="U1709" i="1"/>
  <c r="U1719" i="1"/>
  <c r="U1729" i="1"/>
  <c r="U1739" i="1"/>
  <c r="U1749" i="1"/>
  <c r="U1759" i="1"/>
  <c r="U1769" i="1"/>
  <c r="U1779" i="1"/>
  <c r="U1789" i="1"/>
  <c r="U1799" i="1"/>
  <c r="T9" i="1"/>
  <c r="T19" i="1"/>
  <c r="T29" i="1"/>
  <c r="T39" i="1"/>
  <c r="T49" i="1"/>
  <c r="T59" i="1"/>
  <c r="T69" i="1"/>
  <c r="T79" i="1"/>
  <c r="T89" i="1"/>
  <c r="T99" i="1"/>
  <c r="T109" i="1"/>
  <c r="T119" i="1"/>
  <c r="T129" i="1"/>
  <c r="T139" i="1"/>
  <c r="T149" i="1"/>
  <c r="T159" i="1"/>
  <c r="T169" i="1"/>
  <c r="T179" i="1"/>
  <c r="T189" i="1"/>
  <c r="T199" i="1"/>
  <c r="T209" i="1"/>
  <c r="T219" i="1"/>
  <c r="T229" i="1"/>
  <c r="T239" i="1"/>
  <c r="T249" i="1"/>
  <c r="T259" i="1"/>
  <c r="T269" i="1"/>
  <c r="T279" i="1"/>
  <c r="T289" i="1"/>
  <c r="T299" i="1"/>
  <c r="T309" i="1"/>
  <c r="T319" i="1"/>
  <c r="T329" i="1"/>
  <c r="T339" i="1"/>
  <c r="T349" i="1"/>
  <c r="T359" i="1"/>
  <c r="T369" i="1"/>
  <c r="T379" i="1"/>
  <c r="T389" i="1"/>
  <c r="T399" i="1"/>
  <c r="T409" i="1"/>
  <c r="T419" i="1"/>
  <c r="T429" i="1"/>
  <c r="T439" i="1"/>
  <c r="T449" i="1"/>
  <c r="T459" i="1"/>
  <c r="T469" i="1"/>
  <c r="T479" i="1"/>
  <c r="T489" i="1"/>
  <c r="T499" i="1"/>
  <c r="T509" i="1"/>
  <c r="T519" i="1"/>
  <c r="T529" i="1"/>
  <c r="T539" i="1"/>
  <c r="T549" i="1"/>
  <c r="T559" i="1"/>
  <c r="T569" i="1"/>
  <c r="T579" i="1"/>
  <c r="T589" i="1"/>
  <c r="T599" i="1"/>
  <c r="T609" i="1"/>
  <c r="T619" i="1"/>
  <c r="T629" i="1"/>
  <c r="T639" i="1"/>
  <c r="T649" i="1"/>
  <c r="T659" i="1"/>
  <c r="T669" i="1"/>
  <c r="T679" i="1"/>
  <c r="T689" i="1"/>
  <c r="T699" i="1"/>
  <c r="T709" i="1"/>
  <c r="T719" i="1"/>
  <c r="T729" i="1"/>
  <c r="T739" i="1"/>
  <c r="T749" i="1"/>
  <c r="T759" i="1"/>
  <c r="T769" i="1"/>
  <c r="T779" i="1"/>
  <c r="T789" i="1"/>
  <c r="T799" i="1"/>
  <c r="T809" i="1"/>
  <c r="T819" i="1"/>
  <c r="T829" i="1"/>
  <c r="T839" i="1"/>
  <c r="T849" i="1"/>
  <c r="T859" i="1"/>
  <c r="T869" i="1"/>
  <c r="T879" i="1"/>
  <c r="T889" i="1"/>
  <c r="T899" i="1"/>
  <c r="T909" i="1"/>
  <c r="T919" i="1"/>
  <c r="T929" i="1"/>
  <c r="T939" i="1"/>
  <c r="T949" i="1"/>
  <c r="T959" i="1"/>
  <c r="T969" i="1"/>
  <c r="T979" i="1"/>
  <c r="T989" i="1"/>
  <c r="T999" i="1"/>
  <c r="T1009" i="1"/>
  <c r="T1019" i="1"/>
  <c r="V1101" i="1"/>
  <c r="V1201" i="1"/>
  <c r="V1290" i="1"/>
  <c r="V1331" i="1"/>
  <c r="V1362" i="1"/>
  <c r="V1400" i="1"/>
  <c r="V1422" i="1"/>
  <c r="V1442" i="1"/>
  <c r="V1462" i="1"/>
  <c r="V1482" i="1"/>
  <c r="V1501" i="1"/>
  <c r="V1517" i="1"/>
  <c r="V1533" i="1"/>
  <c r="V1551" i="1"/>
  <c r="V1567" i="1"/>
  <c r="V1583" i="1"/>
  <c r="V1601" i="1"/>
  <c r="V1617" i="1"/>
  <c r="V1631" i="1"/>
  <c r="V1645" i="1"/>
  <c r="V1660" i="1"/>
  <c r="V1673" i="1"/>
  <c r="V1689" i="1"/>
  <c r="V1702" i="1"/>
  <c r="V1715" i="1"/>
  <c r="V1728" i="1"/>
  <c r="V1740" i="1"/>
  <c r="V1752" i="1"/>
  <c r="V1765" i="1"/>
  <c r="V1777" i="1"/>
  <c r="V1788" i="1"/>
  <c r="V1799" i="1"/>
  <c r="U10" i="1"/>
  <c r="U21" i="1"/>
  <c r="U32" i="1"/>
  <c r="U43" i="1"/>
  <c r="U55" i="1"/>
  <c r="U66" i="1"/>
  <c r="U77" i="1"/>
  <c r="U88" i="1"/>
  <c r="U99" i="1"/>
  <c r="U110" i="1"/>
  <c r="U120" i="1"/>
  <c r="U130" i="1"/>
  <c r="U140" i="1"/>
  <c r="U150" i="1"/>
  <c r="U160" i="1"/>
  <c r="U170" i="1"/>
  <c r="U180" i="1"/>
  <c r="U190" i="1"/>
  <c r="U200" i="1"/>
  <c r="U210" i="1"/>
  <c r="U220" i="1"/>
  <c r="U230" i="1"/>
  <c r="U240" i="1"/>
  <c r="U250" i="1"/>
  <c r="U260" i="1"/>
  <c r="U270" i="1"/>
  <c r="U280" i="1"/>
  <c r="U290" i="1"/>
  <c r="U300" i="1"/>
  <c r="U310" i="1"/>
  <c r="U320" i="1"/>
  <c r="U330" i="1"/>
  <c r="U340" i="1"/>
  <c r="U350" i="1"/>
  <c r="U360" i="1"/>
  <c r="U370" i="1"/>
  <c r="U380" i="1"/>
  <c r="U390" i="1"/>
  <c r="U400" i="1"/>
  <c r="U410" i="1"/>
  <c r="U420" i="1"/>
  <c r="U430" i="1"/>
  <c r="U440" i="1"/>
  <c r="U450" i="1"/>
  <c r="U460" i="1"/>
  <c r="U470" i="1"/>
  <c r="U480" i="1"/>
  <c r="U490" i="1"/>
  <c r="U500" i="1"/>
  <c r="U510" i="1"/>
  <c r="U520" i="1"/>
  <c r="U530" i="1"/>
  <c r="U540" i="1"/>
  <c r="U550" i="1"/>
  <c r="U560" i="1"/>
  <c r="U570" i="1"/>
  <c r="U580" i="1"/>
  <c r="U590" i="1"/>
  <c r="U600" i="1"/>
  <c r="U610" i="1"/>
  <c r="U620" i="1"/>
  <c r="U630" i="1"/>
  <c r="U640" i="1"/>
  <c r="U650" i="1"/>
  <c r="U660" i="1"/>
  <c r="U670" i="1"/>
  <c r="U680" i="1"/>
  <c r="U690" i="1"/>
  <c r="U700" i="1"/>
  <c r="U710" i="1"/>
  <c r="U720" i="1"/>
  <c r="U730" i="1"/>
  <c r="U740" i="1"/>
  <c r="U750" i="1"/>
  <c r="U760" i="1"/>
  <c r="U770" i="1"/>
  <c r="U780" i="1"/>
  <c r="U790" i="1"/>
  <c r="U800" i="1"/>
  <c r="U810" i="1"/>
  <c r="U820" i="1"/>
  <c r="U830" i="1"/>
  <c r="U840" i="1"/>
  <c r="U850" i="1"/>
  <c r="U860" i="1"/>
  <c r="U870" i="1"/>
  <c r="U880" i="1"/>
  <c r="U890" i="1"/>
  <c r="U900" i="1"/>
  <c r="U910" i="1"/>
  <c r="U920" i="1"/>
  <c r="U930" i="1"/>
  <c r="U940" i="1"/>
  <c r="U950" i="1"/>
  <c r="U960" i="1"/>
  <c r="U970" i="1"/>
  <c r="U980" i="1"/>
  <c r="U990" i="1"/>
  <c r="U1000" i="1"/>
  <c r="U1010" i="1"/>
  <c r="U1020" i="1"/>
  <c r="U1030" i="1"/>
  <c r="U1040" i="1"/>
  <c r="U1050" i="1"/>
  <c r="U1060" i="1"/>
  <c r="U1070" i="1"/>
  <c r="U1080" i="1"/>
  <c r="U1090" i="1"/>
  <c r="U1100" i="1"/>
  <c r="U1110" i="1"/>
  <c r="U1120" i="1"/>
  <c r="U1130" i="1"/>
  <c r="U1140" i="1"/>
  <c r="U1150" i="1"/>
  <c r="U1160" i="1"/>
  <c r="U1170" i="1"/>
  <c r="U1180" i="1"/>
  <c r="U1190" i="1"/>
  <c r="U1200" i="1"/>
  <c r="U1210" i="1"/>
  <c r="U1220" i="1"/>
  <c r="U1230" i="1"/>
  <c r="U1240" i="1"/>
  <c r="U1250" i="1"/>
  <c r="U1260" i="1"/>
  <c r="U1270" i="1"/>
  <c r="U1280" i="1"/>
  <c r="U1290" i="1"/>
  <c r="U1300" i="1"/>
  <c r="U1310" i="1"/>
  <c r="U1320" i="1"/>
  <c r="U1330" i="1"/>
  <c r="U1340" i="1"/>
  <c r="U1350" i="1"/>
  <c r="U1360" i="1"/>
  <c r="U1370" i="1"/>
  <c r="U1380" i="1"/>
  <c r="U1390" i="1"/>
  <c r="U1400" i="1"/>
  <c r="U1410" i="1"/>
  <c r="U1420" i="1"/>
  <c r="U1430" i="1"/>
  <c r="U1440" i="1"/>
  <c r="U1450" i="1"/>
  <c r="U1460" i="1"/>
  <c r="U1470" i="1"/>
  <c r="U1480" i="1"/>
  <c r="U1490" i="1"/>
  <c r="U1500" i="1"/>
  <c r="U1510" i="1"/>
  <c r="U1520" i="1"/>
  <c r="U1530" i="1"/>
  <c r="U1540" i="1"/>
  <c r="U1550" i="1"/>
  <c r="U1560" i="1"/>
  <c r="U1570" i="1"/>
  <c r="U1580" i="1"/>
  <c r="U1590" i="1"/>
  <c r="U1600" i="1"/>
  <c r="U1610" i="1"/>
  <c r="U1620" i="1"/>
  <c r="U1630" i="1"/>
  <c r="U1640" i="1"/>
  <c r="U1650" i="1"/>
  <c r="U1660" i="1"/>
  <c r="U1670" i="1"/>
  <c r="U1680" i="1"/>
  <c r="U1690" i="1"/>
  <c r="U1700" i="1"/>
  <c r="U1710" i="1"/>
  <c r="U1720" i="1"/>
  <c r="U1730" i="1"/>
  <c r="U1740" i="1"/>
  <c r="U1750" i="1"/>
  <c r="U1760" i="1"/>
  <c r="U1770" i="1"/>
  <c r="U1780" i="1"/>
  <c r="U1790" i="1"/>
  <c r="U1800" i="1"/>
  <c r="T10" i="1"/>
  <c r="T20" i="1"/>
  <c r="T30" i="1"/>
  <c r="T40" i="1"/>
  <c r="T50" i="1"/>
  <c r="T60" i="1"/>
  <c r="T70" i="1"/>
  <c r="T80" i="1"/>
  <c r="T90" i="1"/>
  <c r="T100" i="1"/>
  <c r="T110" i="1"/>
  <c r="T120" i="1"/>
  <c r="T130" i="1"/>
  <c r="T140" i="1"/>
  <c r="T150" i="1"/>
  <c r="T160" i="1"/>
  <c r="T170" i="1"/>
  <c r="T180" i="1"/>
  <c r="T190" i="1"/>
  <c r="T200" i="1"/>
  <c r="T210" i="1"/>
  <c r="T220" i="1"/>
  <c r="T230" i="1"/>
  <c r="T240" i="1"/>
  <c r="T250" i="1"/>
  <c r="T260" i="1"/>
  <c r="T270" i="1"/>
  <c r="T280" i="1"/>
  <c r="T290" i="1"/>
  <c r="T300" i="1"/>
  <c r="T310" i="1"/>
  <c r="T320" i="1"/>
  <c r="T330" i="1"/>
  <c r="T340" i="1"/>
  <c r="T350" i="1"/>
  <c r="T360" i="1"/>
  <c r="T370" i="1"/>
  <c r="T380" i="1"/>
  <c r="T390" i="1"/>
  <c r="T400" i="1"/>
  <c r="T410" i="1"/>
  <c r="T420" i="1"/>
  <c r="T430" i="1"/>
  <c r="T440" i="1"/>
  <c r="T450" i="1"/>
  <c r="T460" i="1"/>
  <c r="T470" i="1"/>
  <c r="T480" i="1"/>
  <c r="T490" i="1"/>
  <c r="T500" i="1"/>
  <c r="T510" i="1"/>
  <c r="T520" i="1"/>
  <c r="T530" i="1"/>
  <c r="T540" i="1"/>
  <c r="T550" i="1"/>
  <c r="T560" i="1"/>
  <c r="T570" i="1"/>
  <c r="T580" i="1"/>
  <c r="T590" i="1"/>
  <c r="T600" i="1"/>
  <c r="T610" i="1"/>
  <c r="T620" i="1"/>
  <c r="T630" i="1"/>
  <c r="T640" i="1"/>
  <c r="T650" i="1"/>
  <c r="T660" i="1"/>
  <c r="T670" i="1"/>
  <c r="T680" i="1"/>
  <c r="T690" i="1"/>
  <c r="T700" i="1"/>
  <c r="T710" i="1"/>
  <c r="T720" i="1"/>
  <c r="T730" i="1"/>
  <c r="T740" i="1"/>
  <c r="T750" i="1"/>
  <c r="T760" i="1"/>
  <c r="T770" i="1"/>
  <c r="T780" i="1"/>
  <c r="T790" i="1"/>
  <c r="T800" i="1"/>
  <c r="T810" i="1"/>
  <c r="T820" i="1"/>
  <c r="T830" i="1"/>
  <c r="T840" i="1"/>
  <c r="T850" i="1"/>
  <c r="T860" i="1"/>
  <c r="T870" i="1"/>
  <c r="T880" i="1"/>
  <c r="T890" i="1"/>
  <c r="T900" i="1"/>
  <c r="T910" i="1"/>
  <c r="T920" i="1"/>
  <c r="T930" i="1"/>
  <c r="T940" i="1"/>
  <c r="T950" i="1"/>
  <c r="T960" i="1"/>
  <c r="T970" i="1"/>
  <c r="T980" i="1"/>
  <c r="T990" i="1"/>
  <c r="T1000" i="1"/>
  <c r="T1010" i="1"/>
  <c r="T1020" i="1"/>
  <c r="T1030" i="1"/>
  <c r="T1040" i="1"/>
  <c r="T1050" i="1"/>
  <c r="T1060" i="1"/>
  <c r="T1070" i="1"/>
  <c r="T1080" i="1"/>
  <c r="T1090" i="1"/>
  <c r="T1100" i="1"/>
  <c r="T1110" i="1"/>
  <c r="T1120" i="1"/>
  <c r="T1130" i="1"/>
  <c r="T1140" i="1"/>
  <c r="T1150" i="1"/>
  <c r="T1160" i="1"/>
  <c r="T1170" i="1"/>
  <c r="T1180" i="1"/>
  <c r="T1190" i="1"/>
  <c r="T1200" i="1"/>
  <c r="T1210" i="1"/>
  <c r="T1220" i="1"/>
  <c r="T1230" i="1"/>
  <c r="T1240" i="1"/>
  <c r="T1250" i="1"/>
  <c r="T1260" i="1"/>
  <c r="T1270" i="1"/>
  <c r="T1280" i="1"/>
  <c r="T1290" i="1"/>
  <c r="T1300" i="1"/>
  <c r="T1310" i="1"/>
  <c r="T1320" i="1"/>
  <c r="T1330" i="1"/>
  <c r="T1340" i="1"/>
  <c r="T1350" i="1"/>
  <c r="T1360" i="1"/>
  <c r="T1370" i="1"/>
  <c r="T1380" i="1"/>
  <c r="T1390" i="1"/>
  <c r="T1400" i="1"/>
  <c r="T1410" i="1"/>
  <c r="T1420" i="1"/>
  <c r="T1430" i="1"/>
  <c r="T1440" i="1"/>
  <c r="T1450" i="1"/>
  <c r="T1460" i="1"/>
  <c r="T1470" i="1"/>
  <c r="T1480" i="1"/>
  <c r="T1490" i="1"/>
  <c r="T1500" i="1"/>
  <c r="T1510" i="1"/>
  <c r="T1520" i="1"/>
  <c r="T1530" i="1"/>
  <c r="T1540" i="1"/>
  <c r="T1550" i="1"/>
  <c r="T1560" i="1"/>
  <c r="T1570" i="1"/>
  <c r="T1580" i="1"/>
  <c r="T1590" i="1"/>
  <c r="T1600" i="1"/>
  <c r="T1610" i="1"/>
  <c r="T1620" i="1"/>
  <c r="T1630" i="1"/>
  <c r="T1640" i="1"/>
  <c r="T1650" i="1"/>
  <c r="T1660" i="1"/>
  <c r="T1670" i="1"/>
  <c r="T1680" i="1"/>
  <c r="T1690" i="1"/>
  <c r="T1700" i="1"/>
  <c r="T1710" i="1"/>
  <c r="T1720" i="1"/>
  <c r="T1730" i="1"/>
  <c r="T1740" i="1"/>
  <c r="T1750" i="1"/>
  <c r="T1760" i="1"/>
  <c r="V1111" i="1"/>
  <c r="V1211" i="1"/>
  <c r="V1291" i="1"/>
  <c r="V1332" i="1"/>
  <c r="V1370" i="1"/>
  <c r="V1401" i="1"/>
  <c r="V1423" i="1"/>
  <c r="V1443" i="1"/>
  <c r="V1463" i="1"/>
  <c r="V1483" i="1"/>
  <c r="V1502" i="1"/>
  <c r="V1520" i="1"/>
  <c r="V1535" i="1"/>
  <c r="V1552" i="1"/>
  <c r="V1570" i="1"/>
  <c r="V1585" i="1"/>
  <c r="V1602" i="1"/>
  <c r="V1619" i="1"/>
  <c r="V1632" i="1"/>
  <c r="V1647" i="1"/>
  <c r="V1661" i="1"/>
  <c r="V1675" i="1"/>
  <c r="V1690" i="1"/>
  <c r="V1703" i="1"/>
  <c r="V1717" i="1"/>
  <c r="V1729" i="1"/>
  <c r="V1741" i="1"/>
  <c r="V1753" i="1"/>
  <c r="V1767" i="1"/>
  <c r="V1778" i="1"/>
  <c r="V1789" i="1"/>
  <c r="V1800" i="1"/>
  <c r="U11" i="1"/>
  <c r="U22" i="1"/>
  <c r="U33" i="1"/>
  <c r="U45" i="1"/>
  <c r="U56" i="1"/>
  <c r="U67" i="1"/>
  <c r="U78" i="1"/>
  <c r="U89" i="1"/>
  <c r="U100" i="1"/>
  <c r="U111" i="1"/>
  <c r="U121" i="1"/>
  <c r="U131" i="1"/>
  <c r="U141" i="1"/>
  <c r="U151" i="1"/>
  <c r="U161" i="1"/>
  <c r="U171" i="1"/>
  <c r="U181" i="1"/>
  <c r="U191" i="1"/>
  <c r="U201" i="1"/>
  <c r="U211" i="1"/>
  <c r="U221" i="1"/>
  <c r="U231" i="1"/>
  <c r="U241" i="1"/>
  <c r="U251" i="1"/>
  <c r="U261" i="1"/>
  <c r="U271" i="1"/>
  <c r="U281" i="1"/>
  <c r="U291" i="1"/>
  <c r="U301" i="1"/>
  <c r="U311" i="1"/>
  <c r="U321" i="1"/>
  <c r="U331" i="1"/>
  <c r="U341" i="1"/>
  <c r="U351" i="1"/>
  <c r="U361" i="1"/>
  <c r="U371" i="1"/>
  <c r="U381" i="1"/>
  <c r="U391" i="1"/>
  <c r="U401" i="1"/>
  <c r="U411" i="1"/>
  <c r="U421" i="1"/>
  <c r="U431" i="1"/>
  <c r="U441" i="1"/>
  <c r="U451" i="1"/>
  <c r="U461" i="1"/>
  <c r="U471" i="1"/>
  <c r="U481" i="1"/>
  <c r="U491" i="1"/>
  <c r="U501" i="1"/>
  <c r="U511" i="1"/>
  <c r="U521" i="1"/>
  <c r="U531" i="1"/>
  <c r="U541" i="1"/>
  <c r="U551" i="1"/>
  <c r="U561" i="1"/>
  <c r="U571" i="1"/>
  <c r="U581" i="1"/>
  <c r="U591" i="1"/>
  <c r="U601" i="1"/>
  <c r="U611" i="1"/>
  <c r="U621" i="1"/>
  <c r="U631" i="1"/>
  <c r="U641" i="1"/>
  <c r="U651" i="1"/>
  <c r="U661" i="1"/>
  <c r="U671" i="1"/>
  <c r="U681" i="1"/>
  <c r="U691" i="1"/>
  <c r="U701" i="1"/>
  <c r="U711" i="1"/>
  <c r="U721" i="1"/>
  <c r="U731" i="1"/>
  <c r="U741" i="1"/>
  <c r="U751" i="1"/>
  <c r="U761" i="1"/>
  <c r="U771" i="1"/>
  <c r="U781" i="1"/>
  <c r="U791" i="1"/>
  <c r="U801" i="1"/>
  <c r="U811" i="1"/>
  <c r="U821" i="1"/>
  <c r="U831" i="1"/>
  <c r="U841" i="1"/>
  <c r="U851" i="1"/>
  <c r="U861" i="1"/>
  <c r="U871" i="1"/>
  <c r="U881" i="1"/>
  <c r="U891" i="1"/>
  <c r="U901" i="1"/>
  <c r="U911" i="1"/>
  <c r="U921" i="1"/>
  <c r="U931" i="1"/>
  <c r="U941" i="1"/>
  <c r="U951" i="1"/>
  <c r="U961" i="1"/>
  <c r="U971" i="1"/>
  <c r="U981" i="1"/>
  <c r="U991" i="1"/>
  <c r="U1001" i="1"/>
  <c r="U1011" i="1"/>
  <c r="U1021" i="1"/>
  <c r="U1031" i="1"/>
  <c r="U1041" i="1"/>
  <c r="U1051" i="1"/>
  <c r="U1061" i="1"/>
  <c r="U1071" i="1"/>
  <c r="U1081" i="1"/>
  <c r="U1091" i="1"/>
  <c r="U1101" i="1"/>
  <c r="U1111" i="1"/>
  <c r="U1121" i="1"/>
  <c r="U1131" i="1"/>
  <c r="U1141" i="1"/>
  <c r="U1151" i="1"/>
  <c r="U1161" i="1"/>
  <c r="U1171" i="1"/>
  <c r="U1181" i="1"/>
  <c r="U1191" i="1"/>
  <c r="U1201" i="1"/>
  <c r="U1211" i="1"/>
  <c r="U1221" i="1"/>
  <c r="U1231" i="1"/>
  <c r="U1241" i="1"/>
  <c r="U1251" i="1"/>
  <c r="U1261" i="1"/>
  <c r="U1271" i="1"/>
  <c r="U1281" i="1"/>
  <c r="U1291" i="1"/>
  <c r="U1301" i="1"/>
  <c r="U1311" i="1"/>
  <c r="U1321" i="1"/>
  <c r="U1331" i="1"/>
  <c r="U1341" i="1"/>
  <c r="U1351" i="1"/>
  <c r="U1361" i="1"/>
  <c r="U1371" i="1"/>
  <c r="U1381" i="1"/>
  <c r="U1391" i="1"/>
  <c r="U1401" i="1"/>
  <c r="U1411" i="1"/>
  <c r="U1421" i="1"/>
  <c r="U1431" i="1"/>
  <c r="U1441" i="1"/>
  <c r="U1451" i="1"/>
  <c r="U1461" i="1"/>
  <c r="U1471" i="1"/>
  <c r="U1481" i="1"/>
  <c r="U1491" i="1"/>
  <c r="U1501" i="1"/>
  <c r="U1511" i="1"/>
  <c r="U1521" i="1"/>
  <c r="U1531" i="1"/>
  <c r="U1541" i="1"/>
  <c r="U1551" i="1"/>
  <c r="U1561" i="1"/>
  <c r="U1571" i="1"/>
  <c r="U1581" i="1"/>
  <c r="U1591" i="1"/>
  <c r="U1601" i="1"/>
  <c r="U1611" i="1"/>
  <c r="U1621" i="1"/>
  <c r="U1631" i="1"/>
  <c r="U1641" i="1"/>
  <c r="U1651" i="1"/>
  <c r="U1661" i="1"/>
  <c r="U1671" i="1"/>
  <c r="U1681" i="1"/>
  <c r="U1691" i="1"/>
  <c r="U1701" i="1"/>
  <c r="U1711" i="1"/>
  <c r="U1721" i="1"/>
  <c r="U1731" i="1"/>
  <c r="U1741" i="1"/>
  <c r="U1751" i="1"/>
  <c r="U1761" i="1"/>
  <c r="U1771" i="1"/>
  <c r="U1781" i="1"/>
  <c r="U1791" i="1"/>
  <c r="U1801" i="1"/>
  <c r="T11" i="1"/>
  <c r="T21" i="1"/>
  <c r="T31" i="1"/>
  <c r="T41" i="1"/>
  <c r="T51" i="1"/>
  <c r="T61" i="1"/>
  <c r="T71" i="1"/>
  <c r="T81" i="1"/>
  <c r="T91" i="1"/>
  <c r="T101" i="1"/>
  <c r="T111" i="1"/>
  <c r="T121" i="1"/>
  <c r="T131" i="1"/>
  <c r="T141" i="1"/>
  <c r="T151" i="1"/>
  <c r="T161" i="1"/>
  <c r="T171" i="1"/>
  <c r="T181" i="1"/>
  <c r="T191" i="1"/>
  <c r="T201" i="1"/>
  <c r="T211" i="1"/>
  <c r="T221" i="1"/>
  <c r="T231" i="1"/>
  <c r="T241" i="1"/>
  <c r="T251" i="1"/>
  <c r="T261" i="1"/>
  <c r="T271" i="1"/>
  <c r="T281" i="1"/>
  <c r="T291" i="1"/>
  <c r="T301" i="1"/>
  <c r="T311" i="1"/>
  <c r="T321" i="1"/>
  <c r="T331" i="1"/>
  <c r="T341" i="1"/>
  <c r="T351" i="1"/>
  <c r="T361" i="1"/>
  <c r="T371" i="1"/>
  <c r="T381" i="1"/>
  <c r="T391" i="1"/>
  <c r="T401" i="1"/>
  <c r="T411" i="1"/>
  <c r="T421" i="1"/>
  <c r="T431" i="1"/>
  <c r="T441" i="1"/>
  <c r="V1121" i="1"/>
  <c r="V1221" i="1"/>
  <c r="V1300" i="1"/>
  <c r="V1340" i="1"/>
  <c r="V1371" i="1"/>
  <c r="V1402" i="1"/>
  <c r="V1427" i="1"/>
  <c r="V1447" i="1"/>
  <c r="V1467" i="1"/>
  <c r="V1487" i="1"/>
  <c r="V1503" i="1"/>
  <c r="V1521" i="1"/>
  <c r="V1537" i="1"/>
  <c r="V1553" i="1"/>
  <c r="V1571" i="1"/>
  <c r="V1587" i="1"/>
  <c r="V1603" i="1"/>
  <c r="V1620" i="1"/>
  <c r="V1633" i="1"/>
  <c r="V1649" i="1"/>
  <c r="V1662" i="1"/>
  <c r="V1677" i="1"/>
  <c r="V1691" i="1"/>
  <c r="V1705" i="1"/>
  <c r="V1718" i="1"/>
  <c r="V1730" i="1"/>
  <c r="V1742" i="1"/>
  <c r="V1755" i="1"/>
  <c r="V1768" i="1"/>
  <c r="V1779" i="1"/>
  <c r="V1790" i="1"/>
  <c r="V1801" i="1"/>
  <c r="U12" i="1"/>
  <c r="U23" i="1"/>
  <c r="U35" i="1"/>
  <c r="U46" i="1"/>
  <c r="U57" i="1"/>
  <c r="U68" i="1"/>
  <c r="U79" i="1"/>
  <c r="U90" i="1"/>
  <c r="U101" i="1"/>
  <c r="U112" i="1"/>
  <c r="U122" i="1"/>
  <c r="U132" i="1"/>
  <c r="U142" i="1"/>
  <c r="U152" i="1"/>
  <c r="U162" i="1"/>
  <c r="U172" i="1"/>
  <c r="U182" i="1"/>
  <c r="U192" i="1"/>
  <c r="U202" i="1"/>
  <c r="U212" i="1"/>
  <c r="U222" i="1"/>
  <c r="U232" i="1"/>
  <c r="U242" i="1"/>
  <c r="U252" i="1"/>
  <c r="U262" i="1"/>
  <c r="U272" i="1"/>
  <c r="U282" i="1"/>
  <c r="U292" i="1"/>
  <c r="U302" i="1"/>
  <c r="U312" i="1"/>
  <c r="U322" i="1"/>
  <c r="U332" i="1"/>
  <c r="U342" i="1"/>
  <c r="U352" i="1"/>
  <c r="U362" i="1"/>
  <c r="U372" i="1"/>
  <c r="U382" i="1"/>
  <c r="U392" i="1"/>
  <c r="U402" i="1"/>
  <c r="U412" i="1"/>
  <c r="U422" i="1"/>
  <c r="U432" i="1"/>
  <c r="U442" i="1"/>
  <c r="U452" i="1"/>
  <c r="U462" i="1"/>
  <c r="U472" i="1"/>
  <c r="U482" i="1"/>
  <c r="U492" i="1"/>
  <c r="U502" i="1"/>
  <c r="U512" i="1"/>
  <c r="U522" i="1"/>
  <c r="U532" i="1"/>
  <c r="U542" i="1"/>
  <c r="U552" i="1"/>
  <c r="U562" i="1"/>
  <c r="U572" i="1"/>
  <c r="U582" i="1"/>
  <c r="U592" i="1"/>
  <c r="U602" i="1"/>
  <c r="U612" i="1"/>
  <c r="U622" i="1"/>
  <c r="U632" i="1"/>
  <c r="U642" i="1"/>
  <c r="U652" i="1"/>
  <c r="U662" i="1"/>
  <c r="U672" i="1"/>
  <c r="U682" i="1"/>
  <c r="U692" i="1"/>
  <c r="U702" i="1"/>
  <c r="U712" i="1"/>
  <c r="U722" i="1"/>
  <c r="U732" i="1"/>
  <c r="U742" i="1"/>
  <c r="U752" i="1"/>
  <c r="U762" i="1"/>
  <c r="U772" i="1"/>
  <c r="U782" i="1"/>
  <c r="U792" i="1"/>
  <c r="U802" i="1"/>
  <c r="U812" i="1"/>
  <c r="U822" i="1"/>
  <c r="U832" i="1"/>
  <c r="U842" i="1"/>
  <c r="U852" i="1"/>
  <c r="U862" i="1"/>
  <c r="U872" i="1"/>
  <c r="U882" i="1"/>
  <c r="U892" i="1"/>
  <c r="U902" i="1"/>
  <c r="U912" i="1"/>
  <c r="U922" i="1"/>
  <c r="U932" i="1"/>
  <c r="U942" i="1"/>
  <c r="U952" i="1"/>
  <c r="U962" i="1"/>
  <c r="U972" i="1"/>
  <c r="U982" i="1"/>
  <c r="U992" i="1"/>
  <c r="U1002" i="1"/>
  <c r="U1012" i="1"/>
  <c r="U1022" i="1"/>
  <c r="U1032" i="1"/>
  <c r="U1042" i="1"/>
  <c r="U1052" i="1"/>
  <c r="U1062" i="1"/>
  <c r="U1072" i="1"/>
  <c r="U1082" i="1"/>
  <c r="U1092" i="1"/>
  <c r="U1102" i="1"/>
  <c r="U1112" i="1"/>
  <c r="U1122" i="1"/>
  <c r="U1132" i="1"/>
  <c r="U1142" i="1"/>
  <c r="U1152" i="1"/>
  <c r="U1162" i="1"/>
  <c r="U1172" i="1"/>
  <c r="U1182" i="1"/>
  <c r="U1192" i="1"/>
  <c r="U1202" i="1"/>
  <c r="U1212" i="1"/>
  <c r="U1222" i="1"/>
  <c r="U1232" i="1"/>
  <c r="U1242" i="1"/>
  <c r="U1252" i="1"/>
  <c r="U1262" i="1"/>
  <c r="U1272" i="1"/>
  <c r="U1282" i="1"/>
  <c r="U1292" i="1"/>
  <c r="U1302" i="1"/>
  <c r="U1312" i="1"/>
  <c r="U1322" i="1"/>
  <c r="U1332" i="1"/>
  <c r="U1342" i="1"/>
  <c r="U1352" i="1"/>
  <c r="U1362" i="1"/>
  <c r="U1372" i="1"/>
  <c r="U1382" i="1"/>
  <c r="U1392" i="1"/>
  <c r="U1402" i="1"/>
  <c r="U1412" i="1"/>
  <c r="U1422" i="1"/>
  <c r="U1432" i="1"/>
  <c r="U1442" i="1"/>
  <c r="U1452" i="1"/>
  <c r="U1462" i="1"/>
  <c r="U1472" i="1"/>
  <c r="U1482" i="1"/>
  <c r="U1492" i="1"/>
  <c r="U1502" i="1"/>
  <c r="U1512" i="1"/>
  <c r="U1522" i="1"/>
  <c r="U1532" i="1"/>
  <c r="U1542" i="1"/>
  <c r="U1552" i="1"/>
  <c r="U1562" i="1"/>
  <c r="U1572" i="1"/>
  <c r="U1582" i="1"/>
  <c r="U1592" i="1"/>
  <c r="U1602" i="1"/>
  <c r="U1612" i="1"/>
  <c r="U1622" i="1"/>
  <c r="U1632" i="1"/>
  <c r="U1642" i="1"/>
  <c r="U1652" i="1"/>
  <c r="U1662" i="1"/>
  <c r="U1672" i="1"/>
  <c r="U1682" i="1"/>
  <c r="U1692" i="1"/>
  <c r="U1702" i="1"/>
  <c r="U1712" i="1"/>
  <c r="U1722" i="1"/>
  <c r="U1732" i="1"/>
  <c r="U1742" i="1"/>
  <c r="U1752" i="1"/>
  <c r="U1762" i="1"/>
  <c r="U1772" i="1"/>
  <c r="U1782" i="1"/>
  <c r="U1792" i="1"/>
  <c r="U1802" i="1"/>
  <c r="T12" i="1"/>
  <c r="T22" i="1"/>
  <c r="T32" i="1"/>
  <c r="T42" i="1"/>
  <c r="T52" i="1"/>
  <c r="T62" i="1"/>
  <c r="T72" i="1"/>
  <c r="T82" i="1"/>
  <c r="T92" i="1"/>
  <c r="T102" i="1"/>
  <c r="T112" i="1"/>
  <c r="T122" i="1"/>
  <c r="T132" i="1"/>
  <c r="T142" i="1"/>
  <c r="T152" i="1"/>
  <c r="T162" i="1"/>
  <c r="T172" i="1"/>
  <c r="T182" i="1"/>
  <c r="T192" i="1"/>
  <c r="T202" i="1"/>
  <c r="T212" i="1"/>
  <c r="T222" i="1"/>
  <c r="T232" i="1"/>
  <c r="T242" i="1"/>
  <c r="T252" i="1"/>
  <c r="T262" i="1"/>
  <c r="T272" i="1"/>
  <c r="T282" i="1"/>
  <c r="T292" i="1"/>
  <c r="T302" i="1"/>
  <c r="T312" i="1"/>
  <c r="T322" i="1"/>
  <c r="T332" i="1"/>
  <c r="T342" i="1"/>
  <c r="T352" i="1"/>
  <c r="T362" i="1"/>
  <c r="T372" i="1"/>
  <c r="T382" i="1"/>
  <c r="T392" i="1"/>
  <c r="T402" i="1"/>
  <c r="T412" i="1"/>
  <c r="T422" i="1"/>
  <c r="T432" i="1"/>
  <c r="T442" i="1"/>
  <c r="T452" i="1"/>
  <c r="T462" i="1"/>
  <c r="T472" i="1"/>
  <c r="T482" i="1"/>
  <c r="T492" i="1"/>
  <c r="T502" i="1"/>
  <c r="T512" i="1"/>
  <c r="T522" i="1"/>
  <c r="T532" i="1"/>
  <c r="T542" i="1"/>
  <c r="T552" i="1"/>
  <c r="T562" i="1"/>
  <c r="T572" i="1"/>
  <c r="T582" i="1"/>
  <c r="T592" i="1"/>
  <c r="T602" i="1"/>
  <c r="T612" i="1"/>
  <c r="T622" i="1"/>
  <c r="T632" i="1"/>
  <c r="T642" i="1"/>
  <c r="T652" i="1"/>
  <c r="T662" i="1"/>
  <c r="T672" i="1"/>
  <c r="T682" i="1"/>
  <c r="T692" i="1"/>
  <c r="T702" i="1"/>
  <c r="T712" i="1"/>
  <c r="T722" i="1"/>
  <c r="T732" i="1"/>
  <c r="T742" i="1"/>
  <c r="T752" i="1"/>
  <c r="T762" i="1"/>
  <c r="T772" i="1"/>
  <c r="T782" i="1"/>
  <c r="T792" i="1"/>
  <c r="T802" i="1"/>
  <c r="T812" i="1"/>
  <c r="T822" i="1"/>
  <c r="T832" i="1"/>
  <c r="T842" i="1"/>
  <c r="T852" i="1"/>
  <c r="T862" i="1"/>
  <c r="T872" i="1"/>
  <c r="T882" i="1"/>
  <c r="T892" i="1"/>
  <c r="T902" i="1"/>
  <c r="T912" i="1"/>
  <c r="T922" i="1"/>
  <c r="T932" i="1"/>
  <c r="T942" i="1"/>
  <c r="T952" i="1"/>
  <c r="T962" i="1"/>
  <c r="T972" i="1"/>
  <c r="T982" i="1"/>
  <c r="T992" i="1"/>
  <c r="T1002" i="1"/>
  <c r="T1012" i="1"/>
  <c r="T1022" i="1"/>
  <c r="T1032" i="1"/>
  <c r="T1042" i="1"/>
  <c r="T1052" i="1"/>
  <c r="T1062" i="1"/>
  <c r="T1072" i="1"/>
  <c r="T1082" i="1"/>
  <c r="T1092" i="1"/>
  <c r="T1102" i="1"/>
  <c r="T1112" i="1"/>
  <c r="T1122" i="1"/>
  <c r="T1132" i="1"/>
  <c r="T1142" i="1"/>
  <c r="T1152" i="1"/>
  <c r="T1162" i="1"/>
  <c r="T1172" i="1"/>
  <c r="T1182" i="1"/>
  <c r="T1192" i="1"/>
  <c r="T1202" i="1"/>
  <c r="V1131" i="1"/>
  <c r="V1231" i="1"/>
  <c r="V1301" i="1"/>
  <c r="V1341" i="1"/>
  <c r="V1372" i="1"/>
  <c r="V1410" i="1"/>
  <c r="V1430" i="1"/>
  <c r="V1450" i="1"/>
  <c r="V1470" i="1"/>
  <c r="V1490" i="1"/>
  <c r="V1505" i="1"/>
  <c r="V1522" i="1"/>
  <c r="V1540" i="1"/>
  <c r="V1555" i="1"/>
  <c r="V1572" i="1"/>
  <c r="V1590" i="1"/>
  <c r="V1605" i="1"/>
  <c r="V1621" i="1"/>
  <c r="V1635" i="1"/>
  <c r="V1650" i="1"/>
  <c r="V1663" i="1"/>
  <c r="V1679" i="1"/>
  <c r="V1692" i="1"/>
  <c r="V1707" i="1"/>
  <c r="V1719" i="1"/>
  <c r="V1731" i="1"/>
  <c r="V1743" i="1"/>
  <c r="V1757" i="1"/>
  <c r="V1769" i="1"/>
  <c r="V1780" i="1"/>
  <c r="V1791" i="1"/>
  <c r="V1802" i="1"/>
  <c r="U13" i="1"/>
  <c r="U25" i="1"/>
  <c r="U36" i="1"/>
  <c r="U47" i="1"/>
  <c r="U58" i="1"/>
  <c r="U69" i="1"/>
  <c r="U80" i="1"/>
  <c r="U91" i="1"/>
  <c r="U102" i="1"/>
  <c r="U113" i="1"/>
  <c r="U123" i="1"/>
  <c r="U133" i="1"/>
  <c r="U143" i="1"/>
  <c r="U153" i="1"/>
  <c r="U163" i="1"/>
  <c r="U173" i="1"/>
  <c r="U183" i="1"/>
  <c r="U193" i="1"/>
  <c r="U203" i="1"/>
  <c r="U213" i="1"/>
  <c r="U223" i="1"/>
  <c r="U233" i="1"/>
  <c r="U243" i="1"/>
  <c r="U253" i="1"/>
  <c r="U263" i="1"/>
  <c r="U273" i="1"/>
  <c r="U283" i="1"/>
  <c r="U293" i="1"/>
  <c r="U303" i="1"/>
  <c r="U313" i="1"/>
  <c r="U323" i="1"/>
  <c r="U333" i="1"/>
  <c r="U343" i="1"/>
  <c r="U353" i="1"/>
  <c r="U363" i="1"/>
  <c r="U373" i="1"/>
  <c r="U383" i="1"/>
  <c r="U393" i="1"/>
  <c r="U403" i="1"/>
  <c r="U413" i="1"/>
  <c r="U423" i="1"/>
  <c r="U433" i="1"/>
  <c r="U443" i="1"/>
  <c r="U453" i="1"/>
  <c r="U463" i="1"/>
  <c r="U473" i="1"/>
  <c r="U483" i="1"/>
  <c r="U493" i="1"/>
  <c r="U503" i="1"/>
  <c r="U513" i="1"/>
  <c r="U523" i="1"/>
  <c r="U533" i="1"/>
  <c r="U543" i="1"/>
  <c r="U553" i="1"/>
  <c r="U563" i="1"/>
  <c r="U573" i="1"/>
  <c r="U583" i="1"/>
  <c r="U593" i="1"/>
  <c r="U603" i="1"/>
  <c r="U613" i="1"/>
  <c r="U623" i="1"/>
  <c r="U633" i="1"/>
  <c r="U643" i="1"/>
  <c r="U653" i="1"/>
  <c r="U663" i="1"/>
  <c r="U673" i="1"/>
  <c r="U683" i="1"/>
  <c r="U693" i="1"/>
  <c r="U703" i="1"/>
  <c r="U713" i="1"/>
  <c r="U723" i="1"/>
  <c r="U733" i="1"/>
  <c r="U743" i="1"/>
  <c r="U753" i="1"/>
  <c r="U763" i="1"/>
  <c r="U773" i="1"/>
  <c r="U783" i="1"/>
  <c r="U793" i="1"/>
  <c r="U803" i="1"/>
  <c r="U813" i="1"/>
  <c r="U823" i="1"/>
  <c r="U833" i="1"/>
  <c r="U843" i="1"/>
  <c r="U853" i="1"/>
  <c r="U863" i="1"/>
  <c r="U873" i="1"/>
  <c r="U883" i="1"/>
  <c r="U893" i="1"/>
  <c r="U903" i="1"/>
  <c r="U913" i="1"/>
  <c r="U923" i="1"/>
  <c r="U933" i="1"/>
  <c r="U943" i="1"/>
  <c r="U953" i="1"/>
  <c r="U963" i="1"/>
  <c r="U973" i="1"/>
  <c r="U983" i="1"/>
  <c r="U993" i="1"/>
  <c r="U1003" i="1"/>
  <c r="U1013" i="1"/>
  <c r="U1023" i="1"/>
  <c r="U1033" i="1"/>
  <c r="U1043" i="1"/>
  <c r="U1053" i="1"/>
  <c r="U1063" i="1"/>
  <c r="U1073" i="1"/>
  <c r="U1083" i="1"/>
  <c r="U1093" i="1"/>
  <c r="U1103" i="1"/>
  <c r="U1113" i="1"/>
  <c r="U1123" i="1"/>
  <c r="U1133" i="1"/>
  <c r="U1143" i="1"/>
  <c r="U1153" i="1"/>
  <c r="U1163" i="1"/>
  <c r="U1173" i="1"/>
  <c r="U1183" i="1"/>
  <c r="U1193" i="1"/>
  <c r="U1203" i="1"/>
  <c r="U1213" i="1"/>
  <c r="U1223" i="1"/>
  <c r="U1233" i="1"/>
  <c r="U1243" i="1"/>
  <c r="U1253" i="1"/>
  <c r="U1263" i="1"/>
  <c r="U1273" i="1"/>
  <c r="U1283" i="1"/>
  <c r="U1293" i="1"/>
  <c r="U1303" i="1"/>
  <c r="U1313" i="1"/>
  <c r="U1323" i="1"/>
  <c r="U1333" i="1"/>
  <c r="U1343" i="1"/>
  <c r="U1353" i="1"/>
  <c r="U1363" i="1"/>
  <c r="U1373" i="1"/>
  <c r="U1383" i="1"/>
  <c r="U1393" i="1"/>
  <c r="U1403" i="1"/>
  <c r="U1413" i="1"/>
  <c r="U1423" i="1"/>
  <c r="U1433" i="1"/>
  <c r="U1443" i="1"/>
  <c r="U1453" i="1"/>
  <c r="U1463" i="1"/>
  <c r="U1473" i="1"/>
  <c r="U1483" i="1"/>
  <c r="U1493" i="1"/>
  <c r="U1503" i="1"/>
  <c r="U1513" i="1"/>
  <c r="U1523" i="1"/>
  <c r="U1533" i="1"/>
  <c r="U1543" i="1"/>
  <c r="U1553" i="1"/>
  <c r="U1563" i="1"/>
  <c r="U1573" i="1"/>
  <c r="U1583" i="1"/>
  <c r="U1593" i="1"/>
  <c r="U1603" i="1"/>
  <c r="U1613" i="1"/>
  <c r="U1623" i="1"/>
  <c r="U1633" i="1"/>
  <c r="U1643" i="1"/>
  <c r="U1653" i="1"/>
  <c r="U1663" i="1"/>
  <c r="U1673" i="1"/>
  <c r="U1683" i="1"/>
  <c r="U1693" i="1"/>
  <c r="U1703" i="1"/>
  <c r="U1713" i="1"/>
  <c r="U1723" i="1"/>
  <c r="U1733" i="1"/>
  <c r="U1743" i="1"/>
  <c r="U1753" i="1"/>
  <c r="U1763" i="1"/>
  <c r="U1773" i="1"/>
  <c r="U1783" i="1"/>
  <c r="U1793" i="1"/>
  <c r="T3" i="1"/>
  <c r="T13" i="1"/>
  <c r="T23" i="1"/>
  <c r="T33" i="1"/>
  <c r="T43" i="1"/>
  <c r="T53" i="1"/>
  <c r="T63" i="1"/>
  <c r="T73" i="1"/>
  <c r="T83" i="1"/>
  <c r="T93" i="1"/>
  <c r="T103" i="1"/>
  <c r="T113" i="1"/>
  <c r="T123" i="1"/>
  <c r="T133" i="1"/>
  <c r="T143" i="1"/>
  <c r="T153" i="1"/>
  <c r="T163" i="1"/>
  <c r="T173" i="1"/>
  <c r="T183" i="1"/>
  <c r="T193" i="1"/>
  <c r="T203" i="1"/>
  <c r="T213" i="1"/>
  <c r="T223" i="1"/>
  <c r="T233" i="1"/>
  <c r="T243" i="1"/>
  <c r="T253" i="1"/>
  <c r="T263" i="1"/>
  <c r="T273" i="1"/>
  <c r="T283" i="1"/>
  <c r="T293" i="1"/>
  <c r="T303" i="1"/>
  <c r="T313" i="1"/>
  <c r="T323" i="1"/>
  <c r="T333" i="1"/>
  <c r="T343" i="1"/>
  <c r="T353" i="1"/>
  <c r="T363" i="1"/>
  <c r="T373" i="1"/>
  <c r="T383" i="1"/>
  <c r="T393" i="1"/>
  <c r="T403" i="1"/>
  <c r="T413" i="1"/>
  <c r="T423" i="1"/>
  <c r="T433" i="1"/>
  <c r="T443" i="1"/>
  <c r="T453" i="1"/>
  <c r="T463" i="1"/>
  <c r="T473" i="1"/>
  <c r="T483" i="1"/>
  <c r="T493" i="1"/>
  <c r="T503" i="1"/>
  <c r="T513" i="1"/>
  <c r="T523" i="1"/>
  <c r="T533" i="1"/>
  <c r="T543" i="1"/>
  <c r="T553" i="1"/>
  <c r="T563" i="1"/>
  <c r="T573" i="1"/>
  <c r="T583" i="1"/>
  <c r="T593" i="1"/>
  <c r="T603" i="1"/>
  <c r="T613" i="1"/>
  <c r="T623" i="1"/>
  <c r="T633" i="1"/>
  <c r="T643" i="1"/>
  <c r="T653" i="1"/>
  <c r="T663" i="1"/>
  <c r="T673" i="1"/>
  <c r="T683" i="1"/>
  <c r="T257" i="1"/>
  <c r="T357" i="1"/>
  <c r="T451" i="1"/>
  <c r="T501" i="1"/>
  <c r="T551" i="1"/>
  <c r="T601" i="1"/>
  <c r="T651" i="1"/>
  <c r="T697" i="1"/>
  <c r="T731" i="1"/>
  <c r="T763" i="1"/>
  <c r="T797" i="1"/>
  <c r="T831" i="1"/>
  <c r="T863" i="1"/>
  <c r="T897" i="1"/>
  <c r="T931" i="1"/>
  <c r="T963" i="1"/>
  <c r="T997" i="1"/>
  <c r="T1027" i="1"/>
  <c r="T1047" i="1"/>
  <c r="T1067" i="1"/>
  <c r="T1087" i="1"/>
  <c r="T1107" i="1"/>
  <c r="T1127" i="1"/>
  <c r="T1147" i="1"/>
  <c r="T1167" i="1"/>
  <c r="T1187" i="1"/>
  <c r="T1207" i="1"/>
  <c r="T1222" i="1"/>
  <c r="T1239" i="1"/>
  <c r="T1257" i="1"/>
  <c r="T1272" i="1"/>
  <c r="T1289" i="1"/>
  <c r="T1307" i="1"/>
  <c r="T1322" i="1"/>
  <c r="T1339" i="1"/>
  <c r="T1355" i="1"/>
  <c r="T1369" i="1"/>
  <c r="T1383" i="1"/>
  <c r="T1398" i="1"/>
  <c r="T1411" i="1"/>
  <c r="T1423" i="1"/>
  <c r="T1436" i="1"/>
  <c r="T1448" i="1"/>
  <c r="T1461" i="1"/>
  <c r="T1473" i="1"/>
  <c r="T1486" i="1"/>
  <c r="T1498" i="1"/>
  <c r="T1511" i="1"/>
  <c r="T1523" i="1"/>
  <c r="T1536" i="1"/>
  <c r="T1548" i="1"/>
  <c r="T1561" i="1"/>
  <c r="T1573" i="1"/>
  <c r="T1586" i="1"/>
  <c r="T1598" i="1"/>
  <c r="T1611" i="1"/>
  <c r="T1623" i="1"/>
  <c r="T1636" i="1"/>
  <c r="T1648" i="1"/>
  <c r="T1661" i="1"/>
  <c r="T1673" i="1"/>
  <c r="T1686" i="1"/>
  <c r="T1698" i="1"/>
  <c r="T1711" i="1"/>
  <c r="T1723" i="1"/>
  <c r="T1736" i="1"/>
  <c r="T1748" i="1"/>
  <c r="T1761" i="1"/>
  <c r="T1772" i="1"/>
  <c r="T1783" i="1"/>
  <c r="T1795" i="1"/>
  <c r="S6" i="1"/>
  <c r="S16" i="1"/>
  <c r="S26" i="1"/>
  <c r="S36" i="1"/>
  <c r="S46" i="1"/>
  <c r="S56" i="1"/>
  <c r="S66" i="1"/>
  <c r="S76" i="1"/>
  <c r="S86" i="1"/>
  <c r="S96" i="1"/>
  <c r="S106" i="1"/>
  <c r="S116" i="1"/>
  <c r="S126" i="1"/>
  <c r="S136" i="1"/>
  <c r="S146" i="1"/>
  <c r="S156" i="1"/>
  <c r="S166" i="1"/>
  <c r="S176" i="1"/>
  <c r="S186" i="1"/>
  <c r="S196" i="1"/>
  <c r="S206" i="1"/>
  <c r="S216" i="1"/>
  <c r="S226" i="1"/>
  <c r="S236" i="1"/>
  <c r="S246" i="1"/>
  <c r="S256" i="1"/>
  <c r="S266" i="1"/>
  <c r="S276" i="1"/>
  <c r="S286" i="1"/>
  <c r="S296" i="1"/>
  <c r="S306" i="1"/>
  <c r="S316" i="1"/>
  <c r="S326" i="1"/>
  <c r="S336" i="1"/>
  <c r="S346" i="1"/>
  <c r="S356" i="1"/>
  <c r="S366" i="1"/>
  <c r="S376" i="1"/>
  <c r="S386" i="1"/>
  <c r="S396" i="1"/>
  <c r="S406" i="1"/>
  <c r="S416" i="1"/>
  <c r="S426" i="1"/>
  <c r="S436" i="1"/>
  <c r="S446" i="1"/>
  <c r="S456" i="1"/>
  <c r="S466" i="1"/>
  <c r="S476" i="1"/>
  <c r="S486" i="1"/>
  <c r="S496" i="1"/>
  <c r="S506" i="1"/>
  <c r="S516" i="1"/>
  <c r="S526" i="1"/>
  <c r="S536" i="1"/>
  <c r="S546" i="1"/>
  <c r="S556" i="1"/>
  <c r="S566" i="1"/>
  <c r="S576" i="1"/>
  <c r="S586" i="1"/>
  <c r="S596" i="1"/>
  <c r="S606" i="1"/>
  <c r="S616" i="1"/>
  <c r="S626" i="1"/>
  <c r="S636" i="1"/>
  <c r="S646" i="1"/>
  <c r="S656" i="1"/>
  <c r="S666" i="1"/>
  <c r="S676" i="1"/>
  <c r="S686" i="1"/>
  <c r="S696" i="1"/>
  <c r="S706" i="1"/>
  <c r="S716" i="1"/>
  <c r="S726" i="1"/>
  <c r="S736" i="1"/>
  <c r="S746" i="1"/>
  <c r="S756" i="1"/>
  <c r="S766" i="1"/>
  <c r="S776" i="1"/>
  <c r="S786" i="1"/>
  <c r="S796" i="1"/>
  <c r="S806" i="1"/>
  <c r="S816" i="1"/>
  <c r="S826" i="1"/>
  <c r="S836" i="1"/>
  <c r="S846" i="1"/>
  <c r="S856" i="1"/>
  <c r="S866" i="1"/>
  <c r="S876" i="1"/>
  <c r="S886" i="1"/>
  <c r="S896" i="1"/>
  <c r="S906" i="1"/>
  <c r="S916" i="1"/>
  <c r="S926" i="1"/>
  <c r="S936" i="1"/>
  <c r="S946" i="1"/>
  <c r="S956" i="1"/>
  <c r="S966" i="1"/>
  <c r="S976" i="1"/>
  <c r="S986" i="1"/>
  <c r="S996" i="1"/>
  <c r="S1006" i="1"/>
  <c r="S1016" i="1"/>
  <c r="S1026" i="1"/>
  <c r="S1036" i="1"/>
  <c r="S1046" i="1"/>
  <c r="S1056" i="1"/>
  <c r="S1066" i="1"/>
  <c r="S1076" i="1"/>
  <c r="S1086" i="1"/>
  <c r="S1096" i="1"/>
  <c r="S1106" i="1"/>
  <c r="S1116" i="1"/>
  <c r="S1126" i="1"/>
  <c r="S1136" i="1"/>
  <c r="S1146" i="1"/>
  <c r="S1156" i="1"/>
  <c r="S1166" i="1"/>
  <c r="S1176" i="1"/>
  <c r="S1186" i="1"/>
  <c r="S1196" i="1"/>
  <c r="S1206" i="1"/>
  <c r="S1216" i="1"/>
  <c r="S1226" i="1"/>
  <c r="S1236" i="1"/>
  <c r="S1246" i="1"/>
  <c r="S1256" i="1"/>
  <c r="S1266" i="1"/>
  <c r="S1276" i="1"/>
  <c r="S1286" i="1"/>
  <c r="S1296" i="1"/>
  <c r="S1306" i="1"/>
  <c r="S1316" i="1"/>
  <c r="S1326" i="1"/>
  <c r="S1336" i="1"/>
  <c r="S1346" i="1"/>
  <c r="S1356" i="1"/>
  <c r="S1366" i="1"/>
  <c r="S1376" i="1"/>
  <c r="S1386" i="1"/>
  <c r="S1396" i="1"/>
  <c r="S1406" i="1"/>
  <c r="S1416" i="1"/>
  <c r="S1426" i="1"/>
  <c r="S1436" i="1"/>
  <c r="S1446" i="1"/>
  <c r="S1456" i="1"/>
  <c r="S1466" i="1"/>
  <c r="S1476" i="1"/>
  <c r="S1486" i="1"/>
  <c r="S1496" i="1"/>
  <c r="S1506" i="1"/>
  <c r="S1516" i="1"/>
  <c r="S1526" i="1"/>
  <c r="S1536" i="1"/>
  <c r="S1546" i="1"/>
  <c r="S1556" i="1"/>
  <c r="S1566" i="1"/>
  <c r="S1576" i="1"/>
  <c r="S1586" i="1"/>
  <c r="S1596" i="1"/>
  <c r="S1606" i="1"/>
  <c r="S1616" i="1"/>
  <c r="S1626" i="1"/>
  <c r="S1636" i="1"/>
  <c r="S1646" i="1"/>
  <c r="S1656" i="1"/>
  <c r="S1666" i="1"/>
  <c r="S1676" i="1"/>
  <c r="S1686" i="1"/>
  <c r="S1696" i="1"/>
  <c r="S1706" i="1"/>
  <c r="S1716" i="1"/>
  <c r="S1726" i="1"/>
  <c r="S1736" i="1"/>
  <c r="S1746" i="1"/>
  <c r="S1756" i="1"/>
  <c r="S1766" i="1"/>
  <c r="S1776" i="1"/>
  <c r="S1786" i="1"/>
  <c r="S1796" i="1"/>
  <c r="R6" i="1"/>
  <c r="R16" i="1"/>
  <c r="R26" i="1"/>
  <c r="R36" i="1"/>
  <c r="R46" i="1"/>
  <c r="R56" i="1"/>
  <c r="R66" i="1"/>
  <c r="R76" i="1"/>
  <c r="R86" i="1"/>
  <c r="R96" i="1"/>
  <c r="R106" i="1"/>
  <c r="R116" i="1"/>
  <c r="R126" i="1"/>
  <c r="R136" i="1"/>
  <c r="R146" i="1"/>
  <c r="R156" i="1"/>
  <c r="R166" i="1"/>
  <c r="R176" i="1"/>
  <c r="R186" i="1"/>
  <c r="R196" i="1"/>
  <c r="R206" i="1"/>
  <c r="R216" i="1"/>
  <c r="R226" i="1"/>
  <c r="R236" i="1"/>
  <c r="R246" i="1"/>
  <c r="R256" i="1"/>
  <c r="R266" i="1"/>
  <c r="R276" i="1"/>
  <c r="R286" i="1"/>
  <c r="R296" i="1"/>
  <c r="R306" i="1"/>
  <c r="R316" i="1"/>
  <c r="R326" i="1"/>
  <c r="R336" i="1"/>
  <c r="R346" i="1"/>
  <c r="R356" i="1"/>
  <c r="R366" i="1"/>
  <c r="R376" i="1"/>
  <c r="R386" i="1"/>
  <c r="R396" i="1"/>
  <c r="R406" i="1"/>
  <c r="R416" i="1"/>
  <c r="R426" i="1"/>
  <c r="R436" i="1"/>
  <c r="R446" i="1"/>
  <c r="R456" i="1"/>
  <c r="R466" i="1"/>
  <c r="R476" i="1"/>
  <c r="R486" i="1"/>
  <c r="R496" i="1"/>
  <c r="R506" i="1"/>
  <c r="R516" i="1"/>
  <c r="R526" i="1"/>
  <c r="R536" i="1"/>
  <c r="R546" i="1"/>
  <c r="R556" i="1"/>
  <c r="R566" i="1"/>
  <c r="R576" i="1"/>
  <c r="R586" i="1"/>
  <c r="R596" i="1"/>
  <c r="R606" i="1"/>
  <c r="R616" i="1"/>
  <c r="R626" i="1"/>
  <c r="R636" i="1"/>
  <c r="R646" i="1"/>
  <c r="R656" i="1"/>
  <c r="R666" i="1"/>
  <c r="R676" i="1"/>
  <c r="R686" i="1"/>
  <c r="R696" i="1"/>
  <c r="R706" i="1"/>
  <c r="R716" i="1"/>
  <c r="R726" i="1"/>
  <c r="R736" i="1"/>
  <c r="R746" i="1"/>
  <c r="R756" i="1"/>
  <c r="R766" i="1"/>
  <c r="R776" i="1"/>
  <c r="R786" i="1"/>
  <c r="R796" i="1"/>
  <c r="R806" i="1"/>
  <c r="R816" i="1"/>
  <c r="R826" i="1"/>
  <c r="R836" i="1"/>
  <c r="R846" i="1"/>
  <c r="R856" i="1"/>
  <c r="R866" i="1"/>
  <c r="R876" i="1"/>
  <c r="R886" i="1"/>
  <c r="R896" i="1"/>
  <c r="R906" i="1"/>
  <c r="R916" i="1"/>
  <c r="R926" i="1"/>
  <c r="R936" i="1"/>
  <c r="R946" i="1"/>
  <c r="R956" i="1"/>
  <c r="R966" i="1"/>
  <c r="R976" i="1"/>
  <c r="R986" i="1"/>
  <c r="R996" i="1"/>
  <c r="R1006" i="1"/>
  <c r="R1016" i="1"/>
  <c r="R1026" i="1"/>
  <c r="R1036" i="1"/>
  <c r="R1046" i="1"/>
  <c r="R1056" i="1"/>
  <c r="R1066" i="1"/>
  <c r="R1076" i="1"/>
  <c r="R1086" i="1"/>
  <c r="R1096" i="1"/>
  <c r="R1106" i="1"/>
  <c r="R1116" i="1"/>
  <c r="R1126" i="1"/>
  <c r="R1136" i="1"/>
  <c r="R1146" i="1"/>
  <c r="R1156" i="1"/>
  <c r="R1166" i="1"/>
  <c r="R1176" i="1"/>
  <c r="R1186" i="1"/>
  <c r="R1196" i="1"/>
  <c r="R1206" i="1"/>
  <c r="R1216" i="1"/>
  <c r="R1226" i="1"/>
  <c r="R1236" i="1"/>
  <c r="R1246" i="1"/>
  <c r="R1256" i="1"/>
  <c r="R1266" i="1"/>
  <c r="R1276" i="1"/>
  <c r="R1286" i="1"/>
  <c r="R1296" i="1"/>
  <c r="R1306" i="1"/>
  <c r="R1316" i="1"/>
  <c r="R1326" i="1"/>
  <c r="R1336" i="1"/>
  <c r="R1346" i="1"/>
  <c r="R1356" i="1"/>
  <c r="R1366" i="1"/>
  <c r="R1376" i="1"/>
  <c r="R1386" i="1"/>
  <c r="R1396" i="1"/>
  <c r="R1406" i="1"/>
  <c r="R1416" i="1"/>
  <c r="R1426" i="1"/>
  <c r="R1436" i="1"/>
  <c r="R1446" i="1"/>
  <c r="R1456" i="1"/>
  <c r="R1466" i="1"/>
  <c r="R1476" i="1"/>
  <c r="R1486" i="1"/>
  <c r="R1496" i="1"/>
  <c r="R1506" i="1"/>
  <c r="R1516" i="1"/>
  <c r="R1526" i="1"/>
  <c r="R1536" i="1"/>
  <c r="R1546" i="1"/>
  <c r="R1556" i="1"/>
  <c r="R1566" i="1"/>
  <c r="R1576" i="1"/>
  <c r="R1586" i="1"/>
  <c r="R1596" i="1"/>
  <c r="R1606" i="1"/>
  <c r="R1616" i="1"/>
  <c r="R1626" i="1"/>
  <c r="R1636" i="1"/>
  <c r="R1646" i="1"/>
  <c r="R1656" i="1"/>
  <c r="R1666" i="1"/>
  <c r="R1676" i="1"/>
  <c r="R1686" i="1"/>
  <c r="R1696" i="1"/>
  <c r="R1706" i="1"/>
  <c r="R1716" i="1"/>
  <c r="R1726" i="1"/>
  <c r="R1736" i="1"/>
  <c r="R1746" i="1"/>
  <c r="R1756" i="1"/>
  <c r="R1766" i="1"/>
  <c r="R1776" i="1"/>
  <c r="R1786" i="1"/>
  <c r="R1796" i="1"/>
  <c r="Q6" i="1"/>
  <c r="Q16" i="1"/>
  <c r="Q26" i="1"/>
  <c r="Q36" i="1"/>
  <c r="Q46" i="1"/>
  <c r="Q56" i="1"/>
  <c r="Q66" i="1"/>
  <c r="Q76" i="1"/>
  <c r="Q86" i="1"/>
  <c r="Q96" i="1"/>
  <c r="Q106" i="1"/>
  <c r="Q116" i="1"/>
  <c r="Q126" i="1"/>
  <c r="Q136" i="1"/>
  <c r="Q146" i="1"/>
  <c r="Q156" i="1"/>
  <c r="Q166" i="1"/>
  <c r="Q176" i="1"/>
  <c r="Q186" i="1"/>
  <c r="Q196" i="1"/>
  <c r="Q206" i="1"/>
  <c r="Q216" i="1"/>
  <c r="Q226" i="1"/>
  <c r="Q236" i="1"/>
  <c r="T267" i="1"/>
  <c r="T367" i="1"/>
  <c r="T457" i="1"/>
  <c r="T507" i="1"/>
  <c r="T557" i="1"/>
  <c r="T607" i="1"/>
  <c r="T657" i="1"/>
  <c r="T701" i="1"/>
  <c r="T733" i="1"/>
  <c r="T767" i="1"/>
  <c r="T801" i="1"/>
  <c r="T833" i="1"/>
  <c r="T867" i="1"/>
  <c r="T901" i="1"/>
  <c r="T933" i="1"/>
  <c r="T967" i="1"/>
  <c r="T1001" i="1"/>
  <c r="T1028" i="1"/>
  <c r="T1048" i="1"/>
  <c r="T1068" i="1"/>
  <c r="T1088" i="1"/>
  <c r="T1108" i="1"/>
  <c r="T1128" i="1"/>
  <c r="T1148" i="1"/>
  <c r="T1168" i="1"/>
  <c r="T1188" i="1"/>
  <c r="T1208" i="1"/>
  <c r="T1223" i="1"/>
  <c r="T1241" i="1"/>
  <c r="T1258" i="1"/>
  <c r="T1273" i="1"/>
  <c r="T1291" i="1"/>
  <c r="T1308" i="1"/>
  <c r="T1323" i="1"/>
  <c r="T1341" i="1"/>
  <c r="T1357" i="1"/>
  <c r="T1371" i="1"/>
  <c r="T1385" i="1"/>
  <c r="T1399" i="1"/>
  <c r="T1412" i="1"/>
  <c r="T1425" i="1"/>
  <c r="T1437" i="1"/>
  <c r="T1449" i="1"/>
  <c r="T1462" i="1"/>
  <c r="T1475" i="1"/>
  <c r="T1487" i="1"/>
  <c r="T1499" i="1"/>
  <c r="T1512" i="1"/>
  <c r="T1525" i="1"/>
  <c r="T1537" i="1"/>
  <c r="T1549" i="1"/>
  <c r="T1562" i="1"/>
  <c r="T1575" i="1"/>
  <c r="T1587" i="1"/>
  <c r="T1599" i="1"/>
  <c r="T1612" i="1"/>
  <c r="T1625" i="1"/>
  <c r="T1637" i="1"/>
  <c r="T1649" i="1"/>
  <c r="T1662" i="1"/>
  <c r="T1675" i="1"/>
  <c r="T1687" i="1"/>
  <c r="T1699" i="1"/>
  <c r="T1712" i="1"/>
  <c r="T1725" i="1"/>
  <c r="T1737" i="1"/>
  <c r="T1749" i="1"/>
  <c r="T1762" i="1"/>
  <c r="T1773" i="1"/>
  <c r="T1785" i="1"/>
  <c r="T1796" i="1"/>
  <c r="S7" i="1"/>
  <c r="S17" i="1"/>
  <c r="S27" i="1"/>
  <c r="S37" i="1"/>
  <c r="S47" i="1"/>
  <c r="S57" i="1"/>
  <c r="S67" i="1"/>
  <c r="S77" i="1"/>
  <c r="S87" i="1"/>
  <c r="S97" i="1"/>
  <c r="S107" i="1"/>
  <c r="S117" i="1"/>
  <c r="S127" i="1"/>
  <c r="S137" i="1"/>
  <c r="S147" i="1"/>
  <c r="S157" i="1"/>
  <c r="S167" i="1"/>
  <c r="S177" i="1"/>
  <c r="S187" i="1"/>
  <c r="S197" i="1"/>
  <c r="S207" i="1"/>
  <c r="S217" i="1"/>
  <c r="S227" i="1"/>
  <c r="S237" i="1"/>
  <c r="S247" i="1"/>
  <c r="S257" i="1"/>
  <c r="S267" i="1"/>
  <c r="S277" i="1"/>
  <c r="S287" i="1"/>
  <c r="S297" i="1"/>
  <c r="S307" i="1"/>
  <c r="S317" i="1"/>
  <c r="S327" i="1"/>
  <c r="S337" i="1"/>
  <c r="S347" i="1"/>
  <c r="S357" i="1"/>
  <c r="S367" i="1"/>
  <c r="S377" i="1"/>
  <c r="S387" i="1"/>
  <c r="S397" i="1"/>
  <c r="S407" i="1"/>
  <c r="S417" i="1"/>
  <c r="S427" i="1"/>
  <c r="S437" i="1"/>
  <c r="S447" i="1"/>
  <c r="S457" i="1"/>
  <c r="S467" i="1"/>
  <c r="S477" i="1"/>
  <c r="S487" i="1"/>
  <c r="S497" i="1"/>
  <c r="S507" i="1"/>
  <c r="S517" i="1"/>
  <c r="S527" i="1"/>
  <c r="S537" i="1"/>
  <c r="S547" i="1"/>
  <c r="S557" i="1"/>
  <c r="S567" i="1"/>
  <c r="S577" i="1"/>
  <c r="S587" i="1"/>
  <c r="S597" i="1"/>
  <c r="S607" i="1"/>
  <c r="S617" i="1"/>
  <c r="S627" i="1"/>
  <c r="S637" i="1"/>
  <c r="S647" i="1"/>
  <c r="S657" i="1"/>
  <c r="S667" i="1"/>
  <c r="S677" i="1"/>
  <c r="S687" i="1"/>
  <c r="S697" i="1"/>
  <c r="S707" i="1"/>
  <c r="S717" i="1"/>
  <c r="S727" i="1"/>
  <c r="S737" i="1"/>
  <c r="S747" i="1"/>
  <c r="S757" i="1"/>
  <c r="S767" i="1"/>
  <c r="S777" i="1"/>
  <c r="S787" i="1"/>
  <c r="S797" i="1"/>
  <c r="S807" i="1"/>
  <c r="S817" i="1"/>
  <c r="S827" i="1"/>
  <c r="S837" i="1"/>
  <c r="S847" i="1"/>
  <c r="S857" i="1"/>
  <c r="S867" i="1"/>
  <c r="S877" i="1"/>
  <c r="S887" i="1"/>
  <c r="S897" i="1"/>
  <c r="S907" i="1"/>
  <c r="S917" i="1"/>
  <c r="S927" i="1"/>
  <c r="S937" i="1"/>
  <c r="S947" i="1"/>
  <c r="S957" i="1"/>
  <c r="S967" i="1"/>
  <c r="S977" i="1"/>
  <c r="S987" i="1"/>
  <c r="S997" i="1"/>
  <c r="S1007" i="1"/>
  <c r="S1017" i="1"/>
  <c r="S1027" i="1"/>
  <c r="S1037" i="1"/>
  <c r="S1047" i="1"/>
  <c r="S1057" i="1"/>
  <c r="S1067" i="1"/>
  <c r="S1077" i="1"/>
  <c r="S1087" i="1"/>
  <c r="S1097" i="1"/>
  <c r="S1107" i="1"/>
  <c r="S1117" i="1"/>
  <c r="S1127" i="1"/>
  <c r="S1137" i="1"/>
  <c r="S1147" i="1"/>
  <c r="S1157" i="1"/>
  <c r="S1167" i="1"/>
  <c r="S1177" i="1"/>
  <c r="S1187" i="1"/>
  <c r="S1197" i="1"/>
  <c r="S1207" i="1"/>
  <c r="S1217" i="1"/>
  <c r="S1227" i="1"/>
  <c r="S1237" i="1"/>
  <c r="S1247" i="1"/>
  <c r="S1257" i="1"/>
  <c r="S1267" i="1"/>
  <c r="S1277" i="1"/>
  <c r="S1287" i="1"/>
  <c r="S1297" i="1"/>
  <c r="S1307" i="1"/>
  <c r="S1317" i="1"/>
  <c r="S1327" i="1"/>
  <c r="S1337" i="1"/>
  <c r="S1347" i="1"/>
  <c r="S1357" i="1"/>
  <c r="S1367" i="1"/>
  <c r="S1377" i="1"/>
  <c r="S1387" i="1"/>
  <c r="S1397" i="1"/>
  <c r="S1407" i="1"/>
  <c r="S1417" i="1"/>
  <c r="S1427" i="1"/>
  <c r="S1437" i="1"/>
  <c r="S1447" i="1"/>
  <c r="S1457" i="1"/>
  <c r="S1467" i="1"/>
  <c r="S1477" i="1"/>
  <c r="S1487" i="1"/>
  <c r="S1497" i="1"/>
  <c r="S1507" i="1"/>
  <c r="S1517" i="1"/>
  <c r="S1527" i="1"/>
  <c r="S1537" i="1"/>
  <c r="S1547" i="1"/>
  <c r="S1557" i="1"/>
  <c r="S1567" i="1"/>
  <c r="S1577" i="1"/>
  <c r="S1587" i="1"/>
  <c r="S1597" i="1"/>
  <c r="S1607" i="1"/>
  <c r="S1617" i="1"/>
  <c r="S1627" i="1"/>
  <c r="S1637" i="1"/>
  <c r="S1647" i="1"/>
  <c r="S1657" i="1"/>
  <c r="S1667" i="1"/>
  <c r="S1677" i="1"/>
  <c r="S1687" i="1"/>
  <c r="S1697" i="1"/>
  <c r="S1707" i="1"/>
  <c r="S1717" i="1"/>
  <c r="S1727" i="1"/>
  <c r="S1737" i="1"/>
  <c r="S1747" i="1"/>
  <c r="S1757" i="1"/>
  <c r="S1767" i="1"/>
  <c r="S1777" i="1"/>
  <c r="S1787" i="1"/>
  <c r="S1797" i="1"/>
  <c r="R7" i="1"/>
  <c r="R17" i="1"/>
  <c r="R27" i="1"/>
  <c r="R37" i="1"/>
  <c r="R47" i="1"/>
  <c r="R57" i="1"/>
  <c r="R67" i="1"/>
  <c r="R77" i="1"/>
  <c r="R87" i="1"/>
  <c r="R97" i="1"/>
  <c r="R107" i="1"/>
  <c r="R117" i="1"/>
  <c r="R127" i="1"/>
  <c r="R137" i="1"/>
  <c r="R147" i="1"/>
  <c r="R157" i="1"/>
  <c r="R167" i="1"/>
  <c r="R177" i="1"/>
  <c r="R187" i="1"/>
  <c r="R197" i="1"/>
  <c r="R207" i="1"/>
  <c r="R217" i="1"/>
  <c r="R227" i="1"/>
  <c r="R237" i="1"/>
  <c r="R247" i="1"/>
  <c r="R257" i="1"/>
  <c r="R267" i="1"/>
  <c r="R277" i="1"/>
  <c r="R287" i="1"/>
  <c r="R297" i="1"/>
  <c r="R307" i="1"/>
  <c r="R317" i="1"/>
  <c r="R327" i="1"/>
  <c r="R337" i="1"/>
  <c r="R347" i="1"/>
  <c r="R357" i="1"/>
  <c r="R367" i="1"/>
  <c r="R377" i="1"/>
  <c r="R387" i="1"/>
  <c r="R397" i="1"/>
  <c r="R407" i="1"/>
  <c r="R417" i="1"/>
  <c r="R427" i="1"/>
  <c r="R437" i="1"/>
  <c r="R447" i="1"/>
  <c r="R457" i="1"/>
  <c r="R467" i="1"/>
  <c r="R477" i="1"/>
  <c r="R487" i="1"/>
  <c r="R497" i="1"/>
  <c r="R507" i="1"/>
  <c r="R517" i="1"/>
  <c r="R527" i="1"/>
  <c r="R537" i="1"/>
  <c r="R547" i="1"/>
  <c r="R557" i="1"/>
  <c r="R567" i="1"/>
  <c r="R577" i="1"/>
  <c r="R587" i="1"/>
  <c r="R597" i="1"/>
  <c r="R607" i="1"/>
  <c r="R617" i="1"/>
  <c r="R627" i="1"/>
  <c r="R637" i="1"/>
  <c r="R647" i="1"/>
  <c r="R657" i="1"/>
  <c r="R667" i="1"/>
  <c r="R677" i="1"/>
  <c r="R687" i="1"/>
  <c r="R697" i="1"/>
  <c r="R707" i="1"/>
  <c r="R717" i="1"/>
  <c r="R727" i="1"/>
  <c r="R737" i="1"/>
  <c r="R747" i="1"/>
  <c r="R757" i="1"/>
  <c r="R767" i="1"/>
  <c r="R777" i="1"/>
  <c r="R787" i="1"/>
  <c r="R797" i="1"/>
  <c r="R807" i="1"/>
  <c r="R817" i="1"/>
  <c r="R827" i="1"/>
  <c r="R837" i="1"/>
  <c r="R847" i="1"/>
  <c r="R857" i="1"/>
  <c r="R867" i="1"/>
  <c r="R877" i="1"/>
  <c r="R887" i="1"/>
  <c r="R897" i="1"/>
  <c r="R907" i="1"/>
  <c r="R917" i="1"/>
  <c r="R927" i="1"/>
  <c r="R937" i="1"/>
  <c r="R947" i="1"/>
  <c r="R957" i="1"/>
  <c r="R967" i="1"/>
  <c r="R977" i="1"/>
  <c r="R987" i="1"/>
  <c r="R997" i="1"/>
  <c r="R1007" i="1"/>
  <c r="R1017" i="1"/>
  <c r="R1027" i="1"/>
  <c r="R1037" i="1"/>
  <c r="R1047" i="1"/>
  <c r="R1057" i="1"/>
  <c r="R1067" i="1"/>
  <c r="R1077" i="1"/>
  <c r="R1087" i="1"/>
  <c r="R1097" i="1"/>
  <c r="R1107" i="1"/>
  <c r="R1117" i="1"/>
  <c r="R1127" i="1"/>
  <c r="R1137" i="1"/>
  <c r="R1147" i="1"/>
  <c r="R1157" i="1"/>
  <c r="R1167" i="1"/>
  <c r="R1177" i="1"/>
  <c r="R1187" i="1"/>
  <c r="R1197" i="1"/>
  <c r="R1207" i="1"/>
  <c r="R1217" i="1"/>
  <c r="R1227" i="1"/>
  <c r="R1237" i="1"/>
  <c r="R1247" i="1"/>
  <c r="R1257" i="1"/>
  <c r="R1267" i="1"/>
  <c r="R1277" i="1"/>
  <c r="R1287" i="1"/>
  <c r="R1297" i="1"/>
  <c r="R1307" i="1"/>
  <c r="R1317" i="1"/>
  <c r="R1327" i="1"/>
  <c r="R1337" i="1"/>
  <c r="R1347" i="1"/>
  <c r="R1357" i="1"/>
  <c r="R1367" i="1"/>
  <c r="R1377" i="1"/>
  <c r="R1387" i="1"/>
  <c r="R1397" i="1"/>
  <c r="R1407" i="1"/>
  <c r="R1417" i="1"/>
  <c r="R1427" i="1"/>
  <c r="R1437" i="1"/>
  <c r="R1447" i="1"/>
  <c r="R1457" i="1"/>
  <c r="R1467" i="1"/>
  <c r="R1477" i="1"/>
  <c r="R1487" i="1"/>
  <c r="R1497" i="1"/>
  <c r="R1507" i="1"/>
  <c r="R1517" i="1"/>
  <c r="R1527" i="1"/>
  <c r="R1537" i="1"/>
  <c r="R1547" i="1"/>
  <c r="R1557" i="1"/>
  <c r="R1567" i="1"/>
  <c r="R1577" i="1"/>
  <c r="R1587" i="1"/>
  <c r="R1597" i="1"/>
  <c r="R1607" i="1"/>
  <c r="R1617" i="1"/>
  <c r="R1627" i="1"/>
  <c r="R1637" i="1"/>
  <c r="R1647" i="1"/>
  <c r="R1657" i="1"/>
  <c r="R1667" i="1"/>
  <c r="R1677" i="1"/>
  <c r="R1687" i="1"/>
  <c r="R1697" i="1"/>
  <c r="R1707" i="1"/>
  <c r="R1717" i="1"/>
  <c r="R1727" i="1"/>
  <c r="R1737" i="1"/>
  <c r="R1747" i="1"/>
  <c r="R1757" i="1"/>
  <c r="R1767" i="1"/>
  <c r="R1777" i="1"/>
  <c r="R1787" i="1"/>
  <c r="R1797" i="1"/>
  <c r="Q7" i="1"/>
  <c r="Q17" i="1"/>
  <c r="Q27" i="1"/>
  <c r="Q37" i="1"/>
  <c r="Q47" i="1"/>
  <c r="Q57" i="1"/>
  <c r="Q67" i="1"/>
  <c r="Q77" i="1"/>
  <c r="Q87" i="1"/>
  <c r="Q97" i="1"/>
  <c r="Q107" i="1"/>
  <c r="Q117" i="1"/>
  <c r="Q127" i="1"/>
  <c r="Q137" i="1"/>
  <c r="Q147" i="1"/>
  <c r="Q157" i="1"/>
  <c r="Q167" i="1"/>
  <c r="Q177" i="1"/>
  <c r="Q187" i="1"/>
  <c r="Q197" i="1"/>
  <c r="Q207" i="1"/>
  <c r="Q217" i="1"/>
  <c r="Q227" i="1"/>
  <c r="Q237" i="1"/>
  <c r="Q247" i="1"/>
  <c r="Q257" i="1"/>
  <c r="Q267" i="1"/>
  <c r="Q277" i="1"/>
  <c r="Q287" i="1"/>
  <c r="Q297" i="1"/>
  <c r="Q307" i="1"/>
  <c r="Q317" i="1"/>
  <c r="Q327" i="1"/>
  <c r="Q337" i="1"/>
  <c r="Q347" i="1"/>
  <c r="Q357" i="1"/>
  <c r="Q367" i="1"/>
  <c r="Q377" i="1"/>
  <c r="Q387" i="1"/>
  <c r="Q397" i="1"/>
  <c r="Q407" i="1"/>
  <c r="Q417" i="1"/>
  <c r="Q427" i="1"/>
  <c r="Q437" i="1"/>
  <c r="Q447" i="1"/>
  <c r="Q457" i="1"/>
  <c r="Q467" i="1"/>
  <c r="Q477" i="1"/>
  <c r="Q487" i="1"/>
  <c r="Q497" i="1"/>
  <c r="Q507" i="1"/>
  <c r="Q517" i="1"/>
  <c r="T277" i="1"/>
  <c r="T377" i="1"/>
  <c r="T461" i="1"/>
  <c r="T511" i="1"/>
  <c r="T561" i="1"/>
  <c r="T611" i="1"/>
  <c r="T661" i="1"/>
  <c r="T703" i="1"/>
  <c r="T737" i="1"/>
  <c r="T771" i="1"/>
  <c r="T803" i="1"/>
  <c r="T837" i="1"/>
  <c r="T871" i="1"/>
  <c r="T903" i="1"/>
  <c r="T937" i="1"/>
  <c r="T971" i="1"/>
  <c r="T1003" i="1"/>
  <c r="T1029" i="1"/>
  <c r="T1049" i="1"/>
  <c r="T1069" i="1"/>
  <c r="T1089" i="1"/>
  <c r="T1109" i="1"/>
  <c r="T1129" i="1"/>
  <c r="T1149" i="1"/>
  <c r="T1169" i="1"/>
  <c r="T1189" i="1"/>
  <c r="T1209" i="1"/>
  <c r="T1227" i="1"/>
  <c r="T1242" i="1"/>
  <c r="T1259" i="1"/>
  <c r="T1277" i="1"/>
  <c r="T1292" i="1"/>
  <c r="T1309" i="1"/>
  <c r="T1327" i="1"/>
  <c r="T1342" i="1"/>
  <c r="T1358" i="1"/>
  <c r="T1372" i="1"/>
  <c r="T1387" i="1"/>
  <c r="T1401" i="1"/>
  <c r="T1413" i="1"/>
  <c r="T1426" i="1"/>
  <c r="T1438" i="1"/>
  <c r="T1451" i="1"/>
  <c r="T1463" i="1"/>
  <c r="T1476" i="1"/>
  <c r="T1488" i="1"/>
  <c r="T1501" i="1"/>
  <c r="T1513" i="1"/>
  <c r="T1526" i="1"/>
  <c r="T1538" i="1"/>
  <c r="T1551" i="1"/>
  <c r="T1563" i="1"/>
  <c r="T1576" i="1"/>
  <c r="T1588" i="1"/>
  <c r="T1601" i="1"/>
  <c r="T1613" i="1"/>
  <c r="T1626" i="1"/>
  <c r="T1638" i="1"/>
  <c r="T1651" i="1"/>
  <c r="T1663" i="1"/>
  <c r="T1676" i="1"/>
  <c r="T1688" i="1"/>
  <c r="T1701" i="1"/>
  <c r="T1713" i="1"/>
  <c r="T1726" i="1"/>
  <c r="T1738" i="1"/>
  <c r="T1751" i="1"/>
  <c r="T1763" i="1"/>
  <c r="T1775" i="1"/>
  <c r="T1786" i="1"/>
  <c r="T1797" i="1"/>
  <c r="S8" i="1"/>
  <c r="S18" i="1"/>
  <c r="S28" i="1"/>
  <c r="S38" i="1"/>
  <c r="S48" i="1"/>
  <c r="S58" i="1"/>
  <c r="S68" i="1"/>
  <c r="S78" i="1"/>
  <c r="S88" i="1"/>
  <c r="S98" i="1"/>
  <c r="S108" i="1"/>
  <c r="S118" i="1"/>
  <c r="S128" i="1"/>
  <c r="S138" i="1"/>
  <c r="S148" i="1"/>
  <c r="S158" i="1"/>
  <c r="S168" i="1"/>
  <c r="S178" i="1"/>
  <c r="S188" i="1"/>
  <c r="S198" i="1"/>
  <c r="S208" i="1"/>
  <c r="S218" i="1"/>
  <c r="S228" i="1"/>
  <c r="S238" i="1"/>
  <c r="S248" i="1"/>
  <c r="S258" i="1"/>
  <c r="S268" i="1"/>
  <c r="S278" i="1"/>
  <c r="S288" i="1"/>
  <c r="S298" i="1"/>
  <c r="S308" i="1"/>
  <c r="S318" i="1"/>
  <c r="S328" i="1"/>
  <c r="S338" i="1"/>
  <c r="S348" i="1"/>
  <c r="S358" i="1"/>
  <c r="S368" i="1"/>
  <c r="S378" i="1"/>
  <c r="S388" i="1"/>
  <c r="S398" i="1"/>
  <c r="S408" i="1"/>
  <c r="S418" i="1"/>
  <c r="S428" i="1"/>
  <c r="S438" i="1"/>
  <c r="S448" i="1"/>
  <c r="S458" i="1"/>
  <c r="S468" i="1"/>
  <c r="S478" i="1"/>
  <c r="S488" i="1"/>
  <c r="S498" i="1"/>
  <c r="S508" i="1"/>
  <c r="S518" i="1"/>
  <c r="S528" i="1"/>
  <c r="S538" i="1"/>
  <c r="S548" i="1"/>
  <c r="S558" i="1"/>
  <c r="S568" i="1"/>
  <c r="S578" i="1"/>
  <c r="S588" i="1"/>
  <c r="S598" i="1"/>
  <c r="S608" i="1"/>
  <c r="S618" i="1"/>
  <c r="S628" i="1"/>
  <c r="S638" i="1"/>
  <c r="S648" i="1"/>
  <c r="S658" i="1"/>
  <c r="S668" i="1"/>
  <c r="S678" i="1"/>
  <c r="S688" i="1"/>
  <c r="S698" i="1"/>
  <c r="S708" i="1"/>
  <c r="S718" i="1"/>
  <c r="S728" i="1"/>
  <c r="S738" i="1"/>
  <c r="S748" i="1"/>
  <c r="S758" i="1"/>
  <c r="S768" i="1"/>
  <c r="S778" i="1"/>
  <c r="S788" i="1"/>
  <c r="S798" i="1"/>
  <c r="S808" i="1"/>
  <c r="S818" i="1"/>
  <c r="S828" i="1"/>
  <c r="S838" i="1"/>
  <c r="S848" i="1"/>
  <c r="S858" i="1"/>
  <c r="S868" i="1"/>
  <c r="S878" i="1"/>
  <c r="S888" i="1"/>
  <c r="S898" i="1"/>
  <c r="S908" i="1"/>
  <c r="S918" i="1"/>
  <c r="S928" i="1"/>
  <c r="S938" i="1"/>
  <c r="S948" i="1"/>
  <c r="S958" i="1"/>
  <c r="S968" i="1"/>
  <c r="S978" i="1"/>
  <c r="S988" i="1"/>
  <c r="S998" i="1"/>
  <c r="S1008" i="1"/>
  <c r="S1018" i="1"/>
  <c r="S1028" i="1"/>
  <c r="S1038" i="1"/>
  <c r="S1048" i="1"/>
  <c r="S1058" i="1"/>
  <c r="S1068" i="1"/>
  <c r="S1078" i="1"/>
  <c r="S1088" i="1"/>
  <c r="S1098" i="1"/>
  <c r="S1108" i="1"/>
  <c r="S1118" i="1"/>
  <c r="S1128" i="1"/>
  <c r="S1138" i="1"/>
  <c r="S1148" i="1"/>
  <c r="S1158" i="1"/>
  <c r="S1168" i="1"/>
  <c r="S1178" i="1"/>
  <c r="S1188" i="1"/>
  <c r="S1198" i="1"/>
  <c r="S1208" i="1"/>
  <c r="S1218" i="1"/>
  <c r="S1228" i="1"/>
  <c r="S1238" i="1"/>
  <c r="S1248" i="1"/>
  <c r="S1258" i="1"/>
  <c r="S1268" i="1"/>
  <c r="S1278" i="1"/>
  <c r="S1288" i="1"/>
  <c r="S1298" i="1"/>
  <c r="S1308" i="1"/>
  <c r="S1318" i="1"/>
  <c r="S1328" i="1"/>
  <c r="S1338" i="1"/>
  <c r="S1348" i="1"/>
  <c r="S1358" i="1"/>
  <c r="S1368" i="1"/>
  <c r="S1378" i="1"/>
  <c r="S1388" i="1"/>
  <c r="S1398" i="1"/>
  <c r="S1408" i="1"/>
  <c r="S1418" i="1"/>
  <c r="S1428" i="1"/>
  <c r="S1438" i="1"/>
  <c r="S1448" i="1"/>
  <c r="S1458" i="1"/>
  <c r="S1468" i="1"/>
  <c r="S1478" i="1"/>
  <c r="S1488" i="1"/>
  <c r="S1498" i="1"/>
  <c r="S1508" i="1"/>
  <c r="S1518" i="1"/>
  <c r="S1528" i="1"/>
  <c r="S1538" i="1"/>
  <c r="S1548" i="1"/>
  <c r="S1558" i="1"/>
  <c r="S1568" i="1"/>
  <c r="S1578" i="1"/>
  <c r="S1588" i="1"/>
  <c r="S1598" i="1"/>
  <c r="S1608" i="1"/>
  <c r="S1618" i="1"/>
  <c r="S1628" i="1"/>
  <c r="S1638" i="1"/>
  <c r="S1648" i="1"/>
  <c r="S1658" i="1"/>
  <c r="S1668" i="1"/>
  <c r="S1678" i="1"/>
  <c r="S1688" i="1"/>
  <c r="S1698" i="1"/>
  <c r="S1708" i="1"/>
  <c r="S1718" i="1"/>
  <c r="S1728" i="1"/>
  <c r="S1738" i="1"/>
  <c r="S1748" i="1"/>
  <c r="S1758" i="1"/>
  <c r="S1768" i="1"/>
  <c r="S1778" i="1"/>
  <c r="S1788" i="1"/>
  <c r="S1798" i="1"/>
  <c r="R8" i="1"/>
  <c r="R18" i="1"/>
  <c r="R28" i="1"/>
  <c r="R38" i="1"/>
  <c r="R48" i="1"/>
  <c r="R58" i="1"/>
  <c r="R68" i="1"/>
  <c r="R78" i="1"/>
  <c r="R88" i="1"/>
  <c r="R98" i="1"/>
  <c r="R108" i="1"/>
  <c r="R118" i="1"/>
  <c r="R128" i="1"/>
  <c r="R138" i="1"/>
  <c r="R148" i="1"/>
  <c r="R158" i="1"/>
  <c r="R168" i="1"/>
  <c r="R178" i="1"/>
  <c r="R188" i="1"/>
  <c r="R198" i="1"/>
  <c r="R208" i="1"/>
  <c r="R218" i="1"/>
  <c r="R228" i="1"/>
  <c r="R238" i="1"/>
  <c r="R248" i="1"/>
  <c r="R258" i="1"/>
  <c r="R268" i="1"/>
  <c r="R278" i="1"/>
  <c r="R288" i="1"/>
  <c r="R298" i="1"/>
  <c r="R308" i="1"/>
  <c r="R318" i="1"/>
  <c r="R328" i="1"/>
  <c r="R338" i="1"/>
  <c r="R348" i="1"/>
  <c r="R358" i="1"/>
  <c r="R368" i="1"/>
  <c r="R378" i="1"/>
  <c r="R388" i="1"/>
  <c r="R398" i="1"/>
  <c r="R408" i="1"/>
  <c r="R418" i="1"/>
  <c r="R428" i="1"/>
  <c r="R438" i="1"/>
  <c r="R448" i="1"/>
  <c r="R458" i="1"/>
  <c r="R468" i="1"/>
  <c r="R478" i="1"/>
  <c r="R488" i="1"/>
  <c r="R498" i="1"/>
  <c r="R508" i="1"/>
  <c r="R518" i="1"/>
  <c r="R528" i="1"/>
  <c r="R538" i="1"/>
  <c r="R548" i="1"/>
  <c r="R558" i="1"/>
  <c r="R568" i="1"/>
  <c r="R578" i="1"/>
  <c r="R588" i="1"/>
  <c r="R598" i="1"/>
  <c r="R608" i="1"/>
  <c r="R618" i="1"/>
  <c r="R628" i="1"/>
  <c r="R638" i="1"/>
  <c r="R648" i="1"/>
  <c r="R658" i="1"/>
  <c r="R668" i="1"/>
  <c r="R678" i="1"/>
  <c r="R688" i="1"/>
  <c r="R698" i="1"/>
  <c r="R708" i="1"/>
  <c r="R718" i="1"/>
  <c r="R728" i="1"/>
  <c r="R738" i="1"/>
  <c r="R748" i="1"/>
  <c r="R758" i="1"/>
  <c r="R768" i="1"/>
  <c r="R778" i="1"/>
  <c r="R788" i="1"/>
  <c r="R798" i="1"/>
  <c r="R808" i="1"/>
  <c r="R818" i="1"/>
  <c r="R828" i="1"/>
  <c r="R838" i="1"/>
  <c r="R848" i="1"/>
  <c r="R858" i="1"/>
  <c r="R868" i="1"/>
  <c r="R878" i="1"/>
  <c r="R888" i="1"/>
  <c r="R898" i="1"/>
  <c r="R908" i="1"/>
  <c r="R918" i="1"/>
  <c r="R928" i="1"/>
  <c r="R938" i="1"/>
  <c r="R948" i="1"/>
  <c r="R958" i="1"/>
  <c r="R968" i="1"/>
  <c r="R978" i="1"/>
  <c r="R988" i="1"/>
  <c r="R998" i="1"/>
  <c r="R1008" i="1"/>
  <c r="R1018" i="1"/>
  <c r="R1028" i="1"/>
  <c r="R1038" i="1"/>
  <c r="R1048" i="1"/>
  <c r="R1058" i="1"/>
  <c r="R1068" i="1"/>
  <c r="R1078" i="1"/>
  <c r="R1088" i="1"/>
  <c r="R1098" i="1"/>
  <c r="R1108" i="1"/>
  <c r="R1118" i="1"/>
  <c r="R1128" i="1"/>
  <c r="R1138" i="1"/>
  <c r="R1148" i="1"/>
  <c r="R1158" i="1"/>
  <c r="R1168" i="1"/>
  <c r="R1178" i="1"/>
  <c r="R1188" i="1"/>
  <c r="R1198" i="1"/>
  <c r="R1208" i="1"/>
  <c r="R1218" i="1"/>
  <c r="R1228" i="1"/>
  <c r="R1238" i="1"/>
  <c r="R1248" i="1"/>
  <c r="R1258" i="1"/>
  <c r="R1268" i="1"/>
  <c r="R1278" i="1"/>
  <c r="R1288" i="1"/>
  <c r="R1298" i="1"/>
  <c r="R1308" i="1"/>
  <c r="R1318" i="1"/>
  <c r="R1328" i="1"/>
  <c r="R1338" i="1"/>
  <c r="R1348" i="1"/>
  <c r="R1358" i="1"/>
  <c r="R1368" i="1"/>
  <c r="R1378" i="1"/>
  <c r="R1388" i="1"/>
  <c r="R1398" i="1"/>
  <c r="R1408" i="1"/>
  <c r="R1418" i="1"/>
  <c r="R1428" i="1"/>
  <c r="R1438" i="1"/>
  <c r="R1448" i="1"/>
  <c r="R1458" i="1"/>
  <c r="R1468" i="1"/>
  <c r="R1478" i="1"/>
  <c r="R1488" i="1"/>
  <c r="R1498" i="1"/>
  <c r="R1508" i="1"/>
  <c r="R1518" i="1"/>
  <c r="R1528" i="1"/>
  <c r="R1538" i="1"/>
  <c r="R1548" i="1"/>
  <c r="R1558" i="1"/>
  <c r="R1568" i="1"/>
  <c r="R1578" i="1"/>
  <c r="R1588" i="1"/>
  <c r="R1598" i="1"/>
  <c r="R1608" i="1"/>
  <c r="R1618" i="1"/>
  <c r="R1628" i="1"/>
  <c r="R1638" i="1"/>
  <c r="R1648" i="1"/>
  <c r="T287" i="1"/>
  <c r="T387" i="1"/>
  <c r="T467" i="1"/>
  <c r="T517" i="1"/>
  <c r="T567" i="1"/>
  <c r="T617" i="1"/>
  <c r="T667" i="1"/>
  <c r="T707" i="1"/>
  <c r="T741" i="1"/>
  <c r="T773" i="1"/>
  <c r="T807" i="1"/>
  <c r="T841" i="1"/>
  <c r="T873" i="1"/>
  <c r="T907" i="1"/>
  <c r="T941" i="1"/>
  <c r="T973" i="1"/>
  <c r="T1007" i="1"/>
  <c r="T1031" i="1"/>
  <c r="T1051" i="1"/>
  <c r="T1071" i="1"/>
  <c r="T1091" i="1"/>
  <c r="T1111" i="1"/>
  <c r="T1131" i="1"/>
  <c r="T1151" i="1"/>
  <c r="T1171" i="1"/>
  <c r="T1191" i="1"/>
  <c r="T1211" i="1"/>
  <c r="T1228" i="1"/>
  <c r="T1243" i="1"/>
  <c r="T1261" i="1"/>
  <c r="T1278" i="1"/>
  <c r="T1293" i="1"/>
  <c r="T1311" i="1"/>
  <c r="T1328" i="1"/>
  <c r="T1343" i="1"/>
  <c r="T1359" i="1"/>
  <c r="T1373" i="1"/>
  <c r="T1388" i="1"/>
  <c r="T1402" i="1"/>
  <c r="T1415" i="1"/>
  <c r="T1427" i="1"/>
  <c r="T1439" i="1"/>
  <c r="T1452" i="1"/>
  <c r="T1465" i="1"/>
  <c r="T1477" i="1"/>
  <c r="T1489" i="1"/>
  <c r="T1502" i="1"/>
  <c r="T1515" i="1"/>
  <c r="T1527" i="1"/>
  <c r="T1539" i="1"/>
  <c r="T1552" i="1"/>
  <c r="T1565" i="1"/>
  <c r="T1577" i="1"/>
  <c r="T1589" i="1"/>
  <c r="T1602" i="1"/>
  <c r="T1615" i="1"/>
  <c r="T1627" i="1"/>
  <c r="T1639" i="1"/>
  <c r="T1652" i="1"/>
  <c r="T1665" i="1"/>
  <c r="T1677" i="1"/>
  <c r="T1689" i="1"/>
  <c r="T1702" i="1"/>
  <c r="T1715" i="1"/>
  <c r="T1727" i="1"/>
  <c r="T1739" i="1"/>
  <c r="T1752" i="1"/>
  <c r="T1765" i="1"/>
  <c r="T1776" i="1"/>
  <c r="T1787" i="1"/>
  <c r="T1798" i="1"/>
  <c r="S9" i="1"/>
  <c r="S19" i="1"/>
  <c r="S29" i="1"/>
  <c r="S39" i="1"/>
  <c r="S49" i="1"/>
  <c r="S59" i="1"/>
  <c r="S69" i="1"/>
  <c r="S79" i="1"/>
  <c r="S89" i="1"/>
  <c r="S99" i="1"/>
  <c r="S109" i="1"/>
  <c r="S119" i="1"/>
  <c r="S129" i="1"/>
  <c r="S139" i="1"/>
  <c r="S149" i="1"/>
  <c r="S159" i="1"/>
  <c r="S169" i="1"/>
  <c r="S179" i="1"/>
  <c r="S189" i="1"/>
  <c r="S199" i="1"/>
  <c r="S209" i="1"/>
  <c r="S219" i="1"/>
  <c r="S229" i="1"/>
  <c r="S239" i="1"/>
  <c r="S249" i="1"/>
  <c r="S259" i="1"/>
  <c r="S269" i="1"/>
  <c r="S279" i="1"/>
  <c r="S289" i="1"/>
  <c r="S299" i="1"/>
  <c r="S309" i="1"/>
  <c r="S319" i="1"/>
  <c r="S329" i="1"/>
  <c r="S339" i="1"/>
  <c r="S349" i="1"/>
  <c r="S359" i="1"/>
  <c r="S369" i="1"/>
  <c r="S379" i="1"/>
  <c r="S389" i="1"/>
  <c r="S399" i="1"/>
  <c r="S409" i="1"/>
  <c r="S419" i="1"/>
  <c r="S429" i="1"/>
  <c r="S439" i="1"/>
  <c r="S449" i="1"/>
  <c r="S459" i="1"/>
  <c r="S469" i="1"/>
  <c r="S479" i="1"/>
  <c r="S489" i="1"/>
  <c r="S499" i="1"/>
  <c r="S509" i="1"/>
  <c r="S519" i="1"/>
  <c r="S529" i="1"/>
  <c r="S539" i="1"/>
  <c r="S549" i="1"/>
  <c r="S559" i="1"/>
  <c r="S569" i="1"/>
  <c r="S579" i="1"/>
  <c r="S589" i="1"/>
  <c r="S599" i="1"/>
  <c r="S609" i="1"/>
  <c r="S619" i="1"/>
  <c r="S629" i="1"/>
  <c r="S639" i="1"/>
  <c r="S649" i="1"/>
  <c r="S659" i="1"/>
  <c r="S669" i="1"/>
  <c r="S679" i="1"/>
  <c r="S689" i="1"/>
  <c r="S699" i="1"/>
  <c r="S709" i="1"/>
  <c r="S719" i="1"/>
  <c r="S729" i="1"/>
  <c r="S739" i="1"/>
  <c r="S749" i="1"/>
  <c r="S759" i="1"/>
  <c r="S769" i="1"/>
  <c r="S779" i="1"/>
  <c r="S789" i="1"/>
  <c r="S799" i="1"/>
  <c r="S809" i="1"/>
  <c r="S819" i="1"/>
  <c r="S829" i="1"/>
  <c r="S839" i="1"/>
  <c r="S849" i="1"/>
  <c r="S859" i="1"/>
  <c r="S869" i="1"/>
  <c r="S879" i="1"/>
  <c r="S889" i="1"/>
  <c r="S899" i="1"/>
  <c r="S909" i="1"/>
  <c r="S919" i="1"/>
  <c r="S929" i="1"/>
  <c r="S939" i="1"/>
  <c r="S949" i="1"/>
  <c r="S959" i="1"/>
  <c r="S969" i="1"/>
  <c r="S979" i="1"/>
  <c r="S989" i="1"/>
  <c r="S999" i="1"/>
  <c r="S1009" i="1"/>
  <c r="S1019" i="1"/>
  <c r="S1029" i="1"/>
  <c r="S1039" i="1"/>
  <c r="S1049" i="1"/>
  <c r="S1059" i="1"/>
  <c r="S1069" i="1"/>
  <c r="S1079" i="1"/>
  <c r="S1089" i="1"/>
  <c r="S1099" i="1"/>
  <c r="S1109" i="1"/>
  <c r="S1119" i="1"/>
  <c r="S1129" i="1"/>
  <c r="S1139" i="1"/>
  <c r="S1149" i="1"/>
  <c r="S1159" i="1"/>
  <c r="S1169" i="1"/>
  <c r="S1179" i="1"/>
  <c r="S1189" i="1"/>
  <c r="S1199" i="1"/>
  <c r="S1209" i="1"/>
  <c r="S1219" i="1"/>
  <c r="S1229" i="1"/>
  <c r="S1239" i="1"/>
  <c r="S1249" i="1"/>
  <c r="S1259" i="1"/>
  <c r="S1269" i="1"/>
  <c r="S1279" i="1"/>
  <c r="S1289" i="1"/>
  <c r="S1299" i="1"/>
  <c r="S1309" i="1"/>
  <c r="S1319" i="1"/>
  <c r="S1329" i="1"/>
  <c r="S1339" i="1"/>
  <c r="S1349" i="1"/>
  <c r="S1359" i="1"/>
  <c r="S1369" i="1"/>
  <c r="S1379" i="1"/>
  <c r="S1389" i="1"/>
  <c r="S1399" i="1"/>
  <c r="S1409" i="1"/>
  <c r="S1419" i="1"/>
  <c r="S1429" i="1"/>
  <c r="S1439" i="1"/>
  <c r="S1449" i="1"/>
  <c r="S1459" i="1"/>
  <c r="S1469" i="1"/>
  <c r="S1479" i="1"/>
  <c r="S1489" i="1"/>
  <c r="S1499" i="1"/>
  <c r="S1509" i="1"/>
  <c r="S1519" i="1"/>
  <c r="S1529" i="1"/>
  <c r="S1539" i="1"/>
  <c r="S1549" i="1"/>
  <c r="S1559" i="1"/>
  <c r="S1569" i="1"/>
  <c r="S1579" i="1"/>
  <c r="S1589" i="1"/>
  <c r="S1599" i="1"/>
  <c r="S1609" i="1"/>
  <c r="S1619" i="1"/>
  <c r="S1629" i="1"/>
  <c r="S1639" i="1"/>
  <c r="S1649" i="1"/>
  <c r="S1659" i="1"/>
  <c r="S1669" i="1"/>
  <c r="S1679" i="1"/>
  <c r="S1689" i="1"/>
  <c r="S1699" i="1"/>
  <c r="S1709" i="1"/>
  <c r="S1719" i="1"/>
  <c r="S1729" i="1"/>
  <c r="S1739" i="1"/>
  <c r="S1749" i="1"/>
  <c r="S1759" i="1"/>
  <c r="S1769" i="1"/>
  <c r="S1779" i="1"/>
  <c r="S1789" i="1"/>
  <c r="S1799" i="1"/>
  <c r="R9" i="1"/>
  <c r="R19" i="1"/>
  <c r="R29" i="1"/>
  <c r="R39" i="1"/>
  <c r="R49" i="1"/>
  <c r="R59" i="1"/>
  <c r="R69" i="1"/>
  <c r="R79" i="1"/>
  <c r="R89" i="1"/>
  <c r="R99" i="1"/>
  <c r="R109" i="1"/>
  <c r="R119" i="1"/>
  <c r="R129" i="1"/>
  <c r="R139" i="1"/>
  <c r="R149" i="1"/>
  <c r="R159" i="1"/>
  <c r="R169" i="1"/>
  <c r="R179" i="1"/>
  <c r="R189" i="1"/>
  <c r="R199" i="1"/>
  <c r="R209" i="1"/>
  <c r="R219" i="1"/>
  <c r="R229" i="1"/>
  <c r="R239" i="1"/>
  <c r="R249" i="1"/>
  <c r="R259" i="1"/>
  <c r="R269" i="1"/>
  <c r="R279" i="1"/>
  <c r="R289" i="1"/>
  <c r="R299" i="1"/>
  <c r="R309" i="1"/>
  <c r="R319" i="1"/>
  <c r="R329" i="1"/>
  <c r="R339" i="1"/>
  <c r="R349" i="1"/>
  <c r="R359" i="1"/>
  <c r="R369" i="1"/>
  <c r="R379" i="1"/>
  <c r="R389" i="1"/>
  <c r="R399" i="1"/>
  <c r="R409" i="1"/>
  <c r="R419" i="1"/>
  <c r="R429" i="1"/>
  <c r="R439" i="1"/>
  <c r="R449" i="1"/>
  <c r="R459" i="1"/>
  <c r="R469" i="1"/>
  <c r="R479" i="1"/>
  <c r="R489" i="1"/>
  <c r="R499" i="1"/>
  <c r="R509" i="1"/>
  <c r="R519" i="1"/>
  <c r="R529" i="1"/>
  <c r="R539" i="1"/>
  <c r="R549" i="1"/>
  <c r="R559" i="1"/>
  <c r="R569" i="1"/>
  <c r="R579" i="1"/>
  <c r="R589" i="1"/>
  <c r="R599" i="1"/>
  <c r="R609" i="1"/>
  <c r="R619" i="1"/>
  <c r="R629" i="1"/>
  <c r="R639" i="1"/>
  <c r="R649" i="1"/>
  <c r="R659" i="1"/>
  <c r="R669" i="1"/>
  <c r="R679" i="1"/>
  <c r="R689" i="1"/>
  <c r="R699" i="1"/>
  <c r="R709" i="1"/>
  <c r="R719" i="1"/>
  <c r="R729" i="1"/>
  <c r="R739" i="1"/>
  <c r="R749" i="1"/>
  <c r="R759" i="1"/>
  <c r="R769" i="1"/>
  <c r="R779" i="1"/>
  <c r="R789" i="1"/>
  <c r="R799" i="1"/>
  <c r="R809" i="1"/>
  <c r="R819" i="1"/>
  <c r="R829" i="1"/>
  <c r="R839" i="1"/>
  <c r="R849" i="1"/>
  <c r="R859" i="1"/>
  <c r="R869" i="1"/>
  <c r="R879" i="1"/>
  <c r="R889" i="1"/>
  <c r="R899" i="1"/>
  <c r="R909" i="1"/>
  <c r="R919" i="1"/>
  <c r="R929" i="1"/>
  <c r="R939" i="1"/>
  <c r="R949" i="1"/>
  <c r="R959" i="1"/>
  <c r="R969" i="1"/>
  <c r="R979" i="1"/>
  <c r="R989" i="1"/>
  <c r="R999" i="1"/>
  <c r="R1009" i="1"/>
  <c r="R1019" i="1"/>
  <c r="R1029" i="1"/>
  <c r="R1039" i="1"/>
  <c r="R1049" i="1"/>
  <c r="R1059" i="1"/>
  <c r="R1069" i="1"/>
  <c r="R1079" i="1"/>
  <c r="R1089" i="1"/>
  <c r="R1099" i="1"/>
  <c r="R1109" i="1"/>
  <c r="R1119" i="1"/>
  <c r="R1129" i="1"/>
  <c r="R1139" i="1"/>
  <c r="R1149" i="1"/>
  <c r="R1159" i="1"/>
  <c r="R1169" i="1"/>
  <c r="R1179" i="1"/>
  <c r="R1189" i="1"/>
  <c r="R1199" i="1"/>
  <c r="R1209" i="1"/>
  <c r="R1219" i="1"/>
  <c r="R1229" i="1"/>
  <c r="R1239" i="1"/>
  <c r="R1249" i="1"/>
  <c r="R1259" i="1"/>
  <c r="R1269" i="1"/>
  <c r="R1279" i="1"/>
  <c r="R1289" i="1"/>
  <c r="R1299" i="1"/>
  <c r="R1309" i="1"/>
  <c r="R1319" i="1"/>
  <c r="R1329" i="1"/>
  <c r="R1339" i="1"/>
  <c r="R1349" i="1"/>
  <c r="R1359" i="1"/>
  <c r="R1369" i="1"/>
  <c r="R1379" i="1"/>
  <c r="R1389" i="1"/>
  <c r="R1399" i="1"/>
  <c r="R1409" i="1"/>
  <c r="R1419" i="1"/>
  <c r="R1429" i="1"/>
  <c r="R1439" i="1"/>
  <c r="R1449" i="1"/>
  <c r="R1459" i="1"/>
  <c r="R1469" i="1"/>
  <c r="R1479" i="1"/>
  <c r="R1489" i="1"/>
  <c r="R1499" i="1"/>
  <c r="R1509" i="1"/>
  <c r="R1519" i="1"/>
  <c r="R1529" i="1"/>
  <c r="R1539" i="1"/>
  <c r="R1549" i="1"/>
  <c r="R1559" i="1"/>
  <c r="R1569" i="1"/>
  <c r="R1579" i="1"/>
  <c r="R1589" i="1"/>
  <c r="R1599" i="1"/>
  <c r="R1609" i="1"/>
  <c r="R1619" i="1"/>
  <c r="R1629" i="1"/>
  <c r="R1639" i="1"/>
  <c r="R1649" i="1"/>
  <c r="R1659" i="1"/>
  <c r="R1669" i="1"/>
  <c r="R1679" i="1"/>
  <c r="R1689" i="1"/>
  <c r="R1699" i="1"/>
  <c r="R1709" i="1"/>
  <c r="R1719" i="1"/>
  <c r="R1729" i="1"/>
  <c r="R1739" i="1"/>
  <c r="R1749" i="1"/>
  <c r="R1759" i="1"/>
  <c r="R1769" i="1"/>
  <c r="R1779" i="1"/>
  <c r="R1789" i="1"/>
  <c r="R1799" i="1"/>
  <c r="Q9" i="1"/>
  <c r="Q19" i="1"/>
  <c r="Q29" i="1"/>
  <c r="Q39" i="1"/>
  <c r="Q49" i="1"/>
  <c r="Q59" i="1"/>
  <c r="Q69" i="1"/>
  <c r="Q79" i="1"/>
  <c r="Q89" i="1"/>
  <c r="Q99" i="1"/>
  <c r="Q109" i="1"/>
  <c r="Q119" i="1"/>
  <c r="Q129" i="1"/>
  <c r="Q139" i="1"/>
  <c r="Q149" i="1"/>
  <c r="Q159" i="1"/>
  <c r="Q169" i="1"/>
  <c r="Q179" i="1"/>
  <c r="Q189" i="1"/>
  <c r="Q199" i="1"/>
  <c r="T297" i="1"/>
  <c r="T397" i="1"/>
  <c r="T471" i="1"/>
  <c r="T521" i="1"/>
  <c r="T571" i="1"/>
  <c r="T621" i="1"/>
  <c r="T671" i="1"/>
  <c r="T711" i="1"/>
  <c r="T743" i="1"/>
  <c r="T777" i="1"/>
  <c r="T811" i="1"/>
  <c r="T843" i="1"/>
  <c r="T877" i="1"/>
  <c r="T911" i="1"/>
  <c r="T943" i="1"/>
  <c r="T977" i="1"/>
  <c r="T1011" i="1"/>
  <c r="T1033" i="1"/>
  <c r="T1053" i="1"/>
  <c r="T1073" i="1"/>
  <c r="T1093" i="1"/>
  <c r="T1113" i="1"/>
  <c r="T1133" i="1"/>
  <c r="T1153" i="1"/>
  <c r="T1173" i="1"/>
  <c r="T1193" i="1"/>
  <c r="T1212" i="1"/>
  <c r="T1229" i="1"/>
  <c r="T1247" i="1"/>
  <c r="T1262" i="1"/>
  <c r="T1279" i="1"/>
  <c r="T1297" i="1"/>
  <c r="T1312" i="1"/>
  <c r="T1329" i="1"/>
  <c r="T1347" i="1"/>
  <c r="T1361" i="1"/>
  <c r="T1375" i="1"/>
  <c r="T1389" i="1"/>
  <c r="T1403" i="1"/>
  <c r="T1416" i="1"/>
  <c r="T1428" i="1"/>
  <c r="T1441" i="1"/>
  <c r="T1453" i="1"/>
  <c r="T1466" i="1"/>
  <c r="T1478" i="1"/>
  <c r="T1491" i="1"/>
  <c r="T1503" i="1"/>
  <c r="T1516" i="1"/>
  <c r="T1528" i="1"/>
  <c r="T1541" i="1"/>
  <c r="T1553" i="1"/>
  <c r="T1566" i="1"/>
  <c r="T1578" i="1"/>
  <c r="T1591" i="1"/>
  <c r="T1603" i="1"/>
  <c r="T1616" i="1"/>
  <c r="T1628" i="1"/>
  <c r="T1641" i="1"/>
  <c r="T1653" i="1"/>
  <c r="T1666" i="1"/>
  <c r="T1678" i="1"/>
  <c r="T1691" i="1"/>
  <c r="T1703" i="1"/>
  <c r="T1716" i="1"/>
  <c r="T1728" i="1"/>
  <c r="T1741" i="1"/>
  <c r="T1753" i="1"/>
  <c r="T1766" i="1"/>
  <c r="T1777" i="1"/>
  <c r="T1788" i="1"/>
  <c r="T1799" i="1"/>
  <c r="S10" i="1"/>
  <c r="S20" i="1"/>
  <c r="S30" i="1"/>
  <c r="S40" i="1"/>
  <c r="S50" i="1"/>
  <c r="S60" i="1"/>
  <c r="S70" i="1"/>
  <c r="S80" i="1"/>
  <c r="S90" i="1"/>
  <c r="S100" i="1"/>
  <c r="S110" i="1"/>
  <c r="S120" i="1"/>
  <c r="S130" i="1"/>
  <c r="S140" i="1"/>
  <c r="S150" i="1"/>
  <c r="S160" i="1"/>
  <c r="S170" i="1"/>
  <c r="S180" i="1"/>
  <c r="S190" i="1"/>
  <c r="S200" i="1"/>
  <c r="S210" i="1"/>
  <c r="S220" i="1"/>
  <c r="S230" i="1"/>
  <c r="S240" i="1"/>
  <c r="S250" i="1"/>
  <c r="S260" i="1"/>
  <c r="S270" i="1"/>
  <c r="S280" i="1"/>
  <c r="S290" i="1"/>
  <c r="S300" i="1"/>
  <c r="S310" i="1"/>
  <c r="S320" i="1"/>
  <c r="S330" i="1"/>
  <c r="S340" i="1"/>
  <c r="S350" i="1"/>
  <c r="S360" i="1"/>
  <c r="S370" i="1"/>
  <c r="S380" i="1"/>
  <c r="S390" i="1"/>
  <c r="S400" i="1"/>
  <c r="S410" i="1"/>
  <c r="S420" i="1"/>
  <c r="S430" i="1"/>
  <c r="S440" i="1"/>
  <c r="S450" i="1"/>
  <c r="S460" i="1"/>
  <c r="S470" i="1"/>
  <c r="S480" i="1"/>
  <c r="S490" i="1"/>
  <c r="S500" i="1"/>
  <c r="S510" i="1"/>
  <c r="S520" i="1"/>
  <c r="S530" i="1"/>
  <c r="S540" i="1"/>
  <c r="S550" i="1"/>
  <c r="S560" i="1"/>
  <c r="S570" i="1"/>
  <c r="S580" i="1"/>
  <c r="S590" i="1"/>
  <c r="S600" i="1"/>
  <c r="S610" i="1"/>
  <c r="S620" i="1"/>
  <c r="S630" i="1"/>
  <c r="S640" i="1"/>
  <c r="S650" i="1"/>
  <c r="S660" i="1"/>
  <c r="S670" i="1"/>
  <c r="S680" i="1"/>
  <c r="S690" i="1"/>
  <c r="S700" i="1"/>
  <c r="S710" i="1"/>
  <c r="S720" i="1"/>
  <c r="S730" i="1"/>
  <c r="S740" i="1"/>
  <c r="S750" i="1"/>
  <c r="S760" i="1"/>
  <c r="S770" i="1"/>
  <c r="S780" i="1"/>
  <c r="S790" i="1"/>
  <c r="S800" i="1"/>
  <c r="S810" i="1"/>
  <c r="S820" i="1"/>
  <c r="S830" i="1"/>
  <c r="S840" i="1"/>
  <c r="S850" i="1"/>
  <c r="S860" i="1"/>
  <c r="S870" i="1"/>
  <c r="S880" i="1"/>
  <c r="S890" i="1"/>
  <c r="S900" i="1"/>
  <c r="S910" i="1"/>
  <c r="S920" i="1"/>
  <c r="S930" i="1"/>
  <c r="S940" i="1"/>
  <c r="S950" i="1"/>
  <c r="S960" i="1"/>
  <c r="S970" i="1"/>
  <c r="S980" i="1"/>
  <c r="S990" i="1"/>
  <c r="S1000" i="1"/>
  <c r="S1010" i="1"/>
  <c r="S1020" i="1"/>
  <c r="S1030" i="1"/>
  <c r="S1040" i="1"/>
  <c r="S1050" i="1"/>
  <c r="S1060" i="1"/>
  <c r="S1070" i="1"/>
  <c r="S1080" i="1"/>
  <c r="S1090" i="1"/>
  <c r="S1100" i="1"/>
  <c r="S1110" i="1"/>
  <c r="S1120" i="1"/>
  <c r="S1130" i="1"/>
  <c r="S1140" i="1"/>
  <c r="S1150" i="1"/>
  <c r="S1160" i="1"/>
  <c r="S1170" i="1"/>
  <c r="S1180" i="1"/>
  <c r="S1190" i="1"/>
  <c r="S1200" i="1"/>
  <c r="S1210" i="1"/>
  <c r="S1220" i="1"/>
  <c r="S1230" i="1"/>
  <c r="S1240" i="1"/>
  <c r="S1250" i="1"/>
  <c r="S1260" i="1"/>
  <c r="S1270" i="1"/>
  <c r="S1280" i="1"/>
  <c r="S1290" i="1"/>
  <c r="S1300" i="1"/>
  <c r="S1310" i="1"/>
  <c r="S1320" i="1"/>
  <c r="S1330" i="1"/>
  <c r="S1340" i="1"/>
  <c r="S1350" i="1"/>
  <c r="S1360" i="1"/>
  <c r="S1370" i="1"/>
  <c r="S1380" i="1"/>
  <c r="S1390" i="1"/>
  <c r="S1400" i="1"/>
  <c r="S1410" i="1"/>
  <c r="S1420" i="1"/>
  <c r="S1430" i="1"/>
  <c r="S1440" i="1"/>
  <c r="S1450" i="1"/>
  <c r="S1460" i="1"/>
  <c r="S1470" i="1"/>
  <c r="S1480" i="1"/>
  <c r="S1490" i="1"/>
  <c r="S1500" i="1"/>
  <c r="S1510" i="1"/>
  <c r="S1520" i="1"/>
  <c r="S1530" i="1"/>
  <c r="S1540" i="1"/>
  <c r="S1550" i="1"/>
  <c r="S1560" i="1"/>
  <c r="S1570" i="1"/>
  <c r="S1580" i="1"/>
  <c r="S1590" i="1"/>
  <c r="S1600" i="1"/>
  <c r="S1610" i="1"/>
  <c r="S1620" i="1"/>
  <c r="S1630" i="1"/>
  <c r="S1640" i="1"/>
  <c r="S1650" i="1"/>
  <c r="S1660" i="1"/>
  <c r="S1670" i="1"/>
  <c r="S1680" i="1"/>
  <c r="S1690" i="1"/>
  <c r="S1700" i="1"/>
  <c r="S1710" i="1"/>
  <c r="S1720" i="1"/>
  <c r="S1730" i="1"/>
  <c r="S1740" i="1"/>
  <c r="S1750" i="1"/>
  <c r="S1760" i="1"/>
  <c r="S1770" i="1"/>
  <c r="S1780" i="1"/>
  <c r="S1790" i="1"/>
  <c r="S1800" i="1"/>
  <c r="R10" i="1"/>
  <c r="R20" i="1"/>
  <c r="R30" i="1"/>
  <c r="R40" i="1"/>
  <c r="R50" i="1"/>
  <c r="R60" i="1"/>
  <c r="R70" i="1"/>
  <c r="R80" i="1"/>
  <c r="R90" i="1"/>
  <c r="R100" i="1"/>
  <c r="R110" i="1"/>
  <c r="R120" i="1"/>
  <c r="R130" i="1"/>
  <c r="R140" i="1"/>
  <c r="R150" i="1"/>
  <c r="R160" i="1"/>
  <c r="R170" i="1"/>
  <c r="R180" i="1"/>
  <c r="R190" i="1"/>
  <c r="R200" i="1"/>
  <c r="R210" i="1"/>
  <c r="R220" i="1"/>
  <c r="R230" i="1"/>
  <c r="R240" i="1"/>
  <c r="R250" i="1"/>
  <c r="R260" i="1"/>
  <c r="R270" i="1"/>
  <c r="R280" i="1"/>
  <c r="R290" i="1"/>
  <c r="R300" i="1"/>
  <c r="R310" i="1"/>
  <c r="R320" i="1"/>
  <c r="R330" i="1"/>
  <c r="R340" i="1"/>
  <c r="R350" i="1"/>
  <c r="R360" i="1"/>
  <c r="R370" i="1"/>
  <c r="R380" i="1"/>
  <c r="R390" i="1"/>
  <c r="R400" i="1"/>
  <c r="R410" i="1"/>
  <c r="R420" i="1"/>
  <c r="R430" i="1"/>
  <c r="R440" i="1"/>
  <c r="R450" i="1"/>
  <c r="R460" i="1"/>
  <c r="R470" i="1"/>
  <c r="R480" i="1"/>
  <c r="R490" i="1"/>
  <c r="R500" i="1"/>
  <c r="R510" i="1"/>
  <c r="R520" i="1"/>
  <c r="R530" i="1"/>
  <c r="R540" i="1"/>
  <c r="R550" i="1"/>
  <c r="R560" i="1"/>
  <c r="R570" i="1"/>
  <c r="R580" i="1"/>
  <c r="R590" i="1"/>
  <c r="R600" i="1"/>
  <c r="R610" i="1"/>
  <c r="R620" i="1"/>
  <c r="R630" i="1"/>
  <c r="R640" i="1"/>
  <c r="R650" i="1"/>
  <c r="R660" i="1"/>
  <c r="R670" i="1"/>
  <c r="R680" i="1"/>
  <c r="R690" i="1"/>
  <c r="R700" i="1"/>
  <c r="R710" i="1"/>
  <c r="R720" i="1"/>
  <c r="R730" i="1"/>
  <c r="R740" i="1"/>
  <c r="R750" i="1"/>
  <c r="R760" i="1"/>
  <c r="R770" i="1"/>
  <c r="R780" i="1"/>
  <c r="R790" i="1"/>
  <c r="R800" i="1"/>
  <c r="R810" i="1"/>
  <c r="R820" i="1"/>
  <c r="R830" i="1"/>
  <c r="R840" i="1"/>
  <c r="R850" i="1"/>
  <c r="R860" i="1"/>
  <c r="R870" i="1"/>
  <c r="R880" i="1"/>
  <c r="R890" i="1"/>
  <c r="R900" i="1"/>
  <c r="R910" i="1"/>
  <c r="R920" i="1"/>
  <c r="R930" i="1"/>
  <c r="R940" i="1"/>
  <c r="R950" i="1"/>
  <c r="R960" i="1"/>
  <c r="R970" i="1"/>
  <c r="R980" i="1"/>
  <c r="R990" i="1"/>
  <c r="R1000" i="1"/>
  <c r="R1010" i="1"/>
  <c r="R1020" i="1"/>
  <c r="R1030" i="1"/>
  <c r="R1040" i="1"/>
  <c r="R1050" i="1"/>
  <c r="R1060" i="1"/>
  <c r="R1070" i="1"/>
  <c r="R1080" i="1"/>
  <c r="R1090" i="1"/>
  <c r="R1100" i="1"/>
  <c r="R1110" i="1"/>
  <c r="R1120" i="1"/>
  <c r="R1130" i="1"/>
  <c r="R1140" i="1"/>
  <c r="R1150" i="1"/>
  <c r="R1160" i="1"/>
  <c r="R1170" i="1"/>
  <c r="R1180" i="1"/>
  <c r="R1190" i="1"/>
  <c r="R1200" i="1"/>
  <c r="R1210" i="1"/>
  <c r="R1220" i="1"/>
  <c r="R1230" i="1"/>
  <c r="R1240" i="1"/>
  <c r="R1250" i="1"/>
  <c r="R1260" i="1"/>
  <c r="R1270" i="1"/>
  <c r="R1280" i="1"/>
  <c r="R1290" i="1"/>
  <c r="R1300" i="1"/>
  <c r="R1310" i="1"/>
  <c r="R1320" i="1"/>
  <c r="R1330" i="1"/>
  <c r="R1340" i="1"/>
  <c r="R1350" i="1"/>
  <c r="R1360" i="1"/>
  <c r="R1370" i="1"/>
  <c r="T307" i="1"/>
  <c r="T407" i="1"/>
  <c r="T477" i="1"/>
  <c r="T527" i="1"/>
  <c r="T577" i="1"/>
  <c r="T627" i="1"/>
  <c r="T677" i="1"/>
  <c r="T713" i="1"/>
  <c r="T747" i="1"/>
  <c r="T781" i="1"/>
  <c r="T813" i="1"/>
  <c r="T847" i="1"/>
  <c r="T881" i="1"/>
  <c r="T913" i="1"/>
  <c r="T947" i="1"/>
  <c r="T981" i="1"/>
  <c r="T1013" i="1"/>
  <c r="T1037" i="1"/>
  <c r="T1057" i="1"/>
  <c r="T1077" i="1"/>
  <c r="T1097" i="1"/>
  <c r="T1117" i="1"/>
  <c r="T1137" i="1"/>
  <c r="T1157" i="1"/>
  <c r="T1177" i="1"/>
  <c r="T1197" i="1"/>
  <c r="T1213" i="1"/>
  <c r="T1231" i="1"/>
  <c r="T1248" i="1"/>
  <c r="T1263" i="1"/>
  <c r="T1281" i="1"/>
  <c r="T1298" i="1"/>
  <c r="T1313" i="1"/>
  <c r="T1331" i="1"/>
  <c r="T1348" i="1"/>
  <c r="T1362" i="1"/>
  <c r="T1377" i="1"/>
  <c r="T1391" i="1"/>
  <c r="T1405" i="1"/>
  <c r="T1417" i="1"/>
  <c r="T1429" i="1"/>
  <c r="T1442" i="1"/>
  <c r="T1455" i="1"/>
  <c r="T1467" i="1"/>
  <c r="T1479" i="1"/>
  <c r="T1492" i="1"/>
  <c r="T1505" i="1"/>
  <c r="T1517" i="1"/>
  <c r="T1529" i="1"/>
  <c r="T1542" i="1"/>
  <c r="T1555" i="1"/>
  <c r="T1567" i="1"/>
  <c r="T1579" i="1"/>
  <c r="T1592" i="1"/>
  <c r="T1605" i="1"/>
  <c r="T1617" i="1"/>
  <c r="T1629" i="1"/>
  <c r="T1642" i="1"/>
  <c r="T1655" i="1"/>
  <c r="T1667" i="1"/>
  <c r="T1679" i="1"/>
  <c r="T1692" i="1"/>
  <c r="T1705" i="1"/>
  <c r="T1717" i="1"/>
  <c r="T1729" i="1"/>
  <c r="T1742" i="1"/>
  <c r="T1755" i="1"/>
  <c r="T1767" i="1"/>
  <c r="T1778" i="1"/>
  <c r="T1789" i="1"/>
  <c r="T1800" i="1"/>
  <c r="S11" i="1"/>
  <c r="S21" i="1"/>
  <c r="S31" i="1"/>
  <c r="S41" i="1"/>
  <c r="S51" i="1"/>
  <c r="S61" i="1"/>
  <c r="S71" i="1"/>
  <c r="S81" i="1"/>
  <c r="S91" i="1"/>
  <c r="S101" i="1"/>
  <c r="S111" i="1"/>
  <c r="S121" i="1"/>
  <c r="S131" i="1"/>
  <c r="S141" i="1"/>
  <c r="S151" i="1"/>
  <c r="S161" i="1"/>
  <c r="S171" i="1"/>
  <c r="S181" i="1"/>
  <c r="S191" i="1"/>
  <c r="S201" i="1"/>
  <c r="S211" i="1"/>
  <c r="S221" i="1"/>
  <c r="S231" i="1"/>
  <c r="S241" i="1"/>
  <c r="S251" i="1"/>
  <c r="S261" i="1"/>
  <c r="S271" i="1"/>
  <c r="S281" i="1"/>
  <c r="S291" i="1"/>
  <c r="S301" i="1"/>
  <c r="S311" i="1"/>
  <c r="S321" i="1"/>
  <c r="S331" i="1"/>
  <c r="S341" i="1"/>
  <c r="S351" i="1"/>
  <c r="S361" i="1"/>
  <c r="S371" i="1"/>
  <c r="S381" i="1"/>
  <c r="S391" i="1"/>
  <c r="S401" i="1"/>
  <c r="S411" i="1"/>
  <c r="S421" i="1"/>
  <c r="S431" i="1"/>
  <c r="S441" i="1"/>
  <c r="S451" i="1"/>
  <c r="S461" i="1"/>
  <c r="S471" i="1"/>
  <c r="S481" i="1"/>
  <c r="S491" i="1"/>
  <c r="S501" i="1"/>
  <c r="S511" i="1"/>
  <c r="S521" i="1"/>
  <c r="S531" i="1"/>
  <c r="S541" i="1"/>
  <c r="S551" i="1"/>
  <c r="S561" i="1"/>
  <c r="S571" i="1"/>
  <c r="S581" i="1"/>
  <c r="S591" i="1"/>
  <c r="S601" i="1"/>
  <c r="S611" i="1"/>
  <c r="S621" i="1"/>
  <c r="S631" i="1"/>
  <c r="S641" i="1"/>
  <c r="S651" i="1"/>
  <c r="S661" i="1"/>
  <c r="S671" i="1"/>
  <c r="S681" i="1"/>
  <c r="S691" i="1"/>
  <c r="S701" i="1"/>
  <c r="S711" i="1"/>
  <c r="S721" i="1"/>
  <c r="S731" i="1"/>
  <c r="S741" i="1"/>
  <c r="S751" i="1"/>
  <c r="S761" i="1"/>
  <c r="S771" i="1"/>
  <c r="S781" i="1"/>
  <c r="S791" i="1"/>
  <c r="S801" i="1"/>
  <c r="S811" i="1"/>
  <c r="S821" i="1"/>
  <c r="S831" i="1"/>
  <c r="S841" i="1"/>
  <c r="S851" i="1"/>
  <c r="S861" i="1"/>
  <c r="S871" i="1"/>
  <c r="S881" i="1"/>
  <c r="S891" i="1"/>
  <c r="S901" i="1"/>
  <c r="S911" i="1"/>
  <c r="S921" i="1"/>
  <c r="S931" i="1"/>
  <c r="S941" i="1"/>
  <c r="S951" i="1"/>
  <c r="S961" i="1"/>
  <c r="S971" i="1"/>
  <c r="S981" i="1"/>
  <c r="S991" i="1"/>
  <c r="S1001" i="1"/>
  <c r="S1011" i="1"/>
  <c r="S1021" i="1"/>
  <c r="S1031" i="1"/>
  <c r="S1041" i="1"/>
  <c r="S1051" i="1"/>
  <c r="S1061" i="1"/>
  <c r="S1071" i="1"/>
  <c r="S1081" i="1"/>
  <c r="S1091" i="1"/>
  <c r="S1101" i="1"/>
  <c r="S1111" i="1"/>
  <c r="S1121" i="1"/>
  <c r="S1131" i="1"/>
  <c r="S1141" i="1"/>
  <c r="S1151" i="1"/>
  <c r="S1161" i="1"/>
  <c r="S1171" i="1"/>
  <c r="S1181" i="1"/>
  <c r="S1191" i="1"/>
  <c r="S1201" i="1"/>
  <c r="S1211" i="1"/>
  <c r="S1221" i="1"/>
  <c r="S1231" i="1"/>
  <c r="S1241" i="1"/>
  <c r="S1251" i="1"/>
  <c r="S1261" i="1"/>
  <c r="S1271" i="1"/>
  <c r="S1281" i="1"/>
  <c r="S1291" i="1"/>
  <c r="S1301" i="1"/>
  <c r="S1311" i="1"/>
  <c r="S1321" i="1"/>
  <c r="S1331" i="1"/>
  <c r="S1341" i="1"/>
  <c r="S1351" i="1"/>
  <c r="S1361" i="1"/>
  <c r="S1371" i="1"/>
  <c r="S1381" i="1"/>
  <c r="S1391" i="1"/>
  <c r="S1401" i="1"/>
  <c r="S1411" i="1"/>
  <c r="S1421" i="1"/>
  <c r="S1431" i="1"/>
  <c r="S1441" i="1"/>
  <c r="S1451" i="1"/>
  <c r="S1461" i="1"/>
  <c r="S1471" i="1"/>
  <c r="S1481" i="1"/>
  <c r="S1491" i="1"/>
  <c r="S1501" i="1"/>
  <c r="S1511" i="1"/>
  <c r="S1521" i="1"/>
  <c r="S1531" i="1"/>
  <c r="S1541" i="1"/>
  <c r="S1551" i="1"/>
  <c r="S1561" i="1"/>
  <c r="S1571" i="1"/>
  <c r="S1581" i="1"/>
  <c r="S1591" i="1"/>
  <c r="S1601" i="1"/>
  <c r="S1611" i="1"/>
  <c r="S1621" i="1"/>
  <c r="S1631" i="1"/>
  <c r="S1641" i="1"/>
  <c r="S1651" i="1"/>
  <c r="S1661" i="1"/>
  <c r="S1671" i="1"/>
  <c r="S1681" i="1"/>
  <c r="S1691" i="1"/>
  <c r="S1701" i="1"/>
  <c r="S1711" i="1"/>
  <c r="S1721" i="1"/>
  <c r="S1731" i="1"/>
  <c r="S1741" i="1"/>
  <c r="S1751" i="1"/>
  <c r="S1761" i="1"/>
  <c r="S1771" i="1"/>
  <c r="S1781" i="1"/>
  <c r="S1791" i="1"/>
  <c r="S1801" i="1"/>
  <c r="R11" i="1"/>
  <c r="R21" i="1"/>
  <c r="R31" i="1"/>
  <c r="R41" i="1"/>
  <c r="R51" i="1"/>
  <c r="R61" i="1"/>
  <c r="R71" i="1"/>
  <c r="R81" i="1"/>
  <c r="R91" i="1"/>
  <c r="R101" i="1"/>
  <c r="R111" i="1"/>
  <c r="R121" i="1"/>
  <c r="R131" i="1"/>
  <c r="R141" i="1"/>
  <c r="R151" i="1"/>
  <c r="R161" i="1"/>
  <c r="R171" i="1"/>
  <c r="R181" i="1"/>
  <c r="R191" i="1"/>
  <c r="R201" i="1"/>
  <c r="R211" i="1"/>
  <c r="R221" i="1"/>
  <c r="R231" i="1"/>
  <c r="R241" i="1"/>
  <c r="R251" i="1"/>
  <c r="R261" i="1"/>
  <c r="R271" i="1"/>
  <c r="R281" i="1"/>
  <c r="R291" i="1"/>
  <c r="R301" i="1"/>
  <c r="R311" i="1"/>
  <c r="R321" i="1"/>
  <c r="R331" i="1"/>
  <c r="R341" i="1"/>
  <c r="R351" i="1"/>
  <c r="R361" i="1"/>
  <c r="R371" i="1"/>
  <c r="R381" i="1"/>
  <c r="R391" i="1"/>
  <c r="R401" i="1"/>
  <c r="R411" i="1"/>
  <c r="R421" i="1"/>
  <c r="R431" i="1"/>
  <c r="R441" i="1"/>
  <c r="R451" i="1"/>
  <c r="R461" i="1"/>
  <c r="R471" i="1"/>
  <c r="R481" i="1"/>
  <c r="R491" i="1"/>
  <c r="R501" i="1"/>
  <c r="R511" i="1"/>
  <c r="R521" i="1"/>
  <c r="R531" i="1"/>
  <c r="R541" i="1"/>
  <c r="R551" i="1"/>
  <c r="R561" i="1"/>
  <c r="R571" i="1"/>
  <c r="R581" i="1"/>
  <c r="R591" i="1"/>
  <c r="R601" i="1"/>
  <c r="R611" i="1"/>
  <c r="R621" i="1"/>
  <c r="R631" i="1"/>
  <c r="R641" i="1"/>
  <c r="R651" i="1"/>
  <c r="R661" i="1"/>
  <c r="R671" i="1"/>
  <c r="R681" i="1"/>
  <c r="R691" i="1"/>
  <c r="R701" i="1"/>
  <c r="R711" i="1"/>
  <c r="R721" i="1"/>
  <c r="R731" i="1"/>
  <c r="R741" i="1"/>
  <c r="R751" i="1"/>
  <c r="R761" i="1"/>
  <c r="R771" i="1"/>
  <c r="R781" i="1"/>
  <c r="R791" i="1"/>
  <c r="R801" i="1"/>
  <c r="R811" i="1"/>
  <c r="R821" i="1"/>
  <c r="R831" i="1"/>
  <c r="R841" i="1"/>
  <c r="R851" i="1"/>
  <c r="R861" i="1"/>
  <c r="R871" i="1"/>
  <c r="R881" i="1"/>
  <c r="R891" i="1"/>
  <c r="R901" i="1"/>
  <c r="R911" i="1"/>
  <c r="R921" i="1"/>
  <c r="R931" i="1"/>
  <c r="R941" i="1"/>
  <c r="R951" i="1"/>
  <c r="R961" i="1"/>
  <c r="R971" i="1"/>
  <c r="R981" i="1"/>
  <c r="R991" i="1"/>
  <c r="R1001" i="1"/>
  <c r="R1011" i="1"/>
  <c r="R1021" i="1"/>
  <c r="R1031" i="1"/>
  <c r="R1041" i="1"/>
  <c r="R1051" i="1"/>
  <c r="R1061" i="1"/>
  <c r="R1071" i="1"/>
  <c r="R1081" i="1"/>
  <c r="R1091" i="1"/>
  <c r="R1101" i="1"/>
  <c r="R1111" i="1"/>
  <c r="R1121" i="1"/>
  <c r="R1131" i="1"/>
  <c r="R1141" i="1"/>
  <c r="R1151" i="1"/>
  <c r="R1161" i="1"/>
  <c r="R1171" i="1"/>
  <c r="R1181" i="1"/>
  <c r="R1191" i="1"/>
  <c r="R1201" i="1"/>
  <c r="R1211" i="1"/>
  <c r="R1221" i="1"/>
  <c r="R1231" i="1"/>
  <c r="R1241" i="1"/>
  <c r="R1251" i="1"/>
  <c r="R1261" i="1"/>
  <c r="R1271" i="1"/>
  <c r="R1281" i="1"/>
  <c r="R1291" i="1"/>
  <c r="R1301" i="1"/>
  <c r="R1311" i="1"/>
  <c r="R1321" i="1"/>
  <c r="R1331" i="1"/>
  <c r="R1341" i="1"/>
  <c r="R1351" i="1"/>
  <c r="R1361" i="1"/>
  <c r="R1371" i="1"/>
  <c r="R1381" i="1"/>
  <c r="R1391" i="1"/>
  <c r="R1401" i="1"/>
  <c r="R1411" i="1"/>
  <c r="R1421" i="1"/>
  <c r="R1431" i="1"/>
  <c r="R1441" i="1"/>
  <c r="R1451" i="1"/>
  <c r="R1461" i="1"/>
  <c r="R1471" i="1"/>
  <c r="R1481" i="1"/>
  <c r="R1491" i="1"/>
  <c r="R1501" i="1"/>
  <c r="R1511" i="1"/>
  <c r="R1521" i="1"/>
  <c r="R1531" i="1"/>
  <c r="R1541" i="1"/>
  <c r="R1551" i="1"/>
  <c r="R1561" i="1"/>
  <c r="R1571" i="1"/>
  <c r="R1581" i="1"/>
  <c r="R1591" i="1"/>
  <c r="R1601" i="1"/>
  <c r="R1611" i="1"/>
  <c r="R1621" i="1"/>
  <c r="R1631" i="1"/>
  <c r="R1641" i="1"/>
  <c r="R1651" i="1"/>
  <c r="R1661" i="1"/>
  <c r="R1671" i="1"/>
  <c r="R1681" i="1"/>
  <c r="R1691" i="1"/>
  <c r="R1701" i="1"/>
  <c r="R1711" i="1"/>
  <c r="R1721" i="1"/>
  <c r="R1731" i="1"/>
  <c r="R1741" i="1"/>
  <c r="R1751" i="1"/>
  <c r="R1761" i="1"/>
  <c r="R1771" i="1"/>
  <c r="R1781" i="1"/>
  <c r="R1791" i="1"/>
  <c r="T317" i="1"/>
  <c r="T417" i="1"/>
  <c r="T481" i="1"/>
  <c r="T531" i="1"/>
  <c r="T581" i="1"/>
  <c r="T631" i="1"/>
  <c r="T681" i="1"/>
  <c r="T717" i="1"/>
  <c r="T751" i="1"/>
  <c r="T783" i="1"/>
  <c r="T817" i="1"/>
  <c r="T851" i="1"/>
  <c r="T883" i="1"/>
  <c r="T917" i="1"/>
  <c r="T951" i="1"/>
  <c r="T983" i="1"/>
  <c r="T1017" i="1"/>
  <c r="T1038" i="1"/>
  <c r="T1058" i="1"/>
  <c r="T1078" i="1"/>
  <c r="T1098" i="1"/>
  <c r="T1118" i="1"/>
  <c r="T1138" i="1"/>
  <c r="T1158" i="1"/>
  <c r="T1178" i="1"/>
  <c r="T1198" i="1"/>
  <c r="T1217" i="1"/>
  <c r="T1232" i="1"/>
  <c r="T1249" i="1"/>
  <c r="T1267" i="1"/>
  <c r="T1282" i="1"/>
  <c r="T1299" i="1"/>
  <c r="T1317" i="1"/>
  <c r="T1332" i="1"/>
  <c r="T1349" i="1"/>
  <c r="T1363" i="1"/>
  <c r="T1378" i="1"/>
  <c r="T1392" i="1"/>
  <c r="T1406" i="1"/>
  <c r="T1418" i="1"/>
  <c r="T1431" i="1"/>
  <c r="T1443" i="1"/>
  <c r="T1456" i="1"/>
  <c r="T1468" i="1"/>
  <c r="T1481" i="1"/>
  <c r="T1493" i="1"/>
  <c r="T1506" i="1"/>
  <c r="T1518" i="1"/>
  <c r="T1531" i="1"/>
  <c r="T1543" i="1"/>
  <c r="T1556" i="1"/>
  <c r="T1568" i="1"/>
  <c r="T1581" i="1"/>
  <c r="T1593" i="1"/>
  <c r="T1606" i="1"/>
  <c r="T1618" i="1"/>
  <c r="T1631" i="1"/>
  <c r="T1643" i="1"/>
  <c r="T1656" i="1"/>
  <c r="T1668" i="1"/>
  <c r="T1681" i="1"/>
  <c r="T1693" i="1"/>
  <c r="T1706" i="1"/>
  <c r="T1718" i="1"/>
  <c r="T1731" i="1"/>
  <c r="T1743" i="1"/>
  <c r="T1756" i="1"/>
  <c r="T1768" i="1"/>
  <c r="T1779" i="1"/>
  <c r="T1790" i="1"/>
  <c r="T1801" i="1"/>
  <c r="S12" i="1"/>
  <c r="S22" i="1"/>
  <c r="S32" i="1"/>
  <c r="S42" i="1"/>
  <c r="S52" i="1"/>
  <c r="S62" i="1"/>
  <c r="S72" i="1"/>
  <c r="S82" i="1"/>
  <c r="S92" i="1"/>
  <c r="S102" i="1"/>
  <c r="S112" i="1"/>
  <c r="S122" i="1"/>
  <c r="S132" i="1"/>
  <c r="S142" i="1"/>
  <c r="S152" i="1"/>
  <c r="S162" i="1"/>
  <c r="S172" i="1"/>
  <c r="S182" i="1"/>
  <c r="S192" i="1"/>
  <c r="S202" i="1"/>
  <c r="S212" i="1"/>
  <c r="S222" i="1"/>
  <c r="S232" i="1"/>
  <c r="S242" i="1"/>
  <c r="S252" i="1"/>
  <c r="S262" i="1"/>
  <c r="S272" i="1"/>
  <c r="S282" i="1"/>
  <c r="S292" i="1"/>
  <c r="S302" i="1"/>
  <c r="S312" i="1"/>
  <c r="S322" i="1"/>
  <c r="S332" i="1"/>
  <c r="S342" i="1"/>
  <c r="S352" i="1"/>
  <c r="S362" i="1"/>
  <c r="S372" i="1"/>
  <c r="S382" i="1"/>
  <c r="S392" i="1"/>
  <c r="S402" i="1"/>
  <c r="S412" i="1"/>
  <c r="S422" i="1"/>
  <c r="S432" i="1"/>
  <c r="S442" i="1"/>
  <c r="S452" i="1"/>
  <c r="S462" i="1"/>
  <c r="S472" i="1"/>
  <c r="S482" i="1"/>
  <c r="S492" i="1"/>
  <c r="S502" i="1"/>
  <c r="S512" i="1"/>
  <c r="S522" i="1"/>
  <c r="S532" i="1"/>
  <c r="S542" i="1"/>
  <c r="S552" i="1"/>
  <c r="S562" i="1"/>
  <c r="S572" i="1"/>
  <c r="S582" i="1"/>
  <c r="S592" i="1"/>
  <c r="S602" i="1"/>
  <c r="S612" i="1"/>
  <c r="S622" i="1"/>
  <c r="S632" i="1"/>
  <c r="S642" i="1"/>
  <c r="S652" i="1"/>
  <c r="S662" i="1"/>
  <c r="S672" i="1"/>
  <c r="S682" i="1"/>
  <c r="S692" i="1"/>
  <c r="S702" i="1"/>
  <c r="S712" i="1"/>
  <c r="S722" i="1"/>
  <c r="S732" i="1"/>
  <c r="S742" i="1"/>
  <c r="S752" i="1"/>
  <c r="S762" i="1"/>
  <c r="S772" i="1"/>
  <c r="S782" i="1"/>
  <c r="S792" i="1"/>
  <c r="S802" i="1"/>
  <c r="S812" i="1"/>
  <c r="S822" i="1"/>
  <c r="S832" i="1"/>
  <c r="S842" i="1"/>
  <c r="S852" i="1"/>
  <c r="S862" i="1"/>
  <c r="S872" i="1"/>
  <c r="S882" i="1"/>
  <c r="S892" i="1"/>
  <c r="S902" i="1"/>
  <c r="S912" i="1"/>
  <c r="S922" i="1"/>
  <c r="S932" i="1"/>
  <c r="S942" i="1"/>
  <c r="S952" i="1"/>
  <c r="S962" i="1"/>
  <c r="S972" i="1"/>
  <c r="S982" i="1"/>
  <c r="S992" i="1"/>
  <c r="S1002" i="1"/>
  <c r="S1012" i="1"/>
  <c r="S1022" i="1"/>
  <c r="S1032" i="1"/>
  <c r="S1042" i="1"/>
  <c r="S1052" i="1"/>
  <c r="S1062" i="1"/>
  <c r="S1072" i="1"/>
  <c r="S1082" i="1"/>
  <c r="S1092" i="1"/>
  <c r="S1102" i="1"/>
  <c r="S1112" i="1"/>
  <c r="S1122" i="1"/>
  <c r="S1132" i="1"/>
  <c r="S1142" i="1"/>
  <c r="S1152" i="1"/>
  <c r="S1162" i="1"/>
  <c r="S1172" i="1"/>
  <c r="S1182" i="1"/>
  <c r="S1192" i="1"/>
  <c r="S1202" i="1"/>
  <c r="S1212" i="1"/>
  <c r="S1222" i="1"/>
  <c r="S1232" i="1"/>
  <c r="S1242" i="1"/>
  <c r="S1252" i="1"/>
  <c r="S1262" i="1"/>
  <c r="S1272" i="1"/>
  <c r="S1282" i="1"/>
  <c r="S1292" i="1"/>
  <c r="S1302" i="1"/>
  <c r="S1312" i="1"/>
  <c r="S1322" i="1"/>
  <c r="S1332" i="1"/>
  <c r="S1342" i="1"/>
  <c r="S1352" i="1"/>
  <c r="S1362" i="1"/>
  <c r="S1372" i="1"/>
  <c r="S1382" i="1"/>
  <c r="S1392" i="1"/>
  <c r="S1402" i="1"/>
  <c r="S1412" i="1"/>
  <c r="S1422" i="1"/>
  <c r="S1432" i="1"/>
  <c r="S1442" i="1"/>
  <c r="S1452" i="1"/>
  <c r="S1462" i="1"/>
  <c r="S1472" i="1"/>
  <c r="S1482" i="1"/>
  <c r="S1492" i="1"/>
  <c r="S1502" i="1"/>
  <c r="S1512" i="1"/>
  <c r="S1522" i="1"/>
  <c r="S1532" i="1"/>
  <c r="S1542" i="1"/>
  <c r="S1552" i="1"/>
  <c r="S1562" i="1"/>
  <c r="S1572" i="1"/>
  <c r="S1582" i="1"/>
  <c r="S1592" i="1"/>
  <c r="S1602" i="1"/>
  <c r="S1612" i="1"/>
  <c r="S1622" i="1"/>
  <c r="S1632" i="1"/>
  <c r="S1642" i="1"/>
  <c r="S1652" i="1"/>
  <c r="S1662" i="1"/>
  <c r="S1672" i="1"/>
  <c r="S1682" i="1"/>
  <c r="S1692" i="1"/>
  <c r="S1702" i="1"/>
  <c r="S1712" i="1"/>
  <c r="S1722" i="1"/>
  <c r="S1732" i="1"/>
  <c r="S1742" i="1"/>
  <c r="S1752" i="1"/>
  <c r="S1762" i="1"/>
  <c r="S1772" i="1"/>
  <c r="S1782" i="1"/>
  <c r="S1792" i="1"/>
  <c r="S1802" i="1"/>
  <c r="R12" i="1"/>
  <c r="R22" i="1"/>
  <c r="R32" i="1"/>
  <c r="R42" i="1"/>
  <c r="R52" i="1"/>
  <c r="R62" i="1"/>
  <c r="R72" i="1"/>
  <c r="R82" i="1"/>
  <c r="R92" i="1"/>
  <c r="R102" i="1"/>
  <c r="R112" i="1"/>
  <c r="R122" i="1"/>
  <c r="R132" i="1"/>
  <c r="R142" i="1"/>
  <c r="R152" i="1"/>
  <c r="R162" i="1"/>
  <c r="R172" i="1"/>
  <c r="R182" i="1"/>
  <c r="R192" i="1"/>
  <c r="R202" i="1"/>
  <c r="R212" i="1"/>
  <c r="R222" i="1"/>
  <c r="R232" i="1"/>
  <c r="R242" i="1"/>
  <c r="R252" i="1"/>
  <c r="R262" i="1"/>
  <c r="R272" i="1"/>
  <c r="R282" i="1"/>
  <c r="R292" i="1"/>
  <c r="R302" i="1"/>
  <c r="R312" i="1"/>
  <c r="R322" i="1"/>
  <c r="R332" i="1"/>
  <c r="R342" i="1"/>
  <c r="R352" i="1"/>
  <c r="R362" i="1"/>
  <c r="R372" i="1"/>
  <c r="R382" i="1"/>
  <c r="R392" i="1"/>
  <c r="R402" i="1"/>
  <c r="R412" i="1"/>
  <c r="R422" i="1"/>
  <c r="R432" i="1"/>
  <c r="R442" i="1"/>
  <c r="R452" i="1"/>
  <c r="R462" i="1"/>
  <c r="R472" i="1"/>
  <c r="R482" i="1"/>
  <c r="R492" i="1"/>
  <c r="R502" i="1"/>
  <c r="R512" i="1"/>
  <c r="R522" i="1"/>
  <c r="R532" i="1"/>
  <c r="R542" i="1"/>
  <c r="R552" i="1"/>
  <c r="R562" i="1"/>
  <c r="R572" i="1"/>
  <c r="R582" i="1"/>
  <c r="R592" i="1"/>
  <c r="R602" i="1"/>
  <c r="R612" i="1"/>
  <c r="R622" i="1"/>
  <c r="R632" i="1"/>
  <c r="R642" i="1"/>
  <c r="R652" i="1"/>
  <c r="R662" i="1"/>
  <c r="R672" i="1"/>
  <c r="R682" i="1"/>
  <c r="R692" i="1"/>
  <c r="R702" i="1"/>
  <c r="R712" i="1"/>
  <c r="R722" i="1"/>
  <c r="R732" i="1"/>
  <c r="R742" i="1"/>
  <c r="R752" i="1"/>
  <c r="R762" i="1"/>
  <c r="R772" i="1"/>
  <c r="R782" i="1"/>
  <c r="R792" i="1"/>
  <c r="R802" i="1"/>
  <c r="R812" i="1"/>
  <c r="R822" i="1"/>
  <c r="R832" i="1"/>
  <c r="R842" i="1"/>
  <c r="R852" i="1"/>
  <c r="R862" i="1"/>
  <c r="R872" i="1"/>
  <c r="R882" i="1"/>
  <c r="R892" i="1"/>
  <c r="R902" i="1"/>
  <c r="R912" i="1"/>
  <c r="R922" i="1"/>
  <c r="R932" i="1"/>
  <c r="R942" i="1"/>
  <c r="R952" i="1"/>
  <c r="R962" i="1"/>
  <c r="R972" i="1"/>
  <c r="R982" i="1"/>
  <c r="R992" i="1"/>
  <c r="R1002" i="1"/>
  <c r="R1012" i="1"/>
  <c r="R1022" i="1"/>
  <c r="R1032" i="1"/>
  <c r="R1042" i="1"/>
  <c r="R1052" i="1"/>
  <c r="R1062" i="1"/>
  <c r="R1072" i="1"/>
  <c r="R1082" i="1"/>
  <c r="R1092" i="1"/>
  <c r="R1102" i="1"/>
  <c r="R1112" i="1"/>
  <c r="R1122" i="1"/>
  <c r="R1132" i="1"/>
  <c r="R1142" i="1"/>
  <c r="R1152" i="1"/>
  <c r="R1162" i="1"/>
  <c r="R1172" i="1"/>
  <c r="R1182" i="1"/>
  <c r="R1192" i="1"/>
  <c r="R1202" i="1"/>
  <c r="R1212" i="1"/>
  <c r="R1222" i="1"/>
  <c r="R1232" i="1"/>
  <c r="R1242" i="1"/>
  <c r="R1252" i="1"/>
  <c r="R1262" i="1"/>
  <c r="R1272" i="1"/>
  <c r="R1282" i="1"/>
  <c r="R1292" i="1"/>
  <c r="R1302" i="1"/>
  <c r="R1312" i="1"/>
  <c r="R1322" i="1"/>
  <c r="R1332" i="1"/>
  <c r="R1342" i="1"/>
  <c r="R1352" i="1"/>
  <c r="R1362" i="1"/>
  <c r="R1372" i="1"/>
  <c r="R1382" i="1"/>
  <c r="R1392" i="1"/>
  <c r="R1402" i="1"/>
  <c r="R1412" i="1"/>
  <c r="R1422" i="1"/>
  <c r="R1432" i="1"/>
  <c r="R1442" i="1"/>
  <c r="R1452" i="1"/>
  <c r="R1462" i="1"/>
  <c r="R1472" i="1"/>
  <c r="R1482" i="1"/>
  <c r="R1492" i="1"/>
  <c r="R1502" i="1"/>
  <c r="R1512" i="1"/>
  <c r="R1522" i="1"/>
  <c r="R1532" i="1"/>
  <c r="R1542" i="1"/>
  <c r="R1552" i="1"/>
  <c r="R1562" i="1"/>
  <c r="R1572" i="1"/>
  <c r="R1582" i="1"/>
  <c r="R1592" i="1"/>
  <c r="R1602" i="1"/>
  <c r="R1612" i="1"/>
  <c r="R1622" i="1"/>
  <c r="R1632" i="1"/>
  <c r="R1642" i="1"/>
  <c r="R1652" i="1"/>
  <c r="R1662" i="1"/>
  <c r="R1672" i="1"/>
  <c r="R1682" i="1"/>
  <c r="R1692" i="1"/>
  <c r="R1702" i="1"/>
  <c r="R1712" i="1"/>
  <c r="R1722" i="1"/>
  <c r="R1732" i="1"/>
  <c r="R1742" i="1"/>
  <c r="R1752" i="1"/>
  <c r="R1762" i="1"/>
  <c r="R1772" i="1"/>
  <c r="R1782" i="1"/>
  <c r="R1792" i="1"/>
  <c r="R1802" i="1"/>
  <c r="Q12" i="1"/>
  <c r="Q22" i="1"/>
  <c r="Q32" i="1"/>
  <c r="Q42" i="1"/>
  <c r="Q52" i="1"/>
  <c r="Q62" i="1"/>
  <c r="Q72" i="1"/>
  <c r="Q82" i="1"/>
  <c r="Q92" i="1"/>
  <c r="Q102" i="1"/>
  <c r="Q112" i="1"/>
  <c r="Q122" i="1"/>
  <c r="Q132" i="1"/>
  <c r="Q142" i="1"/>
  <c r="Q152" i="1"/>
  <c r="Q162" i="1"/>
  <c r="Q172" i="1"/>
  <c r="Q182" i="1"/>
  <c r="Q192" i="1"/>
  <c r="Q202" i="1"/>
  <c r="Q212" i="1"/>
  <c r="Q222" i="1"/>
  <c r="Q232" i="1"/>
  <c r="Q242" i="1"/>
  <c r="Q252" i="1"/>
  <c r="Q262" i="1"/>
  <c r="Q272" i="1"/>
  <c r="Q282" i="1"/>
  <c r="Q292" i="1"/>
  <c r="Q302" i="1"/>
  <c r="Q312" i="1"/>
  <c r="Q322" i="1"/>
  <c r="Q332" i="1"/>
  <c r="Q342" i="1"/>
  <c r="Q352" i="1"/>
  <c r="Q362" i="1"/>
  <c r="Q372" i="1"/>
  <c r="Q382" i="1"/>
  <c r="Q392" i="1"/>
  <c r="Q402" i="1"/>
  <c r="Q412" i="1"/>
  <c r="Q422" i="1"/>
  <c r="Q432" i="1"/>
  <c r="Q442" i="1"/>
  <c r="Q452" i="1"/>
  <c r="Q462" i="1"/>
  <c r="Q472" i="1"/>
  <c r="Q482" i="1"/>
  <c r="Q492" i="1"/>
  <c r="Q502" i="1"/>
  <c r="Q512" i="1"/>
  <c r="Q522" i="1"/>
  <c r="Q532" i="1"/>
  <c r="Q542" i="1"/>
  <c r="Q552" i="1"/>
  <c r="Q562" i="1"/>
  <c r="Q572" i="1"/>
  <c r="Q582" i="1"/>
  <c r="Q592" i="1"/>
  <c r="Q602" i="1"/>
  <c r="Q612" i="1"/>
  <c r="Q622" i="1"/>
  <c r="Q632" i="1"/>
  <c r="Q642" i="1"/>
  <c r="Q652" i="1"/>
  <c r="Q662" i="1"/>
  <c r="Q672" i="1"/>
  <c r="Q682" i="1"/>
  <c r="Q692" i="1"/>
  <c r="Q702" i="1"/>
  <c r="Q712" i="1"/>
  <c r="Q722" i="1"/>
  <c r="Q732" i="1"/>
  <c r="Q742" i="1"/>
  <c r="Q752" i="1"/>
  <c r="Q762" i="1"/>
  <c r="Q772" i="1"/>
  <c r="Q782" i="1"/>
  <c r="Q792" i="1"/>
  <c r="T327" i="1"/>
  <c r="T427" i="1"/>
  <c r="T487" i="1"/>
  <c r="T537" i="1"/>
  <c r="T587" i="1"/>
  <c r="T637" i="1"/>
  <c r="T687" i="1"/>
  <c r="T721" i="1"/>
  <c r="T753" i="1"/>
  <c r="T787" i="1"/>
  <c r="T821" i="1"/>
  <c r="T853" i="1"/>
  <c r="T887" i="1"/>
  <c r="T921" i="1"/>
  <c r="T953" i="1"/>
  <c r="T987" i="1"/>
  <c r="T1018" i="1"/>
  <c r="T1039" i="1"/>
  <c r="T1059" i="1"/>
  <c r="T1079" i="1"/>
  <c r="T1099" i="1"/>
  <c r="T1119" i="1"/>
  <c r="T1139" i="1"/>
  <c r="T1159" i="1"/>
  <c r="T1179" i="1"/>
  <c r="T1199" i="1"/>
  <c r="T1218" i="1"/>
  <c r="T1233" i="1"/>
  <c r="T1251" i="1"/>
  <c r="T1268" i="1"/>
  <c r="T1283" i="1"/>
  <c r="T1301" i="1"/>
  <c r="T1318" i="1"/>
  <c r="T1333" i="1"/>
  <c r="T1351" i="1"/>
  <c r="T1365" i="1"/>
  <c r="T1379" i="1"/>
  <c r="T1393" i="1"/>
  <c r="T1407" i="1"/>
  <c r="T1419" i="1"/>
  <c r="T1432" i="1"/>
  <c r="T1445" i="1"/>
  <c r="T1457" i="1"/>
  <c r="T1469" i="1"/>
  <c r="T1482" i="1"/>
  <c r="T1495" i="1"/>
  <c r="T1507" i="1"/>
  <c r="T1519" i="1"/>
  <c r="T1532" i="1"/>
  <c r="T1545" i="1"/>
  <c r="T1557" i="1"/>
  <c r="T1569" i="1"/>
  <c r="T1582" i="1"/>
  <c r="T1595" i="1"/>
  <c r="T1607" i="1"/>
  <c r="T1619" i="1"/>
  <c r="T1632" i="1"/>
  <c r="T1645" i="1"/>
  <c r="T1657" i="1"/>
  <c r="T1669" i="1"/>
  <c r="T1682" i="1"/>
  <c r="T1695" i="1"/>
  <c r="T1707" i="1"/>
  <c r="T1719" i="1"/>
  <c r="T1732" i="1"/>
  <c r="T1745" i="1"/>
  <c r="T1757" i="1"/>
  <c r="T1769" i="1"/>
  <c r="T1780" i="1"/>
  <c r="T1791" i="1"/>
  <c r="T1802" i="1"/>
  <c r="S13" i="1"/>
  <c r="S23" i="1"/>
  <c r="S33" i="1"/>
  <c r="S43" i="1"/>
  <c r="S53" i="1"/>
  <c r="S63" i="1"/>
  <c r="S73" i="1"/>
  <c r="S83" i="1"/>
  <c r="S93" i="1"/>
  <c r="S103" i="1"/>
  <c r="S113" i="1"/>
  <c r="S123" i="1"/>
  <c r="S133" i="1"/>
  <c r="S143" i="1"/>
  <c r="S153" i="1"/>
  <c r="S163" i="1"/>
  <c r="S173" i="1"/>
  <c r="S183" i="1"/>
  <c r="S193" i="1"/>
  <c r="S203" i="1"/>
  <c r="S213" i="1"/>
  <c r="S223" i="1"/>
  <c r="S233" i="1"/>
  <c r="S243" i="1"/>
  <c r="S253" i="1"/>
  <c r="S263" i="1"/>
  <c r="S273" i="1"/>
  <c r="S283" i="1"/>
  <c r="S293" i="1"/>
  <c r="S303" i="1"/>
  <c r="S313" i="1"/>
  <c r="S323" i="1"/>
  <c r="S333" i="1"/>
  <c r="S343" i="1"/>
  <c r="S353" i="1"/>
  <c r="S363" i="1"/>
  <c r="S373" i="1"/>
  <c r="S383" i="1"/>
  <c r="S393" i="1"/>
  <c r="S403" i="1"/>
  <c r="S413" i="1"/>
  <c r="S423" i="1"/>
  <c r="S433" i="1"/>
  <c r="S443" i="1"/>
  <c r="S453" i="1"/>
  <c r="S463" i="1"/>
  <c r="S473" i="1"/>
  <c r="S483" i="1"/>
  <c r="S493" i="1"/>
  <c r="S503" i="1"/>
  <c r="S513" i="1"/>
  <c r="S523" i="1"/>
  <c r="S533" i="1"/>
  <c r="S543" i="1"/>
  <c r="S553" i="1"/>
  <c r="S563" i="1"/>
  <c r="S573" i="1"/>
  <c r="S583" i="1"/>
  <c r="S593" i="1"/>
  <c r="S603" i="1"/>
  <c r="S613" i="1"/>
  <c r="S623" i="1"/>
  <c r="S633" i="1"/>
  <c r="S643" i="1"/>
  <c r="S653" i="1"/>
  <c r="S663" i="1"/>
  <c r="S673" i="1"/>
  <c r="S683" i="1"/>
  <c r="S693" i="1"/>
  <c r="S703" i="1"/>
  <c r="S713" i="1"/>
  <c r="S723" i="1"/>
  <c r="S733" i="1"/>
  <c r="S743" i="1"/>
  <c r="S753" i="1"/>
  <c r="S763" i="1"/>
  <c r="S773" i="1"/>
  <c r="S783" i="1"/>
  <c r="S793" i="1"/>
  <c r="S803" i="1"/>
  <c r="S813" i="1"/>
  <c r="S823" i="1"/>
  <c r="S833" i="1"/>
  <c r="S843" i="1"/>
  <c r="S853" i="1"/>
  <c r="S863" i="1"/>
  <c r="S873" i="1"/>
  <c r="S883" i="1"/>
  <c r="S893" i="1"/>
  <c r="S903" i="1"/>
  <c r="S913" i="1"/>
  <c r="S923" i="1"/>
  <c r="S933" i="1"/>
  <c r="S943" i="1"/>
  <c r="S953" i="1"/>
  <c r="S963" i="1"/>
  <c r="S973" i="1"/>
  <c r="S983" i="1"/>
  <c r="S993" i="1"/>
  <c r="S1003" i="1"/>
  <c r="S1013" i="1"/>
  <c r="S1023" i="1"/>
  <c r="S1033" i="1"/>
  <c r="S1043" i="1"/>
  <c r="S1053" i="1"/>
  <c r="S1063" i="1"/>
  <c r="S1073" i="1"/>
  <c r="S1083" i="1"/>
  <c r="S1093" i="1"/>
  <c r="S1103" i="1"/>
  <c r="S1113" i="1"/>
  <c r="S1123" i="1"/>
  <c r="S1133" i="1"/>
  <c r="S1143" i="1"/>
  <c r="S1153" i="1"/>
  <c r="S1163" i="1"/>
  <c r="S1173" i="1"/>
  <c r="S1183" i="1"/>
  <c r="S1193" i="1"/>
  <c r="S1203" i="1"/>
  <c r="S1213" i="1"/>
  <c r="S1223" i="1"/>
  <c r="S1233" i="1"/>
  <c r="S1243" i="1"/>
  <c r="S1253" i="1"/>
  <c r="S1263" i="1"/>
  <c r="S1273" i="1"/>
  <c r="S1283" i="1"/>
  <c r="S1293" i="1"/>
  <c r="S1303" i="1"/>
  <c r="S1313" i="1"/>
  <c r="S1323" i="1"/>
  <c r="S1333" i="1"/>
  <c r="S1343" i="1"/>
  <c r="S1353" i="1"/>
  <c r="S1363" i="1"/>
  <c r="S1373" i="1"/>
  <c r="S1383" i="1"/>
  <c r="S1393" i="1"/>
  <c r="S1403" i="1"/>
  <c r="S1413" i="1"/>
  <c r="S1423" i="1"/>
  <c r="S1433" i="1"/>
  <c r="S1443" i="1"/>
  <c r="S1453" i="1"/>
  <c r="S1463" i="1"/>
  <c r="S1473" i="1"/>
  <c r="S1483" i="1"/>
  <c r="S1493" i="1"/>
  <c r="S1503" i="1"/>
  <c r="S1513" i="1"/>
  <c r="S1523" i="1"/>
  <c r="S1533" i="1"/>
  <c r="S1543" i="1"/>
  <c r="S1553" i="1"/>
  <c r="S1563" i="1"/>
  <c r="S1573" i="1"/>
  <c r="S1583" i="1"/>
  <c r="S1593" i="1"/>
  <c r="S1603" i="1"/>
  <c r="S1613" i="1"/>
  <c r="S1623" i="1"/>
  <c r="S1633" i="1"/>
  <c r="S1643" i="1"/>
  <c r="S1653" i="1"/>
  <c r="S1663" i="1"/>
  <c r="S1673" i="1"/>
  <c r="S1683" i="1"/>
  <c r="S1693" i="1"/>
  <c r="S1703" i="1"/>
  <c r="S1713" i="1"/>
  <c r="S1723" i="1"/>
  <c r="S1733" i="1"/>
  <c r="S1743" i="1"/>
  <c r="S1753" i="1"/>
  <c r="S1763" i="1"/>
  <c r="S1773" i="1"/>
  <c r="S1783" i="1"/>
  <c r="S1793" i="1"/>
  <c r="R3" i="1"/>
  <c r="R13" i="1"/>
  <c r="R23" i="1"/>
  <c r="R33" i="1"/>
  <c r="R43" i="1"/>
  <c r="R53" i="1"/>
  <c r="R63" i="1"/>
  <c r="R73" i="1"/>
  <c r="R83" i="1"/>
  <c r="R93" i="1"/>
  <c r="R103" i="1"/>
  <c r="R113" i="1"/>
  <c r="R123" i="1"/>
  <c r="R133" i="1"/>
  <c r="R143" i="1"/>
  <c r="R153" i="1"/>
  <c r="R163" i="1"/>
  <c r="R173" i="1"/>
  <c r="R183" i="1"/>
  <c r="R193" i="1"/>
  <c r="R203" i="1"/>
  <c r="R213" i="1"/>
  <c r="R223" i="1"/>
  <c r="R233" i="1"/>
  <c r="R243" i="1"/>
  <c r="R253" i="1"/>
  <c r="R263" i="1"/>
  <c r="R273" i="1"/>
  <c r="R283" i="1"/>
  <c r="R293" i="1"/>
  <c r="R303" i="1"/>
  <c r="R313" i="1"/>
  <c r="R323" i="1"/>
  <c r="R333" i="1"/>
  <c r="R343" i="1"/>
  <c r="R353" i="1"/>
  <c r="R363" i="1"/>
  <c r="R373" i="1"/>
  <c r="R383" i="1"/>
  <c r="R393" i="1"/>
  <c r="R403" i="1"/>
  <c r="R413" i="1"/>
  <c r="R423" i="1"/>
  <c r="R433" i="1"/>
  <c r="R443" i="1"/>
  <c r="R453" i="1"/>
  <c r="R463" i="1"/>
  <c r="R473" i="1"/>
  <c r="R483" i="1"/>
  <c r="R493" i="1"/>
  <c r="R503" i="1"/>
  <c r="R513" i="1"/>
  <c r="R523" i="1"/>
  <c r="R533" i="1"/>
  <c r="R543" i="1"/>
  <c r="R553" i="1"/>
  <c r="R563" i="1"/>
  <c r="R573" i="1"/>
  <c r="R583" i="1"/>
  <c r="R593" i="1"/>
  <c r="R603" i="1"/>
  <c r="R613" i="1"/>
  <c r="R623" i="1"/>
  <c r="R633" i="1"/>
  <c r="R643" i="1"/>
  <c r="R653" i="1"/>
  <c r="R663" i="1"/>
  <c r="R673" i="1"/>
  <c r="R683" i="1"/>
  <c r="R693" i="1"/>
  <c r="R703" i="1"/>
  <c r="R713" i="1"/>
  <c r="R723" i="1"/>
  <c r="R733" i="1"/>
  <c r="R743" i="1"/>
  <c r="R753" i="1"/>
  <c r="R763" i="1"/>
  <c r="R773" i="1"/>
  <c r="R783" i="1"/>
  <c r="R793" i="1"/>
  <c r="R803" i="1"/>
  <c r="R813" i="1"/>
  <c r="R823" i="1"/>
  <c r="R833" i="1"/>
  <c r="R843" i="1"/>
  <c r="R853" i="1"/>
  <c r="R863" i="1"/>
  <c r="R873" i="1"/>
  <c r="R883" i="1"/>
  <c r="R893" i="1"/>
  <c r="R903" i="1"/>
  <c r="R913" i="1"/>
  <c r="R923" i="1"/>
  <c r="R933" i="1"/>
  <c r="R943" i="1"/>
  <c r="R953" i="1"/>
  <c r="R963" i="1"/>
  <c r="R973" i="1"/>
  <c r="R983" i="1"/>
  <c r="R993" i="1"/>
  <c r="R1003" i="1"/>
  <c r="R1013" i="1"/>
  <c r="R1023" i="1"/>
  <c r="R1033" i="1"/>
  <c r="R1043" i="1"/>
  <c r="R1053" i="1"/>
  <c r="R1063" i="1"/>
  <c r="R1073" i="1"/>
  <c r="R1083" i="1"/>
  <c r="R1093" i="1"/>
  <c r="R1103" i="1"/>
  <c r="R1113" i="1"/>
  <c r="R1123" i="1"/>
  <c r="R1133" i="1"/>
  <c r="R1143" i="1"/>
  <c r="R1153" i="1"/>
  <c r="R1163" i="1"/>
  <c r="R1173" i="1"/>
  <c r="R1183" i="1"/>
  <c r="R1193" i="1"/>
  <c r="R1203" i="1"/>
  <c r="R1213" i="1"/>
  <c r="R1223" i="1"/>
  <c r="R1233" i="1"/>
  <c r="R1243" i="1"/>
  <c r="R1253" i="1"/>
  <c r="R1263" i="1"/>
  <c r="R1273" i="1"/>
  <c r="R1283" i="1"/>
  <c r="R1293" i="1"/>
  <c r="R1303" i="1"/>
  <c r="R1313" i="1"/>
  <c r="R1323" i="1"/>
  <c r="R1333" i="1"/>
  <c r="R1343" i="1"/>
  <c r="R1353" i="1"/>
  <c r="R1363" i="1"/>
  <c r="R1373" i="1"/>
  <c r="R1383" i="1"/>
  <c r="R1393" i="1"/>
  <c r="R1403" i="1"/>
  <c r="R1413" i="1"/>
  <c r="R1423" i="1"/>
  <c r="R1433" i="1"/>
  <c r="R1443" i="1"/>
  <c r="R1453" i="1"/>
  <c r="R1463" i="1"/>
  <c r="R1473" i="1"/>
  <c r="R1483" i="1"/>
  <c r="R1493" i="1"/>
  <c r="R1503" i="1"/>
  <c r="R1513" i="1"/>
  <c r="R1523" i="1"/>
  <c r="R1533" i="1"/>
  <c r="R1543" i="1"/>
  <c r="R1553" i="1"/>
  <c r="R1563" i="1"/>
  <c r="R1573" i="1"/>
  <c r="R1583" i="1"/>
  <c r="R1593" i="1"/>
  <c r="R1603" i="1"/>
  <c r="R1613" i="1"/>
  <c r="R1623" i="1"/>
  <c r="R1633" i="1"/>
  <c r="R1643" i="1"/>
  <c r="R1653" i="1"/>
  <c r="R1663" i="1"/>
  <c r="R1673" i="1"/>
  <c r="R1683" i="1"/>
  <c r="R1693" i="1"/>
  <c r="R1703" i="1"/>
  <c r="R1713" i="1"/>
  <c r="R1723" i="1"/>
  <c r="R1733" i="1"/>
  <c r="R1743" i="1"/>
  <c r="R1753" i="1"/>
  <c r="R1763" i="1"/>
  <c r="R1773" i="1"/>
  <c r="R1783" i="1"/>
  <c r="R1793" i="1"/>
  <c r="Q3" i="1"/>
  <c r="Q13" i="1"/>
  <c r="Q23" i="1"/>
  <c r="Q33" i="1"/>
  <c r="Q43" i="1"/>
  <c r="Q53" i="1"/>
  <c r="Q63" i="1"/>
  <c r="Q73" i="1"/>
  <c r="Q83" i="1"/>
  <c r="T337" i="1"/>
  <c r="T437" i="1"/>
  <c r="T491" i="1"/>
  <c r="T541" i="1"/>
  <c r="T591" i="1"/>
  <c r="T641" i="1"/>
  <c r="T691" i="1"/>
  <c r="T723" i="1"/>
  <c r="T757" i="1"/>
  <c r="T791" i="1"/>
  <c r="T823" i="1"/>
  <c r="T857" i="1"/>
  <c r="T891" i="1"/>
  <c r="T923" i="1"/>
  <c r="T957" i="1"/>
  <c r="T991" i="1"/>
  <c r="T1021" i="1"/>
  <c r="T1041" i="1"/>
  <c r="T1061" i="1"/>
  <c r="T1081" i="1"/>
  <c r="T1101" i="1"/>
  <c r="T1121" i="1"/>
  <c r="T1141" i="1"/>
  <c r="T1161" i="1"/>
  <c r="T1181" i="1"/>
  <c r="T1201" i="1"/>
  <c r="T1219" i="1"/>
  <c r="T1237" i="1"/>
  <c r="T1252" i="1"/>
  <c r="T1269" i="1"/>
  <c r="T1287" i="1"/>
  <c r="T1302" i="1"/>
  <c r="T1319" i="1"/>
  <c r="T1337" i="1"/>
  <c r="T1352" i="1"/>
  <c r="T1367" i="1"/>
  <c r="T1381" i="1"/>
  <c r="T1395" i="1"/>
  <c r="T1408" i="1"/>
  <c r="T1421" i="1"/>
  <c r="T1433" i="1"/>
  <c r="T1446" i="1"/>
  <c r="T1458" i="1"/>
  <c r="T1471" i="1"/>
  <c r="T1483" i="1"/>
  <c r="T1496" i="1"/>
  <c r="T1508" i="1"/>
  <c r="T1521" i="1"/>
  <c r="T1533" i="1"/>
  <c r="T1546" i="1"/>
  <c r="T1558" i="1"/>
  <c r="T1571" i="1"/>
  <c r="T1583" i="1"/>
  <c r="T1596" i="1"/>
  <c r="T1608" i="1"/>
  <c r="T1621" i="1"/>
  <c r="T1633" i="1"/>
  <c r="T1646" i="1"/>
  <c r="T1658" i="1"/>
  <c r="T1671" i="1"/>
  <c r="T1683" i="1"/>
  <c r="T1696" i="1"/>
  <c r="T1708" i="1"/>
  <c r="T1721" i="1"/>
  <c r="T1733" i="1"/>
  <c r="T1746" i="1"/>
  <c r="T1758" i="1"/>
  <c r="T1770" i="1"/>
  <c r="T1781" i="1"/>
  <c r="T1792" i="1"/>
  <c r="S3" i="1"/>
  <c r="S14" i="1"/>
  <c r="S24" i="1"/>
  <c r="S34" i="1"/>
  <c r="S44" i="1"/>
  <c r="S54" i="1"/>
  <c r="S64" i="1"/>
  <c r="S74" i="1"/>
  <c r="S84" i="1"/>
  <c r="S94" i="1"/>
  <c r="S104" i="1"/>
  <c r="S114" i="1"/>
  <c r="S124" i="1"/>
  <c r="S134" i="1"/>
  <c r="S144" i="1"/>
  <c r="S154" i="1"/>
  <c r="S164" i="1"/>
  <c r="S174" i="1"/>
  <c r="S184" i="1"/>
  <c r="S194" i="1"/>
  <c r="S204" i="1"/>
  <c r="S214" i="1"/>
  <c r="S224" i="1"/>
  <c r="S234" i="1"/>
  <c r="S244" i="1"/>
  <c r="S254" i="1"/>
  <c r="S264" i="1"/>
  <c r="S274" i="1"/>
  <c r="S284" i="1"/>
  <c r="S294" i="1"/>
  <c r="S304" i="1"/>
  <c r="S314" i="1"/>
  <c r="S324" i="1"/>
  <c r="S334" i="1"/>
  <c r="S344" i="1"/>
  <c r="S354" i="1"/>
  <c r="S364" i="1"/>
  <c r="S374" i="1"/>
  <c r="S384" i="1"/>
  <c r="S394" i="1"/>
  <c r="S404" i="1"/>
  <c r="S414" i="1"/>
  <c r="S424" i="1"/>
  <c r="S434" i="1"/>
  <c r="S444" i="1"/>
  <c r="S454" i="1"/>
  <c r="S464" i="1"/>
  <c r="S474" i="1"/>
  <c r="S484" i="1"/>
  <c r="S494" i="1"/>
  <c r="S504" i="1"/>
  <c r="S514" i="1"/>
  <c r="S524" i="1"/>
  <c r="S534" i="1"/>
  <c r="S544" i="1"/>
  <c r="S554" i="1"/>
  <c r="S564" i="1"/>
  <c r="S574" i="1"/>
  <c r="S584" i="1"/>
  <c r="S594" i="1"/>
  <c r="S604" i="1"/>
  <c r="S614" i="1"/>
  <c r="S624" i="1"/>
  <c r="S634" i="1"/>
  <c r="S644" i="1"/>
  <c r="S654" i="1"/>
  <c r="S664" i="1"/>
  <c r="S674" i="1"/>
  <c r="S684" i="1"/>
  <c r="S694" i="1"/>
  <c r="S704" i="1"/>
  <c r="S714" i="1"/>
  <c r="S724" i="1"/>
  <c r="S734" i="1"/>
  <c r="S744" i="1"/>
  <c r="S754" i="1"/>
  <c r="S764" i="1"/>
  <c r="S774" i="1"/>
  <c r="S784" i="1"/>
  <c r="S794" i="1"/>
  <c r="S804" i="1"/>
  <c r="S814" i="1"/>
  <c r="S824" i="1"/>
  <c r="S834" i="1"/>
  <c r="S844" i="1"/>
  <c r="S854" i="1"/>
  <c r="S864" i="1"/>
  <c r="S874" i="1"/>
  <c r="S884" i="1"/>
  <c r="S894" i="1"/>
  <c r="S904" i="1"/>
  <c r="S914" i="1"/>
  <c r="S924" i="1"/>
  <c r="S934" i="1"/>
  <c r="S944" i="1"/>
  <c r="S954" i="1"/>
  <c r="S964" i="1"/>
  <c r="S974" i="1"/>
  <c r="S984" i="1"/>
  <c r="S994" i="1"/>
  <c r="S1004" i="1"/>
  <c r="S1014" i="1"/>
  <c r="S1024" i="1"/>
  <c r="S1034" i="1"/>
  <c r="S1044" i="1"/>
  <c r="S1054" i="1"/>
  <c r="S1064" i="1"/>
  <c r="S1074" i="1"/>
  <c r="S1084" i="1"/>
  <c r="S1094" i="1"/>
  <c r="S1104" i="1"/>
  <c r="S1114" i="1"/>
  <c r="S1124" i="1"/>
  <c r="S1134" i="1"/>
  <c r="S1144" i="1"/>
  <c r="S1154" i="1"/>
  <c r="S1164" i="1"/>
  <c r="S1174" i="1"/>
  <c r="S1184" i="1"/>
  <c r="S1194" i="1"/>
  <c r="S1204" i="1"/>
  <c r="S1214" i="1"/>
  <c r="S1224" i="1"/>
  <c r="S1234" i="1"/>
  <c r="S1244" i="1"/>
  <c r="S1254" i="1"/>
  <c r="S1264" i="1"/>
  <c r="S1274" i="1"/>
  <c r="S1284" i="1"/>
  <c r="S1294" i="1"/>
  <c r="S1304" i="1"/>
  <c r="S1314" i="1"/>
  <c r="S1324" i="1"/>
  <c r="S1334" i="1"/>
  <c r="S1344" i="1"/>
  <c r="S1354" i="1"/>
  <c r="S1364" i="1"/>
  <c r="S1374" i="1"/>
  <c r="S1384" i="1"/>
  <c r="S1394" i="1"/>
  <c r="S1404" i="1"/>
  <c r="S1414" i="1"/>
  <c r="S1424" i="1"/>
  <c r="S1434" i="1"/>
  <c r="S1444" i="1"/>
  <c r="S1454" i="1"/>
  <c r="S1464" i="1"/>
  <c r="S1474" i="1"/>
  <c r="S1484" i="1"/>
  <c r="S1494" i="1"/>
  <c r="S1504" i="1"/>
  <c r="S1514" i="1"/>
  <c r="S1524" i="1"/>
  <c r="S1534" i="1"/>
  <c r="S1544" i="1"/>
  <c r="S1554" i="1"/>
  <c r="S1564" i="1"/>
  <c r="S1574" i="1"/>
  <c r="S1584" i="1"/>
  <c r="S1594" i="1"/>
  <c r="S1604" i="1"/>
  <c r="S1614" i="1"/>
  <c r="S1624" i="1"/>
  <c r="S1634" i="1"/>
  <c r="S1644" i="1"/>
  <c r="S1654" i="1"/>
  <c r="S1664" i="1"/>
  <c r="S1674" i="1"/>
  <c r="S1684" i="1"/>
  <c r="S1694" i="1"/>
  <c r="S1704" i="1"/>
  <c r="S1714" i="1"/>
  <c r="S1724" i="1"/>
  <c r="S1734" i="1"/>
  <c r="S1744" i="1"/>
  <c r="S1754" i="1"/>
  <c r="S1764" i="1"/>
  <c r="S1774" i="1"/>
  <c r="S1784" i="1"/>
  <c r="S1794" i="1"/>
  <c r="R4" i="1"/>
  <c r="R14" i="1"/>
  <c r="R24" i="1"/>
  <c r="R34" i="1"/>
  <c r="R44" i="1"/>
  <c r="R54" i="1"/>
  <c r="R64" i="1"/>
  <c r="R74" i="1"/>
  <c r="R84" i="1"/>
  <c r="R94" i="1"/>
  <c r="R104" i="1"/>
  <c r="R114" i="1"/>
  <c r="R124" i="1"/>
  <c r="R134" i="1"/>
  <c r="R144" i="1"/>
  <c r="R154" i="1"/>
  <c r="R164" i="1"/>
  <c r="R174" i="1"/>
  <c r="R184" i="1"/>
  <c r="R194" i="1"/>
  <c r="R204" i="1"/>
  <c r="R214" i="1"/>
  <c r="R224" i="1"/>
  <c r="R234" i="1"/>
  <c r="R244" i="1"/>
  <c r="R254" i="1"/>
  <c r="R264" i="1"/>
  <c r="R274" i="1"/>
  <c r="R284" i="1"/>
  <c r="R294" i="1"/>
  <c r="R304" i="1"/>
  <c r="R314" i="1"/>
  <c r="R324" i="1"/>
  <c r="R334" i="1"/>
  <c r="R344" i="1"/>
  <c r="R354" i="1"/>
  <c r="R364" i="1"/>
  <c r="R374" i="1"/>
  <c r="R384" i="1"/>
  <c r="R394" i="1"/>
  <c r="R404" i="1"/>
  <c r="R414" i="1"/>
  <c r="R424" i="1"/>
  <c r="R434" i="1"/>
  <c r="R444" i="1"/>
  <c r="R454" i="1"/>
  <c r="R464" i="1"/>
  <c r="R474" i="1"/>
  <c r="R484" i="1"/>
  <c r="R494" i="1"/>
  <c r="R504" i="1"/>
  <c r="R514" i="1"/>
  <c r="R524" i="1"/>
  <c r="R534" i="1"/>
  <c r="R544" i="1"/>
  <c r="R554" i="1"/>
  <c r="R564" i="1"/>
  <c r="R574" i="1"/>
  <c r="R584" i="1"/>
  <c r="R594" i="1"/>
  <c r="R604" i="1"/>
  <c r="R614" i="1"/>
  <c r="R624" i="1"/>
  <c r="R634" i="1"/>
  <c r="R644" i="1"/>
  <c r="R654" i="1"/>
  <c r="R664" i="1"/>
  <c r="R674" i="1"/>
  <c r="R684" i="1"/>
  <c r="R694" i="1"/>
  <c r="R704" i="1"/>
  <c r="R714" i="1"/>
  <c r="R724" i="1"/>
  <c r="R734" i="1"/>
  <c r="R744" i="1"/>
  <c r="R754" i="1"/>
  <c r="R764" i="1"/>
  <c r="R774" i="1"/>
  <c r="R784" i="1"/>
  <c r="R794" i="1"/>
  <c r="R804" i="1"/>
  <c r="R814" i="1"/>
  <c r="R824" i="1"/>
  <c r="R834" i="1"/>
  <c r="R844" i="1"/>
  <c r="R854" i="1"/>
  <c r="R864" i="1"/>
  <c r="R874" i="1"/>
  <c r="R884" i="1"/>
  <c r="R894" i="1"/>
  <c r="R904" i="1"/>
  <c r="R914" i="1"/>
  <c r="R924" i="1"/>
  <c r="R934" i="1"/>
  <c r="R944" i="1"/>
  <c r="R954" i="1"/>
  <c r="R964" i="1"/>
  <c r="R974" i="1"/>
  <c r="R984" i="1"/>
  <c r="R994" i="1"/>
  <c r="R1004" i="1"/>
  <c r="R1014" i="1"/>
  <c r="R1024" i="1"/>
  <c r="R1034" i="1"/>
  <c r="R1044" i="1"/>
  <c r="R1054" i="1"/>
  <c r="R1064" i="1"/>
  <c r="R1074" i="1"/>
  <c r="R1084" i="1"/>
  <c r="R1094" i="1"/>
  <c r="R1104" i="1"/>
  <c r="R1114" i="1"/>
  <c r="R1124" i="1"/>
  <c r="R1134" i="1"/>
  <c r="R1144" i="1"/>
  <c r="R1154" i="1"/>
  <c r="R1164" i="1"/>
  <c r="R1174" i="1"/>
  <c r="R1184" i="1"/>
  <c r="R1194" i="1"/>
  <c r="R1204" i="1"/>
  <c r="R1214" i="1"/>
  <c r="R1224" i="1"/>
  <c r="R1234" i="1"/>
  <c r="R1244" i="1"/>
  <c r="R1254" i="1"/>
  <c r="R1264" i="1"/>
  <c r="R1274" i="1"/>
  <c r="R1284" i="1"/>
  <c r="R1294" i="1"/>
  <c r="R1304" i="1"/>
  <c r="R1314" i="1"/>
  <c r="R1324" i="1"/>
  <c r="R1334" i="1"/>
  <c r="R1344" i="1"/>
  <c r="R1354" i="1"/>
  <c r="R1364" i="1"/>
  <c r="R1374" i="1"/>
  <c r="R1384" i="1"/>
  <c r="R1394" i="1"/>
  <c r="R1404" i="1"/>
  <c r="R1414" i="1"/>
  <c r="R1424" i="1"/>
  <c r="R1434" i="1"/>
  <c r="R1444" i="1"/>
  <c r="R1454" i="1"/>
  <c r="R1464" i="1"/>
  <c r="R1474" i="1"/>
  <c r="R1484" i="1"/>
  <c r="R1494" i="1"/>
  <c r="R1504" i="1"/>
  <c r="R1514" i="1"/>
  <c r="R1524" i="1"/>
  <c r="R1534" i="1"/>
  <c r="R1544" i="1"/>
  <c r="R1554" i="1"/>
  <c r="R1564" i="1"/>
  <c r="R1574" i="1"/>
  <c r="R1584" i="1"/>
  <c r="R1594" i="1"/>
  <c r="R1604" i="1"/>
  <c r="R1614" i="1"/>
  <c r="R1624" i="1"/>
  <c r="R1634" i="1"/>
  <c r="R1644" i="1"/>
  <c r="R1654" i="1"/>
  <c r="R1664" i="1"/>
  <c r="R1674" i="1"/>
  <c r="R1684" i="1"/>
  <c r="R1694" i="1"/>
  <c r="R1704" i="1"/>
  <c r="R1714" i="1"/>
  <c r="R1724" i="1"/>
  <c r="R1734" i="1"/>
  <c r="R1744" i="1"/>
  <c r="R1754" i="1"/>
  <c r="R1764" i="1"/>
  <c r="R1774" i="1"/>
  <c r="R1784" i="1"/>
  <c r="R1794" i="1"/>
  <c r="Q4" i="1"/>
  <c r="Q14" i="1"/>
  <c r="Q24" i="1"/>
  <c r="Q34" i="1"/>
  <c r="Q44" i="1"/>
  <c r="Q54" i="1"/>
  <c r="Q64" i="1"/>
  <c r="Q74" i="1"/>
  <c r="Q84" i="1"/>
  <c r="Q94" i="1"/>
  <c r="Q104" i="1"/>
  <c r="Q114" i="1"/>
  <c r="Q124" i="1"/>
  <c r="Q134" i="1"/>
  <c r="Q144" i="1"/>
  <c r="Q154" i="1"/>
  <c r="Q164" i="1"/>
  <c r="Q174" i="1"/>
  <c r="Q184" i="1"/>
  <c r="Q194" i="1"/>
  <c r="Q204" i="1"/>
  <c r="Q214" i="1"/>
  <c r="Q224" i="1"/>
  <c r="Q234" i="1"/>
  <c r="T347" i="1"/>
  <c r="T447" i="1"/>
  <c r="T497" i="1"/>
  <c r="T547" i="1"/>
  <c r="T597" i="1"/>
  <c r="T647" i="1"/>
  <c r="T693" i="1"/>
  <c r="T727" i="1"/>
  <c r="T761" i="1"/>
  <c r="T793" i="1"/>
  <c r="T827" i="1"/>
  <c r="T861" i="1"/>
  <c r="T893" i="1"/>
  <c r="T927" i="1"/>
  <c r="T961" i="1"/>
  <c r="T993" i="1"/>
  <c r="T1023" i="1"/>
  <c r="T1043" i="1"/>
  <c r="T1063" i="1"/>
  <c r="T1083" i="1"/>
  <c r="T1103" i="1"/>
  <c r="T1123" i="1"/>
  <c r="T1143" i="1"/>
  <c r="T1163" i="1"/>
  <c r="T1183" i="1"/>
  <c r="T1203" i="1"/>
  <c r="T1221" i="1"/>
  <c r="T1238" i="1"/>
  <c r="T1253" i="1"/>
  <c r="T1271" i="1"/>
  <c r="T1288" i="1"/>
  <c r="T1303" i="1"/>
  <c r="T1321" i="1"/>
  <c r="T1338" i="1"/>
  <c r="T1353" i="1"/>
  <c r="T1368" i="1"/>
  <c r="T1382" i="1"/>
  <c r="T1397" i="1"/>
  <c r="T1409" i="1"/>
  <c r="T1422" i="1"/>
  <c r="T1435" i="1"/>
  <c r="T1447" i="1"/>
  <c r="T1459" i="1"/>
  <c r="T1472" i="1"/>
  <c r="T1485" i="1"/>
  <c r="T1497" i="1"/>
  <c r="T1509" i="1"/>
  <c r="T1522" i="1"/>
  <c r="T1535" i="1"/>
  <c r="T1547" i="1"/>
  <c r="T1559" i="1"/>
  <c r="T1572" i="1"/>
  <c r="T1585" i="1"/>
  <c r="T1597" i="1"/>
  <c r="T1609" i="1"/>
  <c r="T1622" i="1"/>
  <c r="T1635" i="1"/>
  <c r="T1647" i="1"/>
  <c r="T1659" i="1"/>
  <c r="T1672" i="1"/>
  <c r="T1685" i="1"/>
  <c r="T1697" i="1"/>
  <c r="T1709" i="1"/>
  <c r="T1722" i="1"/>
  <c r="T1735" i="1"/>
  <c r="T1747" i="1"/>
  <c r="T1759" i="1"/>
  <c r="T1771" i="1"/>
  <c r="T1782" i="1"/>
  <c r="T1793" i="1"/>
  <c r="S5" i="1"/>
  <c r="S15" i="1"/>
  <c r="S25" i="1"/>
  <c r="S35" i="1"/>
  <c r="S45" i="1"/>
  <c r="S55" i="1"/>
  <c r="S65" i="1"/>
  <c r="S75" i="1"/>
  <c r="S85" i="1"/>
  <c r="S95" i="1"/>
  <c r="S105" i="1"/>
  <c r="S115" i="1"/>
  <c r="S125" i="1"/>
  <c r="S135" i="1"/>
  <c r="S145" i="1"/>
  <c r="S155" i="1"/>
  <c r="S165" i="1"/>
  <c r="S175" i="1"/>
  <c r="S185" i="1"/>
  <c r="S195" i="1"/>
  <c r="S205" i="1"/>
  <c r="S215" i="1"/>
  <c r="S225" i="1"/>
  <c r="S235" i="1"/>
  <c r="S245" i="1"/>
  <c r="S255" i="1"/>
  <c r="S265" i="1"/>
  <c r="S275" i="1"/>
  <c r="S285" i="1"/>
  <c r="S295" i="1"/>
  <c r="S305" i="1"/>
  <c r="S315" i="1"/>
  <c r="S325" i="1"/>
  <c r="S335" i="1"/>
  <c r="S345" i="1"/>
  <c r="S355" i="1"/>
  <c r="S365" i="1"/>
  <c r="S375" i="1"/>
  <c r="S385" i="1"/>
  <c r="S395" i="1"/>
  <c r="S405" i="1"/>
  <c r="S415" i="1"/>
  <c r="S425" i="1"/>
  <c r="S435" i="1"/>
  <c r="S445" i="1"/>
  <c r="S455" i="1"/>
  <c r="S465" i="1"/>
  <c r="S475" i="1"/>
  <c r="S485" i="1"/>
  <c r="S495" i="1"/>
  <c r="S505" i="1"/>
  <c r="S515" i="1"/>
  <c r="S525" i="1"/>
  <c r="S535" i="1"/>
  <c r="S545" i="1"/>
  <c r="S555" i="1"/>
  <c r="S565" i="1"/>
  <c r="S575" i="1"/>
  <c r="S585" i="1"/>
  <c r="S595" i="1"/>
  <c r="S605" i="1"/>
  <c r="S615" i="1"/>
  <c r="S625" i="1"/>
  <c r="S635" i="1"/>
  <c r="S645" i="1"/>
  <c r="S655" i="1"/>
  <c r="S665" i="1"/>
  <c r="S675" i="1"/>
  <c r="S685" i="1"/>
  <c r="S695" i="1"/>
  <c r="S705" i="1"/>
  <c r="S715" i="1"/>
  <c r="S725" i="1"/>
  <c r="S735" i="1"/>
  <c r="S745" i="1"/>
  <c r="S755" i="1"/>
  <c r="S765" i="1"/>
  <c r="S775" i="1"/>
  <c r="S785" i="1"/>
  <c r="S795" i="1"/>
  <c r="S805" i="1"/>
  <c r="S815" i="1"/>
  <c r="S825" i="1"/>
  <c r="S835" i="1"/>
  <c r="S845" i="1"/>
  <c r="S855" i="1"/>
  <c r="S865" i="1"/>
  <c r="S875" i="1"/>
  <c r="S885" i="1"/>
  <c r="S895" i="1"/>
  <c r="S905" i="1"/>
  <c r="S915" i="1"/>
  <c r="S925" i="1"/>
  <c r="S935" i="1"/>
  <c r="S945" i="1"/>
  <c r="S955" i="1"/>
  <c r="S965" i="1"/>
  <c r="S975" i="1"/>
  <c r="S985" i="1"/>
  <c r="S995" i="1"/>
  <c r="S1005" i="1"/>
  <c r="S1015" i="1"/>
  <c r="S1025" i="1"/>
  <c r="S1035" i="1"/>
  <c r="S1045" i="1"/>
  <c r="S1055" i="1"/>
  <c r="S1065" i="1"/>
  <c r="S1075" i="1"/>
  <c r="S1085" i="1"/>
  <c r="S1095" i="1"/>
  <c r="S1105" i="1"/>
  <c r="S1115" i="1"/>
  <c r="S1125" i="1"/>
  <c r="S1135" i="1"/>
  <c r="S1145" i="1"/>
  <c r="S1155" i="1"/>
  <c r="S1165" i="1"/>
  <c r="S1175" i="1"/>
  <c r="S1185" i="1"/>
  <c r="S1195" i="1"/>
  <c r="S1205" i="1"/>
  <c r="S1215" i="1"/>
  <c r="S1225" i="1"/>
  <c r="S1235" i="1"/>
  <c r="S1245" i="1"/>
  <c r="S1255" i="1"/>
  <c r="S1265" i="1"/>
  <c r="S1275" i="1"/>
  <c r="S1285" i="1"/>
  <c r="S1295" i="1"/>
  <c r="S1305" i="1"/>
  <c r="S1315" i="1"/>
  <c r="S1325" i="1"/>
  <c r="S1335" i="1"/>
  <c r="S1345" i="1"/>
  <c r="S1355" i="1"/>
  <c r="S1365" i="1"/>
  <c r="S1375" i="1"/>
  <c r="S1385" i="1"/>
  <c r="S1395" i="1"/>
  <c r="S1405" i="1"/>
  <c r="S1415" i="1"/>
  <c r="S1425" i="1"/>
  <c r="S1435" i="1"/>
  <c r="S1445" i="1"/>
  <c r="S1455" i="1"/>
  <c r="S1465" i="1"/>
  <c r="S1475" i="1"/>
  <c r="S1485" i="1"/>
  <c r="S1495" i="1"/>
  <c r="S1505" i="1"/>
  <c r="S1515" i="1"/>
  <c r="S1525" i="1"/>
  <c r="S1535" i="1"/>
  <c r="S1545" i="1"/>
  <c r="S1555" i="1"/>
  <c r="S1565" i="1"/>
  <c r="S1575" i="1"/>
  <c r="S1585" i="1"/>
  <c r="S1595" i="1"/>
  <c r="S1605" i="1"/>
  <c r="S1615" i="1"/>
  <c r="S1625" i="1"/>
  <c r="S1635" i="1"/>
  <c r="S1645" i="1"/>
  <c r="S1655" i="1"/>
  <c r="S1665" i="1"/>
  <c r="S1675" i="1"/>
  <c r="S1685" i="1"/>
  <c r="S1695" i="1"/>
  <c r="S1705" i="1"/>
  <c r="S1715" i="1"/>
  <c r="S1725" i="1"/>
  <c r="S1735" i="1"/>
  <c r="S1745" i="1"/>
  <c r="S1755" i="1"/>
  <c r="S1765" i="1"/>
  <c r="S1775" i="1"/>
  <c r="S1785" i="1"/>
  <c r="S1795" i="1"/>
  <c r="R5" i="1"/>
  <c r="R15" i="1"/>
  <c r="R25" i="1"/>
  <c r="R35" i="1"/>
  <c r="R45" i="1"/>
  <c r="R55" i="1"/>
  <c r="R65" i="1"/>
  <c r="R75" i="1"/>
  <c r="R85" i="1"/>
  <c r="R95" i="1"/>
  <c r="R105" i="1"/>
  <c r="R115" i="1"/>
  <c r="R125" i="1"/>
  <c r="R135" i="1"/>
  <c r="R145" i="1"/>
  <c r="R155" i="1"/>
  <c r="R165" i="1"/>
  <c r="R175" i="1"/>
  <c r="R185" i="1"/>
  <c r="R195" i="1"/>
  <c r="R205" i="1"/>
  <c r="R215" i="1"/>
  <c r="R225" i="1"/>
  <c r="R235" i="1"/>
  <c r="R245" i="1"/>
  <c r="R255" i="1"/>
  <c r="R265" i="1"/>
  <c r="R275" i="1"/>
  <c r="R285" i="1"/>
  <c r="R295" i="1"/>
  <c r="R305" i="1"/>
  <c r="R315" i="1"/>
  <c r="R325" i="1"/>
  <c r="R335" i="1"/>
  <c r="R345" i="1"/>
  <c r="R355" i="1"/>
  <c r="R365" i="1"/>
  <c r="R375" i="1"/>
  <c r="R385" i="1"/>
  <c r="R395" i="1"/>
  <c r="R405" i="1"/>
  <c r="R415" i="1"/>
  <c r="R425" i="1"/>
  <c r="R435" i="1"/>
  <c r="R445" i="1"/>
  <c r="R455" i="1"/>
  <c r="R465" i="1"/>
  <c r="R475" i="1"/>
  <c r="R485" i="1"/>
  <c r="R495" i="1"/>
  <c r="R505" i="1"/>
  <c r="R515" i="1"/>
  <c r="R525" i="1"/>
  <c r="R535" i="1"/>
  <c r="R545" i="1"/>
  <c r="R555" i="1"/>
  <c r="R565" i="1"/>
  <c r="R575" i="1"/>
  <c r="R585" i="1"/>
  <c r="R595" i="1"/>
  <c r="R605" i="1"/>
  <c r="R615" i="1"/>
  <c r="R625" i="1"/>
  <c r="R635" i="1"/>
  <c r="R645" i="1"/>
  <c r="R655" i="1"/>
  <c r="R665" i="1"/>
  <c r="R675" i="1"/>
  <c r="R685" i="1"/>
  <c r="R695" i="1"/>
  <c r="R705" i="1"/>
  <c r="R715" i="1"/>
  <c r="R725" i="1"/>
  <c r="R735" i="1"/>
  <c r="R745" i="1"/>
  <c r="R755" i="1"/>
  <c r="R765" i="1"/>
  <c r="R775" i="1"/>
  <c r="R785" i="1"/>
  <c r="R795" i="1"/>
  <c r="R805" i="1"/>
  <c r="R815" i="1"/>
  <c r="R825" i="1"/>
  <c r="R835" i="1"/>
  <c r="R845" i="1"/>
  <c r="R855" i="1"/>
  <c r="R865" i="1"/>
  <c r="R875" i="1"/>
  <c r="R885" i="1"/>
  <c r="R895" i="1"/>
  <c r="R905" i="1"/>
  <c r="R915" i="1"/>
  <c r="R925" i="1"/>
  <c r="R935" i="1"/>
  <c r="R945" i="1"/>
  <c r="R955" i="1"/>
  <c r="R965" i="1"/>
  <c r="R975" i="1"/>
  <c r="R985" i="1"/>
  <c r="R995" i="1"/>
  <c r="R1005" i="1"/>
  <c r="R1015" i="1"/>
  <c r="R1025" i="1"/>
  <c r="R1035" i="1"/>
  <c r="R1045" i="1"/>
  <c r="R1055" i="1"/>
  <c r="R1065" i="1"/>
  <c r="R1075" i="1"/>
  <c r="R1085" i="1"/>
  <c r="R1095" i="1"/>
  <c r="R1105" i="1"/>
  <c r="R1115" i="1"/>
  <c r="R1125" i="1"/>
  <c r="R1135" i="1"/>
  <c r="R1145" i="1"/>
  <c r="R1155" i="1"/>
  <c r="R1165" i="1"/>
  <c r="R1175" i="1"/>
  <c r="R1185" i="1"/>
  <c r="R1195" i="1"/>
  <c r="R1205" i="1"/>
  <c r="R1215" i="1"/>
  <c r="R1225" i="1"/>
  <c r="R1235" i="1"/>
  <c r="R1245" i="1"/>
  <c r="R1255" i="1"/>
  <c r="R1265" i="1"/>
  <c r="R1275" i="1"/>
  <c r="R1285" i="1"/>
  <c r="R1295" i="1"/>
  <c r="R1305" i="1"/>
  <c r="R1315" i="1"/>
  <c r="R1325" i="1"/>
  <c r="R1335" i="1"/>
  <c r="R1345" i="1"/>
  <c r="R1355" i="1"/>
  <c r="R1365" i="1"/>
  <c r="R1375" i="1"/>
  <c r="R1385" i="1"/>
  <c r="R1395" i="1"/>
  <c r="R1405" i="1"/>
  <c r="R1415" i="1"/>
  <c r="R1425" i="1"/>
  <c r="R1435" i="1"/>
  <c r="R1445" i="1"/>
  <c r="R1455" i="1"/>
  <c r="R1465" i="1"/>
  <c r="R1475" i="1"/>
  <c r="R1485" i="1"/>
  <c r="R1495" i="1"/>
  <c r="R1505" i="1"/>
  <c r="R1515" i="1"/>
  <c r="R1525" i="1"/>
  <c r="R1535" i="1"/>
  <c r="R1545" i="1"/>
  <c r="R1555" i="1"/>
  <c r="R1565" i="1"/>
  <c r="R1575" i="1"/>
  <c r="R1585" i="1"/>
  <c r="R1595" i="1"/>
  <c r="R1605" i="1"/>
  <c r="R1615" i="1"/>
  <c r="R1625" i="1"/>
  <c r="R1635" i="1"/>
  <c r="R1645" i="1"/>
  <c r="R1655" i="1"/>
  <c r="R1665" i="1"/>
  <c r="R1675" i="1"/>
  <c r="R1685" i="1"/>
  <c r="R1695" i="1"/>
  <c r="R1705" i="1"/>
  <c r="R1715" i="1"/>
  <c r="R1725" i="1"/>
  <c r="R1735" i="1"/>
  <c r="R1745" i="1"/>
  <c r="R1755" i="1"/>
  <c r="R1765" i="1"/>
  <c r="R1775" i="1"/>
  <c r="R1785" i="1"/>
  <c r="R1795" i="1"/>
  <c r="Q5" i="1"/>
  <c r="Q15" i="1"/>
  <c r="Q25" i="1"/>
  <c r="Q35" i="1"/>
  <c r="Q45" i="1"/>
  <c r="Q55" i="1"/>
  <c r="Q65" i="1"/>
  <c r="Q75" i="1"/>
  <c r="Q85" i="1"/>
  <c r="Q95" i="1"/>
  <c r="Q105" i="1"/>
  <c r="Q115" i="1"/>
  <c r="Q125" i="1"/>
  <c r="Q135" i="1"/>
  <c r="Q145" i="1"/>
  <c r="Q155" i="1"/>
  <c r="Q165" i="1"/>
  <c r="Q175" i="1"/>
  <c r="Q185" i="1"/>
  <c r="Q195" i="1"/>
  <c r="Q205" i="1"/>
  <c r="Q215" i="1"/>
  <c r="Q225" i="1"/>
  <c r="Q235" i="1"/>
  <c r="Q245" i="1"/>
  <c r="Q255" i="1"/>
  <c r="Q265" i="1"/>
  <c r="Q275" i="1"/>
  <c r="Q285" i="1"/>
  <c r="Q295" i="1"/>
  <c r="Q305" i="1"/>
  <c r="Q315" i="1"/>
  <c r="Q325" i="1"/>
  <c r="Q335" i="1"/>
  <c r="Q345" i="1"/>
  <c r="Q355" i="1"/>
  <c r="Q365" i="1"/>
  <c r="Q375" i="1"/>
  <c r="Q385" i="1"/>
  <c r="Q395" i="1"/>
  <c r="Q405" i="1"/>
  <c r="Q415" i="1"/>
  <c r="Q425" i="1"/>
  <c r="Q435" i="1"/>
  <c r="Q445" i="1"/>
  <c r="Q455" i="1"/>
  <c r="Q465" i="1"/>
  <c r="Q475" i="1"/>
  <c r="Q485" i="1"/>
  <c r="Q495" i="1"/>
  <c r="Q505" i="1"/>
  <c r="Q515" i="1"/>
  <c r="Q525" i="1"/>
  <c r="Q535" i="1"/>
  <c r="Q545" i="1"/>
  <c r="Q555" i="1"/>
  <c r="Q565" i="1"/>
  <c r="Q575" i="1"/>
  <c r="Q585" i="1"/>
  <c r="Q595" i="1"/>
  <c r="Q605" i="1"/>
  <c r="Q615" i="1"/>
  <c r="Q625" i="1"/>
  <c r="Q635" i="1"/>
  <c r="Q645" i="1"/>
  <c r="Q655" i="1"/>
  <c r="Q665" i="1"/>
  <c r="Q675" i="1"/>
  <c r="Q685" i="1"/>
  <c r="Q695" i="1"/>
  <c r="Q705" i="1"/>
  <c r="Q715" i="1"/>
  <c r="Q725" i="1"/>
  <c r="Q735" i="1"/>
  <c r="Q745" i="1"/>
  <c r="Q755" i="1"/>
  <c r="Q765" i="1"/>
  <c r="Q775" i="1"/>
  <c r="Q785" i="1"/>
  <c r="Q795" i="1"/>
  <c r="Q805" i="1"/>
  <c r="R1380" i="1"/>
  <c r="R1480" i="1"/>
  <c r="R1580" i="1"/>
  <c r="R1668" i="1"/>
  <c r="R1718" i="1"/>
  <c r="R1768" i="1"/>
  <c r="Q10" i="1"/>
  <c r="Q41" i="1"/>
  <c r="Q78" i="1"/>
  <c r="Q103" i="1"/>
  <c r="Q130" i="1"/>
  <c r="Q153" i="1"/>
  <c r="Q180" i="1"/>
  <c r="Q203" i="1"/>
  <c r="Q223" i="1"/>
  <c r="Q243" i="1"/>
  <c r="Q258" i="1"/>
  <c r="Q271" i="1"/>
  <c r="Q286" i="1"/>
  <c r="Q300" i="1"/>
  <c r="Q314" i="1"/>
  <c r="Q329" i="1"/>
  <c r="Q343" i="1"/>
  <c r="Q358" i="1"/>
  <c r="Q371" i="1"/>
  <c r="Q386" i="1"/>
  <c r="Q400" i="1"/>
  <c r="Q414" i="1"/>
  <c r="Q429" i="1"/>
  <c r="Q443" i="1"/>
  <c r="Q458" i="1"/>
  <c r="Q471" i="1"/>
  <c r="Q486" i="1"/>
  <c r="Q500" i="1"/>
  <c r="Q514" i="1"/>
  <c r="Q528" i="1"/>
  <c r="Q540" i="1"/>
  <c r="Q553" i="1"/>
  <c r="Q566" i="1"/>
  <c r="Q578" i="1"/>
  <c r="Q590" i="1"/>
  <c r="Q603" i="1"/>
  <c r="Q616" i="1"/>
  <c r="Q628" i="1"/>
  <c r="Q640" i="1"/>
  <c r="Q653" i="1"/>
  <c r="Q666" i="1"/>
  <c r="Q678" i="1"/>
  <c r="Q690" i="1"/>
  <c r="Q703" i="1"/>
  <c r="Q716" i="1"/>
  <c r="Q728" i="1"/>
  <c r="Q740" i="1"/>
  <c r="Q753" i="1"/>
  <c r="Q766" i="1"/>
  <c r="Q778" i="1"/>
  <c r="Q790" i="1"/>
  <c r="Q802" i="1"/>
  <c r="Q813" i="1"/>
  <c r="Q823" i="1"/>
  <c r="Q833" i="1"/>
  <c r="Q843" i="1"/>
  <c r="Q853" i="1"/>
  <c r="Q863" i="1"/>
  <c r="Q873" i="1"/>
  <c r="Q883" i="1"/>
  <c r="Q893" i="1"/>
  <c r="Q903" i="1"/>
  <c r="Q913" i="1"/>
  <c r="Q923" i="1"/>
  <c r="Q933" i="1"/>
  <c r="Q943" i="1"/>
  <c r="Q953" i="1"/>
  <c r="Q963" i="1"/>
  <c r="Q973" i="1"/>
  <c r="Q983" i="1"/>
  <c r="Q993" i="1"/>
  <c r="Q1003" i="1"/>
  <c r="Q1013" i="1"/>
  <c r="Q1023" i="1"/>
  <c r="Q1033" i="1"/>
  <c r="Q1043" i="1"/>
  <c r="Q1053" i="1"/>
  <c r="Q1063" i="1"/>
  <c r="Q1073" i="1"/>
  <c r="Q1083" i="1"/>
  <c r="Q1093" i="1"/>
  <c r="Q1103" i="1"/>
  <c r="Q1113" i="1"/>
  <c r="Q1123" i="1"/>
  <c r="Q1133" i="1"/>
  <c r="Q1143" i="1"/>
  <c r="Q1153" i="1"/>
  <c r="Q1163" i="1"/>
  <c r="Q1173" i="1"/>
  <c r="Q1183" i="1"/>
  <c r="Q1193" i="1"/>
  <c r="Q1203" i="1"/>
  <c r="Q1213" i="1"/>
  <c r="Q1223" i="1"/>
  <c r="Q1233" i="1"/>
  <c r="Q1243" i="1"/>
  <c r="Q1253" i="1"/>
  <c r="Q1263" i="1"/>
  <c r="Q1273" i="1"/>
  <c r="Q1283" i="1"/>
  <c r="Q1293" i="1"/>
  <c r="Q1303" i="1"/>
  <c r="Q1313" i="1"/>
  <c r="Q1323" i="1"/>
  <c r="Q1333" i="1"/>
  <c r="Q1343" i="1"/>
  <c r="Q1353" i="1"/>
  <c r="Q1363" i="1"/>
  <c r="Q1373" i="1"/>
  <c r="Q1383" i="1"/>
  <c r="Q1393" i="1"/>
  <c r="Q1403" i="1"/>
  <c r="Q1413" i="1"/>
  <c r="Q1423" i="1"/>
  <c r="Q1433" i="1"/>
  <c r="Q1443" i="1"/>
  <c r="Q1453" i="1"/>
  <c r="Q1463" i="1"/>
  <c r="Q1473" i="1"/>
  <c r="Q1483" i="1"/>
  <c r="Q1493" i="1"/>
  <c r="Q1503" i="1"/>
  <c r="Q1513" i="1"/>
  <c r="Q1523" i="1"/>
  <c r="Q1533" i="1"/>
  <c r="Q1543" i="1"/>
  <c r="Q1553" i="1"/>
  <c r="Q1563" i="1"/>
  <c r="Q1573" i="1"/>
  <c r="Q1583" i="1"/>
  <c r="Q1593" i="1"/>
  <c r="Q1603" i="1"/>
  <c r="Q1613" i="1"/>
  <c r="Q1623" i="1"/>
  <c r="Q1633" i="1"/>
  <c r="Q1643" i="1"/>
  <c r="Q1653" i="1"/>
  <c r="Q1663" i="1"/>
  <c r="Q1673" i="1"/>
  <c r="Q1683" i="1"/>
  <c r="Q1693" i="1"/>
  <c r="Q1703" i="1"/>
  <c r="Q1713" i="1"/>
  <c r="Q1723" i="1"/>
  <c r="Q1733" i="1"/>
  <c r="Q1743" i="1"/>
  <c r="Q1753" i="1"/>
  <c r="Q1763" i="1"/>
  <c r="Q1773" i="1"/>
  <c r="Q1783" i="1"/>
  <c r="Q1793" i="1"/>
  <c r="P3" i="1"/>
  <c r="P13" i="1"/>
  <c r="P23" i="1"/>
  <c r="P33" i="1"/>
  <c r="P43" i="1"/>
  <c r="P53" i="1"/>
  <c r="P63" i="1"/>
  <c r="P73" i="1"/>
  <c r="P83" i="1"/>
  <c r="P93" i="1"/>
  <c r="P103" i="1"/>
  <c r="P113" i="1"/>
  <c r="P123" i="1"/>
  <c r="P133" i="1"/>
  <c r="P143" i="1"/>
  <c r="P153" i="1"/>
  <c r="P163" i="1"/>
  <c r="P173" i="1"/>
  <c r="P183" i="1"/>
  <c r="P193" i="1"/>
  <c r="P203" i="1"/>
  <c r="P213" i="1"/>
  <c r="P223" i="1"/>
  <c r="P233" i="1"/>
  <c r="P243" i="1"/>
  <c r="P253" i="1"/>
  <c r="P263" i="1"/>
  <c r="P273" i="1"/>
  <c r="P283" i="1"/>
  <c r="P293" i="1"/>
  <c r="P303" i="1"/>
  <c r="P313" i="1"/>
  <c r="P323" i="1"/>
  <c r="P333" i="1"/>
  <c r="P343" i="1"/>
  <c r="P353" i="1"/>
  <c r="P363" i="1"/>
  <c r="P373" i="1"/>
  <c r="P383" i="1"/>
  <c r="P393" i="1"/>
  <c r="P403" i="1"/>
  <c r="P413" i="1"/>
  <c r="P423" i="1"/>
  <c r="P433" i="1"/>
  <c r="P443" i="1"/>
  <c r="P453" i="1"/>
  <c r="P463" i="1"/>
  <c r="P473" i="1"/>
  <c r="P483" i="1"/>
  <c r="P493" i="1"/>
  <c r="P503" i="1"/>
  <c r="P513" i="1"/>
  <c r="P523" i="1"/>
  <c r="P533" i="1"/>
  <c r="P543" i="1"/>
  <c r="P553" i="1"/>
  <c r="P563" i="1"/>
  <c r="P573" i="1"/>
  <c r="P583" i="1"/>
  <c r="P593" i="1"/>
  <c r="P603" i="1"/>
  <c r="P613" i="1"/>
  <c r="P623" i="1"/>
  <c r="P633" i="1"/>
  <c r="P643" i="1"/>
  <c r="P653" i="1"/>
  <c r="P663" i="1"/>
  <c r="P673" i="1"/>
  <c r="P683" i="1"/>
  <c r="P693" i="1"/>
  <c r="P703" i="1"/>
  <c r="P713" i="1"/>
  <c r="P723" i="1"/>
  <c r="P733" i="1"/>
  <c r="P743" i="1"/>
  <c r="P753" i="1"/>
  <c r="P763" i="1"/>
  <c r="P773" i="1"/>
  <c r="P783" i="1"/>
  <c r="P793" i="1"/>
  <c r="P803" i="1"/>
  <c r="P813" i="1"/>
  <c r="P823" i="1"/>
  <c r="P833" i="1"/>
  <c r="P843" i="1"/>
  <c r="P853" i="1"/>
  <c r="P863" i="1"/>
  <c r="P873" i="1"/>
  <c r="P883" i="1"/>
  <c r="P893" i="1"/>
  <c r="P903" i="1"/>
  <c r="P913" i="1"/>
  <c r="P923" i="1"/>
  <c r="P933" i="1"/>
  <c r="P943" i="1"/>
  <c r="P953" i="1"/>
  <c r="P963" i="1"/>
  <c r="P973" i="1"/>
  <c r="P983" i="1"/>
  <c r="P993" i="1"/>
  <c r="P1003" i="1"/>
  <c r="P1013" i="1"/>
  <c r="P1023" i="1"/>
  <c r="P1033" i="1"/>
  <c r="P1043" i="1"/>
  <c r="P1053" i="1"/>
  <c r="P1063" i="1"/>
  <c r="P1073" i="1"/>
  <c r="P1083" i="1"/>
  <c r="P1093" i="1"/>
  <c r="P1103" i="1"/>
  <c r="P1113" i="1"/>
  <c r="P1123" i="1"/>
  <c r="P1133" i="1"/>
  <c r="P1143" i="1"/>
  <c r="P1153" i="1"/>
  <c r="P1163" i="1"/>
  <c r="P1173" i="1"/>
  <c r="P1183" i="1"/>
  <c r="P1193" i="1"/>
  <c r="P1203" i="1"/>
  <c r="P1213" i="1"/>
  <c r="P1223" i="1"/>
  <c r="P1233" i="1"/>
  <c r="P1243" i="1"/>
  <c r="P1253" i="1"/>
  <c r="P1263" i="1"/>
  <c r="P1273" i="1"/>
  <c r="P1283" i="1"/>
  <c r="P1293" i="1"/>
  <c r="P1303" i="1"/>
  <c r="P1313" i="1"/>
  <c r="P1323" i="1"/>
  <c r="P1333" i="1"/>
  <c r="P1343" i="1"/>
  <c r="P1353" i="1"/>
  <c r="P1363" i="1"/>
  <c r="P1373" i="1"/>
  <c r="P1383" i="1"/>
  <c r="P1393" i="1"/>
  <c r="P1403" i="1"/>
  <c r="P1413" i="1"/>
  <c r="P1423" i="1"/>
  <c r="P1433" i="1"/>
  <c r="P1443" i="1"/>
  <c r="P1453" i="1"/>
  <c r="P1463" i="1"/>
  <c r="P1473" i="1"/>
  <c r="P1483" i="1"/>
  <c r="P1493" i="1"/>
  <c r="P1503" i="1"/>
  <c r="P1513" i="1"/>
  <c r="P1523" i="1"/>
  <c r="P1533" i="1"/>
  <c r="P1543" i="1"/>
  <c r="P1553" i="1"/>
  <c r="P1563" i="1"/>
  <c r="P1573" i="1"/>
  <c r="P1583" i="1"/>
  <c r="P1593" i="1"/>
  <c r="P1603" i="1"/>
  <c r="P1613" i="1"/>
  <c r="P1623" i="1"/>
  <c r="P1633" i="1"/>
  <c r="P1643" i="1"/>
  <c r="P1653" i="1"/>
  <c r="P1663" i="1"/>
  <c r="P1673" i="1"/>
  <c r="P1683" i="1"/>
  <c r="P1693" i="1"/>
  <c r="P1703" i="1"/>
  <c r="P1713" i="1"/>
  <c r="P1723" i="1"/>
  <c r="P1733" i="1"/>
  <c r="P1743" i="1"/>
  <c r="P1753" i="1"/>
  <c r="P1763" i="1"/>
  <c r="P1773" i="1"/>
  <c r="P1783" i="1"/>
  <c r="P1793" i="1"/>
  <c r="O3" i="1"/>
  <c r="O13" i="1"/>
  <c r="O23" i="1"/>
  <c r="O33" i="1"/>
  <c r="O43" i="1"/>
  <c r="O53" i="1"/>
  <c r="O63" i="1"/>
  <c r="O73" i="1"/>
  <c r="O83" i="1"/>
  <c r="O93" i="1"/>
  <c r="O103" i="1"/>
  <c r="O113" i="1"/>
  <c r="O123" i="1"/>
  <c r="O133" i="1"/>
  <c r="O143" i="1"/>
  <c r="O153" i="1"/>
  <c r="O163" i="1"/>
  <c r="O173" i="1"/>
  <c r="O183" i="1"/>
  <c r="O193" i="1"/>
  <c r="O203" i="1"/>
  <c r="O213" i="1"/>
  <c r="O223" i="1"/>
  <c r="O233" i="1"/>
  <c r="O243" i="1"/>
  <c r="O253" i="1"/>
  <c r="O263" i="1"/>
  <c r="O273" i="1"/>
  <c r="O283" i="1"/>
  <c r="O293" i="1"/>
  <c r="O303" i="1"/>
  <c r="O313" i="1"/>
  <c r="O323" i="1"/>
  <c r="O333" i="1"/>
  <c r="O343" i="1"/>
  <c r="O353" i="1"/>
  <c r="O363" i="1"/>
  <c r="O373" i="1"/>
  <c r="O383" i="1"/>
  <c r="O393" i="1"/>
  <c r="O403" i="1"/>
  <c r="O413" i="1"/>
  <c r="O423" i="1"/>
  <c r="O433" i="1"/>
  <c r="O443" i="1"/>
  <c r="O453" i="1"/>
  <c r="O463" i="1"/>
  <c r="O473" i="1"/>
  <c r="O483" i="1"/>
  <c r="O493" i="1"/>
  <c r="O503" i="1"/>
  <c r="O513" i="1"/>
  <c r="O523" i="1"/>
  <c r="O533" i="1"/>
  <c r="O543" i="1"/>
  <c r="O553" i="1"/>
  <c r="O563" i="1"/>
  <c r="O573" i="1"/>
  <c r="O583" i="1"/>
  <c r="O593" i="1"/>
  <c r="O603" i="1"/>
  <c r="O613" i="1"/>
  <c r="O623" i="1"/>
  <c r="O633" i="1"/>
  <c r="O643" i="1"/>
  <c r="O653" i="1"/>
  <c r="O663" i="1"/>
  <c r="O673" i="1"/>
  <c r="O683" i="1"/>
  <c r="O693" i="1"/>
  <c r="O703" i="1"/>
  <c r="O713" i="1"/>
  <c r="O723" i="1"/>
  <c r="O733" i="1"/>
  <c r="O743" i="1"/>
  <c r="O753" i="1"/>
  <c r="O763" i="1"/>
  <c r="O773" i="1"/>
  <c r="O783" i="1"/>
  <c r="O793" i="1"/>
  <c r="O803" i="1"/>
  <c r="O813" i="1"/>
  <c r="O823" i="1"/>
  <c r="O833" i="1"/>
  <c r="O843" i="1"/>
  <c r="R1390" i="1"/>
  <c r="R1490" i="1"/>
  <c r="R1590" i="1"/>
  <c r="R1670" i="1"/>
  <c r="R1720" i="1"/>
  <c r="R1770" i="1"/>
  <c r="Q11" i="1"/>
  <c r="Q48" i="1"/>
  <c r="Q80" i="1"/>
  <c r="Q108" i="1"/>
  <c r="Q131" i="1"/>
  <c r="Q158" i="1"/>
  <c r="Q181" i="1"/>
  <c r="Q208" i="1"/>
  <c r="Q228" i="1"/>
  <c r="Q244" i="1"/>
  <c r="Q259" i="1"/>
  <c r="Q273" i="1"/>
  <c r="Q288" i="1"/>
  <c r="Q301" i="1"/>
  <c r="Q316" i="1"/>
  <c r="Q330" i="1"/>
  <c r="Q344" i="1"/>
  <c r="Q359" i="1"/>
  <c r="Q373" i="1"/>
  <c r="Q388" i="1"/>
  <c r="Q401" i="1"/>
  <c r="Q416" i="1"/>
  <c r="Q430" i="1"/>
  <c r="Q444" i="1"/>
  <c r="Q459" i="1"/>
  <c r="Q473" i="1"/>
  <c r="Q488" i="1"/>
  <c r="Q501" i="1"/>
  <c r="Q516" i="1"/>
  <c r="Q529" i="1"/>
  <c r="Q541" i="1"/>
  <c r="Q554" i="1"/>
  <c r="Q567" i="1"/>
  <c r="Q579" i="1"/>
  <c r="Q591" i="1"/>
  <c r="Q604" i="1"/>
  <c r="Q617" i="1"/>
  <c r="Q629" i="1"/>
  <c r="Q641" i="1"/>
  <c r="Q654" i="1"/>
  <c r="Q667" i="1"/>
  <c r="Q679" i="1"/>
  <c r="Q691" i="1"/>
  <c r="Q704" i="1"/>
  <c r="Q717" i="1"/>
  <c r="Q729" i="1"/>
  <c r="Q741" i="1"/>
  <c r="Q754" i="1"/>
  <c r="Q767" i="1"/>
  <c r="Q779" i="1"/>
  <c r="Q791" i="1"/>
  <c r="Q803" i="1"/>
  <c r="Q814" i="1"/>
  <c r="Q824" i="1"/>
  <c r="Q834" i="1"/>
  <c r="Q844" i="1"/>
  <c r="Q854" i="1"/>
  <c r="Q864" i="1"/>
  <c r="Q874" i="1"/>
  <c r="Q884" i="1"/>
  <c r="Q894" i="1"/>
  <c r="Q904" i="1"/>
  <c r="Q914" i="1"/>
  <c r="Q924" i="1"/>
  <c r="Q934" i="1"/>
  <c r="Q944" i="1"/>
  <c r="Q954" i="1"/>
  <c r="Q964" i="1"/>
  <c r="Q974" i="1"/>
  <c r="Q984" i="1"/>
  <c r="Q994" i="1"/>
  <c r="Q1004" i="1"/>
  <c r="Q1014" i="1"/>
  <c r="Q1024" i="1"/>
  <c r="Q1034" i="1"/>
  <c r="Q1044" i="1"/>
  <c r="Q1054" i="1"/>
  <c r="Q1064" i="1"/>
  <c r="Q1074" i="1"/>
  <c r="Q1084" i="1"/>
  <c r="Q1094" i="1"/>
  <c r="Q1104" i="1"/>
  <c r="Q1114" i="1"/>
  <c r="Q1124" i="1"/>
  <c r="Q1134" i="1"/>
  <c r="Q1144" i="1"/>
  <c r="Q1154" i="1"/>
  <c r="Q1164" i="1"/>
  <c r="Q1174" i="1"/>
  <c r="Q1184" i="1"/>
  <c r="Q1194" i="1"/>
  <c r="Q1204" i="1"/>
  <c r="Q1214" i="1"/>
  <c r="Q1224" i="1"/>
  <c r="Q1234" i="1"/>
  <c r="Q1244" i="1"/>
  <c r="Q1254" i="1"/>
  <c r="Q1264" i="1"/>
  <c r="Q1274" i="1"/>
  <c r="Q1284" i="1"/>
  <c r="Q1294" i="1"/>
  <c r="Q1304" i="1"/>
  <c r="Q1314" i="1"/>
  <c r="Q1324" i="1"/>
  <c r="Q1334" i="1"/>
  <c r="Q1344" i="1"/>
  <c r="Q1354" i="1"/>
  <c r="Q1364" i="1"/>
  <c r="Q1374" i="1"/>
  <c r="Q1384" i="1"/>
  <c r="Q1394" i="1"/>
  <c r="Q1404" i="1"/>
  <c r="Q1414" i="1"/>
  <c r="Q1424" i="1"/>
  <c r="Q1434" i="1"/>
  <c r="Q1444" i="1"/>
  <c r="Q1454" i="1"/>
  <c r="Q1464" i="1"/>
  <c r="Q1474" i="1"/>
  <c r="Q1484" i="1"/>
  <c r="Q1494" i="1"/>
  <c r="Q1504" i="1"/>
  <c r="Q1514" i="1"/>
  <c r="Q1524" i="1"/>
  <c r="Q1534" i="1"/>
  <c r="Q1544" i="1"/>
  <c r="Q1554" i="1"/>
  <c r="Q1564" i="1"/>
  <c r="Q1574" i="1"/>
  <c r="Q1584" i="1"/>
  <c r="Q1594" i="1"/>
  <c r="Q1604" i="1"/>
  <c r="Q1614" i="1"/>
  <c r="Q1624" i="1"/>
  <c r="Q1634" i="1"/>
  <c r="Q1644" i="1"/>
  <c r="Q1654" i="1"/>
  <c r="Q1664" i="1"/>
  <c r="Q1674" i="1"/>
  <c r="Q1684" i="1"/>
  <c r="Q1694" i="1"/>
  <c r="Q1704" i="1"/>
  <c r="Q1714" i="1"/>
  <c r="Q1724" i="1"/>
  <c r="Q1734" i="1"/>
  <c r="Q1744" i="1"/>
  <c r="Q1754" i="1"/>
  <c r="Q1764" i="1"/>
  <c r="Q1774" i="1"/>
  <c r="Q1784" i="1"/>
  <c r="Q1794" i="1"/>
  <c r="P4" i="1"/>
  <c r="P14" i="1"/>
  <c r="P24" i="1"/>
  <c r="P34" i="1"/>
  <c r="P44" i="1"/>
  <c r="P54" i="1"/>
  <c r="P64" i="1"/>
  <c r="P74" i="1"/>
  <c r="P84" i="1"/>
  <c r="P94" i="1"/>
  <c r="P104" i="1"/>
  <c r="P114" i="1"/>
  <c r="P124" i="1"/>
  <c r="P134" i="1"/>
  <c r="P144" i="1"/>
  <c r="P154" i="1"/>
  <c r="P164" i="1"/>
  <c r="P174" i="1"/>
  <c r="P184" i="1"/>
  <c r="P194" i="1"/>
  <c r="P204" i="1"/>
  <c r="P214" i="1"/>
  <c r="P224" i="1"/>
  <c r="P234" i="1"/>
  <c r="P244" i="1"/>
  <c r="P254" i="1"/>
  <c r="P264" i="1"/>
  <c r="P274" i="1"/>
  <c r="P284" i="1"/>
  <c r="P294" i="1"/>
  <c r="P304" i="1"/>
  <c r="P314" i="1"/>
  <c r="P324" i="1"/>
  <c r="P334" i="1"/>
  <c r="P344" i="1"/>
  <c r="P354" i="1"/>
  <c r="P364" i="1"/>
  <c r="P374" i="1"/>
  <c r="P384" i="1"/>
  <c r="P394" i="1"/>
  <c r="P404" i="1"/>
  <c r="P414" i="1"/>
  <c r="P424" i="1"/>
  <c r="P434" i="1"/>
  <c r="P444" i="1"/>
  <c r="P454" i="1"/>
  <c r="P464" i="1"/>
  <c r="P474" i="1"/>
  <c r="P484" i="1"/>
  <c r="P494" i="1"/>
  <c r="P504" i="1"/>
  <c r="P514" i="1"/>
  <c r="P524" i="1"/>
  <c r="P534" i="1"/>
  <c r="P544" i="1"/>
  <c r="P554" i="1"/>
  <c r="P564" i="1"/>
  <c r="P574" i="1"/>
  <c r="P584" i="1"/>
  <c r="P594" i="1"/>
  <c r="P604" i="1"/>
  <c r="P614" i="1"/>
  <c r="P624" i="1"/>
  <c r="P634" i="1"/>
  <c r="P644" i="1"/>
  <c r="P654" i="1"/>
  <c r="P664" i="1"/>
  <c r="P674" i="1"/>
  <c r="P684" i="1"/>
  <c r="P694" i="1"/>
  <c r="P704" i="1"/>
  <c r="P714" i="1"/>
  <c r="P724" i="1"/>
  <c r="P734" i="1"/>
  <c r="P744" i="1"/>
  <c r="P754" i="1"/>
  <c r="P764" i="1"/>
  <c r="P774" i="1"/>
  <c r="P784" i="1"/>
  <c r="P794" i="1"/>
  <c r="P804" i="1"/>
  <c r="P814" i="1"/>
  <c r="P824" i="1"/>
  <c r="P834" i="1"/>
  <c r="P844" i="1"/>
  <c r="P854" i="1"/>
  <c r="P864" i="1"/>
  <c r="P874" i="1"/>
  <c r="P884" i="1"/>
  <c r="P894" i="1"/>
  <c r="P904" i="1"/>
  <c r="P914" i="1"/>
  <c r="P924" i="1"/>
  <c r="P934" i="1"/>
  <c r="P944" i="1"/>
  <c r="P954" i="1"/>
  <c r="P964" i="1"/>
  <c r="P974" i="1"/>
  <c r="P984" i="1"/>
  <c r="P994" i="1"/>
  <c r="P1004" i="1"/>
  <c r="P1014" i="1"/>
  <c r="P1024" i="1"/>
  <c r="P1034" i="1"/>
  <c r="P1044" i="1"/>
  <c r="P1054" i="1"/>
  <c r="P1064" i="1"/>
  <c r="P1074" i="1"/>
  <c r="P1084" i="1"/>
  <c r="P1094" i="1"/>
  <c r="P1104" i="1"/>
  <c r="P1114" i="1"/>
  <c r="P1124" i="1"/>
  <c r="P1134" i="1"/>
  <c r="P1144" i="1"/>
  <c r="P1154" i="1"/>
  <c r="P1164" i="1"/>
  <c r="P1174" i="1"/>
  <c r="P1184" i="1"/>
  <c r="P1194" i="1"/>
  <c r="P1204" i="1"/>
  <c r="P1214" i="1"/>
  <c r="P1224" i="1"/>
  <c r="P1234" i="1"/>
  <c r="P1244" i="1"/>
  <c r="P1254" i="1"/>
  <c r="P1264" i="1"/>
  <c r="P1274" i="1"/>
  <c r="P1284" i="1"/>
  <c r="P1294" i="1"/>
  <c r="P1304" i="1"/>
  <c r="P1314" i="1"/>
  <c r="P1324" i="1"/>
  <c r="P1334" i="1"/>
  <c r="P1344" i="1"/>
  <c r="P1354" i="1"/>
  <c r="P1364" i="1"/>
  <c r="P1374" i="1"/>
  <c r="P1384" i="1"/>
  <c r="P1394" i="1"/>
  <c r="P1404" i="1"/>
  <c r="P1414" i="1"/>
  <c r="P1424" i="1"/>
  <c r="P1434" i="1"/>
  <c r="P1444" i="1"/>
  <c r="P1454" i="1"/>
  <c r="P1464" i="1"/>
  <c r="P1474" i="1"/>
  <c r="P1484" i="1"/>
  <c r="P1494" i="1"/>
  <c r="P1504" i="1"/>
  <c r="P1514" i="1"/>
  <c r="P1524" i="1"/>
  <c r="P1534" i="1"/>
  <c r="P1544" i="1"/>
  <c r="P1554" i="1"/>
  <c r="P1564" i="1"/>
  <c r="P1574" i="1"/>
  <c r="P1584" i="1"/>
  <c r="P1594" i="1"/>
  <c r="P1604" i="1"/>
  <c r="P1614" i="1"/>
  <c r="P1624" i="1"/>
  <c r="P1634" i="1"/>
  <c r="P1644" i="1"/>
  <c r="P1654" i="1"/>
  <c r="P1664" i="1"/>
  <c r="P1674" i="1"/>
  <c r="P1684" i="1"/>
  <c r="P1694" i="1"/>
  <c r="P1704" i="1"/>
  <c r="P1714" i="1"/>
  <c r="P1724" i="1"/>
  <c r="P1734" i="1"/>
  <c r="P1744" i="1"/>
  <c r="P1754" i="1"/>
  <c r="P1764" i="1"/>
  <c r="P1774" i="1"/>
  <c r="P1784" i="1"/>
  <c r="P1794" i="1"/>
  <c r="O4" i="1"/>
  <c r="O14" i="1"/>
  <c r="O24" i="1"/>
  <c r="O34" i="1"/>
  <c r="O44" i="1"/>
  <c r="O54" i="1"/>
  <c r="O64" i="1"/>
  <c r="O74" i="1"/>
  <c r="O84" i="1"/>
  <c r="O94" i="1"/>
  <c r="O104" i="1"/>
  <c r="O114" i="1"/>
  <c r="O124" i="1"/>
  <c r="O134" i="1"/>
  <c r="O144" i="1"/>
  <c r="O154" i="1"/>
  <c r="O164" i="1"/>
  <c r="O174" i="1"/>
  <c r="O184" i="1"/>
  <c r="O194" i="1"/>
  <c r="O204" i="1"/>
  <c r="O214" i="1"/>
  <c r="O224" i="1"/>
  <c r="O234" i="1"/>
  <c r="O244" i="1"/>
  <c r="O254" i="1"/>
  <c r="O264" i="1"/>
  <c r="O274" i="1"/>
  <c r="O284" i="1"/>
  <c r="O294" i="1"/>
  <c r="O304" i="1"/>
  <c r="O314" i="1"/>
  <c r="O324" i="1"/>
  <c r="O334" i="1"/>
  <c r="O344" i="1"/>
  <c r="O354" i="1"/>
  <c r="O364" i="1"/>
  <c r="O374" i="1"/>
  <c r="O384" i="1"/>
  <c r="O394" i="1"/>
  <c r="O404" i="1"/>
  <c r="O414" i="1"/>
  <c r="O424" i="1"/>
  <c r="O434" i="1"/>
  <c r="O444" i="1"/>
  <c r="O454" i="1"/>
  <c r="O464" i="1"/>
  <c r="O474" i="1"/>
  <c r="O484" i="1"/>
  <c r="O494" i="1"/>
  <c r="O504" i="1"/>
  <c r="O514" i="1"/>
  <c r="O524" i="1"/>
  <c r="O534" i="1"/>
  <c r="O544" i="1"/>
  <c r="O554" i="1"/>
  <c r="O564" i="1"/>
  <c r="O574" i="1"/>
  <c r="O584" i="1"/>
  <c r="O594" i="1"/>
  <c r="O604" i="1"/>
  <c r="O614" i="1"/>
  <c r="O624" i="1"/>
  <c r="O634" i="1"/>
  <c r="O644" i="1"/>
  <c r="O654" i="1"/>
  <c r="O664" i="1"/>
  <c r="O674" i="1"/>
  <c r="O684" i="1"/>
  <c r="O694" i="1"/>
  <c r="O704" i="1"/>
  <c r="O714" i="1"/>
  <c r="O724" i="1"/>
  <c r="O734" i="1"/>
  <c r="O744" i="1"/>
  <c r="O754" i="1"/>
  <c r="O764" i="1"/>
  <c r="O774" i="1"/>
  <c r="O784" i="1"/>
  <c r="O794" i="1"/>
  <c r="O804" i="1"/>
  <c r="O814" i="1"/>
  <c r="O824" i="1"/>
  <c r="O834" i="1"/>
  <c r="O844" i="1"/>
  <c r="O854" i="1"/>
  <c r="O864" i="1"/>
  <c r="O874" i="1"/>
  <c r="O884" i="1"/>
  <c r="O894" i="1"/>
  <c r="O904" i="1"/>
  <c r="O914" i="1"/>
  <c r="O924" i="1"/>
  <c r="O934" i="1"/>
  <c r="O944" i="1"/>
  <c r="O954" i="1"/>
  <c r="O964" i="1"/>
  <c r="O974" i="1"/>
  <c r="O984" i="1"/>
  <c r="O994" i="1"/>
  <c r="O1004" i="1"/>
  <c r="O1014" i="1"/>
  <c r="O1024" i="1"/>
  <c r="O1034" i="1"/>
  <c r="O1044" i="1"/>
  <c r="O1054" i="1"/>
  <c r="O1064" i="1"/>
  <c r="O1074" i="1"/>
  <c r="O1084" i="1"/>
  <c r="O1094" i="1"/>
  <c r="O1104" i="1"/>
  <c r="O1114" i="1"/>
  <c r="O1124" i="1"/>
  <c r="O1134" i="1"/>
  <c r="O1144" i="1"/>
  <c r="O1154" i="1"/>
  <c r="O1164" i="1"/>
  <c r="O1174" i="1"/>
  <c r="O1184" i="1"/>
  <c r="O1194" i="1"/>
  <c r="O1204" i="1"/>
  <c r="O1214" i="1"/>
  <c r="O1224" i="1"/>
  <c r="O1234" i="1"/>
  <c r="O1244" i="1"/>
  <c r="O1254" i="1"/>
  <c r="O1264" i="1"/>
  <c r="O1274" i="1"/>
  <c r="O1284" i="1"/>
  <c r="O1294" i="1"/>
  <c r="O1304" i="1"/>
  <c r="O1314" i="1"/>
  <c r="O1324" i="1"/>
  <c r="O1334" i="1"/>
  <c r="O1344" i="1"/>
  <c r="O1354" i="1"/>
  <c r="O1364" i="1"/>
  <c r="O1374" i="1"/>
  <c r="O1384" i="1"/>
  <c r="O1394" i="1"/>
  <c r="O1404" i="1"/>
  <c r="O1414" i="1"/>
  <c r="O1424" i="1"/>
  <c r="O1434" i="1"/>
  <c r="O1444" i="1"/>
  <c r="O1454" i="1"/>
  <c r="O1464" i="1"/>
  <c r="O1474" i="1"/>
  <c r="O1484" i="1"/>
  <c r="O1494" i="1"/>
  <c r="O1504" i="1"/>
  <c r="R1400" i="1"/>
  <c r="R1500" i="1"/>
  <c r="R1600" i="1"/>
  <c r="R1678" i="1"/>
  <c r="R1728" i="1"/>
  <c r="R1778" i="1"/>
  <c r="Q18" i="1"/>
  <c r="Q50" i="1"/>
  <c r="Q81" i="1"/>
  <c r="Q110" i="1"/>
  <c r="Q133" i="1"/>
  <c r="Q160" i="1"/>
  <c r="Q183" i="1"/>
  <c r="Q209" i="1"/>
  <c r="Q229" i="1"/>
  <c r="Q246" i="1"/>
  <c r="Q260" i="1"/>
  <c r="Q274" i="1"/>
  <c r="Q289" i="1"/>
  <c r="Q303" i="1"/>
  <c r="Q318" i="1"/>
  <c r="Q331" i="1"/>
  <c r="Q346" i="1"/>
  <c r="Q360" i="1"/>
  <c r="Q374" i="1"/>
  <c r="Q389" i="1"/>
  <c r="Q403" i="1"/>
  <c r="Q418" i="1"/>
  <c r="Q431" i="1"/>
  <c r="Q446" i="1"/>
  <c r="Q460" i="1"/>
  <c r="Q474" i="1"/>
  <c r="Q489" i="1"/>
  <c r="Q503" i="1"/>
  <c r="Q518" i="1"/>
  <c r="Q530" i="1"/>
  <c r="Q543" i="1"/>
  <c r="Q556" i="1"/>
  <c r="Q568" i="1"/>
  <c r="Q580" i="1"/>
  <c r="Q593" i="1"/>
  <c r="Q606" i="1"/>
  <c r="Q618" i="1"/>
  <c r="Q630" i="1"/>
  <c r="Q643" i="1"/>
  <c r="Q656" i="1"/>
  <c r="Q668" i="1"/>
  <c r="Q680" i="1"/>
  <c r="Q693" i="1"/>
  <c r="Q706" i="1"/>
  <c r="Q718" i="1"/>
  <c r="Q730" i="1"/>
  <c r="Q743" i="1"/>
  <c r="Q756" i="1"/>
  <c r="Q768" i="1"/>
  <c r="Q780" i="1"/>
  <c r="Q793" i="1"/>
  <c r="Q804" i="1"/>
  <c r="Q815" i="1"/>
  <c r="Q825" i="1"/>
  <c r="Q835" i="1"/>
  <c r="Q845" i="1"/>
  <c r="Q855" i="1"/>
  <c r="Q865" i="1"/>
  <c r="Q875" i="1"/>
  <c r="Q885" i="1"/>
  <c r="Q895" i="1"/>
  <c r="Q905" i="1"/>
  <c r="Q915" i="1"/>
  <c r="Q925" i="1"/>
  <c r="Q935" i="1"/>
  <c r="Q945" i="1"/>
  <c r="Q955" i="1"/>
  <c r="Q965" i="1"/>
  <c r="Q975" i="1"/>
  <c r="Q985" i="1"/>
  <c r="Q995" i="1"/>
  <c r="Q1005" i="1"/>
  <c r="Q1015" i="1"/>
  <c r="Q1025" i="1"/>
  <c r="Q1035" i="1"/>
  <c r="Q1045" i="1"/>
  <c r="Q1055" i="1"/>
  <c r="Q1065" i="1"/>
  <c r="Q1075" i="1"/>
  <c r="Q1085" i="1"/>
  <c r="Q1095" i="1"/>
  <c r="Q1105" i="1"/>
  <c r="Q1115" i="1"/>
  <c r="Q1125" i="1"/>
  <c r="Q1135" i="1"/>
  <c r="Q1145" i="1"/>
  <c r="Q1155" i="1"/>
  <c r="Q1165" i="1"/>
  <c r="Q1175" i="1"/>
  <c r="Q1185" i="1"/>
  <c r="Q1195" i="1"/>
  <c r="Q1205" i="1"/>
  <c r="Q1215" i="1"/>
  <c r="Q1225" i="1"/>
  <c r="Q1235" i="1"/>
  <c r="Q1245" i="1"/>
  <c r="Q1255" i="1"/>
  <c r="Q1265" i="1"/>
  <c r="Q1275" i="1"/>
  <c r="Q1285" i="1"/>
  <c r="Q1295" i="1"/>
  <c r="Q1305" i="1"/>
  <c r="Q1315" i="1"/>
  <c r="Q1325" i="1"/>
  <c r="Q1335" i="1"/>
  <c r="Q1345" i="1"/>
  <c r="Q1355" i="1"/>
  <c r="Q1365" i="1"/>
  <c r="Q1375" i="1"/>
  <c r="Q1385" i="1"/>
  <c r="Q1395" i="1"/>
  <c r="Q1405" i="1"/>
  <c r="Q1415" i="1"/>
  <c r="Q1425" i="1"/>
  <c r="Q1435" i="1"/>
  <c r="Q1445" i="1"/>
  <c r="Q1455" i="1"/>
  <c r="Q1465" i="1"/>
  <c r="Q1475" i="1"/>
  <c r="Q1485" i="1"/>
  <c r="Q1495" i="1"/>
  <c r="Q1505" i="1"/>
  <c r="Q1515" i="1"/>
  <c r="Q1525" i="1"/>
  <c r="Q1535" i="1"/>
  <c r="Q1545" i="1"/>
  <c r="Q1555" i="1"/>
  <c r="Q1565" i="1"/>
  <c r="Q1575" i="1"/>
  <c r="Q1585" i="1"/>
  <c r="Q1595" i="1"/>
  <c r="Q1605" i="1"/>
  <c r="Q1615" i="1"/>
  <c r="Q1625" i="1"/>
  <c r="Q1635" i="1"/>
  <c r="Q1645" i="1"/>
  <c r="Q1655" i="1"/>
  <c r="Q1665" i="1"/>
  <c r="Q1675" i="1"/>
  <c r="Q1685" i="1"/>
  <c r="Q1695" i="1"/>
  <c r="Q1705" i="1"/>
  <c r="Q1715" i="1"/>
  <c r="Q1725" i="1"/>
  <c r="Q1735" i="1"/>
  <c r="Q1745" i="1"/>
  <c r="Q1755" i="1"/>
  <c r="Q1765" i="1"/>
  <c r="Q1775" i="1"/>
  <c r="Q1785" i="1"/>
  <c r="Q1795" i="1"/>
  <c r="P5" i="1"/>
  <c r="P15" i="1"/>
  <c r="P25" i="1"/>
  <c r="P35" i="1"/>
  <c r="P45" i="1"/>
  <c r="P55" i="1"/>
  <c r="P65" i="1"/>
  <c r="P75" i="1"/>
  <c r="P85" i="1"/>
  <c r="P95" i="1"/>
  <c r="P105" i="1"/>
  <c r="P115" i="1"/>
  <c r="P125" i="1"/>
  <c r="P135" i="1"/>
  <c r="P145" i="1"/>
  <c r="P155" i="1"/>
  <c r="P165" i="1"/>
  <c r="P175" i="1"/>
  <c r="P185" i="1"/>
  <c r="P195" i="1"/>
  <c r="P205" i="1"/>
  <c r="P215" i="1"/>
  <c r="P225" i="1"/>
  <c r="P235" i="1"/>
  <c r="P245" i="1"/>
  <c r="P255" i="1"/>
  <c r="P265" i="1"/>
  <c r="P275" i="1"/>
  <c r="P285" i="1"/>
  <c r="P295" i="1"/>
  <c r="P305" i="1"/>
  <c r="P315" i="1"/>
  <c r="P325" i="1"/>
  <c r="P335" i="1"/>
  <c r="P345" i="1"/>
  <c r="P355" i="1"/>
  <c r="P365" i="1"/>
  <c r="P375" i="1"/>
  <c r="P385" i="1"/>
  <c r="P395" i="1"/>
  <c r="P405" i="1"/>
  <c r="P415" i="1"/>
  <c r="P425" i="1"/>
  <c r="P435" i="1"/>
  <c r="P445" i="1"/>
  <c r="P455" i="1"/>
  <c r="P465" i="1"/>
  <c r="P475" i="1"/>
  <c r="P485" i="1"/>
  <c r="P495" i="1"/>
  <c r="P505" i="1"/>
  <c r="P515" i="1"/>
  <c r="P525" i="1"/>
  <c r="P535" i="1"/>
  <c r="P545" i="1"/>
  <c r="P555" i="1"/>
  <c r="P565" i="1"/>
  <c r="P575" i="1"/>
  <c r="P585" i="1"/>
  <c r="P595" i="1"/>
  <c r="P605" i="1"/>
  <c r="P615" i="1"/>
  <c r="P625" i="1"/>
  <c r="P635" i="1"/>
  <c r="P645" i="1"/>
  <c r="P655" i="1"/>
  <c r="P665" i="1"/>
  <c r="P675" i="1"/>
  <c r="P685" i="1"/>
  <c r="P695" i="1"/>
  <c r="P705" i="1"/>
  <c r="P715" i="1"/>
  <c r="P725" i="1"/>
  <c r="P735" i="1"/>
  <c r="P745" i="1"/>
  <c r="P755" i="1"/>
  <c r="P765" i="1"/>
  <c r="P775" i="1"/>
  <c r="P785" i="1"/>
  <c r="P795" i="1"/>
  <c r="P805" i="1"/>
  <c r="P815" i="1"/>
  <c r="P825" i="1"/>
  <c r="P835" i="1"/>
  <c r="P845" i="1"/>
  <c r="P855" i="1"/>
  <c r="P865" i="1"/>
  <c r="P875" i="1"/>
  <c r="P885" i="1"/>
  <c r="P895" i="1"/>
  <c r="P905" i="1"/>
  <c r="P915" i="1"/>
  <c r="P925" i="1"/>
  <c r="P935" i="1"/>
  <c r="P945" i="1"/>
  <c r="P955" i="1"/>
  <c r="P965" i="1"/>
  <c r="P975" i="1"/>
  <c r="P985" i="1"/>
  <c r="P995" i="1"/>
  <c r="P1005" i="1"/>
  <c r="P1015" i="1"/>
  <c r="P1025" i="1"/>
  <c r="P1035" i="1"/>
  <c r="P1045" i="1"/>
  <c r="P1055" i="1"/>
  <c r="P1065" i="1"/>
  <c r="P1075" i="1"/>
  <c r="P1085" i="1"/>
  <c r="P1095" i="1"/>
  <c r="P1105" i="1"/>
  <c r="P1115" i="1"/>
  <c r="P1125" i="1"/>
  <c r="P1135" i="1"/>
  <c r="P1145" i="1"/>
  <c r="P1155" i="1"/>
  <c r="P1165" i="1"/>
  <c r="P1175" i="1"/>
  <c r="P1185" i="1"/>
  <c r="P1195" i="1"/>
  <c r="P1205" i="1"/>
  <c r="P1215" i="1"/>
  <c r="P1225" i="1"/>
  <c r="P1235" i="1"/>
  <c r="P1245" i="1"/>
  <c r="P1255" i="1"/>
  <c r="P1265" i="1"/>
  <c r="P1275" i="1"/>
  <c r="P1285" i="1"/>
  <c r="P1295" i="1"/>
  <c r="P1305" i="1"/>
  <c r="P1315" i="1"/>
  <c r="P1325" i="1"/>
  <c r="P1335" i="1"/>
  <c r="P1345" i="1"/>
  <c r="P1355" i="1"/>
  <c r="P1365" i="1"/>
  <c r="P1375" i="1"/>
  <c r="P1385" i="1"/>
  <c r="P1395" i="1"/>
  <c r="P1405" i="1"/>
  <c r="P1415" i="1"/>
  <c r="P1425" i="1"/>
  <c r="P1435" i="1"/>
  <c r="P1445" i="1"/>
  <c r="P1455" i="1"/>
  <c r="P1465" i="1"/>
  <c r="P1475" i="1"/>
  <c r="P1485" i="1"/>
  <c r="P1495" i="1"/>
  <c r="P1505" i="1"/>
  <c r="P1515" i="1"/>
  <c r="P1525" i="1"/>
  <c r="P1535" i="1"/>
  <c r="P1545" i="1"/>
  <c r="P1555" i="1"/>
  <c r="P1565" i="1"/>
  <c r="P1575" i="1"/>
  <c r="P1585" i="1"/>
  <c r="P1595" i="1"/>
  <c r="P1605" i="1"/>
  <c r="P1615" i="1"/>
  <c r="P1625" i="1"/>
  <c r="P1635" i="1"/>
  <c r="P1645" i="1"/>
  <c r="P1655" i="1"/>
  <c r="P1665" i="1"/>
  <c r="P1675" i="1"/>
  <c r="P1685" i="1"/>
  <c r="P1695" i="1"/>
  <c r="P1705" i="1"/>
  <c r="P1715" i="1"/>
  <c r="P1725" i="1"/>
  <c r="P1735" i="1"/>
  <c r="P1745" i="1"/>
  <c r="P1755" i="1"/>
  <c r="P1765" i="1"/>
  <c r="P1775" i="1"/>
  <c r="P1785" i="1"/>
  <c r="P1795" i="1"/>
  <c r="O5" i="1"/>
  <c r="O15" i="1"/>
  <c r="O25" i="1"/>
  <c r="O35" i="1"/>
  <c r="O45" i="1"/>
  <c r="O55" i="1"/>
  <c r="O65" i="1"/>
  <c r="O75" i="1"/>
  <c r="O85" i="1"/>
  <c r="O95" i="1"/>
  <c r="O105" i="1"/>
  <c r="O115" i="1"/>
  <c r="O125" i="1"/>
  <c r="O135" i="1"/>
  <c r="O145" i="1"/>
  <c r="O155" i="1"/>
  <c r="O165" i="1"/>
  <c r="O175" i="1"/>
  <c r="O185" i="1"/>
  <c r="O195" i="1"/>
  <c r="O205" i="1"/>
  <c r="O215" i="1"/>
  <c r="O225" i="1"/>
  <c r="O235" i="1"/>
  <c r="O245" i="1"/>
  <c r="O255" i="1"/>
  <c r="O265" i="1"/>
  <c r="O275" i="1"/>
  <c r="O285" i="1"/>
  <c r="O295" i="1"/>
  <c r="O305" i="1"/>
  <c r="O315" i="1"/>
  <c r="O325" i="1"/>
  <c r="O335" i="1"/>
  <c r="O345" i="1"/>
  <c r="O355" i="1"/>
  <c r="O365" i="1"/>
  <c r="O375" i="1"/>
  <c r="O385" i="1"/>
  <c r="O395" i="1"/>
  <c r="O405" i="1"/>
  <c r="O415" i="1"/>
  <c r="O425" i="1"/>
  <c r="O435" i="1"/>
  <c r="O445" i="1"/>
  <c r="O455" i="1"/>
  <c r="O465" i="1"/>
  <c r="O475" i="1"/>
  <c r="O485" i="1"/>
  <c r="O495" i="1"/>
  <c r="O505" i="1"/>
  <c r="O515" i="1"/>
  <c r="O525" i="1"/>
  <c r="O535" i="1"/>
  <c r="O545" i="1"/>
  <c r="O555" i="1"/>
  <c r="O565" i="1"/>
  <c r="O575" i="1"/>
  <c r="O585" i="1"/>
  <c r="O595" i="1"/>
  <c r="O605" i="1"/>
  <c r="O615" i="1"/>
  <c r="O625" i="1"/>
  <c r="O635" i="1"/>
  <c r="O645" i="1"/>
  <c r="O655" i="1"/>
  <c r="O665" i="1"/>
  <c r="O675" i="1"/>
  <c r="O685" i="1"/>
  <c r="O695" i="1"/>
  <c r="O705" i="1"/>
  <c r="O715" i="1"/>
  <c r="O725" i="1"/>
  <c r="O735" i="1"/>
  <c r="O745" i="1"/>
  <c r="O755" i="1"/>
  <c r="O765" i="1"/>
  <c r="O775" i="1"/>
  <c r="O785" i="1"/>
  <c r="O795" i="1"/>
  <c r="O805" i="1"/>
  <c r="O815" i="1"/>
  <c r="O825" i="1"/>
  <c r="O835" i="1"/>
  <c r="O845" i="1"/>
  <c r="O855" i="1"/>
  <c r="O865" i="1"/>
  <c r="O875" i="1"/>
  <c r="O885" i="1"/>
  <c r="O895" i="1"/>
  <c r="O905" i="1"/>
  <c r="O915" i="1"/>
  <c r="O925" i="1"/>
  <c r="O935" i="1"/>
  <c r="O945" i="1"/>
  <c r="O955" i="1"/>
  <c r="O965" i="1"/>
  <c r="O975" i="1"/>
  <c r="O985" i="1"/>
  <c r="O995" i="1"/>
  <c r="O1005" i="1"/>
  <c r="O1015" i="1"/>
  <c r="O1025" i="1"/>
  <c r="O1035" i="1"/>
  <c r="O1045" i="1"/>
  <c r="O1055" i="1"/>
  <c r="O1065" i="1"/>
  <c r="O1075" i="1"/>
  <c r="O1085" i="1"/>
  <c r="O1095" i="1"/>
  <c r="O1105" i="1"/>
  <c r="O1115" i="1"/>
  <c r="O1125" i="1"/>
  <c r="O1135" i="1"/>
  <c r="O1145" i="1"/>
  <c r="O1155" i="1"/>
  <c r="O1165" i="1"/>
  <c r="O1175" i="1"/>
  <c r="O1185" i="1"/>
  <c r="O1195" i="1"/>
  <c r="O1205" i="1"/>
  <c r="O1215" i="1"/>
  <c r="O1225" i="1"/>
  <c r="O1235" i="1"/>
  <c r="O1245" i="1"/>
  <c r="O1255" i="1"/>
  <c r="O1265" i="1"/>
  <c r="O1275" i="1"/>
  <c r="O1285" i="1"/>
  <c r="O1295" i="1"/>
  <c r="O1305" i="1"/>
  <c r="O1315" i="1"/>
  <c r="O1325" i="1"/>
  <c r="O1335" i="1"/>
  <c r="O1345" i="1"/>
  <c r="O1355" i="1"/>
  <c r="O1365" i="1"/>
  <c r="O1375" i="1"/>
  <c r="O1385" i="1"/>
  <c r="R1410" i="1"/>
  <c r="R1510" i="1"/>
  <c r="R1610" i="1"/>
  <c r="R1680" i="1"/>
  <c r="R1730" i="1"/>
  <c r="R1780" i="1"/>
  <c r="Q20" i="1"/>
  <c r="Q51" i="1"/>
  <c r="Q88" i="1"/>
  <c r="Q111" i="1"/>
  <c r="Q138" i="1"/>
  <c r="Q161" i="1"/>
  <c r="Q188" i="1"/>
  <c r="Q210" i="1"/>
  <c r="Q230" i="1"/>
  <c r="Q248" i="1"/>
  <c r="Q261" i="1"/>
  <c r="Q276" i="1"/>
  <c r="Q290" i="1"/>
  <c r="Q304" i="1"/>
  <c r="Q319" i="1"/>
  <c r="Q333" i="1"/>
  <c r="Q348" i="1"/>
  <c r="Q361" i="1"/>
  <c r="Q376" i="1"/>
  <c r="Q390" i="1"/>
  <c r="Q404" i="1"/>
  <c r="Q419" i="1"/>
  <c r="Q433" i="1"/>
  <c r="Q448" i="1"/>
  <c r="Q461" i="1"/>
  <c r="Q476" i="1"/>
  <c r="Q490" i="1"/>
  <c r="Q504" i="1"/>
  <c r="Q519" i="1"/>
  <c r="Q531" i="1"/>
  <c r="Q544" i="1"/>
  <c r="Q557" i="1"/>
  <c r="Q569" i="1"/>
  <c r="Q581" i="1"/>
  <c r="Q594" i="1"/>
  <c r="Q607" i="1"/>
  <c r="Q619" i="1"/>
  <c r="Q631" i="1"/>
  <c r="Q644" i="1"/>
  <c r="Q657" i="1"/>
  <c r="Q669" i="1"/>
  <c r="Q681" i="1"/>
  <c r="Q694" i="1"/>
  <c r="Q707" i="1"/>
  <c r="Q719" i="1"/>
  <c r="Q731" i="1"/>
  <c r="Q744" i="1"/>
  <c r="Q757" i="1"/>
  <c r="Q769" i="1"/>
  <c r="Q781" i="1"/>
  <c r="Q794" i="1"/>
  <c r="Q806" i="1"/>
  <c r="Q816" i="1"/>
  <c r="Q826" i="1"/>
  <c r="Q836" i="1"/>
  <c r="Q846" i="1"/>
  <c r="Q856" i="1"/>
  <c r="Q866" i="1"/>
  <c r="Q876" i="1"/>
  <c r="Q886" i="1"/>
  <c r="Q896" i="1"/>
  <c r="Q906" i="1"/>
  <c r="Q916" i="1"/>
  <c r="Q926" i="1"/>
  <c r="Q936" i="1"/>
  <c r="Q946" i="1"/>
  <c r="Q956" i="1"/>
  <c r="Q966" i="1"/>
  <c r="Q976" i="1"/>
  <c r="Q986" i="1"/>
  <c r="Q996" i="1"/>
  <c r="Q1006" i="1"/>
  <c r="Q1016" i="1"/>
  <c r="Q1026" i="1"/>
  <c r="Q1036" i="1"/>
  <c r="Q1046" i="1"/>
  <c r="Q1056" i="1"/>
  <c r="Q1066" i="1"/>
  <c r="Q1076" i="1"/>
  <c r="Q1086" i="1"/>
  <c r="Q1096" i="1"/>
  <c r="Q1106" i="1"/>
  <c r="Q1116" i="1"/>
  <c r="Q1126" i="1"/>
  <c r="Q1136" i="1"/>
  <c r="Q1146" i="1"/>
  <c r="Q1156" i="1"/>
  <c r="Q1166" i="1"/>
  <c r="Q1176" i="1"/>
  <c r="Q1186" i="1"/>
  <c r="Q1196" i="1"/>
  <c r="Q1206" i="1"/>
  <c r="Q1216" i="1"/>
  <c r="Q1226" i="1"/>
  <c r="Q1236" i="1"/>
  <c r="Q1246" i="1"/>
  <c r="Q1256" i="1"/>
  <c r="Q1266" i="1"/>
  <c r="Q1276" i="1"/>
  <c r="Q1286" i="1"/>
  <c r="Q1296" i="1"/>
  <c r="Q1306" i="1"/>
  <c r="Q1316" i="1"/>
  <c r="Q1326" i="1"/>
  <c r="Q1336" i="1"/>
  <c r="Q1346" i="1"/>
  <c r="Q1356" i="1"/>
  <c r="Q1366" i="1"/>
  <c r="Q1376" i="1"/>
  <c r="Q1386" i="1"/>
  <c r="Q1396" i="1"/>
  <c r="Q1406" i="1"/>
  <c r="Q1416" i="1"/>
  <c r="Q1426" i="1"/>
  <c r="Q1436" i="1"/>
  <c r="Q1446" i="1"/>
  <c r="Q1456" i="1"/>
  <c r="Q1466" i="1"/>
  <c r="Q1476" i="1"/>
  <c r="Q1486" i="1"/>
  <c r="Q1496" i="1"/>
  <c r="Q1506" i="1"/>
  <c r="Q1516" i="1"/>
  <c r="Q1526" i="1"/>
  <c r="Q1536" i="1"/>
  <c r="Q1546" i="1"/>
  <c r="Q1556" i="1"/>
  <c r="Q1566" i="1"/>
  <c r="Q1576" i="1"/>
  <c r="Q1586" i="1"/>
  <c r="Q1596" i="1"/>
  <c r="Q1606" i="1"/>
  <c r="Q1616" i="1"/>
  <c r="Q1626" i="1"/>
  <c r="Q1636" i="1"/>
  <c r="Q1646" i="1"/>
  <c r="Q1656" i="1"/>
  <c r="Q1666" i="1"/>
  <c r="Q1676" i="1"/>
  <c r="Q1686" i="1"/>
  <c r="Q1696" i="1"/>
  <c r="Q1706" i="1"/>
  <c r="Q1716" i="1"/>
  <c r="Q1726" i="1"/>
  <c r="Q1736" i="1"/>
  <c r="Q1746" i="1"/>
  <c r="Q1756" i="1"/>
  <c r="Q1766" i="1"/>
  <c r="Q1776" i="1"/>
  <c r="Q1786" i="1"/>
  <c r="Q1796" i="1"/>
  <c r="P6" i="1"/>
  <c r="P16" i="1"/>
  <c r="P26" i="1"/>
  <c r="P36" i="1"/>
  <c r="P46" i="1"/>
  <c r="P56" i="1"/>
  <c r="P66" i="1"/>
  <c r="P76" i="1"/>
  <c r="P86" i="1"/>
  <c r="P96" i="1"/>
  <c r="P106" i="1"/>
  <c r="P116" i="1"/>
  <c r="P126" i="1"/>
  <c r="P136" i="1"/>
  <c r="P146" i="1"/>
  <c r="P156" i="1"/>
  <c r="P166" i="1"/>
  <c r="P176" i="1"/>
  <c r="P186" i="1"/>
  <c r="P196" i="1"/>
  <c r="P206" i="1"/>
  <c r="P216" i="1"/>
  <c r="P226" i="1"/>
  <c r="P236" i="1"/>
  <c r="P246" i="1"/>
  <c r="P256" i="1"/>
  <c r="P266" i="1"/>
  <c r="P276" i="1"/>
  <c r="P286" i="1"/>
  <c r="P296" i="1"/>
  <c r="P306" i="1"/>
  <c r="P316" i="1"/>
  <c r="P326" i="1"/>
  <c r="P336" i="1"/>
  <c r="P346" i="1"/>
  <c r="P356" i="1"/>
  <c r="P366" i="1"/>
  <c r="P376" i="1"/>
  <c r="P386" i="1"/>
  <c r="P396" i="1"/>
  <c r="P406" i="1"/>
  <c r="P416" i="1"/>
  <c r="P426" i="1"/>
  <c r="P436" i="1"/>
  <c r="P446" i="1"/>
  <c r="P456" i="1"/>
  <c r="P466" i="1"/>
  <c r="P476" i="1"/>
  <c r="P486" i="1"/>
  <c r="P496" i="1"/>
  <c r="P506" i="1"/>
  <c r="P516" i="1"/>
  <c r="P526" i="1"/>
  <c r="P536" i="1"/>
  <c r="P546" i="1"/>
  <c r="P556" i="1"/>
  <c r="P566" i="1"/>
  <c r="P576" i="1"/>
  <c r="P586" i="1"/>
  <c r="P596" i="1"/>
  <c r="P606" i="1"/>
  <c r="P616" i="1"/>
  <c r="P626" i="1"/>
  <c r="P636" i="1"/>
  <c r="P646" i="1"/>
  <c r="P656" i="1"/>
  <c r="P666" i="1"/>
  <c r="P676" i="1"/>
  <c r="P686" i="1"/>
  <c r="P696" i="1"/>
  <c r="P706" i="1"/>
  <c r="P716" i="1"/>
  <c r="P726" i="1"/>
  <c r="P736" i="1"/>
  <c r="P746" i="1"/>
  <c r="P756" i="1"/>
  <c r="P766" i="1"/>
  <c r="P776" i="1"/>
  <c r="P786" i="1"/>
  <c r="P796" i="1"/>
  <c r="P806" i="1"/>
  <c r="P816" i="1"/>
  <c r="P826" i="1"/>
  <c r="P836" i="1"/>
  <c r="P846" i="1"/>
  <c r="P856" i="1"/>
  <c r="P866" i="1"/>
  <c r="P876" i="1"/>
  <c r="P886" i="1"/>
  <c r="P896" i="1"/>
  <c r="P906" i="1"/>
  <c r="P916" i="1"/>
  <c r="P926" i="1"/>
  <c r="P936" i="1"/>
  <c r="P946" i="1"/>
  <c r="P956" i="1"/>
  <c r="P966" i="1"/>
  <c r="P976" i="1"/>
  <c r="P986" i="1"/>
  <c r="P996" i="1"/>
  <c r="P1006" i="1"/>
  <c r="P1016" i="1"/>
  <c r="P1026" i="1"/>
  <c r="P1036" i="1"/>
  <c r="P1046" i="1"/>
  <c r="P1056" i="1"/>
  <c r="P1066" i="1"/>
  <c r="P1076" i="1"/>
  <c r="P1086" i="1"/>
  <c r="P1096" i="1"/>
  <c r="P1106" i="1"/>
  <c r="P1116" i="1"/>
  <c r="P1126" i="1"/>
  <c r="P1136" i="1"/>
  <c r="P1146" i="1"/>
  <c r="P1156" i="1"/>
  <c r="P1166" i="1"/>
  <c r="P1176" i="1"/>
  <c r="P1186" i="1"/>
  <c r="P1196" i="1"/>
  <c r="P1206" i="1"/>
  <c r="P1216" i="1"/>
  <c r="P1226" i="1"/>
  <c r="P1236" i="1"/>
  <c r="P1246" i="1"/>
  <c r="P1256" i="1"/>
  <c r="P1266" i="1"/>
  <c r="P1276" i="1"/>
  <c r="P1286" i="1"/>
  <c r="P1296" i="1"/>
  <c r="P1306" i="1"/>
  <c r="P1316" i="1"/>
  <c r="P1326" i="1"/>
  <c r="P1336" i="1"/>
  <c r="P1346" i="1"/>
  <c r="P1356" i="1"/>
  <c r="P1366" i="1"/>
  <c r="P1376" i="1"/>
  <c r="P1386" i="1"/>
  <c r="P1396" i="1"/>
  <c r="P1406" i="1"/>
  <c r="P1416" i="1"/>
  <c r="P1426" i="1"/>
  <c r="P1436" i="1"/>
  <c r="P1446" i="1"/>
  <c r="P1456" i="1"/>
  <c r="P1466" i="1"/>
  <c r="P1476" i="1"/>
  <c r="P1486" i="1"/>
  <c r="P1496" i="1"/>
  <c r="P1506" i="1"/>
  <c r="P1516" i="1"/>
  <c r="P1526" i="1"/>
  <c r="P1536" i="1"/>
  <c r="P1546" i="1"/>
  <c r="P1556" i="1"/>
  <c r="P1566" i="1"/>
  <c r="P1576" i="1"/>
  <c r="P1586" i="1"/>
  <c r="P1596" i="1"/>
  <c r="P1606" i="1"/>
  <c r="P1616" i="1"/>
  <c r="P1626" i="1"/>
  <c r="P1636" i="1"/>
  <c r="P1646" i="1"/>
  <c r="P1656" i="1"/>
  <c r="P1666" i="1"/>
  <c r="P1676" i="1"/>
  <c r="P1686" i="1"/>
  <c r="P1696" i="1"/>
  <c r="P1706" i="1"/>
  <c r="P1716" i="1"/>
  <c r="P1726" i="1"/>
  <c r="P1736" i="1"/>
  <c r="P1746" i="1"/>
  <c r="P1756" i="1"/>
  <c r="P1766" i="1"/>
  <c r="P1776" i="1"/>
  <c r="P1786" i="1"/>
  <c r="P1796" i="1"/>
  <c r="O6" i="1"/>
  <c r="O16" i="1"/>
  <c r="O26" i="1"/>
  <c r="O36" i="1"/>
  <c r="O46" i="1"/>
  <c r="O56" i="1"/>
  <c r="O66" i="1"/>
  <c r="O76" i="1"/>
  <c r="O86" i="1"/>
  <c r="O96" i="1"/>
  <c r="O106" i="1"/>
  <c r="O116" i="1"/>
  <c r="O126" i="1"/>
  <c r="O136" i="1"/>
  <c r="O146" i="1"/>
  <c r="O156" i="1"/>
  <c r="O166" i="1"/>
  <c r="O176" i="1"/>
  <c r="O186" i="1"/>
  <c r="O196" i="1"/>
  <c r="O206" i="1"/>
  <c r="O216" i="1"/>
  <c r="O226" i="1"/>
  <c r="O236" i="1"/>
  <c r="O246" i="1"/>
  <c r="O256" i="1"/>
  <c r="O266" i="1"/>
  <c r="O276" i="1"/>
  <c r="O286" i="1"/>
  <c r="O296" i="1"/>
  <c r="O306" i="1"/>
  <c r="O316" i="1"/>
  <c r="O326" i="1"/>
  <c r="O336" i="1"/>
  <c r="O346" i="1"/>
  <c r="O356" i="1"/>
  <c r="O366" i="1"/>
  <c r="O376" i="1"/>
  <c r="O386" i="1"/>
  <c r="O396" i="1"/>
  <c r="O406" i="1"/>
  <c r="O416" i="1"/>
  <c r="O426" i="1"/>
  <c r="O436" i="1"/>
  <c r="O446" i="1"/>
  <c r="O456" i="1"/>
  <c r="O466" i="1"/>
  <c r="O476" i="1"/>
  <c r="O486" i="1"/>
  <c r="O496" i="1"/>
  <c r="O506" i="1"/>
  <c r="O516" i="1"/>
  <c r="O526" i="1"/>
  <c r="O536" i="1"/>
  <c r="O546" i="1"/>
  <c r="O556" i="1"/>
  <c r="O566" i="1"/>
  <c r="O576" i="1"/>
  <c r="O586" i="1"/>
  <c r="O596" i="1"/>
  <c r="O606" i="1"/>
  <c r="O616" i="1"/>
  <c r="O626" i="1"/>
  <c r="O636" i="1"/>
  <c r="O646" i="1"/>
  <c r="O656" i="1"/>
  <c r="O666" i="1"/>
  <c r="O676" i="1"/>
  <c r="O686" i="1"/>
  <c r="O696" i="1"/>
  <c r="O706" i="1"/>
  <c r="O716" i="1"/>
  <c r="O726" i="1"/>
  <c r="O736" i="1"/>
  <c r="O746" i="1"/>
  <c r="O756" i="1"/>
  <c r="O766" i="1"/>
  <c r="O776" i="1"/>
  <c r="O786" i="1"/>
  <c r="O796" i="1"/>
  <c r="O806" i="1"/>
  <c r="O816" i="1"/>
  <c r="O826" i="1"/>
  <c r="O836" i="1"/>
  <c r="O846" i="1"/>
  <c r="O856" i="1"/>
  <c r="O866" i="1"/>
  <c r="O876" i="1"/>
  <c r="O886" i="1"/>
  <c r="O896" i="1"/>
  <c r="O906" i="1"/>
  <c r="O916" i="1"/>
  <c r="O926" i="1"/>
  <c r="O936" i="1"/>
  <c r="O946" i="1"/>
  <c r="O956" i="1"/>
  <c r="O966" i="1"/>
  <c r="O976" i="1"/>
  <c r="O986" i="1"/>
  <c r="O996" i="1"/>
  <c r="O1006" i="1"/>
  <c r="O1016" i="1"/>
  <c r="O1026" i="1"/>
  <c r="O1036" i="1"/>
  <c r="O1046" i="1"/>
  <c r="O1056" i="1"/>
  <c r="O1066" i="1"/>
  <c r="O1076" i="1"/>
  <c r="O1086" i="1"/>
  <c r="O1096" i="1"/>
  <c r="O1106" i="1"/>
  <c r="O1116" i="1"/>
  <c r="O1126" i="1"/>
  <c r="O1136" i="1"/>
  <c r="O1146" i="1"/>
  <c r="O1156" i="1"/>
  <c r="O1166" i="1"/>
  <c r="O1176" i="1"/>
  <c r="O1186" i="1"/>
  <c r="O1196" i="1"/>
  <c r="O1206" i="1"/>
  <c r="O1216" i="1"/>
  <c r="O1226" i="1"/>
  <c r="O1236" i="1"/>
  <c r="O1246" i="1"/>
  <c r="O1256" i="1"/>
  <c r="O1266" i="1"/>
  <c r="O1276" i="1"/>
  <c r="O1286" i="1"/>
  <c r="O1296" i="1"/>
  <c r="O1306" i="1"/>
  <c r="R1420" i="1"/>
  <c r="R1520" i="1"/>
  <c r="R1620" i="1"/>
  <c r="R1688" i="1"/>
  <c r="R1738" i="1"/>
  <c r="R1788" i="1"/>
  <c r="Q21" i="1"/>
  <c r="Q58" i="1"/>
  <c r="Q90" i="1"/>
  <c r="Q113" i="1"/>
  <c r="Q140" i="1"/>
  <c r="Q163" i="1"/>
  <c r="Q190" i="1"/>
  <c r="Q211" i="1"/>
  <c r="Q231" i="1"/>
  <c r="Q249" i="1"/>
  <c r="Q263" i="1"/>
  <c r="Q278" i="1"/>
  <c r="Q291" i="1"/>
  <c r="Q306" i="1"/>
  <c r="Q320" i="1"/>
  <c r="Q334" i="1"/>
  <c r="Q349" i="1"/>
  <c r="Q363" i="1"/>
  <c r="Q378" i="1"/>
  <c r="Q391" i="1"/>
  <c r="Q406" i="1"/>
  <c r="Q420" i="1"/>
  <c r="Q434" i="1"/>
  <c r="Q449" i="1"/>
  <c r="Q463" i="1"/>
  <c r="Q478" i="1"/>
  <c r="Q491" i="1"/>
  <c r="Q506" i="1"/>
  <c r="Q520" i="1"/>
  <c r="Q533" i="1"/>
  <c r="Q546" i="1"/>
  <c r="Q558" i="1"/>
  <c r="Q570" i="1"/>
  <c r="Q583" i="1"/>
  <c r="Q596" i="1"/>
  <c r="Q608" i="1"/>
  <c r="Q620" i="1"/>
  <c r="Q633" i="1"/>
  <c r="Q646" i="1"/>
  <c r="Q658" i="1"/>
  <c r="Q670" i="1"/>
  <c r="Q683" i="1"/>
  <c r="Q696" i="1"/>
  <c r="Q708" i="1"/>
  <c r="Q720" i="1"/>
  <c r="Q733" i="1"/>
  <c r="Q746" i="1"/>
  <c r="Q758" i="1"/>
  <c r="Q770" i="1"/>
  <c r="Q783" i="1"/>
  <c r="Q796" i="1"/>
  <c r="Q807" i="1"/>
  <c r="Q817" i="1"/>
  <c r="Q827" i="1"/>
  <c r="Q837" i="1"/>
  <c r="Q847" i="1"/>
  <c r="Q857" i="1"/>
  <c r="Q867" i="1"/>
  <c r="Q877" i="1"/>
  <c r="Q887" i="1"/>
  <c r="Q897" i="1"/>
  <c r="Q907" i="1"/>
  <c r="Q917" i="1"/>
  <c r="Q927" i="1"/>
  <c r="Q937" i="1"/>
  <c r="Q947" i="1"/>
  <c r="Q957" i="1"/>
  <c r="Q967" i="1"/>
  <c r="Q977" i="1"/>
  <c r="Q987" i="1"/>
  <c r="Q997" i="1"/>
  <c r="Q1007" i="1"/>
  <c r="Q1017" i="1"/>
  <c r="Q1027" i="1"/>
  <c r="Q1037" i="1"/>
  <c r="Q1047" i="1"/>
  <c r="Q1057" i="1"/>
  <c r="Q1067" i="1"/>
  <c r="Q1077" i="1"/>
  <c r="Q1087" i="1"/>
  <c r="Q1097" i="1"/>
  <c r="Q1107" i="1"/>
  <c r="Q1117" i="1"/>
  <c r="Q1127" i="1"/>
  <c r="Q1137" i="1"/>
  <c r="Q1147" i="1"/>
  <c r="Q1157" i="1"/>
  <c r="Q1167" i="1"/>
  <c r="Q1177" i="1"/>
  <c r="Q1187" i="1"/>
  <c r="Q1197" i="1"/>
  <c r="Q1207" i="1"/>
  <c r="Q1217" i="1"/>
  <c r="Q1227" i="1"/>
  <c r="Q1237" i="1"/>
  <c r="Q1247" i="1"/>
  <c r="Q1257" i="1"/>
  <c r="Q1267" i="1"/>
  <c r="Q1277" i="1"/>
  <c r="Q1287" i="1"/>
  <c r="Q1297" i="1"/>
  <c r="Q1307" i="1"/>
  <c r="Q1317" i="1"/>
  <c r="Q1327" i="1"/>
  <c r="Q1337" i="1"/>
  <c r="Q1347" i="1"/>
  <c r="Q1357" i="1"/>
  <c r="Q1367" i="1"/>
  <c r="Q1377" i="1"/>
  <c r="Q1387" i="1"/>
  <c r="Q1397" i="1"/>
  <c r="Q1407" i="1"/>
  <c r="Q1417" i="1"/>
  <c r="Q1427" i="1"/>
  <c r="Q1437" i="1"/>
  <c r="Q1447" i="1"/>
  <c r="Q1457" i="1"/>
  <c r="Q1467" i="1"/>
  <c r="Q1477" i="1"/>
  <c r="Q1487" i="1"/>
  <c r="Q1497" i="1"/>
  <c r="Q1507" i="1"/>
  <c r="Q1517" i="1"/>
  <c r="Q1527" i="1"/>
  <c r="Q1537" i="1"/>
  <c r="Q1547" i="1"/>
  <c r="Q1557" i="1"/>
  <c r="Q1567" i="1"/>
  <c r="Q1577" i="1"/>
  <c r="Q1587" i="1"/>
  <c r="Q1597" i="1"/>
  <c r="Q1607" i="1"/>
  <c r="Q1617" i="1"/>
  <c r="Q1627" i="1"/>
  <c r="Q1637" i="1"/>
  <c r="Q1647" i="1"/>
  <c r="Q1657" i="1"/>
  <c r="Q1667" i="1"/>
  <c r="Q1677" i="1"/>
  <c r="Q1687" i="1"/>
  <c r="Q1697" i="1"/>
  <c r="Q1707" i="1"/>
  <c r="Q1717" i="1"/>
  <c r="Q1727" i="1"/>
  <c r="Q1737" i="1"/>
  <c r="Q1747" i="1"/>
  <c r="Q1757" i="1"/>
  <c r="Q1767" i="1"/>
  <c r="Q1777" i="1"/>
  <c r="Q1787" i="1"/>
  <c r="Q1797" i="1"/>
  <c r="P7" i="1"/>
  <c r="P17" i="1"/>
  <c r="P27" i="1"/>
  <c r="P37" i="1"/>
  <c r="P47" i="1"/>
  <c r="P57" i="1"/>
  <c r="P67" i="1"/>
  <c r="P77" i="1"/>
  <c r="P87" i="1"/>
  <c r="P97" i="1"/>
  <c r="P107" i="1"/>
  <c r="P117" i="1"/>
  <c r="P127" i="1"/>
  <c r="P137" i="1"/>
  <c r="P147" i="1"/>
  <c r="P157" i="1"/>
  <c r="P167" i="1"/>
  <c r="P177" i="1"/>
  <c r="P187" i="1"/>
  <c r="P197" i="1"/>
  <c r="P207" i="1"/>
  <c r="P217" i="1"/>
  <c r="P227" i="1"/>
  <c r="P237" i="1"/>
  <c r="P247" i="1"/>
  <c r="P257" i="1"/>
  <c r="P267" i="1"/>
  <c r="P277" i="1"/>
  <c r="P287" i="1"/>
  <c r="P297" i="1"/>
  <c r="P307" i="1"/>
  <c r="P317" i="1"/>
  <c r="P327" i="1"/>
  <c r="P337" i="1"/>
  <c r="P347" i="1"/>
  <c r="P357" i="1"/>
  <c r="P367" i="1"/>
  <c r="P377" i="1"/>
  <c r="P387" i="1"/>
  <c r="P397" i="1"/>
  <c r="P407" i="1"/>
  <c r="P417" i="1"/>
  <c r="P427" i="1"/>
  <c r="P437" i="1"/>
  <c r="P447" i="1"/>
  <c r="P457" i="1"/>
  <c r="P467" i="1"/>
  <c r="P477" i="1"/>
  <c r="P487" i="1"/>
  <c r="P497" i="1"/>
  <c r="P507" i="1"/>
  <c r="P517" i="1"/>
  <c r="P527" i="1"/>
  <c r="P537" i="1"/>
  <c r="P547" i="1"/>
  <c r="P557" i="1"/>
  <c r="P567" i="1"/>
  <c r="P577" i="1"/>
  <c r="P587" i="1"/>
  <c r="P597" i="1"/>
  <c r="P607" i="1"/>
  <c r="P617" i="1"/>
  <c r="P627" i="1"/>
  <c r="P637" i="1"/>
  <c r="P647" i="1"/>
  <c r="P657" i="1"/>
  <c r="P667" i="1"/>
  <c r="P677" i="1"/>
  <c r="P687" i="1"/>
  <c r="P697" i="1"/>
  <c r="P707" i="1"/>
  <c r="P717" i="1"/>
  <c r="P727" i="1"/>
  <c r="P737" i="1"/>
  <c r="P747" i="1"/>
  <c r="P757" i="1"/>
  <c r="P767" i="1"/>
  <c r="P777" i="1"/>
  <c r="P787" i="1"/>
  <c r="P797" i="1"/>
  <c r="P807" i="1"/>
  <c r="P817" i="1"/>
  <c r="P827" i="1"/>
  <c r="P837" i="1"/>
  <c r="P847" i="1"/>
  <c r="P857" i="1"/>
  <c r="P867" i="1"/>
  <c r="P877" i="1"/>
  <c r="P887" i="1"/>
  <c r="P897" i="1"/>
  <c r="P907" i="1"/>
  <c r="P917" i="1"/>
  <c r="P927" i="1"/>
  <c r="P937" i="1"/>
  <c r="P947" i="1"/>
  <c r="P957" i="1"/>
  <c r="P967" i="1"/>
  <c r="P977" i="1"/>
  <c r="P987" i="1"/>
  <c r="P997" i="1"/>
  <c r="P1007" i="1"/>
  <c r="P1017" i="1"/>
  <c r="P1027" i="1"/>
  <c r="P1037" i="1"/>
  <c r="P1047" i="1"/>
  <c r="P1057" i="1"/>
  <c r="P1067" i="1"/>
  <c r="P1077" i="1"/>
  <c r="P1087" i="1"/>
  <c r="P1097" i="1"/>
  <c r="P1107" i="1"/>
  <c r="P1117" i="1"/>
  <c r="P1127" i="1"/>
  <c r="P1137" i="1"/>
  <c r="P1147" i="1"/>
  <c r="P1157" i="1"/>
  <c r="P1167" i="1"/>
  <c r="P1177" i="1"/>
  <c r="P1187" i="1"/>
  <c r="P1197" i="1"/>
  <c r="P1207" i="1"/>
  <c r="P1217" i="1"/>
  <c r="P1227" i="1"/>
  <c r="P1237" i="1"/>
  <c r="P1247" i="1"/>
  <c r="P1257" i="1"/>
  <c r="P1267" i="1"/>
  <c r="P1277" i="1"/>
  <c r="P1287" i="1"/>
  <c r="P1297" i="1"/>
  <c r="P1307" i="1"/>
  <c r="P1317" i="1"/>
  <c r="P1327" i="1"/>
  <c r="P1337" i="1"/>
  <c r="P1347" i="1"/>
  <c r="P1357" i="1"/>
  <c r="P1367" i="1"/>
  <c r="P1377" i="1"/>
  <c r="P1387" i="1"/>
  <c r="P1397" i="1"/>
  <c r="P1407" i="1"/>
  <c r="P1417" i="1"/>
  <c r="P1427" i="1"/>
  <c r="P1437" i="1"/>
  <c r="P1447" i="1"/>
  <c r="P1457" i="1"/>
  <c r="P1467" i="1"/>
  <c r="P1477" i="1"/>
  <c r="P1487" i="1"/>
  <c r="P1497" i="1"/>
  <c r="P1507" i="1"/>
  <c r="P1517" i="1"/>
  <c r="P1527" i="1"/>
  <c r="P1537" i="1"/>
  <c r="P1547" i="1"/>
  <c r="P1557" i="1"/>
  <c r="P1567" i="1"/>
  <c r="P1577" i="1"/>
  <c r="P1587" i="1"/>
  <c r="P1597" i="1"/>
  <c r="P1607" i="1"/>
  <c r="P1617" i="1"/>
  <c r="P1627" i="1"/>
  <c r="P1637" i="1"/>
  <c r="P1647" i="1"/>
  <c r="P1657" i="1"/>
  <c r="P1667" i="1"/>
  <c r="P1677" i="1"/>
  <c r="P1687" i="1"/>
  <c r="P1697" i="1"/>
  <c r="P1707" i="1"/>
  <c r="P1717" i="1"/>
  <c r="P1727" i="1"/>
  <c r="P1737" i="1"/>
  <c r="P1747" i="1"/>
  <c r="P1757" i="1"/>
  <c r="P1767" i="1"/>
  <c r="P1777" i="1"/>
  <c r="P1787" i="1"/>
  <c r="P1797" i="1"/>
  <c r="O7" i="1"/>
  <c r="O17" i="1"/>
  <c r="O27" i="1"/>
  <c r="O37" i="1"/>
  <c r="O47" i="1"/>
  <c r="O57" i="1"/>
  <c r="O67" i="1"/>
  <c r="O77" i="1"/>
  <c r="O87" i="1"/>
  <c r="O97" i="1"/>
  <c r="O107" i="1"/>
  <c r="O117" i="1"/>
  <c r="O127" i="1"/>
  <c r="O137" i="1"/>
  <c r="O147" i="1"/>
  <c r="O157" i="1"/>
  <c r="O167" i="1"/>
  <c r="O177" i="1"/>
  <c r="O187" i="1"/>
  <c r="O197" i="1"/>
  <c r="O207" i="1"/>
  <c r="O217" i="1"/>
  <c r="O227" i="1"/>
  <c r="O237" i="1"/>
  <c r="O247" i="1"/>
  <c r="O257" i="1"/>
  <c r="O267" i="1"/>
  <c r="O277" i="1"/>
  <c r="O287" i="1"/>
  <c r="O297" i="1"/>
  <c r="O307" i="1"/>
  <c r="O317" i="1"/>
  <c r="O327" i="1"/>
  <c r="O337" i="1"/>
  <c r="O347" i="1"/>
  <c r="O357" i="1"/>
  <c r="O367" i="1"/>
  <c r="O377" i="1"/>
  <c r="O387" i="1"/>
  <c r="O397" i="1"/>
  <c r="O407" i="1"/>
  <c r="O417" i="1"/>
  <c r="O427" i="1"/>
  <c r="O437" i="1"/>
  <c r="O447" i="1"/>
  <c r="O457" i="1"/>
  <c r="O467" i="1"/>
  <c r="O477" i="1"/>
  <c r="O487" i="1"/>
  <c r="O497" i="1"/>
  <c r="O507" i="1"/>
  <c r="O517" i="1"/>
  <c r="O527" i="1"/>
  <c r="O537" i="1"/>
  <c r="O547" i="1"/>
  <c r="O557" i="1"/>
  <c r="O567" i="1"/>
  <c r="O577" i="1"/>
  <c r="O587" i="1"/>
  <c r="O597" i="1"/>
  <c r="O607" i="1"/>
  <c r="O617" i="1"/>
  <c r="O627" i="1"/>
  <c r="O637" i="1"/>
  <c r="O647" i="1"/>
  <c r="O657" i="1"/>
  <c r="O667" i="1"/>
  <c r="O677" i="1"/>
  <c r="O687" i="1"/>
  <c r="O697" i="1"/>
  <c r="O707" i="1"/>
  <c r="O717" i="1"/>
  <c r="O727" i="1"/>
  <c r="O737" i="1"/>
  <c r="O747" i="1"/>
  <c r="O757" i="1"/>
  <c r="O767" i="1"/>
  <c r="O777" i="1"/>
  <c r="O787" i="1"/>
  <c r="O797" i="1"/>
  <c r="O807" i="1"/>
  <c r="R1430" i="1"/>
  <c r="R1530" i="1"/>
  <c r="R1630" i="1"/>
  <c r="R1690" i="1"/>
  <c r="R1740" i="1"/>
  <c r="R1790" i="1"/>
  <c r="Q28" i="1"/>
  <c r="Q60" i="1"/>
  <c r="Q91" i="1"/>
  <c r="Q118" i="1"/>
  <c r="Q141" i="1"/>
  <c r="Q168" i="1"/>
  <c r="Q191" i="1"/>
  <c r="Q213" i="1"/>
  <c r="Q233" i="1"/>
  <c r="Q250" i="1"/>
  <c r="Q264" i="1"/>
  <c r="Q279" i="1"/>
  <c r="Q293" i="1"/>
  <c r="Q308" i="1"/>
  <c r="Q321" i="1"/>
  <c r="Q336" i="1"/>
  <c r="Q350" i="1"/>
  <c r="Q364" i="1"/>
  <c r="Q379" i="1"/>
  <c r="Q393" i="1"/>
  <c r="Q408" i="1"/>
  <c r="Q421" i="1"/>
  <c r="Q436" i="1"/>
  <c r="Q450" i="1"/>
  <c r="Q464" i="1"/>
  <c r="Q479" i="1"/>
  <c r="Q493" i="1"/>
  <c r="Q508" i="1"/>
  <c r="Q521" i="1"/>
  <c r="Q534" i="1"/>
  <c r="Q547" i="1"/>
  <c r="Q559" i="1"/>
  <c r="Q571" i="1"/>
  <c r="Q584" i="1"/>
  <c r="Q597" i="1"/>
  <c r="Q609" i="1"/>
  <c r="Q621" i="1"/>
  <c r="Q634" i="1"/>
  <c r="Q647" i="1"/>
  <c r="Q659" i="1"/>
  <c r="Q671" i="1"/>
  <c r="Q684" i="1"/>
  <c r="Q697" i="1"/>
  <c r="Q709" i="1"/>
  <c r="Q721" i="1"/>
  <c r="Q734" i="1"/>
  <c r="Q747" i="1"/>
  <c r="Q759" i="1"/>
  <c r="Q771" i="1"/>
  <c r="Q784" i="1"/>
  <c r="Q797" i="1"/>
  <c r="Q808" i="1"/>
  <c r="Q818" i="1"/>
  <c r="Q828" i="1"/>
  <c r="Q838" i="1"/>
  <c r="Q848" i="1"/>
  <c r="Q858" i="1"/>
  <c r="Q868" i="1"/>
  <c r="Q878" i="1"/>
  <c r="Q888" i="1"/>
  <c r="Q898" i="1"/>
  <c r="Q908" i="1"/>
  <c r="Q918" i="1"/>
  <c r="Q928" i="1"/>
  <c r="Q938" i="1"/>
  <c r="Q948" i="1"/>
  <c r="Q958" i="1"/>
  <c r="Q968" i="1"/>
  <c r="Q978" i="1"/>
  <c r="Q988" i="1"/>
  <c r="Q998" i="1"/>
  <c r="Q1008" i="1"/>
  <c r="Q1018" i="1"/>
  <c r="Q1028" i="1"/>
  <c r="Q1038" i="1"/>
  <c r="Q1048" i="1"/>
  <c r="Q1058" i="1"/>
  <c r="Q1068" i="1"/>
  <c r="Q1078" i="1"/>
  <c r="Q1088" i="1"/>
  <c r="Q1098" i="1"/>
  <c r="Q1108" i="1"/>
  <c r="Q1118" i="1"/>
  <c r="Q1128" i="1"/>
  <c r="Q1138" i="1"/>
  <c r="Q1148" i="1"/>
  <c r="Q1158" i="1"/>
  <c r="Q1168" i="1"/>
  <c r="Q1178" i="1"/>
  <c r="Q1188" i="1"/>
  <c r="Q1198" i="1"/>
  <c r="Q1208" i="1"/>
  <c r="Q1218" i="1"/>
  <c r="Q1228" i="1"/>
  <c r="Q1238" i="1"/>
  <c r="Q1248" i="1"/>
  <c r="Q1258" i="1"/>
  <c r="Q1268" i="1"/>
  <c r="Q1278" i="1"/>
  <c r="Q1288" i="1"/>
  <c r="Q1298" i="1"/>
  <c r="Q1308" i="1"/>
  <c r="Q1318" i="1"/>
  <c r="Q1328" i="1"/>
  <c r="Q1338" i="1"/>
  <c r="Q1348" i="1"/>
  <c r="Q1358" i="1"/>
  <c r="Q1368" i="1"/>
  <c r="Q1378" i="1"/>
  <c r="Q1388" i="1"/>
  <c r="Q1398" i="1"/>
  <c r="Q1408" i="1"/>
  <c r="Q1418" i="1"/>
  <c r="Q1428" i="1"/>
  <c r="Q1438" i="1"/>
  <c r="Q1448" i="1"/>
  <c r="Q1458" i="1"/>
  <c r="Q1468" i="1"/>
  <c r="Q1478" i="1"/>
  <c r="Q1488" i="1"/>
  <c r="Q1498" i="1"/>
  <c r="Q1508" i="1"/>
  <c r="Q1518" i="1"/>
  <c r="Q1528" i="1"/>
  <c r="Q1538" i="1"/>
  <c r="Q1548" i="1"/>
  <c r="Q1558" i="1"/>
  <c r="Q1568" i="1"/>
  <c r="Q1578" i="1"/>
  <c r="Q1588" i="1"/>
  <c r="Q1598" i="1"/>
  <c r="Q1608" i="1"/>
  <c r="Q1618" i="1"/>
  <c r="Q1628" i="1"/>
  <c r="Q1638" i="1"/>
  <c r="Q1648" i="1"/>
  <c r="Q1658" i="1"/>
  <c r="Q1668" i="1"/>
  <c r="Q1678" i="1"/>
  <c r="Q1688" i="1"/>
  <c r="Q1698" i="1"/>
  <c r="Q1708" i="1"/>
  <c r="Q1718" i="1"/>
  <c r="Q1728" i="1"/>
  <c r="Q1738" i="1"/>
  <c r="Q1748" i="1"/>
  <c r="Q1758" i="1"/>
  <c r="Q1768" i="1"/>
  <c r="Q1778" i="1"/>
  <c r="Q1788" i="1"/>
  <c r="Q1798" i="1"/>
  <c r="P8" i="1"/>
  <c r="P18" i="1"/>
  <c r="P28" i="1"/>
  <c r="P38" i="1"/>
  <c r="P48" i="1"/>
  <c r="P58" i="1"/>
  <c r="P68" i="1"/>
  <c r="P78" i="1"/>
  <c r="P88" i="1"/>
  <c r="P98" i="1"/>
  <c r="P108" i="1"/>
  <c r="P118" i="1"/>
  <c r="P128" i="1"/>
  <c r="P138" i="1"/>
  <c r="P148" i="1"/>
  <c r="P158" i="1"/>
  <c r="P168" i="1"/>
  <c r="P178" i="1"/>
  <c r="P188" i="1"/>
  <c r="P198" i="1"/>
  <c r="P208" i="1"/>
  <c r="P218" i="1"/>
  <c r="P228" i="1"/>
  <c r="P238" i="1"/>
  <c r="P248" i="1"/>
  <c r="P258" i="1"/>
  <c r="P268" i="1"/>
  <c r="P278" i="1"/>
  <c r="P288" i="1"/>
  <c r="P298" i="1"/>
  <c r="P308" i="1"/>
  <c r="P318" i="1"/>
  <c r="P328" i="1"/>
  <c r="P338" i="1"/>
  <c r="P348" i="1"/>
  <c r="P358" i="1"/>
  <c r="P368" i="1"/>
  <c r="P378" i="1"/>
  <c r="P388" i="1"/>
  <c r="P398" i="1"/>
  <c r="P408" i="1"/>
  <c r="P418" i="1"/>
  <c r="P428" i="1"/>
  <c r="P438" i="1"/>
  <c r="P448" i="1"/>
  <c r="P458" i="1"/>
  <c r="P468" i="1"/>
  <c r="P478" i="1"/>
  <c r="P488" i="1"/>
  <c r="P498" i="1"/>
  <c r="P508" i="1"/>
  <c r="P518" i="1"/>
  <c r="P528" i="1"/>
  <c r="P538" i="1"/>
  <c r="P548" i="1"/>
  <c r="P558" i="1"/>
  <c r="P568" i="1"/>
  <c r="P578" i="1"/>
  <c r="P588" i="1"/>
  <c r="P598" i="1"/>
  <c r="P608" i="1"/>
  <c r="P618" i="1"/>
  <c r="P628" i="1"/>
  <c r="P638" i="1"/>
  <c r="P648" i="1"/>
  <c r="P658" i="1"/>
  <c r="P668" i="1"/>
  <c r="P678" i="1"/>
  <c r="P688" i="1"/>
  <c r="P698" i="1"/>
  <c r="P708" i="1"/>
  <c r="P718" i="1"/>
  <c r="P728" i="1"/>
  <c r="P738" i="1"/>
  <c r="P748" i="1"/>
  <c r="P758" i="1"/>
  <c r="P768" i="1"/>
  <c r="P778" i="1"/>
  <c r="P788" i="1"/>
  <c r="P798" i="1"/>
  <c r="P808" i="1"/>
  <c r="P818" i="1"/>
  <c r="P828" i="1"/>
  <c r="P838" i="1"/>
  <c r="P848" i="1"/>
  <c r="P858" i="1"/>
  <c r="P868" i="1"/>
  <c r="P878" i="1"/>
  <c r="P888" i="1"/>
  <c r="P898" i="1"/>
  <c r="P908" i="1"/>
  <c r="P918" i="1"/>
  <c r="P928" i="1"/>
  <c r="P938" i="1"/>
  <c r="P948" i="1"/>
  <c r="P958" i="1"/>
  <c r="P968" i="1"/>
  <c r="P978" i="1"/>
  <c r="P988" i="1"/>
  <c r="P998" i="1"/>
  <c r="P1008" i="1"/>
  <c r="P1018" i="1"/>
  <c r="P1028" i="1"/>
  <c r="P1038" i="1"/>
  <c r="P1048" i="1"/>
  <c r="P1058" i="1"/>
  <c r="P1068" i="1"/>
  <c r="P1078" i="1"/>
  <c r="P1088" i="1"/>
  <c r="P1098" i="1"/>
  <c r="P1108" i="1"/>
  <c r="P1118" i="1"/>
  <c r="P1128" i="1"/>
  <c r="P1138" i="1"/>
  <c r="P1148" i="1"/>
  <c r="P1158" i="1"/>
  <c r="P1168" i="1"/>
  <c r="P1178" i="1"/>
  <c r="P1188" i="1"/>
  <c r="P1198" i="1"/>
  <c r="P1208" i="1"/>
  <c r="P1218" i="1"/>
  <c r="P1228" i="1"/>
  <c r="P1238" i="1"/>
  <c r="P1248" i="1"/>
  <c r="P1258" i="1"/>
  <c r="P1268" i="1"/>
  <c r="P1278" i="1"/>
  <c r="P1288" i="1"/>
  <c r="P1298" i="1"/>
  <c r="P1308" i="1"/>
  <c r="P1318" i="1"/>
  <c r="P1328" i="1"/>
  <c r="P1338" i="1"/>
  <c r="P1348" i="1"/>
  <c r="P1358" i="1"/>
  <c r="P1368" i="1"/>
  <c r="P1378" i="1"/>
  <c r="P1388" i="1"/>
  <c r="P1398" i="1"/>
  <c r="P1408" i="1"/>
  <c r="P1418" i="1"/>
  <c r="P1428" i="1"/>
  <c r="P1438" i="1"/>
  <c r="P1448" i="1"/>
  <c r="P1458" i="1"/>
  <c r="P1468" i="1"/>
  <c r="P1478" i="1"/>
  <c r="P1488" i="1"/>
  <c r="P1498" i="1"/>
  <c r="P1508" i="1"/>
  <c r="P1518" i="1"/>
  <c r="P1528" i="1"/>
  <c r="P1538" i="1"/>
  <c r="P1548" i="1"/>
  <c r="P1558" i="1"/>
  <c r="P1568" i="1"/>
  <c r="P1578" i="1"/>
  <c r="P1588" i="1"/>
  <c r="P1598" i="1"/>
  <c r="P1608" i="1"/>
  <c r="P1618" i="1"/>
  <c r="P1628" i="1"/>
  <c r="P1638" i="1"/>
  <c r="P1648" i="1"/>
  <c r="P1658" i="1"/>
  <c r="P1668" i="1"/>
  <c r="P1678" i="1"/>
  <c r="P1688" i="1"/>
  <c r="P1698" i="1"/>
  <c r="P1708" i="1"/>
  <c r="P1718" i="1"/>
  <c r="P1728" i="1"/>
  <c r="P1738" i="1"/>
  <c r="P1748" i="1"/>
  <c r="P1758" i="1"/>
  <c r="P1768" i="1"/>
  <c r="P1778" i="1"/>
  <c r="P1788" i="1"/>
  <c r="P1798" i="1"/>
  <c r="O8" i="1"/>
  <c r="O18" i="1"/>
  <c r="O28" i="1"/>
  <c r="O38" i="1"/>
  <c r="O48" i="1"/>
  <c r="O58" i="1"/>
  <c r="O68" i="1"/>
  <c r="O78" i="1"/>
  <c r="O88" i="1"/>
  <c r="O98" i="1"/>
  <c r="O108" i="1"/>
  <c r="O118" i="1"/>
  <c r="O128" i="1"/>
  <c r="O138" i="1"/>
  <c r="O148" i="1"/>
  <c r="O158" i="1"/>
  <c r="O168" i="1"/>
  <c r="O178" i="1"/>
  <c r="O188" i="1"/>
  <c r="O198" i="1"/>
  <c r="O208" i="1"/>
  <c r="O218" i="1"/>
  <c r="O228" i="1"/>
  <c r="O238" i="1"/>
  <c r="O248" i="1"/>
  <c r="O258" i="1"/>
  <c r="O268" i="1"/>
  <c r="O278" i="1"/>
  <c r="O288" i="1"/>
  <c r="O298" i="1"/>
  <c r="O308" i="1"/>
  <c r="O318" i="1"/>
  <c r="O328" i="1"/>
  <c r="O338" i="1"/>
  <c r="O348" i="1"/>
  <c r="O358" i="1"/>
  <c r="O368" i="1"/>
  <c r="O378" i="1"/>
  <c r="O388" i="1"/>
  <c r="O398" i="1"/>
  <c r="O408" i="1"/>
  <c r="O418" i="1"/>
  <c r="O428" i="1"/>
  <c r="O438" i="1"/>
  <c r="O448" i="1"/>
  <c r="O458" i="1"/>
  <c r="O468" i="1"/>
  <c r="O478" i="1"/>
  <c r="O488" i="1"/>
  <c r="O498" i="1"/>
  <c r="O508" i="1"/>
  <c r="O518" i="1"/>
  <c r="O528" i="1"/>
  <c r="O538" i="1"/>
  <c r="O548" i="1"/>
  <c r="O558" i="1"/>
  <c r="O568" i="1"/>
  <c r="O578" i="1"/>
  <c r="O588" i="1"/>
  <c r="O598" i="1"/>
  <c r="O608" i="1"/>
  <c r="O618" i="1"/>
  <c r="O628" i="1"/>
  <c r="O638" i="1"/>
  <c r="O648" i="1"/>
  <c r="O658" i="1"/>
  <c r="O668" i="1"/>
  <c r="O678" i="1"/>
  <c r="O688" i="1"/>
  <c r="O698" i="1"/>
  <c r="O708" i="1"/>
  <c r="O718" i="1"/>
  <c r="O728" i="1"/>
  <c r="O738" i="1"/>
  <c r="O748" i="1"/>
  <c r="O758" i="1"/>
  <c r="O768" i="1"/>
  <c r="O778" i="1"/>
  <c r="O788" i="1"/>
  <c r="O798" i="1"/>
  <c r="O808" i="1"/>
  <c r="O818" i="1"/>
  <c r="O828" i="1"/>
  <c r="O838" i="1"/>
  <c r="O848" i="1"/>
  <c r="O858" i="1"/>
  <c r="R1440" i="1"/>
  <c r="R1540" i="1"/>
  <c r="R1640" i="1"/>
  <c r="R1698" i="1"/>
  <c r="R1748" i="1"/>
  <c r="R1798" i="1"/>
  <c r="Q30" i="1"/>
  <c r="Q61" i="1"/>
  <c r="Q93" i="1"/>
  <c r="Q120" i="1"/>
  <c r="Q143" i="1"/>
  <c r="Q170" i="1"/>
  <c r="Q193" i="1"/>
  <c r="Q218" i="1"/>
  <c r="Q238" i="1"/>
  <c r="Q251" i="1"/>
  <c r="Q266" i="1"/>
  <c r="Q280" i="1"/>
  <c r="Q294" i="1"/>
  <c r="Q309" i="1"/>
  <c r="Q323" i="1"/>
  <c r="Q338" i="1"/>
  <c r="Q351" i="1"/>
  <c r="Q366" i="1"/>
  <c r="Q380" i="1"/>
  <c r="Q394" i="1"/>
  <c r="Q409" i="1"/>
  <c r="Q423" i="1"/>
  <c r="Q438" i="1"/>
  <c r="Q451" i="1"/>
  <c r="Q466" i="1"/>
  <c r="Q480" i="1"/>
  <c r="Q494" i="1"/>
  <c r="Q509" i="1"/>
  <c r="Q523" i="1"/>
  <c r="Q536" i="1"/>
  <c r="Q548" i="1"/>
  <c r="Q560" i="1"/>
  <c r="Q573" i="1"/>
  <c r="Q586" i="1"/>
  <c r="Q598" i="1"/>
  <c r="Q610" i="1"/>
  <c r="Q623" i="1"/>
  <c r="Q636" i="1"/>
  <c r="Q648" i="1"/>
  <c r="Q660" i="1"/>
  <c r="Q673" i="1"/>
  <c r="Q686" i="1"/>
  <c r="Q698" i="1"/>
  <c r="Q710" i="1"/>
  <c r="Q723" i="1"/>
  <c r="Q736" i="1"/>
  <c r="Q748" i="1"/>
  <c r="Q760" i="1"/>
  <c r="Q773" i="1"/>
  <c r="Q786" i="1"/>
  <c r="Q798" i="1"/>
  <c r="Q809" i="1"/>
  <c r="Q819" i="1"/>
  <c r="Q829" i="1"/>
  <c r="Q839" i="1"/>
  <c r="Q849" i="1"/>
  <c r="Q859" i="1"/>
  <c r="Q869" i="1"/>
  <c r="Q879" i="1"/>
  <c r="Q889" i="1"/>
  <c r="Q899" i="1"/>
  <c r="Q909" i="1"/>
  <c r="Q919" i="1"/>
  <c r="Q929" i="1"/>
  <c r="Q939" i="1"/>
  <c r="Q949" i="1"/>
  <c r="Q959" i="1"/>
  <c r="Q969" i="1"/>
  <c r="Q979" i="1"/>
  <c r="Q989" i="1"/>
  <c r="Q999" i="1"/>
  <c r="Q1009" i="1"/>
  <c r="Q1019" i="1"/>
  <c r="Q1029" i="1"/>
  <c r="Q1039" i="1"/>
  <c r="Q1049" i="1"/>
  <c r="Q1059" i="1"/>
  <c r="Q1069" i="1"/>
  <c r="Q1079" i="1"/>
  <c r="Q1089" i="1"/>
  <c r="Q1099" i="1"/>
  <c r="Q1109" i="1"/>
  <c r="Q1119" i="1"/>
  <c r="Q1129" i="1"/>
  <c r="Q1139" i="1"/>
  <c r="Q1149" i="1"/>
  <c r="Q1159" i="1"/>
  <c r="Q1169" i="1"/>
  <c r="Q1179" i="1"/>
  <c r="Q1189" i="1"/>
  <c r="Q1199" i="1"/>
  <c r="Q1209" i="1"/>
  <c r="Q1219" i="1"/>
  <c r="Q1229" i="1"/>
  <c r="Q1239" i="1"/>
  <c r="Q1249" i="1"/>
  <c r="Q1259" i="1"/>
  <c r="Q1269" i="1"/>
  <c r="Q1279" i="1"/>
  <c r="Q1289" i="1"/>
  <c r="Q1299" i="1"/>
  <c r="Q1309" i="1"/>
  <c r="Q1319" i="1"/>
  <c r="Q1329" i="1"/>
  <c r="Q1339" i="1"/>
  <c r="Q1349" i="1"/>
  <c r="Q1359" i="1"/>
  <c r="Q1369" i="1"/>
  <c r="Q1379" i="1"/>
  <c r="Q1389" i="1"/>
  <c r="Q1399" i="1"/>
  <c r="Q1409" i="1"/>
  <c r="Q1419" i="1"/>
  <c r="Q1429" i="1"/>
  <c r="Q1439" i="1"/>
  <c r="Q1449" i="1"/>
  <c r="Q1459" i="1"/>
  <c r="Q1469" i="1"/>
  <c r="Q1479" i="1"/>
  <c r="Q1489" i="1"/>
  <c r="Q1499" i="1"/>
  <c r="Q1509" i="1"/>
  <c r="Q1519" i="1"/>
  <c r="Q1529" i="1"/>
  <c r="Q1539" i="1"/>
  <c r="Q1549" i="1"/>
  <c r="Q1559" i="1"/>
  <c r="Q1569" i="1"/>
  <c r="Q1579" i="1"/>
  <c r="Q1589" i="1"/>
  <c r="Q1599" i="1"/>
  <c r="Q1609" i="1"/>
  <c r="Q1619" i="1"/>
  <c r="Q1629" i="1"/>
  <c r="Q1639" i="1"/>
  <c r="Q1649" i="1"/>
  <c r="Q1659" i="1"/>
  <c r="Q1669" i="1"/>
  <c r="Q1679" i="1"/>
  <c r="Q1689" i="1"/>
  <c r="Q1699" i="1"/>
  <c r="Q1709" i="1"/>
  <c r="Q1719" i="1"/>
  <c r="Q1729" i="1"/>
  <c r="Q1739" i="1"/>
  <c r="Q1749" i="1"/>
  <c r="Q1759" i="1"/>
  <c r="Q1769" i="1"/>
  <c r="Q1779" i="1"/>
  <c r="Q1789" i="1"/>
  <c r="Q1799" i="1"/>
  <c r="P9" i="1"/>
  <c r="P19" i="1"/>
  <c r="P29" i="1"/>
  <c r="P39" i="1"/>
  <c r="P49" i="1"/>
  <c r="P59" i="1"/>
  <c r="P69" i="1"/>
  <c r="P79" i="1"/>
  <c r="P89" i="1"/>
  <c r="P99" i="1"/>
  <c r="P109" i="1"/>
  <c r="P119" i="1"/>
  <c r="P129" i="1"/>
  <c r="P139" i="1"/>
  <c r="P149" i="1"/>
  <c r="P159" i="1"/>
  <c r="P169" i="1"/>
  <c r="P179" i="1"/>
  <c r="P189" i="1"/>
  <c r="P199" i="1"/>
  <c r="P209" i="1"/>
  <c r="P219" i="1"/>
  <c r="P229" i="1"/>
  <c r="P239" i="1"/>
  <c r="P249" i="1"/>
  <c r="P259" i="1"/>
  <c r="P269" i="1"/>
  <c r="P279" i="1"/>
  <c r="P289" i="1"/>
  <c r="P299" i="1"/>
  <c r="P309" i="1"/>
  <c r="P319" i="1"/>
  <c r="P329" i="1"/>
  <c r="P339" i="1"/>
  <c r="P349" i="1"/>
  <c r="P359" i="1"/>
  <c r="P369" i="1"/>
  <c r="P379" i="1"/>
  <c r="P389" i="1"/>
  <c r="P399" i="1"/>
  <c r="P409" i="1"/>
  <c r="P419" i="1"/>
  <c r="P429" i="1"/>
  <c r="P439" i="1"/>
  <c r="P449" i="1"/>
  <c r="P459" i="1"/>
  <c r="P469" i="1"/>
  <c r="P479" i="1"/>
  <c r="P489" i="1"/>
  <c r="P499" i="1"/>
  <c r="P509" i="1"/>
  <c r="P519" i="1"/>
  <c r="P529" i="1"/>
  <c r="P539" i="1"/>
  <c r="P549" i="1"/>
  <c r="P559" i="1"/>
  <c r="P569" i="1"/>
  <c r="P579" i="1"/>
  <c r="P589" i="1"/>
  <c r="P599" i="1"/>
  <c r="P609" i="1"/>
  <c r="P619" i="1"/>
  <c r="P629" i="1"/>
  <c r="P639" i="1"/>
  <c r="P649" i="1"/>
  <c r="P659" i="1"/>
  <c r="P669" i="1"/>
  <c r="P679" i="1"/>
  <c r="P689" i="1"/>
  <c r="P699" i="1"/>
  <c r="P709" i="1"/>
  <c r="P719" i="1"/>
  <c r="P729" i="1"/>
  <c r="P739" i="1"/>
  <c r="P749" i="1"/>
  <c r="P759" i="1"/>
  <c r="P769" i="1"/>
  <c r="P779" i="1"/>
  <c r="P789" i="1"/>
  <c r="P799" i="1"/>
  <c r="P809" i="1"/>
  <c r="P819" i="1"/>
  <c r="P829" i="1"/>
  <c r="P839" i="1"/>
  <c r="P849" i="1"/>
  <c r="P859" i="1"/>
  <c r="P869" i="1"/>
  <c r="P879" i="1"/>
  <c r="P889" i="1"/>
  <c r="P899" i="1"/>
  <c r="P909" i="1"/>
  <c r="P919" i="1"/>
  <c r="P929" i="1"/>
  <c r="P939" i="1"/>
  <c r="P949" i="1"/>
  <c r="P959" i="1"/>
  <c r="P969" i="1"/>
  <c r="P979" i="1"/>
  <c r="P989" i="1"/>
  <c r="P999" i="1"/>
  <c r="P1009" i="1"/>
  <c r="P1019" i="1"/>
  <c r="P1029" i="1"/>
  <c r="P1039" i="1"/>
  <c r="P1049" i="1"/>
  <c r="P1059" i="1"/>
  <c r="P1069" i="1"/>
  <c r="P1079" i="1"/>
  <c r="P1089" i="1"/>
  <c r="P1099" i="1"/>
  <c r="P1109" i="1"/>
  <c r="P1119" i="1"/>
  <c r="P1129" i="1"/>
  <c r="P1139" i="1"/>
  <c r="P1149" i="1"/>
  <c r="P1159" i="1"/>
  <c r="P1169" i="1"/>
  <c r="P1179" i="1"/>
  <c r="P1189" i="1"/>
  <c r="P1199" i="1"/>
  <c r="P1209" i="1"/>
  <c r="P1219" i="1"/>
  <c r="P1229" i="1"/>
  <c r="P1239" i="1"/>
  <c r="P1249" i="1"/>
  <c r="P1259" i="1"/>
  <c r="P1269" i="1"/>
  <c r="P1279" i="1"/>
  <c r="P1289" i="1"/>
  <c r="P1299" i="1"/>
  <c r="P1309" i="1"/>
  <c r="P1319" i="1"/>
  <c r="P1329" i="1"/>
  <c r="P1339" i="1"/>
  <c r="P1349" i="1"/>
  <c r="P1359" i="1"/>
  <c r="P1369" i="1"/>
  <c r="P1379" i="1"/>
  <c r="P1389" i="1"/>
  <c r="P1399" i="1"/>
  <c r="P1409" i="1"/>
  <c r="P1419" i="1"/>
  <c r="P1429" i="1"/>
  <c r="P1439" i="1"/>
  <c r="P1449" i="1"/>
  <c r="P1459" i="1"/>
  <c r="P1469" i="1"/>
  <c r="P1479" i="1"/>
  <c r="P1489" i="1"/>
  <c r="P1499" i="1"/>
  <c r="P1509" i="1"/>
  <c r="P1519" i="1"/>
  <c r="P1529" i="1"/>
  <c r="P1539" i="1"/>
  <c r="P1549" i="1"/>
  <c r="P1559" i="1"/>
  <c r="P1569" i="1"/>
  <c r="P1579" i="1"/>
  <c r="P1589" i="1"/>
  <c r="P1599" i="1"/>
  <c r="P1609" i="1"/>
  <c r="P1619" i="1"/>
  <c r="P1629" i="1"/>
  <c r="P1639" i="1"/>
  <c r="P1649" i="1"/>
  <c r="P1659" i="1"/>
  <c r="P1669" i="1"/>
  <c r="P1679" i="1"/>
  <c r="P1689" i="1"/>
  <c r="P1699" i="1"/>
  <c r="P1709" i="1"/>
  <c r="P1719" i="1"/>
  <c r="P1729" i="1"/>
  <c r="P1739" i="1"/>
  <c r="P1749" i="1"/>
  <c r="P1759" i="1"/>
  <c r="P1769" i="1"/>
  <c r="P1779" i="1"/>
  <c r="P1789" i="1"/>
  <c r="P1799" i="1"/>
  <c r="O9" i="1"/>
  <c r="O19" i="1"/>
  <c r="O29" i="1"/>
  <c r="O39" i="1"/>
  <c r="O49" i="1"/>
  <c r="O59" i="1"/>
  <c r="O69" i="1"/>
  <c r="O79" i="1"/>
  <c r="O89" i="1"/>
  <c r="O99" i="1"/>
  <c r="O109" i="1"/>
  <c r="O119" i="1"/>
  <c r="O129" i="1"/>
  <c r="O139" i="1"/>
  <c r="O149" i="1"/>
  <c r="O159" i="1"/>
  <c r="O169" i="1"/>
  <c r="O179" i="1"/>
  <c r="O189" i="1"/>
  <c r="O199" i="1"/>
  <c r="O209" i="1"/>
  <c r="O219" i="1"/>
  <c r="O229" i="1"/>
  <c r="O239" i="1"/>
  <c r="O249" i="1"/>
  <c r="O259" i="1"/>
  <c r="O269" i="1"/>
  <c r="O279" i="1"/>
  <c r="O289" i="1"/>
  <c r="O299" i="1"/>
  <c r="O309" i="1"/>
  <c r="O319" i="1"/>
  <c r="O329" i="1"/>
  <c r="O339" i="1"/>
  <c r="O349" i="1"/>
  <c r="O359" i="1"/>
  <c r="O369" i="1"/>
  <c r="O379" i="1"/>
  <c r="O389" i="1"/>
  <c r="O399" i="1"/>
  <c r="O409" i="1"/>
  <c r="O419" i="1"/>
  <c r="O429" i="1"/>
  <c r="O439" i="1"/>
  <c r="O449" i="1"/>
  <c r="O459" i="1"/>
  <c r="O469" i="1"/>
  <c r="O479" i="1"/>
  <c r="O489" i="1"/>
  <c r="O499" i="1"/>
  <c r="O509" i="1"/>
  <c r="O519" i="1"/>
  <c r="O529" i="1"/>
  <c r="O539" i="1"/>
  <c r="O549" i="1"/>
  <c r="O559" i="1"/>
  <c r="O569" i="1"/>
  <c r="O579" i="1"/>
  <c r="O589" i="1"/>
  <c r="O599" i="1"/>
  <c r="R1450" i="1"/>
  <c r="R1550" i="1"/>
  <c r="R1650" i="1"/>
  <c r="R1700" i="1"/>
  <c r="R1750" i="1"/>
  <c r="R1800" i="1"/>
  <c r="Q31" i="1"/>
  <c r="Q68" i="1"/>
  <c r="Q98" i="1"/>
  <c r="Q121" i="1"/>
  <c r="Q148" i="1"/>
  <c r="Q171" i="1"/>
  <c r="Q198" i="1"/>
  <c r="Q219" i="1"/>
  <c r="Q239" i="1"/>
  <c r="Q253" i="1"/>
  <c r="Q268" i="1"/>
  <c r="Q281" i="1"/>
  <c r="Q296" i="1"/>
  <c r="Q310" i="1"/>
  <c r="Q324" i="1"/>
  <c r="Q339" i="1"/>
  <c r="Q353" i="1"/>
  <c r="Q368" i="1"/>
  <c r="Q381" i="1"/>
  <c r="Q396" i="1"/>
  <c r="Q410" i="1"/>
  <c r="Q424" i="1"/>
  <c r="Q439" i="1"/>
  <c r="Q453" i="1"/>
  <c r="Q468" i="1"/>
  <c r="Q481" i="1"/>
  <c r="Q496" i="1"/>
  <c r="Q510" i="1"/>
  <c r="Q524" i="1"/>
  <c r="Q537" i="1"/>
  <c r="Q549" i="1"/>
  <c r="Q561" i="1"/>
  <c r="Q574" i="1"/>
  <c r="Q587" i="1"/>
  <c r="Q599" i="1"/>
  <c r="Q611" i="1"/>
  <c r="Q624" i="1"/>
  <c r="Q637" i="1"/>
  <c r="Q649" i="1"/>
  <c r="Q661" i="1"/>
  <c r="Q674" i="1"/>
  <c r="Q687" i="1"/>
  <c r="Q699" i="1"/>
  <c r="Q711" i="1"/>
  <c r="Q724" i="1"/>
  <c r="Q737" i="1"/>
  <c r="Q749" i="1"/>
  <c r="Q761" i="1"/>
  <c r="Q774" i="1"/>
  <c r="Q787" i="1"/>
  <c r="Q799" i="1"/>
  <c r="Q810" i="1"/>
  <c r="Q820" i="1"/>
  <c r="Q830" i="1"/>
  <c r="Q840" i="1"/>
  <c r="Q850" i="1"/>
  <c r="Q860" i="1"/>
  <c r="Q870" i="1"/>
  <c r="Q880" i="1"/>
  <c r="Q890" i="1"/>
  <c r="Q900" i="1"/>
  <c r="Q910" i="1"/>
  <c r="Q920" i="1"/>
  <c r="Q930" i="1"/>
  <c r="Q940" i="1"/>
  <c r="Q950" i="1"/>
  <c r="Q960" i="1"/>
  <c r="Q970" i="1"/>
  <c r="Q980" i="1"/>
  <c r="Q990" i="1"/>
  <c r="Q1000" i="1"/>
  <c r="Q1010" i="1"/>
  <c r="Q1020" i="1"/>
  <c r="Q1030" i="1"/>
  <c r="Q1040" i="1"/>
  <c r="Q1050" i="1"/>
  <c r="Q1060" i="1"/>
  <c r="Q1070" i="1"/>
  <c r="Q1080" i="1"/>
  <c r="Q1090" i="1"/>
  <c r="Q1100" i="1"/>
  <c r="Q1110" i="1"/>
  <c r="Q1120" i="1"/>
  <c r="Q1130" i="1"/>
  <c r="Q1140" i="1"/>
  <c r="Q1150" i="1"/>
  <c r="Q1160" i="1"/>
  <c r="Q1170" i="1"/>
  <c r="Q1180" i="1"/>
  <c r="Q1190" i="1"/>
  <c r="Q1200" i="1"/>
  <c r="Q1210" i="1"/>
  <c r="Q1220" i="1"/>
  <c r="Q1230" i="1"/>
  <c r="Q1240" i="1"/>
  <c r="Q1250" i="1"/>
  <c r="Q1260" i="1"/>
  <c r="Q1270" i="1"/>
  <c r="Q1280" i="1"/>
  <c r="Q1290" i="1"/>
  <c r="Q1300" i="1"/>
  <c r="Q1310" i="1"/>
  <c r="Q1320" i="1"/>
  <c r="Q1330" i="1"/>
  <c r="Q1340" i="1"/>
  <c r="Q1350" i="1"/>
  <c r="Q1360" i="1"/>
  <c r="Q1370" i="1"/>
  <c r="Q1380" i="1"/>
  <c r="Q1390" i="1"/>
  <c r="Q1400" i="1"/>
  <c r="Q1410" i="1"/>
  <c r="Q1420" i="1"/>
  <c r="Q1430" i="1"/>
  <c r="Q1440" i="1"/>
  <c r="Q1450" i="1"/>
  <c r="Q1460" i="1"/>
  <c r="Q1470" i="1"/>
  <c r="Q1480" i="1"/>
  <c r="Q1490" i="1"/>
  <c r="Q1500" i="1"/>
  <c r="Q1510" i="1"/>
  <c r="Q1520" i="1"/>
  <c r="Q1530" i="1"/>
  <c r="Q1540" i="1"/>
  <c r="Q1550" i="1"/>
  <c r="Q1560" i="1"/>
  <c r="Q1570" i="1"/>
  <c r="Q1580" i="1"/>
  <c r="Q1590" i="1"/>
  <c r="Q1600" i="1"/>
  <c r="Q1610" i="1"/>
  <c r="Q1620" i="1"/>
  <c r="Q1630" i="1"/>
  <c r="Q1640" i="1"/>
  <c r="Q1650" i="1"/>
  <c r="Q1660" i="1"/>
  <c r="Q1670" i="1"/>
  <c r="Q1680" i="1"/>
  <c r="Q1690" i="1"/>
  <c r="Q1700" i="1"/>
  <c r="Q1710" i="1"/>
  <c r="Q1720" i="1"/>
  <c r="Q1730" i="1"/>
  <c r="Q1740" i="1"/>
  <c r="Q1750" i="1"/>
  <c r="Q1760" i="1"/>
  <c r="Q1770" i="1"/>
  <c r="Q1780" i="1"/>
  <c r="Q1790" i="1"/>
  <c r="Q1800" i="1"/>
  <c r="P10" i="1"/>
  <c r="P20" i="1"/>
  <c r="P30" i="1"/>
  <c r="P40" i="1"/>
  <c r="P50" i="1"/>
  <c r="P60" i="1"/>
  <c r="P70" i="1"/>
  <c r="P80" i="1"/>
  <c r="P90" i="1"/>
  <c r="P100" i="1"/>
  <c r="P110" i="1"/>
  <c r="P120" i="1"/>
  <c r="P130" i="1"/>
  <c r="P140" i="1"/>
  <c r="P150" i="1"/>
  <c r="P160" i="1"/>
  <c r="P170" i="1"/>
  <c r="P180" i="1"/>
  <c r="P190" i="1"/>
  <c r="P200" i="1"/>
  <c r="P210" i="1"/>
  <c r="P220" i="1"/>
  <c r="P230" i="1"/>
  <c r="P240" i="1"/>
  <c r="P250" i="1"/>
  <c r="P260" i="1"/>
  <c r="P270" i="1"/>
  <c r="P280" i="1"/>
  <c r="P290" i="1"/>
  <c r="P300" i="1"/>
  <c r="P310" i="1"/>
  <c r="P320" i="1"/>
  <c r="P330" i="1"/>
  <c r="P340" i="1"/>
  <c r="P350" i="1"/>
  <c r="P360" i="1"/>
  <c r="P370" i="1"/>
  <c r="P380" i="1"/>
  <c r="P390" i="1"/>
  <c r="P400" i="1"/>
  <c r="P410" i="1"/>
  <c r="P420" i="1"/>
  <c r="P430" i="1"/>
  <c r="P440" i="1"/>
  <c r="P450" i="1"/>
  <c r="P460" i="1"/>
  <c r="P470" i="1"/>
  <c r="P480" i="1"/>
  <c r="P490" i="1"/>
  <c r="P500" i="1"/>
  <c r="P510" i="1"/>
  <c r="P520" i="1"/>
  <c r="P530" i="1"/>
  <c r="P540" i="1"/>
  <c r="P550" i="1"/>
  <c r="P560" i="1"/>
  <c r="P570" i="1"/>
  <c r="P580" i="1"/>
  <c r="P590" i="1"/>
  <c r="P600" i="1"/>
  <c r="P610" i="1"/>
  <c r="P620" i="1"/>
  <c r="P630" i="1"/>
  <c r="P640" i="1"/>
  <c r="P650" i="1"/>
  <c r="P660" i="1"/>
  <c r="P670" i="1"/>
  <c r="P680" i="1"/>
  <c r="P690" i="1"/>
  <c r="P700" i="1"/>
  <c r="P710" i="1"/>
  <c r="P720" i="1"/>
  <c r="P730" i="1"/>
  <c r="P740" i="1"/>
  <c r="P750" i="1"/>
  <c r="P760" i="1"/>
  <c r="P770" i="1"/>
  <c r="P780" i="1"/>
  <c r="P790" i="1"/>
  <c r="P800" i="1"/>
  <c r="P810" i="1"/>
  <c r="P820" i="1"/>
  <c r="P830" i="1"/>
  <c r="P840" i="1"/>
  <c r="P850" i="1"/>
  <c r="P860" i="1"/>
  <c r="P870" i="1"/>
  <c r="P880" i="1"/>
  <c r="P890" i="1"/>
  <c r="P900" i="1"/>
  <c r="P910" i="1"/>
  <c r="P920" i="1"/>
  <c r="P930" i="1"/>
  <c r="P940" i="1"/>
  <c r="P950" i="1"/>
  <c r="P960" i="1"/>
  <c r="P970" i="1"/>
  <c r="P980" i="1"/>
  <c r="P990" i="1"/>
  <c r="P1000" i="1"/>
  <c r="P1010" i="1"/>
  <c r="P1020" i="1"/>
  <c r="P1030" i="1"/>
  <c r="P1040" i="1"/>
  <c r="P1050" i="1"/>
  <c r="P1060" i="1"/>
  <c r="P1070" i="1"/>
  <c r="P1080" i="1"/>
  <c r="P1090" i="1"/>
  <c r="P1100" i="1"/>
  <c r="P1110" i="1"/>
  <c r="P1120" i="1"/>
  <c r="P1130" i="1"/>
  <c r="P1140" i="1"/>
  <c r="P1150" i="1"/>
  <c r="P1160" i="1"/>
  <c r="P1170" i="1"/>
  <c r="P1180" i="1"/>
  <c r="P1190" i="1"/>
  <c r="P1200" i="1"/>
  <c r="P1210" i="1"/>
  <c r="P1220" i="1"/>
  <c r="P1230" i="1"/>
  <c r="P1240" i="1"/>
  <c r="P1250" i="1"/>
  <c r="P1260" i="1"/>
  <c r="P1270" i="1"/>
  <c r="P1280" i="1"/>
  <c r="P1290" i="1"/>
  <c r="P1300" i="1"/>
  <c r="P1310" i="1"/>
  <c r="P1320" i="1"/>
  <c r="P1330" i="1"/>
  <c r="P1340" i="1"/>
  <c r="P1350" i="1"/>
  <c r="P1360" i="1"/>
  <c r="P1370" i="1"/>
  <c r="P1380" i="1"/>
  <c r="P1390" i="1"/>
  <c r="P1400" i="1"/>
  <c r="P1410" i="1"/>
  <c r="P1420" i="1"/>
  <c r="P1430" i="1"/>
  <c r="P1440" i="1"/>
  <c r="P1450" i="1"/>
  <c r="P1460" i="1"/>
  <c r="P1470" i="1"/>
  <c r="P1480" i="1"/>
  <c r="P1490" i="1"/>
  <c r="P1500" i="1"/>
  <c r="P1510" i="1"/>
  <c r="P1520" i="1"/>
  <c r="P1530" i="1"/>
  <c r="P1540" i="1"/>
  <c r="P1550" i="1"/>
  <c r="P1560" i="1"/>
  <c r="P1570" i="1"/>
  <c r="P1580" i="1"/>
  <c r="P1590" i="1"/>
  <c r="P1600" i="1"/>
  <c r="P1610" i="1"/>
  <c r="P1620" i="1"/>
  <c r="P1630" i="1"/>
  <c r="P1640" i="1"/>
  <c r="P1650" i="1"/>
  <c r="P1660" i="1"/>
  <c r="P1670" i="1"/>
  <c r="P1680" i="1"/>
  <c r="P1690" i="1"/>
  <c r="P1700" i="1"/>
  <c r="P1710" i="1"/>
  <c r="P1720" i="1"/>
  <c r="R1460" i="1"/>
  <c r="R1560" i="1"/>
  <c r="R1658" i="1"/>
  <c r="R1708" i="1"/>
  <c r="R1758" i="1"/>
  <c r="R1801" i="1"/>
  <c r="Q38" i="1"/>
  <c r="Q70" i="1"/>
  <c r="Q100" i="1"/>
  <c r="Q123" i="1"/>
  <c r="Q150" i="1"/>
  <c r="Q173" i="1"/>
  <c r="Q200" i="1"/>
  <c r="Q220" i="1"/>
  <c r="Q240" i="1"/>
  <c r="Q254" i="1"/>
  <c r="Q269" i="1"/>
  <c r="Q283" i="1"/>
  <c r="Q298" i="1"/>
  <c r="Q311" i="1"/>
  <c r="Q326" i="1"/>
  <c r="Q340" i="1"/>
  <c r="Q354" i="1"/>
  <c r="Q369" i="1"/>
  <c r="Q383" i="1"/>
  <c r="Q398" i="1"/>
  <c r="Q411" i="1"/>
  <c r="Q426" i="1"/>
  <c r="Q440" i="1"/>
  <c r="Q454" i="1"/>
  <c r="Q469" i="1"/>
  <c r="Q483" i="1"/>
  <c r="Q498" i="1"/>
  <c r="Q511" i="1"/>
  <c r="Q526" i="1"/>
  <c r="Q538" i="1"/>
  <c r="Q550" i="1"/>
  <c r="Q563" i="1"/>
  <c r="Q576" i="1"/>
  <c r="Q588" i="1"/>
  <c r="Q600" i="1"/>
  <c r="Q613" i="1"/>
  <c r="Q626" i="1"/>
  <c r="Q638" i="1"/>
  <c r="Q650" i="1"/>
  <c r="Q663" i="1"/>
  <c r="Q676" i="1"/>
  <c r="Q688" i="1"/>
  <c r="Q700" i="1"/>
  <c r="Q713" i="1"/>
  <c r="Q726" i="1"/>
  <c r="Q738" i="1"/>
  <c r="Q750" i="1"/>
  <c r="Q763" i="1"/>
  <c r="Q776" i="1"/>
  <c r="Q788" i="1"/>
  <c r="Q800" i="1"/>
  <c r="Q811" i="1"/>
  <c r="Q821" i="1"/>
  <c r="Q831" i="1"/>
  <c r="Q841" i="1"/>
  <c r="Q851" i="1"/>
  <c r="Q861" i="1"/>
  <c r="Q871" i="1"/>
  <c r="Q881" i="1"/>
  <c r="Q891" i="1"/>
  <c r="Q901" i="1"/>
  <c r="Q911" i="1"/>
  <c r="Q921" i="1"/>
  <c r="Q931" i="1"/>
  <c r="Q941" i="1"/>
  <c r="Q951" i="1"/>
  <c r="Q961" i="1"/>
  <c r="Q971" i="1"/>
  <c r="Q981" i="1"/>
  <c r="Q991" i="1"/>
  <c r="Q1001" i="1"/>
  <c r="Q1011" i="1"/>
  <c r="Q1021" i="1"/>
  <c r="Q1031" i="1"/>
  <c r="Q1041" i="1"/>
  <c r="Q1051" i="1"/>
  <c r="Q1061" i="1"/>
  <c r="Q1071" i="1"/>
  <c r="Q1081" i="1"/>
  <c r="Q1091" i="1"/>
  <c r="Q1101" i="1"/>
  <c r="Q1111" i="1"/>
  <c r="Q1121" i="1"/>
  <c r="Q1131" i="1"/>
  <c r="Q1141" i="1"/>
  <c r="Q1151" i="1"/>
  <c r="Q1161" i="1"/>
  <c r="Q1171" i="1"/>
  <c r="Q1181" i="1"/>
  <c r="Q1191" i="1"/>
  <c r="Q1201" i="1"/>
  <c r="Q1211" i="1"/>
  <c r="Q1221" i="1"/>
  <c r="Q1231" i="1"/>
  <c r="Q1241" i="1"/>
  <c r="Q1251" i="1"/>
  <c r="Q1261" i="1"/>
  <c r="Q1271" i="1"/>
  <c r="Q1281" i="1"/>
  <c r="Q1291" i="1"/>
  <c r="Q1301" i="1"/>
  <c r="Q1311" i="1"/>
  <c r="Q1321" i="1"/>
  <c r="Q1331" i="1"/>
  <c r="Q1341" i="1"/>
  <c r="Q1351" i="1"/>
  <c r="Q1361" i="1"/>
  <c r="Q1371" i="1"/>
  <c r="Q1381" i="1"/>
  <c r="Q1391" i="1"/>
  <c r="Q1401" i="1"/>
  <c r="Q1411" i="1"/>
  <c r="Q1421" i="1"/>
  <c r="Q1431" i="1"/>
  <c r="Q1441" i="1"/>
  <c r="Q1451" i="1"/>
  <c r="Q1461" i="1"/>
  <c r="Q1471" i="1"/>
  <c r="Q1481" i="1"/>
  <c r="Q1491" i="1"/>
  <c r="Q1501" i="1"/>
  <c r="Q1511" i="1"/>
  <c r="Q1521" i="1"/>
  <c r="Q1531" i="1"/>
  <c r="Q1541" i="1"/>
  <c r="Q1551" i="1"/>
  <c r="Q1561" i="1"/>
  <c r="Q1571" i="1"/>
  <c r="Q1581" i="1"/>
  <c r="Q1591" i="1"/>
  <c r="Q1601" i="1"/>
  <c r="Q1611" i="1"/>
  <c r="Q1621" i="1"/>
  <c r="Q1631" i="1"/>
  <c r="Q1641" i="1"/>
  <c r="Q1651" i="1"/>
  <c r="Q1661" i="1"/>
  <c r="Q1671" i="1"/>
  <c r="Q1681" i="1"/>
  <c r="Q1691" i="1"/>
  <c r="Q1701" i="1"/>
  <c r="Q1711" i="1"/>
  <c r="Q1721" i="1"/>
  <c r="Q1731" i="1"/>
  <c r="Q1741" i="1"/>
  <c r="Q1751" i="1"/>
  <c r="Q1761" i="1"/>
  <c r="Q1771" i="1"/>
  <c r="Q1781" i="1"/>
  <c r="Q1791" i="1"/>
  <c r="Q1801" i="1"/>
  <c r="P11" i="1"/>
  <c r="P21" i="1"/>
  <c r="P31" i="1"/>
  <c r="P41" i="1"/>
  <c r="P51" i="1"/>
  <c r="P61" i="1"/>
  <c r="P71" i="1"/>
  <c r="P81" i="1"/>
  <c r="P91" i="1"/>
  <c r="P101" i="1"/>
  <c r="P111" i="1"/>
  <c r="P121" i="1"/>
  <c r="P131" i="1"/>
  <c r="P141" i="1"/>
  <c r="P151" i="1"/>
  <c r="P161" i="1"/>
  <c r="P171" i="1"/>
  <c r="P181" i="1"/>
  <c r="P191" i="1"/>
  <c r="P201" i="1"/>
  <c r="P211" i="1"/>
  <c r="P221" i="1"/>
  <c r="P231" i="1"/>
  <c r="P241" i="1"/>
  <c r="P251" i="1"/>
  <c r="P261" i="1"/>
  <c r="P271" i="1"/>
  <c r="P281" i="1"/>
  <c r="P291" i="1"/>
  <c r="P301" i="1"/>
  <c r="P311" i="1"/>
  <c r="P321" i="1"/>
  <c r="P331" i="1"/>
  <c r="P341" i="1"/>
  <c r="P351" i="1"/>
  <c r="P361" i="1"/>
  <c r="P371" i="1"/>
  <c r="P381" i="1"/>
  <c r="P391" i="1"/>
  <c r="P401" i="1"/>
  <c r="P411" i="1"/>
  <c r="P421" i="1"/>
  <c r="P431" i="1"/>
  <c r="P441" i="1"/>
  <c r="P451" i="1"/>
  <c r="P461" i="1"/>
  <c r="P471" i="1"/>
  <c r="P481" i="1"/>
  <c r="P491" i="1"/>
  <c r="P501" i="1"/>
  <c r="P511" i="1"/>
  <c r="P521" i="1"/>
  <c r="P531" i="1"/>
  <c r="P541" i="1"/>
  <c r="P551" i="1"/>
  <c r="P561" i="1"/>
  <c r="P571" i="1"/>
  <c r="P581" i="1"/>
  <c r="P591" i="1"/>
  <c r="P601" i="1"/>
  <c r="P611" i="1"/>
  <c r="P621" i="1"/>
  <c r="P631" i="1"/>
  <c r="P641" i="1"/>
  <c r="P651" i="1"/>
  <c r="P661" i="1"/>
  <c r="P671" i="1"/>
  <c r="P681" i="1"/>
  <c r="P691" i="1"/>
  <c r="P701" i="1"/>
  <c r="P711" i="1"/>
  <c r="P721" i="1"/>
  <c r="P731" i="1"/>
  <c r="P741" i="1"/>
  <c r="P751" i="1"/>
  <c r="P761" i="1"/>
  <c r="P771" i="1"/>
  <c r="P781" i="1"/>
  <c r="P791" i="1"/>
  <c r="P801" i="1"/>
  <c r="P811" i="1"/>
  <c r="P821" i="1"/>
  <c r="P831" i="1"/>
  <c r="P841" i="1"/>
  <c r="P851" i="1"/>
  <c r="P861" i="1"/>
  <c r="P871" i="1"/>
  <c r="P881" i="1"/>
  <c r="P891" i="1"/>
  <c r="P901" i="1"/>
  <c r="P911" i="1"/>
  <c r="P921" i="1"/>
  <c r="P931" i="1"/>
  <c r="P941" i="1"/>
  <c r="P951" i="1"/>
  <c r="P961" i="1"/>
  <c r="P971" i="1"/>
  <c r="P981" i="1"/>
  <c r="P991" i="1"/>
  <c r="P1001" i="1"/>
  <c r="P1011" i="1"/>
  <c r="P1021" i="1"/>
  <c r="P1031" i="1"/>
  <c r="P1041" i="1"/>
  <c r="P1051" i="1"/>
  <c r="P1061" i="1"/>
  <c r="P1071" i="1"/>
  <c r="P1081" i="1"/>
  <c r="P1091" i="1"/>
  <c r="P1101" i="1"/>
  <c r="P1111" i="1"/>
  <c r="P1121" i="1"/>
  <c r="P1131" i="1"/>
  <c r="P1141" i="1"/>
  <c r="P1151" i="1"/>
  <c r="P1161" i="1"/>
  <c r="P1171" i="1"/>
  <c r="P1181" i="1"/>
  <c r="P1191" i="1"/>
  <c r="P1201" i="1"/>
  <c r="P1211" i="1"/>
  <c r="P1221" i="1"/>
  <c r="P1231" i="1"/>
  <c r="P1241" i="1"/>
  <c r="P1251" i="1"/>
  <c r="P1261" i="1"/>
  <c r="P1271" i="1"/>
  <c r="P1281" i="1"/>
  <c r="P1291" i="1"/>
  <c r="P1301" i="1"/>
  <c r="P1311" i="1"/>
  <c r="P1321" i="1"/>
  <c r="P1331" i="1"/>
  <c r="P1341" i="1"/>
  <c r="P1351" i="1"/>
  <c r="P1361" i="1"/>
  <c r="P1371" i="1"/>
  <c r="P1381" i="1"/>
  <c r="P1391" i="1"/>
  <c r="P1401" i="1"/>
  <c r="P1411" i="1"/>
  <c r="P1421" i="1"/>
  <c r="P1431" i="1"/>
  <c r="P1441" i="1"/>
  <c r="P1451" i="1"/>
  <c r="P1461" i="1"/>
  <c r="P1471" i="1"/>
  <c r="P1481" i="1"/>
  <c r="P1491" i="1"/>
  <c r="P1501" i="1"/>
  <c r="P1511" i="1"/>
  <c r="P1521" i="1"/>
  <c r="P1531" i="1"/>
  <c r="P1541" i="1"/>
  <c r="P1551" i="1"/>
  <c r="P1561" i="1"/>
  <c r="P1571" i="1"/>
  <c r="P1581" i="1"/>
  <c r="P1591" i="1"/>
  <c r="P1601" i="1"/>
  <c r="P1611" i="1"/>
  <c r="P1621" i="1"/>
  <c r="P1631" i="1"/>
  <c r="P1641" i="1"/>
  <c r="P1651" i="1"/>
  <c r="P1661" i="1"/>
  <c r="P1671" i="1"/>
  <c r="P1681" i="1"/>
  <c r="P1691" i="1"/>
  <c r="P1701" i="1"/>
  <c r="P1711" i="1"/>
  <c r="P1721" i="1"/>
  <c r="P1731" i="1"/>
  <c r="P1741" i="1"/>
  <c r="P1751" i="1"/>
  <c r="P1761" i="1"/>
  <c r="P1771" i="1"/>
  <c r="P1781" i="1"/>
  <c r="P1791" i="1"/>
  <c r="P1801" i="1"/>
  <c r="O11" i="1"/>
  <c r="O21" i="1"/>
  <c r="O31" i="1"/>
  <c r="O41" i="1"/>
  <c r="O51" i="1"/>
  <c r="O61" i="1"/>
  <c r="O71" i="1"/>
  <c r="O81" i="1"/>
  <c r="O91" i="1"/>
  <c r="O101" i="1"/>
  <c r="O111" i="1"/>
  <c r="O121" i="1"/>
  <c r="O131" i="1"/>
  <c r="O141" i="1"/>
  <c r="O151" i="1"/>
  <c r="O161" i="1"/>
  <c r="O171" i="1"/>
  <c r="O181" i="1"/>
  <c r="O191" i="1"/>
  <c r="O201" i="1"/>
  <c r="O211" i="1"/>
  <c r="O221" i="1"/>
  <c r="O231" i="1"/>
  <c r="O241" i="1"/>
  <c r="O251" i="1"/>
  <c r="O261" i="1"/>
  <c r="O271" i="1"/>
  <c r="O281" i="1"/>
  <c r="O291" i="1"/>
  <c r="O301" i="1"/>
  <c r="O311" i="1"/>
  <c r="O321" i="1"/>
  <c r="O331" i="1"/>
  <c r="O341" i="1"/>
  <c r="O351" i="1"/>
  <c r="O361" i="1"/>
  <c r="O371" i="1"/>
  <c r="O381" i="1"/>
  <c r="O391" i="1"/>
  <c r="O401" i="1"/>
  <c r="O411" i="1"/>
  <c r="O421" i="1"/>
  <c r="O431" i="1"/>
  <c r="O441" i="1"/>
  <c r="O451" i="1"/>
  <c r="O461" i="1"/>
  <c r="O471" i="1"/>
  <c r="O481" i="1"/>
  <c r="O491" i="1"/>
  <c r="O501" i="1"/>
  <c r="O511" i="1"/>
  <c r="O521" i="1"/>
  <c r="O531" i="1"/>
  <c r="O541" i="1"/>
  <c r="O551" i="1"/>
  <c r="O561" i="1"/>
  <c r="O571" i="1"/>
  <c r="O581" i="1"/>
  <c r="O591" i="1"/>
  <c r="O601" i="1"/>
  <c r="O611" i="1"/>
  <c r="O621" i="1"/>
  <c r="O631" i="1"/>
  <c r="O641" i="1"/>
  <c r="O651" i="1"/>
  <c r="O661" i="1"/>
  <c r="O671" i="1"/>
  <c r="O681" i="1"/>
  <c r="O691" i="1"/>
  <c r="O701" i="1"/>
  <c r="O711" i="1"/>
  <c r="O721" i="1"/>
  <c r="O731" i="1"/>
  <c r="O741" i="1"/>
  <c r="O751" i="1"/>
  <c r="O761" i="1"/>
  <c r="O771" i="1"/>
  <c r="O781" i="1"/>
  <c r="O791" i="1"/>
  <c r="O801" i="1"/>
  <c r="O811" i="1"/>
  <c r="O821" i="1"/>
  <c r="O831" i="1"/>
  <c r="O841" i="1"/>
  <c r="O851" i="1"/>
  <c r="O861" i="1"/>
  <c r="O871" i="1"/>
  <c r="O881" i="1"/>
  <c r="O891" i="1"/>
  <c r="O901" i="1"/>
  <c r="O911" i="1"/>
  <c r="O921" i="1"/>
  <c r="O931" i="1"/>
  <c r="O941" i="1"/>
  <c r="O951" i="1"/>
  <c r="O961" i="1"/>
  <c r="O971" i="1"/>
  <c r="O981" i="1"/>
  <c r="O991" i="1"/>
  <c r="O1001" i="1"/>
  <c r="O1011" i="1"/>
  <c r="O1021" i="1"/>
  <c r="O1031" i="1"/>
  <c r="O1041" i="1"/>
  <c r="O1051" i="1"/>
  <c r="O1061" i="1"/>
  <c r="O1071" i="1"/>
  <c r="O1081" i="1"/>
  <c r="O1091" i="1"/>
  <c r="O1101" i="1"/>
  <c r="O1111" i="1"/>
  <c r="O1121" i="1"/>
  <c r="O1131" i="1"/>
  <c r="O1141" i="1"/>
  <c r="O1151" i="1"/>
  <c r="O1161" i="1"/>
  <c r="O1171" i="1"/>
  <c r="O1181" i="1"/>
  <c r="O1191" i="1"/>
  <c r="O1201" i="1"/>
  <c r="O1211" i="1"/>
  <c r="O1221" i="1"/>
  <c r="O1231" i="1"/>
  <c r="O1241" i="1"/>
  <c r="O1251" i="1"/>
  <c r="O1261" i="1"/>
  <c r="O1271" i="1"/>
  <c r="O1281" i="1"/>
  <c r="O1291" i="1"/>
  <c r="O1301" i="1"/>
  <c r="O1311" i="1"/>
  <c r="O1321" i="1"/>
  <c r="O1331" i="1"/>
  <c r="O1341" i="1"/>
  <c r="O1351" i="1"/>
  <c r="O1361" i="1"/>
  <c r="O1371" i="1"/>
  <c r="O1381" i="1"/>
  <c r="O1391" i="1"/>
  <c r="O1401" i="1"/>
  <c r="O1411" i="1"/>
  <c r="O1421" i="1"/>
  <c r="O1431" i="1"/>
  <c r="O1441" i="1"/>
  <c r="O1451" i="1"/>
  <c r="O1461" i="1"/>
  <c r="O1471" i="1"/>
  <c r="O1481" i="1"/>
  <c r="O1491" i="1"/>
  <c r="O1501" i="1"/>
  <c r="O1511" i="1"/>
  <c r="O1521" i="1"/>
  <c r="O1531" i="1"/>
  <c r="O1541" i="1"/>
  <c r="O1551" i="1"/>
  <c r="O1561" i="1"/>
  <c r="O1571" i="1"/>
  <c r="O1581" i="1"/>
  <c r="O1591" i="1"/>
  <c r="O1601" i="1"/>
  <c r="O1611" i="1"/>
  <c r="O1621" i="1"/>
  <c r="O1631" i="1"/>
  <c r="O1641" i="1"/>
  <c r="O1651" i="1"/>
  <c r="O1661" i="1"/>
  <c r="O1671" i="1"/>
  <c r="O1681" i="1"/>
  <c r="O1691" i="1"/>
  <c r="O1701" i="1"/>
  <c r="O1711" i="1"/>
  <c r="O1721" i="1"/>
  <c r="O1731" i="1"/>
  <c r="O1741" i="1"/>
  <c r="R1470" i="1"/>
  <c r="R1570" i="1"/>
  <c r="R1660" i="1"/>
  <c r="R1710" i="1"/>
  <c r="R1760" i="1"/>
  <c r="Q8" i="1"/>
  <c r="Q40" i="1"/>
  <c r="Q71" i="1"/>
  <c r="Q101" i="1"/>
  <c r="Q128" i="1"/>
  <c r="Q151" i="1"/>
  <c r="Q178" i="1"/>
  <c r="Q201" i="1"/>
  <c r="Q221" i="1"/>
  <c r="Q241" i="1"/>
  <c r="Q256" i="1"/>
  <c r="Q270" i="1"/>
  <c r="Q284" i="1"/>
  <c r="Q299" i="1"/>
  <c r="Q313" i="1"/>
  <c r="Q328" i="1"/>
  <c r="Q341" i="1"/>
  <c r="Q356" i="1"/>
  <c r="Q370" i="1"/>
  <c r="Q384" i="1"/>
  <c r="Q399" i="1"/>
  <c r="Q413" i="1"/>
  <c r="Q428" i="1"/>
  <c r="Q441" i="1"/>
  <c r="Q456" i="1"/>
  <c r="Q470" i="1"/>
  <c r="Q484" i="1"/>
  <c r="Q499" i="1"/>
  <c r="Q513" i="1"/>
  <c r="Q527" i="1"/>
  <c r="Q539" i="1"/>
  <c r="Q551" i="1"/>
  <c r="Q564" i="1"/>
  <c r="Q577" i="1"/>
  <c r="Q589" i="1"/>
  <c r="Q601" i="1"/>
  <c r="Q614" i="1"/>
  <c r="Q627" i="1"/>
  <c r="Q639" i="1"/>
  <c r="Q651" i="1"/>
  <c r="Q664" i="1"/>
  <c r="Q677" i="1"/>
  <c r="Q689" i="1"/>
  <c r="Q701" i="1"/>
  <c r="Q714" i="1"/>
  <c r="Q727" i="1"/>
  <c r="Q739" i="1"/>
  <c r="Q751" i="1"/>
  <c r="Q764" i="1"/>
  <c r="Q777" i="1"/>
  <c r="Q789" i="1"/>
  <c r="Q801" i="1"/>
  <c r="Q812" i="1"/>
  <c r="Q822" i="1"/>
  <c r="Q832" i="1"/>
  <c r="Q842" i="1"/>
  <c r="Q852" i="1"/>
  <c r="Q862" i="1"/>
  <c r="Q872" i="1"/>
  <c r="Q882" i="1"/>
  <c r="Q892" i="1"/>
  <c r="Q902" i="1"/>
  <c r="Q912" i="1"/>
  <c r="Q922" i="1"/>
  <c r="Q932" i="1"/>
  <c r="Q942" i="1"/>
  <c r="Q952" i="1"/>
  <c r="Q962" i="1"/>
  <c r="Q972" i="1"/>
  <c r="Q982" i="1"/>
  <c r="Q992" i="1"/>
  <c r="Q1002" i="1"/>
  <c r="Q1012" i="1"/>
  <c r="Q1022" i="1"/>
  <c r="Q1032" i="1"/>
  <c r="Q1042" i="1"/>
  <c r="Q1052" i="1"/>
  <c r="Q1062" i="1"/>
  <c r="Q1072" i="1"/>
  <c r="Q1082" i="1"/>
  <c r="Q1092" i="1"/>
  <c r="Q1102" i="1"/>
  <c r="Q1112" i="1"/>
  <c r="Q1122" i="1"/>
  <c r="Q1132" i="1"/>
  <c r="Q1142" i="1"/>
  <c r="Q1152" i="1"/>
  <c r="Q1162" i="1"/>
  <c r="Q1172" i="1"/>
  <c r="Q1182" i="1"/>
  <c r="Q1192" i="1"/>
  <c r="Q1202" i="1"/>
  <c r="Q1212" i="1"/>
  <c r="Q1222" i="1"/>
  <c r="Q1232" i="1"/>
  <c r="Q1242" i="1"/>
  <c r="Q1252" i="1"/>
  <c r="Q1262" i="1"/>
  <c r="Q1272" i="1"/>
  <c r="Q1282" i="1"/>
  <c r="Q1292" i="1"/>
  <c r="Q1302" i="1"/>
  <c r="Q1312" i="1"/>
  <c r="Q1322" i="1"/>
  <c r="Q1332" i="1"/>
  <c r="Q1342" i="1"/>
  <c r="Q1352" i="1"/>
  <c r="Q1362" i="1"/>
  <c r="Q1372" i="1"/>
  <c r="Q1382" i="1"/>
  <c r="Q1392" i="1"/>
  <c r="Q1402" i="1"/>
  <c r="Q1412" i="1"/>
  <c r="Q1422" i="1"/>
  <c r="Q1432" i="1"/>
  <c r="Q1442" i="1"/>
  <c r="Q1452" i="1"/>
  <c r="Q1462" i="1"/>
  <c r="Q1472" i="1"/>
  <c r="Q1482" i="1"/>
  <c r="Q1492" i="1"/>
  <c r="Q1502" i="1"/>
  <c r="Q1512" i="1"/>
  <c r="Q1522" i="1"/>
  <c r="Q1532" i="1"/>
  <c r="Q1542" i="1"/>
  <c r="Q1552" i="1"/>
  <c r="Q1562" i="1"/>
  <c r="Q1572" i="1"/>
  <c r="Q1582" i="1"/>
  <c r="Q1592" i="1"/>
  <c r="Q1602" i="1"/>
  <c r="Q1612" i="1"/>
  <c r="Q1622" i="1"/>
  <c r="Q1632" i="1"/>
  <c r="Q1642" i="1"/>
  <c r="Q1652" i="1"/>
  <c r="Q1662" i="1"/>
  <c r="Q1672" i="1"/>
  <c r="Q1682" i="1"/>
  <c r="Q1692" i="1"/>
  <c r="Q1702" i="1"/>
  <c r="Q1712" i="1"/>
  <c r="Q1722" i="1"/>
  <c r="Q1732" i="1"/>
  <c r="Q1742" i="1"/>
  <c r="Q1752" i="1"/>
  <c r="Q1762" i="1"/>
  <c r="Q1772" i="1"/>
  <c r="Q1782" i="1"/>
  <c r="Q1792" i="1"/>
  <c r="Q1802" i="1"/>
  <c r="P12" i="1"/>
  <c r="P22" i="1"/>
  <c r="P32" i="1"/>
  <c r="P42" i="1"/>
  <c r="P52" i="1"/>
  <c r="P62" i="1"/>
  <c r="P72" i="1"/>
  <c r="P82" i="1"/>
  <c r="P92" i="1"/>
  <c r="P102" i="1"/>
  <c r="P112" i="1"/>
  <c r="P122" i="1"/>
  <c r="P132" i="1"/>
  <c r="P142" i="1"/>
  <c r="P152" i="1"/>
  <c r="P162" i="1"/>
  <c r="P172" i="1"/>
  <c r="P182" i="1"/>
  <c r="P192" i="1"/>
  <c r="P202" i="1"/>
  <c r="P212" i="1"/>
  <c r="P222" i="1"/>
  <c r="P232" i="1"/>
  <c r="P242" i="1"/>
  <c r="P252" i="1"/>
  <c r="P262" i="1"/>
  <c r="P272" i="1"/>
  <c r="P282" i="1"/>
  <c r="P292" i="1"/>
  <c r="P302" i="1"/>
  <c r="P312" i="1"/>
  <c r="P322" i="1"/>
  <c r="P332" i="1"/>
  <c r="P342" i="1"/>
  <c r="P352" i="1"/>
  <c r="P362" i="1"/>
  <c r="P372" i="1"/>
  <c r="P382" i="1"/>
  <c r="P392" i="1"/>
  <c r="P402" i="1"/>
  <c r="P412" i="1"/>
  <c r="P422" i="1"/>
  <c r="P432" i="1"/>
  <c r="P442" i="1"/>
  <c r="P452" i="1"/>
  <c r="P462" i="1"/>
  <c r="P472" i="1"/>
  <c r="P482" i="1"/>
  <c r="P492" i="1"/>
  <c r="P502" i="1"/>
  <c r="P512" i="1"/>
  <c r="P522" i="1"/>
  <c r="P532" i="1"/>
  <c r="P542" i="1"/>
  <c r="P552" i="1"/>
  <c r="P562" i="1"/>
  <c r="P572" i="1"/>
  <c r="P582" i="1"/>
  <c r="P592" i="1"/>
  <c r="P602" i="1"/>
  <c r="P612" i="1"/>
  <c r="P622" i="1"/>
  <c r="P632" i="1"/>
  <c r="P642" i="1"/>
  <c r="P652" i="1"/>
  <c r="P662" i="1"/>
  <c r="P672" i="1"/>
  <c r="P682" i="1"/>
  <c r="P692" i="1"/>
  <c r="P702" i="1"/>
  <c r="P712" i="1"/>
  <c r="P722" i="1"/>
  <c r="P732" i="1"/>
  <c r="P742" i="1"/>
  <c r="P752" i="1"/>
  <c r="P762" i="1"/>
  <c r="P772" i="1"/>
  <c r="P782" i="1"/>
  <c r="P792" i="1"/>
  <c r="P802" i="1"/>
  <c r="P812" i="1"/>
  <c r="P822" i="1"/>
  <c r="P832" i="1"/>
  <c r="P842" i="1"/>
  <c r="P852" i="1"/>
  <c r="P862" i="1"/>
  <c r="P872" i="1"/>
  <c r="P882" i="1"/>
  <c r="P892" i="1"/>
  <c r="P902" i="1"/>
  <c r="P912" i="1"/>
  <c r="P922" i="1"/>
  <c r="P932" i="1"/>
  <c r="P942" i="1"/>
  <c r="P952" i="1"/>
  <c r="P962" i="1"/>
  <c r="P972" i="1"/>
  <c r="P982" i="1"/>
  <c r="P992" i="1"/>
  <c r="P1002" i="1"/>
  <c r="P1012" i="1"/>
  <c r="P1022" i="1"/>
  <c r="P1032" i="1"/>
  <c r="P1042" i="1"/>
  <c r="P1052" i="1"/>
  <c r="P1062" i="1"/>
  <c r="P1072" i="1"/>
  <c r="P1082" i="1"/>
  <c r="P1092" i="1"/>
  <c r="P1102" i="1"/>
  <c r="P1112" i="1"/>
  <c r="P1122" i="1"/>
  <c r="P1132" i="1"/>
  <c r="P1142" i="1"/>
  <c r="P1152" i="1"/>
  <c r="P1162" i="1"/>
  <c r="P1172" i="1"/>
  <c r="P1182" i="1"/>
  <c r="P1192" i="1"/>
  <c r="P1202" i="1"/>
  <c r="P1212" i="1"/>
  <c r="P1222" i="1"/>
  <c r="P1232" i="1"/>
  <c r="P1242" i="1"/>
  <c r="P1252" i="1"/>
  <c r="P1262" i="1"/>
  <c r="P1272" i="1"/>
  <c r="P1282" i="1"/>
  <c r="P1292" i="1"/>
  <c r="P1302" i="1"/>
  <c r="P1312" i="1"/>
  <c r="P1322" i="1"/>
  <c r="P1332" i="1"/>
  <c r="P1342" i="1"/>
  <c r="P1352" i="1"/>
  <c r="P1362" i="1"/>
  <c r="P1372" i="1"/>
  <c r="P1382" i="1"/>
  <c r="P1392" i="1"/>
  <c r="P1402" i="1"/>
  <c r="P1412" i="1"/>
  <c r="P1422" i="1"/>
  <c r="P1432" i="1"/>
  <c r="P1442" i="1"/>
  <c r="P1452" i="1"/>
  <c r="P1462" i="1"/>
  <c r="P1472" i="1"/>
  <c r="P1482" i="1"/>
  <c r="P1492" i="1"/>
  <c r="P1502" i="1"/>
  <c r="P1512" i="1"/>
  <c r="P1522" i="1"/>
  <c r="P1532" i="1"/>
  <c r="P1542" i="1"/>
  <c r="P1552" i="1"/>
  <c r="P1562" i="1"/>
  <c r="P1572" i="1"/>
  <c r="P1582" i="1"/>
  <c r="P1592" i="1"/>
  <c r="P1602" i="1"/>
  <c r="P1612" i="1"/>
  <c r="P1622" i="1"/>
  <c r="P1632" i="1"/>
  <c r="P1642" i="1"/>
  <c r="P1652" i="1"/>
  <c r="P1662" i="1"/>
  <c r="P1672" i="1"/>
  <c r="P1682" i="1"/>
  <c r="P1692" i="1"/>
  <c r="P1702" i="1"/>
  <c r="P1712" i="1"/>
  <c r="P1722" i="1"/>
  <c r="P1732" i="1"/>
  <c r="P1742" i="1"/>
  <c r="P1752" i="1"/>
  <c r="P1762" i="1"/>
  <c r="P1772" i="1"/>
  <c r="P1782" i="1"/>
  <c r="P1792" i="1"/>
  <c r="P1802" i="1"/>
  <c r="O12" i="1"/>
  <c r="O22" i="1"/>
  <c r="O32" i="1"/>
  <c r="O42" i="1"/>
  <c r="O52" i="1"/>
  <c r="O62" i="1"/>
  <c r="O72" i="1"/>
  <c r="O82" i="1"/>
  <c r="O92" i="1"/>
  <c r="O102" i="1"/>
  <c r="O112" i="1"/>
  <c r="O122" i="1"/>
  <c r="O132" i="1"/>
  <c r="O142" i="1"/>
  <c r="O152" i="1"/>
  <c r="O162" i="1"/>
  <c r="O172" i="1"/>
  <c r="O182" i="1"/>
  <c r="O192" i="1"/>
  <c r="O202" i="1"/>
  <c r="O212" i="1"/>
  <c r="O222" i="1"/>
  <c r="O232" i="1"/>
  <c r="O242" i="1"/>
  <c r="O252" i="1"/>
  <c r="O262" i="1"/>
  <c r="O272" i="1"/>
  <c r="O282" i="1"/>
  <c r="O292" i="1"/>
  <c r="O302" i="1"/>
  <c r="O312" i="1"/>
  <c r="O322" i="1"/>
  <c r="O332" i="1"/>
  <c r="O342" i="1"/>
  <c r="O352" i="1"/>
  <c r="O362" i="1"/>
  <c r="O372" i="1"/>
  <c r="O382" i="1"/>
  <c r="O392" i="1"/>
  <c r="O402" i="1"/>
  <c r="O412" i="1"/>
  <c r="O422" i="1"/>
  <c r="O432" i="1"/>
  <c r="O442" i="1"/>
  <c r="O452" i="1"/>
  <c r="O462" i="1"/>
  <c r="O472" i="1"/>
  <c r="O482" i="1"/>
  <c r="O492" i="1"/>
  <c r="O502" i="1"/>
  <c r="O512" i="1"/>
  <c r="O522" i="1"/>
  <c r="O532" i="1"/>
  <c r="O542" i="1"/>
  <c r="O552" i="1"/>
  <c r="O562" i="1"/>
  <c r="O572" i="1"/>
  <c r="O582" i="1"/>
  <c r="O592" i="1"/>
  <c r="O602" i="1"/>
  <c r="O612" i="1"/>
  <c r="O622" i="1"/>
  <c r="O632" i="1"/>
  <c r="O642" i="1"/>
  <c r="O652" i="1"/>
  <c r="O662" i="1"/>
  <c r="O672" i="1"/>
  <c r="O682" i="1"/>
  <c r="O692" i="1"/>
  <c r="O702" i="1"/>
  <c r="O712" i="1"/>
  <c r="O722" i="1"/>
  <c r="O732" i="1"/>
  <c r="O742" i="1"/>
  <c r="O752" i="1"/>
  <c r="O762" i="1"/>
  <c r="O772" i="1"/>
  <c r="O782" i="1"/>
  <c r="O792" i="1"/>
  <c r="O802" i="1"/>
  <c r="O812" i="1"/>
  <c r="O822" i="1"/>
  <c r="O832" i="1"/>
  <c r="O842" i="1"/>
  <c r="O852" i="1"/>
  <c r="O862" i="1"/>
  <c r="O872" i="1"/>
  <c r="O882" i="1"/>
  <c r="O892" i="1"/>
  <c r="O902" i="1"/>
  <c r="O912" i="1"/>
  <c r="O922" i="1"/>
  <c r="O932" i="1"/>
  <c r="O942" i="1"/>
  <c r="O952" i="1"/>
  <c r="O962" i="1"/>
  <c r="O972" i="1"/>
  <c r="O982" i="1"/>
  <c r="P1730" i="1"/>
  <c r="O30" i="1"/>
  <c r="O130" i="1"/>
  <c r="O230" i="1"/>
  <c r="O330" i="1"/>
  <c r="O430" i="1"/>
  <c r="O530" i="1"/>
  <c r="O619" i="1"/>
  <c r="O669" i="1"/>
  <c r="O719" i="1"/>
  <c r="O769" i="1"/>
  <c r="O817" i="1"/>
  <c r="O849" i="1"/>
  <c r="O870" i="1"/>
  <c r="O890" i="1"/>
  <c r="O910" i="1"/>
  <c r="O930" i="1"/>
  <c r="O950" i="1"/>
  <c r="O970" i="1"/>
  <c r="O990" i="1"/>
  <c r="O1008" i="1"/>
  <c r="O1023" i="1"/>
  <c r="O1040" i="1"/>
  <c r="O1058" i="1"/>
  <c r="O1073" i="1"/>
  <c r="O1090" i="1"/>
  <c r="O1108" i="1"/>
  <c r="O1123" i="1"/>
  <c r="O1140" i="1"/>
  <c r="O1158" i="1"/>
  <c r="O1173" i="1"/>
  <c r="O1190" i="1"/>
  <c r="O1208" i="1"/>
  <c r="O1223" i="1"/>
  <c r="O1240" i="1"/>
  <c r="O1258" i="1"/>
  <c r="O1273" i="1"/>
  <c r="O1290" i="1"/>
  <c r="O1308" i="1"/>
  <c r="O1322" i="1"/>
  <c r="O1337" i="1"/>
  <c r="O1350" i="1"/>
  <c r="O1366" i="1"/>
  <c r="O1379" i="1"/>
  <c r="O1393" i="1"/>
  <c r="O1406" i="1"/>
  <c r="O1418" i="1"/>
  <c r="O1430" i="1"/>
  <c r="O1443" i="1"/>
  <c r="O1456" i="1"/>
  <c r="O1468" i="1"/>
  <c r="O1480" i="1"/>
  <c r="O1493" i="1"/>
  <c r="O1506" i="1"/>
  <c r="O1517" i="1"/>
  <c r="O1528" i="1"/>
  <c r="O1539" i="1"/>
  <c r="O1550" i="1"/>
  <c r="O1562" i="1"/>
  <c r="O1573" i="1"/>
  <c r="O1584" i="1"/>
  <c r="O1595" i="1"/>
  <c r="O1606" i="1"/>
  <c r="O1617" i="1"/>
  <c r="O1628" i="1"/>
  <c r="O1639" i="1"/>
  <c r="O1650" i="1"/>
  <c r="O1662" i="1"/>
  <c r="O1673" i="1"/>
  <c r="O1684" i="1"/>
  <c r="O1695" i="1"/>
  <c r="O1706" i="1"/>
  <c r="O1717" i="1"/>
  <c r="O1728" i="1"/>
  <c r="O1739" i="1"/>
  <c r="O1750" i="1"/>
  <c r="O1760" i="1"/>
  <c r="O1770" i="1"/>
  <c r="O1780" i="1"/>
  <c r="O1790" i="1"/>
  <c r="O1800" i="1"/>
  <c r="N10" i="1"/>
  <c r="N20" i="1"/>
  <c r="N30" i="1"/>
  <c r="N40" i="1"/>
  <c r="N50" i="1"/>
  <c r="N60" i="1"/>
  <c r="N70" i="1"/>
  <c r="N80" i="1"/>
  <c r="N90" i="1"/>
  <c r="N100" i="1"/>
  <c r="N110" i="1"/>
  <c r="N120" i="1"/>
  <c r="N130" i="1"/>
  <c r="N140" i="1"/>
  <c r="N150" i="1"/>
  <c r="N160" i="1"/>
  <c r="N170" i="1"/>
  <c r="N180" i="1"/>
  <c r="N190" i="1"/>
  <c r="N200" i="1"/>
  <c r="N210" i="1"/>
  <c r="N220" i="1"/>
  <c r="N230" i="1"/>
  <c r="N240" i="1"/>
  <c r="N250" i="1"/>
  <c r="N260" i="1"/>
  <c r="N270" i="1"/>
  <c r="N280" i="1"/>
  <c r="N290" i="1"/>
  <c r="N300" i="1"/>
  <c r="N310" i="1"/>
  <c r="N320" i="1"/>
  <c r="N330" i="1"/>
  <c r="N340" i="1"/>
  <c r="N350" i="1"/>
  <c r="N360" i="1"/>
  <c r="N370" i="1"/>
  <c r="N380" i="1"/>
  <c r="N390" i="1"/>
  <c r="N400" i="1"/>
  <c r="N410" i="1"/>
  <c r="N420" i="1"/>
  <c r="N430" i="1"/>
  <c r="N440" i="1"/>
  <c r="N450" i="1"/>
  <c r="N460" i="1"/>
  <c r="N470" i="1"/>
  <c r="N480" i="1"/>
  <c r="N490" i="1"/>
  <c r="N500" i="1"/>
  <c r="N510" i="1"/>
  <c r="N520" i="1"/>
  <c r="N530" i="1"/>
  <c r="N540" i="1"/>
  <c r="N550" i="1"/>
  <c r="N560" i="1"/>
  <c r="N570" i="1"/>
  <c r="N580" i="1"/>
  <c r="N590" i="1"/>
  <c r="N600" i="1"/>
  <c r="N610" i="1"/>
  <c r="N620" i="1"/>
  <c r="N630" i="1"/>
  <c r="N640" i="1"/>
  <c r="N650" i="1"/>
  <c r="N660" i="1"/>
  <c r="N670" i="1"/>
  <c r="N680" i="1"/>
  <c r="N690" i="1"/>
  <c r="N700" i="1"/>
  <c r="N710" i="1"/>
  <c r="N720" i="1"/>
  <c r="N730" i="1"/>
  <c r="N740" i="1"/>
  <c r="N750" i="1"/>
  <c r="N760" i="1"/>
  <c r="N770" i="1"/>
  <c r="N780" i="1"/>
  <c r="N790" i="1"/>
  <c r="N800" i="1"/>
  <c r="N810" i="1"/>
  <c r="N820" i="1"/>
  <c r="N830" i="1"/>
  <c r="N840" i="1"/>
  <c r="N850" i="1"/>
  <c r="N860" i="1"/>
  <c r="N870" i="1"/>
  <c r="N880" i="1"/>
  <c r="N890" i="1"/>
  <c r="N900" i="1"/>
  <c r="N910" i="1"/>
  <c r="N920" i="1"/>
  <c r="N930" i="1"/>
  <c r="N940" i="1"/>
  <c r="N950" i="1"/>
  <c r="N960" i="1"/>
  <c r="N970" i="1"/>
  <c r="N980" i="1"/>
  <c r="N990" i="1"/>
  <c r="N1000" i="1"/>
  <c r="N1010" i="1"/>
  <c r="N1020" i="1"/>
  <c r="N1030" i="1"/>
  <c r="N1040" i="1"/>
  <c r="N1050" i="1"/>
  <c r="N1060" i="1"/>
  <c r="N1070" i="1"/>
  <c r="N1080" i="1"/>
  <c r="N1090" i="1"/>
  <c r="N1100" i="1"/>
  <c r="N1110" i="1"/>
  <c r="N1120" i="1"/>
  <c r="N1130" i="1"/>
  <c r="N1140" i="1"/>
  <c r="N1150" i="1"/>
  <c r="N1160" i="1"/>
  <c r="N1170" i="1"/>
  <c r="N1180" i="1"/>
  <c r="N1190" i="1"/>
  <c r="N1200" i="1"/>
  <c r="N1210" i="1"/>
  <c r="N1220" i="1"/>
  <c r="N1230" i="1"/>
  <c r="N1240" i="1"/>
  <c r="N1250" i="1"/>
  <c r="N1260" i="1"/>
  <c r="N1270" i="1"/>
  <c r="N1280" i="1"/>
  <c r="N1290" i="1"/>
  <c r="N1300" i="1"/>
  <c r="N1310" i="1"/>
  <c r="N1320" i="1"/>
  <c r="N1330" i="1"/>
  <c r="N1340" i="1"/>
  <c r="N1350" i="1"/>
  <c r="N1360" i="1"/>
  <c r="N1370" i="1"/>
  <c r="N1380" i="1"/>
  <c r="N1390" i="1"/>
  <c r="N1400" i="1"/>
  <c r="N1410" i="1"/>
  <c r="N1420" i="1"/>
  <c r="N1430" i="1"/>
  <c r="N1440" i="1"/>
  <c r="N1450" i="1"/>
  <c r="N1460" i="1"/>
  <c r="N1470" i="1"/>
  <c r="N1480" i="1"/>
  <c r="N1490" i="1"/>
  <c r="N1500" i="1"/>
  <c r="N1510" i="1"/>
  <c r="N1520" i="1"/>
  <c r="N1530" i="1"/>
  <c r="N1540" i="1"/>
  <c r="N1550" i="1"/>
  <c r="N1560" i="1"/>
  <c r="N1570" i="1"/>
  <c r="N1580" i="1"/>
  <c r="N1590" i="1"/>
  <c r="N1600" i="1"/>
  <c r="N1610" i="1"/>
  <c r="N1620" i="1"/>
  <c r="N1630" i="1"/>
  <c r="N1640" i="1"/>
  <c r="N1650" i="1"/>
  <c r="N1660" i="1"/>
  <c r="N1670" i="1"/>
  <c r="N1680" i="1"/>
  <c r="N1690" i="1"/>
  <c r="N1700" i="1"/>
  <c r="N1710" i="1"/>
  <c r="N1720" i="1"/>
  <c r="N1730" i="1"/>
  <c r="N1740" i="1"/>
  <c r="N1750" i="1"/>
  <c r="N1760" i="1"/>
  <c r="N1770" i="1"/>
  <c r="N1780" i="1"/>
  <c r="N1790" i="1"/>
  <c r="N1800" i="1"/>
  <c r="M10" i="1"/>
  <c r="M20" i="1"/>
  <c r="M30" i="1"/>
  <c r="M40" i="1"/>
  <c r="M50" i="1"/>
  <c r="M60" i="1"/>
  <c r="M70" i="1"/>
  <c r="M80" i="1"/>
  <c r="M90" i="1"/>
  <c r="M100" i="1"/>
  <c r="M110" i="1"/>
  <c r="M120" i="1"/>
  <c r="M130" i="1"/>
  <c r="M140" i="1"/>
  <c r="M150" i="1"/>
  <c r="M160" i="1"/>
  <c r="M170" i="1"/>
  <c r="M180" i="1"/>
  <c r="M190" i="1"/>
  <c r="M200" i="1"/>
  <c r="M210" i="1"/>
  <c r="M220" i="1"/>
  <c r="M230" i="1"/>
  <c r="M240" i="1"/>
  <c r="M250" i="1"/>
  <c r="M260" i="1"/>
  <c r="M270" i="1"/>
  <c r="M280" i="1"/>
  <c r="M290" i="1"/>
  <c r="M300" i="1"/>
  <c r="M310" i="1"/>
  <c r="M320" i="1"/>
  <c r="M330" i="1"/>
  <c r="M340" i="1"/>
  <c r="M350" i="1"/>
  <c r="M360" i="1"/>
  <c r="M370" i="1"/>
  <c r="M380" i="1"/>
  <c r="M390" i="1"/>
  <c r="M400" i="1"/>
  <c r="M410" i="1"/>
  <c r="M420" i="1"/>
  <c r="M430" i="1"/>
  <c r="M440" i="1"/>
  <c r="M450" i="1"/>
  <c r="M460" i="1"/>
  <c r="M470" i="1"/>
  <c r="M480" i="1"/>
  <c r="M490" i="1"/>
  <c r="M500" i="1"/>
  <c r="M510" i="1"/>
  <c r="M520" i="1"/>
  <c r="M530" i="1"/>
  <c r="M540" i="1"/>
  <c r="M550" i="1"/>
  <c r="M560" i="1"/>
  <c r="M570" i="1"/>
  <c r="M580" i="1"/>
  <c r="M590" i="1"/>
  <c r="M600" i="1"/>
  <c r="M610" i="1"/>
  <c r="M620" i="1"/>
  <c r="M630" i="1"/>
  <c r="M640" i="1"/>
  <c r="M650" i="1"/>
  <c r="M660" i="1"/>
  <c r="M670" i="1"/>
  <c r="M680" i="1"/>
  <c r="M690" i="1"/>
  <c r="M700" i="1"/>
  <c r="M710" i="1"/>
  <c r="M720" i="1"/>
  <c r="M730" i="1"/>
  <c r="M740" i="1"/>
  <c r="M750" i="1"/>
  <c r="M760" i="1"/>
  <c r="M770" i="1"/>
  <c r="M780" i="1"/>
  <c r="M790" i="1"/>
  <c r="M800" i="1"/>
  <c r="M810" i="1"/>
  <c r="M820" i="1"/>
  <c r="M830" i="1"/>
  <c r="M840" i="1"/>
  <c r="M850" i="1"/>
  <c r="M860" i="1"/>
  <c r="M870" i="1"/>
  <c r="M880" i="1"/>
  <c r="M890" i="1"/>
  <c r="M900" i="1"/>
  <c r="M910" i="1"/>
  <c r="M920" i="1"/>
  <c r="M930" i="1"/>
  <c r="M940" i="1"/>
  <c r="M950" i="1"/>
  <c r="M960" i="1"/>
  <c r="M970" i="1"/>
  <c r="M980" i="1"/>
  <c r="M990" i="1"/>
  <c r="M1000" i="1"/>
  <c r="M1010" i="1"/>
  <c r="M1020" i="1"/>
  <c r="M1030" i="1"/>
  <c r="M1040" i="1"/>
  <c r="M1050" i="1"/>
  <c r="M1060" i="1"/>
  <c r="M1070" i="1"/>
  <c r="M1080" i="1"/>
  <c r="M1090" i="1"/>
  <c r="M1100" i="1"/>
  <c r="M1110" i="1"/>
  <c r="M1120" i="1"/>
  <c r="M1130" i="1"/>
  <c r="M1140" i="1"/>
  <c r="M1150" i="1"/>
  <c r="M1160" i="1"/>
  <c r="M1170" i="1"/>
  <c r="M1180" i="1"/>
  <c r="M1190" i="1"/>
  <c r="M1200" i="1"/>
  <c r="M1210" i="1"/>
  <c r="M1220" i="1"/>
  <c r="M1230" i="1"/>
  <c r="M1240" i="1"/>
  <c r="M1250" i="1"/>
  <c r="M1260" i="1"/>
  <c r="M1270" i="1"/>
  <c r="M1280" i="1"/>
  <c r="M1290" i="1"/>
  <c r="M1300" i="1"/>
  <c r="M1310" i="1"/>
  <c r="M1320" i="1"/>
  <c r="M1330" i="1"/>
  <c r="M1340" i="1"/>
  <c r="M1350" i="1"/>
  <c r="M1360" i="1"/>
  <c r="M1370" i="1"/>
  <c r="M1380" i="1"/>
  <c r="M1390" i="1"/>
  <c r="M1400" i="1"/>
  <c r="M1410" i="1"/>
  <c r="M1420" i="1"/>
  <c r="M1430" i="1"/>
  <c r="M1440" i="1"/>
  <c r="M1450" i="1"/>
  <c r="M1460" i="1"/>
  <c r="M1470" i="1"/>
  <c r="M1480" i="1"/>
  <c r="M1490" i="1"/>
  <c r="M1500" i="1"/>
  <c r="M1510" i="1"/>
  <c r="M1520" i="1"/>
  <c r="M1530" i="1"/>
  <c r="M1540" i="1"/>
  <c r="M1550" i="1"/>
  <c r="M1560" i="1"/>
  <c r="M1570" i="1"/>
  <c r="M1580" i="1"/>
  <c r="M1590" i="1"/>
  <c r="M1600" i="1"/>
  <c r="M1610" i="1"/>
  <c r="M1620" i="1"/>
  <c r="M1630" i="1"/>
  <c r="M1640" i="1"/>
  <c r="M1650" i="1"/>
  <c r="M1660" i="1"/>
  <c r="M1670" i="1"/>
  <c r="M1680" i="1"/>
  <c r="M1690" i="1"/>
  <c r="M1700" i="1"/>
  <c r="M1710" i="1"/>
  <c r="M1720" i="1"/>
  <c r="M1730" i="1"/>
  <c r="M1740" i="1"/>
  <c r="M1750" i="1"/>
  <c r="M1760" i="1"/>
  <c r="M1770" i="1"/>
  <c r="M1780" i="1"/>
  <c r="M1790" i="1"/>
  <c r="M1800" i="1"/>
  <c r="L10" i="1"/>
  <c r="L20" i="1"/>
  <c r="L30" i="1"/>
  <c r="L40" i="1"/>
  <c r="L50" i="1"/>
  <c r="L60" i="1"/>
  <c r="L70" i="1"/>
  <c r="L80" i="1"/>
  <c r="L90" i="1"/>
  <c r="L100" i="1"/>
  <c r="L110" i="1"/>
  <c r="L120" i="1"/>
  <c r="L130" i="1"/>
  <c r="L140" i="1"/>
  <c r="L150" i="1"/>
  <c r="L160" i="1"/>
  <c r="L170" i="1"/>
  <c r="L180" i="1"/>
  <c r="L190" i="1"/>
  <c r="L200" i="1"/>
  <c r="L210" i="1"/>
  <c r="L220" i="1"/>
  <c r="L230" i="1"/>
  <c r="L240" i="1"/>
  <c r="L250" i="1"/>
  <c r="L260" i="1"/>
  <c r="L270" i="1"/>
  <c r="L280" i="1"/>
  <c r="L290" i="1"/>
  <c r="L300" i="1"/>
  <c r="L310" i="1"/>
  <c r="L320" i="1"/>
  <c r="L330" i="1"/>
  <c r="L340" i="1"/>
  <c r="L350" i="1"/>
  <c r="L360" i="1"/>
  <c r="L370" i="1"/>
  <c r="L380" i="1"/>
  <c r="L390" i="1"/>
  <c r="L400" i="1"/>
  <c r="L410" i="1"/>
  <c r="L420" i="1"/>
  <c r="L430" i="1"/>
  <c r="L440" i="1"/>
  <c r="L450" i="1"/>
  <c r="L460" i="1"/>
  <c r="L470" i="1"/>
  <c r="L480" i="1"/>
  <c r="L490" i="1"/>
  <c r="L500" i="1"/>
  <c r="L510" i="1"/>
  <c r="L520" i="1"/>
  <c r="L530" i="1"/>
  <c r="L540" i="1"/>
  <c r="L550" i="1"/>
  <c r="L560" i="1"/>
  <c r="L570" i="1"/>
  <c r="L580" i="1"/>
  <c r="L590" i="1"/>
  <c r="L600" i="1"/>
  <c r="L610" i="1"/>
  <c r="L620" i="1"/>
  <c r="L630" i="1"/>
  <c r="L640" i="1"/>
  <c r="L650" i="1"/>
  <c r="L660" i="1"/>
  <c r="L670" i="1"/>
  <c r="L680" i="1"/>
  <c r="L690" i="1"/>
  <c r="P1740" i="1"/>
  <c r="O40" i="1"/>
  <c r="O140" i="1"/>
  <c r="O240" i="1"/>
  <c r="O340" i="1"/>
  <c r="O440" i="1"/>
  <c r="O540" i="1"/>
  <c r="O620" i="1"/>
  <c r="O670" i="1"/>
  <c r="O720" i="1"/>
  <c r="O770" i="1"/>
  <c r="O819" i="1"/>
  <c r="O850" i="1"/>
  <c r="O873" i="1"/>
  <c r="O893" i="1"/>
  <c r="O913" i="1"/>
  <c r="O933" i="1"/>
  <c r="O953" i="1"/>
  <c r="O973" i="1"/>
  <c r="O992" i="1"/>
  <c r="O1009" i="1"/>
  <c r="O1027" i="1"/>
  <c r="O1042" i="1"/>
  <c r="O1059" i="1"/>
  <c r="O1077" i="1"/>
  <c r="O1092" i="1"/>
  <c r="O1109" i="1"/>
  <c r="O1127" i="1"/>
  <c r="O1142" i="1"/>
  <c r="O1159" i="1"/>
  <c r="O1177" i="1"/>
  <c r="O1192" i="1"/>
  <c r="O1209" i="1"/>
  <c r="O1227" i="1"/>
  <c r="O1242" i="1"/>
  <c r="O1259" i="1"/>
  <c r="O1277" i="1"/>
  <c r="O1292" i="1"/>
  <c r="O1309" i="1"/>
  <c r="O1323" i="1"/>
  <c r="O1338" i="1"/>
  <c r="O1352" i="1"/>
  <c r="O1367" i="1"/>
  <c r="O1380" i="1"/>
  <c r="O1395" i="1"/>
  <c r="O1407" i="1"/>
  <c r="O1419" i="1"/>
  <c r="O1432" i="1"/>
  <c r="O1445" i="1"/>
  <c r="O1457" i="1"/>
  <c r="O1469" i="1"/>
  <c r="O1482" i="1"/>
  <c r="O1495" i="1"/>
  <c r="O1507" i="1"/>
  <c r="O1518" i="1"/>
  <c r="O1529" i="1"/>
  <c r="O1540" i="1"/>
  <c r="O1552" i="1"/>
  <c r="O1563" i="1"/>
  <c r="O1574" i="1"/>
  <c r="O1585" i="1"/>
  <c r="O1596" i="1"/>
  <c r="O1607" i="1"/>
  <c r="O1618" i="1"/>
  <c r="O1629" i="1"/>
  <c r="O1640" i="1"/>
  <c r="O1652" i="1"/>
  <c r="O1663" i="1"/>
  <c r="O1674" i="1"/>
  <c r="O1685" i="1"/>
  <c r="O1696" i="1"/>
  <c r="O1707" i="1"/>
  <c r="O1718" i="1"/>
  <c r="O1729" i="1"/>
  <c r="O1740" i="1"/>
  <c r="O1751" i="1"/>
  <c r="O1761" i="1"/>
  <c r="O1771" i="1"/>
  <c r="O1781" i="1"/>
  <c r="O1791" i="1"/>
  <c r="O1801" i="1"/>
  <c r="N11" i="1"/>
  <c r="N21" i="1"/>
  <c r="N31" i="1"/>
  <c r="N41" i="1"/>
  <c r="N51" i="1"/>
  <c r="N61" i="1"/>
  <c r="N71" i="1"/>
  <c r="N81" i="1"/>
  <c r="N91" i="1"/>
  <c r="N101" i="1"/>
  <c r="N111" i="1"/>
  <c r="N121" i="1"/>
  <c r="N131" i="1"/>
  <c r="N141" i="1"/>
  <c r="N151" i="1"/>
  <c r="N161" i="1"/>
  <c r="N171" i="1"/>
  <c r="N181" i="1"/>
  <c r="N191" i="1"/>
  <c r="N201" i="1"/>
  <c r="N211" i="1"/>
  <c r="N221" i="1"/>
  <c r="N231" i="1"/>
  <c r="N241" i="1"/>
  <c r="N251" i="1"/>
  <c r="N261" i="1"/>
  <c r="N271" i="1"/>
  <c r="N281" i="1"/>
  <c r="N291" i="1"/>
  <c r="N301" i="1"/>
  <c r="N311" i="1"/>
  <c r="N321" i="1"/>
  <c r="N331" i="1"/>
  <c r="N341" i="1"/>
  <c r="N351" i="1"/>
  <c r="N361" i="1"/>
  <c r="N371" i="1"/>
  <c r="N381" i="1"/>
  <c r="N391" i="1"/>
  <c r="N401" i="1"/>
  <c r="N411" i="1"/>
  <c r="N421" i="1"/>
  <c r="N431" i="1"/>
  <c r="N441" i="1"/>
  <c r="N451" i="1"/>
  <c r="N461" i="1"/>
  <c r="N471" i="1"/>
  <c r="N481" i="1"/>
  <c r="N491" i="1"/>
  <c r="N501" i="1"/>
  <c r="N511" i="1"/>
  <c r="N521" i="1"/>
  <c r="N531" i="1"/>
  <c r="N541" i="1"/>
  <c r="N551" i="1"/>
  <c r="N561" i="1"/>
  <c r="N571" i="1"/>
  <c r="N581" i="1"/>
  <c r="N591" i="1"/>
  <c r="N601" i="1"/>
  <c r="N611" i="1"/>
  <c r="N621" i="1"/>
  <c r="N631" i="1"/>
  <c r="N641" i="1"/>
  <c r="N651" i="1"/>
  <c r="N661" i="1"/>
  <c r="N671" i="1"/>
  <c r="N681" i="1"/>
  <c r="N691" i="1"/>
  <c r="N701" i="1"/>
  <c r="N711" i="1"/>
  <c r="N721" i="1"/>
  <c r="N731" i="1"/>
  <c r="N741" i="1"/>
  <c r="N751" i="1"/>
  <c r="N761" i="1"/>
  <c r="N771" i="1"/>
  <c r="N781" i="1"/>
  <c r="N791" i="1"/>
  <c r="N801" i="1"/>
  <c r="N811" i="1"/>
  <c r="N821" i="1"/>
  <c r="N831" i="1"/>
  <c r="N841" i="1"/>
  <c r="N851" i="1"/>
  <c r="N861" i="1"/>
  <c r="N871" i="1"/>
  <c r="N881" i="1"/>
  <c r="N891" i="1"/>
  <c r="N901" i="1"/>
  <c r="N911" i="1"/>
  <c r="N921" i="1"/>
  <c r="N931" i="1"/>
  <c r="N941" i="1"/>
  <c r="N951" i="1"/>
  <c r="N961" i="1"/>
  <c r="N971" i="1"/>
  <c r="N981" i="1"/>
  <c r="N991" i="1"/>
  <c r="N1001" i="1"/>
  <c r="N1011" i="1"/>
  <c r="N1021" i="1"/>
  <c r="N1031" i="1"/>
  <c r="N1041" i="1"/>
  <c r="N1051" i="1"/>
  <c r="N1061" i="1"/>
  <c r="N1071" i="1"/>
  <c r="N1081" i="1"/>
  <c r="N1091" i="1"/>
  <c r="N1101" i="1"/>
  <c r="N1111" i="1"/>
  <c r="N1121" i="1"/>
  <c r="N1131" i="1"/>
  <c r="N1141" i="1"/>
  <c r="N1151" i="1"/>
  <c r="N1161" i="1"/>
  <c r="N1171" i="1"/>
  <c r="N1181" i="1"/>
  <c r="N1191" i="1"/>
  <c r="N1201" i="1"/>
  <c r="N1211" i="1"/>
  <c r="N1221" i="1"/>
  <c r="N1231" i="1"/>
  <c r="N1241" i="1"/>
  <c r="N1251" i="1"/>
  <c r="N1261" i="1"/>
  <c r="N1271" i="1"/>
  <c r="N1281" i="1"/>
  <c r="N1291" i="1"/>
  <c r="N1301" i="1"/>
  <c r="N1311" i="1"/>
  <c r="N1321" i="1"/>
  <c r="N1331" i="1"/>
  <c r="N1341" i="1"/>
  <c r="N1351" i="1"/>
  <c r="N1361" i="1"/>
  <c r="N1371" i="1"/>
  <c r="N1381" i="1"/>
  <c r="N1391" i="1"/>
  <c r="N1401" i="1"/>
  <c r="N1411" i="1"/>
  <c r="N1421" i="1"/>
  <c r="N1431" i="1"/>
  <c r="N1441" i="1"/>
  <c r="N1451" i="1"/>
  <c r="N1461" i="1"/>
  <c r="N1471" i="1"/>
  <c r="N1481" i="1"/>
  <c r="N1491" i="1"/>
  <c r="N1501" i="1"/>
  <c r="N1511" i="1"/>
  <c r="N1521" i="1"/>
  <c r="N1531" i="1"/>
  <c r="N1541" i="1"/>
  <c r="N1551" i="1"/>
  <c r="N1561" i="1"/>
  <c r="N1571" i="1"/>
  <c r="N1581" i="1"/>
  <c r="N1591" i="1"/>
  <c r="N1601" i="1"/>
  <c r="N1611" i="1"/>
  <c r="N1621" i="1"/>
  <c r="N1631" i="1"/>
  <c r="N1641" i="1"/>
  <c r="N1651" i="1"/>
  <c r="N1661" i="1"/>
  <c r="N1671" i="1"/>
  <c r="N1681" i="1"/>
  <c r="N1691" i="1"/>
  <c r="N1701" i="1"/>
  <c r="N1711" i="1"/>
  <c r="N1721" i="1"/>
  <c r="N1731" i="1"/>
  <c r="N1741" i="1"/>
  <c r="N1751" i="1"/>
  <c r="N1761" i="1"/>
  <c r="N1771" i="1"/>
  <c r="N1781" i="1"/>
  <c r="N1791" i="1"/>
  <c r="N1801" i="1"/>
  <c r="M11" i="1"/>
  <c r="M21" i="1"/>
  <c r="M31" i="1"/>
  <c r="M41" i="1"/>
  <c r="M51" i="1"/>
  <c r="M61" i="1"/>
  <c r="M71" i="1"/>
  <c r="M81" i="1"/>
  <c r="M91" i="1"/>
  <c r="M101" i="1"/>
  <c r="M111" i="1"/>
  <c r="M121" i="1"/>
  <c r="M131" i="1"/>
  <c r="M141" i="1"/>
  <c r="M151" i="1"/>
  <c r="M161" i="1"/>
  <c r="M171" i="1"/>
  <c r="M181" i="1"/>
  <c r="M191" i="1"/>
  <c r="M201" i="1"/>
  <c r="M211" i="1"/>
  <c r="M221" i="1"/>
  <c r="M231" i="1"/>
  <c r="M241" i="1"/>
  <c r="M251" i="1"/>
  <c r="M261" i="1"/>
  <c r="M271" i="1"/>
  <c r="M281" i="1"/>
  <c r="M291" i="1"/>
  <c r="M301" i="1"/>
  <c r="M311" i="1"/>
  <c r="M321" i="1"/>
  <c r="M331" i="1"/>
  <c r="M341" i="1"/>
  <c r="M351" i="1"/>
  <c r="M361" i="1"/>
  <c r="M371" i="1"/>
  <c r="M381" i="1"/>
  <c r="M391" i="1"/>
  <c r="M401" i="1"/>
  <c r="M411" i="1"/>
  <c r="M421" i="1"/>
  <c r="M431" i="1"/>
  <c r="M441" i="1"/>
  <c r="M451" i="1"/>
  <c r="M461" i="1"/>
  <c r="M471" i="1"/>
  <c r="M481" i="1"/>
  <c r="M491" i="1"/>
  <c r="M501" i="1"/>
  <c r="M511" i="1"/>
  <c r="M521" i="1"/>
  <c r="M531" i="1"/>
  <c r="M541" i="1"/>
  <c r="M551" i="1"/>
  <c r="M561" i="1"/>
  <c r="M571" i="1"/>
  <c r="M581" i="1"/>
  <c r="M591" i="1"/>
  <c r="M601" i="1"/>
  <c r="M611" i="1"/>
  <c r="M621" i="1"/>
  <c r="M631" i="1"/>
  <c r="M641" i="1"/>
  <c r="M651" i="1"/>
  <c r="M661" i="1"/>
  <c r="M671" i="1"/>
  <c r="M681" i="1"/>
  <c r="M691" i="1"/>
  <c r="M701" i="1"/>
  <c r="M711" i="1"/>
  <c r="M721" i="1"/>
  <c r="M731" i="1"/>
  <c r="M741" i="1"/>
  <c r="M751" i="1"/>
  <c r="M761" i="1"/>
  <c r="M771" i="1"/>
  <c r="M781" i="1"/>
  <c r="M791" i="1"/>
  <c r="M801" i="1"/>
  <c r="M811" i="1"/>
  <c r="M821" i="1"/>
  <c r="M831" i="1"/>
  <c r="M841" i="1"/>
  <c r="M851" i="1"/>
  <c r="M861" i="1"/>
  <c r="M871" i="1"/>
  <c r="M881" i="1"/>
  <c r="M891" i="1"/>
  <c r="M901" i="1"/>
  <c r="M911" i="1"/>
  <c r="M921" i="1"/>
  <c r="M931" i="1"/>
  <c r="M941" i="1"/>
  <c r="M951" i="1"/>
  <c r="M961" i="1"/>
  <c r="M971" i="1"/>
  <c r="M981" i="1"/>
  <c r="M991" i="1"/>
  <c r="M1001" i="1"/>
  <c r="M1011" i="1"/>
  <c r="M1021" i="1"/>
  <c r="M1031" i="1"/>
  <c r="M1041" i="1"/>
  <c r="M1051" i="1"/>
  <c r="M1061" i="1"/>
  <c r="M1071" i="1"/>
  <c r="M1081" i="1"/>
  <c r="M1091" i="1"/>
  <c r="M1101" i="1"/>
  <c r="M1111" i="1"/>
  <c r="M1121" i="1"/>
  <c r="M1131" i="1"/>
  <c r="M1141" i="1"/>
  <c r="M1151" i="1"/>
  <c r="M1161" i="1"/>
  <c r="M1171" i="1"/>
  <c r="M1181" i="1"/>
  <c r="M1191" i="1"/>
  <c r="M1201" i="1"/>
  <c r="M1211" i="1"/>
  <c r="M1221" i="1"/>
  <c r="M1231" i="1"/>
  <c r="M1241" i="1"/>
  <c r="M1251" i="1"/>
  <c r="M1261" i="1"/>
  <c r="M1271" i="1"/>
  <c r="M1281" i="1"/>
  <c r="M1291" i="1"/>
  <c r="M1301" i="1"/>
  <c r="M1311" i="1"/>
  <c r="M1321" i="1"/>
  <c r="M1331" i="1"/>
  <c r="M1341" i="1"/>
  <c r="M1351" i="1"/>
  <c r="M1361" i="1"/>
  <c r="M1371" i="1"/>
  <c r="M1381" i="1"/>
  <c r="M1391" i="1"/>
  <c r="M1401" i="1"/>
  <c r="M1411" i="1"/>
  <c r="M1421" i="1"/>
  <c r="M1431" i="1"/>
  <c r="M1441" i="1"/>
  <c r="M1451" i="1"/>
  <c r="M1461" i="1"/>
  <c r="M1471" i="1"/>
  <c r="M1481" i="1"/>
  <c r="M1491" i="1"/>
  <c r="M1501" i="1"/>
  <c r="M1511" i="1"/>
  <c r="M1521" i="1"/>
  <c r="M1531" i="1"/>
  <c r="M1541" i="1"/>
  <c r="M1551" i="1"/>
  <c r="M1561" i="1"/>
  <c r="M1571" i="1"/>
  <c r="M1581" i="1"/>
  <c r="M1591" i="1"/>
  <c r="M1601" i="1"/>
  <c r="M1611" i="1"/>
  <c r="M1621" i="1"/>
  <c r="M1631" i="1"/>
  <c r="M1641" i="1"/>
  <c r="M1651" i="1"/>
  <c r="M1661" i="1"/>
  <c r="M1671" i="1"/>
  <c r="M1681" i="1"/>
  <c r="M1691" i="1"/>
  <c r="M1701" i="1"/>
  <c r="M1711" i="1"/>
  <c r="M1721" i="1"/>
  <c r="M1731" i="1"/>
  <c r="M1741" i="1"/>
  <c r="M1751" i="1"/>
  <c r="M1761" i="1"/>
  <c r="M1771" i="1"/>
  <c r="M1781" i="1"/>
  <c r="M1791" i="1"/>
  <c r="M1801" i="1"/>
  <c r="L11" i="1"/>
  <c r="L21" i="1"/>
  <c r="L31" i="1"/>
  <c r="L41" i="1"/>
  <c r="L51" i="1"/>
  <c r="L61" i="1"/>
  <c r="L71" i="1"/>
  <c r="L81" i="1"/>
  <c r="L91" i="1"/>
  <c r="L101" i="1"/>
  <c r="L111" i="1"/>
  <c r="L121" i="1"/>
  <c r="L131" i="1"/>
  <c r="L141" i="1"/>
  <c r="L151" i="1"/>
  <c r="L161" i="1"/>
  <c r="L171" i="1"/>
  <c r="L181" i="1"/>
  <c r="L191" i="1"/>
  <c r="L201" i="1"/>
  <c r="L211" i="1"/>
  <c r="L221" i="1"/>
  <c r="L231" i="1"/>
  <c r="L241" i="1"/>
  <c r="L251" i="1"/>
  <c r="L261" i="1"/>
  <c r="L271" i="1"/>
  <c r="L281" i="1"/>
  <c r="L291" i="1"/>
  <c r="L301" i="1"/>
  <c r="L311" i="1"/>
  <c r="L321" i="1"/>
  <c r="L331" i="1"/>
  <c r="L341" i="1"/>
  <c r="L351" i="1"/>
  <c r="L361" i="1"/>
  <c r="L371" i="1"/>
  <c r="L381" i="1"/>
  <c r="L391" i="1"/>
  <c r="L401" i="1"/>
  <c r="L411" i="1"/>
  <c r="L421" i="1"/>
  <c r="L431" i="1"/>
  <c r="L441" i="1"/>
  <c r="L451" i="1"/>
  <c r="L461" i="1"/>
  <c r="L471" i="1"/>
  <c r="L481" i="1"/>
  <c r="L491" i="1"/>
  <c r="L501" i="1"/>
  <c r="L511" i="1"/>
  <c r="L521" i="1"/>
  <c r="P1750" i="1"/>
  <c r="O50" i="1"/>
  <c r="O150" i="1"/>
  <c r="O250" i="1"/>
  <c r="O350" i="1"/>
  <c r="O450" i="1"/>
  <c r="O550" i="1"/>
  <c r="O629" i="1"/>
  <c r="O679" i="1"/>
  <c r="O729" i="1"/>
  <c r="O779" i="1"/>
  <c r="O820" i="1"/>
  <c r="O853" i="1"/>
  <c r="O877" i="1"/>
  <c r="O897" i="1"/>
  <c r="O917" i="1"/>
  <c r="O937" i="1"/>
  <c r="O957" i="1"/>
  <c r="O977" i="1"/>
  <c r="O993" i="1"/>
  <c r="O1010" i="1"/>
  <c r="O1028" i="1"/>
  <c r="O1043" i="1"/>
  <c r="O1060" i="1"/>
  <c r="O1078" i="1"/>
  <c r="O1093" i="1"/>
  <c r="O1110" i="1"/>
  <c r="O1128" i="1"/>
  <c r="O1143" i="1"/>
  <c r="O1160" i="1"/>
  <c r="O1178" i="1"/>
  <c r="O1193" i="1"/>
  <c r="O1210" i="1"/>
  <c r="O1228" i="1"/>
  <c r="O1243" i="1"/>
  <c r="O1260" i="1"/>
  <c r="O1278" i="1"/>
  <c r="O1293" i="1"/>
  <c r="O1310" i="1"/>
  <c r="O1326" i="1"/>
  <c r="O1339" i="1"/>
  <c r="O1353" i="1"/>
  <c r="O1368" i="1"/>
  <c r="O1382" i="1"/>
  <c r="O1396" i="1"/>
  <c r="O1408" i="1"/>
  <c r="O1420" i="1"/>
  <c r="O1433" i="1"/>
  <c r="O1446" i="1"/>
  <c r="O1458" i="1"/>
  <c r="O1470" i="1"/>
  <c r="O1483" i="1"/>
  <c r="O1496" i="1"/>
  <c r="O1508" i="1"/>
  <c r="O1519" i="1"/>
  <c r="O1530" i="1"/>
  <c r="O1542" i="1"/>
  <c r="O1553" i="1"/>
  <c r="O1564" i="1"/>
  <c r="O1575" i="1"/>
  <c r="O1586" i="1"/>
  <c r="O1597" i="1"/>
  <c r="O1608" i="1"/>
  <c r="O1619" i="1"/>
  <c r="O1630" i="1"/>
  <c r="O1642" i="1"/>
  <c r="O1653" i="1"/>
  <c r="O1664" i="1"/>
  <c r="O1675" i="1"/>
  <c r="O1686" i="1"/>
  <c r="O1697" i="1"/>
  <c r="O1708" i="1"/>
  <c r="O1719" i="1"/>
  <c r="O1730" i="1"/>
  <c r="O1742" i="1"/>
  <c r="O1752" i="1"/>
  <c r="O1762" i="1"/>
  <c r="O1772" i="1"/>
  <c r="O1782" i="1"/>
  <c r="O1792" i="1"/>
  <c r="O1802" i="1"/>
  <c r="N12" i="1"/>
  <c r="N22" i="1"/>
  <c r="N32" i="1"/>
  <c r="N42" i="1"/>
  <c r="N52" i="1"/>
  <c r="N62" i="1"/>
  <c r="N72" i="1"/>
  <c r="N82" i="1"/>
  <c r="N92" i="1"/>
  <c r="N102" i="1"/>
  <c r="N112" i="1"/>
  <c r="N122" i="1"/>
  <c r="N132" i="1"/>
  <c r="N142" i="1"/>
  <c r="N152" i="1"/>
  <c r="N162" i="1"/>
  <c r="N172" i="1"/>
  <c r="N182" i="1"/>
  <c r="N192" i="1"/>
  <c r="N202" i="1"/>
  <c r="N212" i="1"/>
  <c r="N222" i="1"/>
  <c r="N232" i="1"/>
  <c r="N242" i="1"/>
  <c r="N252" i="1"/>
  <c r="N262" i="1"/>
  <c r="N272" i="1"/>
  <c r="N282" i="1"/>
  <c r="N292" i="1"/>
  <c r="N302" i="1"/>
  <c r="N312" i="1"/>
  <c r="N322" i="1"/>
  <c r="N332" i="1"/>
  <c r="N342" i="1"/>
  <c r="N352" i="1"/>
  <c r="N362" i="1"/>
  <c r="N372" i="1"/>
  <c r="N382" i="1"/>
  <c r="N392" i="1"/>
  <c r="N402" i="1"/>
  <c r="N412" i="1"/>
  <c r="N422" i="1"/>
  <c r="N432" i="1"/>
  <c r="N442" i="1"/>
  <c r="N452" i="1"/>
  <c r="N462" i="1"/>
  <c r="N472" i="1"/>
  <c r="N482" i="1"/>
  <c r="N492" i="1"/>
  <c r="N502" i="1"/>
  <c r="N512" i="1"/>
  <c r="N522" i="1"/>
  <c r="N532" i="1"/>
  <c r="N542" i="1"/>
  <c r="N552" i="1"/>
  <c r="N562" i="1"/>
  <c r="N572" i="1"/>
  <c r="N582" i="1"/>
  <c r="N592" i="1"/>
  <c r="N602" i="1"/>
  <c r="N612" i="1"/>
  <c r="N622" i="1"/>
  <c r="N632" i="1"/>
  <c r="N642" i="1"/>
  <c r="N652" i="1"/>
  <c r="N662" i="1"/>
  <c r="N672" i="1"/>
  <c r="N682" i="1"/>
  <c r="N692" i="1"/>
  <c r="N702" i="1"/>
  <c r="N712" i="1"/>
  <c r="N722" i="1"/>
  <c r="N732" i="1"/>
  <c r="N742" i="1"/>
  <c r="N752" i="1"/>
  <c r="N762" i="1"/>
  <c r="N772" i="1"/>
  <c r="N782" i="1"/>
  <c r="N792" i="1"/>
  <c r="N802" i="1"/>
  <c r="N812" i="1"/>
  <c r="N822" i="1"/>
  <c r="N832" i="1"/>
  <c r="N842" i="1"/>
  <c r="N852" i="1"/>
  <c r="N862" i="1"/>
  <c r="N872" i="1"/>
  <c r="N882" i="1"/>
  <c r="N892" i="1"/>
  <c r="N902" i="1"/>
  <c r="N912" i="1"/>
  <c r="N922" i="1"/>
  <c r="N932" i="1"/>
  <c r="N942" i="1"/>
  <c r="N952" i="1"/>
  <c r="N962" i="1"/>
  <c r="N972" i="1"/>
  <c r="N982" i="1"/>
  <c r="N992" i="1"/>
  <c r="N1002" i="1"/>
  <c r="N1012" i="1"/>
  <c r="N1022" i="1"/>
  <c r="N1032" i="1"/>
  <c r="N1042" i="1"/>
  <c r="N1052" i="1"/>
  <c r="N1062" i="1"/>
  <c r="N1072" i="1"/>
  <c r="N1082" i="1"/>
  <c r="N1092" i="1"/>
  <c r="N1102" i="1"/>
  <c r="N1112" i="1"/>
  <c r="N1122" i="1"/>
  <c r="N1132" i="1"/>
  <c r="N1142" i="1"/>
  <c r="N1152" i="1"/>
  <c r="N1162" i="1"/>
  <c r="N1172" i="1"/>
  <c r="N1182" i="1"/>
  <c r="N1192" i="1"/>
  <c r="N1202" i="1"/>
  <c r="N1212" i="1"/>
  <c r="N1222" i="1"/>
  <c r="N1232" i="1"/>
  <c r="N1242" i="1"/>
  <c r="N1252" i="1"/>
  <c r="N1262" i="1"/>
  <c r="N1272" i="1"/>
  <c r="N1282" i="1"/>
  <c r="N1292" i="1"/>
  <c r="N1302" i="1"/>
  <c r="N1312" i="1"/>
  <c r="N1322" i="1"/>
  <c r="N1332" i="1"/>
  <c r="N1342" i="1"/>
  <c r="N1352" i="1"/>
  <c r="N1362" i="1"/>
  <c r="N1372" i="1"/>
  <c r="N1382" i="1"/>
  <c r="N1392" i="1"/>
  <c r="N1402" i="1"/>
  <c r="N1412" i="1"/>
  <c r="N1422" i="1"/>
  <c r="N1432" i="1"/>
  <c r="N1442" i="1"/>
  <c r="N1452" i="1"/>
  <c r="N1462" i="1"/>
  <c r="N1472" i="1"/>
  <c r="N1482" i="1"/>
  <c r="N1492" i="1"/>
  <c r="N1502" i="1"/>
  <c r="N1512" i="1"/>
  <c r="N1522" i="1"/>
  <c r="N1532" i="1"/>
  <c r="N1542" i="1"/>
  <c r="N1552" i="1"/>
  <c r="N1562" i="1"/>
  <c r="N1572" i="1"/>
  <c r="N1582" i="1"/>
  <c r="N1592" i="1"/>
  <c r="N1602" i="1"/>
  <c r="N1612" i="1"/>
  <c r="N1622" i="1"/>
  <c r="N1632" i="1"/>
  <c r="N1642" i="1"/>
  <c r="N1652" i="1"/>
  <c r="N1662" i="1"/>
  <c r="N1672" i="1"/>
  <c r="N1682" i="1"/>
  <c r="N1692" i="1"/>
  <c r="N1702" i="1"/>
  <c r="N1712" i="1"/>
  <c r="N1722" i="1"/>
  <c r="N1732" i="1"/>
  <c r="N1742" i="1"/>
  <c r="N1752" i="1"/>
  <c r="N1762" i="1"/>
  <c r="N1772" i="1"/>
  <c r="N1782" i="1"/>
  <c r="N1792" i="1"/>
  <c r="N1802" i="1"/>
  <c r="M12" i="1"/>
  <c r="M22" i="1"/>
  <c r="M32" i="1"/>
  <c r="M42" i="1"/>
  <c r="M52" i="1"/>
  <c r="M62" i="1"/>
  <c r="M72" i="1"/>
  <c r="M82" i="1"/>
  <c r="M92" i="1"/>
  <c r="M102" i="1"/>
  <c r="M112" i="1"/>
  <c r="M122" i="1"/>
  <c r="M132" i="1"/>
  <c r="M142" i="1"/>
  <c r="M152" i="1"/>
  <c r="M162" i="1"/>
  <c r="M172" i="1"/>
  <c r="M182" i="1"/>
  <c r="M192" i="1"/>
  <c r="M202" i="1"/>
  <c r="M212" i="1"/>
  <c r="M222" i="1"/>
  <c r="M232" i="1"/>
  <c r="M242" i="1"/>
  <c r="M252" i="1"/>
  <c r="M262" i="1"/>
  <c r="M272" i="1"/>
  <c r="M282" i="1"/>
  <c r="M292" i="1"/>
  <c r="M302" i="1"/>
  <c r="M312" i="1"/>
  <c r="M322" i="1"/>
  <c r="M332" i="1"/>
  <c r="M342" i="1"/>
  <c r="M352" i="1"/>
  <c r="M362" i="1"/>
  <c r="M372" i="1"/>
  <c r="M382" i="1"/>
  <c r="M392" i="1"/>
  <c r="M402" i="1"/>
  <c r="M412" i="1"/>
  <c r="M422" i="1"/>
  <c r="M432" i="1"/>
  <c r="M442" i="1"/>
  <c r="M452" i="1"/>
  <c r="M462" i="1"/>
  <c r="M472" i="1"/>
  <c r="M482" i="1"/>
  <c r="M492" i="1"/>
  <c r="M502" i="1"/>
  <c r="M512" i="1"/>
  <c r="M522" i="1"/>
  <c r="M532" i="1"/>
  <c r="M542" i="1"/>
  <c r="M552" i="1"/>
  <c r="M562" i="1"/>
  <c r="M572" i="1"/>
  <c r="M582" i="1"/>
  <c r="M592" i="1"/>
  <c r="M602" i="1"/>
  <c r="M612" i="1"/>
  <c r="M622" i="1"/>
  <c r="M632" i="1"/>
  <c r="M642" i="1"/>
  <c r="M652" i="1"/>
  <c r="M662" i="1"/>
  <c r="M672" i="1"/>
  <c r="M682" i="1"/>
  <c r="M692" i="1"/>
  <c r="M702" i="1"/>
  <c r="M712" i="1"/>
  <c r="M722" i="1"/>
  <c r="M732" i="1"/>
  <c r="M742" i="1"/>
  <c r="M752" i="1"/>
  <c r="M762" i="1"/>
  <c r="M772" i="1"/>
  <c r="M782" i="1"/>
  <c r="M792" i="1"/>
  <c r="M802" i="1"/>
  <c r="M812" i="1"/>
  <c r="M822" i="1"/>
  <c r="M832" i="1"/>
  <c r="M842" i="1"/>
  <c r="M852" i="1"/>
  <c r="M862" i="1"/>
  <c r="M872" i="1"/>
  <c r="M882" i="1"/>
  <c r="M892" i="1"/>
  <c r="M902" i="1"/>
  <c r="M912" i="1"/>
  <c r="M922" i="1"/>
  <c r="M932" i="1"/>
  <c r="M942" i="1"/>
  <c r="M952" i="1"/>
  <c r="M962" i="1"/>
  <c r="M972" i="1"/>
  <c r="M982" i="1"/>
  <c r="M992" i="1"/>
  <c r="M1002" i="1"/>
  <c r="M1012" i="1"/>
  <c r="M1022" i="1"/>
  <c r="M1032" i="1"/>
  <c r="M1042" i="1"/>
  <c r="M1052" i="1"/>
  <c r="M1062" i="1"/>
  <c r="M1072" i="1"/>
  <c r="M1082" i="1"/>
  <c r="M1092" i="1"/>
  <c r="M1102" i="1"/>
  <c r="M1112" i="1"/>
  <c r="M1122" i="1"/>
  <c r="M1132" i="1"/>
  <c r="M1142" i="1"/>
  <c r="M1152" i="1"/>
  <c r="M1162" i="1"/>
  <c r="M1172" i="1"/>
  <c r="M1182" i="1"/>
  <c r="M1192" i="1"/>
  <c r="M1202" i="1"/>
  <c r="M1212" i="1"/>
  <c r="M1222" i="1"/>
  <c r="M1232" i="1"/>
  <c r="M1242" i="1"/>
  <c r="M1252" i="1"/>
  <c r="M1262" i="1"/>
  <c r="M1272" i="1"/>
  <c r="M1282" i="1"/>
  <c r="M1292" i="1"/>
  <c r="M1302" i="1"/>
  <c r="M1312" i="1"/>
  <c r="M1322" i="1"/>
  <c r="M1332" i="1"/>
  <c r="M1342" i="1"/>
  <c r="M1352" i="1"/>
  <c r="M1362" i="1"/>
  <c r="M1372" i="1"/>
  <c r="M1382" i="1"/>
  <c r="M1392" i="1"/>
  <c r="M1402" i="1"/>
  <c r="M1412" i="1"/>
  <c r="M1422" i="1"/>
  <c r="M1432" i="1"/>
  <c r="M1442" i="1"/>
  <c r="M1452" i="1"/>
  <c r="M1462" i="1"/>
  <c r="M1472" i="1"/>
  <c r="M1482" i="1"/>
  <c r="M1492" i="1"/>
  <c r="M1502" i="1"/>
  <c r="M1512" i="1"/>
  <c r="M1522" i="1"/>
  <c r="M1532" i="1"/>
  <c r="M1542" i="1"/>
  <c r="M1552" i="1"/>
  <c r="M1562" i="1"/>
  <c r="M1572" i="1"/>
  <c r="M1582" i="1"/>
  <c r="M1592" i="1"/>
  <c r="M1602" i="1"/>
  <c r="M1612" i="1"/>
  <c r="M1622" i="1"/>
  <c r="M1632" i="1"/>
  <c r="M1642" i="1"/>
  <c r="M1652" i="1"/>
  <c r="M1662" i="1"/>
  <c r="M1672" i="1"/>
  <c r="M1682" i="1"/>
  <c r="M1692" i="1"/>
  <c r="M1702" i="1"/>
  <c r="M1712" i="1"/>
  <c r="M1722" i="1"/>
  <c r="M1732" i="1"/>
  <c r="M1742" i="1"/>
  <c r="M1752" i="1"/>
  <c r="M1762" i="1"/>
  <c r="M1772" i="1"/>
  <c r="M1782" i="1"/>
  <c r="M1792" i="1"/>
  <c r="M1802" i="1"/>
  <c r="L12" i="1"/>
  <c r="L22" i="1"/>
  <c r="L32" i="1"/>
  <c r="L42" i="1"/>
  <c r="L52" i="1"/>
  <c r="L62" i="1"/>
  <c r="L72" i="1"/>
  <c r="L82" i="1"/>
  <c r="L92" i="1"/>
  <c r="L102" i="1"/>
  <c r="L112" i="1"/>
  <c r="L122" i="1"/>
  <c r="L132" i="1"/>
  <c r="L142" i="1"/>
  <c r="L152" i="1"/>
  <c r="L162" i="1"/>
  <c r="L172" i="1"/>
  <c r="L182" i="1"/>
  <c r="L192" i="1"/>
  <c r="L202" i="1"/>
  <c r="L212" i="1"/>
  <c r="L222" i="1"/>
  <c r="L232" i="1"/>
  <c r="L242" i="1"/>
  <c r="L252" i="1"/>
  <c r="L262" i="1"/>
  <c r="L272" i="1"/>
  <c r="L282" i="1"/>
  <c r="L292" i="1"/>
  <c r="L302" i="1"/>
  <c r="L312" i="1"/>
  <c r="L322" i="1"/>
  <c r="L332" i="1"/>
  <c r="L342" i="1"/>
  <c r="L352" i="1"/>
  <c r="L362" i="1"/>
  <c r="L372" i="1"/>
  <c r="L382" i="1"/>
  <c r="L392" i="1"/>
  <c r="L402" i="1"/>
  <c r="L412" i="1"/>
  <c r="L422" i="1"/>
  <c r="L432" i="1"/>
  <c r="L442" i="1"/>
  <c r="L452" i="1"/>
  <c r="L462" i="1"/>
  <c r="L472" i="1"/>
  <c r="L482" i="1"/>
  <c r="L492" i="1"/>
  <c r="L502" i="1"/>
  <c r="L512" i="1"/>
  <c r="L522" i="1"/>
  <c r="L532" i="1"/>
  <c r="L542" i="1"/>
  <c r="P1760" i="1"/>
  <c r="O60" i="1"/>
  <c r="O160" i="1"/>
  <c r="O260" i="1"/>
  <c r="O360" i="1"/>
  <c r="O460" i="1"/>
  <c r="O560" i="1"/>
  <c r="O630" i="1"/>
  <c r="O680" i="1"/>
  <c r="O730" i="1"/>
  <c r="O780" i="1"/>
  <c r="O827" i="1"/>
  <c r="O857" i="1"/>
  <c r="O878" i="1"/>
  <c r="O898" i="1"/>
  <c r="O918" i="1"/>
  <c r="O938" i="1"/>
  <c r="O958" i="1"/>
  <c r="O978" i="1"/>
  <c r="O997" i="1"/>
  <c r="O1012" i="1"/>
  <c r="O1029" i="1"/>
  <c r="O1047" i="1"/>
  <c r="O1062" i="1"/>
  <c r="O1079" i="1"/>
  <c r="O1097" i="1"/>
  <c r="O1112" i="1"/>
  <c r="O1129" i="1"/>
  <c r="O1147" i="1"/>
  <c r="O1162" i="1"/>
  <c r="O1179" i="1"/>
  <c r="O1197" i="1"/>
  <c r="O1212" i="1"/>
  <c r="O1229" i="1"/>
  <c r="O1247" i="1"/>
  <c r="O1262" i="1"/>
  <c r="O1279" i="1"/>
  <c r="O1297" i="1"/>
  <c r="O1312" i="1"/>
  <c r="O1327" i="1"/>
  <c r="O1340" i="1"/>
  <c r="O1356" i="1"/>
  <c r="O1369" i="1"/>
  <c r="O1383" i="1"/>
  <c r="O1397" i="1"/>
  <c r="O1409" i="1"/>
  <c r="O1422" i="1"/>
  <c r="O1435" i="1"/>
  <c r="O1447" i="1"/>
  <c r="O1459" i="1"/>
  <c r="O1472" i="1"/>
  <c r="O1485" i="1"/>
  <c r="O1497" i="1"/>
  <c r="O1509" i="1"/>
  <c r="O1520" i="1"/>
  <c r="O1532" i="1"/>
  <c r="O1543" i="1"/>
  <c r="O1554" i="1"/>
  <c r="O1565" i="1"/>
  <c r="O1576" i="1"/>
  <c r="O1587" i="1"/>
  <c r="O1598" i="1"/>
  <c r="O1609" i="1"/>
  <c r="O1620" i="1"/>
  <c r="O1632" i="1"/>
  <c r="O1643" i="1"/>
  <c r="O1654" i="1"/>
  <c r="O1665" i="1"/>
  <c r="O1676" i="1"/>
  <c r="O1687" i="1"/>
  <c r="O1698" i="1"/>
  <c r="O1709" i="1"/>
  <c r="O1720" i="1"/>
  <c r="O1732" i="1"/>
  <c r="O1743" i="1"/>
  <c r="O1753" i="1"/>
  <c r="O1763" i="1"/>
  <c r="O1773" i="1"/>
  <c r="O1783" i="1"/>
  <c r="O1793" i="1"/>
  <c r="N3" i="1"/>
  <c r="N13" i="1"/>
  <c r="N23" i="1"/>
  <c r="N33" i="1"/>
  <c r="N43" i="1"/>
  <c r="N53" i="1"/>
  <c r="N63" i="1"/>
  <c r="N73" i="1"/>
  <c r="N83" i="1"/>
  <c r="N93" i="1"/>
  <c r="N103" i="1"/>
  <c r="N113" i="1"/>
  <c r="N123" i="1"/>
  <c r="N133" i="1"/>
  <c r="N143" i="1"/>
  <c r="N153" i="1"/>
  <c r="N163" i="1"/>
  <c r="N173" i="1"/>
  <c r="N183" i="1"/>
  <c r="N193" i="1"/>
  <c r="N203" i="1"/>
  <c r="N213" i="1"/>
  <c r="N223" i="1"/>
  <c r="N233" i="1"/>
  <c r="N243" i="1"/>
  <c r="N253" i="1"/>
  <c r="N263" i="1"/>
  <c r="N273" i="1"/>
  <c r="N283" i="1"/>
  <c r="N293" i="1"/>
  <c r="N303" i="1"/>
  <c r="N313" i="1"/>
  <c r="N323" i="1"/>
  <c r="N333" i="1"/>
  <c r="N343" i="1"/>
  <c r="N353" i="1"/>
  <c r="N363" i="1"/>
  <c r="N373" i="1"/>
  <c r="N383" i="1"/>
  <c r="N393" i="1"/>
  <c r="N403" i="1"/>
  <c r="N413" i="1"/>
  <c r="N423" i="1"/>
  <c r="N433" i="1"/>
  <c r="N443" i="1"/>
  <c r="N453" i="1"/>
  <c r="N463" i="1"/>
  <c r="N473" i="1"/>
  <c r="N483" i="1"/>
  <c r="N493" i="1"/>
  <c r="N503" i="1"/>
  <c r="N513" i="1"/>
  <c r="N523" i="1"/>
  <c r="N533" i="1"/>
  <c r="N543" i="1"/>
  <c r="N553" i="1"/>
  <c r="N563" i="1"/>
  <c r="N573" i="1"/>
  <c r="N583" i="1"/>
  <c r="N593" i="1"/>
  <c r="N603" i="1"/>
  <c r="N613" i="1"/>
  <c r="N623" i="1"/>
  <c r="N633" i="1"/>
  <c r="N643" i="1"/>
  <c r="N653" i="1"/>
  <c r="N663" i="1"/>
  <c r="N673" i="1"/>
  <c r="N683" i="1"/>
  <c r="N693" i="1"/>
  <c r="N703" i="1"/>
  <c r="N713" i="1"/>
  <c r="N723" i="1"/>
  <c r="N733" i="1"/>
  <c r="N743" i="1"/>
  <c r="N753" i="1"/>
  <c r="N763" i="1"/>
  <c r="N773" i="1"/>
  <c r="N783" i="1"/>
  <c r="N793" i="1"/>
  <c r="N803" i="1"/>
  <c r="N813" i="1"/>
  <c r="N823" i="1"/>
  <c r="N833" i="1"/>
  <c r="N843" i="1"/>
  <c r="N853" i="1"/>
  <c r="N863" i="1"/>
  <c r="N873" i="1"/>
  <c r="N883" i="1"/>
  <c r="N893" i="1"/>
  <c r="N903" i="1"/>
  <c r="N913" i="1"/>
  <c r="N923" i="1"/>
  <c r="N933" i="1"/>
  <c r="N943" i="1"/>
  <c r="N953" i="1"/>
  <c r="N963" i="1"/>
  <c r="N973" i="1"/>
  <c r="N983" i="1"/>
  <c r="N993" i="1"/>
  <c r="N1003" i="1"/>
  <c r="N1013" i="1"/>
  <c r="N1023" i="1"/>
  <c r="N1033" i="1"/>
  <c r="N1043" i="1"/>
  <c r="N1053" i="1"/>
  <c r="N1063" i="1"/>
  <c r="N1073" i="1"/>
  <c r="N1083" i="1"/>
  <c r="N1093" i="1"/>
  <c r="N1103" i="1"/>
  <c r="N1113" i="1"/>
  <c r="N1123" i="1"/>
  <c r="N1133" i="1"/>
  <c r="N1143" i="1"/>
  <c r="N1153" i="1"/>
  <c r="N1163" i="1"/>
  <c r="N1173" i="1"/>
  <c r="N1183" i="1"/>
  <c r="N1193" i="1"/>
  <c r="N1203" i="1"/>
  <c r="N1213" i="1"/>
  <c r="N1223" i="1"/>
  <c r="N1233" i="1"/>
  <c r="N1243" i="1"/>
  <c r="N1253" i="1"/>
  <c r="N1263" i="1"/>
  <c r="N1273" i="1"/>
  <c r="N1283" i="1"/>
  <c r="N1293" i="1"/>
  <c r="N1303" i="1"/>
  <c r="N1313" i="1"/>
  <c r="N1323" i="1"/>
  <c r="N1333" i="1"/>
  <c r="N1343" i="1"/>
  <c r="N1353" i="1"/>
  <c r="N1363" i="1"/>
  <c r="N1373" i="1"/>
  <c r="N1383" i="1"/>
  <c r="N1393" i="1"/>
  <c r="N1403" i="1"/>
  <c r="N1413" i="1"/>
  <c r="N1423" i="1"/>
  <c r="N1433" i="1"/>
  <c r="N1443" i="1"/>
  <c r="N1453" i="1"/>
  <c r="N1463" i="1"/>
  <c r="N1473" i="1"/>
  <c r="N1483" i="1"/>
  <c r="N1493" i="1"/>
  <c r="N1503" i="1"/>
  <c r="N1513" i="1"/>
  <c r="N1523" i="1"/>
  <c r="N1533" i="1"/>
  <c r="N1543" i="1"/>
  <c r="N1553" i="1"/>
  <c r="N1563" i="1"/>
  <c r="N1573" i="1"/>
  <c r="N1583" i="1"/>
  <c r="N1593" i="1"/>
  <c r="N1603" i="1"/>
  <c r="N1613" i="1"/>
  <c r="N1623" i="1"/>
  <c r="N1633" i="1"/>
  <c r="N1643" i="1"/>
  <c r="N1653" i="1"/>
  <c r="N1663" i="1"/>
  <c r="N1673" i="1"/>
  <c r="N1683" i="1"/>
  <c r="N1693" i="1"/>
  <c r="N1703" i="1"/>
  <c r="N1713" i="1"/>
  <c r="N1723" i="1"/>
  <c r="N1733" i="1"/>
  <c r="N1743" i="1"/>
  <c r="N1753" i="1"/>
  <c r="N1763" i="1"/>
  <c r="N1773" i="1"/>
  <c r="N1783" i="1"/>
  <c r="N1793" i="1"/>
  <c r="M3" i="1"/>
  <c r="M13" i="1"/>
  <c r="M23" i="1"/>
  <c r="M33" i="1"/>
  <c r="M43" i="1"/>
  <c r="M53" i="1"/>
  <c r="M63" i="1"/>
  <c r="M73" i="1"/>
  <c r="M83" i="1"/>
  <c r="M93" i="1"/>
  <c r="M103" i="1"/>
  <c r="M113" i="1"/>
  <c r="M123" i="1"/>
  <c r="M133" i="1"/>
  <c r="M143" i="1"/>
  <c r="M153" i="1"/>
  <c r="M163" i="1"/>
  <c r="M173" i="1"/>
  <c r="M183" i="1"/>
  <c r="M193" i="1"/>
  <c r="M203" i="1"/>
  <c r="M213" i="1"/>
  <c r="M223" i="1"/>
  <c r="M233" i="1"/>
  <c r="M243" i="1"/>
  <c r="M253" i="1"/>
  <c r="M263" i="1"/>
  <c r="M273" i="1"/>
  <c r="M283" i="1"/>
  <c r="M293" i="1"/>
  <c r="M303" i="1"/>
  <c r="M313" i="1"/>
  <c r="M323" i="1"/>
  <c r="M333" i="1"/>
  <c r="M343" i="1"/>
  <c r="M353" i="1"/>
  <c r="M363" i="1"/>
  <c r="M373" i="1"/>
  <c r="M383" i="1"/>
  <c r="M393" i="1"/>
  <c r="M403" i="1"/>
  <c r="M413" i="1"/>
  <c r="M423" i="1"/>
  <c r="M433" i="1"/>
  <c r="M443" i="1"/>
  <c r="M453" i="1"/>
  <c r="M463" i="1"/>
  <c r="M473" i="1"/>
  <c r="M483" i="1"/>
  <c r="M493" i="1"/>
  <c r="M503" i="1"/>
  <c r="M513" i="1"/>
  <c r="M523" i="1"/>
  <c r="M533" i="1"/>
  <c r="M543" i="1"/>
  <c r="M553" i="1"/>
  <c r="M563" i="1"/>
  <c r="M573" i="1"/>
  <c r="M583" i="1"/>
  <c r="M593" i="1"/>
  <c r="M603" i="1"/>
  <c r="M613" i="1"/>
  <c r="M623" i="1"/>
  <c r="M633" i="1"/>
  <c r="M643" i="1"/>
  <c r="M653" i="1"/>
  <c r="M663" i="1"/>
  <c r="M673" i="1"/>
  <c r="M683" i="1"/>
  <c r="M693" i="1"/>
  <c r="M703" i="1"/>
  <c r="M713" i="1"/>
  <c r="M723" i="1"/>
  <c r="M733" i="1"/>
  <c r="M743" i="1"/>
  <c r="M753" i="1"/>
  <c r="M763" i="1"/>
  <c r="M773" i="1"/>
  <c r="M783" i="1"/>
  <c r="M793" i="1"/>
  <c r="M803" i="1"/>
  <c r="M813" i="1"/>
  <c r="M823" i="1"/>
  <c r="M833" i="1"/>
  <c r="M843" i="1"/>
  <c r="M853" i="1"/>
  <c r="M863" i="1"/>
  <c r="M873" i="1"/>
  <c r="M883" i="1"/>
  <c r="M893" i="1"/>
  <c r="M903" i="1"/>
  <c r="M913" i="1"/>
  <c r="M923" i="1"/>
  <c r="M933" i="1"/>
  <c r="M943" i="1"/>
  <c r="M953" i="1"/>
  <c r="M963" i="1"/>
  <c r="M973" i="1"/>
  <c r="M983" i="1"/>
  <c r="M993" i="1"/>
  <c r="M1003" i="1"/>
  <c r="M1013" i="1"/>
  <c r="M1023" i="1"/>
  <c r="M1033" i="1"/>
  <c r="M1043" i="1"/>
  <c r="M1053" i="1"/>
  <c r="M1063" i="1"/>
  <c r="M1073" i="1"/>
  <c r="M1083" i="1"/>
  <c r="M1093" i="1"/>
  <c r="M1103" i="1"/>
  <c r="M1113" i="1"/>
  <c r="M1123" i="1"/>
  <c r="M1133" i="1"/>
  <c r="M1143" i="1"/>
  <c r="M1153" i="1"/>
  <c r="M1163" i="1"/>
  <c r="M1173" i="1"/>
  <c r="M1183" i="1"/>
  <c r="M1193" i="1"/>
  <c r="M1203" i="1"/>
  <c r="M1213" i="1"/>
  <c r="M1223" i="1"/>
  <c r="M1233" i="1"/>
  <c r="M1243" i="1"/>
  <c r="M1253" i="1"/>
  <c r="M1263" i="1"/>
  <c r="M1273" i="1"/>
  <c r="M1283" i="1"/>
  <c r="M1293" i="1"/>
  <c r="M1303" i="1"/>
  <c r="M1313" i="1"/>
  <c r="M1323" i="1"/>
  <c r="M1333" i="1"/>
  <c r="M1343" i="1"/>
  <c r="M1353" i="1"/>
  <c r="M1363" i="1"/>
  <c r="M1373" i="1"/>
  <c r="M1383" i="1"/>
  <c r="M1393" i="1"/>
  <c r="M1403" i="1"/>
  <c r="M1413" i="1"/>
  <c r="M1423" i="1"/>
  <c r="M1433" i="1"/>
  <c r="M1443" i="1"/>
  <c r="M1453" i="1"/>
  <c r="M1463" i="1"/>
  <c r="M1473" i="1"/>
  <c r="M1483" i="1"/>
  <c r="M1493" i="1"/>
  <c r="M1503" i="1"/>
  <c r="M1513" i="1"/>
  <c r="M1523" i="1"/>
  <c r="M1533" i="1"/>
  <c r="M1543" i="1"/>
  <c r="M1553" i="1"/>
  <c r="M1563" i="1"/>
  <c r="M1573" i="1"/>
  <c r="M1583" i="1"/>
  <c r="M1593" i="1"/>
  <c r="M1603" i="1"/>
  <c r="M1613" i="1"/>
  <c r="M1623" i="1"/>
  <c r="M1633" i="1"/>
  <c r="M1643" i="1"/>
  <c r="M1653" i="1"/>
  <c r="M1663" i="1"/>
  <c r="M1673" i="1"/>
  <c r="M1683" i="1"/>
  <c r="M1693" i="1"/>
  <c r="M1703" i="1"/>
  <c r="M1713" i="1"/>
  <c r="M1723" i="1"/>
  <c r="M1733" i="1"/>
  <c r="M1743" i="1"/>
  <c r="M1753" i="1"/>
  <c r="M1763" i="1"/>
  <c r="M1773" i="1"/>
  <c r="M1783" i="1"/>
  <c r="M1793" i="1"/>
  <c r="L3" i="1"/>
  <c r="L13" i="1"/>
  <c r="L23" i="1"/>
  <c r="L33" i="1"/>
  <c r="L43" i="1"/>
  <c r="L53" i="1"/>
  <c r="L63" i="1"/>
  <c r="L73" i="1"/>
  <c r="L83" i="1"/>
  <c r="L93" i="1"/>
  <c r="L103" i="1"/>
  <c r="L113" i="1"/>
  <c r="L123" i="1"/>
  <c r="L133" i="1"/>
  <c r="L143" i="1"/>
  <c r="L153" i="1"/>
  <c r="L163" i="1"/>
  <c r="L173" i="1"/>
  <c r="L183" i="1"/>
  <c r="L193" i="1"/>
  <c r="L203" i="1"/>
  <c r="L213" i="1"/>
  <c r="L223" i="1"/>
  <c r="L233" i="1"/>
  <c r="L243" i="1"/>
  <c r="L253" i="1"/>
  <c r="L263" i="1"/>
  <c r="L273" i="1"/>
  <c r="L283" i="1"/>
  <c r="L293" i="1"/>
  <c r="L303" i="1"/>
  <c r="L313" i="1"/>
  <c r="L323" i="1"/>
  <c r="L333" i="1"/>
  <c r="L343" i="1"/>
  <c r="L353" i="1"/>
  <c r="L363" i="1"/>
  <c r="L373" i="1"/>
  <c r="L383" i="1"/>
  <c r="L393" i="1"/>
  <c r="L403" i="1"/>
  <c r="L413" i="1"/>
  <c r="L423" i="1"/>
  <c r="L433" i="1"/>
  <c r="L443" i="1"/>
  <c r="L453" i="1"/>
  <c r="L463" i="1"/>
  <c r="L473" i="1"/>
  <c r="L483" i="1"/>
  <c r="L493" i="1"/>
  <c r="P1770" i="1"/>
  <c r="O70" i="1"/>
  <c r="O170" i="1"/>
  <c r="O270" i="1"/>
  <c r="O370" i="1"/>
  <c r="O470" i="1"/>
  <c r="O570" i="1"/>
  <c r="O639" i="1"/>
  <c r="O689" i="1"/>
  <c r="O739" i="1"/>
  <c r="O789" i="1"/>
  <c r="O829" i="1"/>
  <c r="O859" i="1"/>
  <c r="O879" i="1"/>
  <c r="O899" i="1"/>
  <c r="O919" i="1"/>
  <c r="O939" i="1"/>
  <c r="O959" i="1"/>
  <c r="O979" i="1"/>
  <c r="O998" i="1"/>
  <c r="O1013" i="1"/>
  <c r="O1030" i="1"/>
  <c r="O1048" i="1"/>
  <c r="O1063" i="1"/>
  <c r="O1080" i="1"/>
  <c r="O1098" i="1"/>
  <c r="O1113" i="1"/>
  <c r="O1130" i="1"/>
  <c r="O1148" i="1"/>
  <c r="O1163" i="1"/>
  <c r="O1180" i="1"/>
  <c r="O1198" i="1"/>
  <c r="O1213" i="1"/>
  <c r="O1230" i="1"/>
  <c r="O1248" i="1"/>
  <c r="O1263" i="1"/>
  <c r="O1280" i="1"/>
  <c r="O1298" i="1"/>
  <c r="O1313" i="1"/>
  <c r="O1328" i="1"/>
  <c r="O1342" i="1"/>
  <c r="O1357" i="1"/>
  <c r="O1370" i="1"/>
  <c r="O1386" i="1"/>
  <c r="O1398" i="1"/>
  <c r="O1410" i="1"/>
  <c r="O1423" i="1"/>
  <c r="O1436" i="1"/>
  <c r="O1448" i="1"/>
  <c r="O1460" i="1"/>
  <c r="O1473" i="1"/>
  <c r="O1486" i="1"/>
  <c r="O1498" i="1"/>
  <c r="O1510" i="1"/>
  <c r="O1522" i="1"/>
  <c r="O1533" i="1"/>
  <c r="O1544" i="1"/>
  <c r="O1555" i="1"/>
  <c r="O1566" i="1"/>
  <c r="O1577" i="1"/>
  <c r="O1588" i="1"/>
  <c r="O1599" i="1"/>
  <c r="O1610" i="1"/>
  <c r="O1622" i="1"/>
  <c r="O1633" i="1"/>
  <c r="O1644" i="1"/>
  <c r="O1655" i="1"/>
  <c r="O1666" i="1"/>
  <c r="O1677" i="1"/>
  <c r="O1688" i="1"/>
  <c r="O1699" i="1"/>
  <c r="O1710" i="1"/>
  <c r="O1722" i="1"/>
  <c r="O1733" i="1"/>
  <c r="O1744" i="1"/>
  <c r="O1754" i="1"/>
  <c r="O1764" i="1"/>
  <c r="O1774" i="1"/>
  <c r="O1784" i="1"/>
  <c r="O1794" i="1"/>
  <c r="N4" i="1"/>
  <c r="N14" i="1"/>
  <c r="N24" i="1"/>
  <c r="N34" i="1"/>
  <c r="N44" i="1"/>
  <c r="N54" i="1"/>
  <c r="N64" i="1"/>
  <c r="N74" i="1"/>
  <c r="N84" i="1"/>
  <c r="N94" i="1"/>
  <c r="N104" i="1"/>
  <c r="N114" i="1"/>
  <c r="N124" i="1"/>
  <c r="N134" i="1"/>
  <c r="N144" i="1"/>
  <c r="N154" i="1"/>
  <c r="N164" i="1"/>
  <c r="N174" i="1"/>
  <c r="N184" i="1"/>
  <c r="N194" i="1"/>
  <c r="N204" i="1"/>
  <c r="N214" i="1"/>
  <c r="N224" i="1"/>
  <c r="N234" i="1"/>
  <c r="N244" i="1"/>
  <c r="N254" i="1"/>
  <c r="N264" i="1"/>
  <c r="N274" i="1"/>
  <c r="N284" i="1"/>
  <c r="N294" i="1"/>
  <c r="N304" i="1"/>
  <c r="N314" i="1"/>
  <c r="N324" i="1"/>
  <c r="N334" i="1"/>
  <c r="N344" i="1"/>
  <c r="N354" i="1"/>
  <c r="N364" i="1"/>
  <c r="N374" i="1"/>
  <c r="N384" i="1"/>
  <c r="N394" i="1"/>
  <c r="N404" i="1"/>
  <c r="N414" i="1"/>
  <c r="N424" i="1"/>
  <c r="N434" i="1"/>
  <c r="N444" i="1"/>
  <c r="N454" i="1"/>
  <c r="N464" i="1"/>
  <c r="N474" i="1"/>
  <c r="N484" i="1"/>
  <c r="N494" i="1"/>
  <c r="N504" i="1"/>
  <c r="N514" i="1"/>
  <c r="N524" i="1"/>
  <c r="N534" i="1"/>
  <c r="N544" i="1"/>
  <c r="N554" i="1"/>
  <c r="N564" i="1"/>
  <c r="N574" i="1"/>
  <c r="N584" i="1"/>
  <c r="N594" i="1"/>
  <c r="N604" i="1"/>
  <c r="N614" i="1"/>
  <c r="N624" i="1"/>
  <c r="N634" i="1"/>
  <c r="N644" i="1"/>
  <c r="N654" i="1"/>
  <c r="N664" i="1"/>
  <c r="N674" i="1"/>
  <c r="N684" i="1"/>
  <c r="N694" i="1"/>
  <c r="N704" i="1"/>
  <c r="N714" i="1"/>
  <c r="N724" i="1"/>
  <c r="N734" i="1"/>
  <c r="N744" i="1"/>
  <c r="N754" i="1"/>
  <c r="N764" i="1"/>
  <c r="N774" i="1"/>
  <c r="N784" i="1"/>
  <c r="N794" i="1"/>
  <c r="N804" i="1"/>
  <c r="N814" i="1"/>
  <c r="N824" i="1"/>
  <c r="N834" i="1"/>
  <c r="N844" i="1"/>
  <c r="N854" i="1"/>
  <c r="N864" i="1"/>
  <c r="N874" i="1"/>
  <c r="N884" i="1"/>
  <c r="N894" i="1"/>
  <c r="N904" i="1"/>
  <c r="N914" i="1"/>
  <c r="N924" i="1"/>
  <c r="N934" i="1"/>
  <c r="N944" i="1"/>
  <c r="N954" i="1"/>
  <c r="N964" i="1"/>
  <c r="N974" i="1"/>
  <c r="N984" i="1"/>
  <c r="N994" i="1"/>
  <c r="N1004" i="1"/>
  <c r="N1014" i="1"/>
  <c r="N1024" i="1"/>
  <c r="N1034" i="1"/>
  <c r="N1044" i="1"/>
  <c r="N1054" i="1"/>
  <c r="N1064" i="1"/>
  <c r="N1074" i="1"/>
  <c r="N1084" i="1"/>
  <c r="N1094" i="1"/>
  <c r="N1104" i="1"/>
  <c r="N1114" i="1"/>
  <c r="N1124" i="1"/>
  <c r="N1134" i="1"/>
  <c r="N1144" i="1"/>
  <c r="N1154" i="1"/>
  <c r="N1164" i="1"/>
  <c r="N1174" i="1"/>
  <c r="N1184" i="1"/>
  <c r="N1194" i="1"/>
  <c r="N1204" i="1"/>
  <c r="N1214" i="1"/>
  <c r="N1224" i="1"/>
  <c r="N1234" i="1"/>
  <c r="N1244" i="1"/>
  <c r="N1254" i="1"/>
  <c r="N1264" i="1"/>
  <c r="N1274" i="1"/>
  <c r="N1284" i="1"/>
  <c r="N1294" i="1"/>
  <c r="N1304" i="1"/>
  <c r="N1314" i="1"/>
  <c r="N1324" i="1"/>
  <c r="N1334" i="1"/>
  <c r="N1344" i="1"/>
  <c r="N1354" i="1"/>
  <c r="N1364" i="1"/>
  <c r="N1374" i="1"/>
  <c r="N1384" i="1"/>
  <c r="N1394" i="1"/>
  <c r="N1404" i="1"/>
  <c r="N1414" i="1"/>
  <c r="N1424" i="1"/>
  <c r="N1434" i="1"/>
  <c r="N1444" i="1"/>
  <c r="N1454" i="1"/>
  <c r="N1464" i="1"/>
  <c r="N1474" i="1"/>
  <c r="N1484" i="1"/>
  <c r="N1494" i="1"/>
  <c r="N1504" i="1"/>
  <c r="N1514" i="1"/>
  <c r="N1524" i="1"/>
  <c r="N1534" i="1"/>
  <c r="N1544" i="1"/>
  <c r="N1554" i="1"/>
  <c r="N1564" i="1"/>
  <c r="N1574" i="1"/>
  <c r="N1584" i="1"/>
  <c r="N1594" i="1"/>
  <c r="N1604" i="1"/>
  <c r="N1614" i="1"/>
  <c r="N1624" i="1"/>
  <c r="N1634" i="1"/>
  <c r="N1644" i="1"/>
  <c r="N1654" i="1"/>
  <c r="N1664" i="1"/>
  <c r="N1674" i="1"/>
  <c r="N1684" i="1"/>
  <c r="N1694" i="1"/>
  <c r="N1704" i="1"/>
  <c r="N1714" i="1"/>
  <c r="N1724" i="1"/>
  <c r="N1734" i="1"/>
  <c r="N1744" i="1"/>
  <c r="N1754" i="1"/>
  <c r="N1764" i="1"/>
  <c r="N1774" i="1"/>
  <c r="N1784" i="1"/>
  <c r="N1794" i="1"/>
  <c r="M4" i="1"/>
  <c r="M14" i="1"/>
  <c r="M24" i="1"/>
  <c r="M34" i="1"/>
  <c r="M44" i="1"/>
  <c r="M54" i="1"/>
  <c r="M64" i="1"/>
  <c r="M74" i="1"/>
  <c r="M84" i="1"/>
  <c r="M94" i="1"/>
  <c r="M104" i="1"/>
  <c r="M114" i="1"/>
  <c r="M124" i="1"/>
  <c r="M134" i="1"/>
  <c r="M144" i="1"/>
  <c r="M154" i="1"/>
  <c r="M164" i="1"/>
  <c r="M174" i="1"/>
  <c r="M184" i="1"/>
  <c r="M194" i="1"/>
  <c r="M204" i="1"/>
  <c r="M214" i="1"/>
  <c r="M224" i="1"/>
  <c r="M234" i="1"/>
  <c r="M244" i="1"/>
  <c r="M254" i="1"/>
  <c r="M264" i="1"/>
  <c r="M274" i="1"/>
  <c r="M284" i="1"/>
  <c r="M294" i="1"/>
  <c r="M304" i="1"/>
  <c r="M314" i="1"/>
  <c r="M324" i="1"/>
  <c r="M334" i="1"/>
  <c r="M344" i="1"/>
  <c r="M354" i="1"/>
  <c r="M364" i="1"/>
  <c r="M374" i="1"/>
  <c r="M384" i="1"/>
  <c r="M394" i="1"/>
  <c r="M404" i="1"/>
  <c r="M414" i="1"/>
  <c r="M424" i="1"/>
  <c r="M434" i="1"/>
  <c r="M444" i="1"/>
  <c r="M454" i="1"/>
  <c r="M464" i="1"/>
  <c r="M474" i="1"/>
  <c r="M484" i="1"/>
  <c r="M494" i="1"/>
  <c r="M504" i="1"/>
  <c r="M514" i="1"/>
  <c r="M524" i="1"/>
  <c r="M534" i="1"/>
  <c r="M544" i="1"/>
  <c r="M554" i="1"/>
  <c r="M564" i="1"/>
  <c r="M574" i="1"/>
  <c r="M584" i="1"/>
  <c r="M594" i="1"/>
  <c r="M604" i="1"/>
  <c r="M614" i="1"/>
  <c r="M624" i="1"/>
  <c r="M634" i="1"/>
  <c r="M644" i="1"/>
  <c r="M654" i="1"/>
  <c r="M664" i="1"/>
  <c r="M674" i="1"/>
  <c r="M684" i="1"/>
  <c r="M694" i="1"/>
  <c r="M704" i="1"/>
  <c r="M714" i="1"/>
  <c r="M724" i="1"/>
  <c r="M734" i="1"/>
  <c r="M744" i="1"/>
  <c r="M754" i="1"/>
  <c r="M764" i="1"/>
  <c r="M774" i="1"/>
  <c r="M784" i="1"/>
  <c r="M794" i="1"/>
  <c r="M804" i="1"/>
  <c r="M814" i="1"/>
  <c r="M824" i="1"/>
  <c r="M834" i="1"/>
  <c r="M844" i="1"/>
  <c r="M854" i="1"/>
  <c r="M864" i="1"/>
  <c r="M874" i="1"/>
  <c r="M884" i="1"/>
  <c r="M894" i="1"/>
  <c r="M904" i="1"/>
  <c r="M914" i="1"/>
  <c r="M924" i="1"/>
  <c r="M934" i="1"/>
  <c r="M944" i="1"/>
  <c r="M954" i="1"/>
  <c r="M964" i="1"/>
  <c r="M974" i="1"/>
  <c r="M984" i="1"/>
  <c r="M994" i="1"/>
  <c r="M1004" i="1"/>
  <c r="M1014" i="1"/>
  <c r="M1024" i="1"/>
  <c r="M1034" i="1"/>
  <c r="M1044" i="1"/>
  <c r="M1054" i="1"/>
  <c r="M1064" i="1"/>
  <c r="M1074" i="1"/>
  <c r="M1084" i="1"/>
  <c r="M1094" i="1"/>
  <c r="M1104" i="1"/>
  <c r="M1114" i="1"/>
  <c r="M1124" i="1"/>
  <c r="M1134" i="1"/>
  <c r="M1144" i="1"/>
  <c r="M1154" i="1"/>
  <c r="M1164" i="1"/>
  <c r="M1174" i="1"/>
  <c r="M1184" i="1"/>
  <c r="M1194" i="1"/>
  <c r="M1204" i="1"/>
  <c r="M1214" i="1"/>
  <c r="M1224" i="1"/>
  <c r="M1234" i="1"/>
  <c r="M1244" i="1"/>
  <c r="M1254" i="1"/>
  <c r="M1264" i="1"/>
  <c r="M1274" i="1"/>
  <c r="M1284" i="1"/>
  <c r="M1294" i="1"/>
  <c r="M1304" i="1"/>
  <c r="M1314" i="1"/>
  <c r="M1324" i="1"/>
  <c r="M1334" i="1"/>
  <c r="M1344" i="1"/>
  <c r="M1354" i="1"/>
  <c r="M1364" i="1"/>
  <c r="M1374" i="1"/>
  <c r="M1384" i="1"/>
  <c r="M1394" i="1"/>
  <c r="M1404" i="1"/>
  <c r="M1414" i="1"/>
  <c r="M1424" i="1"/>
  <c r="M1434" i="1"/>
  <c r="M1444" i="1"/>
  <c r="M1454" i="1"/>
  <c r="M1464" i="1"/>
  <c r="M1474" i="1"/>
  <c r="M1484" i="1"/>
  <c r="M1494" i="1"/>
  <c r="M1504" i="1"/>
  <c r="M1514" i="1"/>
  <c r="M1524" i="1"/>
  <c r="M1534" i="1"/>
  <c r="M1544" i="1"/>
  <c r="M1554" i="1"/>
  <c r="M1564" i="1"/>
  <c r="M1574" i="1"/>
  <c r="M1584" i="1"/>
  <c r="M1594" i="1"/>
  <c r="M1604" i="1"/>
  <c r="M1614" i="1"/>
  <c r="M1624" i="1"/>
  <c r="M1634" i="1"/>
  <c r="M1644" i="1"/>
  <c r="M1654" i="1"/>
  <c r="M1664" i="1"/>
  <c r="M1674" i="1"/>
  <c r="M1684" i="1"/>
  <c r="M1694" i="1"/>
  <c r="M1704" i="1"/>
  <c r="M1714" i="1"/>
  <c r="M1724" i="1"/>
  <c r="M1734" i="1"/>
  <c r="M1744" i="1"/>
  <c r="M1754" i="1"/>
  <c r="M1764" i="1"/>
  <c r="M1774" i="1"/>
  <c r="M1784" i="1"/>
  <c r="M1794" i="1"/>
  <c r="L4" i="1"/>
  <c r="L14" i="1"/>
  <c r="L24" i="1"/>
  <c r="L34" i="1"/>
  <c r="L44" i="1"/>
  <c r="L54" i="1"/>
  <c r="L64" i="1"/>
  <c r="L74" i="1"/>
  <c r="L84" i="1"/>
  <c r="L94" i="1"/>
  <c r="L104" i="1"/>
  <c r="L114" i="1"/>
  <c r="L124" i="1"/>
  <c r="L134" i="1"/>
  <c r="L144" i="1"/>
  <c r="L154" i="1"/>
  <c r="L164" i="1"/>
  <c r="L174" i="1"/>
  <c r="L184" i="1"/>
  <c r="L194" i="1"/>
  <c r="L204" i="1"/>
  <c r="L214" i="1"/>
  <c r="L224" i="1"/>
  <c r="L234" i="1"/>
  <c r="L244" i="1"/>
  <c r="L254" i="1"/>
  <c r="L264" i="1"/>
  <c r="L274" i="1"/>
  <c r="L284" i="1"/>
  <c r="L294" i="1"/>
  <c r="L304" i="1"/>
  <c r="L314" i="1"/>
  <c r="L324" i="1"/>
  <c r="L334" i="1"/>
  <c r="L344" i="1"/>
  <c r="L354" i="1"/>
  <c r="L364" i="1"/>
  <c r="L374" i="1"/>
  <c r="L384" i="1"/>
  <c r="L394" i="1"/>
  <c r="L404" i="1"/>
  <c r="L414" i="1"/>
  <c r="L424" i="1"/>
  <c r="L434" i="1"/>
  <c r="L444" i="1"/>
  <c r="L454" i="1"/>
  <c r="L464" i="1"/>
  <c r="L474" i="1"/>
  <c r="L484" i="1"/>
  <c r="L494" i="1"/>
  <c r="L504" i="1"/>
  <c r="L514" i="1"/>
  <c r="L524" i="1"/>
  <c r="L534" i="1"/>
  <c r="L544" i="1"/>
  <c r="L554" i="1"/>
  <c r="L564" i="1"/>
  <c r="L574" i="1"/>
  <c r="L584" i="1"/>
  <c r="L594" i="1"/>
  <c r="L604" i="1"/>
  <c r="L614" i="1"/>
  <c r="L624" i="1"/>
  <c r="L634" i="1"/>
  <c r="P1780" i="1"/>
  <c r="O80" i="1"/>
  <c r="O180" i="1"/>
  <c r="O280" i="1"/>
  <c r="O380" i="1"/>
  <c r="O480" i="1"/>
  <c r="O580" i="1"/>
  <c r="O640" i="1"/>
  <c r="O690" i="1"/>
  <c r="O740" i="1"/>
  <c r="O790" i="1"/>
  <c r="O830" i="1"/>
  <c r="O860" i="1"/>
  <c r="O880" i="1"/>
  <c r="O900" i="1"/>
  <c r="O920" i="1"/>
  <c r="O940" i="1"/>
  <c r="O960" i="1"/>
  <c r="O980" i="1"/>
  <c r="O999" i="1"/>
  <c r="O1017" i="1"/>
  <c r="O1032" i="1"/>
  <c r="O1049" i="1"/>
  <c r="O1067" i="1"/>
  <c r="O1082" i="1"/>
  <c r="O1099" i="1"/>
  <c r="O1117" i="1"/>
  <c r="O1132" i="1"/>
  <c r="O1149" i="1"/>
  <c r="O1167" i="1"/>
  <c r="O1182" i="1"/>
  <c r="O1199" i="1"/>
  <c r="O1217" i="1"/>
  <c r="O1232" i="1"/>
  <c r="O1249" i="1"/>
  <c r="O1267" i="1"/>
  <c r="O1282" i="1"/>
  <c r="O1299" i="1"/>
  <c r="O1316" i="1"/>
  <c r="O1329" i="1"/>
  <c r="O1343" i="1"/>
  <c r="O1358" i="1"/>
  <c r="O1372" i="1"/>
  <c r="O1387" i="1"/>
  <c r="O1399" i="1"/>
  <c r="O1412" i="1"/>
  <c r="O1425" i="1"/>
  <c r="O1437" i="1"/>
  <c r="O1449" i="1"/>
  <c r="O1462" i="1"/>
  <c r="O1475" i="1"/>
  <c r="O1487" i="1"/>
  <c r="O1499" i="1"/>
  <c r="O1512" i="1"/>
  <c r="O1523" i="1"/>
  <c r="O1534" i="1"/>
  <c r="O1545" i="1"/>
  <c r="O1556" i="1"/>
  <c r="O1567" i="1"/>
  <c r="O1578" i="1"/>
  <c r="O1589" i="1"/>
  <c r="O1600" i="1"/>
  <c r="O1612" i="1"/>
  <c r="O1623" i="1"/>
  <c r="O1634" i="1"/>
  <c r="O1645" i="1"/>
  <c r="O1656" i="1"/>
  <c r="O1667" i="1"/>
  <c r="O1678" i="1"/>
  <c r="O1689" i="1"/>
  <c r="O1700" i="1"/>
  <c r="O1712" i="1"/>
  <c r="O1723" i="1"/>
  <c r="O1734" i="1"/>
  <c r="O1745" i="1"/>
  <c r="O1755" i="1"/>
  <c r="O1765" i="1"/>
  <c r="O1775" i="1"/>
  <c r="O1785" i="1"/>
  <c r="O1795" i="1"/>
  <c r="N5" i="1"/>
  <c r="N15" i="1"/>
  <c r="N25" i="1"/>
  <c r="N35" i="1"/>
  <c r="N45" i="1"/>
  <c r="N55" i="1"/>
  <c r="N65" i="1"/>
  <c r="N75" i="1"/>
  <c r="N85" i="1"/>
  <c r="N95" i="1"/>
  <c r="N105" i="1"/>
  <c r="N115" i="1"/>
  <c r="N125" i="1"/>
  <c r="N135" i="1"/>
  <c r="N145" i="1"/>
  <c r="N155" i="1"/>
  <c r="N165" i="1"/>
  <c r="N175" i="1"/>
  <c r="N185" i="1"/>
  <c r="N195" i="1"/>
  <c r="N205" i="1"/>
  <c r="N215" i="1"/>
  <c r="N225" i="1"/>
  <c r="N235" i="1"/>
  <c r="N245" i="1"/>
  <c r="N255" i="1"/>
  <c r="N265" i="1"/>
  <c r="N275" i="1"/>
  <c r="N285" i="1"/>
  <c r="N295" i="1"/>
  <c r="N305" i="1"/>
  <c r="N315" i="1"/>
  <c r="N325" i="1"/>
  <c r="N335" i="1"/>
  <c r="N345" i="1"/>
  <c r="N355" i="1"/>
  <c r="N365" i="1"/>
  <c r="N375" i="1"/>
  <c r="N385" i="1"/>
  <c r="N395" i="1"/>
  <c r="N405" i="1"/>
  <c r="N415" i="1"/>
  <c r="N425" i="1"/>
  <c r="N435" i="1"/>
  <c r="N445" i="1"/>
  <c r="N455" i="1"/>
  <c r="N465" i="1"/>
  <c r="N475" i="1"/>
  <c r="N485" i="1"/>
  <c r="N495" i="1"/>
  <c r="N505" i="1"/>
  <c r="N515" i="1"/>
  <c r="N525" i="1"/>
  <c r="N535" i="1"/>
  <c r="N545" i="1"/>
  <c r="N555" i="1"/>
  <c r="N565" i="1"/>
  <c r="N575" i="1"/>
  <c r="N585" i="1"/>
  <c r="N595" i="1"/>
  <c r="N605" i="1"/>
  <c r="N615" i="1"/>
  <c r="N625" i="1"/>
  <c r="N635" i="1"/>
  <c r="N645" i="1"/>
  <c r="N655" i="1"/>
  <c r="N665" i="1"/>
  <c r="N675" i="1"/>
  <c r="N685" i="1"/>
  <c r="N695" i="1"/>
  <c r="N705" i="1"/>
  <c r="N715" i="1"/>
  <c r="N725" i="1"/>
  <c r="N735" i="1"/>
  <c r="N745" i="1"/>
  <c r="N755" i="1"/>
  <c r="N765" i="1"/>
  <c r="N775" i="1"/>
  <c r="N785" i="1"/>
  <c r="N795" i="1"/>
  <c r="N805" i="1"/>
  <c r="N815" i="1"/>
  <c r="N825" i="1"/>
  <c r="N835" i="1"/>
  <c r="N845" i="1"/>
  <c r="N855" i="1"/>
  <c r="N865" i="1"/>
  <c r="N875" i="1"/>
  <c r="N885" i="1"/>
  <c r="N895" i="1"/>
  <c r="N905" i="1"/>
  <c r="N915" i="1"/>
  <c r="N925" i="1"/>
  <c r="N935" i="1"/>
  <c r="N945" i="1"/>
  <c r="N955" i="1"/>
  <c r="N965" i="1"/>
  <c r="N975" i="1"/>
  <c r="N985" i="1"/>
  <c r="N995" i="1"/>
  <c r="N1005" i="1"/>
  <c r="N1015" i="1"/>
  <c r="N1025" i="1"/>
  <c r="N1035" i="1"/>
  <c r="N1045" i="1"/>
  <c r="N1055" i="1"/>
  <c r="N1065" i="1"/>
  <c r="N1075" i="1"/>
  <c r="N1085" i="1"/>
  <c r="N1095" i="1"/>
  <c r="N1105" i="1"/>
  <c r="N1115" i="1"/>
  <c r="N1125" i="1"/>
  <c r="N1135" i="1"/>
  <c r="N1145" i="1"/>
  <c r="N1155" i="1"/>
  <c r="N1165" i="1"/>
  <c r="N1175" i="1"/>
  <c r="N1185" i="1"/>
  <c r="N1195" i="1"/>
  <c r="N1205" i="1"/>
  <c r="N1215" i="1"/>
  <c r="N1225" i="1"/>
  <c r="N1235" i="1"/>
  <c r="N1245" i="1"/>
  <c r="N1255" i="1"/>
  <c r="N1265" i="1"/>
  <c r="N1275" i="1"/>
  <c r="N1285" i="1"/>
  <c r="N1295" i="1"/>
  <c r="N1305" i="1"/>
  <c r="N1315" i="1"/>
  <c r="N1325" i="1"/>
  <c r="N1335" i="1"/>
  <c r="N1345" i="1"/>
  <c r="N1355" i="1"/>
  <c r="N1365" i="1"/>
  <c r="N1375" i="1"/>
  <c r="N1385" i="1"/>
  <c r="N1395" i="1"/>
  <c r="N1405" i="1"/>
  <c r="N1415" i="1"/>
  <c r="N1425" i="1"/>
  <c r="N1435" i="1"/>
  <c r="N1445" i="1"/>
  <c r="N1455" i="1"/>
  <c r="N1465" i="1"/>
  <c r="N1475" i="1"/>
  <c r="N1485" i="1"/>
  <c r="N1495" i="1"/>
  <c r="N1505" i="1"/>
  <c r="N1515" i="1"/>
  <c r="N1525" i="1"/>
  <c r="N1535" i="1"/>
  <c r="N1545" i="1"/>
  <c r="N1555" i="1"/>
  <c r="N1565" i="1"/>
  <c r="N1575" i="1"/>
  <c r="N1585" i="1"/>
  <c r="N1595" i="1"/>
  <c r="N1605" i="1"/>
  <c r="N1615" i="1"/>
  <c r="N1625" i="1"/>
  <c r="N1635" i="1"/>
  <c r="N1645" i="1"/>
  <c r="N1655" i="1"/>
  <c r="N1665" i="1"/>
  <c r="N1675" i="1"/>
  <c r="N1685" i="1"/>
  <c r="N1695" i="1"/>
  <c r="N1705" i="1"/>
  <c r="N1715" i="1"/>
  <c r="N1725" i="1"/>
  <c r="N1735" i="1"/>
  <c r="N1745" i="1"/>
  <c r="N1755" i="1"/>
  <c r="N1765" i="1"/>
  <c r="N1775" i="1"/>
  <c r="N1785" i="1"/>
  <c r="N1795" i="1"/>
  <c r="M5" i="1"/>
  <c r="M15" i="1"/>
  <c r="M25" i="1"/>
  <c r="M35" i="1"/>
  <c r="M45" i="1"/>
  <c r="M55" i="1"/>
  <c r="M65" i="1"/>
  <c r="M75" i="1"/>
  <c r="M85" i="1"/>
  <c r="M95" i="1"/>
  <c r="M105" i="1"/>
  <c r="M115" i="1"/>
  <c r="M125" i="1"/>
  <c r="M135" i="1"/>
  <c r="M145" i="1"/>
  <c r="M155" i="1"/>
  <c r="M165" i="1"/>
  <c r="M175" i="1"/>
  <c r="M185" i="1"/>
  <c r="M195" i="1"/>
  <c r="M205" i="1"/>
  <c r="M215" i="1"/>
  <c r="M225" i="1"/>
  <c r="M235" i="1"/>
  <c r="M245" i="1"/>
  <c r="M255" i="1"/>
  <c r="M265" i="1"/>
  <c r="M275" i="1"/>
  <c r="M285" i="1"/>
  <c r="M295" i="1"/>
  <c r="M305" i="1"/>
  <c r="M315" i="1"/>
  <c r="M325" i="1"/>
  <c r="M335" i="1"/>
  <c r="M345" i="1"/>
  <c r="M355" i="1"/>
  <c r="M365" i="1"/>
  <c r="M375" i="1"/>
  <c r="M385" i="1"/>
  <c r="M395" i="1"/>
  <c r="M405" i="1"/>
  <c r="M415" i="1"/>
  <c r="M425" i="1"/>
  <c r="M435" i="1"/>
  <c r="M445" i="1"/>
  <c r="M455" i="1"/>
  <c r="M465" i="1"/>
  <c r="M475" i="1"/>
  <c r="M485" i="1"/>
  <c r="M495" i="1"/>
  <c r="M505" i="1"/>
  <c r="M515" i="1"/>
  <c r="M525" i="1"/>
  <c r="M535" i="1"/>
  <c r="M545" i="1"/>
  <c r="M555" i="1"/>
  <c r="M565" i="1"/>
  <c r="M575" i="1"/>
  <c r="M585" i="1"/>
  <c r="M595" i="1"/>
  <c r="M605" i="1"/>
  <c r="M615" i="1"/>
  <c r="M625" i="1"/>
  <c r="M635" i="1"/>
  <c r="M645" i="1"/>
  <c r="M655" i="1"/>
  <c r="M665" i="1"/>
  <c r="M675" i="1"/>
  <c r="M685" i="1"/>
  <c r="M695" i="1"/>
  <c r="M705" i="1"/>
  <c r="M715" i="1"/>
  <c r="M725" i="1"/>
  <c r="M735" i="1"/>
  <c r="M745" i="1"/>
  <c r="M755" i="1"/>
  <c r="M765" i="1"/>
  <c r="M775" i="1"/>
  <c r="M785" i="1"/>
  <c r="M795" i="1"/>
  <c r="M805" i="1"/>
  <c r="M815" i="1"/>
  <c r="M825" i="1"/>
  <c r="M835" i="1"/>
  <c r="M845" i="1"/>
  <c r="M855" i="1"/>
  <c r="M865" i="1"/>
  <c r="M875" i="1"/>
  <c r="M885" i="1"/>
  <c r="M895" i="1"/>
  <c r="M905" i="1"/>
  <c r="M915" i="1"/>
  <c r="M925" i="1"/>
  <c r="M935" i="1"/>
  <c r="M945" i="1"/>
  <c r="M955" i="1"/>
  <c r="M965" i="1"/>
  <c r="M975" i="1"/>
  <c r="M985" i="1"/>
  <c r="M995" i="1"/>
  <c r="M1005" i="1"/>
  <c r="M1015" i="1"/>
  <c r="M1025" i="1"/>
  <c r="M1035" i="1"/>
  <c r="M1045" i="1"/>
  <c r="M1055" i="1"/>
  <c r="M1065" i="1"/>
  <c r="M1075" i="1"/>
  <c r="M1085" i="1"/>
  <c r="M1095" i="1"/>
  <c r="M1105" i="1"/>
  <c r="M1115" i="1"/>
  <c r="M1125" i="1"/>
  <c r="M1135" i="1"/>
  <c r="M1145" i="1"/>
  <c r="M1155" i="1"/>
  <c r="M1165" i="1"/>
  <c r="M1175" i="1"/>
  <c r="M1185" i="1"/>
  <c r="M1195" i="1"/>
  <c r="M1205" i="1"/>
  <c r="M1215" i="1"/>
  <c r="M1225" i="1"/>
  <c r="M1235" i="1"/>
  <c r="M1245" i="1"/>
  <c r="M1255" i="1"/>
  <c r="M1265" i="1"/>
  <c r="M1275" i="1"/>
  <c r="M1285" i="1"/>
  <c r="M1295" i="1"/>
  <c r="M1305" i="1"/>
  <c r="M1315" i="1"/>
  <c r="M1325" i="1"/>
  <c r="M1335" i="1"/>
  <c r="M1345" i="1"/>
  <c r="M1355" i="1"/>
  <c r="M1365" i="1"/>
  <c r="M1375" i="1"/>
  <c r="M1385" i="1"/>
  <c r="M1395" i="1"/>
  <c r="M1405" i="1"/>
  <c r="M1415" i="1"/>
  <c r="M1425" i="1"/>
  <c r="M1435" i="1"/>
  <c r="M1445" i="1"/>
  <c r="M1455" i="1"/>
  <c r="M1465" i="1"/>
  <c r="M1475" i="1"/>
  <c r="M1485" i="1"/>
  <c r="M1495" i="1"/>
  <c r="M1505" i="1"/>
  <c r="M1515" i="1"/>
  <c r="M1525" i="1"/>
  <c r="M1535" i="1"/>
  <c r="M1545" i="1"/>
  <c r="M1555" i="1"/>
  <c r="M1565" i="1"/>
  <c r="M1575" i="1"/>
  <c r="M1585" i="1"/>
  <c r="M1595" i="1"/>
  <c r="M1605" i="1"/>
  <c r="M1615" i="1"/>
  <c r="M1625" i="1"/>
  <c r="M1635" i="1"/>
  <c r="M1645" i="1"/>
  <c r="M1655" i="1"/>
  <c r="M1665" i="1"/>
  <c r="M1675" i="1"/>
  <c r="M1685" i="1"/>
  <c r="M1695" i="1"/>
  <c r="M1705" i="1"/>
  <c r="M1715" i="1"/>
  <c r="M1725" i="1"/>
  <c r="M1735" i="1"/>
  <c r="M1745" i="1"/>
  <c r="M1755" i="1"/>
  <c r="M1765" i="1"/>
  <c r="M1775" i="1"/>
  <c r="M1785" i="1"/>
  <c r="M1795" i="1"/>
  <c r="L5" i="1"/>
  <c r="L15" i="1"/>
  <c r="L25" i="1"/>
  <c r="L35" i="1"/>
  <c r="L45" i="1"/>
  <c r="L55" i="1"/>
  <c r="L65" i="1"/>
  <c r="L75" i="1"/>
  <c r="L85" i="1"/>
  <c r="L95" i="1"/>
  <c r="L105" i="1"/>
  <c r="L115" i="1"/>
  <c r="L125" i="1"/>
  <c r="L135" i="1"/>
  <c r="L145" i="1"/>
  <c r="L155" i="1"/>
  <c r="L165" i="1"/>
  <c r="L175" i="1"/>
  <c r="L185" i="1"/>
  <c r="L195" i="1"/>
  <c r="L205" i="1"/>
  <c r="L215" i="1"/>
  <c r="L225" i="1"/>
  <c r="L235" i="1"/>
  <c r="L245" i="1"/>
  <c r="L255" i="1"/>
  <c r="L265" i="1"/>
  <c r="L275" i="1"/>
  <c r="L285" i="1"/>
  <c r="L295" i="1"/>
  <c r="L305" i="1"/>
  <c r="L315" i="1"/>
  <c r="L325" i="1"/>
  <c r="L335" i="1"/>
  <c r="L345" i="1"/>
  <c r="L355" i="1"/>
  <c r="L365" i="1"/>
  <c r="L375" i="1"/>
  <c r="L385" i="1"/>
  <c r="L395" i="1"/>
  <c r="L405" i="1"/>
  <c r="L415" i="1"/>
  <c r="L425" i="1"/>
  <c r="L435" i="1"/>
  <c r="L445" i="1"/>
  <c r="L455" i="1"/>
  <c r="L465" i="1"/>
  <c r="L475" i="1"/>
  <c r="L485" i="1"/>
  <c r="L495" i="1"/>
  <c r="L505" i="1"/>
  <c r="L515" i="1"/>
  <c r="L525" i="1"/>
  <c r="L535" i="1"/>
  <c r="L545" i="1"/>
  <c r="L555" i="1"/>
  <c r="L565" i="1"/>
  <c r="L575" i="1"/>
  <c r="L585" i="1"/>
  <c r="L595" i="1"/>
  <c r="L605" i="1"/>
  <c r="L615" i="1"/>
  <c r="L625" i="1"/>
  <c r="L635" i="1"/>
  <c r="L645" i="1"/>
  <c r="L655" i="1"/>
  <c r="P1790" i="1"/>
  <c r="O90" i="1"/>
  <c r="O190" i="1"/>
  <c r="O290" i="1"/>
  <c r="O390" i="1"/>
  <c r="O490" i="1"/>
  <c r="O590" i="1"/>
  <c r="O649" i="1"/>
  <c r="O699" i="1"/>
  <c r="O749" i="1"/>
  <c r="O799" i="1"/>
  <c r="O837" i="1"/>
  <c r="O863" i="1"/>
  <c r="O883" i="1"/>
  <c r="O903" i="1"/>
  <c r="O923" i="1"/>
  <c r="O943" i="1"/>
  <c r="O963" i="1"/>
  <c r="O983" i="1"/>
  <c r="O1000" i="1"/>
  <c r="O1018" i="1"/>
  <c r="O1033" i="1"/>
  <c r="O1050" i="1"/>
  <c r="O1068" i="1"/>
  <c r="O1083" i="1"/>
  <c r="O1100" i="1"/>
  <c r="O1118" i="1"/>
  <c r="O1133" i="1"/>
  <c r="O1150" i="1"/>
  <c r="O1168" i="1"/>
  <c r="O1183" i="1"/>
  <c r="O1200" i="1"/>
  <c r="O1218" i="1"/>
  <c r="O1233" i="1"/>
  <c r="O1250" i="1"/>
  <c r="O1268" i="1"/>
  <c r="O1283" i="1"/>
  <c r="O1300" i="1"/>
  <c r="O1317" i="1"/>
  <c r="O1330" i="1"/>
  <c r="O1346" i="1"/>
  <c r="O1359" i="1"/>
  <c r="O1373" i="1"/>
  <c r="O1388" i="1"/>
  <c r="O1400" i="1"/>
  <c r="O1413" i="1"/>
  <c r="O1426" i="1"/>
  <c r="O1438" i="1"/>
  <c r="O1450" i="1"/>
  <c r="O1463" i="1"/>
  <c r="O1476" i="1"/>
  <c r="O1488" i="1"/>
  <c r="O1500" i="1"/>
  <c r="O1513" i="1"/>
  <c r="O1524" i="1"/>
  <c r="O1535" i="1"/>
  <c r="O1546" i="1"/>
  <c r="O1557" i="1"/>
  <c r="O1568" i="1"/>
  <c r="O1579" i="1"/>
  <c r="O1590" i="1"/>
  <c r="O1602" i="1"/>
  <c r="O1613" i="1"/>
  <c r="O1624" i="1"/>
  <c r="O1635" i="1"/>
  <c r="O1646" i="1"/>
  <c r="O1657" i="1"/>
  <c r="O1668" i="1"/>
  <c r="O1679" i="1"/>
  <c r="O1690" i="1"/>
  <c r="O1702" i="1"/>
  <c r="O1713" i="1"/>
  <c r="O1724" i="1"/>
  <c r="O1735" i="1"/>
  <c r="O1746" i="1"/>
  <c r="O1756" i="1"/>
  <c r="O1766" i="1"/>
  <c r="O1776" i="1"/>
  <c r="O1786" i="1"/>
  <c r="O1796" i="1"/>
  <c r="N6" i="1"/>
  <c r="N16" i="1"/>
  <c r="N26" i="1"/>
  <c r="N36" i="1"/>
  <c r="N46" i="1"/>
  <c r="N56" i="1"/>
  <c r="N66" i="1"/>
  <c r="N76" i="1"/>
  <c r="N86" i="1"/>
  <c r="N96" i="1"/>
  <c r="N106" i="1"/>
  <c r="N116" i="1"/>
  <c r="N126" i="1"/>
  <c r="N136" i="1"/>
  <c r="N146" i="1"/>
  <c r="N156" i="1"/>
  <c r="N166" i="1"/>
  <c r="N176" i="1"/>
  <c r="N186" i="1"/>
  <c r="N196" i="1"/>
  <c r="N206" i="1"/>
  <c r="N216" i="1"/>
  <c r="N226" i="1"/>
  <c r="N236" i="1"/>
  <c r="N246" i="1"/>
  <c r="N256" i="1"/>
  <c r="N266" i="1"/>
  <c r="N276" i="1"/>
  <c r="N286" i="1"/>
  <c r="N296" i="1"/>
  <c r="N306" i="1"/>
  <c r="N316" i="1"/>
  <c r="N326" i="1"/>
  <c r="N336" i="1"/>
  <c r="N346" i="1"/>
  <c r="N356" i="1"/>
  <c r="N366" i="1"/>
  <c r="N376" i="1"/>
  <c r="N386" i="1"/>
  <c r="N396" i="1"/>
  <c r="N406" i="1"/>
  <c r="N416" i="1"/>
  <c r="N426" i="1"/>
  <c r="N436" i="1"/>
  <c r="N446" i="1"/>
  <c r="N456" i="1"/>
  <c r="N466" i="1"/>
  <c r="N476" i="1"/>
  <c r="N486" i="1"/>
  <c r="N496" i="1"/>
  <c r="N506" i="1"/>
  <c r="N516" i="1"/>
  <c r="N526" i="1"/>
  <c r="N536" i="1"/>
  <c r="N546" i="1"/>
  <c r="N556" i="1"/>
  <c r="N566" i="1"/>
  <c r="N576" i="1"/>
  <c r="N586" i="1"/>
  <c r="N596" i="1"/>
  <c r="N606" i="1"/>
  <c r="N616" i="1"/>
  <c r="N626" i="1"/>
  <c r="N636" i="1"/>
  <c r="N646" i="1"/>
  <c r="N656" i="1"/>
  <c r="N666" i="1"/>
  <c r="N676" i="1"/>
  <c r="N686" i="1"/>
  <c r="N696" i="1"/>
  <c r="N706" i="1"/>
  <c r="N716" i="1"/>
  <c r="N726" i="1"/>
  <c r="N736" i="1"/>
  <c r="N746" i="1"/>
  <c r="N756" i="1"/>
  <c r="N766" i="1"/>
  <c r="N776" i="1"/>
  <c r="N786" i="1"/>
  <c r="N796" i="1"/>
  <c r="N806" i="1"/>
  <c r="N816" i="1"/>
  <c r="N826" i="1"/>
  <c r="N836" i="1"/>
  <c r="N846" i="1"/>
  <c r="N856" i="1"/>
  <c r="N866" i="1"/>
  <c r="N876" i="1"/>
  <c r="N886" i="1"/>
  <c r="N896" i="1"/>
  <c r="N906" i="1"/>
  <c r="N916" i="1"/>
  <c r="N926" i="1"/>
  <c r="N936" i="1"/>
  <c r="N946" i="1"/>
  <c r="N956" i="1"/>
  <c r="N966" i="1"/>
  <c r="N976" i="1"/>
  <c r="N986" i="1"/>
  <c r="N996" i="1"/>
  <c r="N1006" i="1"/>
  <c r="N1016" i="1"/>
  <c r="N1026" i="1"/>
  <c r="N1036" i="1"/>
  <c r="N1046" i="1"/>
  <c r="N1056" i="1"/>
  <c r="N1066" i="1"/>
  <c r="N1076" i="1"/>
  <c r="N1086" i="1"/>
  <c r="N1096" i="1"/>
  <c r="N1106" i="1"/>
  <c r="N1116" i="1"/>
  <c r="N1126" i="1"/>
  <c r="N1136" i="1"/>
  <c r="N1146" i="1"/>
  <c r="N1156" i="1"/>
  <c r="N1166" i="1"/>
  <c r="N1176" i="1"/>
  <c r="N1186" i="1"/>
  <c r="N1196" i="1"/>
  <c r="N1206" i="1"/>
  <c r="N1216" i="1"/>
  <c r="N1226" i="1"/>
  <c r="N1236" i="1"/>
  <c r="N1246" i="1"/>
  <c r="N1256" i="1"/>
  <c r="N1266" i="1"/>
  <c r="N1276" i="1"/>
  <c r="N1286" i="1"/>
  <c r="N1296" i="1"/>
  <c r="N1306" i="1"/>
  <c r="N1316" i="1"/>
  <c r="N1326" i="1"/>
  <c r="N1336" i="1"/>
  <c r="N1346" i="1"/>
  <c r="N1356" i="1"/>
  <c r="N1366" i="1"/>
  <c r="N1376" i="1"/>
  <c r="N1386" i="1"/>
  <c r="N1396" i="1"/>
  <c r="N1406" i="1"/>
  <c r="N1416" i="1"/>
  <c r="N1426" i="1"/>
  <c r="N1436" i="1"/>
  <c r="N1446" i="1"/>
  <c r="N1456" i="1"/>
  <c r="N1466" i="1"/>
  <c r="N1476" i="1"/>
  <c r="N1486" i="1"/>
  <c r="N1496" i="1"/>
  <c r="N1506" i="1"/>
  <c r="N1516" i="1"/>
  <c r="N1526" i="1"/>
  <c r="N1536" i="1"/>
  <c r="N1546" i="1"/>
  <c r="N1556" i="1"/>
  <c r="N1566" i="1"/>
  <c r="N1576" i="1"/>
  <c r="N1586" i="1"/>
  <c r="N1596" i="1"/>
  <c r="N1606" i="1"/>
  <c r="N1616" i="1"/>
  <c r="N1626" i="1"/>
  <c r="N1636" i="1"/>
  <c r="N1646" i="1"/>
  <c r="N1656" i="1"/>
  <c r="N1666" i="1"/>
  <c r="N1676" i="1"/>
  <c r="N1686" i="1"/>
  <c r="N1696" i="1"/>
  <c r="N1706" i="1"/>
  <c r="N1716" i="1"/>
  <c r="N1726" i="1"/>
  <c r="N1736" i="1"/>
  <c r="N1746" i="1"/>
  <c r="N1756" i="1"/>
  <c r="N1766" i="1"/>
  <c r="N1776" i="1"/>
  <c r="N1786" i="1"/>
  <c r="N1796" i="1"/>
  <c r="M6" i="1"/>
  <c r="M16" i="1"/>
  <c r="M26" i="1"/>
  <c r="M36" i="1"/>
  <c r="M46" i="1"/>
  <c r="M56" i="1"/>
  <c r="M66" i="1"/>
  <c r="M76" i="1"/>
  <c r="M86" i="1"/>
  <c r="M96" i="1"/>
  <c r="M106" i="1"/>
  <c r="M116" i="1"/>
  <c r="M126" i="1"/>
  <c r="M136" i="1"/>
  <c r="M146" i="1"/>
  <c r="M156" i="1"/>
  <c r="M166" i="1"/>
  <c r="M176" i="1"/>
  <c r="M186" i="1"/>
  <c r="M196" i="1"/>
  <c r="M206" i="1"/>
  <c r="M216" i="1"/>
  <c r="M226" i="1"/>
  <c r="M236" i="1"/>
  <c r="M246" i="1"/>
  <c r="M256" i="1"/>
  <c r="M266" i="1"/>
  <c r="M276" i="1"/>
  <c r="M286" i="1"/>
  <c r="M296" i="1"/>
  <c r="M306" i="1"/>
  <c r="M316" i="1"/>
  <c r="M326" i="1"/>
  <c r="M336" i="1"/>
  <c r="M346" i="1"/>
  <c r="M356" i="1"/>
  <c r="M366" i="1"/>
  <c r="M376" i="1"/>
  <c r="M386" i="1"/>
  <c r="M396" i="1"/>
  <c r="M406" i="1"/>
  <c r="M416" i="1"/>
  <c r="M426" i="1"/>
  <c r="M436" i="1"/>
  <c r="M446" i="1"/>
  <c r="M456" i="1"/>
  <c r="M466" i="1"/>
  <c r="M476" i="1"/>
  <c r="M486" i="1"/>
  <c r="M496" i="1"/>
  <c r="M506" i="1"/>
  <c r="M516" i="1"/>
  <c r="M526" i="1"/>
  <c r="M536" i="1"/>
  <c r="M546" i="1"/>
  <c r="M556" i="1"/>
  <c r="M566" i="1"/>
  <c r="M576" i="1"/>
  <c r="M586" i="1"/>
  <c r="M596" i="1"/>
  <c r="M606" i="1"/>
  <c r="M616" i="1"/>
  <c r="M626" i="1"/>
  <c r="M636" i="1"/>
  <c r="M646" i="1"/>
  <c r="M656" i="1"/>
  <c r="M666" i="1"/>
  <c r="M676" i="1"/>
  <c r="M686" i="1"/>
  <c r="M696" i="1"/>
  <c r="M706" i="1"/>
  <c r="M716" i="1"/>
  <c r="M726" i="1"/>
  <c r="M736" i="1"/>
  <c r="M746" i="1"/>
  <c r="M756" i="1"/>
  <c r="M766" i="1"/>
  <c r="M776" i="1"/>
  <c r="M786" i="1"/>
  <c r="M796" i="1"/>
  <c r="M806" i="1"/>
  <c r="M816" i="1"/>
  <c r="M826" i="1"/>
  <c r="M836" i="1"/>
  <c r="M846" i="1"/>
  <c r="M856" i="1"/>
  <c r="M866" i="1"/>
  <c r="M876" i="1"/>
  <c r="M886" i="1"/>
  <c r="M896" i="1"/>
  <c r="M906" i="1"/>
  <c r="M916" i="1"/>
  <c r="M926" i="1"/>
  <c r="M936" i="1"/>
  <c r="M946" i="1"/>
  <c r="M956" i="1"/>
  <c r="M966" i="1"/>
  <c r="M976" i="1"/>
  <c r="M986" i="1"/>
  <c r="M996" i="1"/>
  <c r="M1006" i="1"/>
  <c r="M1016" i="1"/>
  <c r="M1026" i="1"/>
  <c r="M1036" i="1"/>
  <c r="M1046" i="1"/>
  <c r="M1056" i="1"/>
  <c r="M1066" i="1"/>
  <c r="M1076" i="1"/>
  <c r="M1086" i="1"/>
  <c r="M1096" i="1"/>
  <c r="M1106" i="1"/>
  <c r="M1116" i="1"/>
  <c r="M1126" i="1"/>
  <c r="M1136" i="1"/>
  <c r="M1146" i="1"/>
  <c r="M1156" i="1"/>
  <c r="M1166" i="1"/>
  <c r="M1176" i="1"/>
  <c r="M1186" i="1"/>
  <c r="M1196" i="1"/>
  <c r="M1206" i="1"/>
  <c r="M1216" i="1"/>
  <c r="M1226" i="1"/>
  <c r="M1236" i="1"/>
  <c r="M1246" i="1"/>
  <c r="M1256" i="1"/>
  <c r="M1266" i="1"/>
  <c r="M1276" i="1"/>
  <c r="M1286" i="1"/>
  <c r="M1296" i="1"/>
  <c r="M1306" i="1"/>
  <c r="M1316" i="1"/>
  <c r="M1326" i="1"/>
  <c r="M1336" i="1"/>
  <c r="M1346" i="1"/>
  <c r="M1356" i="1"/>
  <c r="M1366" i="1"/>
  <c r="M1376" i="1"/>
  <c r="M1386" i="1"/>
  <c r="M1396" i="1"/>
  <c r="M1406" i="1"/>
  <c r="M1416" i="1"/>
  <c r="M1426" i="1"/>
  <c r="M1436" i="1"/>
  <c r="M1446" i="1"/>
  <c r="M1456" i="1"/>
  <c r="M1466" i="1"/>
  <c r="M1476" i="1"/>
  <c r="M1486" i="1"/>
  <c r="M1496" i="1"/>
  <c r="M1506" i="1"/>
  <c r="M1516" i="1"/>
  <c r="M1526" i="1"/>
  <c r="M1536" i="1"/>
  <c r="M1546" i="1"/>
  <c r="M1556" i="1"/>
  <c r="M1566" i="1"/>
  <c r="M1576" i="1"/>
  <c r="M1586" i="1"/>
  <c r="M1596" i="1"/>
  <c r="M1606" i="1"/>
  <c r="M1616" i="1"/>
  <c r="M1626" i="1"/>
  <c r="M1636" i="1"/>
  <c r="M1646" i="1"/>
  <c r="M1656" i="1"/>
  <c r="M1666" i="1"/>
  <c r="M1676" i="1"/>
  <c r="M1686" i="1"/>
  <c r="M1696" i="1"/>
  <c r="M1706" i="1"/>
  <c r="M1716" i="1"/>
  <c r="M1726" i="1"/>
  <c r="M1736" i="1"/>
  <c r="M1746" i="1"/>
  <c r="M1756" i="1"/>
  <c r="M1766" i="1"/>
  <c r="M1776" i="1"/>
  <c r="M1786" i="1"/>
  <c r="M1796" i="1"/>
  <c r="L6" i="1"/>
  <c r="L16" i="1"/>
  <c r="L26" i="1"/>
  <c r="L36" i="1"/>
  <c r="L46" i="1"/>
  <c r="L56" i="1"/>
  <c r="L66" i="1"/>
  <c r="L76" i="1"/>
  <c r="L86" i="1"/>
  <c r="L96" i="1"/>
  <c r="L106" i="1"/>
  <c r="L116" i="1"/>
  <c r="L126" i="1"/>
  <c r="L136" i="1"/>
  <c r="L146" i="1"/>
  <c r="L156" i="1"/>
  <c r="L166" i="1"/>
  <c r="L176" i="1"/>
  <c r="L186" i="1"/>
  <c r="L196" i="1"/>
  <c r="L206" i="1"/>
  <c r="L216" i="1"/>
  <c r="L226" i="1"/>
  <c r="L236" i="1"/>
  <c r="L246" i="1"/>
  <c r="L256" i="1"/>
  <c r="L266" i="1"/>
  <c r="L276" i="1"/>
  <c r="L286" i="1"/>
  <c r="L296" i="1"/>
  <c r="L306" i="1"/>
  <c r="L316" i="1"/>
  <c r="L326" i="1"/>
  <c r="L336" i="1"/>
  <c r="L346" i="1"/>
  <c r="L356" i="1"/>
  <c r="L366" i="1"/>
  <c r="L376" i="1"/>
  <c r="L386" i="1"/>
  <c r="L396" i="1"/>
  <c r="L406" i="1"/>
  <c r="L416" i="1"/>
  <c r="L426" i="1"/>
  <c r="L436" i="1"/>
  <c r="L446" i="1"/>
  <c r="L456" i="1"/>
  <c r="L466" i="1"/>
  <c r="L476" i="1"/>
  <c r="L486" i="1"/>
  <c r="L496" i="1"/>
  <c r="L506" i="1"/>
  <c r="L516" i="1"/>
  <c r="L526" i="1"/>
  <c r="L536" i="1"/>
  <c r="L546" i="1"/>
  <c r="L556" i="1"/>
  <c r="L566" i="1"/>
  <c r="L576" i="1"/>
  <c r="L586" i="1"/>
  <c r="L596" i="1"/>
  <c r="L606" i="1"/>
  <c r="L616" i="1"/>
  <c r="L626" i="1"/>
  <c r="L636" i="1"/>
  <c r="L646" i="1"/>
  <c r="L656" i="1"/>
  <c r="L666" i="1"/>
  <c r="L676" i="1"/>
  <c r="L686" i="1"/>
  <c r="L696" i="1"/>
  <c r="L706" i="1"/>
  <c r="P1800" i="1"/>
  <c r="O100" i="1"/>
  <c r="O200" i="1"/>
  <c r="O300" i="1"/>
  <c r="O400" i="1"/>
  <c r="O500" i="1"/>
  <c r="O600" i="1"/>
  <c r="O650" i="1"/>
  <c r="O700" i="1"/>
  <c r="O750" i="1"/>
  <c r="O800" i="1"/>
  <c r="O839" i="1"/>
  <c r="O867" i="1"/>
  <c r="O887" i="1"/>
  <c r="O907" i="1"/>
  <c r="O927" i="1"/>
  <c r="O947" i="1"/>
  <c r="O967" i="1"/>
  <c r="O987" i="1"/>
  <c r="O1002" i="1"/>
  <c r="O1019" i="1"/>
  <c r="O1037" i="1"/>
  <c r="O1052" i="1"/>
  <c r="O1069" i="1"/>
  <c r="O1087" i="1"/>
  <c r="O1102" i="1"/>
  <c r="O1119" i="1"/>
  <c r="O1137" i="1"/>
  <c r="O1152" i="1"/>
  <c r="O1169" i="1"/>
  <c r="O1187" i="1"/>
  <c r="O1202" i="1"/>
  <c r="O1219" i="1"/>
  <c r="O1237" i="1"/>
  <c r="O1252" i="1"/>
  <c r="O1269" i="1"/>
  <c r="O1287" i="1"/>
  <c r="O1302" i="1"/>
  <c r="O1318" i="1"/>
  <c r="O1332" i="1"/>
  <c r="O1347" i="1"/>
  <c r="O1360" i="1"/>
  <c r="O1376" i="1"/>
  <c r="O1389" i="1"/>
  <c r="O1402" i="1"/>
  <c r="O1415" i="1"/>
  <c r="O1427" i="1"/>
  <c r="O1439" i="1"/>
  <c r="O1452" i="1"/>
  <c r="O1465" i="1"/>
  <c r="O1477" i="1"/>
  <c r="O1489" i="1"/>
  <c r="O1502" i="1"/>
  <c r="O1514" i="1"/>
  <c r="O1525" i="1"/>
  <c r="O1536" i="1"/>
  <c r="O1547" i="1"/>
  <c r="O1558" i="1"/>
  <c r="O1569" i="1"/>
  <c r="O1580" i="1"/>
  <c r="O1592" i="1"/>
  <c r="O1603" i="1"/>
  <c r="O1614" i="1"/>
  <c r="O1625" i="1"/>
  <c r="O1636" i="1"/>
  <c r="O1647" i="1"/>
  <c r="O1658" i="1"/>
  <c r="O1669" i="1"/>
  <c r="O1680" i="1"/>
  <c r="O1692" i="1"/>
  <c r="O1703" i="1"/>
  <c r="O1714" i="1"/>
  <c r="O1725" i="1"/>
  <c r="O1736" i="1"/>
  <c r="O1747" i="1"/>
  <c r="O1757" i="1"/>
  <c r="O1767" i="1"/>
  <c r="O1777" i="1"/>
  <c r="O1787" i="1"/>
  <c r="O1797" i="1"/>
  <c r="N7" i="1"/>
  <c r="N17" i="1"/>
  <c r="N27" i="1"/>
  <c r="N37" i="1"/>
  <c r="N47" i="1"/>
  <c r="N57" i="1"/>
  <c r="N67" i="1"/>
  <c r="N77" i="1"/>
  <c r="N87" i="1"/>
  <c r="N97" i="1"/>
  <c r="N107" i="1"/>
  <c r="N117" i="1"/>
  <c r="N127" i="1"/>
  <c r="N137" i="1"/>
  <c r="N147" i="1"/>
  <c r="N157" i="1"/>
  <c r="N167" i="1"/>
  <c r="N177" i="1"/>
  <c r="N187" i="1"/>
  <c r="N197" i="1"/>
  <c r="N207" i="1"/>
  <c r="N217" i="1"/>
  <c r="N227" i="1"/>
  <c r="N237" i="1"/>
  <c r="N247" i="1"/>
  <c r="N257" i="1"/>
  <c r="N267" i="1"/>
  <c r="N277" i="1"/>
  <c r="N287" i="1"/>
  <c r="N297" i="1"/>
  <c r="N307" i="1"/>
  <c r="N317" i="1"/>
  <c r="N327" i="1"/>
  <c r="N337" i="1"/>
  <c r="N347" i="1"/>
  <c r="N357" i="1"/>
  <c r="N367" i="1"/>
  <c r="N377" i="1"/>
  <c r="N387" i="1"/>
  <c r="N397" i="1"/>
  <c r="N407" i="1"/>
  <c r="N417" i="1"/>
  <c r="N427" i="1"/>
  <c r="N437" i="1"/>
  <c r="N447" i="1"/>
  <c r="N457" i="1"/>
  <c r="N467" i="1"/>
  <c r="N477" i="1"/>
  <c r="N487" i="1"/>
  <c r="N497" i="1"/>
  <c r="N507" i="1"/>
  <c r="N517" i="1"/>
  <c r="N527" i="1"/>
  <c r="N537" i="1"/>
  <c r="N547" i="1"/>
  <c r="N557" i="1"/>
  <c r="N567" i="1"/>
  <c r="N577" i="1"/>
  <c r="N587" i="1"/>
  <c r="N597" i="1"/>
  <c r="N607" i="1"/>
  <c r="N617" i="1"/>
  <c r="N627" i="1"/>
  <c r="N637" i="1"/>
  <c r="N647" i="1"/>
  <c r="N657" i="1"/>
  <c r="N667" i="1"/>
  <c r="N677" i="1"/>
  <c r="N687" i="1"/>
  <c r="N697" i="1"/>
  <c r="N707" i="1"/>
  <c r="N717" i="1"/>
  <c r="N727" i="1"/>
  <c r="N737" i="1"/>
  <c r="N747" i="1"/>
  <c r="N757" i="1"/>
  <c r="N767" i="1"/>
  <c r="N777" i="1"/>
  <c r="N787" i="1"/>
  <c r="N797" i="1"/>
  <c r="N807" i="1"/>
  <c r="N817" i="1"/>
  <c r="N827" i="1"/>
  <c r="N837" i="1"/>
  <c r="N847" i="1"/>
  <c r="N857" i="1"/>
  <c r="N867" i="1"/>
  <c r="N877" i="1"/>
  <c r="N887" i="1"/>
  <c r="N897" i="1"/>
  <c r="N907" i="1"/>
  <c r="N917" i="1"/>
  <c r="N927" i="1"/>
  <c r="N937" i="1"/>
  <c r="N947" i="1"/>
  <c r="N957" i="1"/>
  <c r="N967" i="1"/>
  <c r="N977" i="1"/>
  <c r="N987" i="1"/>
  <c r="N997" i="1"/>
  <c r="N1007" i="1"/>
  <c r="N1017" i="1"/>
  <c r="N1027" i="1"/>
  <c r="N1037" i="1"/>
  <c r="N1047" i="1"/>
  <c r="N1057" i="1"/>
  <c r="N1067" i="1"/>
  <c r="N1077" i="1"/>
  <c r="N1087" i="1"/>
  <c r="N1097" i="1"/>
  <c r="N1107" i="1"/>
  <c r="N1117" i="1"/>
  <c r="N1127" i="1"/>
  <c r="N1137" i="1"/>
  <c r="N1147" i="1"/>
  <c r="N1157" i="1"/>
  <c r="N1167" i="1"/>
  <c r="N1177" i="1"/>
  <c r="N1187" i="1"/>
  <c r="N1197" i="1"/>
  <c r="N1207" i="1"/>
  <c r="N1217" i="1"/>
  <c r="N1227" i="1"/>
  <c r="N1237" i="1"/>
  <c r="N1247" i="1"/>
  <c r="N1257" i="1"/>
  <c r="N1267" i="1"/>
  <c r="N1277" i="1"/>
  <c r="N1287" i="1"/>
  <c r="N1297" i="1"/>
  <c r="N1307" i="1"/>
  <c r="N1317" i="1"/>
  <c r="N1327" i="1"/>
  <c r="N1337" i="1"/>
  <c r="N1347" i="1"/>
  <c r="N1357" i="1"/>
  <c r="N1367" i="1"/>
  <c r="N1377" i="1"/>
  <c r="N1387" i="1"/>
  <c r="N1397" i="1"/>
  <c r="N1407" i="1"/>
  <c r="N1417" i="1"/>
  <c r="N1427" i="1"/>
  <c r="N1437" i="1"/>
  <c r="N1447" i="1"/>
  <c r="N1457" i="1"/>
  <c r="N1467" i="1"/>
  <c r="N1477" i="1"/>
  <c r="N1487" i="1"/>
  <c r="N1497" i="1"/>
  <c r="N1507" i="1"/>
  <c r="N1517" i="1"/>
  <c r="N1527" i="1"/>
  <c r="N1537" i="1"/>
  <c r="N1547" i="1"/>
  <c r="N1557" i="1"/>
  <c r="N1567" i="1"/>
  <c r="N1577" i="1"/>
  <c r="N1587" i="1"/>
  <c r="N1597" i="1"/>
  <c r="N1607" i="1"/>
  <c r="N1617" i="1"/>
  <c r="N1627" i="1"/>
  <c r="N1637" i="1"/>
  <c r="N1647" i="1"/>
  <c r="N1657" i="1"/>
  <c r="N1667" i="1"/>
  <c r="N1677" i="1"/>
  <c r="N1687" i="1"/>
  <c r="N1697" i="1"/>
  <c r="N1707" i="1"/>
  <c r="N1717" i="1"/>
  <c r="N1727" i="1"/>
  <c r="N1737" i="1"/>
  <c r="N1747" i="1"/>
  <c r="N1757" i="1"/>
  <c r="N1767" i="1"/>
  <c r="N1777" i="1"/>
  <c r="N1787" i="1"/>
  <c r="N1797" i="1"/>
  <c r="M7" i="1"/>
  <c r="M17" i="1"/>
  <c r="M27" i="1"/>
  <c r="M37" i="1"/>
  <c r="M47" i="1"/>
  <c r="M57" i="1"/>
  <c r="M67" i="1"/>
  <c r="M77" i="1"/>
  <c r="M87" i="1"/>
  <c r="M97" i="1"/>
  <c r="M107" i="1"/>
  <c r="M117" i="1"/>
  <c r="M127" i="1"/>
  <c r="M137" i="1"/>
  <c r="M147" i="1"/>
  <c r="M157" i="1"/>
  <c r="M167" i="1"/>
  <c r="M177" i="1"/>
  <c r="M187" i="1"/>
  <c r="M197" i="1"/>
  <c r="M207" i="1"/>
  <c r="M217" i="1"/>
  <c r="M227" i="1"/>
  <c r="M237" i="1"/>
  <c r="M247" i="1"/>
  <c r="M257" i="1"/>
  <c r="M267" i="1"/>
  <c r="M277" i="1"/>
  <c r="M287" i="1"/>
  <c r="M297" i="1"/>
  <c r="M307" i="1"/>
  <c r="M317" i="1"/>
  <c r="M327" i="1"/>
  <c r="M337" i="1"/>
  <c r="M347" i="1"/>
  <c r="M357" i="1"/>
  <c r="M367" i="1"/>
  <c r="M377" i="1"/>
  <c r="M387" i="1"/>
  <c r="M397" i="1"/>
  <c r="M407" i="1"/>
  <c r="M417" i="1"/>
  <c r="M427" i="1"/>
  <c r="M437" i="1"/>
  <c r="M447" i="1"/>
  <c r="M457" i="1"/>
  <c r="M467" i="1"/>
  <c r="M477" i="1"/>
  <c r="M487" i="1"/>
  <c r="M497" i="1"/>
  <c r="M507" i="1"/>
  <c r="M517" i="1"/>
  <c r="M527" i="1"/>
  <c r="M537" i="1"/>
  <c r="M547" i="1"/>
  <c r="M557" i="1"/>
  <c r="M567" i="1"/>
  <c r="M577" i="1"/>
  <c r="M587" i="1"/>
  <c r="M597" i="1"/>
  <c r="M607" i="1"/>
  <c r="M617" i="1"/>
  <c r="M627" i="1"/>
  <c r="M637" i="1"/>
  <c r="M647" i="1"/>
  <c r="M657" i="1"/>
  <c r="M667" i="1"/>
  <c r="M677" i="1"/>
  <c r="M687" i="1"/>
  <c r="M697" i="1"/>
  <c r="M707" i="1"/>
  <c r="M717" i="1"/>
  <c r="M727" i="1"/>
  <c r="M737" i="1"/>
  <c r="M747" i="1"/>
  <c r="M757" i="1"/>
  <c r="M767" i="1"/>
  <c r="M777" i="1"/>
  <c r="M787" i="1"/>
  <c r="M797" i="1"/>
  <c r="M807" i="1"/>
  <c r="M817" i="1"/>
  <c r="M827" i="1"/>
  <c r="M837" i="1"/>
  <c r="M847" i="1"/>
  <c r="M857" i="1"/>
  <c r="M867" i="1"/>
  <c r="M877" i="1"/>
  <c r="M887" i="1"/>
  <c r="M897" i="1"/>
  <c r="M907" i="1"/>
  <c r="M917" i="1"/>
  <c r="M927" i="1"/>
  <c r="M937" i="1"/>
  <c r="M947" i="1"/>
  <c r="M957" i="1"/>
  <c r="M967" i="1"/>
  <c r="M977" i="1"/>
  <c r="M987" i="1"/>
  <c r="M997" i="1"/>
  <c r="M1007" i="1"/>
  <c r="M1017" i="1"/>
  <c r="M1027" i="1"/>
  <c r="M1037" i="1"/>
  <c r="M1047" i="1"/>
  <c r="M1057" i="1"/>
  <c r="M1067" i="1"/>
  <c r="M1077" i="1"/>
  <c r="M1087" i="1"/>
  <c r="M1097" i="1"/>
  <c r="M1107" i="1"/>
  <c r="M1117" i="1"/>
  <c r="M1127" i="1"/>
  <c r="M1137" i="1"/>
  <c r="M1147" i="1"/>
  <c r="M1157" i="1"/>
  <c r="M1167" i="1"/>
  <c r="M1177" i="1"/>
  <c r="M1187" i="1"/>
  <c r="M1197" i="1"/>
  <c r="M1207" i="1"/>
  <c r="M1217" i="1"/>
  <c r="M1227" i="1"/>
  <c r="M1237" i="1"/>
  <c r="M1247" i="1"/>
  <c r="M1257" i="1"/>
  <c r="M1267" i="1"/>
  <c r="M1277" i="1"/>
  <c r="M1287" i="1"/>
  <c r="M1297" i="1"/>
  <c r="M1307" i="1"/>
  <c r="M1317" i="1"/>
  <c r="M1327" i="1"/>
  <c r="M1337" i="1"/>
  <c r="M1347" i="1"/>
  <c r="M1357" i="1"/>
  <c r="M1367" i="1"/>
  <c r="M1377" i="1"/>
  <c r="M1387" i="1"/>
  <c r="M1397" i="1"/>
  <c r="M1407" i="1"/>
  <c r="M1417" i="1"/>
  <c r="M1427" i="1"/>
  <c r="M1437" i="1"/>
  <c r="M1447" i="1"/>
  <c r="M1457" i="1"/>
  <c r="M1467" i="1"/>
  <c r="M1477" i="1"/>
  <c r="M1487" i="1"/>
  <c r="M1497" i="1"/>
  <c r="M1507" i="1"/>
  <c r="M1517" i="1"/>
  <c r="M1527" i="1"/>
  <c r="M1537" i="1"/>
  <c r="M1547" i="1"/>
  <c r="M1557" i="1"/>
  <c r="M1567" i="1"/>
  <c r="M1577" i="1"/>
  <c r="M1587" i="1"/>
  <c r="M1597" i="1"/>
  <c r="M1607" i="1"/>
  <c r="M1617" i="1"/>
  <c r="M1627" i="1"/>
  <c r="M1637" i="1"/>
  <c r="M1647" i="1"/>
  <c r="M1657" i="1"/>
  <c r="M1667" i="1"/>
  <c r="M1677" i="1"/>
  <c r="M1687" i="1"/>
  <c r="M1697" i="1"/>
  <c r="M1707" i="1"/>
  <c r="M1717" i="1"/>
  <c r="M1727" i="1"/>
  <c r="M1737" i="1"/>
  <c r="M1747" i="1"/>
  <c r="M1757" i="1"/>
  <c r="M1767" i="1"/>
  <c r="M1777" i="1"/>
  <c r="M1787" i="1"/>
  <c r="M1797" i="1"/>
  <c r="L7" i="1"/>
  <c r="L17" i="1"/>
  <c r="L27" i="1"/>
  <c r="L37" i="1"/>
  <c r="L47" i="1"/>
  <c r="L57" i="1"/>
  <c r="L67" i="1"/>
  <c r="L77" i="1"/>
  <c r="L87" i="1"/>
  <c r="L97" i="1"/>
  <c r="L107" i="1"/>
  <c r="L117" i="1"/>
  <c r="L127" i="1"/>
  <c r="L137" i="1"/>
  <c r="L147" i="1"/>
  <c r="L157" i="1"/>
  <c r="L167" i="1"/>
  <c r="L177" i="1"/>
  <c r="L187" i="1"/>
  <c r="L197" i="1"/>
  <c r="L207" i="1"/>
  <c r="L217" i="1"/>
  <c r="L227" i="1"/>
  <c r="L237" i="1"/>
  <c r="L247" i="1"/>
  <c r="L257" i="1"/>
  <c r="L267" i="1"/>
  <c r="L277" i="1"/>
  <c r="L287" i="1"/>
  <c r="L297" i="1"/>
  <c r="L307" i="1"/>
  <c r="L317" i="1"/>
  <c r="L327" i="1"/>
  <c r="L337" i="1"/>
  <c r="L347" i="1"/>
  <c r="L357" i="1"/>
  <c r="L367" i="1"/>
  <c r="L377" i="1"/>
  <c r="L387" i="1"/>
  <c r="L397" i="1"/>
  <c r="L407" i="1"/>
  <c r="L417" i="1"/>
  <c r="L427" i="1"/>
  <c r="L437" i="1"/>
  <c r="L447" i="1"/>
  <c r="L457" i="1"/>
  <c r="L467" i="1"/>
  <c r="L477" i="1"/>
  <c r="L487" i="1"/>
  <c r="L497" i="1"/>
  <c r="L507" i="1"/>
  <c r="L517" i="1"/>
  <c r="L527" i="1"/>
  <c r="L537" i="1"/>
  <c r="L547" i="1"/>
  <c r="L557" i="1"/>
  <c r="L567" i="1"/>
  <c r="L577" i="1"/>
  <c r="L587" i="1"/>
  <c r="L597" i="1"/>
  <c r="L607" i="1"/>
  <c r="L617" i="1"/>
  <c r="L627" i="1"/>
  <c r="L637" i="1"/>
  <c r="L647" i="1"/>
  <c r="L657" i="1"/>
  <c r="L667" i="1"/>
  <c r="O10" i="1"/>
  <c r="O110" i="1"/>
  <c r="O210" i="1"/>
  <c r="O310" i="1"/>
  <c r="O410" i="1"/>
  <c r="O510" i="1"/>
  <c r="O609" i="1"/>
  <c r="O659" i="1"/>
  <c r="O709" i="1"/>
  <c r="O759" i="1"/>
  <c r="O809" i="1"/>
  <c r="O840" i="1"/>
  <c r="O868" i="1"/>
  <c r="O888" i="1"/>
  <c r="O908" i="1"/>
  <c r="O928" i="1"/>
  <c r="O948" i="1"/>
  <c r="O968" i="1"/>
  <c r="O988" i="1"/>
  <c r="O1003" i="1"/>
  <c r="O1020" i="1"/>
  <c r="O1038" i="1"/>
  <c r="O1053" i="1"/>
  <c r="O1070" i="1"/>
  <c r="O1088" i="1"/>
  <c r="O1103" i="1"/>
  <c r="O1120" i="1"/>
  <c r="O1138" i="1"/>
  <c r="O1153" i="1"/>
  <c r="O1170" i="1"/>
  <c r="O1188" i="1"/>
  <c r="O1203" i="1"/>
  <c r="O1220" i="1"/>
  <c r="O1238" i="1"/>
  <c r="O1253" i="1"/>
  <c r="O1270" i="1"/>
  <c r="O1288" i="1"/>
  <c r="O1303" i="1"/>
  <c r="O1319" i="1"/>
  <c r="O1333" i="1"/>
  <c r="O1348" i="1"/>
  <c r="O1362" i="1"/>
  <c r="O1377" i="1"/>
  <c r="O1390" i="1"/>
  <c r="O1403" i="1"/>
  <c r="O1416" i="1"/>
  <c r="O1428" i="1"/>
  <c r="O1440" i="1"/>
  <c r="O1453" i="1"/>
  <c r="O1466" i="1"/>
  <c r="O1478" i="1"/>
  <c r="O1490" i="1"/>
  <c r="O1503" i="1"/>
  <c r="O1515" i="1"/>
  <c r="O1526" i="1"/>
  <c r="O1537" i="1"/>
  <c r="O1548" i="1"/>
  <c r="O1559" i="1"/>
  <c r="O1570" i="1"/>
  <c r="O1582" i="1"/>
  <c r="O1593" i="1"/>
  <c r="O1604" i="1"/>
  <c r="O1615" i="1"/>
  <c r="O1626" i="1"/>
  <c r="O1637" i="1"/>
  <c r="O1648" i="1"/>
  <c r="O1659" i="1"/>
  <c r="O1670" i="1"/>
  <c r="O1682" i="1"/>
  <c r="O1693" i="1"/>
  <c r="O1704" i="1"/>
  <c r="O1715" i="1"/>
  <c r="O1726" i="1"/>
  <c r="O1737" i="1"/>
  <c r="O1748" i="1"/>
  <c r="O1758" i="1"/>
  <c r="O1768" i="1"/>
  <c r="O1778" i="1"/>
  <c r="O1788" i="1"/>
  <c r="O1798" i="1"/>
  <c r="N8" i="1"/>
  <c r="N18" i="1"/>
  <c r="N28" i="1"/>
  <c r="N38" i="1"/>
  <c r="N48" i="1"/>
  <c r="N58" i="1"/>
  <c r="N68" i="1"/>
  <c r="N78" i="1"/>
  <c r="N88" i="1"/>
  <c r="N98" i="1"/>
  <c r="N108" i="1"/>
  <c r="N118" i="1"/>
  <c r="N128" i="1"/>
  <c r="N138" i="1"/>
  <c r="N148" i="1"/>
  <c r="N158" i="1"/>
  <c r="N168" i="1"/>
  <c r="N178" i="1"/>
  <c r="N188" i="1"/>
  <c r="N198" i="1"/>
  <c r="N208" i="1"/>
  <c r="N218" i="1"/>
  <c r="N228" i="1"/>
  <c r="N238" i="1"/>
  <c r="N248" i="1"/>
  <c r="N258" i="1"/>
  <c r="N268" i="1"/>
  <c r="N278" i="1"/>
  <c r="N288" i="1"/>
  <c r="N298" i="1"/>
  <c r="N308" i="1"/>
  <c r="N318" i="1"/>
  <c r="N328" i="1"/>
  <c r="N338" i="1"/>
  <c r="N348" i="1"/>
  <c r="N358" i="1"/>
  <c r="N368" i="1"/>
  <c r="N378" i="1"/>
  <c r="N388" i="1"/>
  <c r="N398" i="1"/>
  <c r="N408" i="1"/>
  <c r="N418" i="1"/>
  <c r="N428" i="1"/>
  <c r="N438" i="1"/>
  <c r="N448" i="1"/>
  <c r="N458" i="1"/>
  <c r="N468" i="1"/>
  <c r="N478" i="1"/>
  <c r="N488" i="1"/>
  <c r="N498" i="1"/>
  <c r="N508" i="1"/>
  <c r="N518" i="1"/>
  <c r="N528" i="1"/>
  <c r="N538" i="1"/>
  <c r="N548" i="1"/>
  <c r="N558" i="1"/>
  <c r="N568" i="1"/>
  <c r="N578" i="1"/>
  <c r="N588" i="1"/>
  <c r="N598" i="1"/>
  <c r="N608" i="1"/>
  <c r="N618" i="1"/>
  <c r="N628" i="1"/>
  <c r="N638" i="1"/>
  <c r="N648" i="1"/>
  <c r="N658" i="1"/>
  <c r="N668" i="1"/>
  <c r="N678" i="1"/>
  <c r="N688" i="1"/>
  <c r="N698" i="1"/>
  <c r="N708" i="1"/>
  <c r="N718" i="1"/>
  <c r="N728" i="1"/>
  <c r="N738" i="1"/>
  <c r="N748" i="1"/>
  <c r="N758" i="1"/>
  <c r="N768" i="1"/>
  <c r="N778" i="1"/>
  <c r="N788" i="1"/>
  <c r="N798" i="1"/>
  <c r="N808" i="1"/>
  <c r="N818" i="1"/>
  <c r="N828" i="1"/>
  <c r="N838" i="1"/>
  <c r="N848" i="1"/>
  <c r="N858" i="1"/>
  <c r="N868" i="1"/>
  <c r="N878" i="1"/>
  <c r="N888" i="1"/>
  <c r="N898" i="1"/>
  <c r="N908" i="1"/>
  <c r="N918" i="1"/>
  <c r="N928" i="1"/>
  <c r="N938" i="1"/>
  <c r="N948" i="1"/>
  <c r="N958" i="1"/>
  <c r="N968" i="1"/>
  <c r="N978" i="1"/>
  <c r="N988" i="1"/>
  <c r="N998" i="1"/>
  <c r="N1008" i="1"/>
  <c r="N1018" i="1"/>
  <c r="N1028" i="1"/>
  <c r="N1038" i="1"/>
  <c r="N1048" i="1"/>
  <c r="N1058" i="1"/>
  <c r="N1068" i="1"/>
  <c r="N1078" i="1"/>
  <c r="N1088" i="1"/>
  <c r="N1098" i="1"/>
  <c r="N1108" i="1"/>
  <c r="N1118" i="1"/>
  <c r="N1128" i="1"/>
  <c r="N1138" i="1"/>
  <c r="N1148" i="1"/>
  <c r="N1158" i="1"/>
  <c r="N1168" i="1"/>
  <c r="N1178" i="1"/>
  <c r="N1188" i="1"/>
  <c r="N1198" i="1"/>
  <c r="N1208" i="1"/>
  <c r="N1218" i="1"/>
  <c r="N1228" i="1"/>
  <c r="N1238" i="1"/>
  <c r="N1248" i="1"/>
  <c r="N1258" i="1"/>
  <c r="N1268" i="1"/>
  <c r="N1278" i="1"/>
  <c r="N1288" i="1"/>
  <c r="N1298" i="1"/>
  <c r="N1308" i="1"/>
  <c r="N1318" i="1"/>
  <c r="N1328" i="1"/>
  <c r="N1338" i="1"/>
  <c r="N1348" i="1"/>
  <c r="N1358" i="1"/>
  <c r="N1368" i="1"/>
  <c r="N1378" i="1"/>
  <c r="N1388" i="1"/>
  <c r="N1398" i="1"/>
  <c r="N1408" i="1"/>
  <c r="N1418" i="1"/>
  <c r="N1428" i="1"/>
  <c r="N1438" i="1"/>
  <c r="N1448" i="1"/>
  <c r="N1458" i="1"/>
  <c r="N1468" i="1"/>
  <c r="N1478" i="1"/>
  <c r="N1488" i="1"/>
  <c r="N1498" i="1"/>
  <c r="N1508" i="1"/>
  <c r="N1518" i="1"/>
  <c r="N1528" i="1"/>
  <c r="N1538" i="1"/>
  <c r="N1548" i="1"/>
  <c r="N1558" i="1"/>
  <c r="N1568" i="1"/>
  <c r="N1578" i="1"/>
  <c r="N1588" i="1"/>
  <c r="N1598" i="1"/>
  <c r="N1608" i="1"/>
  <c r="N1618" i="1"/>
  <c r="N1628" i="1"/>
  <c r="N1638" i="1"/>
  <c r="N1648" i="1"/>
  <c r="N1658" i="1"/>
  <c r="N1668" i="1"/>
  <c r="N1678" i="1"/>
  <c r="N1688" i="1"/>
  <c r="N1698" i="1"/>
  <c r="N1708" i="1"/>
  <c r="N1718" i="1"/>
  <c r="N1728" i="1"/>
  <c r="N1738" i="1"/>
  <c r="N1748" i="1"/>
  <c r="N1758" i="1"/>
  <c r="N1768" i="1"/>
  <c r="N1778" i="1"/>
  <c r="N1788" i="1"/>
  <c r="N1798" i="1"/>
  <c r="M8" i="1"/>
  <c r="M18" i="1"/>
  <c r="M28" i="1"/>
  <c r="M38" i="1"/>
  <c r="M48" i="1"/>
  <c r="M58" i="1"/>
  <c r="M68" i="1"/>
  <c r="M78" i="1"/>
  <c r="M88" i="1"/>
  <c r="M98" i="1"/>
  <c r="M108" i="1"/>
  <c r="M118" i="1"/>
  <c r="M128" i="1"/>
  <c r="M138" i="1"/>
  <c r="M148" i="1"/>
  <c r="M158" i="1"/>
  <c r="M168" i="1"/>
  <c r="M178" i="1"/>
  <c r="M188" i="1"/>
  <c r="M198" i="1"/>
  <c r="M208" i="1"/>
  <c r="M218" i="1"/>
  <c r="M228" i="1"/>
  <c r="M238" i="1"/>
  <c r="M248" i="1"/>
  <c r="M258" i="1"/>
  <c r="M268" i="1"/>
  <c r="M278" i="1"/>
  <c r="M288" i="1"/>
  <c r="M298" i="1"/>
  <c r="M308" i="1"/>
  <c r="M318" i="1"/>
  <c r="M328" i="1"/>
  <c r="M338" i="1"/>
  <c r="M348" i="1"/>
  <c r="M358" i="1"/>
  <c r="M368" i="1"/>
  <c r="M378" i="1"/>
  <c r="M388" i="1"/>
  <c r="M398" i="1"/>
  <c r="M408" i="1"/>
  <c r="M418" i="1"/>
  <c r="M428" i="1"/>
  <c r="M438" i="1"/>
  <c r="M448" i="1"/>
  <c r="M458" i="1"/>
  <c r="M468" i="1"/>
  <c r="M478" i="1"/>
  <c r="M488" i="1"/>
  <c r="M498" i="1"/>
  <c r="M508" i="1"/>
  <c r="M518" i="1"/>
  <c r="M528" i="1"/>
  <c r="M538" i="1"/>
  <c r="M548" i="1"/>
  <c r="M558" i="1"/>
  <c r="M568" i="1"/>
  <c r="M578" i="1"/>
  <c r="M588" i="1"/>
  <c r="M598" i="1"/>
  <c r="M608" i="1"/>
  <c r="M618" i="1"/>
  <c r="M628" i="1"/>
  <c r="M638" i="1"/>
  <c r="M648" i="1"/>
  <c r="M658" i="1"/>
  <c r="M668" i="1"/>
  <c r="M678" i="1"/>
  <c r="M688" i="1"/>
  <c r="M698" i="1"/>
  <c r="M708" i="1"/>
  <c r="M718" i="1"/>
  <c r="M728" i="1"/>
  <c r="M738" i="1"/>
  <c r="M748" i="1"/>
  <c r="M758" i="1"/>
  <c r="M768" i="1"/>
  <c r="M778" i="1"/>
  <c r="M788" i="1"/>
  <c r="M798" i="1"/>
  <c r="M808" i="1"/>
  <c r="M818" i="1"/>
  <c r="M828" i="1"/>
  <c r="M838" i="1"/>
  <c r="M848" i="1"/>
  <c r="M858" i="1"/>
  <c r="M868" i="1"/>
  <c r="M878" i="1"/>
  <c r="M888" i="1"/>
  <c r="M898" i="1"/>
  <c r="M908" i="1"/>
  <c r="M918" i="1"/>
  <c r="M928" i="1"/>
  <c r="M938" i="1"/>
  <c r="M948" i="1"/>
  <c r="M958" i="1"/>
  <c r="M968" i="1"/>
  <c r="M978" i="1"/>
  <c r="M988" i="1"/>
  <c r="M998" i="1"/>
  <c r="M1008" i="1"/>
  <c r="M1018" i="1"/>
  <c r="M1028" i="1"/>
  <c r="M1038" i="1"/>
  <c r="M1048" i="1"/>
  <c r="M1058" i="1"/>
  <c r="M1068" i="1"/>
  <c r="M1078" i="1"/>
  <c r="M1088" i="1"/>
  <c r="M1098" i="1"/>
  <c r="M1108" i="1"/>
  <c r="M1118" i="1"/>
  <c r="M1128" i="1"/>
  <c r="M1138" i="1"/>
  <c r="M1148" i="1"/>
  <c r="M1158" i="1"/>
  <c r="M1168" i="1"/>
  <c r="M1178" i="1"/>
  <c r="M1188" i="1"/>
  <c r="M1198" i="1"/>
  <c r="M1208" i="1"/>
  <c r="M1218" i="1"/>
  <c r="M1228" i="1"/>
  <c r="M1238" i="1"/>
  <c r="M1248" i="1"/>
  <c r="M1258" i="1"/>
  <c r="M1268" i="1"/>
  <c r="M1278" i="1"/>
  <c r="M1288" i="1"/>
  <c r="M1298" i="1"/>
  <c r="M1308" i="1"/>
  <c r="M1318" i="1"/>
  <c r="M1328" i="1"/>
  <c r="M1338" i="1"/>
  <c r="M1348" i="1"/>
  <c r="M1358" i="1"/>
  <c r="M1368" i="1"/>
  <c r="M1378" i="1"/>
  <c r="M1388" i="1"/>
  <c r="M1398" i="1"/>
  <c r="M1408" i="1"/>
  <c r="M1418" i="1"/>
  <c r="M1428" i="1"/>
  <c r="M1438" i="1"/>
  <c r="M1448" i="1"/>
  <c r="M1458" i="1"/>
  <c r="M1468" i="1"/>
  <c r="M1478" i="1"/>
  <c r="M1488" i="1"/>
  <c r="M1498" i="1"/>
  <c r="M1508" i="1"/>
  <c r="M1518" i="1"/>
  <c r="M1528" i="1"/>
  <c r="M1538" i="1"/>
  <c r="M1548" i="1"/>
  <c r="M1558" i="1"/>
  <c r="M1568" i="1"/>
  <c r="M1578" i="1"/>
  <c r="M1588" i="1"/>
  <c r="M1598" i="1"/>
  <c r="M1608" i="1"/>
  <c r="M1618" i="1"/>
  <c r="M1628" i="1"/>
  <c r="M1638" i="1"/>
  <c r="M1648" i="1"/>
  <c r="M1658" i="1"/>
  <c r="M1668" i="1"/>
  <c r="M1678" i="1"/>
  <c r="M1688" i="1"/>
  <c r="M1698" i="1"/>
  <c r="M1708" i="1"/>
  <c r="M1718" i="1"/>
  <c r="M1728" i="1"/>
  <c r="M1738" i="1"/>
  <c r="M1748" i="1"/>
  <c r="M1758" i="1"/>
  <c r="M1768" i="1"/>
  <c r="M1778" i="1"/>
  <c r="M1788" i="1"/>
  <c r="M1798" i="1"/>
  <c r="L8" i="1"/>
  <c r="L18" i="1"/>
  <c r="L28" i="1"/>
  <c r="L38" i="1"/>
  <c r="L48" i="1"/>
  <c r="L58" i="1"/>
  <c r="L68" i="1"/>
  <c r="L78" i="1"/>
  <c r="L88" i="1"/>
  <c r="L98" i="1"/>
  <c r="L108" i="1"/>
  <c r="L118" i="1"/>
  <c r="L128" i="1"/>
  <c r="L138" i="1"/>
  <c r="L148" i="1"/>
  <c r="L158" i="1"/>
  <c r="L168" i="1"/>
  <c r="L178" i="1"/>
  <c r="L188" i="1"/>
  <c r="L198" i="1"/>
  <c r="L208" i="1"/>
  <c r="L218" i="1"/>
  <c r="L228" i="1"/>
  <c r="L238" i="1"/>
  <c r="L248" i="1"/>
  <c r="L258" i="1"/>
  <c r="L268" i="1"/>
  <c r="L278" i="1"/>
  <c r="L288" i="1"/>
  <c r="L298" i="1"/>
  <c r="L308" i="1"/>
  <c r="L318" i="1"/>
  <c r="L328" i="1"/>
  <c r="L338" i="1"/>
  <c r="L348" i="1"/>
  <c r="L358" i="1"/>
  <c r="L368" i="1"/>
  <c r="L378" i="1"/>
  <c r="L388" i="1"/>
  <c r="L398" i="1"/>
  <c r="L408" i="1"/>
  <c r="L418" i="1"/>
  <c r="L428" i="1"/>
  <c r="L438" i="1"/>
  <c r="L448" i="1"/>
  <c r="L458" i="1"/>
  <c r="L468" i="1"/>
  <c r="L478" i="1"/>
  <c r="L488" i="1"/>
  <c r="L498" i="1"/>
  <c r="L508" i="1"/>
  <c r="L518" i="1"/>
  <c r="L528" i="1"/>
  <c r="L538" i="1"/>
  <c r="L548" i="1"/>
  <c r="L558" i="1"/>
  <c r="L568" i="1"/>
  <c r="L578" i="1"/>
  <c r="L588" i="1"/>
  <c r="L598" i="1"/>
  <c r="L608" i="1"/>
  <c r="L618" i="1"/>
  <c r="L628" i="1"/>
  <c r="L638" i="1"/>
  <c r="L648" i="1"/>
  <c r="L658" i="1"/>
  <c r="L668" i="1"/>
  <c r="L678" i="1"/>
  <c r="L688" i="1"/>
  <c r="L698" i="1"/>
  <c r="L708" i="1"/>
  <c r="L718" i="1"/>
  <c r="L728" i="1"/>
  <c r="L738" i="1"/>
  <c r="L748" i="1"/>
  <c r="L758" i="1"/>
  <c r="L768" i="1"/>
  <c r="L778" i="1"/>
  <c r="L788" i="1"/>
  <c r="L798" i="1"/>
  <c r="O20" i="1"/>
  <c r="O120" i="1"/>
  <c r="O220" i="1"/>
  <c r="O320" i="1"/>
  <c r="O420" i="1"/>
  <c r="O520" i="1"/>
  <c r="O610" i="1"/>
  <c r="O660" i="1"/>
  <c r="O710" i="1"/>
  <c r="O760" i="1"/>
  <c r="O810" i="1"/>
  <c r="O847" i="1"/>
  <c r="O869" i="1"/>
  <c r="O889" i="1"/>
  <c r="O909" i="1"/>
  <c r="O929" i="1"/>
  <c r="O949" i="1"/>
  <c r="O969" i="1"/>
  <c r="O989" i="1"/>
  <c r="O1007" i="1"/>
  <c r="O1022" i="1"/>
  <c r="O1039" i="1"/>
  <c r="O1057" i="1"/>
  <c r="O1072" i="1"/>
  <c r="O1089" i="1"/>
  <c r="O1107" i="1"/>
  <c r="O1122" i="1"/>
  <c r="O1139" i="1"/>
  <c r="O1157" i="1"/>
  <c r="O1172" i="1"/>
  <c r="O1189" i="1"/>
  <c r="O1207" i="1"/>
  <c r="O1222" i="1"/>
  <c r="O1239" i="1"/>
  <c r="O1257" i="1"/>
  <c r="O1272" i="1"/>
  <c r="O1289" i="1"/>
  <c r="O1307" i="1"/>
  <c r="O1320" i="1"/>
  <c r="O1336" i="1"/>
  <c r="O1349" i="1"/>
  <c r="O1363" i="1"/>
  <c r="O1378" i="1"/>
  <c r="O1392" i="1"/>
  <c r="O1405" i="1"/>
  <c r="O1417" i="1"/>
  <c r="O1429" i="1"/>
  <c r="O1442" i="1"/>
  <c r="O1455" i="1"/>
  <c r="O1467" i="1"/>
  <c r="O1479" i="1"/>
  <c r="O1492" i="1"/>
  <c r="O1505" i="1"/>
  <c r="O1516" i="1"/>
  <c r="O1527" i="1"/>
  <c r="O1538" i="1"/>
  <c r="O1549" i="1"/>
  <c r="O1560" i="1"/>
  <c r="O1572" i="1"/>
  <c r="O1583" i="1"/>
  <c r="O1594" i="1"/>
  <c r="O1605" i="1"/>
  <c r="O1616" i="1"/>
  <c r="O1627" i="1"/>
  <c r="O1638" i="1"/>
  <c r="O1649" i="1"/>
  <c r="O1660" i="1"/>
  <c r="O1672" i="1"/>
  <c r="O1683" i="1"/>
  <c r="O1694" i="1"/>
  <c r="O1705" i="1"/>
  <c r="O1716" i="1"/>
  <c r="O1727" i="1"/>
  <c r="O1738" i="1"/>
  <c r="O1749" i="1"/>
  <c r="O1759" i="1"/>
  <c r="O1769" i="1"/>
  <c r="O1779" i="1"/>
  <c r="O1789" i="1"/>
  <c r="O1799" i="1"/>
  <c r="N9" i="1"/>
  <c r="N19" i="1"/>
  <c r="N29" i="1"/>
  <c r="N39" i="1"/>
  <c r="N49" i="1"/>
  <c r="N59" i="1"/>
  <c r="N69" i="1"/>
  <c r="N79" i="1"/>
  <c r="N89" i="1"/>
  <c r="N99" i="1"/>
  <c r="N109" i="1"/>
  <c r="N119" i="1"/>
  <c r="N129" i="1"/>
  <c r="N139" i="1"/>
  <c r="N149" i="1"/>
  <c r="N159" i="1"/>
  <c r="N169" i="1"/>
  <c r="N179" i="1"/>
  <c r="N189" i="1"/>
  <c r="N199" i="1"/>
  <c r="N209" i="1"/>
  <c r="N219" i="1"/>
  <c r="N229" i="1"/>
  <c r="N239" i="1"/>
  <c r="N249" i="1"/>
  <c r="N259" i="1"/>
  <c r="N269" i="1"/>
  <c r="N279" i="1"/>
  <c r="N289" i="1"/>
  <c r="N299" i="1"/>
  <c r="N309" i="1"/>
  <c r="N319" i="1"/>
  <c r="N329" i="1"/>
  <c r="N339" i="1"/>
  <c r="N349" i="1"/>
  <c r="N359" i="1"/>
  <c r="N369" i="1"/>
  <c r="N379" i="1"/>
  <c r="N389" i="1"/>
  <c r="N399" i="1"/>
  <c r="N409" i="1"/>
  <c r="N419" i="1"/>
  <c r="N429" i="1"/>
  <c r="N439" i="1"/>
  <c r="N449" i="1"/>
  <c r="N459" i="1"/>
  <c r="N469" i="1"/>
  <c r="N479" i="1"/>
  <c r="N489" i="1"/>
  <c r="N499" i="1"/>
  <c r="N509" i="1"/>
  <c r="N519" i="1"/>
  <c r="N529" i="1"/>
  <c r="N539" i="1"/>
  <c r="N549" i="1"/>
  <c r="N559" i="1"/>
  <c r="N569" i="1"/>
  <c r="N579" i="1"/>
  <c r="N589" i="1"/>
  <c r="N599" i="1"/>
  <c r="N609" i="1"/>
  <c r="N619" i="1"/>
  <c r="N629" i="1"/>
  <c r="N639" i="1"/>
  <c r="N649" i="1"/>
  <c r="N659" i="1"/>
  <c r="N669" i="1"/>
  <c r="N679" i="1"/>
  <c r="N689" i="1"/>
  <c r="N699" i="1"/>
  <c r="N709" i="1"/>
  <c r="N719" i="1"/>
  <c r="N729" i="1"/>
  <c r="N739" i="1"/>
  <c r="N749" i="1"/>
  <c r="N759" i="1"/>
  <c r="N769" i="1"/>
  <c r="N779" i="1"/>
  <c r="N789" i="1"/>
  <c r="N799" i="1"/>
  <c r="N809" i="1"/>
  <c r="N819" i="1"/>
  <c r="N829" i="1"/>
  <c r="N839" i="1"/>
  <c r="N849" i="1"/>
  <c r="N859" i="1"/>
  <c r="N869" i="1"/>
  <c r="N879" i="1"/>
  <c r="N889" i="1"/>
  <c r="N899" i="1"/>
  <c r="N909" i="1"/>
  <c r="N919" i="1"/>
  <c r="N929" i="1"/>
  <c r="N939" i="1"/>
  <c r="N949" i="1"/>
  <c r="N959" i="1"/>
  <c r="N969" i="1"/>
  <c r="N979" i="1"/>
  <c r="N989" i="1"/>
  <c r="N999" i="1"/>
  <c r="N1009" i="1"/>
  <c r="N1019" i="1"/>
  <c r="N1029" i="1"/>
  <c r="N1039" i="1"/>
  <c r="N1049" i="1"/>
  <c r="N1059" i="1"/>
  <c r="N1069" i="1"/>
  <c r="N1079" i="1"/>
  <c r="N1089" i="1"/>
  <c r="N1099" i="1"/>
  <c r="N1109" i="1"/>
  <c r="N1119" i="1"/>
  <c r="N1129" i="1"/>
  <c r="N1139" i="1"/>
  <c r="N1149" i="1"/>
  <c r="N1159" i="1"/>
  <c r="N1169" i="1"/>
  <c r="N1179" i="1"/>
  <c r="N1189" i="1"/>
  <c r="N1199" i="1"/>
  <c r="N1209" i="1"/>
  <c r="N1219" i="1"/>
  <c r="N1229" i="1"/>
  <c r="N1239" i="1"/>
  <c r="N1249" i="1"/>
  <c r="N1259" i="1"/>
  <c r="N1269" i="1"/>
  <c r="N1279" i="1"/>
  <c r="N1289" i="1"/>
  <c r="N1299" i="1"/>
  <c r="N1309" i="1"/>
  <c r="N1319" i="1"/>
  <c r="N1329" i="1"/>
  <c r="N1339" i="1"/>
  <c r="N1349" i="1"/>
  <c r="N1359" i="1"/>
  <c r="N1369" i="1"/>
  <c r="N1379" i="1"/>
  <c r="N1389" i="1"/>
  <c r="N1399" i="1"/>
  <c r="N1409" i="1"/>
  <c r="N1419" i="1"/>
  <c r="N1429" i="1"/>
  <c r="N1439" i="1"/>
  <c r="N1449" i="1"/>
  <c r="N1459" i="1"/>
  <c r="N1469" i="1"/>
  <c r="N1479" i="1"/>
  <c r="N1489" i="1"/>
  <c r="N1499" i="1"/>
  <c r="N1509" i="1"/>
  <c r="N1519" i="1"/>
  <c r="N1529" i="1"/>
  <c r="N1539" i="1"/>
  <c r="N1549" i="1"/>
  <c r="N1559" i="1"/>
  <c r="N1569" i="1"/>
  <c r="N1579" i="1"/>
  <c r="N1589" i="1"/>
  <c r="N1599" i="1"/>
  <c r="N1609" i="1"/>
  <c r="N1619" i="1"/>
  <c r="N1629" i="1"/>
  <c r="N1639" i="1"/>
  <c r="N1649" i="1"/>
  <c r="N1659" i="1"/>
  <c r="N1669" i="1"/>
  <c r="N1679" i="1"/>
  <c r="N1689" i="1"/>
  <c r="N1699" i="1"/>
  <c r="N1709" i="1"/>
  <c r="N1719" i="1"/>
  <c r="N1729" i="1"/>
  <c r="N1739" i="1"/>
  <c r="N1749" i="1"/>
  <c r="N1759" i="1"/>
  <c r="N1769" i="1"/>
  <c r="N1779" i="1"/>
  <c r="N1789" i="1"/>
  <c r="N1799" i="1"/>
  <c r="M9" i="1"/>
  <c r="M19" i="1"/>
  <c r="M29" i="1"/>
  <c r="M39" i="1"/>
  <c r="M49" i="1"/>
  <c r="M59" i="1"/>
  <c r="M69" i="1"/>
  <c r="M79" i="1"/>
  <c r="M89" i="1"/>
  <c r="M99" i="1"/>
  <c r="M109" i="1"/>
  <c r="M119" i="1"/>
  <c r="M129" i="1"/>
  <c r="M139" i="1"/>
  <c r="M149" i="1"/>
  <c r="M159" i="1"/>
  <c r="M169" i="1"/>
  <c r="M179" i="1"/>
  <c r="M189" i="1"/>
  <c r="M199" i="1"/>
  <c r="M209" i="1"/>
  <c r="M219" i="1"/>
  <c r="M229" i="1"/>
  <c r="M239" i="1"/>
  <c r="M249" i="1"/>
  <c r="M259" i="1"/>
  <c r="M269" i="1"/>
  <c r="M279" i="1"/>
  <c r="M289" i="1"/>
  <c r="M299" i="1"/>
  <c r="M309" i="1"/>
  <c r="M319" i="1"/>
  <c r="M329" i="1"/>
  <c r="M339" i="1"/>
  <c r="M349" i="1"/>
  <c r="M359" i="1"/>
  <c r="M369" i="1"/>
  <c r="M379" i="1"/>
  <c r="M389" i="1"/>
  <c r="M399" i="1"/>
  <c r="M409" i="1"/>
  <c r="M419" i="1"/>
  <c r="M429" i="1"/>
  <c r="M439" i="1"/>
  <c r="M449" i="1"/>
  <c r="M459" i="1"/>
  <c r="M469" i="1"/>
  <c r="M479" i="1"/>
  <c r="M489" i="1"/>
  <c r="M499" i="1"/>
  <c r="M509" i="1"/>
  <c r="M519" i="1"/>
  <c r="M529" i="1"/>
  <c r="M539" i="1"/>
  <c r="M549" i="1"/>
  <c r="M559" i="1"/>
  <c r="M569" i="1"/>
  <c r="M579" i="1"/>
  <c r="M589" i="1"/>
  <c r="M599" i="1"/>
  <c r="M609" i="1"/>
  <c r="M619" i="1"/>
  <c r="M629" i="1"/>
  <c r="M639" i="1"/>
  <c r="M649" i="1"/>
  <c r="M659" i="1"/>
  <c r="M669" i="1"/>
  <c r="M679" i="1"/>
  <c r="M689" i="1"/>
  <c r="M699" i="1"/>
  <c r="M709" i="1"/>
  <c r="M719" i="1"/>
  <c r="M729" i="1"/>
  <c r="M739" i="1"/>
  <c r="M749" i="1"/>
  <c r="M759" i="1"/>
  <c r="M769" i="1"/>
  <c r="M779" i="1"/>
  <c r="M789" i="1"/>
  <c r="M799" i="1"/>
  <c r="M809" i="1"/>
  <c r="M819" i="1"/>
  <c r="M829" i="1"/>
  <c r="M839" i="1"/>
  <c r="M849" i="1"/>
  <c r="M859" i="1"/>
  <c r="M869" i="1"/>
  <c r="M879" i="1"/>
  <c r="M889" i="1"/>
  <c r="M899" i="1"/>
  <c r="M909" i="1"/>
  <c r="M919" i="1"/>
  <c r="M929" i="1"/>
  <c r="M939" i="1"/>
  <c r="M949" i="1"/>
  <c r="M959" i="1"/>
  <c r="M969" i="1"/>
  <c r="M979" i="1"/>
  <c r="M989" i="1"/>
  <c r="M999" i="1"/>
  <c r="M1009" i="1"/>
  <c r="M1019" i="1"/>
  <c r="M1029" i="1"/>
  <c r="M1039" i="1"/>
  <c r="M1049" i="1"/>
  <c r="M1059" i="1"/>
  <c r="M1069" i="1"/>
  <c r="M1079" i="1"/>
  <c r="M1089" i="1"/>
  <c r="M1099" i="1"/>
  <c r="M1109" i="1"/>
  <c r="M1119" i="1"/>
  <c r="M1129" i="1"/>
  <c r="M1139" i="1"/>
  <c r="M1149" i="1"/>
  <c r="M1159" i="1"/>
  <c r="M1169" i="1"/>
  <c r="M1179" i="1"/>
  <c r="M1189" i="1"/>
  <c r="M1199" i="1"/>
  <c r="M1209" i="1"/>
  <c r="M1219" i="1"/>
  <c r="M1229" i="1"/>
  <c r="M1239" i="1"/>
  <c r="M1249" i="1"/>
  <c r="M1259" i="1"/>
  <c r="M1269" i="1"/>
  <c r="M1279" i="1"/>
  <c r="M1289" i="1"/>
  <c r="M1299" i="1"/>
  <c r="M1309" i="1"/>
  <c r="M1319" i="1"/>
  <c r="M1329" i="1"/>
  <c r="M1339" i="1"/>
  <c r="M1349" i="1"/>
  <c r="M1359" i="1"/>
  <c r="M1369" i="1"/>
  <c r="M1379" i="1"/>
  <c r="M1389" i="1"/>
  <c r="M1399" i="1"/>
  <c r="M1409" i="1"/>
  <c r="M1419" i="1"/>
  <c r="M1429" i="1"/>
  <c r="M1439" i="1"/>
  <c r="M1449" i="1"/>
  <c r="M1459" i="1"/>
  <c r="M1469" i="1"/>
  <c r="M1479" i="1"/>
  <c r="M1489" i="1"/>
  <c r="M1499" i="1"/>
  <c r="M1509" i="1"/>
  <c r="M1519" i="1"/>
  <c r="M1529" i="1"/>
  <c r="M1539" i="1"/>
  <c r="M1549" i="1"/>
  <c r="M1559" i="1"/>
  <c r="M1569" i="1"/>
  <c r="M1579" i="1"/>
  <c r="M1589" i="1"/>
  <c r="M1599" i="1"/>
  <c r="M1609" i="1"/>
  <c r="M1619" i="1"/>
  <c r="M1629" i="1"/>
  <c r="M1639" i="1"/>
  <c r="M1649" i="1"/>
  <c r="M1659" i="1"/>
  <c r="M1669" i="1"/>
  <c r="M1679" i="1"/>
  <c r="M1689" i="1"/>
  <c r="M1699" i="1"/>
  <c r="M1709" i="1"/>
  <c r="M1719" i="1"/>
  <c r="M1729" i="1"/>
  <c r="M1739" i="1"/>
  <c r="M1749" i="1"/>
  <c r="M1759" i="1"/>
  <c r="M1769" i="1"/>
  <c r="M1779" i="1"/>
  <c r="M1789" i="1"/>
  <c r="M1799" i="1"/>
  <c r="L9" i="1"/>
  <c r="L19" i="1"/>
  <c r="L29" i="1"/>
  <c r="L39" i="1"/>
  <c r="L49" i="1"/>
  <c r="L59" i="1"/>
  <c r="L69" i="1"/>
  <c r="L79" i="1"/>
  <c r="L89" i="1"/>
  <c r="L99" i="1"/>
  <c r="L109" i="1"/>
  <c r="L119" i="1"/>
  <c r="L129" i="1"/>
  <c r="L139" i="1"/>
  <c r="L149" i="1"/>
  <c r="L159" i="1"/>
  <c r="L169" i="1"/>
  <c r="L179" i="1"/>
  <c r="L189" i="1"/>
  <c r="L199" i="1"/>
  <c r="L209" i="1"/>
  <c r="L219" i="1"/>
  <c r="L229" i="1"/>
  <c r="L239" i="1"/>
  <c r="L249" i="1"/>
  <c r="L259" i="1"/>
  <c r="L269" i="1"/>
  <c r="L279" i="1"/>
  <c r="L289" i="1"/>
  <c r="L299" i="1"/>
  <c r="L309" i="1"/>
  <c r="L319" i="1"/>
  <c r="L329" i="1"/>
  <c r="L339" i="1"/>
  <c r="L349" i="1"/>
  <c r="L359" i="1"/>
  <c r="L369" i="1"/>
  <c r="L379" i="1"/>
  <c r="L389" i="1"/>
  <c r="L399" i="1"/>
  <c r="L409" i="1"/>
  <c r="L419" i="1"/>
  <c r="L429" i="1"/>
  <c r="L439" i="1"/>
  <c r="L449" i="1"/>
  <c r="L459" i="1"/>
  <c r="L469" i="1"/>
  <c r="L479" i="1"/>
  <c r="L489" i="1"/>
  <c r="L499" i="1"/>
  <c r="L509" i="1"/>
  <c r="L519" i="1"/>
  <c r="L529" i="1"/>
  <c r="L539" i="1"/>
  <c r="L549" i="1"/>
  <c r="L559" i="1"/>
  <c r="L569" i="1"/>
  <c r="L579" i="1"/>
  <c r="L589" i="1"/>
  <c r="L599" i="1"/>
  <c r="L609" i="1"/>
  <c r="L619" i="1"/>
  <c r="L629" i="1"/>
  <c r="L639" i="1"/>
  <c r="L649" i="1"/>
  <c r="L659" i="1"/>
  <c r="L669" i="1"/>
  <c r="L679" i="1"/>
  <c r="L689" i="1"/>
  <c r="L699" i="1"/>
  <c r="L709" i="1"/>
  <c r="L719" i="1"/>
  <c r="L729" i="1"/>
  <c r="L739" i="1"/>
  <c r="L749" i="1"/>
  <c r="L759" i="1"/>
  <c r="L769" i="1"/>
  <c r="L779" i="1"/>
  <c r="L789" i="1"/>
  <c r="L503" i="1"/>
  <c r="L561" i="1"/>
  <c r="L592" i="1"/>
  <c r="L623" i="1"/>
  <c r="L653" i="1"/>
  <c r="L674" i="1"/>
  <c r="L692" i="1"/>
  <c r="L705" i="1"/>
  <c r="L720" i="1"/>
  <c r="L732" i="1"/>
  <c r="L744" i="1"/>
  <c r="L756" i="1"/>
  <c r="L770" i="1"/>
  <c r="L782" i="1"/>
  <c r="L794" i="1"/>
  <c r="L805" i="1"/>
  <c r="L815" i="1"/>
  <c r="L825" i="1"/>
  <c r="L835" i="1"/>
  <c r="L845" i="1"/>
  <c r="L855" i="1"/>
  <c r="L865" i="1"/>
  <c r="L875" i="1"/>
  <c r="L885" i="1"/>
  <c r="L895" i="1"/>
  <c r="L905" i="1"/>
  <c r="L915" i="1"/>
  <c r="L925" i="1"/>
  <c r="L935" i="1"/>
  <c r="L945" i="1"/>
  <c r="L955" i="1"/>
  <c r="L965" i="1"/>
  <c r="L975" i="1"/>
  <c r="L985" i="1"/>
  <c r="L995" i="1"/>
  <c r="L1005" i="1"/>
  <c r="L1015" i="1"/>
  <c r="L1025" i="1"/>
  <c r="L1035" i="1"/>
  <c r="L1045" i="1"/>
  <c r="L1055" i="1"/>
  <c r="L1065" i="1"/>
  <c r="L1075" i="1"/>
  <c r="L1085" i="1"/>
  <c r="L1095" i="1"/>
  <c r="L1105" i="1"/>
  <c r="L1115" i="1"/>
  <c r="L1125" i="1"/>
  <c r="L1135" i="1"/>
  <c r="L1145" i="1"/>
  <c r="L1155" i="1"/>
  <c r="L1165" i="1"/>
  <c r="L1175" i="1"/>
  <c r="L1185" i="1"/>
  <c r="L1195" i="1"/>
  <c r="L1205" i="1"/>
  <c r="L1215" i="1"/>
  <c r="L1225" i="1"/>
  <c r="L1235" i="1"/>
  <c r="L1245" i="1"/>
  <c r="L1255" i="1"/>
  <c r="L1265" i="1"/>
  <c r="L1275" i="1"/>
  <c r="L1285" i="1"/>
  <c r="L1295" i="1"/>
  <c r="L1305" i="1"/>
  <c r="L1315" i="1"/>
  <c r="L1325" i="1"/>
  <c r="L1335" i="1"/>
  <c r="L1345" i="1"/>
  <c r="L1355" i="1"/>
  <c r="L1365" i="1"/>
  <c r="L1375" i="1"/>
  <c r="L1385" i="1"/>
  <c r="L1395" i="1"/>
  <c r="L1405" i="1"/>
  <c r="L1415" i="1"/>
  <c r="L1425" i="1"/>
  <c r="L1435" i="1"/>
  <c r="L1445" i="1"/>
  <c r="L1455" i="1"/>
  <c r="L1465" i="1"/>
  <c r="L1475" i="1"/>
  <c r="L1485" i="1"/>
  <c r="L1495" i="1"/>
  <c r="L1505" i="1"/>
  <c r="L1515" i="1"/>
  <c r="L1525" i="1"/>
  <c r="L1535" i="1"/>
  <c r="L1545" i="1"/>
  <c r="L1555" i="1"/>
  <c r="L1565" i="1"/>
  <c r="L1575" i="1"/>
  <c r="L1585" i="1"/>
  <c r="L1595" i="1"/>
  <c r="L1605" i="1"/>
  <c r="L1615" i="1"/>
  <c r="L1625" i="1"/>
  <c r="L1635" i="1"/>
  <c r="L1645" i="1"/>
  <c r="L1655" i="1"/>
  <c r="L1665" i="1"/>
  <c r="L1675" i="1"/>
  <c r="L1685" i="1"/>
  <c r="L1695" i="1"/>
  <c r="L1705" i="1"/>
  <c r="L1715" i="1"/>
  <c r="L1725" i="1"/>
  <c r="L1735" i="1"/>
  <c r="L1745" i="1"/>
  <c r="L1755" i="1"/>
  <c r="L1765" i="1"/>
  <c r="L1775" i="1"/>
  <c r="L1785" i="1"/>
  <c r="L1795" i="1"/>
  <c r="K5" i="1"/>
  <c r="K15" i="1"/>
  <c r="K25" i="1"/>
  <c r="K35" i="1"/>
  <c r="K45" i="1"/>
  <c r="K55" i="1"/>
  <c r="K65" i="1"/>
  <c r="K75" i="1"/>
  <c r="K85" i="1"/>
  <c r="K95" i="1"/>
  <c r="K105" i="1"/>
  <c r="K115" i="1"/>
  <c r="K125" i="1"/>
  <c r="K135" i="1"/>
  <c r="K145" i="1"/>
  <c r="K155" i="1"/>
  <c r="K165" i="1"/>
  <c r="K175" i="1"/>
  <c r="K185" i="1"/>
  <c r="K195" i="1"/>
  <c r="K205" i="1"/>
  <c r="K215" i="1"/>
  <c r="K225" i="1"/>
  <c r="K235" i="1"/>
  <c r="K245" i="1"/>
  <c r="K255" i="1"/>
  <c r="K265" i="1"/>
  <c r="K275" i="1"/>
  <c r="K285" i="1"/>
  <c r="K295" i="1"/>
  <c r="K305" i="1"/>
  <c r="K315" i="1"/>
  <c r="K325" i="1"/>
  <c r="K335" i="1"/>
  <c r="K345" i="1"/>
  <c r="K355" i="1"/>
  <c r="K365" i="1"/>
  <c r="K375" i="1"/>
  <c r="K385" i="1"/>
  <c r="K395" i="1"/>
  <c r="K405" i="1"/>
  <c r="K415" i="1"/>
  <c r="K425" i="1"/>
  <c r="K435" i="1"/>
  <c r="K445" i="1"/>
  <c r="K455" i="1"/>
  <c r="K465" i="1"/>
  <c r="K475" i="1"/>
  <c r="K485" i="1"/>
  <c r="K495" i="1"/>
  <c r="K505" i="1"/>
  <c r="K515" i="1"/>
  <c r="K525" i="1"/>
  <c r="K535" i="1"/>
  <c r="K545" i="1"/>
  <c r="K555" i="1"/>
  <c r="K565" i="1"/>
  <c r="K575" i="1"/>
  <c r="K585" i="1"/>
  <c r="K595" i="1"/>
  <c r="K605" i="1"/>
  <c r="K615" i="1"/>
  <c r="K625" i="1"/>
  <c r="K635" i="1"/>
  <c r="K645" i="1"/>
  <c r="K655" i="1"/>
  <c r="K665" i="1"/>
  <c r="K675" i="1"/>
  <c r="K685" i="1"/>
  <c r="K695" i="1"/>
  <c r="K705" i="1"/>
  <c r="K715" i="1"/>
  <c r="K725" i="1"/>
  <c r="K735" i="1"/>
  <c r="K745" i="1"/>
  <c r="K755" i="1"/>
  <c r="K765" i="1"/>
  <c r="K775" i="1"/>
  <c r="K785" i="1"/>
  <c r="K795" i="1"/>
  <c r="K805" i="1"/>
  <c r="K815" i="1"/>
  <c r="K825" i="1"/>
  <c r="K835" i="1"/>
  <c r="K845" i="1"/>
  <c r="K855" i="1"/>
  <c r="K865" i="1"/>
  <c r="K875" i="1"/>
  <c r="K885" i="1"/>
  <c r="K895" i="1"/>
  <c r="K905" i="1"/>
  <c r="K915" i="1"/>
  <c r="K925" i="1"/>
  <c r="K935" i="1"/>
  <c r="K945" i="1"/>
  <c r="K955" i="1"/>
  <c r="K965" i="1"/>
  <c r="K975" i="1"/>
  <c r="K985" i="1"/>
  <c r="K995" i="1"/>
  <c r="K1005" i="1"/>
  <c r="K1015" i="1"/>
  <c r="K1025" i="1"/>
  <c r="K1035" i="1"/>
  <c r="K1045" i="1"/>
  <c r="K1055" i="1"/>
  <c r="K1065" i="1"/>
  <c r="K1075" i="1"/>
  <c r="K1085" i="1"/>
  <c r="K1095" i="1"/>
  <c r="K1105" i="1"/>
  <c r="K1115" i="1"/>
  <c r="K1125" i="1"/>
  <c r="K1135" i="1"/>
  <c r="K1145" i="1"/>
  <c r="K1155" i="1"/>
  <c r="K1165" i="1"/>
  <c r="K1175" i="1"/>
  <c r="K1185" i="1"/>
  <c r="K1195" i="1"/>
  <c r="K1205" i="1"/>
  <c r="K1215" i="1"/>
  <c r="K1225" i="1"/>
  <c r="K1235" i="1"/>
  <c r="K1245" i="1"/>
  <c r="K1255" i="1"/>
  <c r="K1265" i="1"/>
  <c r="K1275" i="1"/>
  <c r="K1285" i="1"/>
  <c r="K1295" i="1"/>
  <c r="K1305" i="1"/>
  <c r="K1315" i="1"/>
  <c r="K1325" i="1"/>
  <c r="K1335" i="1"/>
  <c r="K1345" i="1"/>
  <c r="K1355" i="1"/>
  <c r="K1365" i="1"/>
  <c r="K1375" i="1"/>
  <c r="K1385" i="1"/>
  <c r="K1395" i="1"/>
  <c r="K1405" i="1"/>
  <c r="K1415" i="1"/>
  <c r="K1425" i="1"/>
  <c r="K1435" i="1"/>
  <c r="K1445" i="1"/>
  <c r="K1455" i="1"/>
  <c r="K1465" i="1"/>
  <c r="K1475" i="1"/>
  <c r="K1485" i="1"/>
  <c r="K1495" i="1"/>
  <c r="K1505" i="1"/>
  <c r="K1515" i="1"/>
  <c r="K1525" i="1"/>
  <c r="K1535" i="1"/>
  <c r="K1545" i="1"/>
  <c r="K1555" i="1"/>
  <c r="K1565" i="1"/>
  <c r="K1575" i="1"/>
  <c r="K1585" i="1"/>
  <c r="K1595" i="1"/>
  <c r="K1605" i="1"/>
  <c r="K1615" i="1"/>
  <c r="K1625" i="1"/>
  <c r="K1635" i="1"/>
  <c r="K1645" i="1"/>
  <c r="K1655" i="1"/>
  <c r="K1665" i="1"/>
  <c r="K1675" i="1"/>
  <c r="K1685" i="1"/>
  <c r="K1695" i="1"/>
  <c r="K1705" i="1"/>
  <c r="K1715" i="1"/>
  <c r="K1725" i="1"/>
  <c r="K1735" i="1"/>
  <c r="K1745" i="1"/>
  <c r="K1755" i="1"/>
  <c r="K1765" i="1"/>
  <c r="K1775" i="1"/>
  <c r="K1785" i="1"/>
  <c r="K1795" i="1"/>
  <c r="J5" i="1"/>
  <c r="J15" i="1"/>
  <c r="J25" i="1"/>
  <c r="J35" i="1"/>
  <c r="J45" i="1"/>
  <c r="J55" i="1"/>
  <c r="J65" i="1"/>
  <c r="J75" i="1"/>
  <c r="J85" i="1"/>
  <c r="J95" i="1"/>
  <c r="J105" i="1"/>
  <c r="J115" i="1"/>
  <c r="J125" i="1"/>
  <c r="J135" i="1"/>
  <c r="J145" i="1"/>
  <c r="J155" i="1"/>
  <c r="J165" i="1"/>
  <c r="J175" i="1"/>
  <c r="J185" i="1"/>
  <c r="J195" i="1"/>
  <c r="J205" i="1"/>
  <c r="J215" i="1"/>
  <c r="J225" i="1"/>
  <c r="J235" i="1"/>
  <c r="J245" i="1"/>
  <c r="J255" i="1"/>
  <c r="J265" i="1"/>
  <c r="J275" i="1"/>
  <c r="J285" i="1"/>
  <c r="J295" i="1"/>
  <c r="J305" i="1"/>
  <c r="J315" i="1"/>
  <c r="J325" i="1"/>
  <c r="J335" i="1"/>
  <c r="J345" i="1"/>
  <c r="J355" i="1"/>
  <c r="J365" i="1"/>
  <c r="J375" i="1"/>
  <c r="J385" i="1"/>
  <c r="J395" i="1"/>
  <c r="J405" i="1"/>
  <c r="J415" i="1"/>
  <c r="J425" i="1"/>
  <c r="J435" i="1"/>
  <c r="J445" i="1"/>
  <c r="J455" i="1"/>
  <c r="J465" i="1"/>
  <c r="J475" i="1"/>
  <c r="J485" i="1"/>
  <c r="J495" i="1"/>
  <c r="J505" i="1"/>
  <c r="J515" i="1"/>
  <c r="J525" i="1"/>
  <c r="J535" i="1"/>
  <c r="J545" i="1"/>
  <c r="J555" i="1"/>
  <c r="J565" i="1"/>
  <c r="J575" i="1"/>
  <c r="J585" i="1"/>
  <c r="J595" i="1"/>
  <c r="J605" i="1"/>
  <c r="J615" i="1"/>
  <c r="J625" i="1"/>
  <c r="J635" i="1"/>
  <c r="J645" i="1"/>
  <c r="J655" i="1"/>
  <c r="J665" i="1"/>
  <c r="J675" i="1"/>
  <c r="J685" i="1"/>
  <c r="J695" i="1"/>
  <c r="J705" i="1"/>
  <c r="J715" i="1"/>
  <c r="J725" i="1"/>
  <c r="J735" i="1"/>
  <c r="J745" i="1"/>
  <c r="J755" i="1"/>
  <c r="J765" i="1"/>
  <c r="J775" i="1"/>
  <c r="J785" i="1"/>
  <c r="J795" i="1"/>
  <c r="J805" i="1"/>
  <c r="J815" i="1"/>
  <c r="J825" i="1"/>
  <c r="J835" i="1"/>
  <c r="J845" i="1"/>
  <c r="J855" i="1"/>
  <c r="J865" i="1"/>
  <c r="J875" i="1"/>
  <c r="J885" i="1"/>
  <c r="J895" i="1"/>
  <c r="J905" i="1"/>
  <c r="J915" i="1"/>
  <c r="J925" i="1"/>
  <c r="J935" i="1"/>
  <c r="J945" i="1"/>
  <c r="J955" i="1"/>
  <c r="J965" i="1"/>
  <c r="J975" i="1"/>
  <c r="J985" i="1"/>
  <c r="J995" i="1"/>
  <c r="J1005" i="1"/>
  <c r="J1015" i="1"/>
  <c r="J1025" i="1"/>
  <c r="J1035" i="1"/>
  <c r="J1045" i="1"/>
  <c r="J1055" i="1"/>
  <c r="J1065" i="1"/>
  <c r="J1075" i="1"/>
  <c r="J1085" i="1"/>
  <c r="J1095" i="1"/>
  <c r="J1105" i="1"/>
  <c r="J1115" i="1"/>
  <c r="J1125" i="1"/>
  <c r="J1135" i="1"/>
  <c r="J1145" i="1"/>
  <c r="J1155" i="1"/>
  <c r="J1165" i="1"/>
  <c r="J1175" i="1"/>
  <c r="J1185" i="1"/>
  <c r="J1195" i="1"/>
  <c r="J1205" i="1"/>
  <c r="J1215" i="1"/>
  <c r="J1225" i="1"/>
  <c r="J1235" i="1"/>
  <c r="J1245" i="1"/>
  <c r="J1255" i="1"/>
  <c r="J1265" i="1"/>
  <c r="J1275" i="1"/>
  <c r="J1285" i="1"/>
  <c r="J1295" i="1"/>
  <c r="J1305" i="1"/>
  <c r="J1315" i="1"/>
  <c r="J1325" i="1"/>
  <c r="J1335" i="1"/>
  <c r="J1345" i="1"/>
  <c r="J1355" i="1"/>
  <c r="J1365" i="1"/>
  <c r="J1375" i="1"/>
  <c r="J1385" i="1"/>
  <c r="J1395" i="1"/>
  <c r="J1405" i="1"/>
  <c r="J1415" i="1"/>
  <c r="J1425" i="1"/>
  <c r="J1435" i="1"/>
  <c r="J1445" i="1"/>
  <c r="J1455" i="1"/>
  <c r="J1465" i="1"/>
  <c r="J1475" i="1"/>
  <c r="J1485" i="1"/>
  <c r="J1495" i="1"/>
  <c r="J1505" i="1"/>
  <c r="J1515" i="1"/>
  <c r="J1525" i="1"/>
  <c r="J1535" i="1"/>
  <c r="J1545" i="1"/>
  <c r="J1555" i="1"/>
  <c r="J1565" i="1"/>
  <c r="J1575" i="1"/>
  <c r="J1585" i="1"/>
  <c r="J1595" i="1"/>
  <c r="J1605" i="1"/>
  <c r="J1615" i="1"/>
  <c r="J1625" i="1"/>
  <c r="J1635" i="1"/>
  <c r="J1645" i="1"/>
  <c r="J1655" i="1"/>
  <c r="J1665" i="1"/>
  <c r="J1675" i="1"/>
  <c r="J1685" i="1"/>
  <c r="J1695" i="1"/>
  <c r="J1705" i="1"/>
  <c r="J1715" i="1"/>
  <c r="J1725" i="1"/>
  <c r="J1735" i="1"/>
  <c r="J1745" i="1"/>
  <c r="J1755" i="1"/>
  <c r="J1765" i="1"/>
  <c r="J1775" i="1"/>
  <c r="J1785" i="1"/>
  <c r="J1795" i="1"/>
  <c r="I5" i="1"/>
  <c r="I15" i="1"/>
  <c r="I25" i="1"/>
  <c r="I35" i="1"/>
  <c r="I45" i="1"/>
  <c r="I55" i="1"/>
  <c r="I65" i="1"/>
  <c r="I75" i="1"/>
  <c r="I85" i="1"/>
  <c r="I95" i="1"/>
  <c r="I105" i="1"/>
  <c r="I115" i="1"/>
  <c r="I125" i="1"/>
  <c r="I135" i="1"/>
  <c r="I145" i="1"/>
  <c r="I155" i="1"/>
  <c r="L513" i="1"/>
  <c r="L562" i="1"/>
  <c r="L593" i="1"/>
  <c r="L631" i="1"/>
  <c r="L654" i="1"/>
  <c r="L675" i="1"/>
  <c r="L693" i="1"/>
  <c r="L707" i="1"/>
  <c r="L721" i="1"/>
  <c r="L733" i="1"/>
  <c r="L745" i="1"/>
  <c r="L757" i="1"/>
  <c r="L771" i="1"/>
  <c r="L783" i="1"/>
  <c r="L795" i="1"/>
  <c r="L806" i="1"/>
  <c r="L816" i="1"/>
  <c r="L826" i="1"/>
  <c r="L836" i="1"/>
  <c r="L846" i="1"/>
  <c r="L856" i="1"/>
  <c r="L866" i="1"/>
  <c r="L876" i="1"/>
  <c r="L886" i="1"/>
  <c r="L896" i="1"/>
  <c r="L906" i="1"/>
  <c r="L916" i="1"/>
  <c r="L926" i="1"/>
  <c r="L936" i="1"/>
  <c r="L946" i="1"/>
  <c r="L956" i="1"/>
  <c r="L966" i="1"/>
  <c r="L976" i="1"/>
  <c r="L986" i="1"/>
  <c r="L996" i="1"/>
  <c r="L1006" i="1"/>
  <c r="L1016" i="1"/>
  <c r="L1026" i="1"/>
  <c r="L1036" i="1"/>
  <c r="L1046" i="1"/>
  <c r="L1056" i="1"/>
  <c r="L1066" i="1"/>
  <c r="L1076" i="1"/>
  <c r="L1086" i="1"/>
  <c r="L1096" i="1"/>
  <c r="L1106" i="1"/>
  <c r="L1116" i="1"/>
  <c r="L1126" i="1"/>
  <c r="L1136" i="1"/>
  <c r="L1146" i="1"/>
  <c r="L1156" i="1"/>
  <c r="L1166" i="1"/>
  <c r="L1176" i="1"/>
  <c r="L1186" i="1"/>
  <c r="L1196" i="1"/>
  <c r="L1206" i="1"/>
  <c r="L1216" i="1"/>
  <c r="L1226" i="1"/>
  <c r="L1236" i="1"/>
  <c r="L1246" i="1"/>
  <c r="L1256" i="1"/>
  <c r="L1266" i="1"/>
  <c r="L1276" i="1"/>
  <c r="L1286" i="1"/>
  <c r="L1296" i="1"/>
  <c r="L1306" i="1"/>
  <c r="L1316" i="1"/>
  <c r="L1326" i="1"/>
  <c r="L1336" i="1"/>
  <c r="L1346" i="1"/>
  <c r="L1356" i="1"/>
  <c r="L1366" i="1"/>
  <c r="L1376" i="1"/>
  <c r="L1386" i="1"/>
  <c r="L1396" i="1"/>
  <c r="L1406" i="1"/>
  <c r="L1416" i="1"/>
  <c r="L1426" i="1"/>
  <c r="L1436" i="1"/>
  <c r="L1446" i="1"/>
  <c r="L1456" i="1"/>
  <c r="L1466" i="1"/>
  <c r="L1476" i="1"/>
  <c r="L1486" i="1"/>
  <c r="L1496" i="1"/>
  <c r="L1506" i="1"/>
  <c r="L1516" i="1"/>
  <c r="L1526" i="1"/>
  <c r="L1536" i="1"/>
  <c r="L1546" i="1"/>
  <c r="L1556" i="1"/>
  <c r="L1566" i="1"/>
  <c r="L1576" i="1"/>
  <c r="L1586" i="1"/>
  <c r="L1596" i="1"/>
  <c r="L1606" i="1"/>
  <c r="L1616" i="1"/>
  <c r="L1626" i="1"/>
  <c r="L1636" i="1"/>
  <c r="L1646" i="1"/>
  <c r="L1656" i="1"/>
  <c r="L1666" i="1"/>
  <c r="L1676" i="1"/>
  <c r="L1686" i="1"/>
  <c r="L1696" i="1"/>
  <c r="L1706" i="1"/>
  <c r="L1716" i="1"/>
  <c r="L1726" i="1"/>
  <c r="L1736" i="1"/>
  <c r="L1746" i="1"/>
  <c r="L1756" i="1"/>
  <c r="L1766" i="1"/>
  <c r="L1776" i="1"/>
  <c r="L1786" i="1"/>
  <c r="L1796" i="1"/>
  <c r="K6" i="1"/>
  <c r="K16" i="1"/>
  <c r="K26" i="1"/>
  <c r="K36" i="1"/>
  <c r="K46" i="1"/>
  <c r="K56" i="1"/>
  <c r="K66" i="1"/>
  <c r="K76" i="1"/>
  <c r="K86" i="1"/>
  <c r="K96" i="1"/>
  <c r="K106" i="1"/>
  <c r="K116" i="1"/>
  <c r="K126" i="1"/>
  <c r="K136" i="1"/>
  <c r="K146" i="1"/>
  <c r="K156" i="1"/>
  <c r="K166" i="1"/>
  <c r="K176" i="1"/>
  <c r="K186" i="1"/>
  <c r="K196" i="1"/>
  <c r="K206" i="1"/>
  <c r="K216" i="1"/>
  <c r="K226" i="1"/>
  <c r="K236" i="1"/>
  <c r="K246" i="1"/>
  <c r="K256" i="1"/>
  <c r="K266" i="1"/>
  <c r="K276" i="1"/>
  <c r="K286" i="1"/>
  <c r="K296" i="1"/>
  <c r="K306" i="1"/>
  <c r="K316" i="1"/>
  <c r="K326" i="1"/>
  <c r="K336" i="1"/>
  <c r="K346" i="1"/>
  <c r="K356" i="1"/>
  <c r="K366" i="1"/>
  <c r="K376" i="1"/>
  <c r="K386" i="1"/>
  <c r="K396" i="1"/>
  <c r="K406" i="1"/>
  <c r="K416" i="1"/>
  <c r="K426" i="1"/>
  <c r="K436" i="1"/>
  <c r="K446" i="1"/>
  <c r="K456" i="1"/>
  <c r="K466" i="1"/>
  <c r="K476" i="1"/>
  <c r="K486" i="1"/>
  <c r="K496" i="1"/>
  <c r="K506" i="1"/>
  <c r="K516" i="1"/>
  <c r="K526" i="1"/>
  <c r="K536" i="1"/>
  <c r="K546" i="1"/>
  <c r="K556" i="1"/>
  <c r="K566" i="1"/>
  <c r="K576" i="1"/>
  <c r="K586" i="1"/>
  <c r="K596" i="1"/>
  <c r="K606" i="1"/>
  <c r="K616" i="1"/>
  <c r="K626" i="1"/>
  <c r="K636" i="1"/>
  <c r="K646" i="1"/>
  <c r="K656" i="1"/>
  <c r="K666" i="1"/>
  <c r="K676" i="1"/>
  <c r="K686" i="1"/>
  <c r="K696" i="1"/>
  <c r="K706" i="1"/>
  <c r="K716" i="1"/>
  <c r="K726" i="1"/>
  <c r="K736" i="1"/>
  <c r="K746" i="1"/>
  <c r="K756" i="1"/>
  <c r="K766" i="1"/>
  <c r="K776" i="1"/>
  <c r="K786" i="1"/>
  <c r="K796" i="1"/>
  <c r="K806" i="1"/>
  <c r="K816" i="1"/>
  <c r="K826" i="1"/>
  <c r="K836" i="1"/>
  <c r="K846" i="1"/>
  <c r="K856" i="1"/>
  <c r="K866" i="1"/>
  <c r="K876" i="1"/>
  <c r="K886" i="1"/>
  <c r="K896" i="1"/>
  <c r="K906" i="1"/>
  <c r="K916" i="1"/>
  <c r="K926" i="1"/>
  <c r="K936" i="1"/>
  <c r="K946" i="1"/>
  <c r="K956" i="1"/>
  <c r="K966" i="1"/>
  <c r="K976" i="1"/>
  <c r="K986" i="1"/>
  <c r="K996" i="1"/>
  <c r="K1006" i="1"/>
  <c r="K1016" i="1"/>
  <c r="K1026" i="1"/>
  <c r="K1036" i="1"/>
  <c r="K1046" i="1"/>
  <c r="K1056" i="1"/>
  <c r="K1066" i="1"/>
  <c r="K1076" i="1"/>
  <c r="K1086" i="1"/>
  <c r="K1096" i="1"/>
  <c r="K1106" i="1"/>
  <c r="K1116" i="1"/>
  <c r="K1126" i="1"/>
  <c r="K1136" i="1"/>
  <c r="K1146" i="1"/>
  <c r="K1156" i="1"/>
  <c r="K1166" i="1"/>
  <c r="K1176" i="1"/>
  <c r="K1186" i="1"/>
  <c r="K1196" i="1"/>
  <c r="K1206" i="1"/>
  <c r="K1216" i="1"/>
  <c r="K1226" i="1"/>
  <c r="K1236" i="1"/>
  <c r="K1246" i="1"/>
  <c r="K1256" i="1"/>
  <c r="K1266" i="1"/>
  <c r="K1276" i="1"/>
  <c r="K1286" i="1"/>
  <c r="K1296" i="1"/>
  <c r="K1306" i="1"/>
  <c r="K1316" i="1"/>
  <c r="K1326" i="1"/>
  <c r="K1336" i="1"/>
  <c r="K1346" i="1"/>
  <c r="K1356" i="1"/>
  <c r="K1366" i="1"/>
  <c r="K1376" i="1"/>
  <c r="K1386" i="1"/>
  <c r="K1396" i="1"/>
  <c r="K1406" i="1"/>
  <c r="K1416" i="1"/>
  <c r="K1426" i="1"/>
  <c r="K1436" i="1"/>
  <c r="K1446" i="1"/>
  <c r="K1456" i="1"/>
  <c r="K1466" i="1"/>
  <c r="K1476" i="1"/>
  <c r="K1486" i="1"/>
  <c r="K1496" i="1"/>
  <c r="K1506" i="1"/>
  <c r="K1516" i="1"/>
  <c r="K1526" i="1"/>
  <c r="K1536" i="1"/>
  <c r="K1546" i="1"/>
  <c r="K1556" i="1"/>
  <c r="K1566" i="1"/>
  <c r="K1576" i="1"/>
  <c r="K1586" i="1"/>
  <c r="K1596" i="1"/>
  <c r="K1606" i="1"/>
  <c r="K1616" i="1"/>
  <c r="K1626" i="1"/>
  <c r="K1636" i="1"/>
  <c r="K1646" i="1"/>
  <c r="K1656" i="1"/>
  <c r="K1666" i="1"/>
  <c r="K1676" i="1"/>
  <c r="K1686" i="1"/>
  <c r="K1696" i="1"/>
  <c r="K1706" i="1"/>
  <c r="K1716" i="1"/>
  <c r="K1726" i="1"/>
  <c r="K1736" i="1"/>
  <c r="K1746" i="1"/>
  <c r="K1756" i="1"/>
  <c r="K1766" i="1"/>
  <c r="K1776" i="1"/>
  <c r="K1786" i="1"/>
  <c r="K1796" i="1"/>
  <c r="J6" i="1"/>
  <c r="J16" i="1"/>
  <c r="J26" i="1"/>
  <c r="J36" i="1"/>
  <c r="J46" i="1"/>
  <c r="J56" i="1"/>
  <c r="J66" i="1"/>
  <c r="J76" i="1"/>
  <c r="J86" i="1"/>
  <c r="J96" i="1"/>
  <c r="J106" i="1"/>
  <c r="J116" i="1"/>
  <c r="J126" i="1"/>
  <c r="J136" i="1"/>
  <c r="J146" i="1"/>
  <c r="J156" i="1"/>
  <c r="J166" i="1"/>
  <c r="J176" i="1"/>
  <c r="J186" i="1"/>
  <c r="J196" i="1"/>
  <c r="J206" i="1"/>
  <c r="J216" i="1"/>
  <c r="J226" i="1"/>
  <c r="J236" i="1"/>
  <c r="J246" i="1"/>
  <c r="J256" i="1"/>
  <c r="J266" i="1"/>
  <c r="J276" i="1"/>
  <c r="J286" i="1"/>
  <c r="J296" i="1"/>
  <c r="J306" i="1"/>
  <c r="J316" i="1"/>
  <c r="J326" i="1"/>
  <c r="J336" i="1"/>
  <c r="J346" i="1"/>
  <c r="J356" i="1"/>
  <c r="J366" i="1"/>
  <c r="J376" i="1"/>
  <c r="J386" i="1"/>
  <c r="J396" i="1"/>
  <c r="J406" i="1"/>
  <c r="J416" i="1"/>
  <c r="J426" i="1"/>
  <c r="J436" i="1"/>
  <c r="J446" i="1"/>
  <c r="J456" i="1"/>
  <c r="J466" i="1"/>
  <c r="J476" i="1"/>
  <c r="J486" i="1"/>
  <c r="J496" i="1"/>
  <c r="J506" i="1"/>
  <c r="J516" i="1"/>
  <c r="J526" i="1"/>
  <c r="J536" i="1"/>
  <c r="J546" i="1"/>
  <c r="J556" i="1"/>
  <c r="J566" i="1"/>
  <c r="J576" i="1"/>
  <c r="J586" i="1"/>
  <c r="J596" i="1"/>
  <c r="J606" i="1"/>
  <c r="J616" i="1"/>
  <c r="J626" i="1"/>
  <c r="J636" i="1"/>
  <c r="J646" i="1"/>
  <c r="J656" i="1"/>
  <c r="J666" i="1"/>
  <c r="J676" i="1"/>
  <c r="J686" i="1"/>
  <c r="J696" i="1"/>
  <c r="J706" i="1"/>
  <c r="J716" i="1"/>
  <c r="J726" i="1"/>
  <c r="J736" i="1"/>
  <c r="J746" i="1"/>
  <c r="J756" i="1"/>
  <c r="J766" i="1"/>
  <c r="J776" i="1"/>
  <c r="J786" i="1"/>
  <c r="J796" i="1"/>
  <c r="J806" i="1"/>
  <c r="L523" i="1"/>
  <c r="L563" i="1"/>
  <c r="L601" i="1"/>
  <c r="L632" i="1"/>
  <c r="L661" i="1"/>
  <c r="L677" i="1"/>
  <c r="L694" i="1"/>
  <c r="L710" i="1"/>
  <c r="L722" i="1"/>
  <c r="L734" i="1"/>
  <c r="L746" i="1"/>
  <c r="L760" i="1"/>
  <c r="L772" i="1"/>
  <c r="L784" i="1"/>
  <c r="L796" i="1"/>
  <c r="L807" i="1"/>
  <c r="L817" i="1"/>
  <c r="L827" i="1"/>
  <c r="L837" i="1"/>
  <c r="L847" i="1"/>
  <c r="L857" i="1"/>
  <c r="L867" i="1"/>
  <c r="L877" i="1"/>
  <c r="L887" i="1"/>
  <c r="L897" i="1"/>
  <c r="L907" i="1"/>
  <c r="L917" i="1"/>
  <c r="L927" i="1"/>
  <c r="L937" i="1"/>
  <c r="L947" i="1"/>
  <c r="L957" i="1"/>
  <c r="L967" i="1"/>
  <c r="L977" i="1"/>
  <c r="L987" i="1"/>
  <c r="L997" i="1"/>
  <c r="L1007" i="1"/>
  <c r="L1017" i="1"/>
  <c r="L1027" i="1"/>
  <c r="L1037" i="1"/>
  <c r="L1047" i="1"/>
  <c r="L1057" i="1"/>
  <c r="L1067" i="1"/>
  <c r="L1077" i="1"/>
  <c r="L1087" i="1"/>
  <c r="L1097" i="1"/>
  <c r="L1107" i="1"/>
  <c r="L1117" i="1"/>
  <c r="L1127" i="1"/>
  <c r="L1137" i="1"/>
  <c r="L1147" i="1"/>
  <c r="L1157" i="1"/>
  <c r="L1167" i="1"/>
  <c r="L1177" i="1"/>
  <c r="L1187" i="1"/>
  <c r="L1197" i="1"/>
  <c r="L1207" i="1"/>
  <c r="L1217" i="1"/>
  <c r="L1227" i="1"/>
  <c r="L1237" i="1"/>
  <c r="L1247" i="1"/>
  <c r="L1257" i="1"/>
  <c r="L1267" i="1"/>
  <c r="L1277" i="1"/>
  <c r="L1287" i="1"/>
  <c r="L1297" i="1"/>
  <c r="L1307" i="1"/>
  <c r="L1317" i="1"/>
  <c r="L1327" i="1"/>
  <c r="L1337" i="1"/>
  <c r="L1347" i="1"/>
  <c r="L1357" i="1"/>
  <c r="L1367" i="1"/>
  <c r="L1377" i="1"/>
  <c r="L1387" i="1"/>
  <c r="L1397" i="1"/>
  <c r="L1407" i="1"/>
  <c r="L1417" i="1"/>
  <c r="L1427" i="1"/>
  <c r="L1437" i="1"/>
  <c r="L1447" i="1"/>
  <c r="L1457" i="1"/>
  <c r="L1467" i="1"/>
  <c r="L1477" i="1"/>
  <c r="L1487" i="1"/>
  <c r="L1497" i="1"/>
  <c r="L1507" i="1"/>
  <c r="L1517" i="1"/>
  <c r="L1527" i="1"/>
  <c r="L1537" i="1"/>
  <c r="L1547" i="1"/>
  <c r="L1557" i="1"/>
  <c r="L1567" i="1"/>
  <c r="L1577" i="1"/>
  <c r="L1587" i="1"/>
  <c r="L1597" i="1"/>
  <c r="L1607" i="1"/>
  <c r="L1617" i="1"/>
  <c r="L1627" i="1"/>
  <c r="L1637" i="1"/>
  <c r="L1647" i="1"/>
  <c r="L1657" i="1"/>
  <c r="L1667" i="1"/>
  <c r="L1677" i="1"/>
  <c r="L1687" i="1"/>
  <c r="L1697" i="1"/>
  <c r="L1707" i="1"/>
  <c r="L1717" i="1"/>
  <c r="L1727" i="1"/>
  <c r="L1737" i="1"/>
  <c r="L1747" i="1"/>
  <c r="L1757" i="1"/>
  <c r="L1767" i="1"/>
  <c r="L1777" i="1"/>
  <c r="L1787" i="1"/>
  <c r="L1797" i="1"/>
  <c r="K7" i="1"/>
  <c r="K17" i="1"/>
  <c r="K27" i="1"/>
  <c r="K37" i="1"/>
  <c r="K47" i="1"/>
  <c r="K57" i="1"/>
  <c r="K67" i="1"/>
  <c r="K77" i="1"/>
  <c r="K87" i="1"/>
  <c r="K97" i="1"/>
  <c r="K107" i="1"/>
  <c r="K117" i="1"/>
  <c r="K127" i="1"/>
  <c r="K137" i="1"/>
  <c r="K147" i="1"/>
  <c r="K157" i="1"/>
  <c r="K167" i="1"/>
  <c r="K177" i="1"/>
  <c r="K187" i="1"/>
  <c r="K197" i="1"/>
  <c r="K207" i="1"/>
  <c r="K217" i="1"/>
  <c r="K227" i="1"/>
  <c r="K237" i="1"/>
  <c r="K247" i="1"/>
  <c r="K257" i="1"/>
  <c r="K267" i="1"/>
  <c r="K277" i="1"/>
  <c r="K287" i="1"/>
  <c r="K297" i="1"/>
  <c r="K307" i="1"/>
  <c r="K317" i="1"/>
  <c r="K327" i="1"/>
  <c r="K337" i="1"/>
  <c r="K347" i="1"/>
  <c r="K357" i="1"/>
  <c r="K367" i="1"/>
  <c r="K377" i="1"/>
  <c r="K387" i="1"/>
  <c r="K397" i="1"/>
  <c r="K407" i="1"/>
  <c r="K417" i="1"/>
  <c r="K427" i="1"/>
  <c r="K437" i="1"/>
  <c r="K447" i="1"/>
  <c r="K457" i="1"/>
  <c r="K467" i="1"/>
  <c r="K477" i="1"/>
  <c r="K487" i="1"/>
  <c r="K497" i="1"/>
  <c r="K507" i="1"/>
  <c r="K517" i="1"/>
  <c r="K527" i="1"/>
  <c r="K537" i="1"/>
  <c r="K547" i="1"/>
  <c r="K557" i="1"/>
  <c r="K567" i="1"/>
  <c r="K577" i="1"/>
  <c r="K587" i="1"/>
  <c r="K597" i="1"/>
  <c r="K607" i="1"/>
  <c r="K617" i="1"/>
  <c r="K627" i="1"/>
  <c r="K637" i="1"/>
  <c r="K647" i="1"/>
  <c r="K657" i="1"/>
  <c r="K667" i="1"/>
  <c r="K677" i="1"/>
  <c r="K687" i="1"/>
  <c r="K697" i="1"/>
  <c r="K707" i="1"/>
  <c r="K717" i="1"/>
  <c r="K727" i="1"/>
  <c r="K737" i="1"/>
  <c r="K747" i="1"/>
  <c r="K757" i="1"/>
  <c r="K767" i="1"/>
  <c r="K777" i="1"/>
  <c r="K787" i="1"/>
  <c r="K797" i="1"/>
  <c r="K807" i="1"/>
  <c r="K817" i="1"/>
  <c r="K827" i="1"/>
  <c r="K837" i="1"/>
  <c r="K847" i="1"/>
  <c r="K857" i="1"/>
  <c r="K867" i="1"/>
  <c r="K877" i="1"/>
  <c r="K887" i="1"/>
  <c r="K897" i="1"/>
  <c r="K907" i="1"/>
  <c r="K917" i="1"/>
  <c r="K927" i="1"/>
  <c r="K937" i="1"/>
  <c r="K947" i="1"/>
  <c r="K957" i="1"/>
  <c r="K967" i="1"/>
  <c r="K977" i="1"/>
  <c r="K987" i="1"/>
  <c r="K997" i="1"/>
  <c r="K1007" i="1"/>
  <c r="K1017" i="1"/>
  <c r="K1027" i="1"/>
  <c r="K1037" i="1"/>
  <c r="K1047" i="1"/>
  <c r="K1057" i="1"/>
  <c r="K1067" i="1"/>
  <c r="K1077" i="1"/>
  <c r="K1087" i="1"/>
  <c r="K1097" i="1"/>
  <c r="K1107" i="1"/>
  <c r="K1117" i="1"/>
  <c r="K1127" i="1"/>
  <c r="K1137" i="1"/>
  <c r="K1147" i="1"/>
  <c r="K1157" i="1"/>
  <c r="K1167" i="1"/>
  <c r="K1177" i="1"/>
  <c r="K1187" i="1"/>
  <c r="K1197" i="1"/>
  <c r="K1207" i="1"/>
  <c r="K1217" i="1"/>
  <c r="K1227" i="1"/>
  <c r="K1237" i="1"/>
  <c r="K1247" i="1"/>
  <c r="K1257" i="1"/>
  <c r="K1267" i="1"/>
  <c r="K1277" i="1"/>
  <c r="K1287" i="1"/>
  <c r="K1297" i="1"/>
  <c r="K1307" i="1"/>
  <c r="K1317" i="1"/>
  <c r="K1327" i="1"/>
  <c r="K1337" i="1"/>
  <c r="K1347" i="1"/>
  <c r="K1357" i="1"/>
  <c r="K1367" i="1"/>
  <c r="K1377" i="1"/>
  <c r="K1387" i="1"/>
  <c r="K1397" i="1"/>
  <c r="K1407" i="1"/>
  <c r="K1417" i="1"/>
  <c r="K1427" i="1"/>
  <c r="K1437" i="1"/>
  <c r="K1447" i="1"/>
  <c r="K1457" i="1"/>
  <c r="K1467" i="1"/>
  <c r="K1477" i="1"/>
  <c r="K1487" i="1"/>
  <c r="K1497" i="1"/>
  <c r="K1507" i="1"/>
  <c r="K1517" i="1"/>
  <c r="K1527" i="1"/>
  <c r="K1537" i="1"/>
  <c r="K1547" i="1"/>
  <c r="K1557" i="1"/>
  <c r="K1567" i="1"/>
  <c r="K1577" i="1"/>
  <c r="K1587" i="1"/>
  <c r="K1597" i="1"/>
  <c r="K1607" i="1"/>
  <c r="K1617" i="1"/>
  <c r="K1627" i="1"/>
  <c r="K1637" i="1"/>
  <c r="K1647" i="1"/>
  <c r="K1657" i="1"/>
  <c r="K1667" i="1"/>
  <c r="K1677" i="1"/>
  <c r="K1687" i="1"/>
  <c r="K1697" i="1"/>
  <c r="K1707" i="1"/>
  <c r="K1717" i="1"/>
  <c r="K1727" i="1"/>
  <c r="K1737" i="1"/>
  <c r="K1747" i="1"/>
  <c r="K1757" i="1"/>
  <c r="K1767" i="1"/>
  <c r="K1777" i="1"/>
  <c r="K1787" i="1"/>
  <c r="K1797" i="1"/>
  <c r="J7" i="1"/>
  <c r="J17" i="1"/>
  <c r="J27" i="1"/>
  <c r="J37" i="1"/>
  <c r="J47" i="1"/>
  <c r="J57" i="1"/>
  <c r="J67" i="1"/>
  <c r="J77" i="1"/>
  <c r="J87" i="1"/>
  <c r="J97" i="1"/>
  <c r="J107" i="1"/>
  <c r="J117" i="1"/>
  <c r="J127" i="1"/>
  <c r="J137" i="1"/>
  <c r="J147" i="1"/>
  <c r="J157" i="1"/>
  <c r="J167" i="1"/>
  <c r="J177" i="1"/>
  <c r="J187" i="1"/>
  <c r="J197" i="1"/>
  <c r="J207" i="1"/>
  <c r="J217" i="1"/>
  <c r="J227" i="1"/>
  <c r="J237" i="1"/>
  <c r="J247" i="1"/>
  <c r="J257" i="1"/>
  <c r="J267" i="1"/>
  <c r="J277" i="1"/>
  <c r="J287" i="1"/>
  <c r="J297" i="1"/>
  <c r="J307" i="1"/>
  <c r="J317" i="1"/>
  <c r="J327" i="1"/>
  <c r="J337" i="1"/>
  <c r="J347" i="1"/>
  <c r="J357" i="1"/>
  <c r="J367" i="1"/>
  <c r="J377" i="1"/>
  <c r="J387" i="1"/>
  <c r="J397" i="1"/>
  <c r="J407" i="1"/>
  <c r="J417" i="1"/>
  <c r="J427" i="1"/>
  <c r="J437" i="1"/>
  <c r="J447" i="1"/>
  <c r="J457" i="1"/>
  <c r="J467" i="1"/>
  <c r="J477" i="1"/>
  <c r="J487" i="1"/>
  <c r="J497" i="1"/>
  <c r="J507" i="1"/>
  <c r="J517" i="1"/>
  <c r="J527" i="1"/>
  <c r="J537" i="1"/>
  <c r="J547" i="1"/>
  <c r="J557" i="1"/>
  <c r="J567" i="1"/>
  <c r="J577" i="1"/>
  <c r="J587" i="1"/>
  <c r="J597" i="1"/>
  <c r="J607" i="1"/>
  <c r="J617" i="1"/>
  <c r="J627" i="1"/>
  <c r="J637" i="1"/>
  <c r="J647" i="1"/>
  <c r="J657" i="1"/>
  <c r="J667" i="1"/>
  <c r="J677" i="1"/>
  <c r="J687" i="1"/>
  <c r="J697" i="1"/>
  <c r="J707" i="1"/>
  <c r="J717" i="1"/>
  <c r="J727" i="1"/>
  <c r="J737" i="1"/>
  <c r="J747" i="1"/>
  <c r="J757" i="1"/>
  <c r="J767" i="1"/>
  <c r="J777" i="1"/>
  <c r="J787" i="1"/>
  <c r="J797" i="1"/>
  <c r="J807" i="1"/>
  <c r="J817" i="1"/>
  <c r="J827" i="1"/>
  <c r="J837" i="1"/>
  <c r="J847" i="1"/>
  <c r="J857" i="1"/>
  <c r="J867" i="1"/>
  <c r="J877" i="1"/>
  <c r="J887" i="1"/>
  <c r="J897" i="1"/>
  <c r="J907" i="1"/>
  <c r="J917" i="1"/>
  <c r="J927" i="1"/>
  <c r="J937" i="1"/>
  <c r="J947" i="1"/>
  <c r="J957" i="1"/>
  <c r="J967" i="1"/>
  <c r="J977" i="1"/>
  <c r="J987" i="1"/>
  <c r="J997" i="1"/>
  <c r="J1007" i="1"/>
  <c r="J1017" i="1"/>
  <c r="J1027" i="1"/>
  <c r="J1037" i="1"/>
  <c r="J1047" i="1"/>
  <c r="J1057" i="1"/>
  <c r="J1067" i="1"/>
  <c r="J1077" i="1"/>
  <c r="J1087" i="1"/>
  <c r="J1097" i="1"/>
  <c r="J1107" i="1"/>
  <c r="J1117" i="1"/>
  <c r="J1127" i="1"/>
  <c r="J1137" i="1"/>
  <c r="J1147" i="1"/>
  <c r="J1157" i="1"/>
  <c r="J1167" i="1"/>
  <c r="J1177" i="1"/>
  <c r="J1187" i="1"/>
  <c r="J1197" i="1"/>
  <c r="J1207" i="1"/>
  <c r="J1217" i="1"/>
  <c r="J1227" i="1"/>
  <c r="J1237" i="1"/>
  <c r="J1247" i="1"/>
  <c r="J1257" i="1"/>
  <c r="J1267" i="1"/>
  <c r="J1277" i="1"/>
  <c r="J1287" i="1"/>
  <c r="J1297" i="1"/>
  <c r="J1307" i="1"/>
  <c r="J1317" i="1"/>
  <c r="J1327" i="1"/>
  <c r="J1337" i="1"/>
  <c r="J1347" i="1"/>
  <c r="J1357" i="1"/>
  <c r="J1367" i="1"/>
  <c r="J1377" i="1"/>
  <c r="J1387" i="1"/>
  <c r="J1397" i="1"/>
  <c r="J1407" i="1"/>
  <c r="J1417" i="1"/>
  <c r="J1427" i="1"/>
  <c r="J1437" i="1"/>
  <c r="J1447" i="1"/>
  <c r="J1457" i="1"/>
  <c r="J1467" i="1"/>
  <c r="J1477" i="1"/>
  <c r="J1487" i="1"/>
  <c r="J1497" i="1"/>
  <c r="J1507" i="1"/>
  <c r="J1517" i="1"/>
  <c r="J1527" i="1"/>
  <c r="J1537" i="1"/>
  <c r="J1547" i="1"/>
  <c r="J1557" i="1"/>
  <c r="J1567" i="1"/>
  <c r="J1577" i="1"/>
  <c r="J1587" i="1"/>
  <c r="J1597" i="1"/>
  <c r="J1607" i="1"/>
  <c r="J1617" i="1"/>
  <c r="J1627" i="1"/>
  <c r="J1637" i="1"/>
  <c r="J1647" i="1"/>
  <c r="J1657" i="1"/>
  <c r="J1667" i="1"/>
  <c r="J1677" i="1"/>
  <c r="J1687" i="1"/>
  <c r="J1697" i="1"/>
  <c r="J1707" i="1"/>
  <c r="J1717" i="1"/>
  <c r="J1727" i="1"/>
  <c r="J1737" i="1"/>
  <c r="J1747" i="1"/>
  <c r="J1757" i="1"/>
  <c r="J1767" i="1"/>
  <c r="J1777" i="1"/>
  <c r="J1787" i="1"/>
  <c r="J1797" i="1"/>
  <c r="I7" i="1"/>
  <c r="I17" i="1"/>
  <c r="I27" i="1"/>
  <c r="I37" i="1"/>
  <c r="I47" i="1"/>
  <c r="I57" i="1"/>
  <c r="I67" i="1"/>
  <c r="I77" i="1"/>
  <c r="I87" i="1"/>
  <c r="I97" i="1"/>
  <c r="I107" i="1"/>
  <c r="I117" i="1"/>
  <c r="I127" i="1"/>
  <c r="I137" i="1"/>
  <c r="I147" i="1"/>
  <c r="I157" i="1"/>
  <c r="I167" i="1"/>
  <c r="I177" i="1"/>
  <c r="I187" i="1"/>
  <c r="I197" i="1"/>
  <c r="I207" i="1"/>
  <c r="I217" i="1"/>
  <c r="I227" i="1"/>
  <c r="L531" i="1"/>
  <c r="L571" i="1"/>
  <c r="L602" i="1"/>
  <c r="L633" i="1"/>
  <c r="L662" i="1"/>
  <c r="L681" i="1"/>
  <c r="L695" i="1"/>
  <c r="L711" i="1"/>
  <c r="L723" i="1"/>
  <c r="L735" i="1"/>
  <c r="L747" i="1"/>
  <c r="L761" i="1"/>
  <c r="L773" i="1"/>
  <c r="L785" i="1"/>
  <c r="L797" i="1"/>
  <c r="L808" i="1"/>
  <c r="L818" i="1"/>
  <c r="L828" i="1"/>
  <c r="L838" i="1"/>
  <c r="L848" i="1"/>
  <c r="L858" i="1"/>
  <c r="L868" i="1"/>
  <c r="L878" i="1"/>
  <c r="L888" i="1"/>
  <c r="L898" i="1"/>
  <c r="L908" i="1"/>
  <c r="L918" i="1"/>
  <c r="L928" i="1"/>
  <c r="L938" i="1"/>
  <c r="L948" i="1"/>
  <c r="L958" i="1"/>
  <c r="L968" i="1"/>
  <c r="L978" i="1"/>
  <c r="L988" i="1"/>
  <c r="L998" i="1"/>
  <c r="L1008" i="1"/>
  <c r="L1018" i="1"/>
  <c r="L1028" i="1"/>
  <c r="L1038" i="1"/>
  <c r="L1048" i="1"/>
  <c r="L1058" i="1"/>
  <c r="L1068" i="1"/>
  <c r="L1078" i="1"/>
  <c r="L1088" i="1"/>
  <c r="L1098" i="1"/>
  <c r="L1108" i="1"/>
  <c r="L1118" i="1"/>
  <c r="L1128" i="1"/>
  <c r="L1138" i="1"/>
  <c r="L1148" i="1"/>
  <c r="L1158" i="1"/>
  <c r="L1168" i="1"/>
  <c r="L1178" i="1"/>
  <c r="L1188" i="1"/>
  <c r="L1198" i="1"/>
  <c r="L1208" i="1"/>
  <c r="L1218" i="1"/>
  <c r="L1228" i="1"/>
  <c r="L1238" i="1"/>
  <c r="L1248" i="1"/>
  <c r="L1258" i="1"/>
  <c r="L1268" i="1"/>
  <c r="L1278" i="1"/>
  <c r="L1288" i="1"/>
  <c r="L1298" i="1"/>
  <c r="L1308" i="1"/>
  <c r="L1318" i="1"/>
  <c r="L1328" i="1"/>
  <c r="L1338" i="1"/>
  <c r="L1348" i="1"/>
  <c r="L1358" i="1"/>
  <c r="L1368" i="1"/>
  <c r="L1378" i="1"/>
  <c r="L1388" i="1"/>
  <c r="L1398" i="1"/>
  <c r="L1408" i="1"/>
  <c r="L1418" i="1"/>
  <c r="L1428" i="1"/>
  <c r="L1438" i="1"/>
  <c r="L1448" i="1"/>
  <c r="L1458" i="1"/>
  <c r="L1468" i="1"/>
  <c r="L1478" i="1"/>
  <c r="L1488" i="1"/>
  <c r="L1498" i="1"/>
  <c r="L1508" i="1"/>
  <c r="L1518" i="1"/>
  <c r="L1528" i="1"/>
  <c r="L1538" i="1"/>
  <c r="L1548" i="1"/>
  <c r="L1558" i="1"/>
  <c r="L1568" i="1"/>
  <c r="L1578" i="1"/>
  <c r="L1588" i="1"/>
  <c r="L1598" i="1"/>
  <c r="L1608" i="1"/>
  <c r="L1618" i="1"/>
  <c r="L1628" i="1"/>
  <c r="L1638" i="1"/>
  <c r="L1648" i="1"/>
  <c r="L1658" i="1"/>
  <c r="L1668" i="1"/>
  <c r="L1678" i="1"/>
  <c r="L1688" i="1"/>
  <c r="L1698" i="1"/>
  <c r="L1708" i="1"/>
  <c r="L1718" i="1"/>
  <c r="L1728" i="1"/>
  <c r="L1738" i="1"/>
  <c r="L1748" i="1"/>
  <c r="L1758" i="1"/>
  <c r="L1768" i="1"/>
  <c r="L1778" i="1"/>
  <c r="L1788" i="1"/>
  <c r="L1798" i="1"/>
  <c r="K8" i="1"/>
  <c r="K18" i="1"/>
  <c r="K28" i="1"/>
  <c r="K38" i="1"/>
  <c r="K48" i="1"/>
  <c r="K58" i="1"/>
  <c r="K68" i="1"/>
  <c r="K78" i="1"/>
  <c r="K88" i="1"/>
  <c r="K98" i="1"/>
  <c r="K108" i="1"/>
  <c r="K118" i="1"/>
  <c r="K128" i="1"/>
  <c r="K138" i="1"/>
  <c r="K148" i="1"/>
  <c r="K158" i="1"/>
  <c r="K168" i="1"/>
  <c r="K178" i="1"/>
  <c r="K188" i="1"/>
  <c r="K198" i="1"/>
  <c r="K208" i="1"/>
  <c r="K218" i="1"/>
  <c r="K228" i="1"/>
  <c r="K238" i="1"/>
  <c r="K248" i="1"/>
  <c r="K258" i="1"/>
  <c r="K268" i="1"/>
  <c r="K278" i="1"/>
  <c r="K288" i="1"/>
  <c r="K298" i="1"/>
  <c r="K308" i="1"/>
  <c r="K318" i="1"/>
  <c r="K328" i="1"/>
  <c r="K338" i="1"/>
  <c r="K348" i="1"/>
  <c r="K358" i="1"/>
  <c r="K368" i="1"/>
  <c r="K378" i="1"/>
  <c r="K388" i="1"/>
  <c r="K398" i="1"/>
  <c r="K408" i="1"/>
  <c r="K418" i="1"/>
  <c r="K428" i="1"/>
  <c r="K438" i="1"/>
  <c r="K448" i="1"/>
  <c r="K458" i="1"/>
  <c r="K468" i="1"/>
  <c r="K478" i="1"/>
  <c r="K488" i="1"/>
  <c r="K498" i="1"/>
  <c r="K508" i="1"/>
  <c r="K518" i="1"/>
  <c r="K528" i="1"/>
  <c r="K538" i="1"/>
  <c r="K548" i="1"/>
  <c r="K558" i="1"/>
  <c r="K568" i="1"/>
  <c r="K578" i="1"/>
  <c r="K588" i="1"/>
  <c r="K598" i="1"/>
  <c r="K608" i="1"/>
  <c r="K618" i="1"/>
  <c r="K628" i="1"/>
  <c r="K638" i="1"/>
  <c r="K648" i="1"/>
  <c r="K658" i="1"/>
  <c r="K668" i="1"/>
  <c r="K678" i="1"/>
  <c r="K688" i="1"/>
  <c r="K698" i="1"/>
  <c r="K708" i="1"/>
  <c r="K718" i="1"/>
  <c r="K728" i="1"/>
  <c r="K738" i="1"/>
  <c r="K748" i="1"/>
  <c r="K758" i="1"/>
  <c r="K768" i="1"/>
  <c r="K778" i="1"/>
  <c r="K788" i="1"/>
  <c r="K798" i="1"/>
  <c r="K808" i="1"/>
  <c r="K818" i="1"/>
  <c r="K828" i="1"/>
  <c r="K838" i="1"/>
  <c r="K848" i="1"/>
  <c r="K858" i="1"/>
  <c r="K868" i="1"/>
  <c r="K878" i="1"/>
  <c r="K888" i="1"/>
  <c r="K898" i="1"/>
  <c r="K908" i="1"/>
  <c r="K918" i="1"/>
  <c r="K928" i="1"/>
  <c r="K938" i="1"/>
  <c r="K948" i="1"/>
  <c r="K958" i="1"/>
  <c r="K968" i="1"/>
  <c r="K978" i="1"/>
  <c r="K988" i="1"/>
  <c r="K998" i="1"/>
  <c r="K1008" i="1"/>
  <c r="K1018" i="1"/>
  <c r="K1028" i="1"/>
  <c r="K1038" i="1"/>
  <c r="K1048" i="1"/>
  <c r="K1058" i="1"/>
  <c r="K1068" i="1"/>
  <c r="K1078" i="1"/>
  <c r="K1088" i="1"/>
  <c r="K1098" i="1"/>
  <c r="K1108" i="1"/>
  <c r="K1118" i="1"/>
  <c r="K1128" i="1"/>
  <c r="K1138" i="1"/>
  <c r="K1148" i="1"/>
  <c r="K1158" i="1"/>
  <c r="K1168" i="1"/>
  <c r="K1178" i="1"/>
  <c r="K1188" i="1"/>
  <c r="K1198" i="1"/>
  <c r="K1208" i="1"/>
  <c r="K1218" i="1"/>
  <c r="K1228" i="1"/>
  <c r="K1238" i="1"/>
  <c r="K1248" i="1"/>
  <c r="K1258" i="1"/>
  <c r="K1268" i="1"/>
  <c r="K1278" i="1"/>
  <c r="K1288" i="1"/>
  <c r="K1298" i="1"/>
  <c r="K1308" i="1"/>
  <c r="K1318" i="1"/>
  <c r="K1328" i="1"/>
  <c r="K1338" i="1"/>
  <c r="K1348" i="1"/>
  <c r="K1358" i="1"/>
  <c r="K1368" i="1"/>
  <c r="K1378" i="1"/>
  <c r="K1388" i="1"/>
  <c r="K1398" i="1"/>
  <c r="K1408" i="1"/>
  <c r="K1418" i="1"/>
  <c r="K1428" i="1"/>
  <c r="K1438" i="1"/>
  <c r="K1448" i="1"/>
  <c r="K1458" i="1"/>
  <c r="K1468" i="1"/>
  <c r="K1478" i="1"/>
  <c r="K1488" i="1"/>
  <c r="K1498" i="1"/>
  <c r="K1508" i="1"/>
  <c r="K1518" i="1"/>
  <c r="K1528" i="1"/>
  <c r="K1538" i="1"/>
  <c r="K1548" i="1"/>
  <c r="K1558" i="1"/>
  <c r="K1568" i="1"/>
  <c r="K1578" i="1"/>
  <c r="K1588" i="1"/>
  <c r="K1598" i="1"/>
  <c r="K1608" i="1"/>
  <c r="K1618" i="1"/>
  <c r="K1628" i="1"/>
  <c r="K1638" i="1"/>
  <c r="K1648" i="1"/>
  <c r="K1658" i="1"/>
  <c r="K1668" i="1"/>
  <c r="K1678" i="1"/>
  <c r="K1688" i="1"/>
  <c r="K1698" i="1"/>
  <c r="K1708" i="1"/>
  <c r="K1718" i="1"/>
  <c r="K1728" i="1"/>
  <c r="K1738" i="1"/>
  <c r="K1748" i="1"/>
  <c r="K1758" i="1"/>
  <c r="K1768" i="1"/>
  <c r="K1778" i="1"/>
  <c r="K1788" i="1"/>
  <c r="K1798" i="1"/>
  <c r="J8" i="1"/>
  <c r="J18" i="1"/>
  <c r="J28" i="1"/>
  <c r="J38" i="1"/>
  <c r="J48" i="1"/>
  <c r="J58" i="1"/>
  <c r="J68" i="1"/>
  <c r="J78" i="1"/>
  <c r="J88" i="1"/>
  <c r="J98" i="1"/>
  <c r="J108" i="1"/>
  <c r="J118" i="1"/>
  <c r="J128" i="1"/>
  <c r="J138" i="1"/>
  <c r="J148" i="1"/>
  <c r="J158" i="1"/>
  <c r="J168" i="1"/>
  <c r="J178" i="1"/>
  <c r="J188" i="1"/>
  <c r="J198" i="1"/>
  <c r="J208" i="1"/>
  <c r="J218" i="1"/>
  <c r="J228" i="1"/>
  <c r="J238" i="1"/>
  <c r="J248" i="1"/>
  <c r="J258" i="1"/>
  <c r="J268" i="1"/>
  <c r="J278" i="1"/>
  <c r="J288" i="1"/>
  <c r="J298" i="1"/>
  <c r="J308" i="1"/>
  <c r="J318" i="1"/>
  <c r="J328" i="1"/>
  <c r="J338" i="1"/>
  <c r="J348" i="1"/>
  <c r="J358" i="1"/>
  <c r="J368" i="1"/>
  <c r="J378" i="1"/>
  <c r="J388" i="1"/>
  <c r="J398" i="1"/>
  <c r="J408" i="1"/>
  <c r="J418" i="1"/>
  <c r="J428" i="1"/>
  <c r="J438" i="1"/>
  <c r="J448" i="1"/>
  <c r="J458" i="1"/>
  <c r="J468" i="1"/>
  <c r="J478" i="1"/>
  <c r="J488" i="1"/>
  <c r="J498" i="1"/>
  <c r="J508" i="1"/>
  <c r="J518" i="1"/>
  <c r="J528" i="1"/>
  <c r="J538" i="1"/>
  <c r="J548" i="1"/>
  <c r="J558" i="1"/>
  <c r="J568" i="1"/>
  <c r="J578" i="1"/>
  <c r="J588" i="1"/>
  <c r="J598" i="1"/>
  <c r="J608" i="1"/>
  <c r="J618" i="1"/>
  <c r="J628" i="1"/>
  <c r="J638" i="1"/>
  <c r="J648" i="1"/>
  <c r="J658" i="1"/>
  <c r="J668" i="1"/>
  <c r="J678" i="1"/>
  <c r="J688" i="1"/>
  <c r="J698" i="1"/>
  <c r="J708" i="1"/>
  <c r="J718" i="1"/>
  <c r="J728" i="1"/>
  <c r="J738" i="1"/>
  <c r="J748" i="1"/>
  <c r="J758" i="1"/>
  <c r="J768" i="1"/>
  <c r="J778" i="1"/>
  <c r="J788" i="1"/>
  <c r="J798" i="1"/>
  <c r="J808" i="1"/>
  <c r="J818" i="1"/>
  <c r="J828" i="1"/>
  <c r="J838" i="1"/>
  <c r="J848" i="1"/>
  <c r="J858" i="1"/>
  <c r="J868" i="1"/>
  <c r="J878" i="1"/>
  <c r="J888" i="1"/>
  <c r="J898" i="1"/>
  <c r="J908" i="1"/>
  <c r="J918" i="1"/>
  <c r="J928" i="1"/>
  <c r="J938" i="1"/>
  <c r="J948" i="1"/>
  <c r="J958" i="1"/>
  <c r="J968" i="1"/>
  <c r="J978" i="1"/>
  <c r="J988" i="1"/>
  <c r="J998" i="1"/>
  <c r="J1008" i="1"/>
  <c r="J1018" i="1"/>
  <c r="J1028" i="1"/>
  <c r="J1038" i="1"/>
  <c r="J1048" i="1"/>
  <c r="J1058" i="1"/>
  <c r="J1068" i="1"/>
  <c r="J1078" i="1"/>
  <c r="J1088" i="1"/>
  <c r="J1098" i="1"/>
  <c r="J1108" i="1"/>
  <c r="J1118" i="1"/>
  <c r="J1128" i="1"/>
  <c r="J1138" i="1"/>
  <c r="J1148" i="1"/>
  <c r="J1158" i="1"/>
  <c r="J1168" i="1"/>
  <c r="J1178" i="1"/>
  <c r="J1188" i="1"/>
  <c r="J1198" i="1"/>
  <c r="J1208" i="1"/>
  <c r="J1218" i="1"/>
  <c r="J1228" i="1"/>
  <c r="J1238" i="1"/>
  <c r="J1248" i="1"/>
  <c r="J1258" i="1"/>
  <c r="J1268" i="1"/>
  <c r="J1278" i="1"/>
  <c r="J1288" i="1"/>
  <c r="J1298" i="1"/>
  <c r="J1308" i="1"/>
  <c r="J1318" i="1"/>
  <c r="J1328" i="1"/>
  <c r="J1338" i="1"/>
  <c r="J1348" i="1"/>
  <c r="J1358" i="1"/>
  <c r="J1368" i="1"/>
  <c r="J1378" i="1"/>
  <c r="J1388" i="1"/>
  <c r="J1398" i="1"/>
  <c r="J1408" i="1"/>
  <c r="J1418" i="1"/>
  <c r="J1428" i="1"/>
  <c r="J1438" i="1"/>
  <c r="J1448" i="1"/>
  <c r="J1458" i="1"/>
  <c r="J1468" i="1"/>
  <c r="J1478" i="1"/>
  <c r="J1488" i="1"/>
  <c r="J1498" i="1"/>
  <c r="J1508" i="1"/>
  <c r="J1518" i="1"/>
  <c r="J1528" i="1"/>
  <c r="J1538" i="1"/>
  <c r="J1548" i="1"/>
  <c r="J1558" i="1"/>
  <c r="J1568" i="1"/>
  <c r="J1578" i="1"/>
  <c r="J1588" i="1"/>
  <c r="J1598" i="1"/>
  <c r="J1608" i="1"/>
  <c r="J1618" i="1"/>
  <c r="J1628" i="1"/>
  <c r="J1638" i="1"/>
  <c r="J1648" i="1"/>
  <c r="J1658" i="1"/>
  <c r="J1668" i="1"/>
  <c r="J1678" i="1"/>
  <c r="J1688" i="1"/>
  <c r="J1698" i="1"/>
  <c r="J1708" i="1"/>
  <c r="J1718" i="1"/>
  <c r="J1728" i="1"/>
  <c r="J1738" i="1"/>
  <c r="J1748" i="1"/>
  <c r="J1758" i="1"/>
  <c r="L533" i="1"/>
  <c r="L572" i="1"/>
  <c r="L603" i="1"/>
  <c r="L641" i="1"/>
  <c r="L663" i="1"/>
  <c r="L682" i="1"/>
  <c r="L697" i="1"/>
  <c r="L712" i="1"/>
  <c r="L724" i="1"/>
  <c r="L736" i="1"/>
  <c r="L750" i="1"/>
  <c r="L762" i="1"/>
  <c r="L774" i="1"/>
  <c r="L786" i="1"/>
  <c r="L799" i="1"/>
  <c r="L809" i="1"/>
  <c r="L819" i="1"/>
  <c r="L829" i="1"/>
  <c r="L839" i="1"/>
  <c r="L849" i="1"/>
  <c r="L859" i="1"/>
  <c r="L869" i="1"/>
  <c r="L879" i="1"/>
  <c r="L889" i="1"/>
  <c r="L899" i="1"/>
  <c r="L909" i="1"/>
  <c r="L919" i="1"/>
  <c r="L929" i="1"/>
  <c r="L939" i="1"/>
  <c r="L949" i="1"/>
  <c r="L959" i="1"/>
  <c r="L969" i="1"/>
  <c r="L979" i="1"/>
  <c r="L989" i="1"/>
  <c r="L999" i="1"/>
  <c r="L1009" i="1"/>
  <c r="L1019" i="1"/>
  <c r="L1029" i="1"/>
  <c r="L1039" i="1"/>
  <c r="L1049" i="1"/>
  <c r="L1059" i="1"/>
  <c r="L1069" i="1"/>
  <c r="L1079" i="1"/>
  <c r="L1089" i="1"/>
  <c r="L1099" i="1"/>
  <c r="L1109" i="1"/>
  <c r="L1119" i="1"/>
  <c r="L1129" i="1"/>
  <c r="L1139" i="1"/>
  <c r="L1149" i="1"/>
  <c r="L1159" i="1"/>
  <c r="L1169" i="1"/>
  <c r="L1179" i="1"/>
  <c r="L1189" i="1"/>
  <c r="L1199" i="1"/>
  <c r="L1209" i="1"/>
  <c r="L1219" i="1"/>
  <c r="L1229" i="1"/>
  <c r="L1239" i="1"/>
  <c r="L1249" i="1"/>
  <c r="L1259" i="1"/>
  <c r="L1269" i="1"/>
  <c r="L1279" i="1"/>
  <c r="L1289" i="1"/>
  <c r="L1299" i="1"/>
  <c r="L1309" i="1"/>
  <c r="L1319" i="1"/>
  <c r="L1329" i="1"/>
  <c r="L1339" i="1"/>
  <c r="L1349" i="1"/>
  <c r="L1359" i="1"/>
  <c r="L1369" i="1"/>
  <c r="L1379" i="1"/>
  <c r="L1389" i="1"/>
  <c r="L1399" i="1"/>
  <c r="L1409" i="1"/>
  <c r="L1419" i="1"/>
  <c r="L1429" i="1"/>
  <c r="L1439" i="1"/>
  <c r="L1449" i="1"/>
  <c r="L1459" i="1"/>
  <c r="L1469" i="1"/>
  <c r="L1479" i="1"/>
  <c r="L1489" i="1"/>
  <c r="L1499" i="1"/>
  <c r="L1509" i="1"/>
  <c r="L1519" i="1"/>
  <c r="L1529" i="1"/>
  <c r="L1539" i="1"/>
  <c r="L1549" i="1"/>
  <c r="L1559" i="1"/>
  <c r="L1569" i="1"/>
  <c r="L1579" i="1"/>
  <c r="L1589" i="1"/>
  <c r="L1599" i="1"/>
  <c r="L1609" i="1"/>
  <c r="L1619" i="1"/>
  <c r="L1629" i="1"/>
  <c r="L1639" i="1"/>
  <c r="L1649" i="1"/>
  <c r="L1659" i="1"/>
  <c r="L1669" i="1"/>
  <c r="L1679" i="1"/>
  <c r="L1689" i="1"/>
  <c r="L1699" i="1"/>
  <c r="L1709" i="1"/>
  <c r="L1719" i="1"/>
  <c r="L1729" i="1"/>
  <c r="L1739" i="1"/>
  <c r="L1749" i="1"/>
  <c r="L1759" i="1"/>
  <c r="L1769" i="1"/>
  <c r="L1779" i="1"/>
  <c r="L1789" i="1"/>
  <c r="L1799" i="1"/>
  <c r="K9" i="1"/>
  <c r="K19" i="1"/>
  <c r="K29" i="1"/>
  <c r="K39" i="1"/>
  <c r="K49" i="1"/>
  <c r="K59" i="1"/>
  <c r="K69" i="1"/>
  <c r="K79" i="1"/>
  <c r="K89" i="1"/>
  <c r="K99" i="1"/>
  <c r="K109" i="1"/>
  <c r="K119" i="1"/>
  <c r="K129" i="1"/>
  <c r="K139" i="1"/>
  <c r="K149" i="1"/>
  <c r="K159" i="1"/>
  <c r="K169" i="1"/>
  <c r="K179" i="1"/>
  <c r="K189" i="1"/>
  <c r="K199" i="1"/>
  <c r="K209" i="1"/>
  <c r="K219" i="1"/>
  <c r="K229" i="1"/>
  <c r="K239" i="1"/>
  <c r="K249" i="1"/>
  <c r="K259" i="1"/>
  <c r="K269" i="1"/>
  <c r="K279" i="1"/>
  <c r="K289" i="1"/>
  <c r="K299" i="1"/>
  <c r="K309" i="1"/>
  <c r="K319" i="1"/>
  <c r="K329" i="1"/>
  <c r="K339" i="1"/>
  <c r="K349" i="1"/>
  <c r="K359" i="1"/>
  <c r="K369" i="1"/>
  <c r="K379" i="1"/>
  <c r="K389" i="1"/>
  <c r="K399" i="1"/>
  <c r="K409" i="1"/>
  <c r="K419" i="1"/>
  <c r="K429" i="1"/>
  <c r="K439" i="1"/>
  <c r="K449" i="1"/>
  <c r="K459" i="1"/>
  <c r="K469" i="1"/>
  <c r="K479" i="1"/>
  <c r="K489" i="1"/>
  <c r="K499" i="1"/>
  <c r="K509" i="1"/>
  <c r="K519" i="1"/>
  <c r="K529" i="1"/>
  <c r="K539" i="1"/>
  <c r="K549" i="1"/>
  <c r="K559" i="1"/>
  <c r="K569" i="1"/>
  <c r="K579" i="1"/>
  <c r="K589" i="1"/>
  <c r="K599" i="1"/>
  <c r="K609" i="1"/>
  <c r="K619" i="1"/>
  <c r="K629" i="1"/>
  <c r="K639" i="1"/>
  <c r="K649" i="1"/>
  <c r="K659" i="1"/>
  <c r="K669" i="1"/>
  <c r="K679" i="1"/>
  <c r="K689" i="1"/>
  <c r="K699" i="1"/>
  <c r="K709" i="1"/>
  <c r="K719" i="1"/>
  <c r="K729" i="1"/>
  <c r="K739" i="1"/>
  <c r="K749" i="1"/>
  <c r="K759" i="1"/>
  <c r="K769" i="1"/>
  <c r="K779" i="1"/>
  <c r="K789" i="1"/>
  <c r="K799" i="1"/>
  <c r="K809" i="1"/>
  <c r="K819" i="1"/>
  <c r="K829" i="1"/>
  <c r="K839" i="1"/>
  <c r="K849" i="1"/>
  <c r="K859" i="1"/>
  <c r="K869" i="1"/>
  <c r="K879" i="1"/>
  <c r="K889" i="1"/>
  <c r="K899" i="1"/>
  <c r="K909" i="1"/>
  <c r="K919" i="1"/>
  <c r="K929" i="1"/>
  <c r="K939" i="1"/>
  <c r="K949" i="1"/>
  <c r="K959" i="1"/>
  <c r="K969" i="1"/>
  <c r="K979" i="1"/>
  <c r="K989" i="1"/>
  <c r="K999" i="1"/>
  <c r="K1009" i="1"/>
  <c r="K1019" i="1"/>
  <c r="K1029" i="1"/>
  <c r="K1039" i="1"/>
  <c r="K1049" i="1"/>
  <c r="K1059" i="1"/>
  <c r="K1069" i="1"/>
  <c r="K1079" i="1"/>
  <c r="K1089" i="1"/>
  <c r="K1099" i="1"/>
  <c r="K1109" i="1"/>
  <c r="K1119" i="1"/>
  <c r="K1129" i="1"/>
  <c r="K1139" i="1"/>
  <c r="K1149" i="1"/>
  <c r="K1159" i="1"/>
  <c r="K1169" i="1"/>
  <c r="K1179" i="1"/>
  <c r="K1189" i="1"/>
  <c r="K1199" i="1"/>
  <c r="K1209" i="1"/>
  <c r="K1219" i="1"/>
  <c r="K1229" i="1"/>
  <c r="K1239" i="1"/>
  <c r="K1249" i="1"/>
  <c r="K1259" i="1"/>
  <c r="K1269" i="1"/>
  <c r="K1279" i="1"/>
  <c r="K1289" i="1"/>
  <c r="K1299" i="1"/>
  <c r="K1309" i="1"/>
  <c r="K1319" i="1"/>
  <c r="K1329" i="1"/>
  <c r="K1339" i="1"/>
  <c r="K1349" i="1"/>
  <c r="K1359" i="1"/>
  <c r="K1369" i="1"/>
  <c r="K1379" i="1"/>
  <c r="K1389" i="1"/>
  <c r="K1399" i="1"/>
  <c r="K1409" i="1"/>
  <c r="K1419" i="1"/>
  <c r="K1429" i="1"/>
  <c r="K1439" i="1"/>
  <c r="K1449" i="1"/>
  <c r="K1459" i="1"/>
  <c r="K1469" i="1"/>
  <c r="K1479" i="1"/>
  <c r="K1489" i="1"/>
  <c r="K1499" i="1"/>
  <c r="K1509" i="1"/>
  <c r="K1519" i="1"/>
  <c r="K1529" i="1"/>
  <c r="K1539" i="1"/>
  <c r="K1549" i="1"/>
  <c r="K1559" i="1"/>
  <c r="K1569" i="1"/>
  <c r="K1579" i="1"/>
  <c r="K1589" i="1"/>
  <c r="K1599" i="1"/>
  <c r="K1609" i="1"/>
  <c r="K1619" i="1"/>
  <c r="K1629" i="1"/>
  <c r="K1639" i="1"/>
  <c r="K1649" i="1"/>
  <c r="K1659" i="1"/>
  <c r="K1669" i="1"/>
  <c r="K1679" i="1"/>
  <c r="K1689" i="1"/>
  <c r="K1699" i="1"/>
  <c r="K1709" i="1"/>
  <c r="K1719" i="1"/>
  <c r="K1729" i="1"/>
  <c r="K1739" i="1"/>
  <c r="K1749" i="1"/>
  <c r="K1759" i="1"/>
  <c r="K1769" i="1"/>
  <c r="K1779" i="1"/>
  <c r="K1789" i="1"/>
  <c r="K1799" i="1"/>
  <c r="J9" i="1"/>
  <c r="J19" i="1"/>
  <c r="J29" i="1"/>
  <c r="J39" i="1"/>
  <c r="J49" i="1"/>
  <c r="J59" i="1"/>
  <c r="J69" i="1"/>
  <c r="J79" i="1"/>
  <c r="J89" i="1"/>
  <c r="J99" i="1"/>
  <c r="J109" i="1"/>
  <c r="J119" i="1"/>
  <c r="J129" i="1"/>
  <c r="J139" i="1"/>
  <c r="J149" i="1"/>
  <c r="J159" i="1"/>
  <c r="J169" i="1"/>
  <c r="J179" i="1"/>
  <c r="J189" i="1"/>
  <c r="J199" i="1"/>
  <c r="J209" i="1"/>
  <c r="J219" i="1"/>
  <c r="J229" i="1"/>
  <c r="J239" i="1"/>
  <c r="J249" i="1"/>
  <c r="J259" i="1"/>
  <c r="J269" i="1"/>
  <c r="J279" i="1"/>
  <c r="J289" i="1"/>
  <c r="J299" i="1"/>
  <c r="J309" i="1"/>
  <c r="J319" i="1"/>
  <c r="J329" i="1"/>
  <c r="J339" i="1"/>
  <c r="J349" i="1"/>
  <c r="J359" i="1"/>
  <c r="J369" i="1"/>
  <c r="J379" i="1"/>
  <c r="J389" i="1"/>
  <c r="J399" i="1"/>
  <c r="J409" i="1"/>
  <c r="J419" i="1"/>
  <c r="J429" i="1"/>
  <c r="J439" i="1"/>
  <c r="J449" i="1"/>
  <c r="J459" i="1"/>
  <c r="J469" i="1"/>
  <c r="J479" i="1"/>
  <c r="J489" i="1"/>
  <c r="J499" i="1"/>
  <c r="J509" i="1"/>
  <c r="J519" i="1"/>
  <c r="J529" i="1"/>
  <c r="J539" i="1"/>
  <c r="J549" i="1"/>
  <c r="J559" i="1"/>
  <c r="J569" i="1"/>
  <c r="J579" i="1"/>
  <c r="J589" i="1"/>
  <c r="J599" i="1"/>
  <c r="J609" i="1"/>
  <c r="J619" i="1"/>
  <c r="J629" i="1"/>
  <c r="J639" i="1"/>
  <c r="J649" i="1"/>
  <c r="J659" i="1"/>
  <c r="J669" i="1"/>
  <c r="J679" i="1"/>
  <c r="J689" i="1"/>
  <c r="J699" i="1"/>
  <c r="J709" i="1"/>
  <c r="J719" i="1"/>
  <c r="J729" i="1"/>
  <c r="J739" i="1"/>
  <c r="J749" i="1"/>
  <c r="J759" i="1"/>
  <c r="J769" i="1"/>
  <c r="J779" i="1"/>
  <c r="J789" i="1"/>
  <c r="J799" i="1"/>
  <c r="J809" i="1"/>
  <c r="J819" i="1"/>
  <c r="J829" i="1"/>
  <c r="J839" i="1"/>
  <c r="J849" i="1"/>
  <c r="J859" i="1"/>
  <c r="J869" i="1"/>
  <c r="J879" i="1"/>
  <c r="J889" i="1"/>
  <c r="J899" i="1"/>
  <c r="J909" i="1"/>
  <c r="J919" i="1"/>
  <c r="J929" i="1"/>
  <c r="J939" i="1"/>
  <c r="J949" i="1"/>
  <c r="J959" i="1"/>
  <c r="J969" i="1"/>
  <c r="J979" i="1"/>
  <c r="J989" i="1"/>
  <c r="J999" i="1"/>
  <c r="J1009" i="1"/>
  <c r="J1019" i="1"/>
  <c r="J1029" i="1"/>
  <c r="J1039" i="1"/>
  <c r="J1049" i="1"/>
  <c r="J1059" i="1"/>
  <c r="J1069" i="1"/>
  <c r="J1079" i="1"/>
  <c r="J1089" i="1"/>
  <c r="J1099" i="1"/>
  <c r="J1109" i="1"/>
  <c r="J1119" i="1"/>
  <c r="J1129" i="1"/>
  <c r="J1139" i="1"/>
  <c r="J1149" i="1"/>
  <c r="J1159" i="1"/>
  <c r="J1169" i="1"/>
  <c r="J1179" i="1"/>
  <c r="J1189" i="1"/>
  <c r="J1199" i="1"/>
  <c r="J1209" i="1"/>
  <c r="J1219" i="1"/>
  <c r="J1229" i="1"/>
  <c r="J1239" i="1"/>
  <c r="J1249" i="1"/>
  <c r="J1259" i="1"/>
  <c r="J1269" i="1"/>
  <c r="J1279" i="1"/>
  <c r="J1289" i="1"/>
  <c r="J1299" i="1"/>
  <c r="J1309" i="1"/>
  <c r="J1319" i="1"/>
  <c r="J1329" i="1"/>
  <c r="J1339" i="1"/>
  <c r="J1349" i="1"/>
  <c r="J1359" i="1"/>
  <c r="J1369" i="1"/>
  <c r="J1379" i="1"/>
  <c r="J1389" i="1"/>
  <c r="J1399" i="1"/>
  <c r="J1409" i="1"/>
  <c r="J1419" i="1"/>
  <c r="J1429" i="1"/>
  <c r="J1439" i="1"/>
  <c r="J1449" i="1"/>
  <c r="J1459" i="1"/>
  <c r="J1469" i="1"/>
  <c r="J1479" i="1"/>
  <c r="J1489" i="1"/>
  <c r="J1499" i="1"/>
  <c r="J1509" i="1"/>
  <c r="J1519" i="1"/>
  <c r="J1529" i="1"/>
  <c r="J1539" i="1"/>
  <c r="J1549" i="1"/>
  <c r="J1559" i="1"/>
  <c r="J1569" i="1"/>
  <c r="J1579" i="1"/>
  <c r="J1589" i="1"/>
  <c r="J1599" i="1"/>
  <c r="J1609" i="1"/>
  <c r="J1619" i="1"/>
  <c r="J1629" i="1"/>
  <c r="J1639" i="1"/>
  <c r="J1649" i="1"/>
  <c r="J1659" i="1"/>
  <c r="J1669" i="1"/>
  <c r="J1679" i="1"/>
  <c r="J1689" i="1"/>
  <c r="J1699" i="1"/>
  <c r="J1709" i="1"/>
  <c r="J1719" i="1"/>
  <c r="J1729" i="1"/>
  <c r="J1739" i="1"/>
  <c r="J1749" i="1"/>
  <c r="J1759" i="1"/>
  <c r="J1769" i="1"/>
  <c r="J1779" i="1"/>
  <c r="J1789" i="1"/>
  <c r="J1799" i="1"/>
  <c r="I9" i="1"/>
  <c r="I19" i="1"/>
  <c r="I29" i="1"/>
  <c r="I39" i="1"/>
  <c r="I49" i="1"/>
  <c r="I59" i="1"/>
  <c r="I69" i="1"/>
  <c r="I79" i="1"/>
  <c r="I89" i="1"/>
  <c r="I99" i="1"/>
  <c r="I109" i="1"/>
  <c r="I119" i="1"/>
  <c r="I129" i="1"/>
  <c r="I139" i="1"/>
  <c r="I149" i="1"/>
  <c r="I159" i="1"/>
  <c r="I169" i="1"/>
  <c r="I179" i="1"/>
  <c r="I189" i="1"/>
  <c r="I199" i="1"/>
  <c r="I209" i="1"/>
  <c r="I219" i="1"/>
  <c r="I229" i="1"/>
  <c r="I239" i="1"/>
  <c r="I249" i="1"/>
  <c r="L541" i="1"/>
  <c r="L573" i="1"/>
  <c r="L611" i="1"/>
  <c r="L642" i="1"/>
  <c r="L664" i="1"/>
  <c r="L683" i="1"/>
  <c r="L700" i="1"/>
  <c r="L713" i="1"/>
  <c r="L725" i="1"/>
  <c r="L737" i="1"/>
  <c r="L751" i="1"/>
  <c r="L763" i="1"/>
  <c r="L775" i="1"/>
  <c r="L787" i="1"/>
  <c r="L800" i="1"/>
  <c r="L810" i="1"/>
  <c r="L820" i="1"/>
  <c r="L830" i="1"/>
  <c r="L840" i="1"/>
  <c r="L850" i="1"/>
  <c r="L860" i="1"/>
  <c r="L870" i="1"/>
  <c r="L880" i="1"/>
  <c r="L890" i="1"/>
  <c r="L900" i="1"/>
  <c r="L910" i="1"/>
  <c r="L920" i="1"/>
  <c r="L930" i="1"/>
  <c r="L940" i="1"/>
  <c r="L950" i="1"/>
  <c r="L960" i="1"/>
  <c r="L970" i="1"/>
  <c r="L980" i="1"/>
  <c r="L990" i="1"/>
  <c r="L1000" i="1"/>
  <c r="L1010" i="1"/>
  <c r="L1020" i="1"/>
  <c r="L1030" i="1"/>
  <c r="L1040" i="1"/>
  <c r="L1050" i="1"/>
  <c r="L1060" i="1"/>
  <c r="L1070" i="1"/>
  <c r="L1080" i="1"/>
  <c r="L1090" i="1"/>
  <c r="L1100" i="1"/>
  <c r="L1110" i="1"/>
  <c r="L1120" i="1"/>
  <c r="L1130" i="1"/>
  <c r="L1140" i="1"/>
  <c r="L1150" i="1"/>
  <c r="L1160" i="1"/>
  <c r="L1170" i="1"/>
  <c r="L1180" i="1"/>
  <c r="L1190" i="1"/>
  <c r="L1200" i="1"/>
  <c r="L1210" i="1"/>
  <c r="L1220" i="1"/>
  <c r="L1230" i="1"/>
  <c r="L1240" i="1"/>
  <c r="L1250" i="1"/>
  <c r="L1260" i="1"/>
  <c r="L1270" i="1"/>
  <c r="L1280" i="1"/>
  <c r="L1290" i="1"/>
  <c r="L1300" i="1"/>
  <c r="L1310" i="1"/>
  <c r="L1320" i="1"/>
  <c r="L1330" i="1"/>
  <c r="L1340" i="1"/>
  <c r="L1350" i="1"/>
  <c r="L1360" i="1"/>
  <c r="L1370" i="1"/>
  <c r="L1380" i="1"/>
  <c r="L1390" i="1"/>
  <c r="L1400" i="1"/>
  <c r="L1410" i="1"/>
  <c r="L1420" i="1"/>
  <c r="L1430" i="1"/>
  <c r="L1440" i="1"/>
  <c r="L1450" i="1"/>
  <c r="L1460" i="1"/>
  <c r="L1470" i="1"/>
  <c r="L1480" i="1"/>
  <c r="L1490" i="1"/>
  <c r="L1500" i="1"/>
  <c r="L1510" i="1"/>
  <c r="L1520" i="1"/>
  <c r="L1530" i="1"/>
  <c r="L1540" i="1"/>
  <c r="L1550" i="1"/>
  <c r="L1560" i="1"/>
  <c r="L1570" i="1"/>
  <c r="L1580" i="1"/>
  <c r="L1590" i="1"/>
  <c r="L1600" i="1"/>
  <c r="L1610" i="1"/>
  <c r="L1620" i="1"/>
  <c r="L1630" i="1"/>
  <c r="L1640" i="1"/>
  <c r="L1650" i="1"/>
  <c r="L1660" i="1"/>
  <c r="L1670" i="1"/>
  <c r="L1680" i="1"/>
  <c r="L1690" i="1"/>
  <c r="L1700" i="1"/>
  <c r="L1710" i="1"/>
  <c r="L1720" i="1"/>
  <c r="L1730" i="1"/>
  <c r="L1740" i="1"/>
  <c r="L1750" i="1"/>
  <c r="L1760" i="1"/>
  <c r="L1770" i="1"/>
  <c r="L1780" i="1"/>
  <c r="L1790" i="1"/>
  <c r="L1800" i="1"/>
  <c r="K10" i="1"/>
  <c r="K20" i="1"/>
  <c r="K30" i="1"/>
  <c r="K40" i="1"/>
  <c r="K50" i="1"/>
  <c r="K60" i="1"/>
  <c r="K70" i="1"/>
  <c r="K80" i="1"/>
  <c r="K90" i="1"/>
  <c r="K100" i="1"/>
  <c r="K110" i="1"/>
  <c r="K120" i="1"/>
  <c r="K130" i="1"/>
  <c r="K140" i="1"/>
  <c r="K150" i="1"/>
  <c r="K160" i="1"/>
  <c r="K170" i="1"/>
  <c r="K180" i="1"/>
  <c r="K190" i="1"/>
  <c r="K200" i="1"/>
  <c r="K210" i="1"/>
  <c r="K220" i="1"/>
  <c r="K230" i="1"/>
  <c r="K240" i="1"/>
  <c r="K250" i="1"/>
  <c r="K260" i="1"/>
  <c r="K270" i="1"/>
  <c r="K280" i="1"/>
  <c r="K290" i="1"/>
  <c r="K300" i="1"/>
  <c r="K310" i="1"/>
  <c r="K320" i="1"/>
  <c r="K330" i="1"/>
  <c r="K340" i="1"/>
  <c r="K350" i="1"/>
  <c r="K360" i="1"/>
  <c r="K370" i="1"/>
  <c r="K380" i="1"/>
  <c r="K390" i="1"/>
  <c r="K400" i="1"/>
  <c r="K410" i="1"/>
  <c r="K420" i="1"/>
  <c r="K430" i="1"/>
  <c r="K440" i="1"/>
  <c r="K450" i="1"/>
  <c r="K460" i="1"/>
  <c r="K470" i="1"/>
  <c r="K480" i="1"/>
  <c r="K490" i="1"/>
  <c r="K500" i="1"/>
  <c r="K510" i="1"/>
  <c r="K520" i="1"/>
  <c r="K530" i="1"/>
  <c r="K540" i="1"/>
  <c r="K550" i="1"/>
  <c r="K560" i="1"/>
  <c r="K570" i="1"/>
  <c r="K580" i="1"/>
  <c r="K590" i="1"/>
  <c r="K600" i="1"/>
  <c r="K610" i="1"/>
  <c r="K620" i="1"/>
  <c r="K630" i="1"/>
  <c r="K640" i="1"/>
  <c r="K650" i="1"/>
  <c r="K660" i="1"/>
  <c r="K670" i="1"/>
  <c r="K680" i="1"/>
  <c r="K690" i="1"/>
  <c r="K700" i="1"/>
  <c r="K710" i="1"/>
  <c r="K720" i="1"/>
  <c r="K730" i="1"/>
  <c r="K740" i="1"/>
  <c r="K750" i="1"/>
  <c r="K760" i="1"/>
  <c r="K770" i="1"/>
  <c r="K780" i="1"/>
  <c r="K790" i="1"/>
  <c r="K800" i="1"/>
  <c r="K810" i="1"/>
  <c r="K820" i="1"/>
  <c r="K830" i="1"/>
  <c r="K840" i="1"/>
  <c r="K850" i="1"/>
  <c r="K860" i="1"/>
  <c r="K870" i="1"/>
  <c r="K880" i="1"/>
  <c r="K890" i="1"/>
  <c r="K900" i="1"/>
  <c r="K910" i="1"/>
  <c r="K920" i="1"/>
  <c r="K930" i="1"/>
  <c r="K940" i="1"/>
  <c r="K950" i="1"/>
  <c r="K960" i="1"/>
  <c r="K970" i="1"/>
  <c r="K980" i="1"/>
  <c r="K990" i="1"/>
  <c r="K1000" i="1"/>
  <c r="K1010" i="1"/>
  <c r="K1020" i="1"/>
  <c r="K1030" i="1"/>
  <c r="K1040" i="1"/>
  <c r="K1050" i="1"/>
  <c r="K1060" i="1"/>
  <c r="K1070" i="1"/>
  <c r="K1080" i="1"/>
  <c r="K1090" i="1"/>
  <c r="K1100" i="1"/>
  <c r="K1110" i="1"/>
  <c r="K1120" i="1"/>
  <c r="K1130" i="1"/>
  <c r="K1140" i="1"/>
  <c r="K1150" i="1"/>
  <c r="K1160" i="1"/>
  <c r="K1170" i="1"/>
  <c r="K1180" i="1"/>
  <c r="K1190" i="1"/>
  <c r="K1200" i="1"/>
  <c r="K1210" i="1"/>
  <c r="K1220" i="1"/>
  <c r="K1230" i="1"/>
  <c r="K1240" i="1"/>
  <c r="K1250" i="1"/>
  <c r="K1260" i="1"/>
  <c r="K1270" i="1"/>
  <c r="K1280" i="1"/>
  <c r="K1290" i="1"/>
  <c r="K1300" i="1"/>
  <c r="K1310" i="1"/>
  <c r="K1320" i="1"/>
  <c r="K1330" i="1"/>
  <c r="K1340" i="1"/>
  <c r="K1350" i="1"/>
  <c r="K1360" i="1"/>
  <c r="K1370" i="1"/>
  <c r="K1380" i="1"/>
  <c r="K1390" i="1"/>
  <c r="K1400" i="1"/>
  <c r="K1410" i="1"/>
  <c r="K1420" i="1"/>
  <c r="K1430" i="1"/>
  <c r="K1440" i="1"/>
  <c r="K1450" i="1"/>
  <c r="K1460" i="1"/>
  <c r="K1470" i="1"/>
  <c r="K1480" i="1"/>
  <c r="K1490" i="1"/>
  <c r="K1500" i="1"/>
  <c r="K1510" i="1"/>
  <c r="K1520" i="1"/>
  <c r="K1530" i="1"/>
  <c r="K1540" i="1"/>
  <c r="K1550" i="1"/>
  <c r="K1560" i="1"/>
  <c r="K1570" i="1"/>
  <c r="K1580" i="1"/>
  <c r="K1590" i="1"/>
  <c r="K1600" i="1"/>
  <c r="K1610" i="1"/>
  <c r="K1620" i="1"/>
  <c r="K1630" i="1"/>
  <c r="K1640" i="1"/>
  <c r="K1650" i="1"/>
  <c r="K1660" i="1"/>
  <c r="K1670" i="1"/>
  <c r="K1680" i="1"/>
  <c r="K1690" i="1"/>
  <c r="K1700" i="1"/>
  <c r="K1710" i="1"/>
  <c r="K1720" i="1"/>
  <c r="K1730" i="1"/>
  <c r="K1740" i="1"/>
  <c r="K1750" i="1"/>
  <c r="K1760" i="1"/>
  <c r="K1770" i="1"/>
  <c r="K1780" i="1"/>
  <c r="K1790" i="1"/>
  <c r="K1800" i="1"/>
  <c r="J10" i="1"/>
  <c r="J20" i="1"/>
  <c r="J30" i="1"/>
  <c r="J40" i="1"/>
  <c r="J50" i="1"/>
  <c r="J60" i="1"/>
  <c r="J70" i="1"/>
  <c r="J80" i="1"/>
  <c r="J90" i="1"/>
  <c r="J100" i="1"/>
  <c r="J110" i="1"/>
  <c r="J120" i="1"/>
  <c r="J130" i="1"/>
  <c r="J140" i="1"/>
  <c r="J150" i="1"/>
  <c r="J160" i="1"/>
  <c r="J170" i="1"/>
  <c r="J180" i="1"/>
  <c r="J190" i="1"/>
  <c r="J200" i="1"/>
  <c r="J210" i="1"/>
  <c r="J220" i="1"/>
  <c r="J230" i="1"/>
  <c r="J240" i="1"/>
  <c r="J250" i="1"/>
  <c r="J260" i="1"/>
  <c r="J270" i="1"/>
  <c r="J280" i="1"/>
  <c r="J290" i="1"/>
  <c r="J300" i="1"/>
  <c r="J310" i="1"/>
  <c r="J320" i="1"/>
  <c r="J330" i="1"/>
  <c r="J340" i="1"/>
  <c r="J350" i="1"/>
  <c r="J360" i="1"/>
  <c r="J370" i="1"/>
  <c r="J380" i="1"/>
  <c r="J390" i="1"/>
  <c r="J400" i="1"/>
  <c r="J410" i="1"/>
  <c r="J420" i="1"/>
  <c r="J430" i="1"/>
  <c r="J440" i="1"/>
  <c r="J450" i="1"/>
  <c r="J460" i="1"/>
  <c r="J470" i="1"/>
  <c r="J480" i="1"/>
  <c r="J490" i="1"/>
  <c r="J500" i="1"/>
  <c r="J510" i="1"/>
  <c r="J520" i="1"/>
  <c r="J530" i="1"/>
  <c r="J540" i="1"/>
  <c r="J550" i="1"/>
  <c r="J560" i="1"/>
  <c r="J570" i="1"/>
  <c r="J580" i="1"/>
  <c r="J590" i="1"/>
  <c r="J600" i="1"/>
  <c r="J610" i="1"/>
  <c r="J620" i="1"/>
  <c r="J630" i="1"/>
  <c r="J640" i="1"/>
  <c r="J650" i="1"/>
  <c r="J660" i="1"/>
  <c r="J670" i="1"/>
  <c r="J680" i="1"/>
  <c r="J690" i="1"/>
  <c r="J700" i="1"/>
  <c r="J710" i="1"/>
  <c r="J720" i="1"/>
  <c r="J730" i="1"/>
  <c r="J740" i="1"/>
  <c r="J750" i="1"/>
  <c r="J760" i="1"/>
  <c r="J770" i="1"/>
  <c r="J780" i="1"/>
  <c r="J790" i="1"/>
  <c r="J800" i="1"/>
  <c r="J810" i="1"/>
  <c r="J820" i="1"/>
  <c r="J830" i="1"/>
  <c r="J840" i="1"/>
  <c r="J850" i="1"/>
  <c r="J860" i="1"/>
  <c r="J870" i="1"/>
  <c r="J880" i="1"/>
  <c r="J890" i="1"/>
  <c r="J900" i="1"/>
  <c r="J910" i="1"/>
  <c r="J920" i="1"/>
  <c r="J930" i="1"/>
  <c r="J940" i="1"/>
  <c r="J950" i="1"/>
  <c r="J960" i="1"/>
  <c r="J970" i="1"/>
  <c r="J980" i="1"/>
  <c r="J990" i="1"/>
  <c r="J1000" i="1"/>
  <c r="J1010" i="1"/>
  <c r="J1020" i="1"/>
  <c r="J1030" i="1"/>
  <c r="J1040" i="1"/>
  <c r="J1050" i="1"/>
  <c r="J1060" i="1"/>
  <c r="J1070" i="1"/>
  <c r="J1080" i="1"/>
  <c r="J1090" i="1"/>
  <c r="J1100" i="1"/>
  <c r="J1110" i="1"/>
  <c r="J1120" i="1"/>
  <c r="J1130" i="1"/>
  <c r="J1140" i="1"/>
  <c r="J1150" i="1"/>
  <c r="J1160" i="1"/>
  <c r="J1170" i="1"/>
  <c r="J1180" i="1"/>
  <c r="J1190" i="1"/>
  <c r="J1200" i="1"/>
  <c r="J1210" i="1"/>
  <c r="J1220" i="1"/>
  <c r="J1230" i="1"/>
  <c r="J1240" i="1"/>
  <c r="J1250" i="1"/>
  <c r="J1260" i="1"/>
  <c r="J1270" i="1"/>
  <c r="J1280" i="1"/>
  <c r="J1290" i="1"/>
  <c r="J1300" i="1"/>
  <c r="J1310" i="1"/>
  <c r="J1320" i="1"/>
  <c r="J1330" i="1"/>
  <c r="J1340" i="1"/>
  <c r="J1350" i="1"/>
  <c r="J1360" i="1"/>
  <c r="J1370" i="1"/>
  <c r="J1380" i="1"/>
  <c r="J1390" i="1"/>
  <c r="J1400" i="1"/>
  <c r="J1410" i="1"/>
  <c r="J1420" i="1"/>
  <c r="J1430" i="1"/>
  <c r="J1440" i="1"/>
  <c r="J1450" i="1"/>
  <c r="J1460" i="1"/>
  <c r="J1470" i="1"/>
  <c r="J1480" i="1"/>
  <c r="J1490" i="1"/>
  <c r="J1500" i="1"/>
  <c r="J1510" i="1"/>
  <c r="J1520" i="1"/>
  <c r="J1530" i="1"/>
  <c r="J1540" i="1"/>
  <c r="J1550" i="1"/>
  <c r="J1560" i="1"/>
  <c r="J1570" i="1"/>
  <c r="J1580" i="1"/>
  <c r="J1590" i="1"/>
  <c r="J1600" i="1"/>
  <c r="J1610" i="1"/>
  <c r="J1620" i="1"/>
  <c r="J1630" i="1"/>
  <c r="J1640" i="1"/>
  <c r="J1650" i="1"/>
  <c r="J1660" i="1"/>
  <c r="J1670" i="1"/>
  <c r="J1680" i="1"/>
  <c r="J1690" i="1"/>
  <c r="J1700" i="1"/>
  <c r="J1710" i="1"/>
  <c r="J1720" i="1"/>
  <c r="J1730" i="1"/>
  <c r="J1740" i="1"/>
  <c r="J1750" i="1"/>
  <c r="J1760" i="1"/>
  <c r="J1770" i="1"/>
  <c r="J1780" i="1"/>
  <c r="J1790" i="1"/>
  <c r="J1800" i="1"/>
  <c r="I10" i="1"/>
  <c r="L543" i="1"/>
  <c r="L581" i="1"/>
  <c r="L612" i="1"/>
  <c r="L643" i="1"/>
  <c r="L665" i="1"/>
  <c r="L684" i="1"/>
  <c r="L701" i="1"/>
  <c r="L714" i="1"/>
  <c r="L726" i="1"/>
  <c r="L740" i="1"/>
  <c r="L752" i="1"/>
  <c r="L764" i="1"/>
  <c r="L776" i="1"/>
  <c r="L790" i="1"/>
  <c r="L801" i="1"/>
  <c r="L811" i="1"/>
  <c r="L821" i="1"/>
  <c r="L831" i="1"/>
  <c r="L841" i="1"/>
  <c r="L851" i="1"/>
  <c r="L861" i="1"/>
  <c r="L871" i="1"/>
  <c r="L881" i="1"/>
  <c r="L891" i="1"/>
  <c r="L901" i="1"/>
  <c r="L911" i="1"/>
  <c r="L921" i="1"/>
  <c r="L931" i="1"/>
  <c r="L941" i="1"/>
  <c r="L951" i="1"/>
  <c r="L961" i="1"/>
  <c r="L971" i="1"/>
  <c r="L981" i="1"/>
  <c r="L991" i="1"/>
  <c r="L1001" i="1"/>
  <c r="L1011" i="1"/>
  <c r="L1021" i="1"/>
  <c r="L1031" i="1"/>
  <c r="L1041" i="1"/>
  <c r="L1051" i="1"/>
  <c r="L1061" i="1"/>
  <c r="L1071" i="1"/>
  <c r="L1081" i="1"/>
  <c r="L1091" i="1"/>
  <c r="L1101" i="1"/>
  <c r="L1111" i="1"/>
  <c r="L1121" i="1"/>
  <c r="L1131" i="1"/>
  <c r="L1141" i="1"/>
  <c r="L1151" i="1"/>
  <c r="L1161" i="1"/>
  <c r="L1171" i="1"/>
  <c r="L1181" i="1"/>
  <c r="L1191" i="1"/>
  <c r="L1201" i="1"/>
  <c r="L1211" i="1"/>
  <c r="L1221" i="1"/>
  <c r="L1231" i="1"/>
  <c r="L1241" i="1"/>
  <c r="L1251" i="1"/>
  <c r="L1261" i="1"/>
  <c r="L1271" i="1"/>
  <c r="L1281" i="1"/>
  <c r="L1291" i="1"/>
  <c r="L1301" i="1"/>
  <c r="L1311" i="1"/>
  <c r="L1321" i="1"/>
  <c r="L1331" i="1"/>
  <c r="L1341" i="1"/>
  <c r="L1351" i="1"/>
  <c r="L1361" i="1"/>
  <c r="L1371" i="1"/>
  <c r="L1381" i="1"/>
  <c r="L1391" i="1"/>
  <c r="L1401" i="1"/>
  <c r="L1411" i="1"/>
  <c r="L1421" i="1"/>
  <c r="L1431" i="1"/>
  <c r="L1441" i="1"/>
  <c r="L1451" i="1"/>
  <c r="L1461" i="1"/>
  <c r="L1471" i="1"/>
  <c r="L1481" i="1"/>
  <c r="L1491" i="1"/>
  <c r="L1501" i="1"/>
  <c r="L1511" i="1"/>
  <c r="L1521" i="1"/>
  <c r="L1531" i="1"/>
  <c r="L1541" i="1"/>
  <c r="L1551" i="1"/>
  <c r="L1561" i="1"/>
  <c r="L1571" i="1"/>
  <c r="L1581" i="1"/>
  <c r="L1591" i="1"/>
  <c r="L1601" i="1"/>
  <c r="L1611" i="1"/>
  <c r="L1621" i="1"/>
  <c r="L1631" i="1"/>
  <c r="L1641" i="1"/>
  <c r="L1651" i="1"/>
  <c r="L1661" i="1"/>
  <c r="L1671" i="1"/>
  <c r="L1681" i="1"/>
  <c r="L1691" i="1"/>
  <c r="L1701" i="1"/>
  <c r="L1711" i="1"/>
  <c r="L1721" i="1"/>
  <c r="L1731" i="1"/>
  <c r="L1741" i="1"/>
  <c r="L1751" i="1"/>
  <c r="L1761" i="1"/>
  <c r="L1771" i="1"/>
  <c r="L1781" i="1"/>
  <c r="L1791" i="1"/>
  <c r="L1801" i="1"/>
  <c r="K11" i="1"/>
  <c r="K21" i="1"/>
  <c r="K31" i="1"/>
  <c r="K41" i="1"/>
  <c r="K51" i="1"/>
  <c r="K61" i="1"/>
  <c r="K71" i="1"/>
  <c r="K81" i="1"/>
  <c r="K91" i="1"/>
  <c r="K101" i="1"/>
  <c r="K111" i="1"/>
  <c r="K121" i="1"/>
  <c r="K131" i="1"/>
  <c r="K141" i="1"/>
  <c r="K151" i="1"/>
  <c r="K161" i="1"/>
  <c r="K171" i="1"/>
  <c r="K181" i="1"/>
  <c r="K191" i="1"/>
  <c r="K201" i="1"/>
  <c r="K211" i="1"/>
  <c r="K221" i="1"/>
  <c r="K231" i="1"/>
  <c r="K241" i="1"/>
  <c r="K251" i="1"/>
  <c r="K261" i="1"/>
  <c r="K271" i="1"/>
  <c r="K281" i="1"/>
  <c r="K291" i="1"/>
  <c r="K301" i="1"/>
  <c r="K311" i="1"/>
  <c r="K321" i="1"/>
  <c r="K331" i="1"/>
  <c r="K341" i="1"/>
  <c r="K351" i="1"/>
  <c r="K361" i="1"/>
  <c r="K371" i="1"/>
  <c r="K381" i="1"/>
  <c r="K391" i="1"/>
  <c r="K401" i="1"/>
  <c r="K411" i="1"/>
  <c r="K421" i="1"/>
  <c r="K431" i="1"/>
  <c r="K441" i="1"/>
  <c r="K451" i="1"/>
  <c r="K461" i="1"/>
  <c r="K471" i="1"/>
  <c r="K481" i="1"/>
  <c r="K491" i="1"/>
  <c r="K501" i="1"/>
  <c r="K511" i="1"/>
  <c r="K521" i="1"/>
  <c r="K531" i="1"/>
  <c r="K541" i="1"/>
  <c r="K551" i="1"/>
  <c r="K561" i="1"/>
  <c r="K571" i="1"/>
  <c r="K581" i="1"/>
  <c r="K591" i="1"/>
  <c r="K601" i="1"/>
  <c r="K611" i="1"/>
  <c r="K621" i="1"/>
  <c r="K631" i="1"/>
  <c r="K641" i="1"/>
  <c r="K651" i="1"/>
  <c r="K661" i="1"/>
  <c r="K671" i="1"/>
  <c r="K681" i="1"/>
  <c r="K691" i="1"/>
  <c r="K701" i="1"/>
  <c r="K711" i="1"/>
  <c r="K721" i="1"/>
  <c r="K731" i="1"/>
  <c r="K741" i="1"/>
  <c r="K751" i="1"/>
  <c r="K761" i="1"/>
  <c r="K771" i="1"/>
  <c r="K781" i="1"/>
  <c r="K791" i="1"/>
  <c r="K801" i="1"/>
  <c r="K811" i="1"/>
  <c r="K821" i="1"/>
  <c r="K831" i="1"/>
  <c r="K841" i="1"/>
  <c r="K851" i="1"/>
  <c r="K861" i="1"/>
  <c r="K871" i="1"/>
  <c r="K881" i="1"/>
  <c r="K891" i="1"/>
  <c r="K901" i="1"/>
  <c r="K911" i="1"/>
  <c r="K921" i="1"/>
  <c r="K931" i="1"/>
  <c r="K941" i="1"/>
  <c r="K951" i="1"/>
  <c r="K961" i="1"/>
  <c r="K971" i="1"/>
  <c r="K981" i="1"/>
  <c r="K991" i="1"/>
  <c r="K1001" i="1"/>
  <c r="K1011" i="1"/>
  <c r="K1021" i="1"/>
  <c r="K1031" i="1"/>
  <c r="K1041" i="1"/>
  <c r="K1051" i="1"/>
  <c r="K1061" i="1"/>
  <c r="K1071" i="1"/>
  <c r="K1081" i="1"/>
  <c r="K1091" i="1"/>
  <c r="K1101" i="1"/>
  <c r="K1111" i="1"/>
  <c r="K1121" i="1"/>
  <c r="K1131" i="1"/>
  <c r="K1141" i="1"/>
  <c r="K1151" i="1"/>
  <c r="K1161" i="1"/>
  <c r="K1171" i="1"/>
  <c r="K1181" i="1"/>
  <c r="K1191" i="1"/>
  <c r="K1201" i="1"/>
  <c r="K1211" i="1"/>
  <c r="K1221" i="1"/>
  <c r="K1231" i="1"/>
  <c r="K1241" i="1"/>
  <c r="K1251" i="1"/>
  <c r="K1261" i="1"/>
  <c r="K1271" i="1"/>
  <c r="K1281" i="1"/>
  <c r="K1291" i="1"/>
  <c r="K1301" i="1"/>
  <c r="K1311" i="1"/>
  <c r="K1321" i="1"/>
  <c r="K1331" i="1"/>
  <c r="K1341" i="1"/>
  <c r="K1351" i="1"/>
  <c r="K1361" i="1"/>
  <c r="K1371" i="1"/>
  <c r="K1381" i="1"/>
  <c r="K1391" i="1"/>
  <c r="K1401" i="1"/>
  <c r="K1411" i="1"/>
  <c r="K1421" i="1"/>
  <c r="K1431" i="1"/>
  <c r="K1441" i="1"/>
  <c r="K1451" i="1"/>
  <c r="K1461" i="1"/>
  <c r="K1471" i="1"/>
  <c r="K1481" i="1"/>
  <c r="K1491" i="1"/>
  <c r="K1501" i="1"/>
  <c r="K1511" i="1"/>
  <c r="K1521" i="1"/>
  <c r="K1531" i="1"/>
  <c r="K1541" i="1"/>
  <c r="K1551" i="1"/>
  <c r="K1561" i="1"/>
  <c r="K1571" i="1"/>
  <c r="K1581" i="1"/>
  <c r="K1591" i="1"/>
  <c r="K1601" i="1"/>
  <c r="K1611" i="1"/>
  <c r="K1621" i="1"/>
  <c r="K1631" i="1"/>
  <c r="K1641" i="1"/>
  <c r="K1651" i="1"/>
  <c r="K1661" i="1"/>
  <c r="K1671" i="1"/>
  <c r="K1681" i="1"/>
  <c r="K1691" i="1"/>
  <c r="K1701" i="1"/>
  <c r="K1711" i="1"/>
  <c r="K1721" i="1"/>
  <c r="K1731" i="1"/>
  <c r="K1741" i="1"/>
  <c r="K1751" i="1"/>
  <c r="K1761" i="1"/>
  <c r="K1771" i="1"/>
  <c r="K1781" i="1"/>
  <c r="K1791" i="1"/>
  <c r="K1801" i="1"/>
  <c r="J11" i="1"/>
  <c r="J21" i="1"/>
  <c r="J31" i="1"/>
  <c r="J41" i="1"/>
  <c r="J51" i="1"/>
  <c r="J61" i="1"/>
  <c r="J71" i="1"/>
  <c r="J81" i="1"/>
  <c r="J91" i="1"/>
  <c r="J101" i="1"/>
  <c r="J111" i="1"/>
  <c r="J121" i="1"/>
  <c r="J131" i="1"/>
  <c r="J141" i="1"/>
  <c r="J151" i="1"/>
  <c r="J161" i="1"/>
  <c r="J171" i="1"/>
  <c r="J181" i="1"/>
  <c r="J191" i="1"/>
  <c r="J201" i="1"/>
  <c r="J211" i="1"/>
  <c r="J221" i="1"/>
  <c r="J231" i="1"/>
  <c r="J241" i="1"/>
  <c r="J251" i="1"/>
  <c r="J261" i="1"/>
  <c r="J271" i="1"/>
  <c r="J281" i="1"/>
  <c r="J291" i="1"/>
  <c r="J301" i="1"/>
  <c r="J311" i="1"/>
  <c r="J321" i="1"/>
  <c r="J331" i="1"/>
  <c r="J341" i="1"/>
  <c r="J351" i="1"/>
  <c r="J361" i="1"/>
  <c r="J371" i="1"/>
  <c r="J381" i="1"/>
  <c r="J391" i="1"/>
  <c r="J401" i="1"/>
  <c r="J411" i="1"/>
  <c r="J421" i="1"/>
  <c r="J431" i="1"/>
  <c r="J441" i="1"/>
  <c r="J451" i="1"/>
  <c r="J461" i="1"/>
  <c r="J471" i="1"/>
  <c r="J481" i="1"/>
  <c r="J491" i="1"/>
  <c r="J501" i="1"/>
  <c r="J511" i="1"/>
  <c r="J521" i="1"/>
  <c r="J531" i="1"/>
  <c r="J541" i="1"/>
  <c r="J551" i="1"/>
  <c r="J561" i="1"/>
  <c r="J571" i="1"/>
  <c r="J581" i="1"/>
  <c r="J591" i="1"/>
  <c r="J601" i="1"/>
  <c r="J611" i="1"/>
  <c r="J621" i="1"/>
  <c r="J631" i="1"/>
  <c r="J641" i="1"/>
  <c r="J651" i="1"/>
  <c r="J661" i="1"/>
  <c r="J671" i="1"/>
  <c r="J681" i="1"/>
  <c r="J691" i="1"/>
  <c r="J701" i="1"/>
  <c r="J711" i="1"/>
  <c r="J721" i="1"/>
  <c r="J731" i="1"/>
  <c r="J741" i="1"/>
  <c r="J751" i="1"/>
  <c r="J761" i="1"/>
  <c r="J771" i="1"/>
  <c r="J781" i="1"/>
  <c r="J791" i="1"/>
  <c r="J801" i="1"/>
  <c r="J811" i="1"/>
  <c r="J821" i="1"/>
  <c r="J831" i="1"/>
  <c r="J841" i="1"/>
  <c r="J851" i="1"/>
  <c r="J861" i="1"/>
  <c r="J871" i="1"/>
  <c r="J881" i="1"/>
  <c r="J891" i="1"/>
  <c r="J901" i="1"/>
  <c r="J911" i="1"/>
  <c r="J921" i="1"/>
  <c r="J931" i="1"/>
  <c r="J941" i="1"/>
  <c r="J951" i="1"/>
  <c r="J961" i="1"/>
  <c r="J971" i="1"/>
  <c r="J981" i="1"/>
  <c r="J991" i="1"/>
  <c r="J1001" i="1"/>
  <c r="J1011" i="1"/>
  <c r="J1021" i="1"/>
  <c r="J1031" i="1"/>
  <c r="J1041" i="1"/>
  <c r="J1051" i="1"/>
  <c r="J1061" i="1"/>
  <c r="J1071" i="1"/>
  <c r="J1081" i="1"/>
  <c r="J1091" i="1"/>
  <c r="J1101" i="1"/>
  <c r="J1111" i="1"/>
  <c r="J1121" i="1"/>
  <c r="J1131" i="1"/>
  <c r="J1141" i="1"/>
  <c r="J1151" i="1"/>
  <c r="J1161" i="1"/>
  <c r="J1171" i="1"/>
  <c r="J1181" i="1"/>
  <c r="J1191" i="1"/>
  <c r="J1201" i="1"/>
  <c r="J1211" i="1"/>
  <c r="J1221" i="1"/>
  <c r="J1231" i="1"/>
  <c r="J1241" i="1"/>
  <c r="J1251" i="1"/>
  <c r="J1261" i="1"/>
  <c r="J1271" i="1"/>
  <c r="J1281" i="1"/>
  <c r="J1291" i="1"/>
  <c r="J1301" i="1"/>
  <c r="J1311" i="1"/>
  <c r="J1321" i="1"/>
  <c r="J1331" i="1"/>
  <c r="J1341" i="1"/>
  <c r="J1351" i="1"/>
  <c r="J1361" i="1"/>
  <c r="J1371" i="1"/>
  <c r="J1381" i="1"/>
  <c r="J1391" i="1"/>
  <c r="J1401" i="1"/>
  <c r="J1411" i="1"/>
  <c r="J1421" i="1"/>
  <c r="J1431" i="1"/>
  <c r="J1441" i="1"/>
  <c r="J1451" i="1"/>
  <c r="J1461" i="1"/>
  <c r="J1471" i="1"/>
  <c r="J1481" i="1"/>
  <c r="J1491" i="1"/>
  <c r="J1501" i="1"/>
  <c r="J1511" i="1"/>
  <c r="J1521" i="1"/>
  <c r="J1531" i="1"/>
  <c r="J1541" i="1"/>
  <c r="J1551" i="1"/>
  <c r="J1561" i="1"/>
  <c r="J1571" i="1"/>
  <c r="J1581" i="1"/>
  <c r="J1591" i="1"/>
  <c r="J1601" i="1"/>
  <c r="L551" i="1"/>
  <c r="L582" i="1"/>
  <c r="L613" i="1"/>
  <c r="L644" i="1"/>
  <c r="L671" i="1"/>
  <c r="L685" i="1"/>
  <c r="L702" i="1"/>
  <c r="L715" i="1"/>
  <c r="L727" i="1"/>
  <c r="L741" i="1"/>
  <c r="L753" i="1"/>
  <c r="L765" i="1"/>
  <c r="L777" i="1"/>
  <c r="L791" i="1"/>
  <c r="L802" i="1"/>
  <c r="L812" i="1"/>
  <c r="L822" i="1"/>
  <c r="L832" i="1"/>
  <c r="L842" i="1"/>
  <c r="L852" i="1"/>
  <c r="L862" i="1"/>
  <c r="L872" i="1"/>
  <c r="L882" i="1"/>
  <c r="L892" i="1"/>
  <c r="L902" i="1"/>
  <c r="L912" i="1"/>
  <c r="L922" i="1"/>
  <c r="L932" i="1"/>
  <c r="L942" i="1"/>
  <c r="L952" i="1"/>
  <c r="L962" i="1"/>
  <c r="L972" i="1"/>
  <c r="L982" i="1"/>
  <c r="L992" i="1"/>
  <c r="L1002" i="1"/>
  <c r="L1012" i="1"/>
  <c r="L1022" i="1"/>
  <c r="L1032" i="1"/>
  <c r="L1042" i="1"/>
  <c r="L1052" i="1"/>
  <c r="L1062" i="1"/>
  <c r="L1072" i="1"/>
  <c r="L1082" i="1"/>
  <c r="L1092" i="1"/>
  <c r="L1102" i="1"/>
  <c r="L1112" i="1"/>
  <c r="L1122" i="1"/>
  <c r="L1132" i="1"/>
  <c r="L1142" i="1"/>
  <c r="L1152" i="1"/>
  <c r="L1162" i="1"/>
  <c r="L1172" i="1"/>
  <c r="L1182" i="1"/>
  <c r="L1192" i="1"/>
  <c r="L1202" i="1"/>
  <c r="L1212" i="1"/>
  <c r="L1222" i="1"/>
  <c r="L1232" i="1"/>
  <c r="L1242" i="1"/>
  <c r="L1252" i="1"/>
  <c r="L1262" i="1"/>
  <c r="L1272" i="1"/>
  <c r="L1282" i="1"/>
  <c r="L1292" i="1"/>
  <c r="L1302" i="1"/>
  <c r="L1312" i="1"/>
  <c r="L1322" i="1"/>
  <c r="L1332" i="1"/>
  <c r="L1342" i="1"/>
  <c r="L1352" i="1"/>
  <c r="L1362" i="1"/>
  <c r="L1372" i="1"/>
  <c r="L1382" i="1"/>
  <c r="L1392" i="1"/>
  <c r="L1402" i="1"/>
  <c r="L1412" i="1"/>
  <c r="L1422" i="1"/>
  <c r="L1432" i="1"/>
  <c r="L1442" i="1"/>
  <c r="L1452" i="1"/>
  <c r="L1462" i="1"/>
  <c r="L1472" i="1"/>
  <c r="L1482" i="1"/>
  <c r="L1492" i="1"/>
  <c r="L1502" i="1"/>
  <c r="L1512" i="1"/>
  <c r="L1522" i="1"/>
  <c r="L1532" i="1"/>
  <c r="L1542" i="1"/>
  <c r="L1552" i="1"/>
  <c r="L1562" i="1"/>
  <c r="L1572" i="1"/>
  <c r="L1582" i="1"/>
  <c r="L1592" i="1"/>
  <c r="L1602" i="1"/>
  <c r="L1612" i="1"/>
  <c r="L1622" i="1"/>
  <c r="L1632" i="1"/>
  <c r="L1642" i="1"/>
  <c r="L1652" i="1"/>
  <c r="L1662" i="1"/>
  <c r="L1672" i="1"/>
  <c r="L1682" i="1"/>
  <c r="L1692" i="1"/>
  <c r="L1702" i="1"/>
  <c r="L1712" i="1"/>
  <c r="L1722" i="1"/>
  <c r="L1732" i="1"/>
  <c r="L1742" i="1"/>
  <c r="L1752" i="1"/>
  <c r="L1762" i="1"/>
  <c r="L1772" i="1"/>
  <c r="L1782" i="1"/>
  <c r="L1792" i="1"/>
  <c r="L1802" i="1"/>
  <c r="K12" i="1"/>
  <c r="K22" i="1"/>
  <c r="K32" i="1"/>
  <c r="K42" i="1"/>
  <c r="K52" i="1"/>
  <c r="K62" i="1"/>
  <c r="K72" i="1"/>
  <c r="K82" i="1"/>
  <c r="K92" i="1"/>
  <c r="K102" i="1"/>
  <c r="K112" i="1"/>
  <c r="K122" i="1"/>
  <c r="K132" i="1"/>
  <c r="K142" i="1"/>
  <c r="K152" i="1"/>
  <c r="K162" i="1"/>
  <c r="K172" i="1"/>
  <c r="K182" i="1"/>
  <c r="K192" i="1"/>
  <c r="K202" i="1"/>
  <c r="K212" i="1"/>
  <c r="K222" i="1"/>
  <c r="K232" i="1"/>
  <c r="K242" i="1"/>
  <c r="K252" i="1"/>
  <c r="K262" i="1"/>
  <c r="K272" i="1"/>
  <c r="K282" i="1"/>
  <c r="K292" i="1"/>
  <c r="K302" i="1"/>
  <c r="K312" i="1"/>
  <c r="K322" i="1"/>
  <c r="K332" i="1"/>
  <c r="K342" i="1"/>
  <c r="K352" i="1"/>
  <c r="K362" i="1"/>
  <c r="K372" i="1"/>
  <c r="K382" i="1"/>
  <c r="K392" i="1"/>
  <c r="K402" i="1"/>
  <c r="K412" i="1"/>
  <c r="K422" i="1"/>
  <c r="K432" i="1"/>
  <c r="K442" i="1"/>
  <c r="K452" i="1"/>
  <c r="K462" i="1"/>
  <c r="K472" i="1"/>
  <c r="K482" i="1"/>
  <c r="K492" i="1"/>
  <c r="K502" i="1"/>
  <c r="K512" i="1"/>
  <c r="K522" i="1"/>
  <c r="K532" i="1"/>
  <c r="K542" i="1"/>
  <c r="K552" i="1"/>
  <c r="K562" i="1"/>
  <c r="K572" i="1"/>
  <c r="K582" i="1"/>
  <c r="K592" i="1"/>
  <c r="K602" i="1"/>
  <c r="K612" i="1"/>
  <c r="K622" i="1"/>
  <c r="K632" i="1"/>
  <c r="K642" i="1"/>
  <c r="K652" i="1"/>
  <c r="K662" i="1"/>
  <c r="K672" i="1"/>
  <c r="K682" i="1"/>
  <c r="K692" i="1"/>
  <c r="K702" i="1"/>
  <c r="K712" i="1"/>
  <c r="K722" i="1"/>
  <c r="K732" i="1"/>
  <c r="K742" i="1"/>
  <c r="K752" i="1"/>
  <c r="K762" i="1"/>
  <c r="K772" i="1"/>
  <c r="K782" i="1"/>
  <c r="K792" i="1"/>
  <c r="K802" i="1"/>
  <c r="K812" i="1"/>
  <c r="K822" i="1"/>
  <c r="K832" i="1"/>
  <c r="K842" i="1"/>
  <c r="K852" i="1"/>
  <c r="K862" i="1"/>
  <c r="K872" i="1"/>
  <c r="K882" i="1"/>
  <c r="K892" i="1"/>
  <c r="K902" i="1"/>
  <c r="K912" i="1"/>
  <c r="K922" i="1"/>
  <c r="K932" i="1"/>
  <c r="K942" i="1"/>
  <c r="K952" i="1"/>
  <c r="K962" i="1"/>
  <c r="K972" i="1"/>
  <c r="K982" i="1"/>
  <c r="K992" i="1"/>
  <c r="K1002" i="1"/>
  <c r="K1012" i="1"/>
  <c r="K1022" i="1"/>
  <c r="K1032" i="1"/>
  <c r="K1042" i="1"/>
  <c r="K1052" i="1"/>
  <c r="K1062" i="1"/>
  <c r="K1072" i="1"/>
  <c r="K1082" i="1"/>
  <c r="K1092" i="1"/>
  <c r="K1102" i="1"/>
  <c r="K1112" i="1"/>
  <c r="K1122" i="1"/>
  <c r="K1132" i="1"/>
  <c r="K1142" i="1"/>
  <c r="K1152" i="1"/>
  <c r="K1162" i="1"/>
  <c r="K1172" i="1"/>
  <c r="K1182" i="1"/>
  <c r="K1192" i="1"/>
  <c r="K1202" i="1"/>
  <c r="K1212" i="1"/>
  <c r="K1222" i="1"/>
  <c r="K1232" i="1"/>
  <c r="K1242" i="1"/>
  <c r="K1252" i="1"/>
  <c r="K1262" i="1"/>
  <c r="K1272" i="1"/>
  <c r="K1282" i="1"/>
  <c r="K1292" i="1"/>
  <c r="K1302" i="1"/>
  <c r="K1312" i="1"/>
  <c r="K1322" i="1"/>
  <c r="K1332" i="1"/>
  <c r="K1342" i="1"/>
  <c r="K1352" i="1"/>
  <c r="K1362" i="1"/>
  <c r="K1372" i="1"/>
  <c r="K1382" i="1"/>
  <c r="K1392" i="1"/>
  <c r="K1402" i="1"/>
  <c r="K1412" i="1"/>
  <c r="K1422" i="1"/>
  <c r="K1432" i="1"/>
  <c r="K1442" i="1"/>
  <c r="K1452" i="1"/>
  <c r="K1462" i="1"/>
  <c r="K1472" i="1"/>
  <c r="K1482" i="1"/>
  <c r="K1492" i="1"/>
  <c r="K1502" i="1"/>
  <c r="K1512" i="1"/>
  <c r="K1522" i="1"/>
  <c r="K1532" i="1"/>
  <c r="K1542" i="1"/>
  <c r="K1552" i="1"/>
  <c r="K1562" i="1"/>
  <c r="K1572" i="1"/>
  <c r="K1582" i="1"/>
  <c r="K1592" i="1"/>
  <c r="K1602" i="1"/>
  <c r="K1612" i="1"/>
  <c r="K1622" i="1"/>
  <c r="K1632" i="1"/>
  <c r="K1642" i="1"/>
  <c r="K1652" i="1"/>
  <c r="K1662" i="1"/>
  <c r="K1672" i="1"/>
  <c r="K1682" i="1"/>
  <c r="K1692" i="1"/>
  <c r="K1702" i="1"/>
  <c r="K1712" i="1"/>
  <c r="K1722" i="1"/>
  <c r="K1732" i="1"/>
  <c r="K1742" i="1"/>
  <c r="K1752" i="1"/>
  <c r="K1762" i="1"/>
  <c r="K1772" i="1"/>
  <c r="K1782" i="1"/>
  <c r="K1792" i="1"/>
  <c r="K1802" i="1"/>
  <c r="J12" i="1"/>
  <c r="J22" i="1"/>
  <c r="J32" i="1"/>
  <c r="J42" i="1"/>
  <c r="J52" i="1"/>
  <c r="J62" i="1"/>
  <c r="J72" i="1"/>
  <c r="J82" i="1"/>
  <c r="J92" i="1"/>
  <c r="J102" i="1"/>
  <c r="J112" i="1"/>
  <c r="J122" i="1"/>
  <c r="J132" i="1"/>
  <c r="J142" i="1"/>
  <c r="J152" i="1"/>
  <c r="J162" i="1"/>
  <c r="J172" i="1"/>
  <c r="J182" i="1"/>
  <c r="J192" i="1"/>
  <c r="J202" i="1"/>
  <c r="J212" i="1"/>
  <c r="J222" i="1"/>
  <c r="J232" i="1"/>
  <c r="J242" i="1"/>
  <c r="J252" i="1"/>
  <c r="J262" i="1"/>
  <c r="J272" i="1"/>
  <c r="J282" i="1"/>
  <c r="J292" i="1"/>
  <c r="J302" i="1"/>
  <c r="J312" i="1"/>
  <c r="J322" i="1"/>
  <c r="J332" i="1"/>
  <c r="J342" i="1"/>
  <c r="J352" i="1"/>
  <c r="J362" i="1"/>
  <c r="J372" i="1"/>
  <c r="J382" i="1"/>
  <c r="J392" i="1"/>
  <c r="J402" i="1"/>
  <c r="J412" i="1"/>
  <c r="J422" i="1"/>
  <c r="J432" i="1"/>
  <c r="J442" i="1"/>
  <c r="J452" i="1"/>
  <c r="J462" i="1"/>
  <c r="J472" i="1"/>
  <c r="J482" i="1"/>
  <c r="J492" i="1"/>
  <c r="J502" i="1"/>
  <c r="J512" i="1"/>
  <c r="J522" i="1"/>
  <c r="J532" i="1"/>
  <c r="J542" i="1"/>
  <c r="J552" i="1"/>
  <c r="J562" i="1"/>
  <c r="J572" i="1"/>
  <c r="J582" i="1"/>
  <c r="J592" i="1"/>
  <c r="J602" i="1"/>
  <c r="J612" i="1"/>
  <c r="J622" i="1"/>
  <c r="J632" i="1"/>
  <c r="J642" i="1"/>
  <c r="J652" i="1"/>
  <c r="J662" i="1"/>
  <c r="J672" i="1"/>
  <c r="J682" i="1"/>
  <c r="J692" i="1"/>
  <c r="J702" i="1"/>
  <c r="J712" i="1"/>
  <c r="J722" i="1"/>
  <c r="J732" i="1"/>
  <c r="J742" i="1"/>
  <c r="J752" i="1"/>
  <c r="J762" i="1"/>
  <c r="J772" i="1"/>
  <c r="J782" i="1"/>
  <c r="J792" i="1"/>
  <c r="J802" i="1"/>
  <c r="J812" i="1"/>
  <c r="J822" i="1"/>
  <c r="J832" i="1"/>
  <c r="J842" i="1"/>
  <c r="J852" i="1"/>
  <c r="J862" i="1"/>
  <c r="J872" i="1"/>
  <c r="J882" i="1"/>
  <c r="J892" i="1"/>
  <c r="J902" i="1"/>
  <c r="J912" i="1"/>
  <c r="J922" i="1"/>
  <c r="J932" i="1"/>
  <c r="J942" i="1"/>
  <c r="J952" i="1"/>
  <c r="J962" i="1"/>
  <c r="J972" i="1"/>
  <c r="J982" i="1"/>
  <c r="J992" i="1"/>
  <c r="J1002" i="1"/>
  <c r="J1012" i="1"/>
  <c r="J1022" i="1"/>
  <c r="J1032" i="1"/>
  <c r="J1042" i="1"/>
  <c r="J1052" i="1"/>
  <c r="J1062" i="1"/>
  <c r="J1072" i="1"/>
  <c r="J1082" i="1"/>
  <c r="J1092" i="1"/>
  <c r="J1102" i="1"/>
  <c r="J1112" i="1"/>
  <c r="J1122" i="1"/>
  <c r="J1132" i="1"/>
  <c r="J1142" i="1"/>
  <c r="J1152" i="1"/>
  <c r="J1162" i="1"/>
  <c r="J1172" i="1"/>
  <c r="J1182" i="1"/>
  <c r="J1192" i="1"/>
  <c r="J1202" i="1"/>
  <c r="J1212" i="1"/>
  <c r="J1222" i="1"/>
  <c r="J1232" i="1"/>
  <c r="J1242" i="1"/>
  <c r="J1252" i="1"/>
  <c r="J1262" i="1"/>
  <c r="J1272" i="1"/>
  <c r="J1282" i="1"/>
  <c r="J1292" i="1"/>
  <c r="J1302" i="1"/>
  <c r="J1312" i="1"/>
  <c r="J1322" i="1"/>
  <c r="J1332" i="1"/>
  <c r="J1342" i="1"/>
  <c r="J1352" i="1"/>
  <c r="J1362" i="1"/>
  <c r="J1372" i="1"/>
  <c r="J1382" i="1"/>
  <c r="J1392" i="1"/>
  <c r="J1402" i="1"/>
  <c r="J1412" i="1"/>
  <c r="J1422" i="1"/>
  <c r="J1432" i="1"/>
  <c r="J1442" i="1"/>
  <c r="J1452" i="1"/>
  <c r="J1462" i="1"/>
  <c r="J1472" i="1"/>
  <c r="J1482" i="1"/>
  <c r="J1492" i="1"/>
  <c r="J1502" i="1"/>
  <c r="J1512" i="1"/>
  <c r="J1522" i="1"/>
  <c r="J1532" i="1"/>
  <c r="J1542" i="1"/>
  <c r="J1552" i="1"/>
  <c r="J1562" i="1"/>
  <c r="J1572" i="1"/>
  <c r="J1582" i="1"/>
  <c r="J1592" i="1"/>
  <c r="J1602" i="1"/>
  <c r="J1612" i="1"/>
  <c r="J1622" i="1"/>
  <c r="J1632" i="1"/>
  <c r="J1642" i="1"/>
  <c r="J1652" i="1"/>
  <c r="J1662" i="1"/>
  <c r="J1672" i="1"/>
  <c r="J1682" i="1"/>
  <c r="J1692" i="1"/>
  <c r="J1702" i="1"/>
  <c r="J1712" i="1"/>
  <c r="J1722" i="1"/>
  <c r="J1732" i="1"/>
  <c r="J1742" i="1"/>
  <c r="J1752" i="1"/>
  <c r="J1762" i="1"/>
  <c r="J1772" i="1"/>
  <c r="J1782" i="1"/>
  <c r="J1792" i="1"/>
  <c r="J1802" i="1"/>
  <c r="I12" i="1"/>
  <c r="I22" i="1"/>
  <c r="I32" i="1"/>
  <c r="I42" i="1"/>
  <c r="I52" i="1"/>
  <c r="I62" i="1"/>
  <c r="I72" i="1"/>
  <c r="I82" i="1"/>
  <c r="I92" i="1"/>
  <c r="I102" i="1"/>
  <c r="I112" i="1"/>
  <c r="I122" i="1"/>
  <c r="I132" i="1"/>
  <c r="I142" i="1"/>
  <c r="I152" i="1"/>
  <c r="I162" i="1"/>
  <c r="I172" i="1"/>
  <c r="I182" i="1"/>
  <c r="I192" i="1"/>
  <c r="I202" i="1"/>
  <c r="I212" i="1"/>
  <c r="I222" i="1"/>
  <c r="I232" i="1"/>
  <c r="I242" i="1"/>
  <c r="I252" i="1"/>
  <c r="I262" i="1"/>
  <c r="I272" i="1"/>
  <c r="I282" i="1"/>
  <c r="I292" i="1"/>
  <c r="I302" i="1"/>
  <c r="I312" i="1"/>
  <c r="I322" i="1"/>
  <c r="I332" i="1"/>
  <c r="I342" i="1"/>
  <c r="I352" i="1"/>
  <c r="I362" i="1"/>
  <c r="L552" i="1"/>
  <c r="L583" i="1"/>
  <c r="L621" i="1"/>
  <c r="L651" i="1"/>
  <c r="L672" i="1"/>
  <c r="L687" i="1"/>
  <c r="L703" i="1"/>
  <c r="L716" i="1"/>
  <c r="L730" i="1"/>
  <c r="L742" i="1"/>
  <c r="L754" i="1"/>
  <c r="L766" i="1"/>
  <c r="L780" i="1"/>
  <c r="L792" i="1"/>
  <c r="L803" i="1"/>
  <c r="L813" i="1"/>
  <c r="L823" i="1"/>
  <c r="L833" i="1"/>
  <c r="L843" i="1"/>
  <c r="L853" i="1"/>
  <c r="L863" i="1"/>
  <c r="L873" i="1"/>
  <c r="L883" i="1"/>
  <c r="L893" i="1"/>
  <c r="L903" i="1"/>
  <c r="L913" i="1"/>
  <c r="L923" i="1"/>
  <c r="L933" i="1"/>
  <c r="L943" i="1"/>
  <c r="L953" i="1"/>
  <c r="L963" i="1"/>
  <c r="L973" i="1"/>
  <c r="L983" i="1"/>
  <c r="L993" i="1"/>
  <c r="L1003" i="1"/>
  <c r="L1013" i="1"/>
  <c r="L1023" i="1"/>
  <c r="L1033" i="1"/>
  <c r="L1043" i="1"/>
  <c r="L1053" i="1"/>
  <c r="L1063" i="1"/>
  <c r="L1073" i="1"/>
  <c r="L1083" i="1"/>
  <c r="L1093" i="1"/>
  <c r="L1103" i="1"/>
  <c r="L1113" i="1"/>
  <c r="L1123" i="1"/>
  <c r="L1133" i="1"/>
  <c r="L1143" i="1"/>
  <c r="L1153" i="1"/>
  <c r="L1163" i="1"/>
  <c r="L1173" i="1"/>
  <c r="L1183" i="1"/>
  <c r="L1193" i="1"/>
  <c r="L1203" i="1"/>
  <c r="L1213" i="1"/>
  <c r="L1223" i="1"/>
  <c r="L1233" i="1"/>
  <c r="L1243" i="1"/>
  <c r="L1253" i="1"/>
  <c r="L1263" i="1"/>
  <c r="L1273" i="1"/>
  <c r="L1283" i="1"/>
  <c r="L1293" i="1"/>
  <c r="L1303" i="1"/>
  <c r="L1313" i="1"/>
  <c r="L1323" i="1"/>
  <c r="L1333" i="1"/>
  <c r="L1343" i="1"/>
  <c r="L1353" i="1"/>
  <c r="L1363" i="1"/>
  <c r="L1373" i="1"/>
  <c r="L1383" i="1"/>
  <c r="L1393" i="1"/>
  <c r="L1403" i="1"/>
  <c r="L1413" i="1"/>
  <c r="L1423" i="1"/>
  <c r="L1433" i="1"/>
  <c r="L1443" i="1"/>
  <c r="L1453" i="1"/>
  <c r="L1463" i="1"/>
  <c r="L1473" i="1"/>
  <c r="L1483" i="1"/>
  <c r="L1493" i="1"/>
  <c r="L1503" i="1"/>
  <c r="L1513" i="1"/>
  <c r="L1523" i="1"/>
  <c r="L1533" i="1"/>
  <c r="L1543" i="1"/>
  <c r="L1553" i="1"/>
  <c r="L1563" i="1"/>
  <c r="L1573" i="1"/>
  <c r="L1583" i="1"/>
  <c r="L1593" i="1"/>
  <c r="L1603" i="1"/>
  <c r="L1613" i="1"/>
  <c r="L1623" i="1"/>
  <c r="L1633" i="1"/>
  <c r="L1643" i="1"/>
  <c r="L1653" i="1"/>
  <c r="L1663" i="1"/>
  <c r="L1673" i="1"/>
  <c r="L1683" i="1"/>
  <c r="L1693" i="1"/>
  <c r="L1703" i="1"/>
  <c r="L1713" i="1"/>
  <c r="L1723" i="1"/>
  <c r="L1733" i="1"/>
  <c r="L1743" i="1"/>
  <c r="L1753" i="1"/>
  <c r="L1763" i="1"/>
  <c r="L1773" i="1"/>
  <c r="L1783" i="1"/>
  <c r="L1793" i="1"/>
  <c r="K3" i="1"/>
  <c r="K13" i="1"/>
  <c r="K23" i="1"/>
  <c r="K33" i="1"/>
  <c r="K43" i="1"/>
  <c r="K53" i="1"/>
  <c r="K63" i="1"/>
  <c r="K73" i="1"/>
  <c r="K83" i="1"/>
  <c r="K93" i="1"/>
  <c r="K103" i="1"/>
  <c r="K113" i="1"/>
  <c r="K123" i="1"/>
  <c r="K133" i="1"/>
  <c r="K143" i="1"/>
  <c r="K153" i="1"/>
  <c r="K163" i="1"/>
  <c r="K173" i="1"/>
  <c r="K183" i="1"/>
  <c r="K193" i="1"/>
  <c r="K203" i="1"/>
  <c r="K213" i="1"/>
  <c r="K223" i="1"/>
  <c r="K233" i="1"/>
  <c r="K243" i="1"/>
  <c r="K253" i="1"/>
  <c r="K263" i="1"/>
  <c r="K273" i="1"/>
  <c r="K283" i="1"/>
  <c r="K293" i="1"/>
  <c r="K303" i="1"/>
  <c r="K313" i="1"/>
  <c r="K323" i="1"/>
  <c r="K333" i="1"/>
  <c r="K343" i="1"/>
  <c r="K353" i="1"/>
  <c r="K363" i="1"/>
  <c r="K373" i="1"/>
  <c r="K383" i="1"/>
  <c r="K393" i="1"/>
  <c r="K403" i="1"/>
  <c r="K413" i="1"/>
  <c r="K423" i="1"/>
  <c r="K433" i="1"/>
  <c r="K443" i="1"/>
  <c r="K453" i="1"/>
  <c r="K463" i="1"/>
  <c r="K473" i="1"/>
  <c r="K483" i="1"/>
  <c r="K493" i="1"/>
  <c r="K503" i="1"/>
  <c r="K513" i="1"/>
  <c r="K523" i="1"/>
  <c r="K533" i="1"/>
  <c r="K543" i="1"/>
  <c r="K553" i="1"/>
  <c r="K563" i="1"/>
  <c r="K573" i="1"/>
  <c r="K583" i="1"/>
  <c r="K593" i="1"/>
  <c r="K603" i="1"/>
  <c r="K613" i="1"/>
  <c r="K623" i="1"/>
  <c r="K633" i="1"/>
  <c r="K643" i="1"/>
  <c r="K653" i="1"/>
  <c r="K663" i="1"/>
  <c r="K673" i="1"/>
  <c r="K683" i="1"/>
  <c r="K693" i="1"/>
  <c r="K703" i="1"/>
  <c r="K713" i="1"/>
  <c r="K723" i="1"/>
  <c r="K733" i="1"/>
  <c r="K743" i="1"/>
  <c r="K753" i="1"/>
  <c r="K763" i="1"/>
  <c r="K773" i="1"/>
  <c r="K783" i="1"/>
  <c r="K793" i="1"/>
  <c r="K803" i="1"/>
  <c r="K813" i="1"/>
  <c r="K823" i="1"/>
  <c r="K833" i="1"/>
  <c r="K843" i="1"/>
  <c r="K853" i="1"/>
  <c r="K863" i="1"/>
  <c r="K873" i="1"/>
  <c r="K883" i="1"/>
  <c r="K893" i="1"/>
  <c r="K903" i="1"/>
  <c r="K913" i="1"/>
  <c r="K923" i="1"/>
  <c r="K933" i="1"/>
  <c r="K943" i="1"/>
  <c r="K953" i="1"/>
  <c r="K963" i="1"/>
  <c r="K973" i="1"/>
  <c r="K983" i="1"/>
  <c r="K993" i="1"/>
  <c r="K1003" i="1"/>
  <c r="K1013" i="1"/>
  <c r="K1023" i="1"/>
  <c r="K1033" i="1"/>
  <c r="K1043" i="1"/>
  <c r="K1053" i="1"/>
  <c r="K1063" i="1"/>
  <c r="K1073" i="1"/>
  <c r="K1083" i="1"/>
  <c r="K1093" i="1"/>
  <c r="K1103" i="1"/>
  <c r="K1113" i="1"/>
  <c r="K1123" i="1"/>
  <c r="K1133" i="1"/>
  <c r="K1143" i="1"/>
  <c r="K1153" i="1"/>
  <c r="K1163" i="1"/>
  <c r="K1173" i="1"/>
  <c r="K1183" i="1"/>
  <c r="K1193" i="1"/>
  <c r="K1203" i="1"/>
  <c r="K1213" i="1"/>
  <c r="K1223" i="1"/>
  <c r="K1233" i="1"/>
  <c r="K1243" i="1"/>
  <c r="K1253" i="1"/>
  <c r="K1263" i="1"/>
  <c r="K1273" i="1"/>
  <c r="K1283" i="1"/>
  <c r="K1293" i="1"/>
  <c r="K1303" i="1"/>
  <c r="K1313" i="1"/>
  <c r="K1323" i="1"/>
  <c r="K1333" i="1"/>
  <c r="K1343" i="1"/>
  <c r="K1353" i="1"/>
  <c r="K1363" i="1"/>
  <c r="K1373" i="1"/>
  <c r="K1383" i="1"/>
  <c r="K1393" i="1"/>
  <c r="K1403" i="1"/>
  <c r="K1413" i="1"/>
  <c r="K1423" i="1"/>
  <c r="K1433" i="1"/>
  <c r="K1443" i="1"/>
  <c r="K1453" i="1"/>
  <c r="K1463" i="1"/>
  <c r="K1473" i="1"/>
  <c r="K1483" i="1"/>
  <c r="K1493" i="1"/>
  <c r="K1503" i="1"/>
  <c r="K1513" i="1"/>
  <c r="K1523" i="1"/>
  <c r="K1533" i="1"/>
  <c r="K1543" i="1"/>
  <c r="K1553" i="1"/>
  <c r="K1563" i="1"/>
  <c r="K1573" i="1"/>
  <c r="K1583" i="1"/>
  <c r="K1593" i="1"/>
  <c r="K1603" i="1"/>
  <c r="K1613" i="1"/>
  <c r="K1623" i="1"/>
  <c r="K1633" i="1"/>
  <c r="K1643" i="1"/>
  <c r="K1653" i="1"/>
  <c r="K1663" i="1"/>
  <c r="K1673" i="1"/>
  <c r="K1683" i="1"/>
  <c r="K1693" i="1"/>
  <c r="K1703" i="1"/>
  <c r="K1713" i="1"/>
  <c r="K1723" i="1"/>
  <c r="K1733" i="1"/>
  <c r="K1743" i="1"/>
  <c r="K1753" i="1"/>
  <c r="K1763" i="1"/>
  <c r="K1773" i="1"/>
  <c r="K1783" i="1"/>
  <c r="K1793" i="1"/>
  <c r="J3" i="1"/>
  <c r="J13" i="1"/>
  <c r="J23" i="1"/>
  <c r="J33" i="1"/>
  <c r="J43" i="1"/>
  <c r="J53" i="1"/>
  <c r="J63" i="1"/>
  <c r="J73" i="1"/>
  <c r="J83" i="1"/>
  <c r="J93" i="1"/>
  <c r="J103" i="1"/>
  <c r="J113" i="1"/>
  <c r="J123" i="1"/>
  <c r="J133" i="1"/>
  <c r="J143" i="1"/>
  <c r="J153" i="1"/>
  <c r="J163" i="1"/>
  <c r="J173" i="1"/>
  <c r="J183" i="1"/>
  <c r="J193" i="1"/>
  <c r="J203" i="1"/>
  <c r="J213" i="1"/>
  <c r="J223" i="1"/>
  <c r="J233" i="1"/>
  <c r="J243" i="1"/>
  <c r="J253" i="1"/>
  <c r="J263" i="1"/>
  <c r="J273" i="1"/>
  <c r="J283" i="1"/>
  <c r="J293" i="1"/>
  <c r="J303" i="1"/>
  <c r="J313" i="1"/>
  <c r="J323" i="1"/>
  <c r="J333" i="1"/>
  <c r="J343" i="1"/>
  <c r="J353" i="1"/>
  <c r="J363" i="1"/>
  <c r="J373" i="1"/>
  <c r="J383" i="1"/>
  <c r="J393" i="1"/>
  <c r="J403" i="1"/>
  <c r="J413" i="1"/>
  <c r="J423" i="1"/>
  <c r="J433" i="1"/>
  <c r="J443" i="1"/>
  <c r="J453" i="1"/>
  <c r="J463" i="1"/>
  <c r="J473" i="1"/>
  <c r="J483" i="1"/>
  <c r="J493" i="1"/>
  <c r="J503" i="1"/>
  <c r="J513" i="1"/>
  <c r="J523" i="1"/>
  <c r="J533" i="1"/>
  <c r="J543" i="1"/>
  <c r="J553" i="1"/>
  <c r="J563" i="1"/>
  <c r="J573" i="1"/>
  <c r="J583" i="1"/>
  <c r="J593" i="1"/>
  <c r="J603" i="1"/>
  <c r="J613" i="1"/>
  <c r="J623" i="1"/>
  <c r="J633" i="1"/>
  <c r="J643" i="1"/>
  <c r="J653" i="1"/>
  <c r="J663" i="1"/>
  <c r="J673" i="1"/>
  <c r="J683" i="1"/>
  <c r="J693" i="1"/>
  <c r="J703" i="1"/>
  <c r="J713" i="1"/>
  <c r="J723" i="1"/>
  <c r="J733" i="1"/>
  <c r="J743" i="1"/>
  <c r="J753" i="1"/>
  <c r="J763" i="1"/>
  <c r="J773" i="1"/>
  <c r="J783" i="1"/>
  <c r="J793" i="1"/>
  <c r="J803" i="1"/>
  <c r="J813" i="1"/>
  <c r="J823" i="1"/>
  <c r="J833" i="1"/>
  <c r="J843" i="1"/>
  <c r="J853" i="1"/>
  <c r="J863" i="1"/>
  <c r="J873" i="1"/>
  <c r="J883" i="1"/>
  <c r="J893" i="1"/>
  <c r="J903" i="1"/>
  <c r="J913" i="1"/>
  <c r="J923" i="1"/>
  <c r="J933" i="1"/>
  <c r="J943" i="1"/>
  <c r="J953" i="1"/>
  <c r="J963" i="1"/>
  <c r="J973" i="1"/>
  <c r="J983" i="1"/>
  <c r="J993" i="1"/>
  <c r="J1003" i="1"/>
  <c r="J1013" i="1"/>
  <c r="J1023" i="1"/>
  <c r="J1033" i="1"/>
  <c r="J1043" i="1"/>
  <c r="J1053" i="1"/>
  <c r="J1063" i="1"/>
  <c r="J1073" i="1"/>
  <c r="J1083" i="1"/>
  <c r="J1093" i="1"/>
  <c r="J1103" i="1"/>
  <c r="J1113" i="1"/>
  <c r="J1123" i="1"/>
  <c r="J1133" i="1"/>
  <c r="J1143" i="1"/>
  <c r="J1153" i="1"/>
  <c r="J1163" i="1"/>
  <c r="J1173" i="1"/>
  <c r="J1183" i="1"/>
  <c r="J1193" i="1"/>
  <c r="J1203" i="1"/>
  <c r="J1213" i="1"/>
  <c r="J1223" i="1"/>
  <c r="J1233" i="1"/>
  <c r="J1243" i="1"/>
  <c r="J1253" i="1"/>
  <c r="J1263" i="1"/>
  <c r="J1273" i="1"/>
  <c r="J1283" i="1"/>
  <c r="J1293" i="1"/>
  <c r="J1303" i="1"/>
  <c r="J1313" i="1"/>
  <c r="J1323" i="1"/>
  <c r="J1333" i="1"/>
  <c r="J1343" i="1"/>
  <c r="J1353" i="1"/>
  <c r="J1363" i="1"/>
  <c r="J1373" i="1"/>
  <c r="J1383" i="1"/>
  <c r="J1393" i="1"/>
  <c r="J1403" i="1"/>
  <c r="J1413" i="1"/>
  <c r="J1423" i="1"/>
  <c r="J1433" i="1"/>
  <c r="J1443" i="1"/>
  <c r="J1453" i="1"/>
  <c r="J1463" i="1"/>
  <c r="J1473" i="1"/>
  <c r="J1483" i="1"/>
  <c r="J1493" i="1"/>
  <c r="J1503" i="1"/>
  <c r="J1513" i="1"/>
  <c r="J1523" i="1"/>
  <c r="J1533" i="1"/>
  <c r="J1543" i="1"/>
  <c r="J1553" i="1"/>
  <c r="J1563" i="1"/>
  <c r="J1573" i="1"/>
  <c r="J1583" i="1"/>
  <c r="J1593" i="1"/>
  <c r="J1603" i="1"/>
  <c r="J1613" i="1"/>
  <c r="J1623" i="1"/>
  <c r="J1633" i="1"/>
  <c r="J1643" i="1"/>
  <c r="J1653" i="1"/>
  <c r="J1663" i="1"/>
  <c r="J1673" i="1"/>
  <c r="J1683" i="1"/>
  <c r="J1693" i="1"/>
  <c r="J1703" i="1"/>
  <c r="J1713" i="1"/>
  <c r="J1723" i="1"/>
  <c r="J1733" i="1"/>
  <c r="J1743" i="1"/>
  <c r="J1753" i="1"/>
  <c r="J1763" i="1"/>
  <c r="J1773" i="1"/>
  <c r="J1783" i="1"/>
  <c r="J1793" i="1"/>
  <c r="I3" i="1"/>
  <c r="I13" i="1"/>
  <c r="I23" i="1"/>
  <c r="I33" i="1"/>
  <c r="I43" i="1"/>
  <c r="I53" i="1"/>
  <c r="I63" i="1"/>
  <c r="I73" i="1"/>
  <c r="I83" i="1"/>
  <c r="I93" i="1"/>
  <c r="I103" i="1"/>
  <c r="I113" i="1"/>
  <c r="I123" i="1"/>
  <c r="I133" i="1"/>
  <c r="I143" i="1"/>
  <c r="I153" i="1"/>
  <c r="I163" i="1"/>
  <c r="I173" i="1"/>
  <c r="I183" i="1"/>
  <c r="I193" i="1"/>
  <c r="I203" i="1"/>
  <c r="I213" i="1"/>
  <c r="I223" i="1"/>
  <c r="I233" i="1"/>
  <c r="I243" i="1"/>
  <c r="I253" i="1"/>
  <c r="L553" i="1"/>
  <c r="L591" i="1"/>
  <c r="L622" i="1"/>
  <c r="L652" i="1"/>
  <c r="L673" i="1"/>
  <c r="L691" i="1"/>
  <c r="L704" i="1"/>
  <c r="L717" i="1"/>
  <c r="L731" i="1"/>
  <c r="L743" i="1"/>
  <c r="L755" i="1"/>
  <c r="L767" i="1"/>
  <c r="L781" i="1"/>
  <c r="L793" i="1"/>
  <c r="L804" i="1"/>
  <c r="L814" i="1"/>
  <c r="L824" i="1"/>
  <c r="L834" i="1"/>
  <c r="L844" i="1"/>
  <c r="L854" i="1"/>
  <c r="L864" i="1"/>
  <c r="L874" i="1"/>
  <c r="L884" i="1"/>
  <c r="L894" i="1"/>
  <c r="L904" i="1"/>
  <c r="L914" i="1"/>
  <c r="L924" i="1"/>
  <c r="L934" i="1"/>
  <c r="L944" i="1"/>
  <c r="L954" i="1"/>
  <c r="L964" i="1"/>
  <c r="L974" i="1"/>
  <c r="L984" i="1"/>
  <c r="L994" i="1"/>
  <c r="L1004" i="1"/>
  <c r="L1014" i="1"/>
  <c r="L1024" i="1"/>
  <c r="L1034" i="1"/>
  <c r="L1044" i="1"/>
  <c r="L1054" i="1"/>
  <c r="L1064" i="1"/>
  <c r="L1074" i="1"/>
  <c r="L1084" i="1"/>
  <c r="L1094" i="1"/>
  <c r="L1104" i="1"/>
  <c r="L1114" i="1"/>
  <c r="L1124" i="1"/>
  <c r="L1134" i="1"/>
  <c r="L1144" i="1"/>
  <c r="L1154" i="1"/>
  <c r="L1164" i="1"/>
  <c r="L1174" i="1"/>
  <c r="L1184" i="1"/>
  <c r="L1194" i="1"/>
  <c r="L1204" i="1"/>
  <c r="L1214" i="1"/>
  <c r="L1224" i="1"/>
  <c r="L1234" i="1"/>
  <c r="L1244" i="1"/>
  <c r="L1254" i="1"/>
  <c r="L1264" i="1"/>
  <c r="L1274" i="1"/>
  <c r="L1284" i="1"/>
  <c r="L1294" i="1"/>
  <c r="L1304" i="1"/>
  <c r="L1314" i="1"/>
  <c r="L1324" i="1"/>
  <c r="L1334" i="1"/>
  <c r="L1344" i="1"/>
  <c r="L1354" i="1"/>
  <c r="L1364" i="1"/>
  <c r="L1374" i="1"/>
  <c r="L1384" i="1"/>
  <c r="L1394" i="1"/>
  <c r="L1404" i="1"/>
  <c r="L1414" i="1"/>
  <c r="L1424" i="1"/>
  <c r="L1434" i="1"/>
  <c r="L1444" i="1"/>
  <c r="L1454" i="1"/>
  <c r="L1464" i="1"/>
  <c r="L1474" i="1"/>
  <c r="L1484" i="1"/>
  <c r="L1494" i="1"/>
  <c r="L1504" i="1"/>
  <c r="L1514" i="1"/>
  <c r="L1524" i="1"/>
  <c r="L1534" i="1"/>
  <c r="L1544" i="1"/>
  <c r="L1554" i="1"/>
  <c r="L1564" i="1"/>
  <c r="L1574" i="1"/>
  <c r="L1584" i="1"/>
  <c r="L1594" i="1"/>
  <c r="L1604" i="1"/>
  <c r="L1614" i="1"/>
  <c r="L1624" i="1"/>
  <c r="L1634" i="1"/>
  <c r="L1644" i="1"/>
  <c r="L1654" i="1"/>
  <c r="L1664" i="1"/>
  <c r="L1674" i="1"/>
  <c r="L1684" i="1"/>
  <c r="L1694" i="1"/>
  <c r="L1704" i="1"/>
  <c r="L1714" i="1"/>
  <c r="L1724" i="1"/>
  <c r="L1734" i="1"/>
  <c r="L1744" i="1"/>
  <c r="L1754" i="1"/>
  <c r="L1764" i="1"/>
  <c r="L1774" i="1"/>
  <c r="L1784" i="1"/>
  <c r="L1794" i="1"/>
  <c r="K4" i="1"/>
  <c r="K14" i="1"/>
  <c r="K24" i="1"/>
  <c r="K34" i="1"/>
  <c r="K44" i="1"/>
  <c r="K54" i="1"/>
  <c r="K64" i="1"/>
  <c r="K74" i="1"/>
  <c r="K84" i="1"/>
  <c r="K94" i="1"/>
  <c r="K104" i="1"/>
  <c r="K114" i="1"/>
  <c r="K124" i="1"/>
  <c r="K134" i="1"/>
  <c r="K144" i="1"/>
  <c r="K154" i="1"/>
  <c r="K164" i="1"/>
  <c r="K174" i="1"/>
  <c r="K184" i="1"/>
  <c r="K194" i="1"/>
  <c r="K204" i="1"/>
  <c r="K214" i="1"/>
  <c r="K224" i="1"/>
  <c r="K234" i="1"/>
  <c r="K244" i="1"/>
  <c r="K254" i="1"/>
  <c r="K264" i="1"/>
  <c r="K274" i="1"/>
  <c r="K284" i="1"/>
  <c r="K294" i="1"/>
  <c r="K304" i="1"/>
  <c r="K314" i="1"/>
  <c r="K324" i="1"/>
  <c r="K334" i="1"/>
  <c r="K344" i="1"/>
  <c r="K354" i="1"/>
  <c r="K364" i="1"/>
  <c r="K374" i="1"/>
  <c r="K384" i="1"/>
  <c r="K394" i="1"/>
  <c r="K404" i="1"/>
  <c r="K414" i="1"/>
  <c r="K424" i="1"/>
  <c r="K434" i="1"/>
  <c r="K444" i="1"/>
  <c r="K454" i="1"/>
  <c r="K464" i="1"/>
  <c r="K474" i="1"/>
  <c r="K484" i="1"/>
  <c r="K494" i="1"/>
  <c r="K504" i="1"/>
  <c r="K514" i="1"/>
  <c r="K524" i="1"/>
  <c r="K534" i="1"/>
  <c r="K544" i="1"/>
  <c r="K554" i="1"/>
  <c r="K564" i="1"/>
  <c r="K574" i="1"/>
  <c r="K584" i="1"/>
  <c r="K594" i="1"/>
  <c r="K604" i="1"/>
  <c r="K614" i="1"/>
  <c r="K624" i="1"/>
  <c r="K634" i="1"/>
  <c r="K644" i="1"/>
  <c r="K654" i="1"/>
  <c r="K664" i="1"/>
  <c r="K674" i="1"/>
  <c r="K684" i="1"/>
  <c r="K694" i="1"/>
  <c r="K704" i="1"/>
  <c r="K714" i="1"/>
  <c r="K724" i="1"/>
  <c r="K734" i="1"/>
  <c r="K744" i="1"/>
  <c r="K754" i="1"/>
  <c r="K764" i="1"/>
  <c r="K774" i="1"/>
  <c r="K784" i="1"/>
  <c r="K794" i="1"/>
  <c r="K804" i="1"/>
  <c r="K814" i="1"/>
  <c r="K824" i="1"/>
  <c r="K834" i="1"/>
  <c r="K844" i="1"/>
  <c r="K854" i="1"/>
  <c r="K864" i="1"/>
  <c r="K874" i="1"/>
  <c r="K884" i="1"/>
  <c r="K894" i="1"/>
  <c r="K904" i="1"/>
  <c r="K914" i="1"/>
  <c r="K924" i="1"/>
  <c r="K934" i="1"/>
  <c r="K944" i="1"/>
  <c r="K954" i="1"/>
  <c r="K964" i="1"/>
  <c r="K974" i="1"/>
  <c r="K984" i="1"/>
  <c r="K994" i="1"/>
  <c r="K1004" i="1"/>
  <c r="K1014" i="1"/>
  <c r="K1024" i="1"/>
  <c r="K1034" i="1"/>
  <c r="K1044" i="1"/>
  <c r="K1054" i="1"/>
  <c r="K1064" i="1"/>
  <c r="K1074" i="1"/>
  <c r="K1084" i="1"/>
  <c r="K1094" i="1"/>
  <c r="K1104" i="1"/>
  <c r="K1114" i="1"/>
  <c r="K1124" i="1"/>
  <c r="K1134" i="1"/>
  <c r="K1144" i="1"/>
  <c r="K1154" i="1"/>
  <c r="K1164" i="1"/>
  <c r="K1174" i="1"/>
  <c r="K1184" i="1"/>
  <c r="K1194" i="1"/>
  <c r="K1204" i="1"/>
  <c r="K1214" i="1"/>
  <c r="K1224" i="1"/>
  <c r="K1234" i="1"/>
  <c r="K1244" i="1"/>
  <c r="K1254" i="1"/>
  <c r="K1264" i="1"/>
  <c r="K1274" i="1"/>
  <c r="K1284" i="1"/>
  <c r="K1294" i="1"/>
  <c r="K1304" i="1"/>
  <c r="K1314" i="1"/>
  <c r="K1324" i="1"/>
  <c r="K1334" i="1"/>
  <c r="K1344" i="1"/>
  <c r="K1354" i="1"/>
  <c r="K1364" i="1"/>
  <c r="K1374" i="1"/>
  <c r="K1384" i="1"/>
  <c r="K1394" i="1"/>
  <c r="K1404" i="1"/>
  <c r="K1414" i="1"/>
  <c r="K1424" i="1"/>
  <c r="K1434" i="1"/>
  <c r="K1444" i="1"/>
  <c r="K1454" i="1"/>
  <c r="K1464" i="1"/>
  <c r="K1474" i="1"/>
  <c r="K1484" i="1"/>
  <c r="K1494" i="1"/>
  <c r="K1504" i="1"/>
  <c r="K1514" i="1"/>
  <c r="K1524" i="1"/>
  <c r="K1534" i="1"/>
  <c r="K1544" i="1"/>
  <c r="K1554" i="1"/>
  <c r="K1564" i="1"/>
  <c r="K1574" i="1"/>
  <c r="K1584" i="1"/>
  <c r="K1594" i="1"/>
  <c r="K1604" i="1"/>
  <c r="K1614" i="1"/>
  <c r="K1624" i="1"/>
  <c r="K1634" i="1"/>
  <c r="K1644" i="1"/>
  <c r="K1654" i="1"/>
  <c r="K1664" i="1"/>
  <c r="K1674" i="1"/>
  <c r="K1684" i="1"/>
  <c r="K1694" i="1"/>
  <c r="K1704" i="1"/>
  <c r="K1714" i="1"/>
  <c r="K1724" i="1"/>
  <c r="K1734" i="1"/>
  <c r="K1744" i="1"/>
  <c r="K1754" i="1"/>
  <c r="K1764" i="1"/>
  <c r="K1774" i="1"/>
  <c r="K1784" i="1"/>
  <c r="K1794" i="1"/>
  <c r="J4" i="1"/>
  <c r="J14" i="1"/>
  <c r="J24" i="1"/>
  <c r="J34" i="1"/>
  <c r="J44" i="1"/>
  <c r="J54" i="1"/>
  <c r="J64" i="1"/>
  <c r="J74" i="1"/>
  <c r="J84" i="1"/>
  <c r="J94" i="1"/>
  <c r="J104" i="1"/>
  <c r="J114" i="1"/>
  <c r="J124" i="1"/>
  <c r="J134" i="1"/>
  <c r="J144" i="1"/>
  <c r="J154" i="1"/>
  <c r="J164" i="1"/>
  <c r="J174" i="1"/>
  <c r="J184" i="1"/>
  <c r="J194" i="1"/>
  <c r="J204" i="1"/>
  <c r="J214" i="1"/>
  <c r="J224" i="1"/>
  <c r="J234" i="1"/>
  <c r="J244" i="1"/>
  <c r="J254" i="1"/>
  <c r="J264" i="1"/>
  <c r="J274" i="1"/>
  <c r="J284" i="1"/>
  <c r="J294" i="1"/>
  <c r="J304" i="1"/>
  <c r="J314" i="1"/>
  <c r="J324" i="1"/>
  <c r="J334" i="1"/>
  <c r="J344" i="1"/>
  <c r="J354" i="1"/>
  <c r="J364" i="1"/>
  <c r="J374" i="1"/>
  <c r="J384" i="1"/>
  <c r="J394" i="1"/>
  <c r="J404" i="1"/>
  <c r="J414" i="1"/>
  <c r="J424" i="1"/>
  <c r="J434" i="1"/>
  <c r="J444" i="1"/>
  <c r="J454" i="1"/>
  <c r="J464" i="1"/>
  <c r="J474" i="1"/>
  <c r="J484" i="1"/>
  <c r="J494" i="1"/>
  <c r="J504" i="1"/>
  <c r="J514" i="1"/>
  <c r="J524" i="1"/>
  <c r="J534" i="1"/>
  <c r="J544" i="1"/>
  <c r="J554" i="1"/>
  <c r="J564" i="1"/>
  <c r="J574" i="1"/>
  <c r="J584" i="1"/>
  <c r="J594" i="1"/>
  <c r="J604" i="1"/>
  <c r="J614" i="1"/>
  <c r="J624" i="1"/>
  <c r="J634" i="1"/>
  <c r="J644" i="1"/>
  <c r="J654" i="1"/>
  <c r="J664" i="1"/>
  <c r="J674" i="1"/>
  <c r="J684" i="1"/>
  <c r="J694" i="1"/>
  <c r="J704" i="1"/>
  <c r="J714" i="1"/>
  <c r="J724" i="1"/>
  <c r="J734" i="1"/>
  <c r="J744" i="1"/>
  <c r="J754" i="1"/>
  <c r="J764" i="1"/>
  <c r="J774" i="1"/>
  <c r="J784" i="1"/>
  <c r="J794" i="1"/>
  <c r="J804" i="1"/>
  <c r="J814" i="1"/>
  <c r="J824" i="1"/>
  <c r="J834" i="1"/>
  <c r="J844" i="1"/>
  <c r="J854" i="1"/>
  <c r="J864" i="1"/>
  <c r="J874" i="1"/>
  <c r="J884" i="1"/>
  <c r="J894" i="1"/>
  <c r="J904" i="1"/>
  <c r="J914" i="1"/>
  <c r="J924" i="1"/>
  <c r="J934" i="1"/>
  <c r="J944" i="1"/>
  <c r="J954" i="1"/>
  <c r="J964" i="1"/>
  <c r="J974" i="1"/>
  <c r="J984" i="1"/>
  <c r="J994" i="1"/>
  <c r="J1004" i="1"/>
  <c r="J1014" i="1"/>
  <c r="J1024" i="1"/>
  <c r="J1034" i="1"/>
  <c r="J1044" i="1"/>
  <c r="J1054" i="1"/>
  <c r="J1064" i="1"/>
  <c r="J1074" i="1"/>
  <c r="J1084" i="1"/>
  <c r="J1094" i="1"/>
  <c r="J1104" i="1"/>
  <c r="J1114" i="1"/>
  <c r="J1124" i="1"/>
  <c r="J1134" i="1"/>
  <c r="J1144" i="1"/>
  <c r="J1154" i="1"/>
  <c r="J1164" i="1"/>
  <c r="J1174" i="1"/>
  <c r="J1184" i="1"/>
  <c r="J1194" i="1"/>
  <c r="J1204" i="1"/>
  <c r="J1214" i="1"/>
  <c r="J1224" i="1"/>
  <c r="J1234" i="1"/>
  <c r="J1244" i="1"/>
  <c r="J1254" i="1"/>
  <c r="J1264" i="1"/>
  <c r="J1274" i="1"/>
  <c r="J1284" i="1"/>
  <c r="J1294" i="1"/>
  <c r="J1304" i="1"/>
  <c r="J1314" i="1"/>
  <c r="J1324" i="1"/>
  <c r="J1334" i="1"/>
  <c r="J1344" i="1"/>
  <c r="J1354" i="1"/>
  <c r="J1364" i="1"/>
  <c r="J1374" i="1"/>
  <c r="J1384" i="1"/>
  <c r="J1394" i="1"/>
  <c r="J1404" i="1"/>
  <c r="J1414" i="1"/>
  <c r="J1424" i="1"/>
  <c r="J1434" i="1"/>
  <c r="J1444" i="1"/>
  <c r="J1454" i="1"/>
  <c r="J1464" i="1"/>
  <c r="J1474" i="1"/>
  <c r="J1484" i="1"/>
  <c r="J1494" i="1"/>
  <c r="J1504" i="1"/>
  <c r="J1514" i="1"/>
  <c r="J1524" i="1"/>
  <c r="J1534" i="1"/>
  <c r="J1544" i="1"/>
  <c r="J1554" i="1"/>
  <c r="J1564" i="1"/>
  <c r="J1574" i="1"/>
  <c r="J1584" i="1"/>
  <c r="J1594" i="1"/>
  <c r="J1604" i="1"/>
  <c r="J1614" i="1"/>
  <c r="J1624" i="1"/>
  <c r="J1634" i="1"/>
  <c r="J1644" i="1"/>
  <c r="J1654" i="1"/>
  <c r="J1664" i="1"/>
  <c r="J1674" i="1"/>
  <c r="J1684" i="1"/>
  <c r="J1694" i="1"/>
  <c r="J1704" i="1"/>
  <c r="J1714" i="1"/>
  <c r="J1724" i="1"/>
  <c r="J1734" i="1"/>
  <c r="J1744" i="1"/>
  <c r="J1754" i="1"/>
  <c r="J1764" i="1"/>
  <c r="J1774" i="1"/>
  <c r="J1784" i="1"/>
  <c r="J1794" i="1"/>
  <c r="I4" i="1"/>
  <c r="I14" i="1"/>
  <c r="I24" i="1"/>
  <c r="I34" i="1"/>
  <c r="I44" i="1"/>
  <c r="I54" i="1"/>
  <c r="I64" i="1"/>
  <c r="I74" i="1"/>
  <c r="I84" i="1"/>
  <c r="I94" i="1"/>
  <c r="I104" i="1"/>
  <c r="I114" i="1"/>
  <c r="I124" i="1"/>
  <c r="I134" i="1"/>
  <c r="I144" i="1"/>
  <c r="I154" i="1"/>
  <c r="I164" i="1"/>
  <c r="I174" i="1"/>
  <c r="I184" i="1"/>
  <c r="I194" i="1"/>
  <c r="I204" i="1"/>
  <c r="I214" i="1"/>
  <c r="I224" i="1"/>
  <c r="I234" i="1"/>
  <c r="I244" i="1"/>
  <c r="I254" i="1"/>
  <c r="I264" i="1"/>
  <c r="I274" i="1"/>
  <c r="I284" i="1"/>
  <c r="I294" i="1"/>
  <c r="I304" i="1"/>
  <c r="I314" i="1"/>
  <c r="I324" i="1"/>
  <c r="I334" i="1"/>
  <c r="I344" i="1"/>
  <c r="I354" i="1"/>
  <c r="I364" i="1"/>
  <c r="I374" i="1"/>
  <c r="I384" i="1"/>
  <c r="I394" i="1"/>
  <c r="I404" i="1"/>
  <c r="I414" i="1"/>
  <c r="I424" i="1"/>
  <c r="I434" i="1"/>
  <c r="I444" i="1"/>
  <c r="I454" i="1"/>
  <c r="I464" i="1"/>
  <c r="I474" i="1"/>
  <c r="I484" i="1"/>
  <c r="I494" i="1"/>
  <c r="I504" i="1"/>
  <c r="I514" i="1"/>
  <c r="I524" i="1"/>
  <c r="I534" i="1"/>
  <c r="I544" i="1"/>
  <c r="I554" i="1"/>
  <c r="I564" i="1"/>
  <c r="I574" i="1"/>
  <c r="I584" i="1"/>
  <c r="I594" i="1"/>
  <c r="I604" i="1"/>
  <c r="I614" i="1"/>
  <c r="I624" i="1"/>
  <c r="I634" i="1"/>
  <c r="I644" i="1"/>
  <c r="I654" i="1"/>
  <c r="I664" i="1"/>
  <c r="I674" i="1"/>
  <c r="I684" i="1"/>
  <c r="I694" i="1"/>
  <c r="I704" i="1"/>
  <c r="I714" i="1"/>
  <c r="I724" i="1"/>
  <c r="I734" i="1"/>
  <c r="I744" i="1"/>
  <c r="I754" i="1"/>
  <c r="I764" i="1"/>
  <c r="I774" i="1"/>
  <c r="I784" i="1"/>
  <c r="I794" i="1"/>
  <c r="J816" i="1"/>
  <c r="J916" i="1"/>
  <c r="J1016" i="1"/>
  <c r="J1116" i="1"/>
  <c r="J1216" i="1"/>
  <c r="J1316" i="1"/>
  <c r="J1416" i="1"/>
  <c r="J1516" i="1"/>
  <c r="J1611" i="1"/>
  <c r="J1661" i="1"/>
  <c r="J1711" i="1"/>
  <c r="J1761" i="1"/>
  <c r="J1796" i="1"/>
  <c r="I26" i="1"/>
  <c r="I50" i="1"/>
  <c r="I76" i="1"/>
  <c r="I100" i="1"/>
  <c r="I126" i="1"/>
  <c r="I150" i="1"/>
  <c r="I171" i="1"/>
  <c r="I191" i="1"/>
  <c r="I211" i="1"/>
  <c r="I231" i="1"/>
  <c r="I248" i="1"/>
  <c r="I263" i="1"/>
  <c r="I276" i="1"/>
  <c r="I288" i="1"/>
  <c r="I300" i="1"/>
  <c r="I313" i="1"/>
  <c r="I326" i="1"/>
  <c r="I338" i="1"/>
  <c r="I350" i="1"/>
  <c r="I363" i="1"/>
  <c r="I375" i="1"/>
  <c r="I386" i="1"/>
  <c r="I397" i="1"/>
  <c r="I408" i="1"/>
  <c r="I419" i="1"/>
  <c r="I430" i="1"/>
  <c r="I441" i="1"/>
  <c r="I452" i="1"/>
  <c r="I463" i="1"/>
  <c r="I475" i="1"/>
  <c r="I486" i="1"/>
  <c r="I497" i="1"/>
  <c r="I508" i="1"/>
  <c r="I519" i="1"/>
  <c r="I530" i="1"/>
  <c r="I541" i="1"/>
  <c r="I552" i="1"/>
  <c r="I563" i="1"/>
  <c r="I575" i="1"/>
  <c r="I586" i="1"/>
  <c r="I597" i="1"/>
  <c r="I608" i="1"/>
  <c r="I619" i="1"/>
  <c r="I630" i="1"/>
  <c r="I641" i="1"/>
  <c r="I652" i="1"/>
  <c r="I663" i="1"/>
  <c r="I675" i="1"/>
  <c r="I686" i="1"/>
  <c r="I697" i="1"/>
  <c r="I708" i="1"/>
  <c r="I719" i="1"/>
  <c r="I730" i="1"/>
  <c r="I741" i="1"/>
  <c r="I752" i="1"/>
  <c r="I763" i="1"/>
  <c r="I775" i="1"/>
  <c r="I786" i="1"/>
  <c r="I797" i="1"/>
  <c r="I807" i="1"/>
  <c r="I817" i="1"/>
  <c r="I827" i="1"/>
  <c r="I837" i="1"/>
  <c r="I847" i="1"/>
  <c r="I857" i="1"/>
  <c r="I867" i="1"/>
  <c r="I877" i="1"/>
  <c r="I887" i="1"/>
  <c r="I897" i="1"/>
  <c r="I907" i="1"/>
  <c r="I917" i="1"/>
  <c r="I927" i="1"/>
  <c r="I937" i="1"/>
  <c r="I947" i="1"/>
  <c r="I957" i="1"/>
  <c r="I967" i="1"/>
  <c r="I977" i="1"/>
  <c r="I987" i="1"/>
  <c r="I997" i="1"/>
  <c r="I1007" i="1"/>
  <c r="I1017" i="1"/>
  <c r="I1027" i="1"/>
  <c r="I1037" i="1"/>
  <c r="I1047" i="1"/>
  <c r="I1057" i="1"/>
  <c r="I1067" i="1"/>
  <c r="I1077" i="1"/>
  <c r="I1087" i="1"/>
  <c r="I1097" i="1"/>
  <c r="I1107" i="1"/>
  <c r="I1117" i="1"/>
  <c r="I1127" i="1"/>
  <c r="I1137" i="1"/>
  <c r="I1147" i="1"/>
  <c r="I1157" i="1"/>
  <c r="I1167" i="1"/>
  <c r="I1177" i="1"/>
  <c r="I1187" i="1"/>
  <c r="I1197" i="1"/>
  <c r="I1207" i="1"/>
  <c r="I1217" i="1"/>
  <c r="I1227" i="1"/>
  <c r="I1237" i="1"/>
  <c r="I1247" i="1"/>
  <c r="I1257" i="1"/>
  <c r="I1267" i="1"/>
  <c r="I1277" i="1"/>
  <c r="I1287" i="1"/>
  <c r="I1297" i="1"/>
  <c r="I1307" i="1"/>
  <c r="I1317" i="1"/>
  <c r="I1327" i="1"/>
  <c r="I1337" i="1"/>
  <c r="I1347" i="1"/>
  <c r="I1357" i="1"/>
  <c r="I1367" i="1"/>
  <c r="I1377" i="1"/>
  <c r="I1387" i="1"/>
  <c r="I1397" i="1"/>
  <c r="I1407" i="1"/>
  <c r="I1417" i="1"/>
  <c r="I1427" i="1"/>
  <c r="I1437" i="1"/>
  <c r="I1447" i="1"/>
  <c r="I1457" i="1"/>
  <c r="I1467" i="1"/>
  <c r="I1477" i="1"/>
  <c r="I1487" i="1"/>
  <c r="I1497" i="1"/>
  <c r="I1507" i="1"/>
  <c r="I1517" i="1"/>
  <c r="I1527" i="1"/>
  <c r="I1537" i="1"/>
  <c r="I1547" i="1"/>
  <c r="I1557" i="1"/>
  <c r="I1567" i="1"/>
  <c r="I1577" i="1"/>
  <c r="I1587" i="1"/>
  <c r="I1597" i="1"/>
  <c r="I1607" i="1"/>
  <c r="I1617" i="1"/>
  <c r="I1627" i="1"/>
  <c r="I1637" i="1"/>
  <c r="I1647" i="1"/>
  <c r="I1657" i="1"/>
  <c r="I1667" i="1"/>
  <c r="I1677" i="1"/>
  <c r="I1687" i="1"/>
  <c r="I1697" i="1"/>
  <c r="I1707" i="1"/>
  <c r="I1717" i="1"/>
  <c r="I1727" i="1"/>
  <c r="I1737" i="1"/>
  <c r="I1747" i="1"/>
  <c r="I1757" i="1"/>
  <c r="I1767" i="1"/>
  <c r="I1777" i="1"/>
  <c r="I1787" i="1"/>
  <c r="I1797" i="1"/>
  <c r="H7" i="1"/>
  <c r="H17" i="1"/>
  <c r="H27" i="1"/>
  <c r="H37" i="1"/>
  <c r="H47" i="1"/>
  <c r="H57" i="1"/>
  <c r="H67" i="1"/>
  <c r="H77" i="1"/>
  <c r="H87" i="1"/>
  <c r="H97" i="1"/>
  <c r="H107" i="1"/>
  <c r="H117" i="1"/>
  <c r="H127" i="1"/>
  <c r="H137" i="1"/>
  <c r="H147" i="1"/>
  <c r="H157" i="1"/>
  <c r="H167" i="1"/>
  <c r="H177" i="1"/>
  <c r="H187" i="1"/>
  <c r="H197" i="1"/>
  <c r="H207" i="1"/>
  <c r="H217" i="1"/>
  <c r="H227" i="1"/>
  <c r="H237" i="1"/>
  <c r="H247" i="1"/>
  <c r="H257" i="1"/>
  <c r="H267" i="1"/>
  <c r="H277" i="1"/>
  <c r="H287" i="1"/>
  <c r="H297" i="1"/>
  <c r="H307" i="1"/>
  <c r="H317" i="1"/>
  <c r="H327" i="1"/>
  <c r="H337" i="1"/>
  <c r="H347" i="1"/>
  <c r="H357" i="1"/>
  <c r="H367" i="1"/>
  <c r="H377" i="1"/>
  <c r="H387" i="1"/>
  <c r="H397" i="1"/>
  <c r="H407" i="1"/>
  <c r="H417" i="1"/>
  <c r="H427" i="1"/>
  <c r="H437" i="1"/>
  <c r="H447" i="1"/>
  <c r="H457" i="1"/>
  <c r="H467" i="1"/>
  <c r="H477" i="1"/>
  <c r="H487" i="1"/>
  <c r="H497" i="1"/>
  <c r="H507" i="1"/>
  <c r="H517" i="1"/>
  <c r="H527" i="1"/>
  <c r="H537" i="1"/>
  <c r="H547" i="1"/>
  <c r="H557" i="1"/>
  <c r="H567" i="1"/>
  <c r="H577" i="1"/>
  <c r="H587" i="1"/>
  <c r="H597" i="1"/>
  <c r="H607" i="1"/>
  <c r="H617" i="1"/>
  <c r="H627" i="1"/>
  <c r="H637" i="1"/>
  <c r="H647" i="1"/>
  <c r="H657" i="1"/>
  <c r="H667" i="1"/>
  <c r="H677" i="1"/>
  <c r="H687" i="1"/>
  <c r="H697" i="1"/>
  <c r="H707" i="1"/>
  <c r="H717" i="1"/>
  <c r="H727" i="1"/>
  <c r="H737" i="1"/>
  <c r="H747" i="1"/>
  <c r="H757" i="1"/>
  <c r="H767" i="1"/>
  <c r="H777" i="1"/>
  <c r="H787" i="1"/>
  <c r="H797" i="1"/>
  <c r="H807" i="1"/>
  <c r="H817" i="1"/>
  <c r="H827" i="1"/>
  <c r="H837" i="1"/>
  <c r="H847" i="1"/>
  <c r="H857" i="1"/>
  <c r="H867" i="1"/>
  <c r="H877" i="1"/>
  <c r="H887" i="1"/>
  <c r="H897" i="1"/>
  <c r="H907" i="1"/>
  <c r="H917" i="1"/>
  <c r="H927" i="1"/>
  <c r="H937" i="1"/>
  <c r="H947" i="1"/>
  <c r="H957" i="1"/>
  <c r="H967" i="1"/>
  <c r="H977" i="1"/>
  <c r="H987" i="1"/>
  <c r="H997" i="1"/>
  <c r="H1007" i="1"/>
  <c r="H1017" i="1"/>
  <c r="H1027" i="1"/>
  <c r="H1037" i="1"/>
  <c r="H1047" i="1"/>
  <c r="H1057" i="1"/>
  <c r="H1067" i="1"/>
  <c r="H1077" i="1"/>
  <c r="H1087" i="1"/>
  <c r="H1097" i="1"/>
  <c r="H1107" i="1"/>
  <c r="H1117" i="1"/>
  <c r="H1127" i="1"/>
  <c r="H1137" i="1"/>
  <c r="H1147" i="1"/>
  <c r="H1157" i="1"/>
  <c r="H1167" i="1"/>
  <c r="H1177" i="1"/>
  <c r="H1187" i="1"/>
  <c r="H1197" i="1"/>
  <c r="H1207" i="1"/>
  <c r="H1217" i="1"/>
  <c r="H1227" i="1"/>
  <c r="H1237" i="1"/>
  <c r="H1247" i="1"/>
  <c r="H1257" i="1"/>
  <c r="H1267" i="1"/>
  <c r="H1277" i="1"/>
  <c r="H1287" i="1"/>
  <c r="H1297" i="1"/>
  <c r="H1307" i="1"/>
  <c r="H1317" i="1"/>
  <c r="H1327" i="1"/>
  <c r="H1337" i="1"/>
  <c r="H1347" i="1"/>
  <c r="H1357" i="1"/>
  <c r="H1367" i="1"/>
  <c r="H1377" i="1"/>
  <c r="H1387" i="1"/>
  <c r="H1397" i="1"/>
  <c r="H1407" i="1"/>
  <c r="H1417" i="1"/>
  <c r="H1427" i="1"/>
  <c r="H1437" i="1"/>
  <c r="H1447" i="1"/>
  <c r="H1457" i="1"/>
  <c r="H1467" i="1"/>
  <c r="H1477" i="1"/>
  <c r="H1487" i="1"/>
  <c r="H1497" i="1"/>
  <c r="H1507" i="1"/>
  <c r="H1517" i="1"/>
  <c r="H1527" i="1"/>
  <c r="H1537" i="1"/>
  <c r="H1547" i="1"/>
  <c r="H1557" i="1"/>
  <c r="H1567" i="1"/>
  <c r="H1577" i="1"/>
  <c r="H1587" i="1"/>
  <c r="H1597" i="1"/>
  <c r="H1607" i="1"/>
  <c r="H1617" i="1"/>
  <c r="H1627" i="1"/>
  <c r="H1637" i="1"/>
  <c r="H1647" i="1"/>
  <c r="H1657" i="1"/>
  <c r="H1667" i="1"/>
  <c r="H1677" i="1"/>
  <c r="H1687" i="1"/>
  <c r="H1697" i="1"/>
  <c r="H1707" i="1"/>
  <c r="H1717" i="1"/>
  <c r="H1727" i="1"/>
  <c r="H1737" i="1"/>
  <c r="H1747" i="1"/>
  <c r="H1757" i="1"/>
  <c r="H1767" i="1"/>
  <c r="H1777" i="1"/>
  <c r="H1787" i="1"/>
  <c r="H1797" i="1"/>
  <c r="G7" i="1"/>
  <c r="G17" i="1"/>
  <c r="G27" i="1"/>
  <c r="G37" i="1"/>
  <c r="G47" i="1"/>
  <c r="G57" i="1"/>
  <c r="G67" i="1"/>
  <c r="G77" i="1"/>
  <c r="G87" i="1"/>
  <c r="G97" i="1"/>
  <c r="G107" i="1"/>
  <c r="G117" i="1"/>
  <c r="G127" i="1"/>
  <c r="G137" i="1"/>
  <c r="G147" i="1"/>
  <c r="G157" i="1"/>
  <c r="G167" i="1"/>
  <c r="G177" i="1"/>
  <c r="G187" i="1"/>
  <c r="G197" i="1"/>
  <c r="G207" i="1"/>
  <c r="G217" i="1"/>
  <c r="G227" i="1"/>
  <c r="G237" i="1"/>
  <c r="G247" i="1"/>
  <c r="G257" i="1"/>
  <c r="G267" i="1"/>
  <c r="G277" i="1"/>
  <c r="G287" i="1"/>
  <c r="G297" i="1"/>
  <c r="G307" i="1"/>
  <c r="G317" i="1"/>
  <c r="G327" i="1"/>
  <c r="G337" i="1"/>
  <c r="J826" i="1"/>
  <c r="J926" i="1"/>
  <c r="J1026" i="1"/>
  <c r="J1126" i="1"/>
  <c r="J1226" i="1"/>
  <c r="J1326" i="1"/>
  <c r="J1426" i="1"/>
  <c r="J1526" i="1"/>
  <c r="J1616" i="1"/>
  <c r="J1666" i="1"/>
  <c r="J1716" i="1"/>
  <c r="J1766" i="1"/>
  <c r="J1798" i="1"/>
  <c r="I28" i="1"/>
  <c r="I51" i="1"/>
  <c r="I78" i="1"/>
  <c r="I101" i="1"/>
  <c r="I128" i="1"/>
  <c r="I151" i="1"/>
  <c r="I175" i="1"/>
  <c r="I195" i="1"/>
  <c r="I215" i="1"/>
  <c r="I235" i="1"/>
  <c r="I250" i="1"/>
  <c r="I265" i="1"/>
  <c r="I277" i="1"/>
  <c r="I289" i="1"/>
  <c r="I301" i="1"/>
  <c r="I315" i="1"/>
  <c r="I327" i="1"/>
  <c r="I339" i="1"/>
  <c r="I351" i="1"/>
  <c r="I365" i="1"/>
  <c r="I376" i="1"/>
  <c r="I387" i="1"/>
  <c r="I398" i="1"/>
  <c r="I409" i="1"/>
  <c r="I420" i="1"/>
  <c r="I431" i="1"/>
  <c r="I442" i="1"/>
  <c r="I453" i="1"/>
  <c r="I465" i="1"/>
  <c r="I476" i="1"/>
  <c r="I487" i="1"/>
  <c r="I498" i="1"/>
  <c r="I509" i="1"/>
  <c r="I520" i="1"/>
  <c r="I531" i="1"/>
  <c r="I542" i="1"/>
  <c r="I553" i="1"/>
  <c r="I565" i="1"/>
  <c r="I576" i="1"/>
  <c r="I587" i="1"/>
  <c r="I598" i="1"/>
  <c r="I609" i="1"/>
  <c r="I620" i="1"/>
  <c r="I631" i="1"/>
  <c r="I642" i="1"/>
  <c r="I653" i="1"/>
  <c r="I665" i="1"/>
  <c r="I676" i="1"/>
  <c r="I687" i="1"/>
  <c r="I698" i="1"/>
  <c r="I709" i="1"/>
  <c r="I720" i="1"/>
  <c r="I731" i="1"/>
  <c r="I742" i="1"/>
  <c r="I753" i="1"/>
  <c r="I765" i="1"/>
  <c r="I776" i="1"/>
  <c r="I787" i="1"/>
  <c r="I798" i="1"/>
  <c r="I808" i="1"/>
  <c r="I818" i="1"/>
  <c r="I828" i="1"/>
  <c r="I838" i="1"/>
  <c r="I848" i="1"/>
  <c r="I858" i="1"/>
  <c r="I868" i="1"/>
  <c r="I878" i="1"/>
  <c r="I888" i="1"/>
  <c r="I898" i="1"/>
  <c r="I908" i="1"/>
  <c r="I918" i="1"/>
  <c r="I928" i="1"/>
  <c r="I938" i="1"/>
  <c r="I948" i="1"/>
  <c r="I958" i="1"/>
  <c r="I968" i="1"/>
  <c r="I978" i="1"/>
  <c r="I988" i="1"/>
  <c r="I998" i="1"/>
  <c r="I1008" i="1"/>
  <c r="I1018" i="1"/>
  <c r="I1028" i="1"/>
  <c r="I1038" i="1"/>
  <c r="I1048" i="1"/>
  <c r="I1058" i="1"/>
  <c r="I1068" i="1"/>
  <c r="I1078" i="1"/>
  <c r="I1088" i="1"/>
  <c r="I1098" i="1"/>
  <c r="I1108" i="1"/>
  <c r="I1118" i="1"/>
  <c r="I1128" i="1"/>
  <c r="I1138" i="1"/>
  <c r="I1148" i="1"/>
  <c r="I1158" i="1"/>
  <c r="I1168" i="1"/>
  <c r="I1178" i="1"/>
  <c r="I1188" i="1"/>
  <c r="I1198" i="1"/>
  <c r="I1208" i="1"/>
  <c r="I1218" i="1"/>
  <c r="I1228" i="1"/>
  <c r="I1238" i="1"/>
  <c r="I1248" i="1"/>
  <c r="I1258" i="1"/>
  <c r="I1268" i="1"/>
  <c r="I1278" i="1"/>
  <c r="I1288" i="1"/>
  <c r="I1298" i="1"/>
  <c r="I1308" i="1"/>
  <c r="I1318" i="1"/>
  <c r="I1328" i="1"/>
  <c r="I1338" i="1"/>
  <c r="I1348" i="1"/>
  <c r="I1358" i="1"/>
  <c r="I1368" i="1"/>
  <c r="I1378" i="1"/>
  <c r="I1388" i="1"/>
  <c r="I1398" i="1"/>
  <c r="I1408" i="1"/>
  <c r="I1418" i="1"/>
  <c r="I1428" i="1"/>
  <c r="I1438" i="1"/>
  <c r="I1448" i="1"/>
  <c r="I1458" i="1"/>
  <c r="I1468" i="1"/>
  <c r="I1478" i="1"/>
  <c r="I1488" i="1"/>
  <c r="I1498" i="1"/>
  <c r="I1508" i="1"/>
  <c r="I1518" i="1"/>
  <c r="I1528" i="1"/>
  <c r="I1538" i="1"/>
  <c r="I1548" i="1"/>
  <c r="I1558" i="1"/>
  <c r="I1568" i="1"/>
  <c r="I1578" i="1"/>
  <c r="I1588" i="1"/>
  <c r="I1598" i="1"/>
  <c r="I1608" i="1"/>
  <c r="I1618" i="1"/>
  <c r="I1628" i="1"/>
  <c r="I1638" i="1"/>
  <c r="I1648" i="1"/>
  <c r="I1658" i="1"/>
  <c r="I1668" i="1"/>
  <c r="I1678" i="1"/>
  <c r="I1688" i="1"/>
  <c r="I1698" i="1"/>
  <c r="I1708" i="1"/>
  <c r="I1718" i="1"/>
  <c r="I1728" i="1"/>
  <c r="I1738" i="1"/>
  <c r="I1748" i="1"/>
  <c r="I1758" i="1"/>
  <c r="I1768" i="1"/>
  <c r="I1778" i="1"/>
  <c r="I1788" i="1"/>
  <c r="I1798" i="1"/>
  <c r="H8" i="1"/>
  <c r="H18" i="1"/>
  <c r="H28" i="1"/>
  <c r="H38" i="1"/>
  <c r="H48" i="1"/>
  <c r="H58" i="1"/>
  <c r="H68" i="1"/>
  <c r="H78" i="1"/>
  <c r="H88" i="1"/>
  <c r="H98" i="1"/>
  <c r="H108" i="1"/>
  <c r="H118" i="1"/>
  <c r="H128" i="1"/>
  <c r="H138" i="1"/>
  <c r="H148" i="1"/>
  <c r="H158" i="1"/>
  <c r="H168" i="1"/>
  <c r="H178" i="1"/>
  <c r="H188" i="1"/>
  <c r="H198" i="1"/>
  <c r="H208" i="1"/>
  <c r="H218" i="1"/>
  <c r="H228" i="1"/>
  <c r="H238" i="1"/>
  <c r="H248" i="1"/>
  <c r="H258" i="1"/>
  <c r="H268" i="1"/>
  <c r="H278" i="1"/>
  <c r="H288" i="1"/>
  <c r="H298" i="1"/>
  <c r="H308" i="1"/>
  <c r="H318" i="1"/>
  <c r="H328" i="1"/>
  <c r="H338" i="1"/>
  <c r="H348" i="1"/>
  <c r="H358" i="1"/>
  <c r="H368" i="1"/>
  <c r="H378" i="1"/>
  <c r="H388" i="1"/>
  <c r="H398" i="1"/>
  <c r="H408" i="1"/>
  <c r="H418" i="1"/>
  <c r="H428" i="1"/>
  <c r="H438" i="1"/>
  <c r="H448" i="1"/>
  <c r="H458" i="1"/>
  <c r="H468" i="1"/>
  <c r="H478" i="1"/>
  <c r="H488" i="1"/>
  <c r="H498" i="1"/>
  <c r="H508" i="1"/>
  <c r="H518" i="1"/>
  <c r="H528" i="1"/>
  <c r="H538" i="1"/>
  <c r="H548" i="1"/>
  <c r="H558" i="1"/>
  <c r="H568" i="1"/>
  <c r="H578" i="1"/>
  <c r="H588" i="1"/>
  <c r="H598" i="1"/>
  <c r="H608" i="1"/>
  <c r="H618" i="1"/>
  <c r="H628" i="1"/>
  <c r="H638" i="1"/>
  <c r="H648" i="1"/>
  <c r="H658" i="1"/>
  <c r="H668" i="1"/>
  <c r="H678" i="1"/>
  <c r="H688" i="1"/>
  <c r="H698" i="1"/>
  <c r="H708" i="1"/>
  <c r="H718" i="1"/>
  <c r="H728" i="1"/>
  <c r="H738" i="1"/>
  <c r="H748" i="1"/>
  <c r="H758" i="1"/>
  <c r="H768" i="1"/>
  <c r="H778" i="1"/>
  <c r="H788" i="1"/>
  <c r="H798" i="1"/>
  <c r="H808" i="1"/>
  <c r="H818" i="1"/>
  <c r="H828" i="1"/>
  <c r="H838" i="1"/>
  <c r="H848" i="1"/>
  <c r="H858" i="1"/>
  <c r="H868" i="1"/>
  <c r="H878" i="1"/>
  <c r="H888" i="1"/>
  <c r="H898" i="1"/>
  <c r="H908" i="1"/>
  <c r="H918" i="1"/>
  <c r="H928" i="1"/>
  <c r="H938" i="1"/>
  <c r="H948" i="1"/>
  <c r="H958" i="1"/>
  <c r="H968" i="1"/>
  <c r="H978" i="1"/>
  <c r="H988" i="1"/>
  <c r="H998" i="1"/>
  <c r="H1008" i="1"/>
  <c r="H1018" i="1"/>
  <c r="H1028" i="1"/>
  <c r="H1038" i="1"/>
  <c r="H1048" i="1"/>
  <c r="H1058" i="1"/>
  <c r="H1068" i="1"/>
  <c r="H1078" i="1"/>
  <c r="H1088" i="1"/>
  <c r="H1098" i="1"/>
  <c r="H1108" i="1"/>
  <c r="H1118" i="1"/>
  <c r="H1128" i="1"/>
  <c r="H1138" i="1"/>
  <c r="H1148" i="1"/>
  <c r="H1158" i="1"/>
  <c r="H1168" i="1"/>
  <c r="H1178" i="1"/>
  <c r="H1188" i="1"/>
  <c r="H1198" i="1"/>
  <c r="H1208" i="1"/>
  <c r="H1218" i="1"/>
  <c r="H1228" i="1"/>
  <c r="H1238" i="1"/>
  <c r="H1248" i="1"/>
  <c r="H1258" i="1"/>
  <c r="H1268" i="1"/>
  <c r="H1278" i="1"/>
  <c r="H1288" i="1"/>
  <c r="H1298" i="1"/>
  <c r="H1308" i="1"/>
  <c r="H1318" i="1"/>
  <c r="H1328" i="1"/>
  <c r="H1338" i="1"/>
  <c r="H1348" i="1"/>
  <c r="H1358" i="1"/>
  <c r="H1368" i="1"/>
  <c r="H1378" i="1"/>
  <c r="H1388" i="1"/>
  <c r="H1398" i="1"/>
  <c r="H1408" i="1"/>
  <c r="H1418" i="1"/>
  <c r="H1428" i="1"/>
  <c r="H1438" i="1"/>
  <c r="H1448" i="1"/>
  <c r="H1458" i="1"/>
  <c r="H1468" i="1"/>
  <c r="H1478" i="1"/>
  <c r="H1488" i="1"/>
  <c r="H1498" i="1"/>
  <c r="H1508" i="1"/>
  <c r="H1518" i="1"/>
  <c r="H1528" i="1"/>
  <c r="H1538" i="1"/>
  <c r="H1548" i="1"/>
  <c r="H1558" i="1"/>
  <c r="H1568" i="1"/>
  <c r="H1578" i="1"/>
  <c r="H1588" i="1"/>
  <c r="H1598" i="1"/>
  <c r="H1608" i="1"/>
  <c r="H1618" i="1"/>
  <c r="H1628" i="1"/>
  <c r="H1638" i="1"/>
  <c r="H1648" i="1"/>
  <c r="H1658" i="1"/>
  <c r="H1668" i="1"/>
  <c r="H1678" i="1"/>
  <c r="H1688" i="1"/>
  <c r="H1698" i="1"/>
  <c r="H1708" i="1"/>
  <c r="H1718" i="1"/>
  <c r="H1728" i="1"/>
  <c r="H1738" i="1"/>
  <c r="H1748" i="1"/>
  <c r="H1758" i="1"/>
  <c r="H1768" i="1"/>
  <c r="H1778" i="1"/>
  <c r="H1788" i="1"/>
  <c r="H1798" i="1"/>
  <c r="G8" i="1"/>
  <c r="G18" i="1"/>
  <c r="G28" i="1"/>
  <c r="G38" i="1"/>
  <c r="G48" i="1"/>
  <c r="G58" i="1"/>
  <c r="G68" i="1"/>
  <c r="G78" i="1"/>
  <c r="G88" i="1"/>
  <c r="G98" i="1"/>
  <c r="G108" i="1"/>
  <c r="G118" i="1"/>
  <c r="G128" i="1"/>
  <c r="G138" i="1"/>
  <c r="G148" i="1"/>
  <c r="G158" i="1"/>
  <c r="G168" i="1"/>
  <c r="G178" i="1"/>
  <c r="G188" i="1"/>
  <c r="G198" i="1"/>
  <c r="G208" i="1"/>
  <c r="G218" i="1"/>
  <c r="G228" i="1"/>
  <c r="G238" i="1"/>
  <c r="G248" i="1"/>
  <c r="G258" i="1"/>
  <c r="G268" i="1"/>
  <c r="G278" i="1"/>
  <c r="G288" i="1"/>
  <c r="G298" i="1"/>
  <c r="G308" i="1"/>
  <c r="G318" i="1"/>
  <c r="G328" i="1"/>
  <c r="G338" i="1"/>
  <c r="G348" i="1"/>
  <c r="G358" i="1"/>
  <c r="G368" i="1"/>
  <c r="G378" i="1"/>
  <c r="G388" i="1"/>
  <c r="G398" i="1"/>
  <c r="G408" i="1"/>
  <c r="G418" i="1"/>
  <c r="G428" i="1"/>
  <c r="G438" i="1"/>
  <c r="G448" i="1"/>
  <c r="G458" i="1"/>
  <c r="G468" i="1"/>
  <c r="G478" i="1"/>
  <c r="G488" i="1"/>
  <c r="G498" i="1"/>
  <c r="G508" i="1"/>
  <c r="G518" i="1"/>
  <c r="G528" i="1"/>
  <c r="G538" i="1"/>
  <c r="G548" i="1"/>
  <c r="G558" i="1"/>
  <c r="G568" i="1"/>
  <c r="G578" i="1"/>
  <c r="G588" i="1"/>
  <c r="G598" i="1"/>
  <c r="G608" i="1"/>
  <c r="G618" i="1"/>
  <c r="G628" i="1"/>
  <c r="G638" i="1"/>
  <c r="G648" i="1"/>
  <c r="G658" i="1"/>
  <c r="G668" i="1"/>
  <c r="G678" i="1"/>
  <c r="G688" i="1"/>
  <c r="G698" i="1"/>
  <c r="G708" i="1"/>
  <c r="G718" i="1"/>
  <c r="G728" i="1"/>
  <c r="G738" i="1"/>
  <c r="G748" i="1"/>
  <c r="G758" i="1"/>
  <c r="G768" i="1"/>
  <c r="G778" i="1"/>
  <c r="G788" i="1"/>
  <c r="G798" i="1"/>
  <c r="G808" i="1"/>
  <c r="G818" i="1"/>
  <c r="G828" i="1"/>
  <c r="G838" i="1"/>
  <c r="G848" i="1"/>
  <c r="G858" i="1"/>
  <c r="G868" i="1"/>
  <c r="G878" i="1"/>
  <c r="G888" i="1"/>
  <c r="G898" i="1"/>
  <c r="J836" i="1"/>
  <c r="J936" i="1"/>
  <c r="J1036" i="1"/>
  <c r="J1136" i="1"/>
  <c r="J1236" i="1"/>
  <c r="J1336" i="1"/>
  <c r="J1436" i="1"/>
  <c r="J1536" i="1"/>
  <c r="J1621" i="1"/>
  <c r="J1671" i="1"/>
  <c r="J1721" i="1"/>
  <c r="J1768" i="1"/>
  <c r="J1801" i="1"/>
  <c r="I30" i="1"/>
  <c r="I56" i="1"/>
  <c r="I80" i="1"/>
  <c r="I106" i="1"/>
  <c r="I130" i="1"/>
  <c r="I156" i="1"/>
  <c r="I176" i="1"/>
  <c r="I196" i="1"/>
  <c r="I216" i="1"/>
  <c r="I236" i="1"/>
  <c r="I251" i="1"/>
  <c r="I266" i="1"/>
  <c r="I278" i="1"/>
  <c r="I290" i="1"/>
  <c r="I303" i="1"/>
  <c r="I316" i="1"/>
  <c r="I328" i="1"/>
  <c r="I340" i="1"/>
  <c r="I353" i="1"/>
  <c r="I366" i="1"/>
  <c r="I377" i="1"/>
  <c r="I388" i="1"/>
  <c r="I399" i="1"/>
  <c r="I410" i="1"/>
  <c r="I421" i="1"/>
  <c r="I432" i="1"/>
  <c r="I443" i="1"/>
  <c r="I455" i="1"/>
  <c r="I466" i="1"/>
  <c r="I477" i="1"/>
  <c r="I488" i="1"/>
  <c r="I499" i="1"/>
  <c r="I510" i="1"/>
  <c r="I521" i="1"/>
  <c r="I532" i="1"/>
  <c r="I543" i="1"/>
  <c r="I555" i="1"/>
  <c r="I566" i="1"/>
  <c r="I577" i="1"/>
  <c r="I588" i="1"/>
  <c r="I599" i="1"/>
  <c r="I610" i="1"/>
  <c r="I621" i="1"/>
  <c r="I632" i="1"/>
  <c r="I643" i="1"/>
  <c r="I655" i="1"/>
  <c r="I666" i="1"/>
  <c r="I677" i="1"/>
  <c r="I688" i="1"/>
  <c r="I699" i="1"/>
  <c r="I710" i="1"/>
  <c r="I721" i="1"/>
  <c r="I732" i="1"/>
  <c r="I743" i="1"/>
  <c r="I755" i="1"/>
  <c r="I766" i="1"/>
  <c r="I777" i="1"/>
  <c r="I788" i="1"/>
  <c r="I799" i="1"/>
  <c r="I809" i="1"/>
  <c r="I819" i="1"/>
  <c r="I829" i="1"/>
  <c r="I839" i="1"/>
  <c r="I849" i="1"/>
  <c r="I859" i="1"/>
  <c r="I869" i="1"/>
  <c r="I879" i="1"/>
  <c r="I889" i="1"/>
  <c r="I899" i="1"/>
  <c r="I909" i="1"/>
  <c r="I919" i="1"/>
  <c r="I929" i="1"/>
  <c r="I939" i="1"/>
  <c r="I949" i="1"/>
  <c r="I959" i="1"/>
  <c r="I969" i="1"/>
  <c r="I979" i="1"/>
  <c r="I989" i="1"/>
  <c r="I999" i="1"/>
  <c r="I1009" i="1"/>
  <c r="I1019" i="1"/>
  <c r="I1029" i="1"/>
  <c r="I1039" i="1"/>
  <c r="I1049" i="1"/>
  <c r="I1059" i="1"/>
  <c r="I1069" i="1"/>
  <c r="I1079" i="1"/>
  <c r="I1089" i="1"/>
  <c r="I1099" i="1"/>
  <c r="I1109" i="1"/>
  <c r="I1119" i="1"/>
  <c r="I1129" i="1"/>
  <c r="I1139" i="1"/>
  <c r="I1149" i="1"/>
  <c r="I1159" i="1"/>
  <c r="I1169" i="1"/>
  <c r="I1179" i="1"/>
  <c r="I1189" i="1"/>
  <c r="I1199" i="1"/>
  <c r="I1209" i="1"/>
  <c r="I1219" i="1"/>
  <c r="I1229" i="1"/>
  <c r="I1239" i="1"/>
  <c r="I1249" i="1"/>
  <c r="I1259" i="1"/>
  <c r="I1269" i="1"/>
  <c r="I1279" i="1"/>
  <c r="I1289" i="1"/>
  <c r="I1299" i="1"/>
  <c r="I1309" i="1"/>
  <c r="I1319" i="1"/>
  <c r="I1329" i="1"/>
  <c r="I1339" i="1"/>
  <c r="I1349" i="1"/>
  <c r="I1359" i="1"/>
  <c r="I1369" i="1"/>
  <c r="I1379" i="1"/>
  <c r="I1389" i="1"/>
  <c r="I1399" i="1"/>
  <c r="I1409" i="1"/>
  <c r="I1419" i="1"/>
  <c r="I1429" i="1"/>
  <c r="I1439" i="1"/>
  <c r="I1449" i="1"/>
  <c r="I1459" i="1"/>
  <c r="I1469" i="1"/>
  <c r="I1479" i="1"/>
  <c r="I1489" i="1"/>
  <c r="I1499" i="1"/>
  <c r="I1509" i="1"/>
  <c r="I1519" i="1"/>
  <c r="I1529" i="1"/>
  <c r="I1539" i="1"/>
  <c r="I1549" i="1"/>
  <c r="I1559" i="1"/>
  <c r="I1569" i="1"/>
  <c r="I1579" i="1"/>
  <c r="I1589" i="1"/>
  <c r="I1599" i="1"/>
  <c r="I1609" i="1"/>
  <c r="I1619" i="1"/>
  <c r="I1629" i="1"/>
  <c r="I1639" i="1"/>
  <c r="I1649" i="1"/>
  <c r="I1659" i="1"/>
  <c r="I1669" i="1"/>
  <c r="I1679" i="1"/>
  <c r="I1689" i="1"/>
  <c r="I1699" i="1"/>
  <c r="I1709" i="1"/>
  <c r="I1719" i="1"/>
  <c r="I1729" i="1"/>
  <c r="I1739" i="1"/>
  <c r="I1749" i="1"/>
  <c r="I1759" i="1"/>
  <c r="I1769" i="1"/>
  <c r="I1779" i="1"/>
  <c r="I1789" i="1"/>
  <c r="I1799" i="1"/>
  <c r="H9" i="1"/>
  <c r="H19" i="1"/>
  <c r="H29" i="1"/>
  <c r="H39" i="1"/>
  <c r="H49" i="1"/>
  <c r="H59" i="1"/>
  <c r="H69" i="1"/>
  <c r="H79" i="1"/>
  <c r="H89" i="1"/>
  <c r="H99" i="1"/>
  <c r="H109" i="1"/>
  <c r="H119" i="1"/>
  <c r="H129" i="1"/>
  <c r="H139" i="1"/>
  <c r="H149" i="1"/>
  <c r="H159" i="1"/>
  <c r="H169" i="1"/>
  <c r="H179" i="1"/>
  <c r="H189" i="1"/>
  <c r="H199" i="1"/>
  <c r="H209" i="1"/>
  <c r="H219" i="1"/>
  <c r="H229" i="1"/>
  <c r="H239" i="1"/>
  <c r="H249" i="1"/>
  <c r="H259" i="1"/>
  <c r="H269" i="1"/>
  <c r="H279" i="1"/>
  <c r="H289" i="1"/>
  <c r="H299" i="1"/>
  <c r="H309" i="1"/>
  <c r="H319" i="1"/>
  <c r="H329" i="1"/>
  <c r="H339" i="1"/>
  <c r="H349" i="1"/>
  <c r="H359" i="1"/>
  <c r="H369" i="1"/>
  <c r="H379" i="1"/>
  <c r="H389" i="1"/>
  <c r="H399" i="1"/>
  <c r="H409" i="1"/>
  <c r="H419" i="1"/>
  <c r="H429" i="1"/>
  <c r="H439" i="1"/>
  <c r="H449" i="1"/>
  <c r="H459" i="1"/>
  <c r="H469" i="1"/>
  <c r="H479" i="1"/>
  <c r="H489" i="1"/>
  <c r="H499" i="1"/>
  <c r="H509" i="1"/>
  <c r="H519" i="1"/>
  <c r="H529" i="1"/>
  <c r="H539" i="1"/>
  <c r="H549" i="1"/>
  <c r="H559" i="1"/>
  <c r="H569" i="1"/>
  <c r="H579" i="1"/>
  <c r="H589" i="1"/>
  <c r="H599" i="1"/>
  <c r="H609" i="1"/>
  <c r="H619" i="1"/>
  <c r="H629" i="1"/>
  <c r="H639" i="1"/>
  <c r="H649" i="1"/>
  <c r="H659" i="1"/>
  <c r="H669" i="1"/>
  <c r="H679" i="1"/>
  <c r="H689" i="1"/>
  <c r="H699" i="1"/>
  <c r="H709" i="1"/>
  <c r="H719" i="1"/>
  <c r="H729" i="1"/>
  <c r="H739" i="1"/>
  <c r="H749" i="1"/>
  <c r="H759" i="1"/>
  <c r="H769" i="1"/>
  <c r="H779" i="1"/>
  <c r="H789" i="1"/>
  <c r="H799" i="1"/>
  <c r="H809" i="1"/>
  <c r="H819" i="1"/>
  <c r="H829" i="1"/>
  <c r="H839" i="1"/>
  <c r="H849" i="1"/>
  <c r="H859" i="1"/>
  <c r="H869" i="1"/>
  <c r="H879" i="1"/>
  <c r="H889" i="1"/>
  <c r="H899" i="1"/>
  <c r="H909" i="1"/>
  <c r="H919" i="1"/>
  <c r="H929" i="1"/>
  <c r="H939" i="1"/>
  <c r="H949" i="1"/>
  <c r="H959" i="1"/>
  <c r="H969" i="1"/>
  <c r="H979" i="1"/>
  <c r="H989" i="1"/>
  <c r="H999" i="1"/>
  <c r="H1009" i="1"/>
  <c r="H1019" i="1"/>
  <c r="H1029" i="1"/>
  <c r="H1039" i="1"/>
  <c r="H1049" i="1"/>
  <c r="H1059" i="1"/>
  <c r="H1069" i="1"/>
  <c r="H1079" i="1"/>
  <c r="H1089" i="1"/>
  <c r="H1099" i="1"/>
  <c r="H1109" i="1"/>
  <c r="H1119" i="1"/>
  <c r="H1129" i="1"/>
  <c r="H1139" i="1"/>
  <c r="H1149" i="1"/>
  <c r="H1159" i="1"/>
  <c r="H1169" i="1"/>
  <c r="H1179" i="1"/>
  <c r="H1189" i="1"/>
  <c r="H1199" i="1"/>
  <c r="H1209" i="1"/>
  <c r="H1219" i="1"/>
  <c r="H1229" i="1"/>
  <c r="H1239" i="1"/>
  <c r="H1249" i="1"/>
  <c r="H1259" i="1"/>
  <c r="H1269" i="1"/>
  <c r="H1279" i="1"/>
  <c r="H1289" i="1"/>
  <c r="H1299" i="1"/>
  <c r="H1309" i="1"/>
  <c r="H1319" i="1"/>
  <c r="H1329" i="1"/>
  <c r="H1339" i="1"/>
  <c r="H1349" i="1"/>
  <c r="H1359" i="1"/>
  <c r="H1369" i="1"/>
  <c r="H1379" i="1"/>
  <c r="H1389" i="1"/>
  <c r="H1399" i="1"/>
  <c r="H1409" i="1"/>
  <c r="H1419" i="1"/>
  <c r="H1429" i="1"/>
  <c r="H1439" i="1"/>
  <c r="H1449" i="1"/>
  <c r="H1459" i="1"/>
  <c r="H1469" i="1"/>
  <c r="H1479" i="1"/>
  <c r="H1489" i="1"/>
  <c r="H1499" i="1"/>
  <c r="H1509" i="1"/>
  <c r="H1519" i="1"/>
  <c r="H1529" i="1"/>
  <c r="H1539" i="1"/>
  <c r="H1549" i="1"/>
  <c r="H1559" i="1"/>
  <c r="H1569" i="1"/>
  <c r="H1579" i="1"/>
  <c r="H1589" i="1"/>
  <c r="H1599" i="1"/>
  <c r="H1609" i="1"/>
  <c r="H1619" i="1"/>
  <c r="H1629" i="1"/>
  <c r="H1639" i="1"/>
  <c r="H1649" i="1"/>
  <c r="H1659" i="1"/>
  <c r="H1669" i="1"/>
  <c r="H1679" i="1"/>
  <c r="H1689" i="1"/>
  <c r="H1699" i="1"/>
  <c r="H1709" i="1"/>
  <c r="H1719" i="1"/>
  <c r="H1729" i="1"/>
  <c r="H1739" i="1"/>
  <c r="H1749" i="1"/>
  <c r="H1759" i="1"/>
  <c r="H1769" i="1"/>
  <c r="H1779" i="1"/>
  <c r="H1789" i="1"/>
  <c r="H1799" i="1"/>
  <c r="G9" i="1"/>
  <c r="G19" i="1"/>
  <c r="G29" i="1"/>
  <c r="G39" i="1"/>
  <c r="G49" i="1"/>
  <c r="G59" i="1"/>
  <c r="G69" i="1"/>
  <c r="G79" i="1"/>
  <c r="G89" i="1"/>
  <c r="G99" i="1"/>
  <c r="G109" i="1"/>
  <c r="G119" i="1"/>
  <c r="G129" i="1"/>
  <c r="G139" i="1"/>
  <c r="G149" i="1"/>
  <c r="G159" i="1"/>
  <c r="G169" i="1"/>
  <c r="G179" i="1"/>
  <c r="G189" i="1"/>
  <c r="G199" i="1"/>
  <c r="G209" i="1"/>
  <c r="G219" i="1"/>
  <c r="G229" i="1"/>
  <c r="G239" i="1"/>
  <c r="G249" i="1"/>
  <c r="G259" i="1"/>
  <c r="G269" i="1"/>
  <c r="G279" i="1"/>
  <c r="G289" i="1"/>
  <c r="G299" i="1"/>
  <c r="G309" i="1"/>
  <c r="G319" i="1"/>
  <c r="G329" i="1"/>
  <c r="G339" i="1"/>
  <c r="G349" i="1"/>
  <c r="G359" i="1"/>
  <c r="G369" i="1"/>
  <c r="G379" i="1"/>
  <c r="G389" i="1"/>
  <c r="G399" i="1"/>
  <c r="G409" i="1"/>
  <c r="G419" i="1"/>
  <c r="G429" i="1"/>
  <c r="G439" i="1"/>
  <c r="G449" i="1"/>
  <c r="G459" i="1"/>
  <c r="G469" i="1"/>
  <c r="G479" i="1"/>
  <c r="G489" i="1"/>
  <c r="G499" i="1"/>
  <c r="G509" i="1"/>
  <c r="G519" i="1"/>
  <c r="G529" i="1"/>
  <c r="G539" i="1"/>
  <c r="G549" i="1"/>
  <c r="G559" i="1"/>
  <c r="G569" i="1"/>
  <c r="G579" i="1"/>
  <c r="G589" i="1"/>
  <c r="G599" i="1"/>
  <c r="G609" i="1"/>
  <c r="G619" i="1"/>
  <c r="G629" i="1"/>
  <c r="G639" i="1"/>
  <c r="G649" i="1"/>
  <c r="G659" i="1"/>
  <c r="G669" i="1"/>
  <c r="G679" i="1"/>
  <c r="G689" i="1"/>
  <c r="G699" i="1"/>
  <c r="G709" i="1"/>
  <c r="G719" i="1"/>
  <c r="G729" i="1"/>
  <c r="G739" i="1"/>
  <c r="G749" i="1"/>
  <c r="G759" i="1"/>
  <c r="G769" i="1"/>
  <c r="G779" i="1"/>
  <c r="G789" i="1"/>
  <c r="G799" i="1"/>
  <c r="G809" i="1"/>
  <c r="G819" i="1"/>
  <c r="G829" i="1"/>
  <c r="G839" i="1"/>
  <c r="G849" i="1"/>
  <c r="G859" i="1"/>
  <c r="G869" i="1"/>
  <c r="G879" i="1"/>
  <c r="G889" i="1"/>
  <c r="G899" i="1"/>
  <c r="G909" i="1"/>
  <c r="G919" i="1"/>
  <c r="G929" i="1"/>
  <c r="G939" i="1"/>
  <c r="G949" i="1"/>
  <c r="G959" i="1"/>
  <c r="G969" i="1"/>
  <c r="G979" i="1"/>
  <c r="G989" i="1"/>
  <c r="G999" i="1"/>
  <c r="G1009" i="1"/>
  <c r="G1019" i="1"/>
  <c r="G1029" i="1"/>
  <c r="G1039" i="1"/>
  <c r="G1049" i="1"/>
  <c r="G1059" i="1"/>
  <c r="G1069" i="1"/>
  <c r="G1079" i="1"/>
  <c r="J846" i="1"/>
  <c r="J946" i="1"/>
  <c r="J1046" i="1"/>
  <c r="J1146" i="1"/>
  <c r="J1246" i="1"/>
  <c r="J1346" i="1"/>
  <c r="J1446" i="1"/>
  <c r="J1546" i="1"/>
  <c r="J1626" i="1"/>
  <c r="J1676" i="1"/>
  <c r="J1726" i="1"/>
  <c r="J1771" i="1"/>
  <c r="I6" i="1"/>
  <c r="I31" i="1"/>
  <c r="I58" i="1"/>
  <c r="I81" i="1"/>
  <c r="I108" i="1"/>
  <c r="I131" i="1"/>
  <c r="I158" i="1"/>
  <c r="I178" i="1"/>
  <c r="I198" i="1"/>
  <c r="I218" i="1"/>
  <c r="I237" i="1"/>
  <c r="I255" i="1"/>
  <c r="I267" i="1"/>
  <c r="I279" i="1"/>
  <c r="I291" i="1"/>
  <c r="I305" i="1"/>
  <c r="I317" i="1"/>
  <c r="I329" i="1"/>
  <c r="I341" i="1"/>
  <c r="I355" i="1"/>
  <c r="I367" i="1"/>
  <c r="I378" i="1"/>
  <c r="I389" i="1"/>
  <c r="I400" i="1"/>
  <c r="I411" i="1"/>
  <c r="I422" i="1"/>
  <c r="I433" i="1"/>
  <c r="I445" i="1"/>
  <c r="I456" i="1"/>
  <c r="I467" i="1"/>
  <c r="I478" i="1"/>
  <c r="I489" i="1"/>
  <c r="I500" i="1"/>
  <c r="I511" i="1"/>
  <c r="I522" i="1"/>
  <c r="I533" i="1"/>
  <c r="I545" i="1"/>
  <c r="I556" i="1"/>
  <c r="I567" i="1"/>
  <c r="I578" i="1"/>
  <c r="I589" i="1"/>
  <c r="I600" i="1"/>
  <c r="I611" i="1"/>
  <c r="I622" i="1"/>
  <c r="I633" i="1"/>
  <c r="I645" i="1"/>
  <c r="I656" i="1"/>
  <c r="I667" i="1"/>
  <c r="I678" i="1"/>
  <c r="I689" i="1"/>
  <c r="I700" i="1"/>
  <c r="I711" i="1"/>
  <c r="I722" i="1"/>
  <c r="I733" i="1"/>
  <c r="I745" i="1"/>
  <c r="I756" i="1"/>
  <c r="I767" i="1"/>
  <c r="I778" i="1"/>
  <c r="I789" i="1"/>
  <c r="I800" i="1"/>
  <c r="I810" i="1"/>
  <c r="I820" i="1"/>
  <c r="I830" i="1"/>
  <c r="I840" i="1"/>
  <c r="I850" i="1"/>
  <c r="I860" i="1"/>
  <c r="I870" i="1"/>
  <c r="I880" i="1"/>
  <c r="I890" i="1"/>
  <c r="I900" i="1"/>
  <c r="I910" i="1"/>
  <c r="I920" i="1"/>
  <c r="I930" i="1"/>
  <c r="I940" i="1"/>
  <c r="I950" i="1"/>
  <c r="I960" i="1"/>
  <c r="I970" i="1"/>
  <c r="I980" i="1"/>
  <c r="I990" i="1"/>
  <c r="I1000" i="1"/>
  <c r="I1010" i="1"/>
  <c r="I1020" i="1"/>
  <c r="I1030" i="1"/>
  <c r="I1040" i="1"/>
  <c r="I1050" i="1"/>
  <c r="I1060" i="1"/>
  <c r="I1070" i="1"/>
  <c r="I1080" i="1"/>
  <c r="I1090" i="1"/>
  <c r="I1100" i="1"/>
  <c r="I1110" i="1"/>
  <c r="I1120" i="1"/>
  <c r="I1130" i="1"/>
  <c r="I1140" i="1"/>
  <c r="I1150" i="1"/>
  <c r="I1160" i="1"/>
  <c r="I1170" i="1"/>
  <c r="I1180" i="1"/>
  <c r="I1190" i="1"/>
  <c r="I1200" i="1"/>
  <c r="I1210" i="1"/>
  <c r="I1220" i="1"/>
  <c r="I1230" i="1"/>
  <c r="I1240" i="1"/>
  <c r="I1250" i="1"/>
  <c r="I1260" i="1"/>
  <c r="I1270" i="1"/>
  <c r="I1280" i="1"/>
  <c r="I1290" i="1"/>
  <c r="I1300" i="1"/>
  <c r="I1310" i="1"/>
  <c r="I1320" i="1"/>
  <c r="I1330" i="1"/>
  <c r="I1340" i="1"/>
  <c r="I1350" i="1"/>
  <c r="I1360" i="1"/>
  <c r="I1370" i="1"/>
  <c r="I1380" i="1"/>
  <c r="I1390" i="1"/>
  <c r="I1400" i="1"/>
  <c r="I1410" i="1"/>
  <c r="I1420" i="1"/>
  <c r="I1430" i="1"/>
  <c r="I1440" i="1"/>
  <c r="I1450" i="1"/>
  <c r="I1460" i="1"/>
  <c r="I1470" i="1"/>
  <c r="I1480" i="1"/>
  <c r="I1490" i="1"/>
  <c r="I1500" i="1"/>
  <c r="I1510" i="1"/>
  <c r="I1520" i="1"/>
  <c r="I1530" i="1"/>
  <c r="I1540" i="1"/>
  <c r="I1550" i="1"/>
  <c r="I1560" i="1"/>
  <c r="I1570" i="1"/>
  <c r="I1580" i="1"/>
  <c r="I1590" i="1"/>
  <c r="I1600" i="1"/>
  <c r="I1610" i="1"/>
  <c r="I1620" i="1"/>
  <c r="I1630" i="1"/>
  <c r="I1640" i="1"/>
  <c r="I1650" i="1"/>
  <c r="I1660" i="1"/>
  <c r="I1670" i="1"/>
  <c r="I1680" i="1"/>
  <c r="I1690" i="1"/>
  <c r="I1700" i="1"/>
  <c r="I1710" i="1"/>
  <c r="I1720" i="1"/>
  <c r="I1730" i="1"/>
  <c r="I1740" i="1"/>
  <c r="I1750" i="1"/>
  <c r="I1760" i="1"/>
  <c r="I1770" i="1"/>
  <c r="I1780" i="1"/>
  <c r="I1790" i="1"/>
  <c r="I1800" i="1"/>
  <c r="H10" i="1"/>
  <c r="H20" i="1"/>
  <c r="H30" i="1"/>
  <c r="H40" i="1"/>
  <c r="H50" i="1"/>
  <c r="H60" i="1"/>
  <c r="H70" i="1"/>
  <c r="H80" i="1"/>
  <c r="H90" i="1"/>
  <c r="H100" i="1"/>
  <c r="H110" i="1"/>
  <c r="H120" i="1"/>
  <c r="H130" i="1"/>
  <c r="H140" i="1"/>
  <c r="H150" i="1"/>
  <c r="H160" i="1"/>
  <c r="H170" i="1"/>
  <c r="H180" i="1"/>
  <c r="H190" i="1"/>
  <c r="H200" i="1"/>
  <c r="H210" i="1"/>
  <c r="H220" i="1"/>
  <c r="H230" i="1"/>
  <c r="H240" i="1"/>
  <c r="H250" i="1"/>
  <c r="H260" i="1"/>
  <c r="H270" i="1"/>
  <c r="H280" i="1"/>
  <c r="H290" i="1"/>
  <c r="H300" i="1"/>
  <c r="H310" i="1"/>
  <c r="H320" i="1"/>
  <c r="H330" i="1"/>
  <c r="H340" i="1"/>
  <c r="H350" i="1"/>
  <c r="H360" i="1"/>
  <c r="H370" i="1"/>
  <c r="H380" i="1"/>
  <c r="H390" i="1"/>
  <c r="H400" i="1"/>
  <c r="H410" i="1"/>
  <c r="H420" i="1"/>
  <c r="H430" i="1"/>
  <c r="H440" i="1"/>
  <c r="H450" i="1"/>
  <c r="H460" i="1"/>
  <c r="H470" i="1"/>
  <c r="H480" i="1"/>
  <c r="H490" i="1"/>
  <c r="H500" i="1"/>
  <c r="H510" i="1"/>
  <c r="H520" i="1"/>
  <c r="H530" i="1"/>
  <c r="H540" i="1"/>
  <c r="H550" i="1"/>
  <c r="H560" i="1"/>
  <c r="H570" i="1"/>
  <c r="H580" i="1"/>
  <c r="H590" i="1"/>
  <c r="H600" i="1"/>
  <c r="H610" i="1"/>
  <c r="H620" i="1"/>
  <c r="H630" i="1"/>
  <c r="H640" i="1"/>
  <c r="H650" i="1"/>
  <c r="H660" i="1"/>
  <c r="H670" i="1"/>
  <c r="H680" i="1"/>
  <c r="H690" i="1"/>
  <c r="H700" i="1"/>
  <c r="H710" i="1"/>
  <c r="H720" i="1"/>
  <c r="H730" i="1"/>
  <c r="H740" i="1"/>
  <c r="H750" i="1"/>
  <c r="H760" i="1"/>
  <c r="H770" i="1"/>
  <c r="H780" i="1"/>
  <c r="H790" i="1"/>
  <c r="H800" i="1"/>
  <c r="H810" i="1"/>
  <c r="H820" i="1"/>
  <c r="H830" i="1"/>
  <c r="H840" i="1"/>
  <c r="H850" i="1"/>
  <c r="H860" i="1"/>
  <c r="H870" i="1"/>
  <c r="H880" i="1"/>
  <c r="H890" i="1"/>
  <c r="H900" i="1"/>
  <c r="H910" i="1"/>
  <c r="H920" i="1"/>
  <c r="H930" i="1"/>
  <c r="H940" i="1"/>
  <c r="H950" i="1"/>
  <c r="H960" i="1"/>
  <c r="H970" i="1"/>
  <c r="H980" i="1"/>
  <c r="H990" i="1"/>
  <c r="H1000" i="1"/>
  <c r="H1010" i="1"/>
  <c r="H1020" i="1"/>
  <c r="H1030" i="1"/>
  <c r="H1040" i="1"/>
  <c r="H1050" i="1"/>
  <c r="H1060" i="1"/>
  <c r="H1070" i="1"/>
  <c r="H1080" i="1"/>
  <c r="H1090" i="1"/>
  <c r="H1100" i="1"/>
  <c r="H1110" i="1"/>
  <c r="H1120" i="1"/>
  <c r="H1130" i="1"/>
  <c r="H1140" i="1"/>
  <c r="H1150" i="1"/>
  <c r="H1160" i="1"/>
  <c r="H1170" i="1"/>
  <c r="H1180" i="1"/>
  <c r="H1190" i="1"/>
  <c r="H1200" i="1"/>
  <c r="H1210" i="1"/>
  <c r="H1220" i="1"/>
  <c r="H1230" i="1"/>
  <c r="H1240" i="1"/>
  <c r="H1250" i="1"/>
  <c r="H1260" i="1"/>
  <c r="H1270" i="1"/>
  <c r="H1280" i="1"/>
  <c r="H1290" i="1"/>
  <c r="H1300" i="1"/>
  <c r="H1310" i="1"/>
  <c r="H1320" i="1"/>
  <c r="H1330" i="1"/>
  <c r="H1340" i="1"/>
  <c r="H1350" i="1"/>
  <c r="H1360" i="1"/>
  <c r="H1370" i="1"/>
  <c r="H1380" i="1"/>
  <c r="H1390" i="1"/>
  <c r="H1400" i="1"/>
  <c r="H1410" i="1"/>
  <c r="H1420" i="1"/>
  <c r="H1430" i="1"/>
  <c r="H1440" i="1"/>
  <c r="H1450" i="1"/>
  <c r="H1460" i="1"/>
  <c r="H1470" i="1"/>
  <c r="H1480" i="1"/>
  <c r="H1490" i="1"/>
  <c r="H1500" i="1"/>
  <c r="H1510" i="1"/>
  <c r="H1520" i="1"/>
  <c r="H1530" i="1"/>
  <c r="H1540" i="1"/>
  <c r="H1550" i="1"/>
  <c r="H1560" i="1"/>
  <c r="H1570" i="1"/>
  <c r="H1580" i="1"/>
  <c r="H1590" i="1"/>
  <c r="H1600" i="1"/>
  <c r="H1610" i="1"/>
  <c r="H1620" i="1"/>
  <c r="H1630" i="1"/>
  <c r="H1640" i="1"/>
  <c r="H1650" i="1"/>
  <c r="H1660" i="1"/>
  <c r="H1670" i="1"/>
  <c r="H1680" i="1"/>
  <c r="H1690" i="1"/>
  <c r="H1700" i="1"/>
  <c r="H1710" i="1"/>
  <c r="H1720" i="1"/>
  <c r="H1730" i="1"/>
  <c r="H1740" i="1"/>
  <c r="H1750" i="1"/>
  <c r="H1760" i="1"/>
  <c r="H1770" i="1"/>
  <c r="H1780" i="1"/>
  <c r="H1790" i="1"/>
  <c r="H1800" i="1"/>
  <c r="G10" i="1"/>
  <c r="G20" i="1"/>
  <c r="G30" i="1"/>
  <c r="G40" i="1"/>
  <c r="G50" i="1"/>
  <c r="G60" i="1"/>
  <c r="G70" i="1"/>
  <c r="G80" i="1"/>
  <c r="G90" i="1"/>
  <c r="G100" i="1"/>
  <c r="G110" i="1"/>
  <c r="G120" i="1"/>
  <c r="G130" i="1"/>
  <c r="G140" i="1"/>
  <c r="G150" i="1"/>
  <c r="G160" i="1"/>
  <c r="G170" i="1"/>
  <c r="G180" i="1"/>
  <c r="G190" i="1"/>
  <c r="G200" i="1"/>
  <c r="G210" i="1"/>
  <c r="G220" i="1"/>
  <c r="G230" i="1"/>
  <c r="G240" i="1"/>
  <c r="G250" i="1"/>
  <c r="G260" i="1"/>
  <c r="G270" i="1"/>
  <c r="G280" i="1"/>
  <c r="G290" i="1"/>
  <c r="G300" i="1"/>
  <c r="G310" i="1"/>
  <c r="G320" i="1"/>
  <c r="G330" i="1"/>
  <c r="G340" i="1"/>
  <c r="G350" i="1"/>
  <c r="G360" i="1"/>
  <c r="G370" i="1"/>
  <c r="G380" i="1"/>
  <c r="G390" i="1"/>
  <c r="G400" i="1"/>
  <c r="G410" i="1"/>
  <c r="G420" i="1"/>
  <c r="G430" i="1"/>
  <c r="G440" i="1"/>
  <c r="G450" i="1"/>
  <c r="G460" i="1"/>
  <c r="G470" i="1"/>
  <c r="G480" i="1"/>
  <c r="G490" i="1"/>
  <c r="G500" i="1"/>
  <c r="G510" i="1"/>
  <c r="G520" i="1"/>
  <c r="G530" i="1"/>
  <c r="G540" i="1"/>
  <c r="G550" i="1"/>
  <c r="G560" i="1"/>
  <c r="G570" i="1"/>
  <c r="G580" i="1"/>
  <c r="G590" i="1"/>
  <c r="G600" i="1"/>
  <c r="G610" i="1"/>
  <c r="G620" i="1"/>
  <c r="G630" i="1"/>
  <c r="G640" i="1"/>
  <c r="G650" i="1"/>
  <c r="G660" i="1"/>
  <c r="G670" i="1"/>
  <c r="G680" i="1"/>
  <c r="G690" i="1"/>
  <c r="G700" i="1"/>
  <c r="G710" i="1"/>
  <c r="G720" i="1"/>
  <c r="G730" i="1"/>
  <c r="G740" i="1"/>
  <c r="G750" i="1"/>
  <c r="G760" i="1"/>
  <c r="G770" i="1"/>
  <c r="G780" i="1"/>
  <c r="G790" i="1"/>
  <c r="G800" i="1"/>
  <c r="G810" i="1"/>
  <c r="G820" i="1"/>
  <c r="G830" i="1"/>
  <c r="G840" i="1"/>
  <c r="G850" i="1"/>
  <c r="G860" i="1"/>
  <c r="G870" i="1"/>
  <c r="G880" i="1"/>
  <c r="G890" i="1"/>
  <c r="G900" i="1"/>
  <c r="G910" i="1"/>
  <c r="G920" i="1"/>
  <c r="G930" i="1"/>
  <c r="G940" i="1"/>
  <c r="G950" i="1"/>
  <c r="G960" i="1"/>
  <c r="G970" i="1"/>
  <c r="G980" i="1"/>
  <c r="G990" i="1"/>
  <c r="G1000" i="1"/>
  <c r="G1010" i="1"/>
  <c r="G1020" i="1"/>
  <c r="G1030" i="1"/>
  <c r="G1040" i="1"/>
  <c r="G1050" i="1"/>
  <c r="G1060" i="1"/>
  <c r="G1070" i="1"/>
  <c r="G1080" i="1"/>
  <c r="G1090" i="1"/>
  <c r="G1100" i="1"/>
  <c r="G1110" i="1"/>
  <c r="G1120" i="1"/>
  <c r="G1130" i="1"/>
  <c r="G1140" i="1"/>
  <c r="G1150" i="1"/>
  <c r="G1160" i="1"/>
  <c r="G1170" i="1"/>
  <c r="G1180" i="1"/>
  <c r="G1190" i="1"/>
  <c r="G1200" i="1"/>
  <c r="G1210" i="1"/>
  <c r="G1220" i="1"/>
  <c r="G1230" i="1"/>
  <c r="G1240" i="1"/>
  <c r="G1250" i="1"/>
  <c r="G1260" i="1"/>
  <c r="G1270" i="1"/>
  <c r="G1280" i="1"/>
  <c r="G1290" i="1"/>
  <c r="G1300" i="1"/>
  <c r="G1310" i="1"/>
  <c r="G1320" i="1"/>
  <c r="G1330" i="1"/>
  <c r="G1340" i="1"/>
  <c r="G1350" i="1"/>
  <c r="G1360" i="1"/>
  <c r="G1370" i="1"/>
  <c r="G1380" i="1"/>
  <c r="G1390" i="1"/>
  <c r="G1400" i="1"/>
  <c r="G1410" i="1"/>
  <c r="G1420" i="1"/>
  <c r="G1430" i="1"/>
  <c r="G1440" i="1"/>
  <c r="G1450" i="1"/>
  <c r="G1460" i="1"/>
  <c r="G1470" i="1"/>
  <c r="G1480" i="1"/>
  <c r="G1490" i="1"/>
  <c r="G1500" i="1"/>
  <c r="G1510" i="1"/>
  <c r="G1520" i="1"/>
  <c r="G1530" i="1"/>
  <c r="G1540" i="1"/>
  <c r="G1550" i="1"/>
  <c r="G1560" i="1"/>
  <c r="G1570" i="1"/>
  <c r="G1580" i="1"/>
  <c r="G1590" i="1"/>
  <c r="J856" i="1"/>
  <c r="J956" i="1"/>
  <c r="J1056" i="1"/>
  <c r="J1156" i="1"/>
  <c r="J1256" i="1"/>
  <c r="J1356" i="1"/>
  <c r="J1456" i="1"/>
  <c r="J1556" i="1"/>
  <c r="J1631" i="1"/>
  <c r="J1681" i="1"/>
  <c r="J1731" i="1"/>
  <c r="J1776" i="1"/>
  <c r="I8" i="1"/>
  <c r="I36" i="1"/>
  <c r="I60" i="1"/>
  <c r="I86" i="1"/>
  <c r="I110" i="1"/>
  <c r="I136" i="1"/>
  <c r="I160" i="1"/>
  <c r="I180" i="1"/>
  <c r="I200" i="1"/>
  <c r="I220" i="1"/>
  <c r="I238" i="1"/>
  <c r="I256" i="1"/>
  <c r="I268" i="1"/>
  <c r="I280" i="1"/>
  <c r="I293" i="1"/>
  <c r="I306" i="1"/>
  <c r="I318" i="1"/>
  <c r="I330" i="1"/>
  <c r="I343" i="1"/>
  <c r="I356" i="1"/>
  <c r="I368" i="1"/>
  <c r="I379" i="1"/>
  <c r="I390" i="1"/>
  <c r="I401" i="1"/>
  <c r="I412" i="1"/>
  <c r="I423" i="1"/>
  <c r="I435" i="1"/>
  <c r="I446" i="1"/>
  <c r="I457" i="1"/>
  <c r="I468" i="1"/>
  <c r="I479" i="1"/>
  <c r="I490" i="1"/>
  <c r="I501" i="1"/>
  <c r="I512" i="1"/>
  <c r="I523" i="1"/>
  <c r="I535" i="1"/>
  <c r="I546" i="1"/>
  <c r="I557" i="1"/>
  <c r="I568" i="1"/>
  <c r="I579" i="1"/>
  <c r="I590" i="1"/>
  <c r="I601" i="1"/>
  <c r="I612" i="1"/>
  <c r="I623" i="1"/>
  <c r="I635" i="1"/>
  <c r="I646" i="1"/>
  <c r="I657" i="1"/>
  <c r="I668" i="1"/>
  <c r="I679" i="1"/>
  <c r="I690" i="1"/>
  <c r="I701" i="1"/>
  <c r="I712" i="1"/>
  <c r="I723" i="1"/>
  <c r="I735" i="1"/>
  <c r="I746" i="1"/>
  <c r="I757" i="1"/>
  <c r="I768" i="1"/>
  <c r="I779" i="1"/>
  <c r="I790" i="1"/>
  <c r="I801" i="1"/>
  <c r="I811" i="1"/>
  <c r="I821" i="1"/>
  <c r="I831" i="1"/>
  <c r="I841" i="1"/>
  <c r="I851" i="1"/>
  <c r="I861" i="1"/>
  <c r="I871" i="1"/>
  <c r="I881" i="1"/>
  <c r="I891" i="1"/>
  <c r="I901" i="1"/>
  <c r="I911" i="1"/>
  <c r="I921" i="1"/>
  <c r="I931" i="1"/>
  <c r="I941" i="1"/>
  <c r="I951" i="1"/>
  <c r="I961" i="1"/>
  <c r="I971" i="1"/>
  <c r="I981" i="1"/>
  <c r="I991" i="1"/>
  <c r="I1001" i="1"/>
  <c r="I1011" i="1"/>
  <c r="I1021" i="1"/>
  <c r="I1031" i="1"/>
  <c r="I1041" i="1"/>
  <c r="I1051" i="1"/>
  <c r="I1061" i="1"/>
  <c r="I1071" i="1"/>
  <c r="I1081" i="1"/>
  <c r="I1091" i="1"/>
  <c r="I1101" i="1"/>
  <c r="I1111" i="1"/>
  <c r="I1121" i="1"/>
  <c r="I1131" i="1"/>
  <c r="I1141" i="1"/>
  <c r="I1151" i="1"/>
  <c r="I1161" i="1"/>
  <c r="I1171" i="1"/>
  <c r="I1181" i="1"/>
  <c r="I1191" i="1"/>
  <c r="I1201" i="1"/>
  <c r="I1211" i="1"/>
  <c r="I1221" i="1"/>
  <c r="I1231" i="1"/>
  <c r="I1241" i="1"/>
  <c r="I1251" i="1"/>
  <c r="I1261" i="1"/>
  <c r="I1271" i="1"/>
  <c r="I1281" i="1"/>
  <c r="I1291" i="1"/>
  <c r="I1301" i="1"/>
  <c r="I1311" i="1"/>
  <c r="I1321" i="1"/>
  <c r="I1331" i="1"/>
  <c r="I1341" i="1"/>
  <c r="I1351" i="1"/>
  <c r="I1361" i="1"/>
  <c r="I1371" i="1"/>
  <c r="I1381" i="1"/>
  <c r="I1391" i="1"/>
  <c r="I1401" i="1"/>
  <c r="I1411" i="1"/>
  <c r="I1421" i="1"/>
  <c r="I1431" i="1"/>
  <c r="I1441" i="1"/>
  <c r="I1451" i="1"/>
  <c r="I1461" i="1"/>
  <c r="I1471" i="1"/>
  <c r="I1481" i="1"/>
  <c r="I1491" i="1"/>
  <c r="I1501" i="1"/>
  <c r="I1511" i="1"/>
  <c r="I1521" i="1"/>
  <c r="I1531" i="1"/>
  <c r="I1541" i="1"/>
  <c r="I1551" i="1"/>
  <c r="I1561" i="1"/>
  <c r="I1571" i="1"/>
  <c r="I1581" i="1"/>
  <c r="I1591" i="1"/>
  <c r="I1601" i="1"/>
  <c r="I1611" i="1"/>
  <c r="I1621" i="1"/>
  <c r="I1631" i="1"/>
  <c r="I1641" i="1"/>
  <c r="I1651" i="1"/>
  <c r="I1661" i="1"/>
  <c r="I1671" i="1"/>
  <c r="I1681" i="1"/>
  <c r="I1691" i="1"/>
  <c r="I1701" i="1"/>
  <c r="I1711" i="1"/>
  <c r="I1721" i="1"/>
  <c r="I1731" i="1"/>
  <c r="I1741" i="1"/>
  <c r="I1751" i="1"/>
  <c r="I1761" i="1"/>
  <c r="I1771" i="1"/>
  <c r="I1781" i="1"/>
  <c r="I1791" i="1"/>
  <c r="I1801" i="1"/>
  <c r="H11" i="1"/>
  <c r="H21" i="1"/>
  <c r="H31" i="1"/>
  <c r="H41" i="1"/>
  <c r="H51" i="1"/>
  <c r="H61" i="1"/>
  <c r="H71" i="1"/>
  <c r="H81" i="1"/>
  <c r="H91" i="1"/>
  <c r="H101" i="1"/>
  <c r="H111" i="1"/>
  <c r="H121" i="1"/>
  <c r="H131" i="1"/>
  <c r="H141" i="1"/>
  <c r="H151" i="1"/>
  <c r="H161" i="1"/>
  <c r="H171" i="1"/>
  <c r="H181" i="1"/>
  <c r="H191" i="1"/>
  <c r="H201" i="1"/>
  <c r="H211" i="1"/>
  <c r="H221" i="1"/>
  <c r="H231" i="1"/>
  <c r="H241" i="1"/>
  <c r="H251" i="1"/>
  <c r="H261" i="1"/>
  <c r="H271" i="1"/>
  <c r="H281" i="1"/>
  <c r="H291" i="1"/>
  <c r="H301" i="1"/>
  <c r="H311" i="1"/>
  <c r="H321" i="1"/>
  <c r="H331" i="1"/>
  <c r="H341" i="1"/>
  <c r="H351" i="1"/>
  <c r="H361" i="1"/>
  <c r="H371" i="1"/>
  <c r="H381" i="1"/>
  <c r="H391" i="1"/>
  <c r="H401" i="1"/>
  <c r="H411" i="1"/>
  <c r="H421" i="1"/>
  <c r="H431" i="1"/>
  <c r="H441" i="1"/>
  <c r="H451" i="1"/>
  <c r="H461" i="1"/>
  <c r="H471" i="1"/>
  <c r="H481" i="1"/>
  <c r="H491" i="1"/>
  <c r="H501" i="1"/>
  <c r="H511" i="1"/>
  <c r="H521" i="1"/>
  <c r="H531" i="1"/>
  <c r="H541" i="1"/>
  <c r="H551" i="1"/>
  <c r="H561" i="1"/>
  <c r="H571" i="1"/>
  <c r="H581" i="1"/>
  <c r="H591" i="1"/>
  <c r="H601" i="1"/>
  <c r="H611" i="1"/>
  <c r="H621" i="1"/>
  <c r="H631" i="1"/>
  <c r="H641" i="1"/>
  <c r="H651" i="1"/>
  <c r="H661" i="1"/>
  <c r="H671" i="1"/>
  <c r="H681" i="1"/>
  <c r="H691" i="1"/>
  <c r="H701" i="1"/>
  <c r="H711" i="1"/>
  <c r="H721" i="1"/>
  <c r="H731" i="1"/>
  <c r="H741" i="1"/>
  <c r="H751" i="1"/>
  <c r="H761" i="1"/>
  <c r="H771" i="1"/>
  <c r="H781" i="1"/>
  <c r="H791" i="1"/>
  <c r="H801" i="1"/>
  <c r="H811" i="1"/>
  <c r="H821" i="1"/>
  <c r="H831" i="1"/>
  <c r="H841" i="1"/>
  <c r="H851" i="1"/>
  <c r="H861" i="1"/>
  <c r="H871" i="1"/>
  <c r="H881" i="1"/>
  <c r="H891" i="1"/>
  <c r="H901" i="1"/>
  <c r="H911" i="1"/>
  <c r="H921" i="1"/>
  <c r="H931" i="1"/>
  <c r="H941" i="1"/>
  <c r="H951" i="1"/>
  <c r="H961" i="1"/>
  <c r="H971" i="1"/>
  <c r="H981" i="1"/>
  <c r="H991" i="1"/>
  <c r="H1001" i="1"/>
  <c r="H1011" i="1"/>
  <c r="H1021" i="1"/>
  <c r="H1031" i="1"/>
  <c r="H1041" i="1"/>
  <c r="H1051" i="1"/>
  <c r="H1061" i="1"/>
  <c r="H1071" i="1"/>
  <c r="H1081" i="1"/>
  <c r="H1091" i="1"/>
  <c r="H1101" i="1"/>
  <c r="H1111" i="1"/>
  <c r="H1121" i="1"/>
  <c r="H1131" i="1"/>
  <c r="H1141" i="1"/>
  <c r="H1151" i="1"/>
  <c r="H1161" i="1"/>
  <c r="H1171" i="1"/>
  <c r="H1181" i="1"/>
  <c r="H1191" i="1"/>
  <c r="H1201" i="1"/>
  <c r="H1211" i="1"/>
  <c r="H1221" i="1"/>
  <c r="H1231" i="1"/>
  <c r="H1241" i="1"/>
  <c r="H1251" i="1"/>
  <c r="H1261" i="1"/>
  <c r="H1271" i="1"/>
  <c r="H1281" i="1"/>
  <c r="H1291" i="1"/>
  <c r="H1301" i="1"/>
  <c r="H1311" i="1"/>
  <c r="H1321" i="1"/>
  <c r="H1331" i="1"/>
  <c r="H1341" i="1"/>
  <c r="H1351" i="1"/>
  <c r="H1361" i="1"/>
  <c r="H1371" i="1"/>
  <c r="H1381" i="1"/>
  <c r="H1391" i="1"/>
  <c r="H1401" i="1"/>
  <c r="H1411" i="1"/>
  <c r="H1421" i="1"/>
  <c r="H1431" i="1"/>
  <c r="H1441" i="1"/>
  <c r="H1451" i="1"/>
  <c r="H1461" i="1"/>
  <c r="H1471" i="1"/>
  <c r="H1481" i="1"/>
  <c r="H1491" i="1"/>
  <c r="H1501" i="1"/>
  <c r="H1511" i="1"/>
  <c r="H1521" i="1"/>
  <c r="H1531" i="1"/>
  <c r="H1541" i="1"/>
  <c r="H1551" i="1"/>
  <c r="H1561" i="1"/>
  <c r="H1571" i="1"/>
  <c r="H1581" i="1"/>
  <c r="H1591" i="1"/>
  <c r="H1601" i="1"/>
  <c r="H1611" i="1"/>
  <c r="H1621" i="1"/>
  <c r="H1631" i="1"/>
  <c r="H1641" i="1"/>
  <c r="H1651" i="1"/>
  <c r="H1661" i="1"/>
  <c r="H1671" i="1"/>
  <c r="H1681" i="1"/>
  <c r="H1691" i="1"/>
  <c r="H1701" i="1"/>
  <c r="H1711" i="1"/>
  <c r="H1721" i="1"/>
  <c r="H1731" i="1"/>
  <c r="H1741" i="1"/>
  <c r="H1751" i="1"/>
  <c r="H1761" i="1"/>
  <c r="H1771" i="1"/>
  <c r="H1781" i="1"/>
  <c r="H1791" i="1"/>
  <c r="H1801" i="1"/>
  <c r="G11" i="1"/>
  <c r="G21" i="1"/>
  <c r="G31" i="1"/>
  <c r="G41" i="1"/>
  <c r="G51" i="1"/>
  <c r="G61" i="1"/>
  <c r="G71" i="1"/>
  <c r="G81" i="1"/>
  <c r="G91" i="1"/>
  <c r="G101" i="1"/>
  <c r="G111" i="1"/>
  <c r="G121" i="1"/>
  <c r="G131" i="1"/>
  <c r="G141" i="1"/>
  <c r="G151" i="1"/>
  <c r="G161" i="1"/>
  <c r="G171" i="1"/>
  <c r="G181" i="1"/>
  <c r="G191" i="1"/>
  <c r="G201" i="1"/>
  <c r="G211" i="1"/>
  <c r="G221" i="1"/>
  <c r="G231" i="1"/>
  <c r="G241" i="1"/>
  <c r="G251" i="1"/>
  <c r="G261" i="1"/>
  <c r="G271" i="1"/>
  <c r="G281" i="1"/>
  <c r="G291" i="1"/>
  <c r="G301" i="1"/>
  <c r="G311" i="1"/>
  <c r="G321" i="1"/>
  <c r="G331" i="1"/>
  <c r="G341" i="1"/>
  <c r="G351" i="1"/>
  <c r="G361" i="1"/>
  <c r="G371" i="1"/>
  <c r="G381" i="1"/>
  <c r="G391" i="1"/>
  <c r="G401" i="1"/>
  <c r="G411" i="1"/>
  <c r="G421" i="1"/>
  <c r="G431" i="1"/>
  <c r="G441" i="1"/>
  <c r="G451" i="1"/>
  <c r="G461" i="1"/>
  <c r="G471" i="1"/>
  <c r="G481" i="1"/>
  <c r="G491" i="1"/>
  <c r="G501" i="1"/>
  <c r="G511" i="1"/>
  <c r="G521" i="1"/>
  <c r="G531" i="1"/>
  <c r="G541" i="1"/>
  <c r="G551" i="1"/>
  <c r="G561" i="1"/>
  <c r="G571" i="1"/>
  <c r="G581" i="1"/>
  <c r="G591" i="1"/>
  <c r="G601" i="1"/>
  <c r="G611" i="1"/>
  <c r="G621" i="1"/>
  <c r="G631" i="1"/>
  <c r="G641" i="1"/>
  <c r="G651" i="1"/>
  <c r="G661" i="1"/>
  <c r="G671" i="1"/>
  <c r="G681" i="1"/>
  <c r="G691" i="1"/>
  <c r="G701" i="1"/>
  <c r="G711" i="1"/>
  <c r="G721" i="1"/>
  <c r="G731" i="1"/>
  <c r="G741" i="1"/>
  <c r="G751" i="1"/>
  <c r="G761" i="1"/>
  <c r="G771" i="1"/>
  <c r="G781" i="1"/>
  <c r="G791" i="1"/>
  <c r="G801" i="1"/>
  <c r="G811" i="1"/>
  <c r="G821" i="1"/>
  <c r="G831" i="1"/>
  <c r="G841" i="1"/>
  <c r="G851" i="1"/>
  <c r="G861" i="1"/>
  <c r="G871" i="1"/>
  <c r="G881" i="1"/>
  <c r="G891" i="1"/>
  <c r="G901" i="1"/>
  <c r="G911" i="1"/>
  <c r="G921" i="1"/>
  <c r="G931" i="1"/>
  <c r="G941" i="1"/>
  <c r="G951" i="1"/>
  <c r="G961" i="1"/>
  <c r="G971" i="1"/>
  <c r="J866" i="1"/>
  <c r="J966" i="1"/>
  <c r="J1066" i="1"/>
  <c r="J1166" i="1"/>
  <c r="J1266" i="1"/>
  <c r="J1366" i="1"/>
  <c r="J1466" i="1"/>
  <c r="J1566" i="1"/>
  <c r="J1636" i="1"/>
  <c r="J1686" i="1"/>
  <c r="J1736" i="1"/>
  <c r="J1778" i="1"/>
  <c r="I11" i="1"/>
  <c r="I38" i="1"/>
  <c r="I61" i="1"/>
  <c r="I88" i="1"/>
  <c r="I111" i="1"/>
  <c r="I138" i="1"/>
  <c r="I161" i="1"/>
  <c r="I181" i="1"/>
  <c r="I201" i="1"/>
  <c r="I221" i="1"/>
  <c r="I240" i="1"/>
  <c r="I257" i="1"/>
  <c r="I269" i="1"/>
  <c r="I281" i="1"/>
  <c r="I295" i="1"/>
  <c r="I307" i="1"/>
  <c r="I319" i="1"/>
  <c r="I331" i="1"/>
  <c r="I345" i="1"/>
  <c r="I357" i="1"/>
  <c r="I369" i="1"/>
  <c r="I380" i="1"/>
  <c r="I391" i="1"/>
  <c r="I402" i="1"/>
  <c r="I413" i="1"/>
  <c r="I425" i="1"/>
  <c r="I436" i="1"/>
  <c r="I447" i="1"/>
  <c r="I458" i="1"/>
  <c r="I469" i="1"/>
  <c r="I480" i="1"/>
  <c r="I491" i="1"/>
  <c r="I502" i="1"/>
  <c r="I513" i="1"/>
  <c r="I525" i="1"/>
  <c r="I536" i="1"/>
  <c r="I547" i="1"/>
  <c r="I558" i="1"/>
  <c r="I569" i="1"/>
  <c r="I580" i="1"/>
  <c r="I591" i="1"/>
  <c r="I602" i="1"/>
  <c r="I613" i="1"/>
  <c r="I625" i="1"/>
  <c r="I636" i="1"/>
  <c r="I647" i="1"/>
  <c r="I658" i="1"/>
  <c r="I669" i="1"/>
  <c r="I680" i="1"/>
  <c r="I691" i="1"/>
  <c r="I702" i="1"/>
  <c r="I713" i="1"/>
  <c r="I725" i="1"/>
  <c r="I736" i="1"/>
  <c r="I747" i="1"/>
  <c r="I758" i="1"/>
  <c r="I769" i="1"/>
  <c r="I780" i="1"/>
  <c r="I791" i="1"/>
  <c r="I802" i="1"/>
  <c r="I812" i="1"/>
  <c r="I822" i="1"/>
  <c r="I832" i="1"/>
  <c r="I842" i="1"/>
  <c r="I852" i="1"/>
  <c r="I862" i="1"/>
  <c r="I872" i="1"/>
  <c r="I882" i="1"/>
  <c r="I892" i="1"/>
  <c r="I902" i="1"/>
  <c r="I912" i="1"/>
  <c r="I922" i="1"/>
  <c r="I932" i="1"/>
  <c r="I942" i="1"/>
  <c r="I952" i="1"/>
  <c r="I962" i="1"/>
  <c r="I972" i="1"/>
  <c r="I982" i="1"/>
  <c r="I992" i="1"/>
  <c r="I1002" i="1"/>
  <c r="I1012" i="1"/>
  <c r="I1022" i="1"/>
  <c r="I1032" i="1"/>
  <c r="I1042" i="1"/>
  <c r="I1052" i="1"/>
  <c r="I1062" i="1"/>
  <c r="I1072" i="1"/>
  <c r="I1082" i="1"/>
  <c r="I1092" i="1"/>
  <c r="I1102" i="1"/>
  <c r="I1112" i="1"/>
  <c r="I1122" i="1"/>
  <c r="I1132" i="1"/>
  <c r="I1142" i="1"/>
  <c r="I1152" i="1"/>
  <c r="I1162" i="1"/>
  <c r="I1172" i="1"/>
  <c r="I1182" i="1"/>
  <c r="I1192" i="1"/>
  <c r="I1202" i="1"/>
  <c r="I1212" i="1"/>
  <c r="I1222" i="1"/>
  <c r="I1232" i="1"/>
  <c r="I1242" i="1"/>
  <c r="I1252" i="1"/>
  <c r="I1262" i="1"/>
  <c r="I1272" i="1"/>
  <c r="I1282" i="1"/>
  <c r="I1292" i="1"/>
  <c r="I1302" i="1"/>
  <c r="I1312" i="1"/>
  <c r="I1322" i="1"/>
  <c r="I1332" i="1"/>
  <c r="I1342" i="1"/>
  <c r="I1352" i="1"/>
  <c r="I1362" i="1"/>
  <c r="I1372" i="1"/>
  <c r="I1382" i="1"/>
  <c r="I1392" i="1"/>
  <c r="I1402" i="1"/>
  <c r="I1412" i="1"/>
  <c r="I1422" i="1"/>
  <c r="I1432" i="1"/>
  <c r="I1442" i="1"/>
  <c r="I1452" i="1"/>
  <c r="I1462" i="1"/>
  <c r="I1472" i="1"/>
  <c r="I1482" i="1"/>
  <c r="I1492" i="1"/>
  <c r="I1502" i="1"/>
  <c r="I1512" i="1"/>
  <c r="I1522" i="1"/>
  <c r="I1532" i="1"/>
  <c r="I1542" i="1"/>
  <c r="I1552" i="1"/>
  <c r="I1562" i="1"/>
  <c r="I1572" i="1"/>
  <c r="I1582" i="1"/>
  <c r="I1592" i="1"/>
  <c r="I1602" i="1"/>
  <c r="I1612" i="1"/>
  <c r="I1622" i="1"/>
  <c r="I1632" i="1"/>
  <c r="I1642" i="1"/>
  <c r="I1652" i="1"/>
  <c r="I1662" i="1"/>
  <c r="I1672" i="1"/>
  <c r="I1682" i="1"/>
  <c r="I1692" i="1"/>
  <c r="I1702" i="1"/>
  <c r="I1712" i="1"/>
  <c r="I1722" i="1"/>
  <c r="I1732" i="1"/>
  <c r="I1742" i="1"/>
  <c r="I1752" i="1"/>
  <c r="I1762" i="1"/>
  <c r="I1772" i="1"/>
  <c r="I1782" i="1"/>
  <c r="I1792" i="1"/>
  <c r="I1802" i="1"/>
  <c r="H12" i="1"/>
  <c r="H22" i="1"/>
  <c r="H32" i="1"/>
  <c r="H42" i="1"/>
  <c r="H52" i="1"/>
  <c r="H62" i="1"/>
  <c r="H72" i="1"/>
  <c r="H82" i="1"/>
  <c r="H92" i="1"/>
  <c r="H102" i="1"/>
  <c r="H112" i="1"/>
  <c r="H122" i="1"/>
  <c r="H132" i="1"/>
  <c r="H142" i="1"/>
  <c r="H152" i="1"/>
  <c r="H162" i="1"/>
  <c r="H172" i="1"/>
  <c r="H182" i="1"/>
  <c r="H192" i="1"/>
  <c r="H202" i="1"/>
  <c r="H212" i="1"/>
  <c r="H222" i="1"/>
  <c r="H232" i="1"/>
  <c r="H242" i="1"/>
  <c r="H252" i="1"/>
  <c r="H262" i="1"/>
  <c r="H272" i="1"/>
  <c r="H282" i="1"/>
  <c r="H292" i="1"/>
  <c r="H302" i="1"/>
  <c r="H312" i="1"/>
  <c r="H322" i="1"/>
  <c r="H332" i="1"/>
  <c r="H342" i="1"/>
  <c r="H352" i="1"/>
  <c r="H362" i="1"/>
  <c r="H372" i="1"/>
  <c r="H382" i="1"/>
  <c r="H392" i="1"/>
  <c r="H402" i="1"/>
  <c r="H412" i="1"/>
  <c r="H422" i="1"/>
  <c r="H432" i="1"/>
  <c r="H442" i="1"/>
  <c r="H452" i="1"/>
  <c r="H462" i="1"/>
  <c r="H472" i="1"/>
  <c r="H482" i="1"/>
  <c r="H492" i="1"/>
  <c r="H502" i="1"/>
  <c r="H512" i="1"/>
  <c r="H522" i="1"/>
  <c r="H532" i="1"/>
  <c r="H542" i="1"/>
  <c r="H552" i="1"/>
  <c r="H562" i="1"/>
  <c r="H572" i="1"/>
  <c r="H582" i="1"/>
  <c r="H592" i="1"/>
  <c r="H602" i="1"/>
  <c r="H612" i="1"/>
  <c r="H622" i="1"/>
  <c r="H632" i="1"/>
  <c r="H642" i="1"/>
  <c r="H652" i="1"/>
  <c r="H662" i="1"/>
  <c r="H672" i="1"/>
  <c r="H682" i="1"/>
  <c r="H692" i="1"/>
  <c r="H702" i="1"/>
  <c r="H712" i="1"/>
  <c r="H722" i="1"/>
  <c r="H732" i="1"/>
  <c r="H742" i="1"/>
  <c r="H752" i="1"/>
  <c r="H762" i="1"/>
  <c r="H772" i="1"/>
  <c r="H782" i="1"/>
  <c r="H792" i="1"/>
  <c r="H802" i="1"/>
  <c r="H812" i="1"/>
  <c r="H822" i="1"/>
  <c r="H832" i="1"/>
  <c r="H842" i="1"/>
  <c r="H852" i="1"/>
  <c r="H862" i="1"/>
  <c r="H872" i="1"/>
  <c r="H882" i="1"/>
  <c r="H892" i="1"/>
  <c r="H902" i="1"/>
  <c r="H912" i="1"/>
  <c r="H922" i="1"/>
  <c r="H932" i="1"/>
  <c r="H942" i="1"/>
  <c r="H952" i="1"/>
  <c r="H962" i="1"/>
  <c r="H972" i="1"/>
  <c r="H982" i="1"/>
  <c r="H992" i="1"/>
  <c r="H1002" i="1"/>
  <c r="H1012" i="1"/>
  <c r="H1022" i="1"/>
  <c r="H1032" i="1"/>
  <c r="H1042" i="1"/>
  <c r="H1052" i="1"/>
  <c r="H1062" i="1"/>
  <c r="H1072" i="1"/>
  <c r="H1082" i="1"/>
  <c r="H1092" i="1"/>
  <c r="H1102" i="1"/>
  <c r="H1112" i="1"/>
  <c r="H1122" i="1"/>
  <c r="H1132" i="1"/>
  <c r="H1142" i="1"/>
  <c r="H1152" i="1"/>
  <c r="H1162" i="1"/>
  <c r="H1172" i="1"/>
  <c r="H1182" i="1"/>
  <c r="H1192" i="1"/>
  <c r="H1202" i="1"/>
  <c r="H1212" i="1"/>
  <c r="H1222" i="1"/>
  <c r="H1232" i="1"/>
  <c r="H1242" i="1"/>
  <c r="H1252" i="1"/>
  <c r="H1262" i="1"/>
  <c r="H1272" i="1"/>
  <c r="H1282" i="1"/>
  <c r="H1292" i="1"/>
  <c r="H1302" i="1"/>
  <c r="H1312" i="1"/>
  <c r="H1322" i="1"/>
  <c r="H1332" i="1"/>
  <c r="H1342" i="1"/>
  <c r="H1352" i="1"/>
  <c r="H1362" i="1"/>
  <c r="H1372" i="1"/>
  <c r="H1382" i="1"/>
  <c r="H1392" i="1"/>
  <c r="H1402" i="1"/>
  <c r="H1412" i="1"/>
  <c r="H1422" i="1"/>
  <c r="H1432" i="1"/>
  <c r="H1442" i="1"/>
  <c r="H1452" i="1"/>
  <c r="H1462" i="1"/>
  <c r="H1472" i="1"/>
  <c r="H1482" i="1"/>
  <c r="H1492" i="1"/>
  <c r="H1502" i="1"/>
  <c r="H1512" i="1"/>
  <c r="H1522" i="1"/>
  <c r="H1532" i="1"/>
  <c r="H1542" i="1"/>
  <c r="H1552" i="1"/>
  <c r="H1562" i="1"/>
  <c r="H1572" i="1"/>
  <c r="H1582" i="1"/>
  <c r="H1592" i="1"/>
  <c r="H1602" i="1"/>
  <c r="H1612" i="1"/>
  <c r="H1622" i="1"/>
  <c r="H1632" i="1"/>
  <c r="H1642" i="1"/>
  <c r="H1652" i="1"/>
  <c r="H1662" i="1"/>
  <c r="H1672" i="1"/>
  <c r="H1682" i="1"/>
  <c r="H1692" i="1"/>
  <c r="H1702" i="1"/>
  <c r="H1712" i="1"/>
  <c r="H1722" i="1"/>
  <c r="H1732" i="1"/>
  <c r="H1742" i="1"/>
  <c r="H1752" i="1"/>
  <c r="H1762" i="1"/>
  <c r="H1772" i="1"/>
  <c r="H1782" i="1"/>
  <c r="H1792" i="1"/>
  <c r="H1802" i="1"/>
  <c r="G12" i="1"/>
  <c r="G22" i="1"/>
  <c r="G32" i="1"/>
  <c r="G42" i="1"/>
  <c r="G52" i="1"/>
  <c r="G62" i="1"/>
  <c r="G72" i="1"/>
  <c r="G82" i="1"/>
  <c r="G92" i="1"/>
  <c r="G102" i="1"/>
  <c r="G112" i="1"/>
  <c r="G122" i="1"/>
  <c r="G132" i="1"/>
  <c r="G142" i="1"/>
  <c r="G152" i="1"/>
  <c r="G162" i="1"/>
  <c r="G172" i="1"/>
  <c r="J876" i="1"/>
  <c r="J976" i="1"/>
  <c r="J1076" i="1"/>
  <c r="J1176" i="1"/>
  <c r="J1276" i="1"/>
  <c r="J1376" i="1"/>
  <c r="J1476" i="1"/>
  <c r="J1576" i="1"/>
  <c r="J1641" i="1"/>
  <c r="J1691" i="1"/>
  <c r="J1741" i="1"/>
  <c r="J1781" i="1"/>
  <c r="I16" i="1"/>
  <c r="I40" i="1"/>
  <c r="I66" i="1"/>
  <c r="I90" i="1"/>
  <c r="I116" i="1"/>
  <c r="I140" i="1"/>
  <c r="I165" i="1"/>
  <c r="I185" i="1"/>
  <c r="I205" i="1"/>
  <c r="I225" i="1"/>
  <c r="I241" i="1"/>
  <c r="I258" i="1"/>
  <c r="I270" i="1"/>
  <c r="I283" i="1"/>
  <c r="I296" i="1"/>
  <c r="I308" i="1"/>
  <c r="I320" i="1"/>
  <c r="I333" i="1"/>
  <c r="I346" i="1"/>
  <c r="I358" i="1"/>
  <c r="I370" i="1"/>
  <c r="I381" i="1"/>
  <c r="I392" i="1"/>
  <c r="I403" i="1"/>
  <c r="I415" i="1"/>
  <c r="I426" i="1"/>
  <c r="I437" i="1"/>
  <c r="I448" i="1"/>
  <c r="I459" i="1"/>
  <c r="I470" i="1"/>
  <c r="I481" i="1"/>
  <c r="I492" i="1"/>
  <c r="I503" i="1"/>
  <c r="I515" i="1"/>
  <c r="I526" i="1"/>
  <c r="I537" i="1"/>
  <c r="I548" i="1"/>
  <c r="I559" i="1"/>
  <c r="I570" i="1"/>
  <c r="I581" i="1"/>
  <c r="I592" i="1"/>
  <c r="I603" i="1"/>
  <c r="I615" i="1"/>
  <c r="I626" i="1"/>
  <c r="I637" i="1"/>
  <c r="I648" i="1"/>
  <c r="I659" i="1"/>
  <c r="I670" i="1"/>
  <c r="I681" i="1"/>
  <c r="I692" i="1"/>
  <c r="I703" i="1"/>
  <c r="I715" i="1"/>
  <c r="I726" i="1"/>
  <c r="I737" i="1"/>
  <c r="I748" i="1"/>
  <c r="I759" i="1"/>
  <c r="I770" i="1"/>
  <c r="I781" i="1"/>
  <c r="I792" i="1"/>
  <c r="I803" i="1"/>
  <c r="I813" i="1"/>
  <c r="I823" i="1"/>
  <c r="I833" i="1"/>
  <c r="I843" i="1"/>
  <c r="I853" i="1"/>
  <c r="I863" i="1"/>
  <c r="I873" i="1"/>
  <c r="I883" i="1"/>
  <c r="I893" i="1"/>
  <c r="I903" i="1"/>
  <c r="I913" i="1"/>
  <c r="I923" i="1"/>
  <c r="I933" i="1"/>
  <c r="I943" i="1"/>
  <c r="I953" i="1"/>
  <c r="I963" i="1"/>
  <c r="I973" i="1"/>
  <c r="I983" i="1"/>
  <c r="I993" i="1"/>
  <c r="I1003" i="1"/>
  <c r="I1013" i="1"/>
  <c r="I1023" i="1"/>
  <c r="I1033" i="1"/>
  <c r="I1043" i="1"/>
  <c r="I1053" i="1"/>
  <c r="I1063" i="1"/>
  <c r="I1073" i="1"/>
  <c r="I1083" i="1"/>
  <c r="I1093" i="1"/>
  <c r="I1103" i="1"/>
  <c r="I1113" i="1"/>
  <c r="I1123" i="1"/>
  <c r="I1133" i="1"/>
  <c r="I1143" i="1"/>
  <c r="I1153" i="1"/>
  <c r="I1163" i="1"/>
  <c r="I1173" i="1"/>
  <c r="I1183" i="1"/>
  <c r="I1193" i="1"/>
  <c r="I1203" i="1"/>
  <c r="I1213" i="1"/>
  <c r="I1223" i="1"/>
  <c r="I1233" i="1"/>
  <c r="I1243" i="1"/>
  <c r="I1253" i="1"/>
  <c r="I1263" i="1"/>
  <c r="I1273" i="1"/>
  <c r="I1283" i="1"/>
  <c r="I1293" i="1"/>
  <c r="I1303" i="1"/>
  <c r="I1313" i="1"/>
  <c r="I1323" i="1"/>
  <c r="I1333" i="1"/>
  <c r="I1343" i="1"/>
  <c r="I1353" i="1"/>
  <c r="I1363" i="1"/>
  <c r="I1373" i="1"/>
  <c r="I1383" i="1"/>
  <c r="I1393" i="1"/>
  <c r="I1403" i="1"/>
  <c r="I1413" i="1"/>
  <c r="I1423" i="1"/>
  <c r="I1433" i="1"/>
  <c r="I1443" i="1"/>
  <c r="I1453" i="1"/>
  <c r="I1463" i="1"/>
  <c r="I1473" i="1"/>
  <c r="I1483" i="1"/>
  <c r="I1493" i="1"/>
  <c r="I1503" i="1"/>
  <c r="I1513" i="1"/>
  <c r="I1523" i="1"/>
  <c r="I1533" i="1"/>
  <c r="I1543" i="1"/>
  <c r="I1553" i="1"/>
  <c r="I1563" i="1"/>
  <c r="I1573" i="1"/>
  <c r="I1583" i="1"/>
  <c r="I1593" i="1"/>
  <c r="I1603" i="1"/>
  <c r="I1613" i="1"/>
  <c r="I1623" i="1"/>
  <c r="I1633" i="1"/>
  <c r="I1643" i="1"/>
  <c r="I1653" i="1"/>
  <c r="I1663" i="1"/>
  <c r="I1673" i="1"/>
  <c r="I1683" i="1"/>
  <c r="I1693" i="1"/>
  <c r="I1703" i="1"/>
  <c r="I1713" i="1"/>
  <c r="I1723" i="1"/>
  <c r="I1733" i="1"/>
  <c r="I1743" i="1"/>
  <c r="I1753" i="1"/>
  <c r="I1763" i="1"/>
  <c r="I1773" i="1"/>
  <c r="I1783" i="1"/>
  <c r="I1793" i="1"/>
  <c r="H3" i="1"/>
  <c r="H13" i="1"/>
  <c r="H23" i="1"/>
  <c r="H33" i="1"/>
  <c r="H43" i="1"/>
  <c r="H53" i="1"/>
  <c r="H63" i="1"/>
  <c r="H73" i="1"/>
  <c r="H83" i="1"/>
  <c r="H93" i="1"/>
  <c r="H103" i="1"/>
  <c r="H113" i="1"/>
  <c r="H123" i="1"/>
  <c r="H133" i="1"/>
  <c r="H143" i="1"/>
  <c r="H153" i="1"/>
  <c r="H163" i="1"/>
  <c r="H173" i="1"/>
  <c r="H183" i="1"/>
  <c r="H193" i="1"/>
  <c r="H203" i="1"/>
  <c r="H213" i="1"/>
  <c r="H223" i="1"/>
  <c r="H233" i="1"/>
  <c r="H243" i="1"/>
  <c r="H253" i="1"/>
  <c r="H263" i="1"/>
  <c r="H273" i="1"/>
  <c r="H283" i="1"/>
  <c r="H293" i="1"/>
  <c r="H303" i="1"/>
  <c r="H313" i="1"/>
  <c r="H323" i="1"/>
  <c r="H333" i="1"/>
  <c r="H343" i="1"/>
  <c r="H353" i="1"/>
  <c r="H363" i="1"/>
  <c r="H373" i="1"/>
  <c r="H383" i="1"/>
  <c r="H393" i="1"/>
  <c r="H403" i="1"/>
  <c r="H413" i="1"/>
  <c r="H423" i="1"/>
  <c r="H433" i="1"/>
  <c r="H443" i="1"/>
  <c r="H453" i="1"/>
  <c r="H463" i="1"/>
  <c r="H473" i="1"/>
  <c r="H483" i="1"/>
  <c r="H493" i="1"/>
  <c r="H503" i="1"/>
  <c r="H513" i="1"/>
  <c r="H523" i="1"/>
  <c r="H533" i="1"/>
  <c r="H543" i="1"/>
  <c r="H553" i="1"/>
  <c r="H563" i="1"/>
  <c r="H573" i="1"/>
  <c r="H583" i="1"/>
  <c r="H593" i="1"/>
  <c r="H603" i="1"/>
  <c r="H613" i="1"/>
  <c r="H623" i="1"/>
  <c r="H633" i="1"/>
  <c r="H643" i="1"/>
  <c r="H653" i="1"/>
  <c r="H663" i="1"/>
  <c r="H673" i="1"/>
  <c r="H683" i="1"/>
  <c r="H693" i="1"/>
  <c r="H703" i="1"/>
  <c r="H713" i="1"/>
  <c r="H723" i="1"/>
  <c r="H733" i="1"/>
  <c r="H743" i="1"/>
  <c r="H753" i="1"/>
  <c r="H763" i="1"/>
  <c r="H773" i="1"/>
  <c r="H783" i="1"/>
  <c r="H793" i="1"/>
  <c r="H803" i="1"/>
  <c r="H813" i="1"/>
  <c r="H823" i="1"/>
  <c r="H833" i="1"/>
  <c r="H843" i="1"/>
  <c r="H853" i="1"/>
  <c r="H863" i="1"/>
  <c r="H873" i="1"/>
  <c r="H883" i="1"/>
  <c r="H893" i="1"/>
  <c r="H903" i="1"/>
  <c r="H913" i="1"/>
  <c r="H923" i="1"/>
  <c r="H933" i="1"/>
  <c r="H943" i="1"/>
  <c r="H953" i="1"/>
  <c r="H963" i="1"/>
  <c r="H973" i="1"/>
  <c r="H983" i="1"/>
  <c r="H993" i="1"/>
  <c r="H1003" i="1"/>
  <c r="H1013" i="1"/>
  <c r="H1023" i="1"/>
  <c r="H1033" i="1"/>
  <c r="H1043" i="1"/>
  <c r="H1053" i="1"/>
  <c r="H1063" i="1"/>
  <c r="H1073" i="1"/>
  <c r="H1083" i="1"/>
  <c r="H1093" i="1"/>
  <c r="H1103" i="1"/>
  <c r="H1113" i="1"/>
  <c r="H1123" i="1"/>
  <c r="H1133" i="1"/>
  <c r="H1143" i="1"/>
  <c r="H1153" i="1"/>
  <c r="H1163" i="1"/>
  <c r="H1173" i="1"/>
  <c r="H1183" i="1"/>
  <c r="H1193" i="1"/>
  <c r="H1203" i="1"/>
  <c r="H1213" i="1"/>
  <c r="H1223" i="1"/>
  <c r="H1233" i="1"/>
  <c r="H1243" i="1"/>
  <c r="H1253" i="1"/>
  <c r="H1263" i="1"/>
  <c r="H1273" i="1"/>
  <c r="H1283" i="1"/>
  <c r="H1293" i="1"/>
  <c r="H1303" i="1"/>
  <c r="H1313" i="1"/>
  <c r="H1323" i="1"/>
  <c r="H1333" i="1"/>
  <c r="H1343" i="1"/>
  <c r="H1353" i="1"/>
  <c r="H1363" i="1"/>
  <c r="H1373" i="1"/>
  <c r="H1383" i="1"/>
  <c r="H1393" i="1"/>
  <c r="H1403" i="1"/>
  <c r="H1413" i="1"/>
  <c r="H1423" i="1"/>
  <c r="H1433" i="1"/>
  <c r="H1443" i="1"/>
  <c r="H1453" i="1"/>
  <c r="H1463" i="1"/>
  <c r="H1473" i="1"/>
  <c r="H1483" i="1"/>
  <c r="H1493" i="1"/>
  <c r="H1503" i="1"/>
  <c r="H1513" i="1"/>
  <c r="H1523" i="1"/>
  <c r="H1533" i="1"/>
  <c r="H1543" i="1"/>
  <c r="H1553" i="1"/>
  <c r="H1563" i="1"/>
  <c r="H1573" i="1"/>
  <c r="H1583" i="1"/>
  <c r="H1593" i="1"/>
  <c r="H1603" i="1"/>
  <c r="H1613" i="1"/>
  <c r="H1623" i="1"/>
  <c r="H1633" i="1"/>
  <c r="H1643" i="1"/>
  <c r="H1653" i="1"/>
  <c r="H1663" i="1"/>
  <c r="H1673" i="1"/>
  <c r="H1683" i="1"/>
  <c r="H1693" i="1"/>
  <c r="H1703" i="1"/>
  <c r="H1713" i="1"/>
  <c r="H1723" i="1"/>
  <c r="H1733" i="1"/>
  <c r="H1743" i="1"/>
  <c r="H1753" i="1"/>
  <c r="H1763" i="1"/>
  <c r="H1773" i="1"/>
  <c r="H1783" i="1"/>
  <c r="H1793" i="1"/>
  <c r="G3" i="1"/>
  <c r="G13" i="1"/>
  <c r="G23" i="1"/>
  <c r="G33" i="1"/>
  <c r="G43" i="1"/>
  <c r="G53" i="1"/>
  <c r="G63" i="1"/>
  <c r="G73" i="1"/>
  <c r="G83" i="1"/>
  <c r="G93" i="1"/>
  <c r="G103" i="1"/>
  <c r="G113" i="1"/>
  <c r="G123" i="1"/>
  <c r="G133" i="1"/>
  <c r="G143" i="1"/>
  <c r="G153" i="1"/>
  <c r="G163" i="1"/>
  <c r="G173" i="1"/>
  <c r="G183" i="1"/>
  <c r="G193" i="1"/>
  <c r="G203" i="1"/>
  <c r="G213" i="1"/>
  <c r="G223" i="1"/>
  <c r="G233" i="1"/>
  <c r="J886" i="1"/>
  <c r="J986" i="1"/>
  <c r="J1086" i="1"/>
  <c r="J1186" i="1"/>
  <c r="J1286" i="1"/>
  <c r="J1386" i="1"/>
  <c r="J1486" i="1"/>
  <c r="J1586" i="1"/>
  <c r="J1646" i="1"/>
  <c r="J1696" i="1"/>
  <c r="J1746" i="1"/>
  <c r="J1786" i="1"/>
  <c r="I18" i="1"/>
  <c r="I41" i="1"/>
  <c r="I68" i="1"/>
  <c r="I91" i="1"/>
  <c r="I118" i="1"/>
  <c r="I141" i="1"/>
  <c r="I166" i="1"/>
  <c r="I186" i="1"/>
  <c r="I206" i="1"/>
  <c r="I226" i="1"/>
  <c r="I245" i="1"/>
  <c r="I259" i="1"/>
  <c r="I271" i="1"/>
  <c r="I285" i="1"/>
  <c r="I297" i="1"/>
  <c r="I309" i="1"/>
  <c r="I321" i="1"/>
  <c r="I335" i="1"/>
  <c r="I347" i="1"/>
  <c r="I359" i="1"/>
  <c r="I371" i="1"/>
  <c r="I382" i="1"/>
  <c r="I393" i="1"/>
  <c r="I405" i="1"/>
  <c r="I416" i="1"/>
  <c r="I427" i="1"/>
  <c r="I438" i="1"/>
  <c r="I449" i="1"/>
  <c r="I460" i="1"/>
  <c r="I471" i="1"/>
  <c r="I482" i="1"/>
  <c r="I493" i="1"/>
  <c r="I505" i="1"/>
  <c r="I516" i="1"/>
  <c r="I527" i="1"/>
  <c r="I538" i="1"/>
  <c r="I549" i="1"/>
  <c r="I560" i="1"/>
  <c r="I571" i="1"/>
  <c r="I582" i="1"/>
  <c r="I593" i="1"/>
  <c r="I605" i="1"/>
  <c r="I616" i="1"/>
  <c r="I627" i="1"/>
  <c r="I638" i="1"/>
  <c r="I649" i="1"/>
  <c r="I660" i="1"/>
  <c r="I671" i="1"/>
  <c r="I682" i="1"/>
  <c r="I693" i="1"/>
  <c r="I705" i="1"/>
  <c r="I716" i="1"/>
  <c r="I727" i="1"/>
  <c r="I738" i="1"/>
  <c r="I749" i="1"/>
  <c r="I760" i="1"/>
  <c r="I771" i="1"/>
  <c r="I782" i="1"/>
  <c r="I793" i="1"/>
  <c r="I804" i="1"/>
  <c r="I814" i="1"/>
  <c r="I824" i="1"/>
  <c r="I834" i="1"/>
  <c r="I844" i="1"/>
  <c r="I854" i="1"/>
  <c r="I864" i="1"/>
  <c r="I874" i="1"/>
  <c r="I884" i="1"/>
  <c r="I894" i="1"/>
  <c r="I904" i="1"/>
  <c r="I914" i="1"/>
  <c r="I924" i="1"/>
  <c r="I934" i="1"/>
  <c r="I944" i="1"/>
  <c r="I954" i="1"/>
  <c r="I964" i="1"/>
  <c r="I974" i="1"/>
  <c r="I984" i="1"/>
  <c r="I994" i="1"/>
  <c r="I1004" i="1"/>
  <c r="I1014" i="1"/>
  <c r="I1024" i="1"/>
  <c r="I1034" i="1"/>
  <c r="I1044" i="1"/>
  <c r="I1054" i="1"/>
  <c r="I1064" i="1"/>
  <c r="I1074" i="1"/>
  <c r="I1084" i="1"/>
  <c r="I1094" i="1"/>
  <c r="I1104" i="1"/>
  <c r="I1114" i="1"/>
  <c r="I1124" i="1"/>
  <c r="I1134" i="1"/>
  <c r="I1144" i="1"/>
  <c r="I1154" i="1"/>
  <c r="I1164" i="1"/>
  <c r="I1174" i="1"/>
  <c r="I1184" i="1"/>
  <c r="I1194" i="1"/>
  <c r="I1204" i="1"/>
  <c r="I1214" i="1"/>
  <c r="I1224" i="1"/>
  <c r="I1234" i="1"/>
  <c r="I1244" i="1"/>
  <c r="I1254" i="1"/>
  <c r="I1264" i="1"/>
  <c r="I1274" i="1"/>
  <c r="I1284" i="1"/>
  <c r="I1294" i="1"/>
  <c r="I1304" i="1"/>
  <c r="I1314" i="1"/>
  <c r="I1324" i="1"/>
  <c r="I1334" i="1"/>
  <c r="I1344" i="1"/>
  <c r="I1354" i="1"/>
  <c r="I1364" i="1"/>
  <c r="I1374" i="1"/>
  <c r="I1384" i="1"/>
  <c r="I1394" i="1"/>
  <c r="I1404" i="1"/>
  <c r="I1414" i="1"/>
  <c r="I1424" i="1"/>
  <c r="I1434" i="1"/>
  <c r="I1444" i="1"/>
  <c r="I1454" i="1"/>
  <c r="I1464" i="1"/>
  <c r="I1474" i="1"/>
  <c r="I1484" i="1"/>
  <c r="I1494" i="1"/>
  <c r="I1504" i="1"/>
  <c r="I1514" i="1"/>
  <c r="I1524" i="1"/>
  <c r="I1534" i="1"/>
  <c r="I1544" i="1"/>
  <c r="I1554" i="1"/>
  <c r="I1564" i="1"/>
  <c r="I1574" i="1"/>
  <c r="I1584" i="1"/>
  <c r="I1594" i="1"/>
  <c r="I1604" i="1"/>
  <c r="I1614" i="1"/>
  <c r="I1624" i="1"/>
  <c r="I1634" i="1"/>
  <c r="I1644" i="1"/>
  <c r="I1654" i="1"/>
  <c r="I1664" i="1"/>
  <c r="I1674" i="1"/>
  <c r="I1684" i="1"/>
  <c r="I1694" i="1"/>
  <c r="I1704" i="1"/>
  <c r="I1714" i="1"/>
  <c r="I1724" i="1"/>
  <c r="I1734" i="1"/>
  <c r="I1744" i="1"/>
  <c r="I1754" i="1"/>
  <c r="I1764" i="1"/>
  <c r="I1774" i="1"/>
  <c r="I1784" i="1"/>
  <c r="I1794" i="1"/>
  <c r="H4" i="1"/>
  <c r="H14" i="1"/>
  <c r="H24" i="1"/>
  <c r="H34" i="1"/>
  <c r="H44" i="1"/>
  <c r="H54" i="1"/>
  <c r="H64" i="1"/>
  <c r="H74" i="1"/>
  <c r="H84" i="1"/>
  <c r="H94" i="1"/>
  <c r="H104" i="1"/>
  <c r="H114" i="1"/>
  <c r="H124" i="1"/>
  <c r="H134" i="1"/>
  <c r="H144" i="1"/>
  <c r="H154" i="1"/>
  <c r="H164" i="1"/>
  <c r="H174" i="1"/>
  <c r="H184" i="1"/>
  <c r="H194" i="1"/>
  <c r="H204" i="1"/>
  <c r="H214" i="1"/>
  <c r="H224" i="1"/>
  <c r="H234" i="1"/>
  <c r="H244" i="1"/>
  <c r="H254" i="1"/>
  <c r="H264" i="1"/>
  <c r="H274" i="1"/>
  <c r="H284" i="1"/>
  <c r="H294" i="1"/>
  <c r="H304" i="1"/>
  <c r="H314" i="1"/>
  <c r="H324" i="1"/>
  <c r="H334" i="1"/>
  <c r="H344" i="1"/>
  <c r="H354" i="1"/>
  <c r="H364" i="1"/>
  <c r="H374" i="1"/>
  <c r="H384" i="1"/>
  <c r="H394" i="1"/>
  <c r="H404" i="1"/>
  <c r="H414" i="1"/>
  <c r="H424" i="1"/>
  <c r="H434" i="1"/>
  <c r="H444" i="1"/>
  <c r="H454" i="1"/>
  <c r="H464" i="1"/>
  <c r="H474" i="1"/>
  <c r="H484" i="1"/>
  <c r="H494" i="1"/>
  <c r="H504" i="1"/>
  <c r="H514" i="1"/>
  <c r="H524" i="1"/>
  <c r="H534" i="1"/>
  <c r="H544" i="1"/>
  <c r="H554" i="1"/>
  <c r="H564" i="1"/>
  <c r="H574" i="1"/>
  <c r="H584" i="1"/>
  <c r="H594" i="1"/>
  <c r="H604" i="1"/>
  <c r="H614" i="1"/>
  <c r="H624" i="1"/>
  <c r="H634" i="1"/>
  <c r="H644" i="1"/>
  <c r="H654" i="1"/>
  <c r="H664" i="1"/>
  <c r="H674" i="1"/>
  <c r="H684" i="1"/>
  <c r="H694" i="1"/>
  <c r="H704" i="1"/>
  <c r="H714" i="1"/>
  <c r="H724" i="1"/>
  <c r="H734" i="1"/>
  <c r="H744" i="1"/>
  <c r="H754" i="1"/>
  <c r="H764" i="1"/>
  <c r="H774" i="1"/>
  <c r="H784" i="1"/>
  <c r="H794" i="1"/>
  <c r="H804" i="1"/>
  <c r="H814" i="1"/>
  <c r="H824" i="1"/>
  <c r="H834" i="1"/>
  <c r="H844" i="1"/>
  <c r="H854" i="1"/>
  <c r="H864" i="1"/>
  <c r="H874" i="1"/>
  <c r="H884" i="1"/>
  <c r="H894" i="1"/>
  <c r="H904" i="1"/>
  <c r="H914" i="1"/>
  <c r="H924" i="1"/>
  <c r="H934" i="1"/>
  <c r="H944" i="1"/>
  <c r="H954" i="1"/>
  <c r="H964" i="1"/>
  <c r="H974" i="1"/>
  <c r="H984" i="1"/>
  <c r="H994" i="1"/>
  <c r="H1004" i="1"/>
  <c r="H1014" i="1"/>
  <c r="H1024" i="1"/>
  <c r="H1034" i="1"/>
  <c r="H1044" i="1"/>
  <c r="H1054" i="1"/>
  <c r="H1064" i="1"/>
  <c r="H1074" i="1"/>
  <c r="H1084" i="1"/>
  <c r="H1094" i="1"/>
  <c r="H1104" i="1"/>
  <c r="H1114" i="1"/>
  <c r="H1124" i="1"/>
  <c r="H1134" i="1"/>
  <c r="H1144" i="1"/>
  <c r="H1154" i="1"/>
  <c r="H1164" i="1"/>
  <c r="H1174" i="1"/>
  <c r="H1184" i="1"/>
  <c r="H1194" i="1"/>
  <c r="H1204" i="1"/>
  <c r="H1214" i="1"/>
  <c r="H1224" i="1"/>
  <c r="H1234" i="1"/>
  <c r="H1244" i="1"/>
  <c r="H1254" i="1"/>
  <c r="H1264" i="1"/>
  <c r="H1274" i="1"/>
  <c r="H1284" i="1"/>
  <c r="H1294" i="1"/>
  <c r="H1304" i="1"/>
  <c r="H1314" i="1"/>
  <c r="H1324" i="1"/>
  <c r="H1334" i="1"/>
  <c r="H1344" i="1"/>
  <c r="H1354" i="1"/>
  <c r="H1364" i="1"/>
  <c r="H1374" i="1"/>
  <c r="H1384" i="1"/>
  <c r="H1394" i="1"/>
  <c r="H1404" i="1"/>
  <c r="H1414" i="1"/>
  <c r="H1424" i="1"/>
  <c r="H1434" i="1"/>
  <c r="H1444" i="1"/>
  <c r="H1454" i="1"/>
  <c r="H1464" i="1"/>
  <c r="H1474" i="1"/>
  <c r="H1484" i="1"/>
  <c r="H1494" i="1"/>
  <c r="H1504" i="1"/>
  <c r="H1514" i="1"/>
  <c r="H1524" i="1"/>
  <c r="H1534" i="1"/>
  <c r="H1544" i="1"/>
  <c r="H1554" i="1"/>
  <c r="H1564" i="1"/>
  <c r="H1574" i="1"/>
  <c r="H1584" i="1"/>
  <c r="H1594" i="1"/>
  <c r="H1604" i="1"/>
  <c r="H1614" i="1"/>
  <c r="H1624" i="1"/>
  <c r="H1634" i="1"/>
  <c r="H1644" i="1"/>
  <c r="H1654" i="1"/>
  <c r="H1664" i="1"/>
  <c r="H1674" i="1"/>
  <c r="H1684" i="1"/>
  <c r="H1694" i="1"/>
  <c r="H1704" i="1"/>
  <c r="H1714" i="1"/>
  <c r="H1724" i="1"/>
  <c r="H1734" i="1"/>
  <c r="H1744" i="1"/>
  <c r="H1754" i="1"/>
  <c r="H1764" i="1"/>
  <c r="H1774" i="1"/>
  <c r="H1784" i="1"/>
  <c r="H1794" i="1"/>
  <c r="G4" i="1"/>
  <c r="G14" i="1"/>
  <c r="G24" i="1"/>
  <c r="G34" i="1"/>
  <c r="G44" i="1"/>
  <c r="G54" i="1"/>
  <c r="G64" i="1"/>
  <c r="G74" i="1"/>
  <c r="G84" i="1"/>
  <c r="G94" i="1"/>
  <c r="G104" i="1"/>
  <c r="G114" i="1"/>
  <c r="G124" i="1"/>
  <c r="G134" i="1"/>
  <c r="G144" i="1"/>
  <c r="G154" i="1"/>
  <c r="G164" i="1"/>
  <c r="G174" i="1"/>
  <c r="G184" i="1"/>
  <c r="G194" i="1"/>
  <c r="G204" i="1"/>
  <c r="G214" i="1"/>
  <c r="G224" i="1"/>
  <c r="G234" i="1"/>
  <c r="G244" i="1"/>
  <c r="G254" i="1"/>
  <c r="G264" i="1"/>
  <c r="G274" i="1"/>
  <c r="G284" i="1"/>
  <c r="G294" i="1"/>
  <c r="G304" i="1"/>
  <c r="G314" i="1"/>
  <c r="G324" i="1"/>
  <c r="G334" i="1"/>
  <c r="G344" i="1"/>
  <c r="G354" i="1"/>
  <c r="G364" i="1"/>
  <c r="G374" i="1"/>
  <c r="G384" i="1"/>
  <c r="G394" i="1"/>
  <c r="G404" i="1"/>
  <c r="G414" i="1"/>
  <c r="G424" i="1"/>
  <c r="G434" i="1"/>
  <c r="G444" i="1"/>
  <c r="G454" i="1"/>
  <c r="G464" i="1"/>
  <c r="G474" i="1"/>
  <c r="G484" i="1"/>
  <c r="G494" i="1"/>
  <c r="G504" i="1"/>
  <c r="G514" i="1"/>
  <c r="G524" i="1"/>
  <c r="G534" i="1"/>
  <c r="G544" i="1"/>
  <c r="G554" i="1"/>
  <c r="G564" i="1"/>
  <c r="G574" i="1"/>
  <c r="G584" i="1"/>
  <c r="G594" i="1"/>
  <c r="G604" i="1"/>
  <c r="G614" i="1"/>
  <c r="G624" i="1"/>
  <c r="G634" i="1"/>
  <c r="G644" i="1"/>
  <c r="G654" i="1"/>
  <c r="G664" i="1"/>
  <c r="G674" i="1"/>
  <c r="G684" i="1"/>
  <c r="G694" i="1"/>
  <c r="G704" i="1"/>
  <c r="G714" i="1"/>
  <c r="G724" i="1"/>
  <c r="G734" i="1"/>
  <c r="G744" i="1"/>
  <c r="G754" i="1"/>
  <c r="G764" i="1"/>
  <c r="G774" i="1"/>
  <c r="G784" i="1"/>
  <c r="G794" i="1"/>
  <c r="G804" i="1"/>
  <c r="G814" i="1"/>
  <c r="G824" i="1"/>
  <c r="G834" i="1"/>
  <c r="G844" i="1"/>
  <c r="G854" i="1"/>
  <c r="G864" i="1"/>
  <c r="G874" i="1"/>
  <c r="G884" i="1"/>
  <c r="G894" i="1"/>
  <c r="G904" i="1"/>
  <c r="G914" i="1"/>
  <c r="G924" i="1"/>
  <c r="G934" i="1"/>
  <c r="G944" i="1"/>
  <c r="G954" i="1"/>
  <c r="G964" i="1"/>
  <c r="G974" i="1"/>
  <c r="G984" i="1"/>
  <c r="G994" i="1"/>
  <c r="G1004" i="1"/>
  <c r="G1014" i="1"/>
  <c r="G1024" i="1"/>
  <c r="G1034" i="1"/>
  <c r="G1044" i="1"/>
  <c r="G1054" i="1"/>
  <c r="G1064" i="1"/>
  <c r="G1074" i="1"/>
  <c r="G1084" i="1"/>
  <c r="G1094" i="1"/>
  <c r="G1104" i="1"/>
  <c r="G1114" i="1"/>
  <c r="G1124" i="1"/>
  <c r="G1134" i="1"/>
  <c r="G1144" i="1"/>
  <c r="G1154" i="1"/>
  <c r="G1164" i="1"/>
  <c r="G1174" i="1"/>
  <c r="G1184" i="1"/>
  <c r="G1194" i="1"/>
  <c r="G1204" i="1"/>
  <c r="G1214" i="1"/>
  <c r="G1224" i="1"/>
  <c r="J896" i="1"/>
  <c r="J996" i="1"/>
  <c r="J1096" i="1"/>
  <c r="J1196" i="1"/>
  <c r="J1296" i="1"/>
  <c r="J1396" i="1"/>
  <c r="J1496" i="1"/>
  <c r="J1596" i="1"/>
  <c r="J1651" i="1"/>
  <c r="J1701" i="1"/>
  <c r="J1751" i="1"/>
  <c r="J1788" i="1"/>
  <c r="I20" i="1"/>
  <c r="I46" i="1"/>
  <c r="I70" i="1"/>
  <c r="I96" i="1"/>
  <c r="I120" i="1"/>
  <c r="I146" i="1"/>
  <c r="I168" i="1"/>
  <c r="I188" i="1"/>
  <c r="I208" i="1"/>
  <c r="I228" i="1"/>
  <c r="I246" i="1"/>
  <c r="I260" i="1"/>
  <c r="I273" i="1"/>
  <c r="I286" i="1"/>
  <c r="I298" i="1"/>
  <c r="I310" i="1"/>
  <c r="I323" i="1"/>
  <c r="I336" i="1"/>
  <c r="I348" i="1"/>
  <c r="I360" i="1"/>
  <c r="I372" i="1"/>
  <c r="I383" i="1"/>
  <c r="I395" i="1"/>
  <c r="I406" i="1"/>
  <c r="I417" i="1"/>
  <c r="I428" i="1"/>
  <c r="I439" i="1"/>
  <c r="I450" i="1"/>
  <c r="I461" i="1"/>
  <c r="I472" i="1"/>
  <c r="I483" i="1"/>
  <c r="I495" i="1"/>
  <c r="I506" i="1"/>
  <c r="I517" i="1"/>
  <c r="I528" i="1"/>
  <c r="I539" i="1"/>
  <c r="I550" i="1"/>
  <c r="I561" i="1"/>
  <c r="I572" i="1"/>
  <c r="I583" i="1"/>
  <c r="I595" i="1"/>
  <c r="I606" i="1"/>
  <c r="I617" i="1"/>
  <c r="I628" i="1"/>
  <c r="I639" i="1"/>
  <c r="I650" i="1"/>
  <c r="I661" i="1"/>
  <c r="I672" i="1"/>
  <c r="I683" i="1"/>
  <c r="I695" i="1"/>
  <c r="I706" i="1"/>
  <c r="I717" i="1"/>
  <c r="I728" i="1"/>
  <c r="I739" i="1"/>
  <c r="I750" i="1"/>
  <c r="I761" i="1"/>
  <c r="I772" i="1"/>
  <c r="I783" i="1"/>
  <c r="I795" i="1"/>
  <c r="I805" i="1"/>
  <c r="I815" i="1"/>
  <c r="I825" i="1"/>
  <c r="I835" i="1"/>
  <c r="I845" i="1"/>
  <c r="I855" i="1"/>
  <c r="I865" i="1"/>
  <c r="I875" i="1"/>
  <c r="I885" i="1"/>
  <c r="I895" i="1"/>
  <c r="I905" i="1"/>
  <c r="I915" i="1"/>
  <c r="I925" i="1"/>
  <c r="I935" i="1"/>
  <c r="I945" i="1"/>
  <c r="I955" i="1"/>
  <c r="I965" i="1"/>
  <c r="I975" i="1"/>
  <c r="I985" i="1"/>
  <c r="I995" i="1"/>
  <c r="I1005" i="1"/>
  <c r="I1015" i="1"/>
  <c r="I1025" i="1"/>
  <c r="I1035" i="1"/>
  <c r="I1045" i="1"/>
  <c r="I1055" i="1"/>
  <c r="I1065" i="1"/>
  <c r="I1075" i="1"/>
  <c r="I1085" i="1"/>
  <c r="I1095" i="1"/>
  <c r="I1105" i="1"/>
  <c r="I1115" i="1"/>
  <c r="I1125" i="1"/>
  <c r="I1135" i="1"/>
  <c r="I1145" i="1"/>
  <c r="I1155" i="1"/>
  <c r="I1165" i="1"/>
  <c r="I1175" i="1"/>
  <c r="I1185" i="1"/>
  <c r="I1195" i="1"/>
  <c r="I1205" i="1"/>
  <c r="I1215" i="1"/>
  <c r="I1225" i="1"/>
  <c r="I1235" i="1"/>
  <c r="I1245" i="1"/>
  <c r="I1255" i="1"/>
  <c r="I1265" i="1"/>
  <c r="I1275" i="1"/>
  <c r="I1285" i="1"/>
  <c r="I1295" i="1"/>
  <c r="I1305" i="1"/>
  <c r="I1315" i="1"/>
  <c r="I1325" i="1"/>
  <c r="I1335" i="1"/>
  <c r="I1345" i="1"/>
  <c r="I1355" i="1"/>
  <c r="I1365" i="1"/>
  <c r="I1375" i="1"/>
  <c r="I1385" i="1"/>
  <c r="I1395" i="1"/>
  <c r="I1405" i="1"/>
  <c r="I1415" i="1"/>
  <c r="I1425" i="1"/>
  <c r="I1435" i="1"/>
  <c r="I1445" i="1"/>
  <c r="I1455" i="1"/>
  <c r="I1465" i="1"/>
  <c r="I1475" i="1"/>
  <c r="I1485" i="1"/>
  <c r="I1495" i="1"/>
  <c r="I1505" i="1"/>
  <c r="I1515" i="1"/>
  <c r="I1525" i="1"/>
  <c r="I1535" i="1"/>
  <c r="I1545" i="1"/>
  <c r="I1555" i="1"/>
  <c r="I1565" i="1"/>
  <c r="I1575" i="1"/>
  <c r="I1585" i="1"/>
  <c r="I1595" i="1"/>
  <c r="I1605" i="1"/>
  <c r="I1615" i="1"/>
  <c r="I1625" i="1"/>
  <c r="I1635" i="1"/>
  <c r="I1645" i="1"/>
  <c r="I1655" i="1"/>
  <c r="I1665" i="1"/>
  <c r="I1675" i="1"/>
  <c r="I1685" i="1"/>
  <c r="I1695" i="1"/>
  <c r="I1705" i="1"/>
  <c r="I1715" i="1"/>
  <c r="I1725" i="1"/>
  <c r="I1735" i="1"/>
  <c r="I1745" i="1"/>
  <c r="I1755" i="1"/>
  <c r="I1765" i="1"/>
  <c r="I1775" i="1"/>
  <c r="I1785" i="1"/>
  <c r="I1795" i="1"/>
  <c r="H5" i="1"/>
  <c r="H15" i="1"/>
  <c r="H25" i="1"/>
  <c r="H35" i="1"/>
  <c r="H45" i="1"/>
  <c r="H55" i="1"/>
  <c r="H65" i="1"/>
  <c r="H75" i="1"/>
  <c r="H85" i="1"/>
  <c r="H95" i="1"/>
  <c r="H105" i="1"/>
  <c r="H115" i="1"/>
  <c r="H125" i="1"/>
  <c r="H135" i="1"/>
  <c r="H145" i="1"/>
  <c r="H155" i="1"/>
  <c r="H165" i="1"/>
  <c r="H175" i="1"/>
  <c r="H185" i="1"/>
  <c r="H195" i="1"/>
  <c r="H205" i="1"/>
  <c r="H215" i="1"/>
  <c r="H225" i="1"/>
  <c r="H235" i="1"/>
  <c r="H245" i="1"/>
  <c r="H255" i="1"/>
  <c r="H265" i="1"/>
  <c r="H275" i="1"/>
  <c r="H285" i="1"/>
  <c r="H295" i="1"/>
  <c r="H305" i="1"/>
  <c r="H315" i="1"/>
  <c r="H325" i="1"/>
  <c r="H335" i="1"/>
  <c r="H345" i="1"/>
  <c r="H355" i="1"/>
  <c r="H365" i="1"/>
  <c r="H375" i="1"/>
  <c r="H385" i="1"/>
  <c r="H395" i="1"/>
  <c r="H405" i="1"/>
  <c r="H415" i="1"/>
  <c r="H425" i="1"/>
  <c r="H435" i="1"/>
  <c r="H445" i="1"/>
  <c r="H455" i="1"/>
  <c r="H465" i="1"/>
  <c r="H475" i="1"/>
  <c r="H485" i="1"/>
  <c r="H495" i="1"/>
  <c r="H505" i="1"/>
  <c r="H515" i="1"/>
  <c r="H525" i="1"/>
  <c r="H535" i="1"/>
  <c r="H545" i="1"/>
  <c r="H555" i="1"/>
  <c r="H565" i="1"/>
  <c r="H575" i="1"/>
  <c r="H585" i="1"/>
  <c r="H595" i="1"/>
  <c r="H605" i="1"/>
  <c r="H615" i="1"/>
  <c r="H625" i="1"/>
  <c r="H635" i="1"/>
  <c r="H645" i="1"/>
  <c r="H655" i="1"/>
  <c r="H665" i="1"/>
  <c r="H675" i="1"/>
  <c r="H685" i="1"/>
  <c r="H695" i="1"/>
  <c r="H705" i="1"/>
  <c r="H715" i="1"/>
  <c r="H725" i="1"/>
  <c r="H735" i="1"/>
  <c r="H745" i="1"/>
  <c r="H755" i="1"/>
  <c r="H765" i="1"/>
  <c r="H775" i="1"/>
  <c r="H785" i="1"/>
  <c r="H795" i="1"/>
  <c r="H805" i="1"/>
  <c r="H815" i="1"/>
  <c r="H825" i="1"/>
  <c r="H835" i="1"/>
  <c r="H845" i="1"/>
  <c r="H855" i="1"/>
  <c r="H865" i="1"/>
  <c r="H875" i="1"/>
  <c r="H885" i="1"/>
  <c r="H895" i="1"/>
  <c r="H905" i="1"/>
  <c r="H915" i="1"/>
  <c r="H925" i="1"/>
  <c r="H935" i="1"/>
  <c r="H945" i="1"/>
  <c r="H955" i="1"/>
  <c r="H965" i="1"/>
  <c r="H975" i="1"/>
  <c r="H985" i="1"/>
  <c r="H995" i="1"/>
  <c r="H1005" i="1"/>
  <c r="H1015" i="1"/>
  <c r="H1025" i="1"/>
  <c r="H1035" i="1"/>
  <c r="H1045" i="1"/>
  <c r="H1055" i="1"/>
  <c r="H1065" i="1"/>
  <c r="H1075" i="1"/>
  <c r="H1085" i="1"/>
  <c r="H1095" i="1"/>
  <c r="H1105" i="1"/>
  <c r="H1115" i="1"/>
  <c r="H1125" i="1"/>
  <c r="H1135" i="1"/>
  <c r="H1145" i="1"/>
  <c r="H1155" i="1"/>
  <c r="H1165" i="1"/>
  <c r="H1175" i="1"/>
  <c r="H1185" i="1"/>
  <c r="H1195" i="1"/>
  <c r="H1205" i="1"/>
  <c r="H1215" i="1"/>
  <c r="H1225" i="1"/>
  <c r="H1235" i="1"/>
  <c r="H1245" i="1"/>
  <c r="H1255" i="1"/>
  <c r="H1265" i="1"/>
  <c r="H1275" i="1"/>
  <c r="H1285" i="1"/>
  <c r="H1295" i="1"/>
  <c r="H1305" i="1"/>
  <c r="H1315" i="1"/>
  <c r="H1325" i="1"/>
  <c r="H1335" i="1"/>
  <c r="H1345" i="1"/>
  <c r="H1355" i="1"/>
  <c r="H1365" i="1"/>
  <c r="H1375" i="1"/>
  <c r="H1385" i="1"/>
  <c r="H1395" i="1"/>
  <c r="H1405" i="1"/>
  <c r="H1415" i="1"/>
  <c r="H1425" i="1"/>
  <c r="H1435" i="1"/>
  <c r="H1445" i="1"/>
  <c r="H1455" i="1"/>
  <c r="H1465" i="1"/>
  <c r="H1475" i="1"/>
  <c r="H1485" i="1"/>
  <c r="H1495" i="1"/>
  <c r="H1505" i="1"/>
  <c r="H1515" i="1"/>
  <c r="H1525" i="1"/>
  <c r="H1535" i="1"/>
  <c r="H1545" i="1"/>
  <c r="H1555" i="1"/>
  <c r="H1565" i="1"/>
  <c r="H1575" i="1"/>
  <c r="H1585" i="1"/>
  <c r="H1595" i="1"/>
  <c r="H1605" i="1"/>
  <c r="H1615" i="1"/>
  <c r="H1625" i="1"/>
  <c r="H1635" i="1"/>
  <c r="H1645" i="1"/>
  <c r="H1655" i="1"/>
  <c r="H1665" i="1"/>
  <c r="H1675" i="1"/>
  <c r="H1685" i="1"/>
  <c r="H1695" i="1"/>
  <c r="H1705" i="1"/>
  <c r="H1715" i="1"/>
  <c r="H1725" i="1"/>
  <c r="H1735" i="1"/>
  <c r="H1745" i="1"/>
  <c r="H1755" i="1"/>
  <c r="H1765" i="1"/>
  <c r="H1775" i="1"/>
  <c r="H1785" i="1"/>
  <c r="H1795" i="1"/>
  <c r="G5" i="1"/>
  <c r="G15" i="1"/>
  <c r="G25" i="1"/>
  <c r="G35" i="1"/>
  <c r="G45" i="1"/>
  <c r="G55" i="1"/>
  <c r="G65" i="1"/>
  <c r="G75" i="1"/>
  <c r="G85" i="1"/>
  <c r="G95" i="1"/>
  <c r="G105" i="1"/>
  <c r="G115" i="1"/>
  <c r="G125" i="1"/>
  <c r="G135" i="1"/>
  <c r="G145" i="1"/>
  <c r="G155" i="1"/>
  <c r="G165" i="1"/>
  <c r="G175" i="1"/>
  <c r="G185" i="1"/>
  <c r="G195" i="1"/>
  <c r="G205" i="1"/>
  <c r="G215" i="1"/>
  <c r="G225" i="1"/>
  <c r="G235" i="1"/>
  <c r="G245" i="1"/>
  <c r="G255" i="1"/>
  <c r="G265" i="1"/>
  <c r="G275" i="1"/>
  <c r="G285" i="1"/>
  <c r="G295" i="1"/>
  <c r="G305" i="1"/>
  <c r="G315" i="1"/>
  <c r="G325" i="1"/>
  <c r="G335" i="1"/>
  <c r="G345" i="1"/>
  <c r="G355" i="1"/>
  <c r="G365" i="1"/>
  <c r="G375" i="1"/>
  <c r="G385" i="1"/>
  <c r="G395" i="1"/>
  <c r="G405" i="1"/>
  <c r="G415" i="1"/>
  <c r="G425" i="1"/>
  <c r="G435" i="1"/>
  <c r="G445" i="1"/>
  <c r="G455" i="1"/>
  <c r="G465" i="1"/>
  <c r="G475" i="1"/>
  <c r="G485" i="1"/>
  <c r="G495" i="1"/>
  <c r="G505" i="1"/>
  <c r="G515" i="1"/>
  <c r="G525" i="1"/>
  <c r="G535" i="1"/>
  <c r="G545" i="1"/>
  <c r="G555" i="1"/>
  <c r="G565" i="1"/>
  <c r="G575" i="1"/>
  <c r="G585" i="1"/>
  <c r="G595" i="1"/>
  <c r="G605" i="1"/>
  <c r="G615" i="1"/>
  <c r="G625" i="1"/>
  <c r="G635" i="1"/>
  <c r="G645" i="1"/>
  <c r="G655" i="1"/>
  <c r="G665" i="1"/>
  <c r="G675" i="1"/>
  <c r="G685" i="1"/>
  <c r="G695" i="1"/>
  <c r="G705" i="1"/>
  <c r="G715" i="1"/>
  <c r="G725" i="1"/>
  <c r="G735" i="1"/>
  <c r="G745" i="1"/>
  <c r="G755" i="1"/>
  <c r="G765" i="1"/>
  <c r="G775" i="1"/>
  <c r="G785" i="1"/>
  <c r="G795" i="1"/>
  <c r="G805" i="1"/>
  <c r="G815" i="1"/>
  <c r="G825" i="1"/>
  <c r="G835" i="1"/>
  <c r="G845" i="1"/>
  <c r="G855" i="1"/>
  <c r="G865" i="1"/>
  <c r="G875" i="1"/>
  <c r="G885" i="1"/>
  <c r="G895" i="1"/>
  <c r="G905" i="1"/>
  <c r="G915" i="1"/>
  <c r="G925" i="1"/>
  <c r="G935" i="1"/>
  <c r="G945" i="1"/>
  <c r="G955" i="1"/>
  <c r="G965" i="1"/>
  <c r="G975" i="1"/>
  <c r="G985" i="1"/>
  <c r="G995" i="1"/>
  <c r="G1005" i="1"/>
  <c r="G1015" i="1"/>
  <c r="G1025" i="1"/>
  <c r="G1035" i="1"/>
  <c r="G1045" i="1"/>
  <c r="G1055" i="1"/>
  <c r="G1065" i="1"/>
  <c r="G1075" i="1"/>
  <c r="G1085" i="1"/>
  <c r="G1095" i="1"/>
  <c r="G1105" i="1"/>
  <c r="G1115" i="1"/>
  <c r="G1125" i="1"/>
  <c r="G1135" i="1"/>
  <c r="G1145" i="1"/>
  <c r="G1155" i="1"/>
  <c r="G1165" i="1"/>
  <c r="G1175" i="1"/>
  <c r="G1185" i="1"/>
  <c r="G1195" i="1"/>
  <c r="G1205" i="1"/>
  <c r="G1215" i="1"/>
  <c r="G1225" i="1"/>
  <c r="G1235" i="1"/>
  <c r="G1245" i="1"/>
  <c r="G1255" i="1"/>
  <c r="G1265" i="1"/>
  <c r="G1275" i="1"/>
  <c r="J906" i="1"/>
  <c r="J1006" i="1"/>
  <c r="J1106" i="1"/>
  <c r="J1206" i="1"/>
  <c r="J1306" i="1"/>
  <c r="J1406" i="1"/>
  <c r="J1506" i="1"/>
  <c r="J1606" i="1"/>
  <c r="J1656" i="1"/>
  <c r="J1706" i="1"/>
  <c r="J1756" i="1"/>
  <c r="J1791" i="1"/>
  <c r="I21" i="1"/>
  <c r="I48" i="1"/>
  <c r="I71" i="1"/>
  <c r="I98" i="1"/>
  <c r="I121" i="1"/>
  <c r="I148" i="1"/>
  <c r="I170" i="1"/>
  <c r="I190" i="1"/>
  <c r="I210" i="1"/>
  <c r="I230" i="1"/>
  <c r="I247" i="1"/>
  <c r="I261" i="1"/>
  <c r="I275" i="1"/>
  <c r="I287" i="1"/>
  <c r="I299" i="1"/>
  <c r="I311" i="1"/>
  <c r="I325" i="1"/>
  <c r="I337" i="1"/>
  <c r="I349" i="1"/>
  <c r="I361" i="1"/>
  <c r="I373" i="1"/>
  <c r="I385" i="1"/>
  <c r="I396" i="1"/>
  <c r="I407" i="1"/>
  <c r="I418" i="1"/>
  <c r="I429" i="1"/>
  <c r="I440" i="1"/>
  <c r="I451" i="1"/>
  <c r="I462" i="1"/>
  <c r="I473" i="1"/>
  <c r="I485" i="1"/>
  <c r="I496" i="1"/>
  <c r="I507" i="1"/>
  <c r="I518" i="1"/>
  <c r="I529" i="1"/>
  <c r="I540" i="1"/>
  <c r="I551" i="1"/>
  <c r="I562" i="1"/>
  <c r="I573" i="1"/>
  <c r="I585" i="1"/>
  <c r="I596" i="1"/>
  <c r="I607" i="1"/>
  <c r="I618" i="1"/>
  <c r="I629" i="1"/>
  <c r="I640" i="1"/>
  <c r="I651" i="1"/>
  <c r="I662" i="1"/>
  <c r="I673" i="1"/>
  <c r="I685" i="1"/>
  <c r="I696" i="1"/>
  <c r="I707" i="1"/>
  <c r="I718" i="1"/>
  <c r="I729" i="1"/>
  <c r="I740" i="1"/>
  <c r="I751" i="1"/>
  <c r="I762" i="1"/>
  <c r="I773" i="1"/>
  <c r="I785" i="1"/>
  <c r="I796" i="1"/>
  <c r="I806" i="1"/>
  <c r="I816" i="1"/>
  <c r="I826" i="1"/>
  <c r="I836" i="1"/>
  <c r="I846" i="1"/>
  <c r="I856" i="1"/>
  <c r="I866" i="1"/>
  <c r="I876" i="1"/>
  <c r="I886" i="1"/>
  <c r="I896" i="1"/>
  <c r="I906" i="1"/>
  <c r="I916" i="1"/>
  <c r="I926" i="1"/>
  <c r="I936" i="1"/>
  <c r="I946" i="1"/>
  <c r="I956" i="1"/>
  <c r="I966" i="1"/>
  <c r="I976" i="1"/>
  <c r="I986" i="1"/>
  <c r="I996" i="1"/>
  <c r="I1006" i="1"/>
  <c r="I1016" i="1"/>
  <c r="I1026" i="1"/>
  <c r="I1036" i="1"/>
  <c r="I1046" i="1"/>
  <c r="I1056" i="1"/>
  <c r="I1066" i="1"/>
  <c r="I1076" i="1"/>
  <c r="I1086" i="1"/>
  <c r="I1096" i="1"/>
  <c r="I1106" i="1"/>
  <c r="I1116" i="1"/>
  <c r="I1126" i="1"/>
  <c r="I1136" i="1"/>
  <c r="I1146" i="1"/>
  <c r="I1156" i="1"/>
  <c r="I1166" i="1"/>
  <c r="I1176" i="1"/>
  <c r="I1186" i="1"/>
  <c r="I1196" i="1"/>
  <c r="I1206" i="1"/>
  <c r="I1216" i="1"/>
  <c r="I1226" i="1"/>
  <c r="I1236" i="1"/>
  <c r="I1246" i="1"/>
  <c r="I1256" i="1"/>
  <c r="I1266" i="1"/>
  <c r="I1276" i="1"/>
  <c r="I1286" i="1"/>
  <c r="I1296" i="1"/>
  <c r="I1306" i="1"/>
  <c r="I1316" i="1"/>
  <c r="I1326" i="1"/>
  <c r="I1336" i="1"/>
  <c r="I1346" i="1"/>
  <c r="I1356" i="1"/>
  <c r="I1366" i="1"/>
  <c r="I1376" i="1"/>
  <c r="I1386" i="1"/>
  <c r="I1396" i="1"/>
  <c r="I1406" i="1"/>
  <c r="I1416" i="1"/>
  <c r="I1426" i="1"/>
  <c r="I1436" i="1"/>
  <c r="I1446" i="1"/>
  <c r="I1456" i="1"/>
  <c r="I1466" i="1"/>
  <c r="I1476" i="1"/>
  <c r="I1486" i="1"/>
  <c r="I1496" i="1"/>
  <c r="I1506" i="1"/>
  <c r="I1516" i="1"/>
  <c r="I1526" i="1"/>
  <c r="I1536" i="1"/>
  <c r="I1546" i="1"/>
  <c r="I1556" i="1"/>
  <c r="I1566" i="1"/>
  <c r="I1576" i="1"/>
  <c r="I1586" i="1"/>
  <c r="I1596" i="1"/>
  <c r="I1606" i="1"/>
  <c r="I1616" i="1"/>
  <c r="I1626" i="1"/>
  <c r="I1636" i="1"/>
  <c r="I1646" i="1"/>
  <c r="I1656" i="1"/>
  <c r="I1666" i="1"/>
  <c r="I1676" i="1"/>
  <c r="I1686" i="1"/>
  <c r="I1696" i="1"/>
  <c r="I1706" i="1"/>
  <c r="I1716" i="1"/>
  <c r="I1726" i="1"/>
  <c r="I1736" i="1"/>
  <c r="I1746" i="1"/>
  <c r="I1756" i="1"/>
  <c r="I1766" i="1"/>
  <c r="I1776" i="1"/>
  <c r="I1786" i="1"/>
  <c r="I1796" i="1"/>
  <c r="H6" i="1"/>
  <c r="H16" i="1"/>
  <c r="H26" i="1"/>
  <c r="H36" i="1"/>
  <c r="H46" i="1"/>
  <c r="H56" i="1"/>
  <c r="H66" i="1"/>
  <c r="H76" i="1"/>
  <c r="H86" i="1"/>
  <c r="H96" i="1"/>
  <c r="H106" i="1"/>
  <c r="H116" i="1"/>
  <c r="H126" i="1"/>
  <c r="H136" i="1"/>
  <c r="H146" i="1"/>
  <c r="H156" i="1"/>
  <c r="H166" i="1"/>
  <c r="H176" i="1"/>
  <c r="H186" i="1"/>
  <c r="H196" i="1"/>
  <c r="H206" i="1"/>
  <c r="H216" i="1"/>
  <c r="H226" i="1"/>
  <c r="H236" i="1"/>
  <c r="H246" i="1"/>
  <c r="H256" i="1"/>
  <c r="H266" i="1"/>
  <c r="H276" i="1"/>
  <c r="H286" i="1"/>
  <c r="H296" i="1"/>
  <c r="H306" i="1"/>
  <c r="H316" i="1"/>
  <c r="H326" i="1"/>
  <c r="H336" i="1"/>
  <c r="H346" i="1"/>
  <c r="H356" i="1"/>
  <c r="H366" i="1"/>
  <c r="H376" i="1"/>
  <c r="H386" i="1"/>
  <c r="H396" i="1"/>
  <c r="H406" i="1"/>
  <c r="H416" i="1"/>
  <c r="H426" i="1"/>
  <c r="H436" i="1"/>
  <c r="H446" i="1"/>
  <c r="H456" i="1"/>
  <c r="H466" i="1"/>
  <c r="H476" i="1"/>
  <c r="H486" i="1"/>
  <c r="H496" i="1"/>
  <c r="H506" i="1"/>
  <c r="H516" i="1"/>
  <c r="H526" i="1"/>
  <c r="H536" i="1"/>
  <c r="H546" i="1"/>
  <c r="H556" i="1"/>
  <c r="H566" i="1"/>
  <c r="H576" i="1"/>
  <c r="H586" i="1"/>
  <c r="H596" i="1"/>
  <c r="H606" i="1"/>
  <c r="H616" i="1"/>
  <c r="H626" i="1"/>
  <c r="H636" i="1"/>
  <c r="H646" i="1"/>
  <c r="H656" i="1"/>
  <c r="H666" i="1"/>
  <c r="H676" i="1"/>
  <c r="H686" i="1"/>
  <c r="H696" i="1"/>
  <c r="H706" i="1"/>
  <c r="H716" i="1"/>
  <c r="H726" i="1"/>
  <c r="H736" i="1"/>
  <c r="H746" i="1"/>
  <c r="H756" i="1"/>
  <c r="H766" i="1"/>
  <c r="H776" i="1"/>
  <c r="H786" i="1"/>
  <c r="H796" i="1"/>
  <c r="H806" i="1"/>
  <c r="H816" i="1"/>
  <c r="H826" i="1"/>
  <c r="H836" i="1"/>
  <c r="H846" i="1"/>
  <c r="H856" i="1"/>
  <c r="H866" i="1"/>
  <c r="H876" i="1"/>
  <c r="H886" i="1"/>
  <c r="H896" i="1"/>
  <c r="H906" i="1"/>
  <c r="H916" i="1"/>
  <c r="H926" i="1"/>
  <c r="H936" i="1"/>
  <c r="H946" i="1"/>
  <c r="H956" i="1"/>
  <c r="H966" i="1"/>
  <c r="H976" i="1"/>
  <c r="H986" i="1"/>
  <c r="H996" i="1"/>
  <c r="H1006" i="1"/>
  <c r="H1016" i="1"/>
  <c r="H1026" i="1"/>
  <c r="H1036" i="1"/>
  <c r="H1046" i="1"/>
  <c r="H1056" i="1"/>
  <c r="H1066" i="1"/>
  <c r="H1076" i="1"/>
  <c r="H1086" i="1"/>
  <c r="H1096" i="1"/>
  <c r="H1106" i="1"/>
  <c r="H1116" i="1"/>
  <c r="H1126" i="1"/>
  <c r="H1136" i="1"/>
  <c r="H1146" i="1"/>
  <c r="H1156" i="1"/>
  <c r="H1166" i="1"/>
  <c r="H1176" i="1"/>
  <c r="H1186" i="1"/>
  <c r="H1196" i="1"/>
  <c r="H1206" i="1"/>
  <c r="H1216" i="1"/>
  <c r="H1226" i="1"/>
  <c r="H1236" i="1"/>
  <c r="H1246" i="1"/>
  <c r="H1256" i="1"/>
  <c r="H1266" i="1"/>
  <c r="H1276" i="1"/>
  <c r="H1286" i="1"/>
  <c r="H1296" i="1"/>
  <c r="H1306" i="1"/>
  <c r="H1316" i="1"/>
  <c r="H1326" i="1"/>
  <c r="H1336" i="1"/>
  <c r="H1346" i="1"/>
  <c r="H1356" i="1"/>
  <c r="H1366" i="1"/>
  <c r="H1376" i="1"/>
  <c r="H1386" i="1"/>
  <c r="H1396" i="1"/>
  <c r="H1406" i="1"/>
  <c r="H1416" i="1"/>
  <c r="H1426" i="1"/>
  <c r="H1436" i="1"/>
  <c r="H1446" i="1"/>
  <c r="H1456" i="1"/>
  <c r="H1466" i="1"/>
  <c r="H1476" i="1"/>
  <c r="H1486" i="1"/>
  <c r="H1496" i="1"/>
  <c r="H1506" i="1"/>
  <c r="H1516" i="1"/>
  <c r="H1526" i="1"/>
  <c r="H1536" i="1"/>
  <c r="H1546" i="1"/>
  <c r="H1556" i="1"/>
  <c r="H1566" i="1"/>
  <c r="H1576" i="1"/>
  <c r="H1586" i="1"/>
  <c r="H1596" i="1"/>
  <c r="H1606" i="1"/>
  <c r="H1616" i="1"/>
  <c r="H1626" i="1"/>
  <c r="H1636" i="1"/>
  <c r="H1646" i="1"/>
  <c r="H1656" i="1"/>
  <c r="H1666" i="1"/>
  <c r="H1676" i="1"/>
  <c r="H1686" i="1"/>
  <c r="H1696" i="1"/>
  <c r="H1706" i="1"/>
  <c r="H1716" i="1"/>
  <c r="H1726" i="1"/>
  <c r="H1736" i="1"/>
  <c r="H1746" i="1"/>
  <c r="H1756" i="1"/>
  <c r="H1766" i="1"/>
  <c r="H1776" i="1"/>
  <c r="H1786" i="1"/>
  <c r="H1796" i="1"/>
  <c r="G6" i="1"/>
  <c r="G16" i="1"/>
  <c r="G26" i="1"/>
  <c r="G36" i="1"/>
  <c r="G46" i="1"/>
  <c r="G56" i="1"/>
  <c r="G66" i="1"/>
  <c r="G76" i="1"/>
  <c r="G86" i="1"/>
  <c r="G96" i="1"/>
  <c r="G106" i="1"/>
  <c r="G116" i="1"/>
  <c r="G126" i="1"/>
  <c r="G136" i="1"/>
  <c r="G146" i="1"/>
  <c r="G156" i="1"/>
  <c r="G166" i="1"/>
  <c r="G176" i="1"/>
  <c r="G186" i="1"/>
  <c r="G196" i="1"/>
  <c r="G206" i="1"/>
  <c r="G216" i="1"/>
  <c r="G226" i="1"/>
  <c r="G236" i="1"/>
  <c r="G246" i="1"/>
  <c r="G256" i="1"/>
  <c r="G266" i="1"/>
  <c r="G276" i="1"/>
  <c r="G286" i="1"/>
  <c r="G296" i="1"/>
  <c r="G306" i="1"/>
  <c r="G316" i="1"/>
  <c r="G326" i="1"/>
  <c r="G336" i="1"/>
  <c r="G346" i="1"/>
  <c r="G356" i="1"/>
  <c r="G366" i="1"/>
  <c r="G376" i="1"/>
  <c r="G386" i="1"/>
  <c r="G396" i="1"/>
  <c r="G406" i="1"/>
  <c r="G416" i="1"/>
  <c r="G426" i="1"/>
  <c r="G436" i="1"/>
  <c r="G446" i="1"/>
  <c r="G456" i="1"/>
  <c r="G466" i="1"/>
  <c r="G476" i="1"/>
  <c r="G486" i="1"/>
  <c r="G496" i="1"/>
  <c r="G506" i="1"/>
  <c r="G516" i="1"/>
  <c r="G526" i="1"/>
  <c r="G536" i="1"/>
  <c r="G546" i="1"/>
  <c r="G556" i="1"/>
  <c r="G566" i="1"/>
  <c r="G576" i="1"/>
  <c r="G586" i="1"/>
  <c r="G596" i="1"/>
  <c r="G606" i="1"/>
  <c r="G616" i="1"/>
  <c r="G626" i="1"/>
  <c r="G636" i="1"/>
  <c r="G646" i="1"/>
  <c r="G656" i="1"/>
  <c r="G666" i="1"/>
  <c r="G676" i="1"/>
  <c r="G686" i="1"/>
  <c r="G696" i="1"/>
  <c r="G706" i="1"/>
  <c r="G716" i="1"/>
  <c r="G726" i="1"/>
  <c r="G736" i="1"/>
  <c r="G746" i="1"/>
  <c r="G756" i="1"/>
  <c r="G766" i="1"/>
  <c r="G776" i="1"/>
  <c r="G786" i="1"/>
  <c r="G796" i="1"/>
  <c r="G806" i="1"/>
  <c r="G816" i="1"/>
  <c r="G826" i="1"/>
  <c r="G836" i="1"/>
  <c r="G846" i="1"/>
  <c r="G856" i="1"/>
  <c r="G866" i="1"/>
  <c r="G876" i="1"/>
  <c r="G886" i="1"/>
  <c r="G896" i="1"/>
  <c r="G906" i="1"/>
  <c r="G916" i="1"/>
  <c r="G926" i="1"/>
  <c r="G936" i="1"/>
  <c r="G946" i="1"/>
  <c r="G956" i="1"/>
  <c r="G966" i="1"/>
  <c r="G976" i="1"/>
  <c r="G986" i="1"/>
  <c r="G996" i="1"/>
  <c r="G1006" i="1"/>
  <c r="G1016" i="1"/>
  <c r="G1026" i="1"/>
  <c r="G1036" i="1"/>
  <c r="G1046" i="1"/>
  <c r="G1056" i="1"/>
  <c r="G1066" i="1"/>
  <c r="G1076" i="1"/>
  <c r="G1086" i="1"/>
  <c r="G1096" i="1"/>
  <c r="G1106" i="1"/>
  <c r="G1116" i="1"/>
  <c r="G1126" i="1"/>
  <c r="G1136" i="1"/>
  <c r="G1146" i="1"/>
  <c r="G1156" i="1"/>
  <c r="G1166" i="1"/>
  <c r="G1176" i="1"/>
  <c r="G1186" i="1"/>
  <c r="G1196" i="1"/>
  <c r="G1206" i="1"/>
  <c r="G1216" i="1"/>
  <c r="G1226" i="1"/>
  <c r="G1236" i="1"/>
  <c r="G1246" i="1"/>
  <c r="G1256" i="1"/>
  <c r="G1266" i="1"/>
  <c r="G1276" i="1"/>
  <c r="G1286" i="1"/>
  <c r="G1296" i="1"/>
  <c r="G1306" i="1"/>
  <c r="G1316" i="1"/>
  <c r="G1326" i="1"/>
  <c r="G1336" i="1"/>
  <c r="G1346" i="1"/>
  <c r="G1356" i="1"/>
  <c r="G1366" i="1"/>
  <c r="G1376" i="1"/>
  <c r="G1386" i="1"/>
  <c r="G182" i="1"/>
  <c r="G262" i="1"/>
  <c r="G312" i="1"/>
  <c r="G353" i="1"/>
  <c r="G387" i="1"/>
  <c r="G422" i="1"/>
  <c r="G453" i="1"/>
  <c r="G487" i="1"/>
  <c r="G522" i="1"/>
  <c r="G553" i="1"/>
  <c r="G587" i="1"/>
  <c r="G622" i="1"/>
  <c r="G653" i="1"/>
  <c r="G687" i="1"/>
  <c r="G722" i="1"/>
  <c r="G753" i="1"/>
  <c r="G787" i="1"/>
  <c r="G822" i="1"/>
  <c r="G853" i="1"/>
  <c r="G887" i="1"/>
  <c r="G917" i="1"/>
  <c r="G942" i="1"/>
  <c r="G967" i="1"/>
  <c r="G988" i="1"/>
  <c r="G1008" i="1"/>
  <c r="G1028" i="1"/>
  <c r="G1048" i="1"/>
  <c r="G1068" i="1"/>
  <c r="G1088" i="1"/>
  <c r="G1103" i="1"/>
  <c r="G1121" i="1"/>
  <c r="G1138" i="1"/>
  <c r="G1153" i="1"/>
  <c r="G1171" i="1"/>
  <c r="G1188" i="1"/>
  <c r="G1203" i="1"/>
  <c r="G1221" i="1"/>
  <c r="G1237" i="1"/>
  <c r="G1251" i="1"/>
  <c r="G1264" i="1"/>
  <c r="G1279" i="1"/>
  <c r="G1292" i="1"/>
  <c r="G1304" i="1"/>
  <c r="G1317" i="1"/>
  <c r="G1329" i="1"/>
  <c r="G1342" i="1"/>
  <c r="G1354" i="1"/>
  <c r="G1367" i="1"/>
  <c r="G1379" i="1"/>
  <c r="G1392" i="1"/>
  <c r="G1403" i="1"/>
  <c r="G1414" i="1"/>
  <c r="G1425" i="1"/>
  <c r="G1436" i="1"/>
  <c r="G1447" i="1"/>
  <c r="G1458" i="1"/>
  <c r="G1469" i="1"/>
  <c r="G1481" i="1"/>
  <c r="G1492" i="1"/>
  <c r="G1503" i="1"/>
  <c r="G1514" i="1"/>
  <c r="G1525" i="1"/>
  <c r="G1536" i="1"/>
  <c r="G1547" i="1"/>
  <c r="G1558" i="1"/>
  <c r="G1569" i="1"/>
  <c r="G1581" i="1"/>
  <c r="G1592" i="1"/>
  <c r="G1602" i="1"/>
  <c r="G1612" i="1"/>
  <c r="G1622" i="1"/>
  <c r="G1632" i="1"/>
  <c r="G1642" i="1"/>
  <c r="G1652" i="1"/>
  <c r="G1662" i="1"/>
  <c r="G1672" i="1"/>
  <c r="G1682" i="1"/>
  <c r="G1692" i="1"/>
  <c r="G1702" i="1"/>
  <c r="G1712" i="1"/>
  <c r="G1722" i="1"/>
  <c r="G1732" i="1"/>
  <c r="G1742" i="1"/>
  <c r="G1752" i="1"/>
  <c r="G1762" i="1"/>
  <c r="G1772" i="1"/>
  <c r="G1782" i="1"/>
  <c r="G1792" i="1"/>
  <c r="G1802" i="1"/>
  <c r="F12" i="1"/>
  <c r="F22" i="1"/>
  <c r="F32" i="1"/>
  <c r="F42" i="1"/>
  <c r="F52" i="1"/>
  <c r="F62" i="1"/>
  <c r="F72" i="1"/>
  <c r="F82" i="1"/>
  <c r="F92" i="1"/>
  <c r="F102" i="1"/>
  <c r="F112" i="1"/>
  <c r="F122" i="1"/>
  <c r="F132" i="1"/>
  <c r="F142" i="1"/>
  <c r="F152" i="1"/>
  <c r="F162" i="1"/>
  <c r="F172" i="1"/>
  <c r="F182" i="1"/>
  <c r="F192" i="1"/>
  <c r="F202" i="1"/>
  <c r="F212" i="1"/>
  <c r="F222" i="1"/>
  <c r="F232" i="1"/>
  <c r="F242" i="1"/>
  <c r="F252" i="1"/>
  <c r="F262" i="1"/>
  <c r="F272" i="1"/>
  <c r="F282" i="1"/>
  <c r="F292" i="1"/>
  <c r="F302" i="1"/>
  <c r="F312" i="1"/>
  <c r="F322" i="1"/>
  <c r="F332" i="1"/>
  <c r="F342" i="1"/>
  <c r="F352" i="1"/>
  <c r="F362" i="1"/>
  <c r="F372" i="1"/>
  <c r="F382" i="1"/>
  <c r="F392" i="1"/>
  <c r="F402" i="1"/>
  <c r="F412" i="1"/>
  <c r="F422" i="1"/>
  <c r="F432" i="1"/>
  <c r="F442" i="1"/>
  <c r="F452" i="1"/>
  <c r="F462" i="1"/>
  <c r="F472" i="1"/>
  <c r="F482" i="1"/>
  <c r="F492" i="1"/>
  <c r="F502" i="1"/>
  <c r="F512" i="1"/>
  <c r="F522" i="1"/>
  <c r="F532" i="1"/>
  <c r="F542" i="1"/>
  <c r="F552" i="1"/>
  <c r="F562" i="1"/>
  <c r="F572" i="1"/>
  <c r="F582" i="1"/>
  <c r="F592" i="1"/>
  <c r="F602" i="1"/>
  <c r="F612" i="1"/>
  <c r="F622" i="1"/>
  <c r="F632" i="1"/>
  <c r="F642" i="1"/>
  <c r="F652" i="1"/>
  <c r="F662" i="1"/>
  <c r="F672" i="1"/>
  <c r="F682" i="1"/>
  <c r="F692" i="1"/>
  <c r="F702" i="1"/>
  <c r="F712" i="1"/>
  <c r="F722" i="1"/>
  <c r="F732" i="1"/>
  <c r="F742" i="1"/>
  <c r="F752" i="1"/>
  <c r="F762" i="1"/>
  <c r="F772" i="1"/>
  <c r="F782" i="1"/>
  <c r="F792" i="1"/>
  <c r="F802" i="1"/>
  <c r="F812" i="1"/>
  <c r="F822" i="1"/>
  <c r="F832" i="1"/>
  <c r="F842" i="1"/>
  <c r="F852" i="1"/>
  <c r="F862" i="1"/>
  <c r="F872" i="1"/>
  <c r="F882" i="1"/>
  <c r="F892" i="1"/>
  <c r="F902" i="1"/>
  <c r="F912" i="1"/>
  <c r="F922" i="1"/>
  <c r="F932" i="1"/>
  <c r="F942" i="1"/>
  <c r="F952" i="1"/>
  <c r="F962" i="1"/>
  <c r="F972" i="1"/>
  <c r="F982" i="1"/>
  <c r="F992" i="1"/>
  <c r="F1002" i="1"/>
  <c r="F1012" i="1"/>
  <c r="F1022" i="1"/>
  <c r="F1032" i="1"/>
  <c r="F1042" i="1"/>
  <c r="F1052" i="1"/>
  <c r="F1062" i="1"/>
  <c r="F1072" i="1"/>
  <c r="F1082" i="1"/>
  <c r="F1092" i="1"/>
  <c r="F1102" i="1"/>
  <c r="F1112" i="1"/>
  <c r="F1122" i="1"/>
  <c r="F1132" i="1"/>
  <c r="F1142" i="1"/>
  <c r="F1152" i="1"/>
  <c r="F1162" i="1"/>
  <c r="F1172" i="1"/>
  <c r="F1182" i="1"/>
  <c r="F1192" i="1"/>
  <c r="F1202" i="1"/>
  <c r="F1212" i="1"/>
  <c r="F1222" i="1"/>
  <c r="F1232" i="1"/>
  <c r="F1242" i="1"/>
  <c r="F1252" i="1"/>
  <c r="F1262" i="1"/>
  <c r="F1272" i="1"/>
  <c r="F1282" i="1"/>
  <c r="F1292" i="1"/>
  <c r="F1302" i="1"/>
  <c r="F1312" i="1"/>
  <c r="F1322" i="1"/>
  <c r="F1332" i="1"/>
  <c r="F1342" i="1"/>
  <c r="F1352" i="1"/>
  <c r="F1362" i="1"/>
  <c r="F1372" i="1"/>
  <c r="F1382" i="1"/>
  <c r="F1392" i="1"/>
  <c r="F1402" i="1"/>
  <c r="F1412" i="1"/>
  <c r="F1422" i="1"/>
  <c r="F1432" i="1"/>
  <c r="F1442" i="1"/>
  <c r="F1452" i="1"/>
  <c r="F1462" i="1"/>
  <c r="F1472" i="1"/>
  <c r="F1482" i="1"/>
  <c r="F1492" i="1"/>
  <c r="F1502" i="1"/>
  <c r="F1512" i="1"/>
  <c r="F1522" i="1"/>
  <c r="F1532" i="1"/>
  <c r="F1542" i="1"/>
  <c r="F1552" i="1"/>
  <c r="F1562" i="1"/>
  <c r="F1572" i="1"/>
  <c r="F1582" i="1"/>
  <c r="F1592" i="1"/>
  <c r="F1602" i="1"/>
  <c r="F1612" i="1"/>
  <c r="F1622" i="1"/>
  <c r="F1632" i="1"/>
  <c r="F1642" i="1"/>
  <c r="F1652" i="1"/>
  <c r="F1662" i="1"/>
  <c r="F1672" i="1"/>
  <c r="F1682" i="1"/>
  <c r="F1692" i="1"/>
  <c r="F1702" i="1"/>
  <c r="F1712" i="1"/>
  <c r="F1722" i="1"/>
  <c r="F1732" i="1"/>
  <c r="F1742" i="1"/>
  <c r="F1752" i="1"/>
  <c r="F1762" i="1"/>
  <c r="F1772" i="1"/>
  <c r="F1782" i="1"/>
  <c r="F1792" i="1"/>
  <c r="F1802" i="1"/>
  <c r="E12" i="1"/>
  <c r="E22" i="1"/>
  <c r="E32" i="1"/>
  <c r="E42" i="1"/>
  <c r="E52" i="1"/>
  <c r="E62" i="1"/>
  <c r="E72" i="1"/>
  <c r="E82" i="1"/>
  <c r="E92" i="1"/>
  <c r="E102" i="1"/>
  <c r="E112" i="1"/>
  <c r="E122" i="1"/>
  <c r="E132" i="1"/>
  <c r="E142" i="1"/>
  <c r="E152" i="1"/>
  <c r="E162" i="1"/>
  <c r="E172" i="1"/>
  <c r="E182" i="1"/>
  <c r="E192" i="1"/>
  <c r="E202" i="1"/>
  <c r="E212" i="1"/>
  <c r="E222" i="1"/>
  <c r="E232" i="1"/>
  <c r="E242" i="1"/>
  <c r="E252" i="1"/>
  <c r="E262" i="1"/>
  <c r="E272" i="1"/>
  <c r="E282" i="1"/>
  <c r="E292" i="1"/>
  <c r="E302" i="1"/>
  <c r="E312" i="1"/>
  <c r="E322" i="1"/>
  <c r="E332" i="1"/>
  <c r="E342" i="1"/>
  <c r="E352" i="1"/>
  <c r="E362" i="1"/>
  <c r="E372" i="1"/>
  <c r="E382" i="1"/>
  <c r="E392" i="1"/>
  <c r="E402" i="1"/>
  <c r="E412" i="1"/>
  <c r="E422" i="1"/>
  <c r="E432" i="1"/>
  <c r="E442" i="1"/>
  <c r="E452" i="1"/>
  <c r="E462" i="1"/>
  <c r="E472" i="1"/>
  <c r="E482" i="1"/>
  <c r="E492" i="1"/>
  <c r="E502" i="1"/>
  <c r="E512" i="1"/>
  <c r="E522" i="1"/>
  <c r="E532" i="1"/>
  <c r="E542" i="1"/>
  <c r="E552" i="1"/>
  <c r="E562" i="1"/>
  <c r="E572" i="1"/>
  <c r="E582" i="1"/>
  <c r="E592" i="1"/>
  <c r="E602" i="1"/>
  <c r="E612" i="1"/>
  <c r="E622" i="1"/>
  <c r="E632" i="1"/>
  <c r="E642" i="1"/>
  <c r="E652" i="1"/>
  <c r="E662" i="1"/>
  <c r="E672" i="1"/>
  <c r="E682" i="1"/>
  <c r="E692" i="1"/>
  <c r="E702" i="1"/>
  <c r="E712" i="1"/>
  <c r="E722" i="1"/>
  <c r="E732" i="1"/>
  <c r="E742" i="1"/>
  <c r="E752" i="1"/>
  <c r="E762" i="1"/>
  <c r="E772" i="1"/>
  <c r="E782" i="1"/>
  <c r="E792" i="1"/>
  <c r="E802" i="1"/>
  <c r="E812" i="1"/>
  <c r="E822" i="1"/>
  <c r="E832" i="1"/>
  <c r="E842" i="1"/>
  <c r="E852" i="1"/>
  <c r="E862" i="1"/>
  <c r="E872" i="1"/>
  <c r="E882" i="1"/>
  <c r="E892" i="1"/>
  <c r="E902" i="1"/>
  <c r="E912" i="1"/>
  <c r="E922" i="1"/>
  <c r="E932" i="1"/>
  <c r="E942" i="1"/>
  <c r="E952" i="1"/>
  <c r="E962" i="1"/>
  <c r="E972" i="1"/>
  <c r="E982" i="1"/>
  <c r="E992" i="1"/>
  <c r="E1002" i="1"/>
  <c r="E1012" i="1"/>
  <c r="E1022" i="1"/>
  <c r="E1032" i="1"/>
  <c r="E1042" i="1"/>
  <c r="E1052" i="1"/>
  <c r="E1062" i="1"/>
  <c r="E1072" i="1"/>
  <c r="E1082" i="1"/>
  <c r="E1092" i="1"/>
  <c r="E1102" i="1"/>
  <c r="E1112" i="1"/>
  <c r="E1122" i="1"/>
  <c r="E1132" i="1"/>
  <c r="E1142" i="1"/>
  <c r="E1152" i="1"/>
  <c r="E1162" i="1"/>
  <c r="E1172" i="1"/>
  <c r="E1182" i="1"/>
  <c r="E1192" i="1"/>
  <c r="E1202" i="1"/>
  <c r="E1212" i="1"/>
  <c r="E1222" i="1"/>
  <c r="E1232" i="1"/>
  <c r="E1242" i="1"/>
  <c r="E1252" i="1"/>
  <c r="E1262" i="1"/>
  <c r="E1272" i="1"/>
  <c r="E1282" i="1"/>
  <c r="E1292" i="1"/>
  <c r="E1302" i="1"/>
  <c r="E1312" i="1"/>
  <c r="E1322" i="1"/>
  <c r="E1332" i="1"/>
  <c r="E1342" i="1"/>
  <c r="E1352" i="1"/>
  <c r="E1362" i="1"/>
  <c r="E1372" i="1"/>
  <c r="E1382" i="1"/>
  <c r="E1392" i="1"/>
  <c r="E1402" i="1"/>
  <c r="E1412" i="1"/>
  <c r="E1422" i="1"/>
  <c r="E1432" i="1"/>
  <c r="E1442" i="1"/>
  <c r="E1452" i="1"/>
  <c r="E1462" i="1"/>
  <c r="E1472" i="1"/>
  <c r="E1482" i="1"/>
  <c r="E1492" i="1"/>
  <c r="E1502" i="1"/>
  <c r="E1512" i="1"/>
  <c r="E1522" i="1"/>
  <c r="E1532" i="1"/>
  <c r="E1542" i="1"/>
  <c r="E1552" i="1"/>
  <c r="E1562" i="1"/>
  <c r="E1572" i="1"/>
  <c r="E1582" i="1"/>
  <c r="E1592" i="1"/>
  <c r="E1602" i="1"/>
  <c r="E1612" i="1"/>
  <c r="E1622" i="1"/>
  <c r="E1632" i="1"/>
  <c r="E1642" i="1"/>
  <c r="E1652" i="1"/>
  <c r="E1662" i="1"/>
  <c r="E1672" i="1"/>
  <c r="E1682" i="1"/>
  <c r="E1692" i="1"/>
  <c r="E1702" i="1"/>
  <c r="E1712" i="1"/>
  <c r="E1722" i="1"/>
  <c r="E1732" i="1"/>
  <c r="E1742" i="1"/>
  <c r="E1752" i="1"/>
  <c r="E1762" i="1"/>
  <c r="E1772" i="1"/>
  <c r="E1782" i="1"/>
  <c r="E1792" i="1"/>
  <c r="E1802" i="1"/>
  <c r="D12" i="1"/>
  <c r="D22" i="1"/>
  <c r="D32" i="1"/>
  <c r="D42" i="1"/>
  <c r="D52" i="1"/>
  <c r="D62" i="1"/>
  <c r="D72" i="1"/>
  <c r="D82" i="1"/>
  <c r="D92" i="1"/>
  <c r="D102" i="1"/>
  <c r="D112" i="1"/>
  <c r="D122" i="1"/>
  <c r="D132" i="1"/>
  <c r="D142" i="1"/>
  <c r="D152" i="1"/>
  <c r="D162" i="1"/>
  <c r="D172" i="1"/>
  <c r="D182" i="1"/>
  <c r="D192" i="1"/>
  <c r="D202" i="1"/>
  <c r="D212" i="1"/>
  <c r="D222" i="1"/>
  <c r="D232" i="1"/>
  <c r="D242" i="1"/>
  <c r="D252" i="1"/>
  <c r="D262" i="1"/>
  <c r="D272" i="1"/>
  <c r="D282" i="1"/>
  <c r="D292" i="1"/>
  <c r="D302" i="1"/>
  <c r="D312" i="1"/>
  <c r="D322" i="1"/>
  <c r="D332" i="1"/>
  <c r="D342" i="1"/>
  <c r="D352" i="1"/>
  <c r="D362" i="1"/>
  <c r="D372" i="1"/>
  <c r="D382" i="1"/>
  <c r="D392" i="1"/>
  <c r="D402" i="1"/>
  <c r="D412" i="1"/>
  <c r="D422" i="1"/>
  <c r="D432" i="1"/>
  <c r="D442" i="1"/>
  <c r="D452" i="1"/>
  <c r="D462" i="1"/>
  <c r="D472" i="1"/>
  <c r="D482" i="1"/>
  <c r="D492" i="1"/>
  <c r="D502" i="1"/>
  <c r="D512" i="1"/>
  <c r="D522" i="1"/>
  <c r="D532" i="1"/>
  <c r="D542" i="1"/>
  <c r="D552" i="1"/>
  <c r="D562" i="1"/>
  <c r="D572" i="1"/>
  <c r="D582" i="1"/>
  <c r="D592" i="1"/>
  <c r="D602" i="1"/>
  <c r="D612" i="1"/>
  <c r="D622" i="1"/>
  <c r="G192" i="1"/>
  <c r="G263" i="1"/>
  <c r="G313" i="1"/>
  <c r="G357" i="1"/>
  <c r="G392" i="1"/>
  <c r="G423" i="1"/>
  <c r="G457" i="1"/>
  <c r="G492" i="1"/>
  <c r="G523" i="1"/>
  <c r="G557" i="1"/>
  <c r="G592" i="1"/>
  <c r="G623" i="1"/>
  <c r="G657" i="1"/>
  <c r="G692" i="1"/>
  <c r="G723" i="1"/>
  <c r="G757" i="1"/>
  <c r="G792" i="1"/>
  <c r="G823" i="1"/>
  <c r="G857" i="1"/>
  <c r="G892" i="1"/>
  <c r="G918" i="1"/>
  <c r="G943" i="1"/>
  <c r="G968" i="1"/>
  <c r="G991" i="1"/>
  <c r="G1011" i="1"/>
  <c r="G1031" i="1"/>
  <c r="G1051" i="1"/>
  <c r="G1071" i="1"/>
  <c r="G1089" i="1"/>
  <c r="G1107" i="1"/>
  <c r="G1122" i="1"/>
  <c r="G1139" i="1"/>
  <c r="G1157" i="1"/>
  <c r="G1172" i="1"/>
  <c r="G1189" i="1"/>
  <c r="G1207" i="1"/>
  <c r="G1222" i="1"/>
  <c r="G1238" i="1"/>
  <c r="G1252" i="1"/>
  <c r="G1267" i="1"/>
  <c r="G1281" i="1"/>
  <c r="G1293" i="1"/>
  <c r="G1305" i="1"/>
  <c r="G1318" i="1"/>
  <c r="G1331" i="1"/>
  <c r="G1343" i="1"/>
  <c r="G1355" i="1"/>
  <c r="G1368" i="1"/>
  <c r="G1381" i="1"/>
  <c r="G1393" i="1"/>
  <c r="G1404" i="1"/>
  <c r="G1415" i="1"/>
  <c r="G1426" i="1"/>
  <c r="G1437" i="1"/>
  <c r="G1448" i="1"/>
  <c r="G1459" i="1"/>
  <c r="G1471" i="1"/>
  <c r="G1482" i="1"/>
  <c r="G1493" i="1"/>
  <c r="G1504" i="1"/>
  <c r="G1515" i="1"/>
  <c r="G1526" i="1"/>
  <c r="G1537" i="1"/>
  <c r="G1548" i="1"/>
  <c r="G1559" i="1"/>
  <c r="G1571" i="1"/>
  <c r="G1582" i="1"/>
  <c r="G1593" i="1"/>
  <c r="G1603" i="1"/>
  <c r="G1613" i="1"/>
  <c r="G1623" i="1"/>
  <c r="G1633" i="1"/>
  <c r="G1643" i="1"/>
  <c r="G1653" i="1"/>
  <c r="G1663" i="1"/>
  <c r="G1673" i="1"/>
  <c r="G1683" i="1"/>
  <c r="G1693" i="1"/>
  <c r="G1703" i="1"/>
  <c r="G1713" i="1"/>
  <c r="G1723" i="1"/>
  <c r="G1733" i="1"/>
  <c r="G1743" i="1"/>
  <c r="G1753" i="1"/>
  <c r="G1763" i="1"/>
  <c r="G1773" i="1"/>
  <c r="G1783" i="1"/>
  <c r="G1793" i="1"/>
  <c r="F3" i="1"/>
  <c r="F13" i="1"/>
  <c r="F23" i="1"/>
  <c r="F33" i="1"/>
  <c r="F43" i="1"/>
  <c r="F53" i="1"/>
  <c r="F63" i="1"/>
  <c r="F73" i="1"/>
  <c r="F83" i="1"/>
  <c r="F93" i="1"/>
  <c r="F103" i="1"/>
  <c r="F113" i="1"/>
  <c r="F123" i="1"/>
  <c r="F133" i="1"/>
  <c r="F143" i="1"/>
  <c r="F153" i="1"/>
  <c r="F163" i="1"/>
  <c r="F173" i="1"/>
  <c r="F183" i="1"/>
  <c r="F193" i="1"/>
  <c r="F203" i="1"/>
  <c r="F213" i="1"/>
  <c r="F223" i="1"/>
  <c r="F233" i="1"/>
  <c r="F243" i="1"/>
  <c r="F253" i="1"/>
  <c r="F263" i="1"/>
  <c r="F273" i="1"/>
  <c r="F283" i="1"/>
  <c r="F293" i="1"/>
  <c r="F303" i="1"/>
  <c r="F313" i="1"/>
  <c r="F323" i="1"/>
  <c r="F333" i="1"/>
  <c r="F343" i="1"/>
  <c r="F353" i="1"/>
  <c r="F363" i="1"/>
  <c r="F373" i="1"/>
  <c r="F383" i="1"/>
  <c r="F393" i="1"/>
  <c r="F403" i="1"/>
  <c r="F413" i="1"/>
  <c r="F423" i="1"/>
  <c r="F433" i="1"/>
  <c r="F443" i="1"/>
  <c r="F453" i="1"/>
  <c r="F463" i="1"/>
  <c r="F473" i="1"/>
  <c r="F483" i="1"/>
  <c r="F493" i="1"/>
  <c r="F503" i="1"/>
  <c r="F513" i="1"/>
  <c r="F523" i="1"/>
  <c r="F533" i="1"/>
  <c r="F543" i="1"/>
  <c r="F553" i="1"/>
  <c r="F563" i="1"/>
  <c r="F573" i="1"/>
  <c r="F583" i="1"/>
  <c r="F593" i="1"/>
  <c r="F603" i="1"/>
  <c r="F613" i="1"/>
  <c r="F623" i="1"/>
  <c r="F633" i="1"/>
  <c r="F643" i="1"/>
  <c r="F653" i="1"/>
  <c r="F663" i="1"/>
  <c r="F673" i="1"/>
  <c r="F683" i="1"/>
  <c r="F693" i="1"/>
  <c r="F703" i="1"/>
  <c r="F713" i="1"/>
  <c r="F723" i="1"/>
  <c r="F733" i="1"/>
  <c r="F743" i="1"/>
  <c r="F753" i="1"/>
  <c r="F763" i="1"/>
  <c r="F773" i="1"/>
  <c r="F783" i="1"/>
  <c r="F793" i="1"/>
  <c r="F803" i="1"/>
  <c r="F813" i="1"/>
  <c r="F823" i="1"/>
  <c r="F833" i="1"/>
  <c r="F843" i="1"/>
  <c r="F853" i="1"/>
  <c r="F863" i="1"/>
  <c r="F873" i="1"/>
  <c r="F883" i="1"/>
  <c r="F893" i="1"/>
  <c r="F903" i="1"/>
  <c r="F913" i="1"/>
  <c r="F923" i="1"/>
  <c r="F933" i="1"/>
  <c r="F943" i="1"/>
  <c r="F953" i="1"/>
  <c r="F963" i="1"/>
  <c r="F973" i="1"/>
  <c r="F983" i="1"/>
  <c r="F993" i="1"/>
  <c r="F1003" i="1"/>
  <c r="F1013" i="1"/>
  <c r="F1023" i="1"/>
  <c r="F1033" i="1"/>
  <c r="F1043" i="1"/>
  <c r="F1053" i="1"/>
  <c r="F1063" i="1"/>
  <c r="F1073" i="1"/>
  <c r="F1083" i="1"/>
  <c r="F1093" i="1"/>
  <c r="F1103" i="1"/>
  <c r="F1113" i="1"/>
  <c r="F1123" i="1"/>
  <c r="F1133" i="1"/>
  <c r="F1143" i="1"/>
  <c r="F1153" i="1"/>
  <c r="F1163" i="1"/>
  <c r="F1173" i="1"/>
  <c r="F1183" i="1"/>
  <c r="F1193" i="1"/>
  <c r="F1203" i="1"/>
  <c r="F1213" i="1"/>
  <c r="F1223" i="1"/>
  <c r="F1233" i="1"/>
  <c r="F1243" i="1"/>
  <c r="F1253" i="1"/>
  <c r="F1263" i="1"/>
  <c r="F1273" i="1"/>
  <c r="F1283" i="1"/>
  <c r="F1293" i="1"/>
  <c r="F1303" i="1"/>
  <c r="F1313" i="1"/>
  <c r="F1323" i="1"/>
  <c r="F1333" i="1"/>
  <c r="F1343" i="1"/>
  <c r="F1353" i="1"/>
  <c r="F1363" i="1"/>
  <c r="F1373" i="1"/>
  <c r="F1383" i="1"/>
  <c r="F1393" i="1"/>
  <c r="F1403" i="1"/>
  <c r="F1413" i="1"/>
  <c r="F1423" i="1"/>
  <c r="F1433" i="1"/>
  <c r="F1443" i="1"/>
  <c r="F1453" i="1"/>
  <c r="F1463" i="1"/>
  <c r="F1473" i="1"/>
  <c r="F1483" i="1"/>
  <c r="F1493" i="1"/>
  <c r="F1503" i="1"/>
  <c r="F1513" i="1"/>
  <c r="F1523" i="1"/>
  <c r="F1533" i="1"/>
  <c r="F1543" i="1"/>
  <c r="F1553" i="1"/>
  <c r="F1563" i="1"/>
  <c r="F1573" i="1"/>
  <c r="F1583" i="1"/>
  <c r="F1593" i="1"/>
  <c r="F1603" i="1"/>
  <c r="F1613" i="1"/>
  <c r="F1623" i="1"/>
  <c r="F1633" i="1"/>
  <c r="F1643" i="1"/>
  <c r="F1653" i="1"/>
  <c r="F1663" i="1"/>
  <c r="F1673" i="1"/>
  <c r="F1683" i="1"/>
  <c r="F1693" i="1"/>
  <c r="F1703" i="1"/>
  <c r="F1713" i="1"/>
  <c r="F1723" i="1"/>
  <c r="F1733" i="1"/>
  <c r="F1743" i="1"/>
  <c r="F1753" i="1"/>
  <c r="F1763" i="1"/>
  <c r="F1773" i="1"/>
  <c r="F1783" i="1"/>
  <c r="F1793" i="1"/>
  <c r="E3" i="1"/>
  <c r="E13" i="1"/>
  <c r="E23" i="1"/>
  <c r="E33" i="1"/>
  <c r="E43" i="1"/>
  <c r="E53" i="1"/>
  <c r="E63" i="1"/>
  <c r="E73" i="1"/>
  <c r="E83" i="1"/>
  <c r="E93" i="1"/>
  <c r="E103" i="1"/>
  <c r="E113" i="1"/>
  <c r="E123" i="1"/>
  <c r="E133" i="1"/>
  <c r="E143" i="1"/>
  <c r="E153" i="1"/>
  <c r="E163" i="1"/>
  <c r="E173" i="1"/>
  <c r="E183" i="1"/>
  <c r="E193" i="1"/>
  <c r="E203" i="1"/>
  <c r="E213" i="1"/>
  <c r="E223" i="1"/>
  <c r="E233" i="1"/>
  <c r="E243" i="1"/>
  <c r="E253" i="1"/>
  <c r="E263" i="1"/>
  <c r="E273" i="1"/>
  <c r="E283" i="1"/>
  <c r="E293" i="1"/>
  <c r="E303" i="1"/>
  <c r="E313" i="1"/>
  <c r="E323" i="1"/>
  <c r="E333" i="1"/>
  <c r="E343" i="1"/>
  <c r="E353" i="1"/>
  <c r="E363" i="1"/>
  <c r="E373" i="1"/>
  <c r="E383" i="1"/>
  <c r="E393" i="1"/>
  <c r="E403" i="1"/>
  <c r="E413" i="1"/>
  <c r="E423" i="1"/>
  <c r="E433" i="1"/>
  <c r="E443" i="1"/>
  <c r="E453" i="1"/>
  <c r="E463" i="1"/>
  <c r="E473" i="1"/>
  <c r="E483" i="1"/>
  <c r="E493" i="1"/>
  <c r="E503" i="1"/>
  <c r="E513" i="1"/>
  <c r="E523" i="1"/>
  <c r="E533" i="1"/>
  <c r="E543" i="1"/>
  <c r="E553" i="1"/>
  <c r="E563" i="1"/>
  <c r="E573" i="1"/>
  <c r="E583" i="1"/>
  <c r="E593" i="1"/>
  <c r="E603" i="1"/>
  <c r="E613" i="1"/>
  <c r="E623" i="1"/>
  <c r="E633" i="1"/>
  <c r="E643" i="1"/>
  <c r="E653" i="1"/>
  <c r="E663" i="1"/>
  <c r="E673" i="1"/>
  <c r="E683" i="1"/>
  <c r="E693" i="1"/>
  <c r="E703" i="1"/>
  <c r="E713" i="1"/>
  <c r="E723" i="1"/>
  <c r="E733" i="1"/>
  <c r="E743" i="1"/>
  <c r="E753" i="1"/>
  <c r="E763" i="1"/>
  <c r="E773" i="1"/>
  <c r="E783" i="1"/>
  <c r="E793" i="1"/>
  <c r="E803" i="1"/>
  <c r="E813" i="1"/>
  <c r="E823" i="1"/>
  <c r="E833" i="1"/>
  <c r="E843" i="1"/>
  <c r="E853" i="1"/>
  <c r="E863" i="1"/>
  <c r="E873" i="1"/>
  <c r="E883" i="1"/>
  <c r="E893" i="1"/>
  <c r="E903" i="1"/>
  <c r="E913" i="1"/>
  <c r="E923" i="1"/>
  <c r="E933" i="1"/>
  <c r="E943" i="1"/>
  <c r="E953" i="1"/>
  <c r="E963" i="1"/>
  <c r="E973" i="1"/>
  <c r="E983" i="1"/>
  <c r="E993" i="1"/>
  <c r="E1003" i="1"/>
  <c r="E1013" i="1"/>
  <c r="E1023" i="1"/>
  <c r="E1033" i="1"/>
  <c r="E1043" i="1"/>
  <c r="E1053" i="1"/>
  <c r="E1063" i="1"/>
  <c r="E1073" i="1"/>
  <c r="E1083" i="1"/>
  <c r="E1093" i="1"/>
  <c r="E1103" i="1"/>
  <c r="E1113" i="1"/>
  <c r="E1123" i="1"/>
  <c r="E1133" i="1"/>
  <c r="E1143" i="1"/>
  <c r="E1153" i="1"/>
  <c r="E1163" i="1"/>
  <c r="E1173" i="1"/>
  <c r="E1183" i="1"/>
  <c r="E1193" i="1"/>
  <c r="E1203" i="1"/>
  <c r="E1213" i="1"/>
  <c r="E1223" i="1"/>
  <c r="E1233" i="1"/>
  <c r="E1243" i="1"/>
  <c r="E1253" i="1"/>
  <c r="E1263" i="1"/>
  <c r="E1273" i="1"/>
  <c r="E1283" i="1"/>
  <c r="E1293" i="1"/>
  <c r="E1303" i="1"/>
  <c r="E1313" i="1"/>
  <c r="E1323" i="1"/>
  <c r="E1333" i="1"/>
  <c r="E1343" i="1"/>
  <c r="E1353" i="1"/>
  <c r="E1363" i="1"/>
  <c r="E1373" i="1"/>
  <c r="E1383" i="1"/>
  <c r="E1393" i="1"/>
  <c r="E1403" i="1"/>
  <c r="E1413" i="1"/>
  <c r="E1423" i="1"/>
  <c r="E1433" i="1"/>
  <c r="E1443" i="1"/>
  <c r="E1453" i="1"/>
  <c r="E1463" i="1"/>
  <c r="E1473" i="1"/>
  <c r="E1483" i="1"/>
  <c r="E1493" i="1"/>
  <c r="E1503" i="1"/>
  <c r="E1513" i="1"/>
  <c r="E1523" i="1"/>
  <c r="E1533" i="1"/>
  <c r="E1543" i="1"/>
  <c r="E1553" i="1"/>
  <c r="E1563" i="1"/>
  <c r="E1573" i="1"/>
  <c r="E1583" i="1"/>
  <c r="E1593" i="1"/>
  <c r="E1603" i="1"/>
  <c r="E1613" i="1"/>
  <c r="E1623" i="1"/>
  <c r="E1633" i="1"/>
  <c r="E1643" i="1"/>
  <c r="E1653" i="1"/>
  <c r="E1663" i="1"/>
  <c r="E1673" i="1"/>
  <c r="E1683" i="1"/>
  <c r="E1693" i="1"/>
  <c r="E1703" i="1"/>
  <c r="E1713" i="1"/>
  <c r="E1723" i="1"/>
  <c r="E1733" i="1"/>
  <c r="E1743" i="1"/>
  <c r="E1753" i="1"/>
  <c r="E1763" i="1"/>
  <c r="E1773" i="1"/>
  <c r="E1783" i="1"/>
  <c r="E1793" i="1"/>
  <c r="D3" i="1"/>
  <c r="D13" i="1"/>
  <c r="D23" i="1"/>
  <c r="D33" i="1"/>
  <c r="D43" i="1"/>
  <c r="D53" i="1"/>
  <c r="D63" i="1"/>
  <c r="D73" i="1"/>
  <c r="D83" i="1"/>
  <c r="D93" i="1"/>
  <c r="D103" i="1"/>
  <c r="D113" i="1"/>
  <c r="D123" i="1"/>
  <c r="D133" i="1"/>
  <c r="D143" i="1"/>
  <c r="D153" i="1"/>
  <c r="D163" i="1"/>
  <c r="D173" i="1"/>
  <c r="D183" i="1"/>
  <c r="D193" i="1"/>
  <c r="D203" i="1"/>
  <c r="D213" i="1"/>
  <c r="D223" i="1"/>
  <c r="D233" i="1"/>
  <c r="D243" i="1"/>
  <c r="D253" i="1"/>
  <c r="D263" i="1"/>
  <c r="D273" i="1"/>
  <c r="D283" i="1"/>
  <c r="D293" i="1"/>
  <c r="D303" i="1"/>
  <c r="D313" i="1"/>
  <c r="D323" i="1"/>
  <c r="D333" i="1"/>
  <c r="D343" i="1"/>
  <c r="D353" i="1"/>
  <c r="D363" i="1"/>
  <c r="D373" i="1"/>
  <c r="D383" i="1"/>
  <c r="D393" i="1"/>
  <c r="D403" i="1"/>
  <c r="D413" i="1"/>
  <c r="D423" i="1"/>
  <c r="D433" i="1"/>
  <c r="D443" i="1"/>
  <c r="D453" i="1"/>
  <c r="D463" i="1"/>
  <c r="D473" i="1"/>
  <c r="D483" i="1"/>
  <c r="G202" i="1"/>
  <c r="G272" i="1"/>
  <c r="G322" i="1"/>
  <c r="G362" i="1"/>
  <c r="G393" i="1"/>
  <c r="G427" i="1"/>
  <c r="G462" i="1"/>
  <c r="G493" i="1"/>
  <c r="G527" i="1"/>
  <c r="G562" i="1"/>
  <c r="G593" i="1"/>
  <c r="G627" i="1"/>
  <c r="G662" i="1"/>
  <c r="G693" i="1"/>
  <c r="G727" i="1"/>
  <c r="G762" i="1"/>
  <c r="G793" i="1"/>
  <c r="G827" i="1"/>
  <c r="G862" i="1"/>
  <c r="G893" i="1"/>
  <c r="G922" i="1"/>
  <c r="G947" i="1"/>
  <c r="G972" i="1"/>
  <c r="G992" i="1"/>
  <c r="G1012" i="1"/>
  <c r="G1032" i="1"/>
  <c r="G1052" i="1"/>
  <c r="G1072" i="1"/>
  <c r="G1091" i="1"/>
  <c r="G1108" i="1"/>
  <c r="G1123" i="1"/>
  <c r="G1141" i="1"/>
  <c r="G1158" i="1"/>
  <c r="G1173" i="1"/>
  <c r="G1191" i="1"/>
  <c r="G1208" i="1"/>
  <c r="G1223" i="1"/>
  <c r="G1239" i="1"/>
  <c r="G1253" i="1"/>
  <c r="G1268" i="1"/>
  <c r="G1282" i="1"/>
  <c r="G1294" i="1"/>
  <c r="G1307" i="1"/>
  <c r="G1319" i="1"/>
  <c r="G1332" i="1"/>
  <c r="G1344" i="1"/>
  <c r="G1357" i="1"/>
  <c r="G1369" i="1"/>
  <c r="G1382" i="1"/>
  <c r="G1394" i="1"/>
  <c r="G1405" i="1"/>
  <c r="G1416" i="1"/>
  <c r="G1427" i="1"/>
  <c r="G1438" i="1"/>
  <c r="G1449" i="1"/>
  <c r="G1461" i="1"/>
  <c r="G1472" i="1"/>
  <c r="G1483" i="1"/>
  <c r="G1494" i="1"/>
  <c r="G1505" i="1"/>
  <c r="G1516" i="1"/>
  <c r="G1527" i="1"/>
  <c r="G1538" i="1"/>
  <c r="G1549" i="1"/>
  <c r="G1561" i="1"/>
  <c r="G1572" i="1"/>
  <c r="G1583" i="1"/>
  <c r="G1594" i="1"/>
  <c r="G1604" i="1"/>
  <c r="G1614" i="1"/>
  <c r="G1624" i="1"/>
  <c r="G1634" i="1"/>
  <c r="G1644" i="1"/>
  <c r="G1654" i="1"/>
  <c r="G1664" i="1"/>
  <c r="G1674" i="1"/>
  <c r="G1684" i="1"/>
  <c r="G1694" i="1"/>
  <c r="G1704" i="1"/>
  <c r="G1714" i="1"/>
  <c r="G1724" i="1"/>
  <c r="G1734" i="1"/>
  <c r="G1744" i="1"/>
  <c r="G1754" i="1"/>
  <c r="G1764" i="1"/>
  <c r="G1774" i="1"/>
  <c r="G1784" i="1"/>
  <c r="G1794" i="1"/>
  <c r="F4" i="1"/>
  <c r="F14" i="1"/>
  <c r="F24" i="1"/>
  <c r="F34" i="1"/>
  <c r="F44" i="1"/>
  <c r="F54" i="1"/>
  <c r="F64" i="1"/>
  <c r="F74" i="1"/>
  <c r="F84" i="1"/>
  <c r="F94" i="1"/>
  <c r="F104" i="1"/>
  <c r="F114" i="1"/>
  <c r="F124" i="1"/>
  <c r="F134" i="1"/>
  <c r="F144" i="1"/>
  <c r="F154" i="1"/>
  <c r="F164" i="1"/>
  <c r="F174" i="1"/>
  <c r="F184" i="1"/>
  <c r="F194" i="1"/>
  <c r="F204" i="1"/>
  <c r="F214" i="1"/>
  <c r="F224" i="1"/>
  <c r="F234" i="1"/>
  <c r="F244" i="1"/>
  <c r="F254" i="1"/>
  <c r="F264" i="1"/>
  <c r="F274" i="1"/>
  <c r="F284" i="1"/>
  <c r="F294" i="1"/>
  <c r="F304" i="1"/>
  <c r="F314" i="1"/>
  <c r="F324" i="1"/>
  <c r="F334" i="1"/>
  <c r="F344" i="1"/>
  <c r="F354" i="1"/>
  <c r="F364" i="1"/>
  <c r="F374" i="1"/>
  <c r="F384" i="1"/>
  <c r="F394" i="1"/>
  <c r="F404" i="1"/>
  <c r="F414" i="1"/>
  <c r="F424" i="1"/>
  <c r="F434" i="1"/>
  <c r="F444" i="1"/>
  <c r="F454" i="1"/>
  <c r="F464" i="1"/>
  <c r="F474" i="1"/>
  <c r="F484" i="1"/>
  <c r="F494" i="1"/>
  <c r="F504" i="1"/>
  <c r="F514" i="1"/>
  <c r="F524" i="1"/>
  <c r="F534" i="1"/>
  <c r="F544" i="1"/>
  <c r="F554" i="1"/>
  <c r="F564" i="1"/>
  <c r="F574" i="1"/>
  <c r="F584" i="1"/>
  <c r="F594" i="1"/>
  <c r="F604" i="1"/>
  <c r="F614" i="1"/>
  <c r="F624" i="1"/>
  <c r="F634" i="1"/>
  <c r="F644" i="1"/>
  <c r="F654" i="1"/>
  <c r="F664" i="1"/>
  <c r="F674" i="1"/>
  <c r="F684" i="1"/>
  <c r="F694" i="1"/>
  <c r="F704" i="1"/>
  <c r="F714" i="1"/>
  <c r="F724" i="1"/>
  <c r="F734" i="1"/>
  <c r="F744" i="1"/>
  <c r="F754" i="1"/>
  <c r="F764" i="1"/>
  <c r="F774" i="1"/>
  <c r="F784" i="1"/>
  <c r="F794" i="1"/>
  <c r="F804" i="1"/>
  <c r="F814" i="1"/>
  <c r="F824" i="1"/>
  <c r="F834" i="1"/>
  <c r="F844" i="1"/>
  <c r="F854" i="1"/>
  <c r="F864" i="1"/>
  <c r="F874" i="1"/>
  <c r="F884" i="1"/>
  <c r="F894" i="1"/>
  <c r="F904" i="1"/>
  <c r="F914" i="1"/>
  <c r="F924" i="1"/>
  <c r="F934" i="1"/>
  <c r="F944" i="1"/>
  <c r="F954" i="1"/>
  <c r="F964" i="1"/>
  <c r="F974" i="1"/>
  <c r="F984" i="1"/>
  <c r="F994" i="1"/>
  <c r="F1004" i="1"/>
  <c r="F1014" i="1"/>
  <c r="F1024" i="1"/>
  <c r="F1034" i="1"/>
  <c r="F1044" i="1"/>
  <c r="F1054" i="1"/>
  <c r="F1064" i="1"/>
  <c r="F1074" i="1"/>
  <c r="F1084" i="1"/>
  <c r="F1094" i="1"/>
  <c r="F1104" i="1"/>
  <c r="F1114" i="1"/>
  <c r="F1124" i="1"/>
  <c r="F1134" i="1"/>
  <c r="F1144" i="1"/>
  <c r="F1154" i="1"/>
  <c r="F1164" i="1"/>
  <c r="F1174" i="1"/>
  <c r="F1184" i="1"/>
  <c r="F1194" i="1"/>
  <c r="F1204" i="1"/>
  <c r="F1214" i="1"/>
  <c r="F1224" i="1"/>
  <c r="F1234" i="1"/>
  <c r="F1244" i="1"/>
  <c r="F1254" i="1"/>
  <c r="F1264" i="1"/>
  <c r="F1274" i="1"/>
  <c r="F1284" i="1"/>
  <c r="F1294" i="1"/>
  <c r="F1304" i="1"/>
  <c r="F1314" i="1"/>
  <c r="F1324" i="1"/>
  <c r="F1334" i="1"/>
  <c r="F1344" i="1"/>
  <c r="F1354" i="1"/>
  <c r="F1364" i="1"/>
  <c r="F1374" i="1"/>
  <c r="F1384" i="1"/>
  <c r="F1394" i="1"/>
  <c r="F1404" i="1"/>
  <c r="F1414" i="1"/>
  <c r="F1424" i="1"/>
  <c r="F1434" i="1"/>
  <c r="F1444" i="1"/>
  <c r="F1454" i="1"/>
  <c r="F1464" i="1"/>
  <c r="F1474" i="1"/>
  <c r="F1484" i="1"/>
  <c r="F1494" i="1"/>
  <c r="F1504" i="1"/>
  <c r="F1514" i="1"/>
  <c r="F1524" i="1"/>
  <c r="F1534" i="1"/>
  <c r="F1544" i="1"/>
  <c r="F1554" i="1"/>
  <c r="F1564" i="1"/>
  <c r="F1574" i="1"/>
  <c r="F1584" i="1"/>
  <c r="F1594" i="1"/>
  <c r="F1604" i="1"/>
  <c r="F1614" i="1"/>
  <c r="F1624" i="1"/>
  <c r="F1634" i="1"/>
  <c r="F1644" i="1"/>
  <c r="F1654" i="1"/>
  <c r="F1664" i="1"/>
  <c r="F1674" i="1"/>
  <c r="F1684" i="1"/>
  <c r="F1694" i="1"/>
  <c r="F1704" i="1"/>
  <c r="F1714" i="1"/>
  <c r="F1724" i="1"/>
  <c r="F1734" i="1"/>
  <c r="F1744" i="1"/>
  <c r="F1754" i="1"/>
  <c r="F1764" i="1"/>
  <c r="F1774" i="1"/>
  <c r="F1784" i="1"/>
  <c r="F1794" i="1"/>
  <c r="E4" i="1"/>
  <c r="E14" i="1"/>
  <c r="E24" i="1"/>
  <c r="E34" i="1"/>
  <c r="E44" i="1"/>
  <c r="E54" i="1"/>
  <c r="E64" i="1"/>
  <c r="E74" i="1"/>
  <c r="E84" i="1"/>
  <c r="E94" i="1"/>
  <c r="E104" i="1"/>
  <c r="E114" i="1"/>
  <c r="E124" i="1"/>
  <c r="E134" i="1"/>
  <c r="E144" i="1"/>
  <c r="E154" i="1"/>
  <c r="E164" i="1"/>
  <c r="E174" i="1"/>
  <c r="E184" i="1"/>
  <c r="E194" i="1"/>
  <c r="E204" i="1"/>
  <c r="E214" i="1"/>
  <c r="E224" i="1"/>
  <c r="E234" i="1"/>
  <c r="E244" i="1"/>
  <c r="E254" i="1"/>
  <c r="E264" i="1"/>
  <c r="E274" i="1"/>
  <c r="E284" i="1"/>
  <c r="E294" i="1"/>
  <c r="E304" i="1"/>
  <c r="E314" i="1"/>
  <c r="E324" i="1"/>
  <c r="E334" i="1"/>
  <c r="E344" i="1"/>
  <c r="E354" i="1"/>
  <c r="E364" i="1"/>
  <c r="E374" i="1"/>
  <c r="E384" i="1"/>
  <c r="E394" i="1"/>
  <c r="E404" i="1"/>
  <c r="E414" i="1"/>
  <c r="E424" i="1"/>
  <c r="E434" i="1"/>
  <c r="E444" i="1"/>
  <c r="E454" i="1"/>
  <c r="E464" i="1"/>
  <c r="E474" i="1"/>
  <c r="E484" i="1"/>
  <c r="E494" i="1"/>
  <c r="E504" i="1"/>
  <c r="E514" i="1"/>
  <c r="E524" i="1"/>
  <c r="E534" i="1"/>
  <c r="E544" i="1"/>
  <c r="E554" i="1"/>
  <c r="E564" i="1"/>
  <c r="E574" i="1"/>
  <c r="E584" i="1"/>
  <c r="E594" i="1"/>
  <c r="E604" i="1"/>
  <c r="E614" i="1"/>
  <c r="E624" i="1"/>
  <c r="E634" i="1"/>
  <c r="E644" i="1"/>
  <c r="E654" i="1"/>
  <c r="E664" i="1"/>
  <c r="E674" i="1"/>
  <c r="E684" i="1"/>
  <c r="E694" i="1"/>
  <c r="E704" i="1"/>
  <c r="E714" i="1"/>
  <c r="E724" i="1"/>
  <c r="E734" i="1"/>
  <c r="E744" i="1"/>
  <c r="E754" i="1"/>
  <c r="E764" i="1"/>
  <c r="E774" i="1"/>
  <c r="E784" i="1"/>
  <c r="E794" i="1"/>
  <c r="E804" i="1"/>
  <c r="E814" i="1"/>
  <c r="E824" i="1"/>
  <c r="E834" i="1"/>
  <c r="E844" i="1"/>
  <c r="E854" i="1"/>
  <c r="E864" i="1"/>
  <c r="E874" i="1"/>
  <c r="E884" i="1"/>
  <c r="E894" i="1"/>
  <c r="E904" i="1"/>
  <c r="E914" i="1"/>
  <c r="E924" i="1"/>
  <c r="E934" i="1"/>
  <c r="E944" i="1"/>
  <c r="E954" i="1"/>
  <c r="E964" i="1"/>
  <c r="E974" i="1"/>
  <c r="E984" i="1"/>
  <c r="E994" i="1"/>
  <c r="E1004" i="1"/>
  <c r="E1014" i="1"/>
  <c r="E1024" i="1"/>
  <c r="E1034" i="1"/>
  <c r="E1044" i="1"/>
  <c r="E1054" i="1"/>
  <c r="E1064" i="1"/>
  <c r="E1074" i="1"/>
  <c r="E1084" i="1"/>
  <c r="E1094" i="1"/>
  <c r="E1104" i="1"/>
  <c r="E1114" i="1"/>
  <c r="E1124" i="1"/>
  <c r="E1134" i="1"/>
  <c r="E1144" i="1"/>
  <c r="E1154" i="1"/>
  <c r="E1164" i="1"/>
  <c r="E1174" i="1"/>
  <c r="E1184" i="1"/>
  <c r="E1194" i="1"/>
  <c r="E1204" i="1"/>
  <c r="E1214" i="1"/>
  <c r="E1224" i="1"/>
  <c r="E1234" i="1"/>
  <c r="E1244" i="1"/>
  <c r="E1254" i="1"/>
  <c r="E1264" i="1"/>
  <c r="E1274" i="1"/>
  <c r="E1284" i="1"/>
  <c r="E1294" i="1"/>
  <c r="E1304" i="1"/>
  <c r="E1314" i="1"/>
  <c r="E1324" i="1"/>
  <c r="E1334" i="1"/>
  <c r="E1344" i="1"/>
  <c r="E1354" i="1"/>
  <c r="E1364" i="1"/>
  <c r="E1374" i="1"/>
  <c r="E1384" i="1"/>
  <c r="E1394" i="1"/>
  <c r="E1404" i="1"/>
  <c r="E1414" i="1"/>
  <c r="E1424" i="1"/>
  <c r="E1434" i="1"/>
  <c r="E1444" i="1"/>
  <c r="E1454" i="1"/>
  <c r="E1464" i="1"/>
  <c r="E1474" i="1"/>
  <c r="E1484" i="1"/>
  <c r="E1494" i="1"/>
  <c r="E1504" i="1"/>
  <c r="E1514" i="1"/>
  <c r="E1524" i="1"/>
  <c r="E1534" i="1"/>
  <c r="E1544" i="1"/>
  <c r="E1554" i="1"/>
  <c r="E1564" i="1"/>
  <c r="E1574" i="1"/>
  <c r="E1584" i="1"/>
  <c r="E1594" i="1"/>
  <c r="E1604" i="1"/>
  <c r="E1614" i="1"/>
  <c r="E1624" i="1"/>
  <c r="E1634" i="1"/>
  <c r="E1644" i="1"/>
  <c r="E1654" i="1"/>
  <c r="E1664" i="1"/>
  <c r="E1674" i="1"/>
  <c r="E1684" i="1"/>
  <c r="E1694" i="1"/>
  <c r="E1704" i="1"/>
  <c r="E1714" i="1"/>
  <c r="E1724" i="1"/>
  <c r="E1734" i="1"/>
  <c r="E1744" i="1"/>
  <c r="E1754" i="1"/>
  <c r="E1764" i="1"/>
  <c r="E1774" i="1"/>
  <c r="E1784" i="1"/>
  <c r="E1794" i="1"/>
  <c r="D4" i="1"/>
  <c r="D14" i="1"/>
  <c r="D24" i="1"/>
  <c r="D34" i="1"/>
  <c r="D44" i="1"/>
  <c r="G212" i="1"/>
  <c r="G273" i="1"/>
  <c r="G323" i="1"/>
  <c r="G363" i="1"/>
  <c r="G397" i="1"/>
  <c r="G432" i="1"/>
  <c r="G463" i="1"/>
  <c r="G497" i="1"/>
  <c r="G532" i="1"/>
  <c r="G563" i="1"/>
  <c r="G597" i="1"/>
  <c r="G632" i="1"/>
  <c r="G663" i="1"/>
  <c r="G697" i="1"/>
  <c r="G732" i="1"/>
  <c r="G763" i="1"/>
  <c r="G797" i="1"/>
  <c r="G832" i="1"/>
  <c r="G863" i="1"/>
  <c r="G897" i="1"/>
  <c r="G923" i="1"/>
  <c r="G948" i="1"/>
  <c r="G973" i="1"/>
  <c r="G993" i="1"/>
  <c r="G1013" i="1"/>
  <c r="G1033" i="1"/>
  <c r="G1053" i="1"/>
  <c r="G1073" i="1"/>
  <c r="G1092" i="1"/>
  <c r="G1109" i="1"/>
  <c r="G1127" i="1"/>
  <c r="G1142" i="1"/>
  <c r="G1159" i="1"/>
  <c r="G1177" i="1"/>
  <c r="G1192" i="1"/>
  <c r="G1209" i="1"/>
  <c r="G1227" i="1"/>
  <c r="G1241" i="1"/>
  <c r="G1254" i="1"/>
  <c r="G1269" i="1"/>
  <c r="G1283" i="1"/>
  <c r="G1295" i="1"/>
  <c r="G1308" i="1"/>
  <c r="G1321" i="1"/>
  <c r="G1333" i="1"/>
  <c r="G1345" i="1"/>
  <c r="G1358" i="1"/>
  <c r="G1371" i="1"/>
  <c r="G1383" i="1"/>
  <c r="G1395" i="1"/>
  <c r="G1406" i="1"/>
  <c r="G1417" i="1"/>
  <c r="G1428" i="1"/>
  <c r="G1439" i="1"/>
  <c r="G1451" i="1"/>
  <c r="G1462" i="1"/>
  <c r="G1473" i="1"/>
  <c r="G1484" i="1"/>
  <c r="G1495" i="1"/>
  <c r="G1506" i="1"/>
  <c r="G1517" i="1"/>
  <c r="G1528" i="1"/>
  <c r="G1539" i="1"/>
  <c r="G1551" i="1"/>
  <c r="G1562" i="1"/>
  <c r="G1573" i="1"/>
  <c r="G1584" i="1"/>
  <c r="G1595" i="1"/>
  <c r="G1605" i="1"/>
  <c r="G1615" i="1"/>
  <c r="G1625" i="1"/>
  <c r="G1635" i="1"/>
  <c r="G1645" i="1"/>
  <c r="G1655" i="1"/>
  <c r="G1665" i="1"/>
  <c r="G1675" i="1"/>
  <c r="G1685" i="1"/>
  <c r="G1695" i="1"/>
  <c r="G1705" i="1"/>
  <c r="G1715" i="1"/>
  <c r="G1725" i="1"/>
  <c r="G1735" i="1"/>
  <c r="G1745" i="1"/>
  <c r="G1755" i="1"/>
  <c r="G1765" i="1"/>
  <c r="G1775" i="1"/>
  <c r="G1785" i="1"/>
  <c r="G1795" i="1"/>
  <c r="F5" i="1"/>
  <c r="F15" i="1"/>
  <c r="F25" i="1"/>
  <c r="F35" i="1"/>
  <c r="F45" i="1"/>
  <c r="F55" i="1"/>
  <c r="F65" i="1"/>
  <c r="F75" i="1"/>
  <c r="F85" i="1"/>
  <c r="F95" i="1"/>
  <c r="F105" i="1"/>
  <c r="F115" i="1"/>
  <c r="F125" i="1"/>
  <c r="F135" i="1"/>
  <c r="F145" i="1"/>
  <c r="F155" i="1"/>
  <c r="F165" i="1"/>
  <c r="F175" i="1"/>
  <c r="F185" i="1"/>
  <c r="F195" i="1"/>
  <c r="F205" i="1"/>
  <c r="F215" i="1"/>
  <c r="F225" i="1"/>
  <c r="F235" i="1"/>
  <c r="F245" i="1"/>
  <c r="F255" i="1"/>
  <c r="F265" i="1"/>
  <c r="F275" i="1"/>
  <c r="F285" i="1"/>
  <c r="F295" i="1"/>
  <c r="F305" i="1"/>
  <c r="F315" i="1"/>
  <c r="F325" i="1"/>
  <c r="F335" i="1"/>
  <c r="F345" i="1"/>
  <c r="F355" i="1"/>
  <c r="F365" i="1"/>
  <c r="F375" i="1"/>
  <c r="F385" i="1"/>
  <c r="F395" i="1"/>
  <c r="F405" i="1"/>
  <c r="F415" i="1"/>
  <c r="F425" i="1"/>
  <c r="F435" i="1"/>
  <c r="F445" i="1"/>
  <c r="F455" i="1"/>
  <c r="F465" i="1"/>
  <c r="F475" i="1"/>
  <c r="F485" i="1"/>
  <c r="F495" i="1"/>
  <c r="F505" i="1"/>
  <c r="F515" i="1"/>
  <c r="F525" i="1"/>
  <c r="F535" i="1"/>
  <c r="F545" i="1"/>
  <c r="F555" i="1"/>
  <c r="F565" i="1"/>
  <c r="F575" i="1"/>
  <c r="F585" i="1"/>
  <c r="F595" i="1"/>
  <c r="F605" i="1"/>
  <c r="F615" i="1"/>
  <c r="F625" i="1"/>
  <c r="F635" i="1"/>
  <c r="F645" i="1"/>
  <c r="F655" i="1"/>
  <c r="F665" i="1"/>
  <c r="F675" i="1"/>
  <c r="F685" i="1"/>
  <c r="F695" i="1"/>
  <c r="F705" i="1"/>
  <c r="F715" i="1"/>
  <c r="F725" i="1"/>
  <c r="F735" i="1"/>
  <c r="F745" i="1"/>
  <c r="F755" i="1"/>
  <c r="F765" i="1"/>
  <c r="F775" i="1"/>
  <c r="F785" i="1"/>
  <c r="F795" i="1"/>
  <c r="F805" i="1"/>
  <c r="F815" i="1"/>
  <c r="F825" i="1"/>
  <c r="F835" i="1"/>
  <c r="F845" i="1"/>
  <c r="F855" i="1"/>
  <c r="F865" i="1"/>
  <c r="F875" i="1"/>
  <c r="F885" i="1"/>
  <c r="F895" i="1"/>
  <c r="F905" i="1"/>
  <c r="F915" i="1"/>
  <c r="F925" i="1"/>
  <c r="F935" i="1"/>
  <c r="F945" i="1"/>
  <c r="F955" i="1"/>
  <c r="F965" i="1"/>
  <c r="F975" i="1"/>
  <c r="F985" i="1"/>
  <c r="F995" i="1"/>
  <c r="F1005" i="1"/>
  <c r="F1015" i="1"/>
  <c r="F1025" i="1"/>
  <c r="F1035" i="1"/>
  <c r="F1045" i="1"/>
  <c r="F1055" i="1"/>
  <c r="F1065" i="1"/>
  <c r="F1075" i="1"/>
  <c r="F1085" i="1"/>
  <c r="F1095" i="1"/>
  <c r="F1105" i="1"/>
  <c r="F1115" i="1"/>
  <c r="F1125" i="1"/>
  <c r="F1135" i="1"/>
  <c r="F1145" i="1"/>
  <c r="F1155" i="1"/>
  <c r="F1165" i="1"/>
  <c r="F1175" i="1"/>
  <c r="F1185" i="1"/>
  <c r="F1195" i="1"/>
  <c r="F1205" i="1"/>
  <c r="F1215" i="1"/>
  <c r="F1225" i="1"/>
  <c r="F1235" i="1"/>
  <c r="F1245" i="1"/>
  <c r="F1255" i="1"/>
  <c r="F1265" i="1"/>
  <c r="F1275" i="1"/>
  <c r="F1285" i="1"/>
  <c r="F1295" i="1"/>
  <c r="F1305" i="1"/>
  <c r="F1315" i="1"/>
  <c r="F1325" i="1"/>
  <c r="F1335" i="1"/>
  <c r="F1345" i="1"/>
  <c r="F1355" i="1"/>
  <c r="F1365" i="1"/>
  <c r="F1375" i="1"/>
  <c r="F1385" i="1"/>
  <c r="F1395" i="1"/>
  <c r="F1405" i="1"/>
  <c r="F1415" i="1"/>
  <c r="F1425" i="1"/>
  <c r="F1435" i="1"/>
  <c r="F1445" i="1"/>
  <c r="F1455" i="1"/>
  <c r="F1465" i="1"/>
  <c r="F1475" i="1"/>
  <c r="F1485" i="1"/>
  <c r="F1495" i="1"/>
  <c r="F1505" i="1"/>
  <c r="F1515" i="1"/>
  <c r="F1525" i="1"/>
  <c r="F1535" i="1"/>
  <c r="F1545" i="1"/>
  <c r="F1555" i="1"/>
  <c r="F1565" i="1"/>
  <c r="F1575" i="1"/>
  <c r="F1585" i="1"/>
  <c r="F1595" i="1"/>
  <c r="F1605" i="1"/>
  <c r="F1615" i="1"/>
  <c r="F1625" i="1"/>
  <c r="F1635" i="1"/>
  <c r="F1645" i="1"/>
  <c r="F1655" i="1"/>
  <c r="F1665" i="1"/>
  <c r="F1675" i="1"/>
  <c r="F1685" i="1"/>
  <c r="F1695" i="1"/>
  <c r="F1705" i="1"/>
  <c r="F1715" i="1"/>
  <c r="F1725" i="1"/>
  <c r="F1735" i="1"/>
  <c r="F1745" i="1"/>
  <c r="F1755" i="1"/>
  <c r="F1765" i="1"/>
  <c r="F1775" i="1"/>
  <c r="F1785" i="1"/>
  <c r="F1795" i="1"/>
  <c r="E5" i="1"/>
  <c r="E15" i="1"/>
  <c r="E25" i="1"/>
  <c r="E35" i="1"/>
  <c r="E45" i="1"/>
  <c r="E55" i="1"/>
  <c r="E65" i="1"/>
  <c r="E75" i="1"/>
  <c r="E85" i="1"/>
  <c r="E95" i="1"/>
  <c r="E105" i="1"/>
  <c r="E115" i="1"/>
  <c r="E125" i="1"/>
  <c r="E135" i="1"/>
  <c r="E145" i="1"/>
  <c r="E155" i="1"/>
  <c r="E165" i="1"/>
  <c r="E175" i="1"/>
  <c r="E185" i="1"/>
  <c r="E195" i="1"/>
  <c r="E205" i="1"/>
  <c r="E215" i="1"/>
  <c r="E225" i="1"/>
  <c r="E235" i="1"/>
  <c r="E245" i="1"/>
  <c r="E255" i="1"/>
  <c r="E265" i="1"/>
  <c r="E275" i="1"/>
  <c r="E285" i="1"/>
  <c r="E295" i="1"/>
  <c r="E305" i="1"/>
  <c r="E315" i="1"/>
  <c r="E325" i="1"/>
  <c r="E335" i="1"/>
  <c r="E345" i="1"/>
  <c r="E355" i="1"/>
  <c r="E365" i="1"/>
  <c r="E375" i="1"/>
  <c r="E385" i="1"/>
  <c r="E395" i="1"/>
  <c r="E405" i="1"/>
  <c r="E415" i="1"/>
  <c r="E425" i="1"/>
  <c r="E435" i="1"/>
  <c r="E445" i="1"/>
  <c r="E455" i="1"/>
  <c r="E465" i="1"/>
  <c r="E475" i="1"/>
  <c r="E485" i="1"/>
  <c r="E495" i="1"/>
  <c r="E505" i="1"/>
  <c r="E515" i="1"/>
  <c r="E525" i="1"/>
  <c r="E535" i="1"/>
  <c r="E545" i="1"/>
  <c r="E555" i="1"/>
  <c r="E565" i="1"/>
  <c r="E575" i="1"/>
  <c r="E585" i="1"/>
  <c r="E595" i="1"/>
  <c r="E605" i="1"/>
  <c r="E615" i="1"/>
  <c r="E625" i="1"/>
  <c r="E635" i="1"/>
  <c r="E645" i="1"/>
  <c r="E655" i="1"/>
  <c r="E665" i="1"/>
  <c r="E675" i="1"/>
  <c r="E685" i="1"/>
  <c r="E695" i="1"/>
  <c r="E705" i="1"/>
  <c r="E715" i="1"/>
  <c r="E725" i="1"/>
  <c r="E735" i="1"/>
  <c r="E745" i="1"/>
  <c r="E755" i="1"/>
  <c r="E765" i="1"/>
  <c r="E775" i="1"/>
  <c r="E785" i="1"/>
  <c r="E795" i="1"/>
  <c r="E805" i="1"/>
  <c r="E815" i="1"/>
  <c r="E825" i="1"/>
  <c r="E835" i="1"/>
  <c r="E845" i="1"/>
  <c r="E855" i="1"/>
  <c r="E865" i="1"/>
  <c r="E875" i="1"/>
  <c r="E885" i="1"/>
  <c r="E895" i="1"/>
  <c r="E905" i="1"/>
  <c r="E915" i="1"/>
  <c r="E925" i="1"/>
  <c r="E935" i="1"/>
  <c r="E945" i="1"/>
  <c r="E955" i="1"/>
  <c r="E965" i="1"/>
  <c r="E975" i="1"/>
  <c r="E985" i="1"/>
  <c r="E995" i="1"/>
  <c r="E1005" i="1"/>
  <c r="E1015" i="1"/>
  <c r="E1025" i="1"/>
  <c r="E1035" i="1"/>
  <c r="E1045" i="1"/>
  <c r="E1055" i="1"/>
  <c r="E1065" i="1"/>
  <c r="E1075" i="1"/>
  <c r="E1085" i="1"/>
  <c r="E1095" i="1"/>
  <c r="E1105" i="1"/>
  <c r="E1115" i="1"/>
  <c r="E1125" i="1"/>
  <c r="E1135" i="1"/>
  <c r="E1145" i="1"/>
  <c r="E1155" i="1"/>
  <c r="E1165" i="1"/>
  <c r="E1175" i="1"/>
  <c r="E1185" i="1"/>
  <c r="E1195" i="1"/>
  <c r="E1205" i="1"/>
  <c r="E1215" i="1"/>
  <c r="E1225" i="1"/>
  <c r="E1235" i="1"/>
  <c r="E1245" i="1"/>
  <c r="E1255" i="1"/>
  <c r="E1265" i="1"/>
  <c r="E1275" i="1"/>
  <c r="E1285" i="1"/>
  <c r="E1295" i="1"/>
  <c r="E1305" i="1"/>
  <c r="E1315" i="1"/>
  <c r="E1325" i="1"/>
  <c r="E1335" i="1"/>
  <c r="E1345" i="1"/>
  <c r="E1355" i="1"/>
  <c r="E1365" i="1"/>
  <c r="E1375" i="1"/>
  <c r="E1385" i="1"/>
  <c r="E1395" i="1"/>
  <c r="E1405" i="1"/>
  <c r="E1415" i="1"/>
  <c r="E1425" i="1"/>
  <c r="E1435" i="1"/>
  <c r="E1445" i="1"/>
  <c r="E1455" i="1"/>
  <c r="E1465" i="1"/>
  <c r="E1475" i="1"/>
  <c r="E1485" i="1"/>
  <c r="E1495" i="1"/>
  <c r="E1505" i="1"/>
  <c r="E1515" i="1"/>
  <c r="E1525" i="1"/>
  <c r="E1535" i="1"/>
  <c r="E1545" i="1"/>
  <c r="E1555" i="1"/>
  <c r="E1565" i="1"/>
  <c r="E1575" i="1"/>
  <c r="E1585" i="1"/>
  <c r="E1595" i="1"/>
  <c r="E1605" i="1"/>
  <c r="E1615" i="1"/>
  <c r="E1625" i="1"/>
  <c r="G222" i="1"/>
  <c r="G282" i="1"/>
  <c r="G332" i="1"/>
  <c r="G367" i="1"/>
  <c r="G402" i="1"/>
  <c r="G433" i="1"/>
  <c r="G467" i="1"/>
  <c r="G502" i="1"/>
  <c r="G533" i="1"/>
  <c r="G567" i="1"/>
  <c r="G602" i="1"/>
  <c r="G633" i="1"/>
  <c r="G667" i="1"/>
  <c r="G702" i="1"/>
  <c r="G733" i="1"/>
  <c r="G767" i="1"/>
  <c r="G802" i="1"/>
  <c r="G833" i="1"/>
  <c r="G867" i="1"/>
  <c r="G902" i="1"/>
  <c r="G927" i="1"/>
  <c r="G952" i="1"/>
  <c r="G977" i="1"/>
  <c r="G997" i="1"/>
  <c r="G1017" i="1"/>
  <c r="G1037" i="1"/>
  <c r="G1057" i="1"/>
  <c r="G1077" i="1"/>
  <c r="G1093" i="1"/>
  <c r="G1111" i="1"/>
  <c r="G1128" i="1"/>
  <c r="G1143" i="1"/>
  <c r="G1161" i="1"/>
  <c r="G1178" i="1"/>
  <c r="G1193" i="1"/>
  <c r="G1211" i="1"/>
  <c r="G1228" i="1"/>
  <c r="G1242" i="1"/>
  <c r="G1257" i="1"/>
  <c r="G1271" i="1"/>
  <c r="G1284" i="1"/>
  <c r="G1297" i="1"/>
  <c r="G1309" i="1"/>
  <c r="G1322" i="1"/>
  <c r="G1334" i="1"/>
  <c r="G1347" i="1"/>
  <c r="G1359" i="1"/>
  <c r="G1372" i="1"/>
  <c r="G1384" i="1"/>
  <c r="G1396" i="1"/>
  <c r="G1407" i="1"/>
  <c r="G1418" i="1"/>
  <c r="G1429" i="1"/>
  <c r="G1441" i="1"/>
  <c r="G1452" i="1"/>
  <c r="G1463" i="1"/>
  <c r="G1474" i="1"/>
  <c r="G1485" i="1"/>
  <c r="G1496" i="1"/>
  <c r="G1507" i="1"/>
  <c r="G1518" i="1"/>
  <c r="G1529" i="1"/>
  <c r="G1541" i="1"/>
  <c r="G1552" i="1"/>
  <c r="G1563" i="1"/>
  <c r="G1574" i="1"/>
  <c r="G1585" i="1"/>
  <c r="G1596" i="1"/>
  <c r="G1606" i="1"/>
  <c r="G1616" i="1"/>
  <c r="G1626" i="1"/>
  <c r="G1636" i="1"/>
  <c r="G1646" i="1"/>
  <c r="G1656" i="1"/>
  <c r="G1666" i="1"/>
  <c r="G1676" i="1"/>
  <c r="G1686" i="1"/>
  <c r="G1696" i="1"/>
  <c r="G1706" i="1"/>
  <c r="G1716" i="1"/>
  <c r="G1726" i="1"/>
  <c r="G1736" i="1"/>
  <c r="G1746" i="1"/>
  <c r="G1756" i="1"/>
  <c r="G1766" i="1"/>
  <c r="G1776" i="1"/>
  <c r="G1786" i="1"/>
  <c r="G1796" i="1"/>
  <c r="F6" i="1"/>
  <c r="F16" i="1"/>
  <c r="F26" i="1"/>
  <c r="F36" i="1"/>
  <c r="F46" i="1"/>
  <c r="F56" i="1"/>
  <c r="F66" i="1"/>
  <c r="F76" i="1"/>
  <c r="F86" i="1"/>
  <c r="F96" i="1"/>
  <c r="F106" i="1"/>
  <c r="F116" i="1"/>
  <c r="F126" i="1"/>
  <c r="F136" i="1"/>
  <c r="F146" i="1"/>
  <c r="F156" i="1"/>
  <c r="F166" i="1"/>
  <c r="F176" i="1"/>
  <c r="F186" i="1"/>
  <c r="F196" i="1"/>
  <c r="F206" i="1"/>
  <c r="F216" i="1"/>
  <c r="F226" i="1"/>
  <c r="F236" i="1"/>
  <c r="F246" i="1"/>
  <c r="F256" i="1"/>
  <c r="F266" i="1"/>
  <c r="F276" i="1"/>
  <c r="F286" i="1"/>
  <c r="F296" i="1"/>
  <c r="F306" i="1"/>
  <c r="F316" i="1"/>
  <c r="F326" i="1"/>
  <c r="F336" i="1"/>
  <c r="F346" i="1"/>
  <c r="F356" i="1"/>
  <c r="F366" i="1"/>
  <c r="F376" i="1"/>
  <c r="F386" i="1"/>
  <c r="F396" i="1"/>
  <c r="F406" i="1"/>
  <c r="F416" i="1"/>
  <c r="F426" i="1"/>
  <c r="F436" i="1"/>
  <c r="F446" i="1"/>
  <c r="F456" i="1"/>
  <c r="F466" i="1"/>
  <c r="F476" i="1"/>
  <c r="F486" i="1"/>
  <c r="F496" i="1"/>
  <c r="F506" i="1"/>
  <c r="F516" i="1"/>
  <c r="F526" i="1"/>
  <c r="F536" i="1"/>
  <c r="F546" i="1"/>
  <c r="F556" i="1"/>
  <c r="F566" i="1"/>
  <c r="F576" i="1"/>
  <c r="F586" i="1"/>
  <c r="F596" i="1"/>
  <c r="F606" i="1"/>
  <c r="F616" i="1"/>
  <c r="F626" i="1"/>
  <c r="F636" i="1"/>
  <c r="F646" i="1"/>
  <c r="F656" i="1"/>
  <c r="F666" i="1"/>
  <c r="F676" i="1"/>
  <c r="F686" i="1"/>
  <c r="F696" i="1"/>
  <c r="F706" i="1"/>
  <c r="F716" i="1"/>
  <c r="F726" i="1"/>
  <c r="F736" i="1"/>
  <c r="F746" i="1"/>
  <c r="F756" i="1"/>
  <c r="F766" i="1"/>
  <c r="F776" i="1"/>
  <c r="F786" i="1"/>
  <c r="F796" i="1"/>
  <c r="F806" i="1"/>
  <c r="F816" i="1"/>
  <c r="F826" i="1"/>
  <c r="F836" i="1"/>
  <c r="F846" i="1"/>
  <c r="F856" i="1"/>
  <c r="F866" i="1"/>
  <c r="F876" i="1"/>
  <c r="F886" i="1"/>
  <c r="F896" i="1"/>
  <c r="F906" i="1"/>
  <c r="F916" i="1"/>
  <c r="F926" i="1"/>
  <c r="F936" i="1"/>
  <c r="F946" i="1"/>
  <c r="F956" i="1"/>
  <c r="F966" i="1"/>
  <c r="F976" i="1"/>
  <c r="F986" i="1"/>
  <c r="F996" i="1"/>
  <c r="F1006" i="1"/>
  <c r="F1016" i="1"/>
  <c r="F1026" i="1"/>
  <c r="F1036" i="1"/>
  <c r="F1046" i="1"/>
  <c r="F1056" i="1"/>
  <c r="F1066" i="1"/>
  <c r="F1076" i="1"/>
  <c r="F1086" i="1"/>
  <c r="F1096" i="1"/>
  <c r="F1106" i="1"/>
  <c r="F1116" i="1"/>
  <c r="F1126" i="1"/>
  <c r="F1136" i="1"/>
  <c r="F1146" i="1"/>
  <c r="F1156" i="1"/>
  <c r="F1166" i="1"/>
  <c r="F1176" i="1"/>
  <c r="F1186" i="1"/>
  <c r="F1196" i="1"/>
  <c r="F1206" i="1"/>
  <c r="F1216" i="1"/>
  <c r="F1226" i="1"/>
  <c r="F1236" i="1"/>
  <c r="F1246" i="1"/>
  <c r="F1256" i="1"/>
  <c r="F1266" i="1"/>
  <c r="F1276" i="1"/>
  <c r="F1286" i="1"/>
  <c r="F1296" i="1"/>
  <c r="F1306" i="1"/>
  <c r="F1316" i="1"/>
  <c r="F1326" i="1"/>
  <c r="F1336" i="1"/>
  <c r="F1346" i="1"/>
  <c r="F1356" i="1"/>
  <c r="F1366" i="1"/>
  <c r="F1376" i="1"/>
  <c r="F1386" i="1"/>
  <c r="F1396" i="1"/>
  <c r="F1406" i="1"/>
  <c r="F1416" i="1"/>
  <c r="F1426" i="1"/>
  <c r="F1436" i="1"/>
  <c r="F1446" i="1"/>
  <c r="F1456" i="1"/>
  <c r="F1466" i="1"/>
  <c r="F1476" i="1"/>
  <c r="F1486" i="1"/>
  <c r="F1496" i="1"/>
  <c r="F1506" i="1"/>
  <c r="F1516" i="1"/>
  <c r="F1526" i="1"/>
  <c r="F1536" i="1"/>
  <c r="F1546" i="1"/>
  <c r="F1556" i="1"/>
  <c r="F1566" i="1"/>
  <c r="F1576" i="1"/>
  <c r="F1586" i="1"/>
  <c r="F1596" i="1"/>
  <c r="F1606" i="1"/>
  <c r="F1616" i="1"/>
  <c r="F1626" i="1"/>
  <c r="F1636" i="1"/>
  <c r="F1646" i="1"/>
  <c r="F1656" i="1"/>
  <c r="F1666" i="1"/>
  <c r="F1676" i="1"/>
  <c r="F1686" i="1"/>
  <c r="F1696" i="1"/>
  <c r="F1706" i="1"/>
  <c r="F1716" i="1"/>
  <c r="F1726" i="1"/>
  <c r="F1736" i="1"/>
  <c r="F1746" i="1"/>
  <c r="F1756" i="1"/>
  <c r="F1766" i="1"/>
  <c r="F1776" i="1"/>
  <c r="F1786" i="1"/>
  <c r="F1796" i="1"/>
  <c r="E6" i="1"/>
  <c r="E16" i="1"/>
  <c r="E26" i="1"/>
  <c r="E36" i="1"/>
  <c r="E46" i="1"/>
  <c r="E56" i="1"/>
  <c r="E66" i="1"/>
  <c r="E76" i="1"/>
  <c r="E86" i="1"/>
  <c r="E96" i="1"/>
  <c r="E106" i="1"/>
  <c r="E116" i="1"/>
  <c r="E126" i="1"/>
  <c r="E136" i="1"/>
  <c r="E146" i="1"/>
  <c r="E156" i="1"/>
  <c r="E166" i="1"/>
  <c r="E176" i="1"/>
  <c r="E186" i="1"/>
  <c r="E196" i="1"/>
  <c r="E206" i="1"/>
  <c r="E216" i="1"/>
  <c r="E226" i="1"/>
  <c r="E236" i="1"/>
  <c r="E246" i="1"/>
  <c r="E256" i="1"/>
  <c r="E266" i="1"/>
  <c r="E276" i="1"/>
  <c r="E286" i="1"/>
  <c r="E296" i="1"/>
  <c r="E306" i="1"/>
  <c r="E316" i="1"/>
  <c r="E326" i="1"/>
  <c r="E336" i="1"/>
  <c r="E346" i="1"/>
  <c r="E356" i="1"/>
  <c r="E366" i="1"/>
  <c r="E376" i="1"/>
  <c r="E386" i="1"/>
  <c r="E396" i="1"/>
  <c r="E406" i="1"/>
  <c r="E416" i="1"/>
  <c r="E426" i="1"/>
  <c r="E436" i="1"/>
  <c r="E446" i="1"/>
  <c r="E456" i="1"/>
  <c r="E466" i="1"/>
  <c r="E476" i="1"/>
  <c r="E486" i="1"/>
  <c r="E496" i="1"/>
  <c r="E506" i="1"/>
  <c r="E516" i="1"/>
  <c r="E526" i="1"/>
  <c r="E536" i="1"/>
  <c r="E546" i="1"/>
  <c r="E556" i="1"/>
  <c r="E566" i="1"/>
  <c r="E576" i="1"/>
  <c r="E586" i="1"/>
  <c r="E596" i="1"/>
  <c r="E606" i="1"/>
  <c r="E616" i="1"/>
  <c r="E626" i="1"/>
  <c r="E636" i="1"/>
  <c r="E646" i="1"/>
  <c r="E656" i="1"/>
  <c r="E666" i="1"/>
  <c r="E676" i="1"/>
  <c r="E686" i="1"/>
  <c r="E696" i="1"/>
  <c r="E706" i="1"/>
  <c r="E716" i="1"/>
  <c r="E726" i="1"/>
  <c r="E736" i="1"/>
  <c r="E746" i="1"/>
  <c r="E756" i="1"/>
  <c r="E766" i="1"/>
  <c r="E776" i="1"/>
  <c r="E786" i="1"/>
  <c r="E796" i="1"/>
  <c r="E806" i="1"/>
  <c r="E816" i="1"/>
  <c r="E826" i="1"/>
  <c r="E836" i="1"/>
  <c r="E846" i="1"/>
  <c r="E856" i="1"/>
  <c r="E866" i="1"/>
  <c r="E876" i="1"/>
  <c r="E886" i="1"/>
  <c r="E896" i="1"/>
  <c r="E906" i="1"/>
  <c r="E916" i="1"/>
  <c r="E926" i="1"/>
  <c r="E936" i="1"/>
  <c r="E946" i="1"/>
  <c r="E956" i="1"/>
  <c r="E966" i="1"/>
  <c r="E976" i="1"/>
  <c r="E986" i="1"/>
  <c r="E996" i="1"/>
  <c r="E1006" i="1"/>
  <c r="E1016" i="1"/>
  <c r="E1026" i="1"/>
  <c r="E1036" i="1"/>
  <c r="E1046" i="1"/>
  <c r="E1056" i="1"/>
  <c r="E1066" i="1"/>
  <c r="E1076" i="1"/>
  <c r="E1086" i="1"/>
  <c r="E1096" i="1"/>
  <c r="E1106" i="1"/>
  <c r="E1116" i="1"/>
  <c r="E1126" i="1"/>
  <c r="E1136" i="1"/>
  <c r="E1146" i="1"/>
  <c r="E1156" i="1"/>
  <c r="E1166" i="1"/>
  <c r="E1176" i="1"/>
  <c r="E1186" i="1"/>
  <c r="E1196" i="1"/>
  <c r="E1206" i="1"/>
  <c r="E1216" i="1"/>
  <c r="E1226" i="1"/>
  <c r="E1236" i="1"/>
  <c r="E1246" i="1"/>
  <c r="E1256" i="1"/>
  <c r="E1266" i="1"/>
  <c r="E1276" i="1"/>
  <c r="E1286" i="1"/>
  <c r="E1296" i="1"/>
  <c r="E1306" i="1"/>
  <c r="E1316" i="1"/>
  <c r="E1326" i="1"/>
  <c r="E1336" i="1"/>
  <c r="E1346" i="1"/>
  <c r="E1356" i="1"/>
  <c r="E1366" i="1"/>
  <c r="E1376" i="1"/>
  <c r="E1386" i="1"/>
  <c r="E1396" i="1"/>
  <c r="E1406" i="1"/>
  <c r="E1416" i="1"/>
  <c r="E1426" i="1"/>
  <c r="E1436" i="1"/>
  <c r="E1446" i="1"/>
  <c r="E1456" i="1"/>
  <c r="E1466" i="1"/>
  <c r="E1476" i="1"/>
  <c r="E1486" i="1"/>
  <c r="E1496" i="1"/>
  <c r="E1506" i="1"/>
  <c r="E1516" i="1"/>
  <c r="E1526" i="1"/>
  <c r="E1536" i="1"/>
  <c r="E1546" i="1"/>
  <c r="E1556" i="1"/>
  <c r="E1566" i="1"/>
  <c r="E1576" i="1"/>
  <c r="E1586" i="1"/>
  <c r="E1596" i="1"/>
  <c r="E1606" i="1"/>
  <c r="E1616" i="1"/>
  <c r="E1626" i="1"/>
  <c r="E1636" i="1"/>
  <c r="E1646" i="1"/>
  <c r="E1656" i="1"/>
  <c r="E1666" i="1"/>
  <c r="E1676" i="1"/>
  <c r="E1686" i="1"/>
  <c r="E1696" i="1"/>
  <c r="E1706" i="1"/>
  <c r="E1716" i="1"/>
  <c r="E1726" i="1"/>
  <c r="E1736" i="1"/>
  <c r="E1746" i="1"/>
  <c r="E1756" i="1"/>
  <c r="E1766" i="1"/>
  <c r="E1776" i="1"/>
  <c r="E1786" i="1"/>
  <c r="E1796" i="1"/>
  <c r="D6" i="1"/>
  <c r="D16" i="1"/>
  <c r="D26" i="1"/>
  <c r="D36" i="1"/>
  <c r="D46" i="1"/>
  <c r="D56" i="1"/>
  <c r="D66" i="1"/>
  <c r="D76" i="1"/>
  <c r="D86" i="1"/>
  <c r="G232" i="1"/>
  <c r="G283" i="1"/>
  <c r="G333" i="1"/>
  <c r="G372" i="1"/>
  <c r="G403" i="1"/>
  <c r="G437" i="1"/>
  <c r="G472" i="1"/>
  <c r="G503" i="1"/>
  <c r="G537" i="1"/>
  <c r="G572" i="1"/>
  <c r="G603" i="1"/>
  <c r="G637" i="1"/>
  <c r="G672" i="1"/>
  <c r="G703" i="1"/>
  <c r="G737" i="1"/>
  <c r="G772" i="1"/>
  <c r="G803" i="1"/>
  <c r="G837" i="1"/>
  <c r="G872" i="1"/>
  <c r="G903" i="1"/>
  <c r="G928" i="1"/>
  <c r="G953" i="1"/>
  <c r="G978" i="1"/>
  <c r="G998" i="1"/>
  <c r="G1018" i="1"/>
  <c r="G1038" i="1"/>
  <c r="G1058" i="1"/>
  <c r="G1078" i="1"/>
  <c r="G1097" i="1"/>
  <c r="G1112" i="1"/>
  <c r="G1129" i="1"/>
  <c r="G1147" i="1"/>
  <c r="G1162" i="1"/>
  <c r="G1179" i="1"/>
  <c r="G1197" i="1"/>
  <c r="G1212" i="1"/>
  <c r="G1229" i="1"/>
  <c r="G1243" i="1"/>
  <c r="G1258" i="1"/>
  <c r="G1272" i="1"/>
  <c r="G1285" i="1"/>
  <c r="G1298" i="1"/>
  <c r="G1311" i="1"/>
  <c r="G1323" i="1"/>
  <c r="G1335" i="1"/>
  <c r="G1348" i="1"/>
  <c r="G1361" i="1"/>
  <c r="G1373" i="1"/>
  <c r="G1385" i="1"/>
  <c r="G1397" i="1"/>
  <c r="G1408" i="1"/>
  <c r="G1419" i="1"/>
  <c r="G1431" i="1"/>
  <c r="G1442" i="1"/>
  <c r="G1453" i="1"/>
  <c r="G1464" i="1"/>
  <c r="G1475" i="1"/>
  <c r="G1486" i="1"/>
  <c r="G1497" i="1"/>
  <c r="G1508" i="1"/>
  <c r="G1519" i="1"/>
  <c r="G1531" i="1"/>
  <c r="G1542" i="1"/>
  <c r="G1553" i="1"/>
  <c r="G1564" i="1"/>
  <c r="G1575" i="1"/>
  <c r="G1586" i="1"/>
  <c r="G1597" i="1"/>
  <c r="G1607" i="1"/>
  <c r="G1617" i="1"/>
  <c r="G1627" i="1"/>
  <c r="G1637" i="1"/>
  <c r="G1647" i="1"/>
  <c r="G1657" i="1"/>
  <c r="G1667" i="1"/>
  <c r="G1677" i="1"/>
  <c r="G1687" i="1"/>
  <c r="G1697" i="1"/>
  <c r="G1707" i="1"/>
  <c r="G1717" i="1"/>
  <c r="G1727" i="1"/>
  <c r="G1737" i="1"/>
  <c r="G1747" i="1"/>
  <c r="G1757" i="1"/>
  <c r="G1767" i="1"/>
  <c r="G1777" i="1"/>
  <c r="G1787" i="1"/>
  <c r="G1797" i="1"/>
  <c r="F7" i="1"/>
  <c r="F17" i="1"/>
  <c r="F27" i="1"/>
  <c r="F37" i="1"/>
  <c r="F47" i="1"/>
  <c r="F57" i="1"/>
  <c r="F67" i="1"/>
  <c r="F77" i="1"/>
  <c r="F87" i="1"/>
  <c r="F97" i="1"/>
  <c r="F107" i="1"/>
  <c r="F117" i="1"/>
  <c r="F127" i="1"/>
  <c r="F137" i="1"/>
  <c r="F147" i="1"/>
  <c r="F157" i="1"/>
  <c r="F167" i="1"/>
  <c r="F177" i="1"/>
  <c r="F187" i="1"/>
  <c r="F197" i="1"/>
  <c r="F207" i="1"/>
  <c r="F217" i="1"/>
  <c r="F227" i="1"/>
  <c r="F237" i="1"/>
  <c r="F247" i="1"/>
  <c r="F257" i="1"/>
  <c r="F267" i="1"/>
  <c r="F277" i="1"/>
  <c r="F287" i="1"/>
  <c r="F297" i="1"/>
  <c r="F307" i="1"/>
  <c r="F317" i="1"/>
  <c r="F327" i="1"/>
  <c r="F337" i="1"/>
  <c r="F347" i="1"/>
  <c r="F357" i="1"/>
  <c r="F367" i="1"/>
  <c r="F377" i="1"/>
  <c r="F387" i="1"/>
  <c r="F397" i="1"/>
  <c r="F407" i="1"/>
  <c r="F417" i="1"/>
  <c r="F427" i="1"/>
  <c r="F437" i="1"/>
  <c r="F447" i="1"/>
  <c r="F457" i="1"/>
  <c r="F467" i="1"/>
  <c r="F477" i="1"/>
  <c r="F487" i="1"/>
  <c r="F497" i="1"/>
  <c r="F507" i="1"/>
  <c r="F517" i="1"/>
  <c r="F527" i="1"/>
  <c r="F537" i="1"/>
  <c r="F547" i="1"/>
  <c r="F557" i="1"/>
  <c r="F567" i="1"/>
  <c r="F577" i="1"/>
  <c r="F587" i="1"/>
  <c r="F597" i="1"/>
  <c r="F607" i="1"/>
  <c r="F617" i="1"/>
  <c r="F627" i="1"/>
  <c r="F637" i="1"/>
  <c r="F647" i="1"/>
  <c r="F657" i="1"/>
  <c r="F667" i="1"/>
  <c r="F677" i="1"/>
  <c r="F687" i="1"/>
  <c r="F697" i="1"/>
  <c r="F707" i="1"/>
  <c r="F717" i="1"/>
  <c r="F727" i="1"/>
  <c r="F737" i="1"/>
  <c r="F747" i="1"/>
  <c r="F757" i="1"/>
  <c r="F767" i="1"/>
  <c r="F777" i="1"/>
  <c r="F787" i="1"/>
  <c r="F797" i="1"/>
  <c r="F807" i="1"/>
  <c r="F817" i="1"/>
  <c r="F827" i="1"/>
  <c r="F837" i="1"/>
  <c r="F847" i="1"/>
  <c r="F857" i="1"/>
  <c r="F867" i="1"/>
  <c r="F877" i="1"/>
  <c r="F887" i="1"/>
  <c r="F897" i="1"/>
  <c r="F907" i="1"/>
  <c r="F917" i="1"/>
  <c r="F927" i="1"/>
  <c r="F937" i="1"/>
  <c r="F947" i="1"/>
  <c r="F957" i="1"/>
  <c r="F967" i="1"/>
  <c r="F977" i="1"/>
  <c r="F987" i="1"/>
  <c r="F997" i="1"/>
  <c r="F1007" i="1"/>
  <c r="F1017" i="1"/>
  <c r="F1027" i="1"/>
  <c r="F1037" i="1"/>
  <c r="F1047" i="1"/>
  <c r="F1057" i="1"/>
  <c r="F1067" i="1"/>
  <c r="F1077" i="1"/>
  <c r="F1087" i="1"/>
  <c r="F1097" i="1"/>
  <c r="F1107" i="1"/>
  <c r="F1117" i="1"/>
  <c r="F1127" i="1"/>
  <c r="F1137" i="1"/>
  <c r="F1147" i="1"/>
  <c r="F1157" i="1"/>
  <c r="F1167" i="1"/>
  <c r="F1177" i="1"/>
  <c r="F1187" i="1"/>
  <c r="F1197" i="1"/>
  <c r="F1207" i="1"/>
  <c r="F1217" i="1"/>
  <c r="F1227" i="1"/>
  <c r="F1237" i="1"/>
  <c r="F1247" i="1"/>
  <c r="F1257" i="1"/>
  <c r="F1267" i="1"/>
  <c r="F1277" i="1"/>
  <c r="F1287" i="1"/>
  <c r="F1297" i="1"/>
  <c r="F1307" i="1"/>
  <c r="F1317" i="1"/>
  <c r="F1327" i="1"/>
  <c r="F1337" i="1"/>
  <c r="F1347" i="1"/>
  <c r="F1357" i="1"/>
  <c r="F1367" i="1"/>
  <c r="F1377" i="1"/>
  <c r="F1387" i="1"/>
  <c r="F1397" i="1"/>
  <c r="F1407" i="1"/>
  <c r="F1417" i="1"/>
  <c r="F1427" i="1"/>
  <c r="F1437" i="1"/>
  <c r="F1447" i="1"/>
  <c r="F1457" i="1"/>
  <c r="F1467" i="1"/>
  <c r="F1477" i="1"/>
  <c r="F1487" i="1"/>
  <c r="F1497" i="1"/>
  <c r="F1507" i="1"/>
  <c r="F1517" i="1"/>
  <c r="F1527" i="1"/>
  <c r="F1537" i="1"/>
  <c r="F1547" i="1"/>
  <c r="F1557" i="1"/>
  <c r="F1567" i="1"/>
  <c r="F1577" i="1"/>
  <c r="F1587" i="1"/>
  <c r="F1597" i="1"/>
  <c r="F1607" i="1"/>
  <c r="F1617" i="1"/>
  <c r="F1627" i="1"/>
  <c r="F1637" i="1"/>
  <c r="F1647" i="1"/>
  <c r="F1657" i="1"/>
  <c r="F1667" i="1"/>
  <c r="F1677" i="1"/>
  <c r="F1687" i="1"/>
  <c r="F1697" i="1"/>
  <c r="F1707" i="1"/>
  <c r="F1717" i="1"/>
  <c r="F1727" i="1"/>
  <c r="F1737" i="1"/>
  <c r="F1747" i="1"/>
  <c r="F1757" i="1"/>
  <c r="F1767" i="1"/>
  <c r="F1777" i="1"/>
  <c r="F1787" i="1"/>
  <c r="F1797" i="1"/>
  <c r="E7" i="1"/>
  <c r="E17" i="1"/>
  <c r="E27" i="1"/>
  <c r="E37" i="1"/>
  <c r="E47" i="1"/>
  <c r="E57" i="1"/>
  <c r="E67" i="1"/>
  <c r="E77" i="1"/>
  <c r="E87" i="1"/>
  <c r="E97" i="1"/>
  <c r="E107" i="1"/>
  <c r="E117" i="1"/>
  <c r="E127" i="1"/>
  <c r="E137" i="1"/>
  <c r="E147" i="1"/>
  <c r="E157" i="1"/>
  <c r="E167" i="1"/>
  <c r="E177" i="1"/>
  <c r="E187" i="1"/>
  <c r="E197" i="1"/>
  <c r="E207" i="1"/>
  <c r="E217" i="1"/>
  <c r="E227" i="1"/>
  <c r="E237" i="1"/>
  <c r="E247" i="1"/>
  <c r="E257" i="1"/>
  <c r="E267" i="1"/>
  <c r="E277" i="1"/>
  <c r="E287" i="1"/>
  <c r="E297" i="1"/>
  <c r="E307" i="1"/>
  <c r="E317" i="1"/>
  <c r="E327" i="1"/>
  <c r="E337" i="1"/>
  <c r="E347" i="1"/>
  <c r="E357" i="1"/>
  <c r="E367" i="1"/>
  <c r="E377" i="1"/>
  <c r="E387" i="1"/>
  <c r="E397" i="1"/>
  <c r="E407" i="1"/>
  <c r="E417" i="1"/>
  <c r="E427" i="1"/>
  <c r="E437" i="1"/>
  <c r="E447" i="1"/>
  <c r="E457" i="1"/>
  <c r="E467" i="1"/>
  <c r="E477" i="1"/>
  <c r="E487" i="1"/>
  <c r="E497" i="1"/>
  <c r="E507" i="1"/>
  <c r="E517" i="1"/>
  <c r="E527" i="1"/>
  <c r="E537" i="1"/>
  <c r="E547" i="1"/>
  <c r="E557" i="1"/>
  <c r="E567" i="1"/>
  <c r="E577" i="1"/>
  <c r="E587" i="1"/>
  <c r="E597" i="1"/>
  <c r="E607" i="1"/>
  <c r="E617" i="1"/>
  <c r="E627" i="1"/>
  <c r="E637" i="1"/>
  <c r="E647" i="1"/>
  <c r="E657" i="1"/>
  <c r="E667" i="1"/>
  <c r="E677" i="1"/>
  <c r="E687" i="1"/>
  <c r="E697" i="1"/>
  <c r="E707" i="1"/>
  <c r="E717" i="1"/>
  <c r="E727" i="1"/>
  <c r="E737" i="1"/>
  <c r="E747" i="1"/>
  <c r="E757" i="1"/>
  <c r="E767" i="1"/>
  <c r="E777" i="1"/>
  <c r="E787" i="1"/>
  <c r="E797" i="1"/>
  <c r="E807" i="1"/>
  <c r="E817" i="1"/>
  <c r="E827" i="1"/>
  <c r="E837" i="1"/>
  <c r="E847" i="1"/>
  <c r="E857" i="1"/>
  <c r="E867" i="1"/>
  <c r="E877" i="1"/>
  <c r="E887" i="1"/>
  <c r="E897" i="1"/>
  <c r="E907" i="1"/>
  <c r="E917" i="1"/>
  <c r="E927" i="1"/>
  <c r="E937" i="1"/>
  <c r="E947" i="1"/>
  <c r="E957" i="1"/>
  <c r="E967" i="1"/>
  <c r="E977" i="1"/>
  <c r="E987" i="1"/>
  <c r="E997" i="1"/>
  <c r="E1007" i="1"/>
  <c r="E1017" i="1"/>
  <c r="E1027" i="1"/>
  <c r="E1037" i="1"/>
  <c r="E1047" i="1"/>
  <c r="E1057" i="1"/>
  <c r="E1067" i="1"/>
  <c r="E1077" i="1"/>
  <c r="E1087" i="1"/>
  <c r="E1097" i="1"/>
  <c r="E1107" i="1"/>
  <c r="E1117" i="1"/>
  <c r="E1127" i="1"/>
  <c r="E1137" i="1"/>
  <c r="E1147" i="1"/>
  <c r="E1157" i="1"/>
  <c r="E1167" i="1"/>
  <c r="E1177" i="1"/>
  <c r="E1187" i="1"/>
  <c r="E1197" i="1"/>
  <c r="E1207" i="1"/>
  <c r="E1217" i="1"/>
  <c r="E1227" i="1"/>
  <c r="E1237" i="1"/>
  <c r="E1247" i="1"/>
  <c r="E1257" i="1"/>
  <c r="E1267" i="1"/>
  <c r="E1277" i="1"/>
  <c r="E1287" i="1"/>
  <c r="E1297" i="1"/>
  <c r="E1307" i="1"/>
  <c r="E1317" i="1"/>
  <c r="E1327" i="1"/>
  <c r="E1337" i="1"/>
  <c r="E1347" i="1"/>
  <c r="E1357" i="1"/>
  <c r="E1367" i="1"/>
  <c r="E1377" i="1"/>
  <c r="E1387" i="1"/>
  <c r="E1397" i="1"/>
  <c r="E1407" i="1"/>
  <c r="E1417" i="1"/>
  <c r="E1427" i="1"/>
  <c r="E1437" i="1"/>
  <c r="E1447" i="1"/>
  <c r="E1457" i="1"/>
  <c r="E1467" i="1"/>
  <c r="E1477" i="1"/>
  <c r="E1487" i="1"/>
  <c r="E1497" i="1"/>
  <c r="E1507" i="1"/>
  <c r="E1517" i="1"/>
  <c r="E1527" i="1"/>
  <c r="E1537" i="1"/>
  <c r="E1547" i="1"/>
  <c r="E1557" i="1"/>
  <c r="E1567" i="1"/>
  <c r="E1577" i="1"/>
  <c r="E1587" i="1"/>
  <c r="E1597" i="1"/>
  <c r="E1607" i="1"/>
  <c r="E1617" i="1"/>
  <c r="E1627" i="1"/>
  <c r="E1637" i="1"/>
  <c r="E1647" i="1"/>
  <c r="E1657" i="1"/>
  <c r="E1667" i="1"/>
  <c r="E1677" i="1"/>
  <c r="E1687" i="1"/>
  <c r="E1697" i="1"/>
  <c r="E1707" i="1"/>
  <c r="E1717" i="1"/>
  <c r="E1727" i="1"/>
  <c r="E1737" i="1"/>
  <c r="G242" i="1"/>
  <c r="G292" i="1"/>
  <c r="G342" i="1"/>
  <c r="G373" i="1"/>
  <c r="G407" i="1"/>
  <c r="G442" i="1"/>
  <c r="G473" i="1"/>
  <c r="G507" i="1"/>
  <c r="G542" i="1"/>
  <c r="G573" i="1"/>
  <c r="G607" i="1"/>
  <c r="G642" i="1"/>
  <c r="G673" i="1"/>
  <c r="G707" i="1"/>
  <c r="G742" i="1"/>
  <c r="G773" i="1"/>
  <c r="G807" i="1"/>
  <c r="G842" i="1"/>
  <c r="G873" i="1"/>
  <c r="G907" i="1"/>
  <c r="G932" i="1"/>
  <c r="G957" i="1"/>
  <c r="G981" i="1"/>
  <c r="G1001" i="1"/>
  <c r="G1021" i="1"/>
  <c r="G1041" i="1"/>
  <c r="G1061" i="1"/>
  <c r="G1081" i="1"/>
  <c r="G1098" i="1"/>
  <c r="G1113" i="1"/>
  <c r="G1131" i="1"/>
  <c r="G1148" i="1"/>
  <c r="G1163" i="1"/>
  <c r="G1181" i="1"/>
  <c r="G1198" i="1"/>
  <c r="G1213" i="1"/>
  <c r="G1231" i="1"/>
  <c r="G1244" i="1"/>
  <c r="G1259" i="1"/>
  <c r="G1273" i="1"/>
  <c r="G1287" i="1"/>
  <c r="G1299" i="1"/>
  <c r="G1312" i="1"/>
  <c r="G1324" i="1"/>
  <c r="G1337" i="1"/>
  <c r="G1349" i="1"/>
  <c r="G1362" i="1"/>
  <c r="G1374" i="1"/>
  <c r="G1387" i="1"/>
  <c r="G1398" i="1"/>
  <c r="G1409" i="1"/>
  <c r="G1421" i="1"/>
  <c r="G1432" i="1"/>
  <c r="G1443" i="1"/>
  <c r="G1454" i="1"/>
  <c r="G1465" i="1"/>
  <c r="G1476" i="1"/>
  <c r="G1487" i="1"/>
  <c r="G1498" i="1"/>
  <c r="G1509" i="1"/>
  <c r="G1521" i="1"/>
  <c r="G1532" i="1"/>
  <c r="G1543" i="1"/>
  <c r="G1554" i="1"/>
  <c r="G1565" i="1"/>
  <c r="G1576" i="1"/>
  <c r="G1587" i="1"/>
  <c r="G1598" i="1"/>
  <c r="G1608" i="1"/>
  <c r="G1618" i="1"/>
  <c r="G1628" i="1"/>
  <c r="G1638" i="1"/>
  <c r="G1648" i="1"/>
  <c r="G1658" i="1"/>
  <c r="G1668" i="1"/>
  <c r="G1678" i="1"/>
  <c r="G1688" i="1"/>
  <c r="G1698" i="1"/>
  <c r="G1708" i="1"/>
  <c r="G1718" i="1"/>
  <c r="G1728" i="1"/>
  <c r="G1738" i="1"/>
  <c r="G1748" i="1"/>
  <c r="G1758" i="1"/>
  <c r="G1768" i="1"/>
  <c r="G1778" i="1"/>
  <c r="G1788" i="1"/>
  <c r="G1798" i="1"/>
  <c r="F8" i="1"/>
  <c r="F18" i="1"/>
  <c r="F28" i="1"/>
  <c r="F38" i="1"/>
  <c r="F48" i="1"/>
  <c r="F58" i="1"/>
  <c r="F68" i="1"/>
  <c r="F78" i="1"/>
  <c r="F88" i="1"/>
  <c r="F98" i="1"/>
  <c r="F108" i="1"/>
  <c r="F118" i="1"/>
  <c r="F128" i="1"/>
  <c r="F138" i="1"/>
  <c r="F148" i="1"/>
  <c r="F158" i="1"/>
  <c r="F168" i="1"/>
  <c r="F178" i="1"/>
  <c r="F188" i="1"/>
  <c r="F198" i="1"/>
  <c r="F208" i="1"/>
  <c r="F218" i="1"/>
  <c r="F228" i="1"/>
  <c r="F238" i="1"/>
  <c r="F248" i="1"/>
  <c r="F258" i="1"/>
  <c r="F268" i="1"/>
  <c r="F278" i="1"/>
  <c r="F288" i="1"/>
  <c r="F298" i="1"/>
  <c r="F308" i="1"/>
  <c r="F318" i="1"/>
  <c r="F328" i="1"/>
  <c r="F338" i="1"/>
  <c r="F348" i="1"/>
  <c r="F358" i="1"/>
  <c r="F368" i="1"/>
  <c r="F378" i="1"/>
  <c r="F388" i="1"/>
  <c r="F398" i="1"/>
  <c r="F408" i="1"/>
  <c r="F418" i="1"/>
  <c r="F428" i="1"/>
  <c r="F438" i="1"/>
  <c r="F448" i="1"/>
  <c r="F458" i="1"/>
  <c r="F468" i="1"/>
  <c r="F478" i="1"/>
  <c r="F488" i="1"/>
  <c r="F498" i="1"/>
  <c r="F508" i="1"/>
  <c r="F518" i="1"/>
  <c r="F528" i="1"/>
  <c r="F538" i="1"/>
  <c r="F548" i="1"/>
  <c r="F558" i="1"/>
  <c r="F568" i="1"/>
  <c r="F578" i="1"/>
  <c r="F588" i="1"/>
  <c r="F598" i="1"/>
  <c r="F608" i="1"/>
  <c r="F618" i="1"/>
  <c r="F628" i="1"/>
  <c r="F638" i="1"/>
  <c r="F648" i="1"/>
  <c r="F658" i="1"/>
  <c r="F668" i="1"/>
  <c r="F678" i="1"/>
  <c r="F688" i="1"/>
  <c r="F698" i="1"/>
  <c r="F708" i="1"/>
  <c r="F718" i="1"/>
  <c r="F728" i="1"/>
  <c r="F738" i="1"/>
  <c r="F748" i="1"/>
  <c r="F758" i="1"/>
  <c r="F768" i="1"/>
  <c r="F778" i="1"/>
  <c r="F788" i="1"/>
  <c r="F798" i="1"/>
  <c r="F808" i="1"/>
  <c r="F818" i="1"/>
  <c r="F828" i="1"/>
  <c r="F838" i="1"/>
  <c r="F848" i="1"/>
  <c r="F858" i="1"/>
  <c r="F868" i="1"/>
  <c r="F878" i="1"/>
  <c r="F888" i="1"/>
  <c r="F898" i="1"/>
  <c r="F908" i="1"/>
  <c r="F918" i="1"/>
  <c r="F928" i="1"/>
  <c r="F938" i="1"/>
  <c r="F948" i="1"/>
  <c r="F958" i="1"/>
  <c r="F968" i="1"/>
  <c r="F978" i="1"/>
  <c r="F988" i="1"/>
  <c r="F998" i="1"/>
  <c r="F1008" i="1"/>
  <c r="F1018" i="1"/>
  <c r="F1028" i="1"/>
  <c r="F1038" i="1"/>
  <c r="F1048" i="1"/>
  <c r="F1058" i="1"/>
  <c r="F1068" i="1"/>
  <c r="F1078" i="1"/>
  <c r="F1088" i="1"/>
  <c r="F1098" i="1"/>
  <c r="F1108" i="1"/>
  <c r="F1118" i="1"/>
  <c r="F1128" i="1"/>
  <c r="F1138" i="1"/>
  <c r="F1148" i="1"/>
  <c r="F1158" i="1"/>
  <c r="F1168" i="1"/>
  <c r="F1178" i="1"/>
  <c r="F1188" i="1"/>
  <c r="F1198" i="1"/>
  <c r="F1208" i="1"/>
  <c r="F1218" i="1"/>
  <c r="F1228" i="1"/>
  <c r="F1238" i="1"/>
  <c r="F1248" i="1"/>
  <c r="F1258" i="1"/>
  <c r="F1268" i="1"/>
  <c r="F1278" i="1"/>
  <c r="F1288" i="1"/>
  <c r="F1298" i="1"/>
  <c r="F1308" i="1"/>
  <c r="F1318" i="1"/>
  <c r="F1328" i="1"/>
  <c r="F1338" i="1"/>
  <c r="F1348" i="1"/>
  <c r="F1358" i="1"/>
  <c r="F1368" i="1"/>
  <c r="F1378" i="1"/>
  <c r="F1388" i="1"/>
  <c r="F1398" i="1"/>
  <c r="F1408" i="1"/>
  <c r="F1418" i="1"/>
  <c r="F1428" i="1"/>
  <c r="F1438" i="1"/>
  <c r="F1448" i="1"/>
  <c r="F1458" i="1"/>
  <c r="F1468" i="1"/>
  <c r="F1478" i="1"/>
  <c r="F1488" i="1"/>
  <c r="F1498" i="1"/>
  <c r="F1508" i="1"/>
  <c r="F1518" i="1"/>
  <c r="F1528" i="1"/>
  <c r="F1538" i="1"/>
  <c r="F1548" i="1"/>
  <c r="F1558" i="1"/>
  <c r="F1568" i="1"/>
  <c r="F1578" i="1"/>
  <c r="F1588" i="1"/>
  <c r="F1598" i="1"/>
  <c r="F1608" i="1"/>
  <c r="F1618" i="1"/>
  <c r="F1628" i="1"/>
  <c r="F1638" i="1"/>
  <c r="F1648" i="1"/>
  <c r="F1658" i="1"/>
  <c r="F1668" i="1"/>
  <c r="F1678" i="1"/>
  <c r="F1688" i="1"/>
  <c r="F1698" i="1"/>
  <c r="F1708" i="1"/>
  <c r="F1718" i="1"/>
  <c r="F1728" i="1"/>
  <c r="F1738" i="1"/>
  <c r="F1748" i="1"/>
  <c r="F1758" i="1"/>
  <c r="F1768" i="1"/>
  <c r="F1778" i="1"/>
  <c r="F1788" i="1"/>
  <c r="F1798" i="1"/>
  <c r="E8" i="1"/>
  <c r="E18" i="1"/>
  <c r="E28" i="1"/>
  <c r="E38" i="1"/>
  <c r="E48" i="1"/>
  <c r="E58" i="1"/>
  <c r="E68" i="1"/>
  <c r="E78" i="1"/>
  <c r="E88" i="1"/>
  <c r="E98" i="1"/>
  <c r="E108" i="1"/>
  <c r="E118" i="1"/>
  <c r="E128" i="1"/>
  <c r="E138" i="1"/>
  <c r="E148" i="1"/>
  <c r="E158" i="1"/>
  <c r="E168" i="1"/>
  <c r="E178" i="1"/>
  <c r="E188" i="1"/>
  <c r="E198" i="1"/>
  <c r="E208" i="1"/>
  <c r="E218" i="1"/>
  <c r="E228" i="1"/>
  <c r="E238" i="1"/>
  <c r="E248" i="1"/>
  <c r="E258" i="1"/>
  <c r="E268" i="1"/>
  <c r="E278" i="1"/>
  <c r="E288" i="1"/>
  <c r="E298" i="1"/>
  <c r="E308" i="1"/>
  <c r="E318" i="1"/>
  <c r="E328" i="1"/>
  <c r="E338" i="1"/>
  <c r="E348" i="1"/>
  <c r="E358" i="1"/>
  <c r="E368" i="1"/>
  <c r="E378" i="1"/>
  <c r="E388" i="1"/>
  <c r="E398" i="1"/>
  <c r="E408" i="1"/>
  <c r="E418" i="1"/>
  <c r="E428" i="1"/>
  <c r="E438" i="1"/>
  <c r="E448" i="1"/>
  <c r="E458" i="1"/>
  <c r="E468" i="1"/>
  <c r="E478" i="1"/>
  <c r="E488" i="1"/>
  <c r="E498" i="1"/>
  <c r="E508" i="1"/>
  <c r="E518" i="1"/>
  <c r="E528" i="1"/>
  <c r="E538" i="1"/>
  <c r="E548" i="1"/>
  <c r="E558" i="1"/>
  <c r="E568" i="1"/>
  <c r="E578" i="1"/>
  <c r="E588" i="1"/>
  <c r="E598" i="1"/>
  <c r="E608" i="1"/>
  <c r="E618" i="1"/>
  <c r="E628" i="1"/>
  <c r="E638" i="1"/>
  <c r="E648" i="1"/>
  <c r="E658" i="1"/>
  <c r="E668" i="1"/>
  <c r="E678" i="1"/>
  <c r="E688" i="1"/>
  <c r="E698" i="1"/>
  <c r="E708" i="1"/>
  <c r="E718" i="1"/>
  <c r="E728" i="1"/>
  <c r="E738" i="1"/>
  <c r="E748" i="1"/>
  <c r="E758" i="1"/>
  <c r="E768" i="1"/>
  <c r="E778" i="1"/>
  <c r="E788" i="1"/>
  <c r="E798" i="1"/>
  <c r="E808" i="1"/>
  <c r="E818" i="1"/>
  <c r="E828" i="1"/>
  <c r="E838" i="1"/>
  <c r="E848" i="1"/>
  <c r="E858" i="1"/>
  <c r="E868" i="1"/>
  <c r="E878" i="1"/>
  <c r="E888" i="1"/>
  <c r="E898" i="1"/>
  <c r="E908" i="1"/>
  <c r="E918" i="1"/>
  <c r="E928" i="1"/>
  <c r="E938" i="1"/>
  <c r="E948" i="1"/>
  <c r="E958" i="1"/>
  <c r="E968" i="1"/>
  <c r="E978" i="1"/>
  <c r="E988" i="1"/>
  <c r="E998" i="1"/>
  <c r="E1008" i="1"/>
  <c r="E1018" i="1"/>
  <c r="E1028" i="1"/>
  <c r="E1038" i="1"/>
  <c r="E1048" i="1"/>
  <c r="E1058" i="1"/>
  <c r="E1068" i="1"/>
  <c r="E1078" i="1"/>
  <c r="E1088" i="1"/>
  <c r="E1098" i="1"/>
  <c r="E1108" i="1"/>
  <c r="E1118" i="1"/>
  <c r="E1128" i="1"/>
  <c r="E1138" i="1"/>
  <c r="E1148" i="1"/>
  <c r="E1158" i="1"/>
  <c r="E1168" i="1"/>
  <c r="E1178" i="1"/>
  <c r="E1188" i="1"/>
  <c r="E1198" i="1"/>
  <c r="E1208" i="1"/>
  <c r="E1218" i="1"/>
  <c r="E1228" i="1"/>
  <c r="E1238" i="1"/>
  <c r="E1248" i="1"/>
  <c r="E1258" i="1"/>
  <c r="E1268" i="1"/>
  <c r="E1278" i="1"/>
  <c r="E1288" i="1"/>
  <c r="E1298" i="1"/>
  <c r="E1308" i="1"/>
  <c r="E1318" i="1"/>
  <c r="E1328" i="1"/>
  <c r="E1338" i="1"/>
  <c r="E1348" i="1"/>
  <c r="E1358" i="1"/>
  <c r="E1368" i="1"/>
  <c r="E1378" i="1"/>
  <c r="E1388" i="1"/>
  <c r="E1398" i="1"/>
  <c r="E1408" i="1"/>
  <c r="E1418" i="1"/>
  <c r="E1428" i="1"/>
  <c r="E1438" i="1"/>
  <c r="E1448" i="1"/>
  <c r="E1458" i="1"/>
  <c r="E1468" i="1"/>
  <c r="E1478" i="1"/>
  <c r="E1488" i="1"/>
  <c r="E1498" i="1"/>
  <c r="E1508" i="1"/>
  <c r="E1518" i="1"/>
  <c r="E1528" i="1"/>
  <c r="E1538" i="1"/>
  <c r="E1548" i="1"/>
  <c r="E1558" i="1"/>
  <c r="E1568" i="1"/>
  <c r="E1578" i="1"/>
  <c r="E1588" i="1"/>
  <c r="E1598" i="1"/>
  <c r="E1608" i="1"/>
  <c r="E1618" i="1"/>
  <c r="E1628" i="1"/>
  <c r="E1638" i="1"/>
  <c r="E1648" i="1"/>
  <c r="E1658" i="1"/>
  <c r="E1668" i="1"/>
  <c r="E1678" i="1"/>
  <c r="E1688" i="1"/>
  <c r="E1698" i="1"/>
  <c r="E1708" i="1"/>
  <c r="E1718" i="1"/>
  <c r="E1728" i="1"/>
  <c r="E1738" i="1"/>
  <c r="E1748" i="1"/>
  <c r="E1758" i="1"/>
  <c r="E1768" i="1"/>
  <c r="E1778" i="1"/>
  <c r="E1788" i="1"/>
  <c r="E1798" i="1"/>
  <c r="D8" i="1"/>
  <c r="D18" i="1"/>
  <c r="D28" i="1"/>
  <c r="D38" i="1"/>
  <c r="D48" i="1"/>
  <c r="D58" i="1"/>
  <c r="G243" i="1"/>
  <c r="G293" i="1"/>
  <c r="G343" i="1"/>
  <c r="G377" i="1"/>
  <c r="G412" i="1"/>
  <c r="G443" i="1"/>
  <c r="G477" i="1"/>
  <c r="G512" i="1"/>
  <c r="G543" i="1"/>
  <c r="G577" i="1"/>
  <c r="G612" i="1"/>
  <c r="G643" i="1"/>
  <c r="G677" i="1"/>
  <c r="G712" i="1"/>
  <c r="G743" i="1"/>
  <c r="G777" i="1"/>
  <c r="G812" i="1"/>
  <c r="G843" i="1"/>
  <c r="G877" i="1"/>
  <c r="G908" i="1"/>
  <c r="G933" i="1"/>
  <c r="G958" i="1"/>
  <c r="G982" i="1"/>
  <c r="G1002" i="1"/>
  <c r="G1022" i="1"/>
  <c r="G1042" i="1"/>
  <c r="G1062" i="1"/>
  <c r="G1082" i="1"/>
  <c r="G1099" i="1"/>
  <c r="G1117" i="1"/>
  <c r="G1132" i="1"/>
  <c r="G1149" i="1"/>
  <c r="G1167" i="1"/>
  <c r="G1182" i="1"/>
  <c r="G1199" i="1"/>
  <c r="G1217" i="1"/>
  <c r="G1232" i="1"/>
  <c r="G1247" i="1"/>
  <c r="G1261" i="1"/>
  <c r="G1274" i="1"/>
  <c r="G1288" i="1"/>
  <c r="G1301" i="1"/>
  <c r="G1313" i="1"/>
  <c r="G1325" i="1"/>
  <c r="G1338" i="1"/>
  <c r="G1351" i="1"/>
  <c r="G1363" i="1"/>
  <c r="G1375" i="1"/>
  <c r="G1388" i="1"/>
  <c r="G1399" i="1"/>
  <c r="G1411" i="1"/>
  <c r="G1422" i="1"/>
  <c r="G1433" i="1"/>
  <c r="G1444" i="1"/>
  <c r="G1455" i="1"/>
  <c r="G1466" i="1"/>
  <c r="G1477" i="1"/>
  <c r="G1488" i="1"/>
  <c r="G1499" i="1"/>
  <c r="G1511" i="1"/>
  <c r="G1522" i="1"/>
  <c r="G1533" i="1"/>
  <c r="G1544" i="1"/>
  <c r="G1555" i="1"/>
  <c r="G1566" i="1"/>
  <c r="G1577" i="1"/>
  <c r="G1588" i="1"/>
  <c r="G1599" i="1"/>
  <c r="G1609" i="1"/>
  <c r="G1619" i="1"/>
  <c r="G1629" i="1"/>
  <c r="G1639" i="1"/>
  <c r="G1649" i="1"/>
  <c r="G1659" i="1"/>
  <c r="G1669" i="1"/>
  <c r="G1679" i="1"/>
  <c r="G1689" i="1"/>
  <c r="G1699" i="1"/>
  <c r="G1709" i="1"/>
  <c r="G1719" i="1"/>
  <c r="G1729" i="1"/>
  <c r="G1739" i="1"/>
  <c r="G1749" i="1"/>
  <c r="G1759" i="1"/>
  <c r="G1769" i="1"/>
  <c r="G1779" i="1"/>
  <c r="G1789" i="1"/>
  <c r="G1799" i="1"/>
  <c r="F9" i="1"/>
  <c r="F19" i="1"/>
  <c r="F29" i="1"/>
  <c r="F39" i="1"/>
  <c r="F49" i="1"/>
  <c r="F59" i="1"/>
  <c r="F69" i="1"/>
  <c r="F79" i="1"/>
  <c r="F89" i="1"/>
  <c r="F99" i="1"/>
  <c r="F109" i="1"/>
  <c r="F119" i="1"/>
  <c r="F129" i="1"/>
  <c r="F139" i="1"/>
  <c r="F149" i="1"/>
  <c r="F159" i="1"/>
  <c r="F169" i="1"/>
  <c r="F179" i="1"/>
  <c r="F189" i="1"/>
  <c r="F199" i="1"/>
  <c r="F209" i="1"/>
  <c r="F219" i="1"/>
  <c r="F229" i="1"/>
  <c r="F239" i="1"/>
  <c r="F249" i="1"/>
  <c r="F259" i="1"/>
  <c r="F269" i="1"/>
  <c r="F279" i="1"/>
  <c r="F289" i="1"/>
  <c r="F299" i="1"/>
  <c r="F309" i="1"/>
  <c r="F319" i="1"/>
  <c r="F329" i="1"/>
  <c r="F339" i="1"/>
  <c r="F349" i="1"/>
  <c r="F359" i="1"/>
  <c r="F369" i="1"/>
  <c r="F379" i="1"/>
  <c r="F389" i="1"/>
  <c r="F399" i="1"/>
  <c r="F409" i="1"/>
  <c r="F419" i="1"/>
  <c r="F429" i="1"/>
  <c r="F439" i="1"/>
  <c r="F449" i="1"/>
  <c r="F459" i="1"/>
  <c r="F469" i="1"/>
  <c r="F479" i="1"/>
  <c r="F489" i="1"/>
  <c r="F499" i="1"/>
  <c r="F509" i="1"/>
  <c r="F519" i="1"/>
  <c r="F529" i="1"/>
  <c r="F539" i="1"/>
  <c r="F549" i="1"/>
  <c r="F559" i="1"/>
  <c r="F569" i="1"/>
  <c r="F579" i="1"/>
  <c r="F589" i="1"/>
  <c r="F599" i="1"/>
  <c r="F609" i="1"/>
  <c r="F619" i="1"/>
  <c r="F629" i="1"/>
  <c r="F639" i="1"/>
  <c r="F649" i="1"/>
  <c r="F659" i="1"/>
  <c r="F669" i="1"/>
  <c r="F679" i="1"/>
  <c r="F689" i="1"/>
  <c r="F699" i="1"/>
  <c r="F709" i="1"/>
  <c r="F719" i="1"/>
  <c r="F729" i="1"/>
  <c r="F739" i="1"/>
  <c r="F749" i="1"/>
  <c r="F759" i="1"/>
  <c r="F769" i="1"/>
  <c r="F779" i="1"/>
  <c r="F789" i="1"/>
  <c r="F799" i="1"/>
  <c r="F809" i="1"/>
  <c r="F819" i="1"/>
  <c r="F829" i="1"/>
  <c r="F839" i="1"/>
  <c r="F849" i="1"/>
  <c r="F859" i="1"/>
  <c r="F869" i="1"/>
  <c r="F879" i="1"/>
  <c r="F889" i="1"/>
  <c r="F899" i="1"/>
  <c r="F909" i="1"/>
  <c r="F919" i="1"/>
  <c r="F929" i="1"/>
  <c r="F939" i="1"/>
  <c r="F949" i="1"/>
  <c r="F959" i="1"/>
  <c r="F969" i="1"/>
  <c r="F979" i="1"/>
  <c r="F989" i="1"/>
  <c r="F999" i="1"/>
  <c r="F1009" i="1"/>
  <c r="F1019" i="1"/>
  <c r="F1029" i="1"/>
  <c r="F1039" i="1"/>
  <c r="F1049" i="1"/>
  <c r="F1059" i="1"/>
  <c r="F1069" i="1"/>
  <c r="F1079" i="1"/>
  <c r="F1089" i="1"/>
  <c r="F1099" i="1"/>
  <c r="F1109" i="1"/>
  <c r="F1119" i="1"/>
  <c r="F1129" i="1"/>
  <c r="F1139" i="1"/>
  <c r="F1149" i="1"/>
  <c r="F1159" i="1"/>
  <c r="F1169" i="1"/>
  <c r="F1179" i="1"/>
  <c r="F1189" i="1"/>
  <c r="F1199" i="1"/>
  <c r="F1209" i="1"/>
  <c r="F1219" i="1"/>
  <c r="F1229" i="1"/>
  <c r="F1239" i="1"/>
  <c r="F1249" i="1"/>
  <c r="F1259" i="1"/>
  <c r="F1269" i="1"/>
  <c r="F1279" i="1"/>
  <c r="F1289" i="1"/>
  <c r="F1299" i="1"/>
  <c r="F1309" i="1"/>
  <c r="F1319" i="1"/>
  <c r="F1329" i="1"/>
  <c r="F1339" i="1"/>
  <c r="F1349" i="1"/>
  <c r="F1359" i="1"/>
  <c r="F1369" i="1"/>
  <c r="F1379" i="1"/>
  <c r="F1389" i="1"/>
  <c r="F1399" i="1"/>
  <c r="F1409" i="1"/>
  <c r="F1419" i="1"/>
  <c r="F1429" i="1"/>
  <c r="F1439" i="1"/>
  <c r="F1449" i="1"/>
  <c r="F1459" i="1"/>
  <c r="F1469" i="1"/>
  <c r="F1479" i="1"/>
  <c r="F1489" i="1"/>
  <c r="F1499" i="1"/>
  <c r="F1509" i="1"/>
  <c r="F1519" i="1"/>
  <c r="F1529" i="1"/>
  <c r="F1539" i="1"/>
  <c r="F1549" i="1"/>
  <c r="F1559" i="1"/>
  <c r="F1569" i="1"/>
  <c r="F1579" i="1"/>
  <c r="F1589" i="1"/>
  <c r="F1599" i="1"/>
  <c r="F1609" i="1"/>
  <c r="F1619" i="1"/>
  <c r="F1629" i="1"/>
  <c r="F1639" i="1"/>
  <c r="F1649" i="1"/>
  <c r="F1659" i="1"/>
  <c r="F1669" i="1"/>
  <c r="F1679" i="1"/>
  <c r="F1689" i="1"/>
  <c r="F1699" i="1"/>
  <c r="F1709" i="1"/>
  <c r="F1719" i="1"/>
  <c r="F1729" i="1"/>
  <c r="F1739" i="1"/>
  <c r="F1749" i="1"/>
  <c r="F1759" i="1"/>
  <c r="F1769" i="1"/>
  <c r="F1779" i="1"/>
  <c r="F1789" i="1"/>
  <c r="F1799" i="1"/>
  <c r="E9" i="1"/>
  <c r="E19" i="1"/>
  <c r="E29" i="1"/>
  <c r="E39" i="1"/>
  <c r="E49" i="1"/>
  <c r="E59" i="1"/>
  <c r="E69" i="1"/>
  <c r="E79" i="1"/>
  <c r="E89" i="1"/>
  <c r="E99" i="1"/>
  <c r="E109" i="1"/>
  <c r="E119" i="1"/>
  <c r="E129" i="1"/>
  <c r="E139" i="1"/>
  <c r="E149" i="1"/>
  <c r="E159" i="1"/>
  <c r="E169" i="1"/>
  <c r="E179" i="1"/>
  <c r="E189" i="1"/>
  <c r="E199" i="1"/>
  <c r="E209" i="1"/>
  <c r="E219" i="1"/>
  <c r="E229" i="1"/>
  <c r="E239" i="1"/>
  <c r="E249" i="1"/>
  <c r="E259" i="1"/>
  <c r="E269" i="1"/>
  <c r="E279" i="1"/>
  <c r="E289" i="1"/>
  <c r="E299" i="1"/>
  <c r="E309" i="1"/>
  <c r="E319" i="1"/>
  <c r="E329" i="1"/>
  <c r="E339" i="1"/>
  <c r="E349" i="1"/>
  <c r="E359" i="1"/>
  <c r="E369" i="1"/>
  <c r="E379" i="1"/>
  <c r="E389" i="1"/>
  <c r="E399" i="1"/>
  <c r="E409" i="1"/>
  <c r="E419" i="1"/>
  <c r="E429" i="1"/>
  <c r="E439" i="1"/>
  <c r="E449" i="1"/>
  <c r="E459" i="1"/>
  <c r="E469" i="1"/>
  <c r="E479" i="1"/>
  <c r="E489" i="1"/>
  <c r="E499" i="1"/>
  <c r="E509" i="1"/>
  <c r="E519" i="1"/>
  <c r="E529" i="1"/>
  <c r="E539" i="1"/>
  <c r="E549" i="1"/>
  <c r="E559" i="1"/>
  <c r="E569" i="1"/>
  <c r="G252" i="1"/>
  <c r="G302" i="1"/>
  <c r="G347" i="1"/>
  <c r="G382" i="1"/>
  <c r="G413" i="1"/>
  <c r="G447" i="1"/>
  <c r="G482" i="1"/>
  <c r="G513" i="1"/>
  <c r="G547" i="1"/>
  <c r="G582" i="1"/>
  <c r="G613" i="1"/>
  <c r="G647" i="1"/>
  <c r="G682" i="1"/>
  <c r="G713" i="1"/>
  <c r="G747" i="1"/>
  <c r="G782" i="1"/>
  <c r="G813" i="1"/>
  <c r="G847" i="1"/>
  <c r="G882" i="1"/>
  <c r="G912" i="1"/>
  <c r="G937" i="1"/>
  <c r="G962" i="1"/>
  <c r="G983" i="1"/>
  <c r="G1003" i="1"/>
  <c r="G1023" i="1"/>
  <c r="G1043" i="1"/>
  <c r="G1063" i="1"/>
  <c r="G1083" i="1"/>
  <c r="G1101" i="1"/>
  <c r="G1118" i="1"/>
  <c r="G1133" i="1"/>
  <c r="G1151" i="1"/>
  <c r="G1168" i="1"/>
  <c r="G1183" i="1"/>
  <c r="G1201" i="1"/>
  <c r="G1218" i="1"/>
  <c r="G1233" i="1"/>
  <c r="G1248" i="1"/>
  <c r="G1262" i="1"/>
  <c r="G1277" i="1"/>
  <c r="G1289" i="1"/>
  <c r="G1302" i="1"/>
  <c r="G1314" i="1"/>
  <c r="G1327" i="1"/>
  <c r="G1339" i="1"/>
  <c r="G1352" i="1"/>
  <c r="G1364" i="1"/>
  <c r="G1377" i="1"/>
  <c r="G1389" i="1"/>
  <c r="G1401" i="1"/>
  <c r="G1412" i="1"/>
  <c r="G1423" i="1"/>
  <c r="G1434" i="1"/>
  <c r="G1445" i="1"/>
  <c r="G1456" i="1"/>
  <c r="G1467" i="1"/>
  <c r="G1478" i="1"/>
  <c r="G1489" i="1"/>
  <c r="G1501" i="1"/>
  <c r="G1512" i="1"/>
  <c r="G1523" i="1"/>
  <c r="G1534" i="1"/>
  <c r="G1545" i="1"/>
  <c r="G1556" i="1"/>
  <c r="G1567" i="1"/>
  <c r="G1578" i="1"/>
  <c r="G1589" i="1"/>
  <c r="G1600" i="1"/>
  <c r="G1610" i="1"/>
  <c r="G1620" i="1"/>
  <c r="G1630" i="1"/>
  <c r="G1640" i="1"/>
  <c r="G1650" i="1"/>
  <c r="G1660" i="1"/>
  <c r="G1670" i="1"/>
  <c r="G1680" i="1"/>
  <c r="G1690" i="1"/>
  <c r="G1700" i="1"/>
  <c r="G1710" i="1"/>
  <c r="G1720" i="1"/>
  <c r="G1730" i="1"/>
  <c r="G1740" i="1"/>
  <c r="G1750" i="1"/>
  <c r="G1760" i="1"/>
  <c r="G1770" i="1"/>
  <c r="G1780" i="1"/>
  <c r="G1790" i="1"/>
  <c r="G1800" i="1"/>
  <c r="F10" i="1"/>
  <c r="F20" i="1"/>
  <c r="F30" i="1"/>
  <c r="F40" i="1"/>
  <c r="F50" i="1"/>
  <c r="F60" i="1"/>
  <c r="F70" i="1"/>
  <c r="F80" i="1"/>
  <c r="F90" i="1"/>
  <c r="F100" i="1"/>
  <c r="F110" i="1"/>
  <c r="F120" i="1"/>
  <c r="F130" i="1"/>
  <c r="F140" i="1"/>
  <c r="F150" i="1"/>
  <c r="F160" i="1"/>
  <c r="F170" i="1"/>
  <c r="F180" i="1"/>
  <c r="F190" i="1"/>
  <c r="F200" i="1"/>
  <c r="F210" i="1"/>
  <c r="F220" i="1"/>
  <c r="F230" i="1"/>
  <c r="F240" i="1"/>
  <c r="F250" i="1"/>
  <c r="F260" i="1"/>
  <c r="F270" i="1"/>
  <c r="F280" i="1"/>
  <c r="F290" i="1"/>
  <c r="F300" i="1"/>
  <c r="F310" i="1"/>
  <c r="F320" i="1"/>
  <c r="F330" i="1"/>
  <c r="F340" i="1"/>
  <c r="F350" i="1"/>
  <c r="F360" i="1"/>
  <c r="F370" i="1"/>
  <c r="F380" i="1"/>
  <c r="F390" i="1"/>
  <c r="F400" i="1"/>
  <c r="F410" i="1"/>
  <c r="F420" i="1"/>
  <c r="F430" i="1"/>
  <c r="F440" i="1"/>
  <c r="F450" i="1"/>
  <c r="F460" i="1"/>
  <c r="F470" i="1"/>
  <c r="F480" i="1"/>
  <c r="F490" i="1"/>
  <c r="F500" i="1"/>
  <c r="F510" i="1"/>
  <c r="F520" i="1"/>
  <c r="F530" i="1"/>
  <c r="F540" i="1"/>
  <c r="F550" i="1"/>
  <c r="F560" i="1"/>
  <c r="F570" i="1"/>
  <c r="F580" i="1"/>
  <c r="F590" i="1"/>
  <c r="F600" i="1"/>
  <c r="F610" i="1"/>
  <c r="F620" i="1"/>
  <c r="F630" i="1"/>
  <c r="F640" i="1"/>
  <c r="F650" i="1"/>
  <c r="F660" i="1"/>
  <c r="F670" i="1"/>
  <c r="F680" i="1"/>
  <c r="F690" i="1"/>
  <c r="F700" i="1"/>
  <c r="F710" i="1"/>
  <c r="F720" i="1"/>
  <c r="F730" i="1"/>
  <c r="F740" i="1"/>
  <c r="F750" i="1"/>
  <c r="F760" i="1"/>
  <c r="F770" i="1"/>
  <c r="F780" i="1"/>
  <c r="F790" i="1"/>
  <c r="F800" i="1"/>
  <c r="F810" i="1"/>
  <c r="F820" i="1"/>
  <c r="F830" i="1"/>
  <c r="F840" i="1"/>
  <c r="F850" i="1"/>
  <c r="F860" i="1"/>
  <c r="F870" i="1"/>
  <c r="F880" i="1"/>
  <c r="F890" i="1"/>
  <c r="F900" i="1"/>
  <c r="F910" i="1"/>
  <c r="F920" i="1"/>
  <c r="F930" i="1"/>
  <c r="F940" i="1"/>
  <c r="F950" i="1"/>
  <c r="F960" i="1"/>
  <c r="F970" i="1"/>
  <c r="F980" i="1"/>
  <c r="F990" i="1"/>
  <c r="F1000" i="1"/>
  <c r="F1010" i="1"/>
  <c r="F1020" i="1"/>
  <c r="F1030" i="1"/>
  <c r="F1040" i="1"/>
  <c r="F1050" i="1"/>
  <c r="F1060" i="1"/>
  <c r="F1070" i="1"/>
  <c r="F1080" i="1"/>
  <c r="F1090" i="1"/>
  <c r="F1100" i="1"/>
  <c r="F1110" i="1"/>
  <c r="F1120" i="1"/>
  <c r="F1130" i="1"/>
  <c r="F1140" i="1"/>
  <c r="F1150" i="1"/>
  <c r="F1160" i="1"/>
  <c r="F1170" i="1"/>
  <c r="F1180" i="1"/>
  <c r="F1190" i="1"/>
  <c r="F1200" i="1"/>
  <c r="F1210" i="1"/>
  <c r="F1220" i="1"/>
  <c r="F1230" i="1"/>
  <c r="F1240" i="1"/>
  <c r="F1250" i="1"/>
  <c r="F1260" i="1"/>
  <c r="F1270" i="1"/>
  <c r="F1280" i="1"/>
  <c r="F1290" i="1"/>
  <c r="F1300" i="1"/>
  <c r="F1310" i="1"/>
  <c r="F1320" i="1"/>
  <c r="F1330" i="1"/>
  <c r="F1340" i="1"/>
  <c r="F1350" i="1"/>
  <c r="F1360" i="1"/>
  <c r="F1370" i="1"/>
  <c r="F1380" i="1"/>
  <c r="F1390" i="1"/>
  <c r="F1400" i="1"/>
  <c r="F1410" i="1"/>
  <c r="F1420" i="1"/>
  <c r="F1430" i="1"/>
  <c r="F1440" i="1"/>
  <c r="F1450" i="1"/>
  <c r="F1460" i="1"/>
  <c r="F1470" i="1"/>
  <c r="F1480" i="1"/>
  <c r="F1490" i="1"/>
  <c r="F1500" i="1"/>
  <c r="F1510" i="1"/>
  <c r="F1520" i="1"/>
  <c r="F1530" i="1"/>
  <c r="F1540" i="1"/>
  <c r="F1550" i="1"/>
  <c r="F1560" i="1"/>
  <c r="F1570" i="1"/>
  <c r="F1580" i="1"/>
  <c r="F1590" i="1"/>
  <c r="F1600" i="1"/>
  <c r="F1610" i="1"/>
  <c r="F1620" i="1"/>
  <c r="F1630" i="1"/>
  <c r="F1640" i="1"/>
  <c r="F1650" i="1"/>
  <c r="F1660" i="1"/>
  <c r="F1670" i="1"/>
  <c r="F1680" i="1"/>
  <c r="F1690" i="1"/>
  <c r="F1700" i="1"/>
  <c r="F1710" i="1"/>
  <c r="F1720" i="1"/>
  <c r="F1730" i="1"/>
  <c r="F1740" i="1"/>
  <c r="F1750" i="1"/>
  <c r="F1760" i="1"/>
  <c r="F1770" i="1"/>
  <c r="F1780" i="1"/>
  <c r="F1790" i="1"/>
  <c r="F1800" i="1"/>
  <c r="E10" i="1"/>
  <c r="E20" i="1"/>
  <c r="E30" i="1"/>
  <c r="E40" i="1"/>
  <c r="E50" i="1"/>
  <c r="E60" i="1"/>
  <c r="E70" i="1"/>
  <c r="E80" i="1"/>
  <c r="E90" i="1"/>
  <c r="E100" i="1"/>
  <c r="E110" i="1"/>
  <c r="E120" i="1"/>
  <c r="E130" i="1"/>
  <c r="E140" i="1"/>
  <c r="E150" i="1"/>
  <c r="E160" i="1"/>
  <c r="E170" i="1"/>
  <c r="E180" i="1"/>
  <c r="E190" i="1"/>
  <c r="E200" i="1"/>
  <c r="E210" i="1"/>
  <c r="E220" i="1"/>
  <c r="E230" i="1"/>
  <c r="E240" i="1"/>
  <c r="E250" i="1"/>
  <c r="E260" i="1"/>
  <c r="E270" i="1"/>
  <c r="E280" i="1"/>
  <c r="E290" i="1"/>
  <c r="E300" i="1"/>
  <c r="E310" i="1"/>
  <c r="E320" i="1"/>
  <c r="E330" i="1"/>
  <c r="E340" i="1"/>
  <c r="E350" i="1"/>
  <c r="E360" i="1"/>
  <c r="E370" i="1"/>
  <c r="E380" i="1"/>
  <c r="E390" i="1"/>
  <c r="E400" i="1"/>
  <c r="E410" i="1"/>
  <c r="E420" i="1"/>
  <c r="E430" i="1"/>
  <c r="E440" i="1"/>
  <c r="E450" i="1"/>
  <c r="E460" i="1"/>
  <c r="E470" i="1"/>
  <c r="E480" i="1"/>
  <c r="E490" i="1"/>
  <c r="E500" i="1"/>
  <c r="E510" i="1"/>
  <c r="E520" i="1"/>
  <c r="E530" i="1"/>
  <c r="E540" i="1"/>
  <c r="E550" i="1"/>
  <c r="E560" i="1"/>
  <c r="E570" i="1"/>
  <c r="E580" i="1"/>
  <c r="E590" i="1"/>
  <c r="E600" i="1"/>
  <c r="E610" i="1"/>
  <c r="E620" i="1"/>
  <c r="E630" i="1"/>
  <c r="E640" i="1"/>
  <c r="E650" i="1"/>
  <c r="E660" i="1"/>
  <c r="E670" i="1"/>
  <c r="E680" i="1"/>
  <c r="E690" i="1"/>
  <c r="E700" i="1"/>
  <c r="E710" i="1"/>
  <c r="E720" i="1"/>
  <c r="E730" i="1"/>
  <c r="E740" i="1"/>
  <c r="E750" i="1"/>
  <c r="E760" i="1"/>
  <c r="E770" i="1"/>
  <c r="E780" i="1"/>
  <c r="E790" i="1"/>
  <c r="E800" i="1"/>
  <c r="E810" i="1"/>
  <c r="E820" i="1"/>
  <c r="E830" i="1"/>
  <c r="E840" i="1"/>
  <c r="E850" i="1"/>
  <c r="E860" i="1"/>
  <c r="E870" i="1"/>
  <c r="E880" i="1"/>
  <c r="E890" i="1"/>
  <c r="E900" i="1"/>
  <c r="E910" i="1"/>
  <c r="E920" i="1"/>
  <c r="E930" i="1"/>
  <c r="E940" i="1"/>
  <c r="E950" i="1"/>
  <c r="E960" i="1"/>
  <c r="E970" i="1"/>
  <c r="E980" i="1"/>
  <c r="E990" i="1"/>
  <c r="E1000" i="1"/>
  <c r="E1010" i="1"/>
  <c r="E1020" i="1"/>
  <c r="E1030" i="1"/>
  <c r="E1040" i="1"/>
  <c r="E1050" i="1"/>
  <c r="E1060" i="1"/>
  <c r="E1070" i="1"/>
  <c r="E1080" i="1"/>
  <c r="E1090" i="1"/>
  <c r="E1100" i="1"/>
  <c r="E1110" i="1"/>
  <c r="E1120" i="1"/>
  <c r="E1130" i="1"/>
  <c r="E1140" i="1"/>
  <c r="E1150" i="1"/>
  <c r="E1160" i="1"/>
  <c r="E1170" i="1"/>
  <c r="E1180" i="1"/>
  <c r="E1190" i="1"/>
  <c r="E1200" i="1"/>
  <c r="E1210" i="1"/>
  <c r="E1220" i="1"/>
  <c r="E1230" i="1"/>
  <c r="E1240" i="1"/>
  <c r="E1250" i="1"/>
  <c r="E1260" i="1"/>
  <c r="E1270" i="1"/>
  <c r="E1280" i="1"/>
  <c r="E1290" i="1"/>
  <c r="E1300" i="1"/>
  <c r="E1310" i="1"/>
  <c r="E1320" i="1"/>
  <c r="E1330" i="1"/>
  <c r="E1340" i="1"/>
  <c r="E1350" i="1"/>
  <c r="E1360" i="1"/>
  <c r="E1370" i="1"/>
  <c r="E1380" i="1"/>
  <c r="E1390" i="1"/>
  <c r="E1400" i="1"/>
  <c r="E1410" i="1"/>
  <c r="E1420" i="1"/>
  <c r="E1430" i="1"/>
  <c r="E1440" i="1"/>
  <c r="E1450" i="1"/>
  <c r="E1460" i="1"/>
  <c r="E1470" i="1"/>
  <c r="E1480" i="1"/>
  <c r="E1490" i="1"/>
  <c r="E1500" i="1"/>
  <c r="E1510" i="1"/>
  <c r="E1520" i="1"/>
  <c r="E1530" i="1"/>
  <c r="E1540" i="1"/>
  <c r="E1550" i="1"/>
  <c r="E1560" i="1"/>
  <c r="E1570" i="1"/>
  <c r="E1580" i="1"/>
  <c r="E1590" i="1"/>
  <c r="E1600" i="1"/>
  <c r="E1610" i="1"/>
  <c r="E1620" i="1"/>
  <c r="E1630" i="1"/>
  <c r="E1640" i="1"/>
  <c r="E1650" i="1"/>
  <c r="E1660" i="1"/>
  <c r="E1670" i="1"/>
  <c r="E1680" i="1"/>
  <c r="E1690" i="1"/>
  <c r="E1700" i="1"/>
  <c r="E1710" i="1"/>
  <c r="E1720" i="1"/>
  <c r="E1730" i="1"/>
  <c r="E1740" i="1"/>
  <c r="E1750" i="1"/>
  <c r="E1760" i="1"/>
  <c r="E1770" i="1"/>
  <c r="E1780" i="1"/>
  <c r="E1790" i="1"/>
  <c r="E1800" i="1"/>
  <c r="D10" i="1"/>
  <c r="D20" i="1"/>
  <c r="D30" i="1"/>
  <c r="G253" i="1"/>
  <c r="G303" i="1"/>
  <c r="G352" i="1"/>
  <c r="G383" i="1"/>
  <c r="G417" i="1"/>
  <c r="G452" i="1"/>
  <c r="G483" i="1"/>
  <c r="G517" i="1"/>
  <c r="G552" i="1"/>
  <c r="G583" i="1"/>
  <c r="G617" i="1"/>
  <c r="G652" i="1"/>
  <c r="G683" i="1"/>
  <c r="G717" i="1"/>
  <c r="G752" i="1"/>
  <c r="G783" i="1"/>
  <c r="G817" i="1"/>
  <c r="G852" i="1"/>
  <c r="G883" i="1"/>
  <c r="G913" i="1"/>
  <c r="G938" i="1"/>
  <c r="G963" i="1"/>
  <c r="G987" i="1"/>
  <c r="G1007" i="1"/>
  <c r="G1027" i="1"/>
  <c r="G1047" i="1"/>
  <c r="G1067" i="1"/>
  <c r="G1087" i="1"/>
  <c r="G1102" i="1"/>
  <c r="G1119" i="1"/>
  <c r="G1137" i="1"/>
  <c r="G1152" i="1"/>
  <c r="G1169" i="1"/>
  <c r="G1187" i="1"/>
  <c r="G1202" i="1"/>
  <c r="G1219" i="1"/>
  <c r="G1234" i="1"/>
  <c r="G1249" i="1"/>
  <c r="G1263" i="1"/>
  <c r="G1278" i="1"/>
  <c r="G1291" i="1"/>
  <c r="G1303" i="1"/>
  <c r="G1315" i="1"/>
  <c r="G1328" i="1"/>
  <c r="G1341" i="1"/>
  <c r="G1353" i="1"/>
  <c r="G1365" i="1"/>
  <c r="G1378" i="1"/>
  <c r="G1391" i="1"/>
  <c r="G1402" i="1"/>
  <c r="G1413" i="1"/>
  <c r="G1424" i="1"/>
  <c r="G1435" i="1"/>
  <c r="G1446" i="1"/>
  <c r="G1457" i="1"/>
  <c r="G1468" i="1"/>
  <c r="G1479" i="1"/>
  <c r="G1491" i="1"/>
  <c r="G1502" i="1"/>
  <c r="G1513" i="1"/>
  <c r="G1524" i="1"/>
  <c r="G1535" i="1"/>
  <c r="G1546" i="1"/>
  <c r="G1557" i="1"/>
  <c r="G1568" i="1"/>
  <c r="G1579" i="1"/>
  <c r="G1591" i="1"/>
  <c r="G1601" i="1"/>
  <c r="G1611" i="1"/>
  <c r="G1621" i="1"/>
  <c r="G1631" i="1"/>
  <c r="G1641" i="1"/>
  <c r="G1651" i="1"/>
  <c r="G1661" i="1"/>
  <c r="G1671" i="1"/>
  <c r="G1681" i="1"/>
  <c r="G1691" i="1"/>
  <c r="G1701" i="1"/>
  <c r="G1711" i="1"/>
  <c r="G1721" i="1"/>
  <c r="G1731" i="1"/>
  <c r="G1741" i="1"/>
  <c r="G1751" i="1"/>
  <c r="G1761" i="1"/>
  <c r="G1771" i="1"/>
  <c r="G1781" i="1"/>
  <c r="G1791" i="1"/>
  <c r="G1801" i="1"/>
  <c r="F11" i="1"/>
  <c r="F21" i="1"/>
  <c r="F31" i="1"/>
  <c r="F41" i="1"/>
  <c r="F51" i="1"/>
  <c r="F61" i="1"/>
  <c r="F71" i="1"/>
  <c r="F81" i="1"/>
  <c r="F91" i="1"/>
  <c r="F101" i="1"/>
  <c r="F111" i="1"/>
  <c r="F121" i="1"/>
  <c r="F131" i="1"/>
  <c r="F141" i="1"/>
  <c r="F151" i="1"/>
  <c r="F161" i="1"/>
  <c r="F171" i="1"/>
  <c r="F181" i="1"/>
  <c r="F191" i="1"/>
  <c r="F201" i="1"/>
  <c r="F211" i="1"/>
  <c r="F221" i="1"/>
  <c r="F231" i="1"/>
  <c r="F241" i="1"/>
  <c r="F251" i="1"/>
  <c r="F261" i="1"/>
  <c r="F271" i="1"/>
  <c r="F281" i="1"/>
  <c r="F291" i="1"/>
  <c r="F301" i="1"/>
  <c r="F311" i="1"/>
  <c r="F321" i="1"/>
  <c r="F331" i="1"/>
  <c r="F341" i="1"/>
  <c r="F351" i="1"/>
  <c r="F361" i="1"/>
  <c r="F371" i="1"/>
  <c r="F381" i="1"/>
  <c r="F391" i="1"/>
  <c r="F401" i="1"/>
  <c r="F411" i="1"/>
  <c r="F421" i="1"/>
  <c r="F431" i="1"/>
  <c r="F441" i="1"/>
  <c r="F451" i="1"/>
  <c r="F461" i="1"/>
  <c r="F471" i="1"/>
  <c r="F481" i="1"/>
  <c r="F491" i="1"/>
  <c r="F501" i="1"/>
  <c r="F511" i="1"/>
  <c r="F521" i="1"/>
  <c r="F531" i="1"/>
  <c r="F541" i="1"/>
  <c r="F551" i="1"/>
  <c r="F561" i="1"/>
  <c r="F571" i="1"/>
  <c r="F581" i="1"/>
  <c r="F591" i="1"/>
  <c r="F601" i="1"/>
  <c r="F611" i="1"/>
  <c r="F621" i="1"/>
  <c r="F631" i="1"/>
  <c r="F641" i="1"/>
  <c r="F651" i="1"/>
  <c r="F661" i="1"/>
  <c r="F671" i="1"/>
  <c r="F681" i="1"/>
  <c r="F691" i="1"/>
  <c r="F701" i="1"/>
  <c r="F711" i="1"/>
  <c r="F721" i="1"/>
  <c r="F731" i="1"/>
  <c r="F741" i="1"/>
  <c r="F751" i="1"/>
  <c r="F761" i="1"/>
  <c r="F771" i="1"/>
  <c r="F781" i="1"/>
  <c r="F791" i="1"/>
  <c r="F801" i="1"/>
  <c r="F811" i="1"/>
  <c r="F821" i="1"/>
  <c r="F831" i="1"/>
  <c r="F841" i="1"/>
  <c r="F851" i="1"/>
  <c r="F861" i="1"/>
  <c r="F871" i="1"/>
  <c r="F881" i="1"/>
  <c r="F891" i="1"/>
  <c r="F901" i="1"/>
  <c r="F911" i="1"/>
  <c r="F921" i="1"/>
  <c r="F931" i="1"/>
  <c r="F941" i="1"/>
  <c r="F951" i="1"/>
  <c r="F961" i="1"/>
  <c r="F971" i="1"/>
  <c r="F981" i="1"/>
  <c r="F991" i="1"/>
  <c r="F1001" i="1"/>
  <c r="F1011" i="1"/>
  <c r="F1021" i="1"/>
  <c r="F1031" i="1"/>
  <c r="F1041" i="1"/>
  <c r="F1051" i="1"/>
  <c r="F1061" i="1"/>
  <c r="F1071" i="1"/>
  <c r="F1081" i="1"/>
  <c r="F1091" i="1"/>
  <c r="F1101" i="1"/>
  <c r="F1111" i="1"/>
  <c r="F1121" i="1"/>
  <c r="F1131" i="1"/>
  <c r="F1141" i="1"/>
  <c r="F1151" i="1"/>
  <c r="F1161" i="1"/>
  <c r="F1171" i="1"/>
  <c r="F1181" i="1"/>
  <c r="F1191" i="1"/>
  <c r="F1201" i="1"/>
  <c r="F1211" i="1"/>
  <c r="F1221" i="1"/>
  <c r="F1231" i="1"/>
  <c r="F1241" i="1"/>
  <c r="F1251" i="1"/>
  <c r="F1261" i="1"/>
  <c r="F1271" i="1"/>
  <c r="F1281" i="1"/>
  <c r="F1291" i="1"/>
  <c r="F1301" i="1"/>
  <c r="F1311" i="1"/>
  <c r="F1321" i="1"/>
  <c r="F1331" i="1"/>
  <c r="F1341" i="1"/>
  <c r="F1351" i="1"/>
  <c r="F1361" i="1"/>
  <c r="F1371" i="1"/>
  <c r="F1381" i="1"/>
  <c r="F1391" i="1"/>
  <c r="F1401" i="1"/>
  <c r="F1411" i="1"/>
  <c r="F1421" i="1"/>
  <c r="F1431" i="1"/>
  <c r="F1441" i="1"/>
  <c r="F1451" i="1"/>
  <c r="F1461" i="1"/>
  <c r="F1471" i="1"/>
  <c r="F1481" i="1"/>
  <c r="F1491" i="1"/>
  <c r="F1501" i="1"/>
  <c r="F1511" i="1"/>
  <c r="F1521" i="1"/>
  <c r="F1531" i="1"/>
  <c r="F1541" i="1"/>
  <c r="F1551" i="1"/>
  <c r="F1561" i="1"/>
  <c r="F1571" i="1"/>
  <c r="F1581" i="1"/>
  <c r="F1591" i="1"/>
  <c r="F1601" i="1"/>
  <c r="F1611" i="1"/>
  <c r="F1621" i="1"/>
  <c r="F1631" i="1"/>
  <c r="F1641" i="1"/>
  <c r="F1651" i="1"/>
  <c r="F1661" i="1"/>
  <c r="F1671" i="1"/>
  <c r="F1681" i="1"/>
  <c r="F1691" i="1"/>
  <c r="F1701" i="1"/>
  <c r="F1711" i="1"/>
  <c r="F1721" i="1"/>
  <c r="F1731" i="1"/>
  <c r="F1741" i="1"/>
  <c r="F1751" i="1"/>
  <c r="F1761" i="1"/>
  <c r="F1771" i="1"/>
  <c r="F1781" i="1"/>
  <c r="F1791" i="1"/>
  <c r="F1801" i="1"/>
  <c r="E11" i="1"/>
  <c r="E21" i="1"/>
  <c r="E31" i="1"/>
  <c r="E41" i="1"/>
  <c r="E51" i="1"/>
  <c r="E61" i="1"/>
  <c r="E71" i="1"/>
  <c r="E81" i="1"/>
  <c r="E91" i="1"/>
  <c r="E101" i="1"/>
  <c r="E111" i="1"/>
  <c r="E121" i="1"/>
  <c r="E131" i="1"/>
  <c r="E141" i="1"/>
  <c r="E151" i="1"/>
  <c r="E161" i="1"/>
  <c r="E171" i="1"/>
  <c r="E181" i="1"/>
  <c r="E191" i="1"/>
  <c r="E201" i="1"/>
  <c r="E211" i="1"/>
  <c r="E221" i="1"/>
  <c r="E231" i="1"/>
  <c r="E241" i="1"/>
  <c r="E251" i="1"/>
  <c r="E261" i="1"/>
  <c r="E271" i="1"/>
  <c r="E281" i="1"/>
  <c r="E291" i="1"/>
  <c r="E301" i="1"/>
  <c r="E311" i="1"/>
  <c r="E321" i="1"/>
  <c r="E331" i="1"/>
  <c r="E341" i="1"/>
  <c r="E351" i="1"/>
  <c r="E361" i="1"/>
  <c r="E371" i="1"/>
  <c r="E381" i="1"/>
  <c r="E391" i="1"/>
  <c r="E401" i="1"/>
  <c r="E411" i="1"/>
  <c r="E421" i="1"/>
  <c r="E431" i="1"/>
  <c r="E441" i="1"/>
  <c r="E451" i="1"/>
  <c r="E461" i="1"/>
  <c r="E471" i="1"/>
  <c r="E481" i="1"/>
  <c r="E491" i="1"/>
  <c r="E501" i="1"/>
  <c r="E511" i="1"/>
  <c r="E521" i="1"/>
  <c r="E531" i="1"/>
  <c r="E541" i="1"/>
  <c r="E551" i="1"/>
  <c r="E561" i="1"/>
  <c r="E571" i="1"/>
  <c r="E581" i="1"/>
  <c r="E591" i="1"/>
  <c r="E601" i="1"/>
  <c r="E611" i="1"/>
  <c r="E621" i="1"/>
  <c r="E631" i="1"/>
  <c r="E641" i="1"/>
  <c r="E651" i="1"/>
  <c r="E661" i="1"/>
  <c r="E671" i="1"/>
  <c r="E681" i="1"/>
  <c r="E691" i="1"/>
  <c r="E701" i="1"/>
  <c r="E711" i="1"/>
  <c r="E721" i="1"/>
  <c r="E731" i="1"/>
  <c r="E741" i="1"/>
  <c r="E751" i="1"/>
  <c r="E761" i="1"/>
  <c r="E771" i="1"/>
  <c r="E781" i="1"/>
  <c r="E791" i="1"/>
  <c r="E801" i="1"/>
  <c r="E811" i="1"/>
  <c r="E821" i="1"/>
  <c r="E831" i="1"/>
  <c r="E841" i="1"/>
  <c r="E851" i="1"/>
  <c r="E861" i="1"/>
  <c r="E871" i="1"/>
  <c r="E881" i="1"/>
  <c r="E891" i="1"/>
  <c r="E901" i="1"/>
  <c r="E911" i="1"/>
  <c r="E921" i="1"/>
  <c r="E931" i="1"/>
  <c r="E941" i="1"/>
  <c r="E951" i="1"/>
  <c r="E961" i="1"/>
  <c r="E971" i="1"/>
  <c r="E981" i="1"/>
  <c r="E991" i="1"/>
  <c r="E1001" i="1"/>
  <c r="E1011" i="1"/>
  <c r="E1021" i="1"/>
  <c r="E1031" i="1"/>
  <c r="E1041" i="1"/>
  <c r="E1051" i="1"/>
  <c r="E1061" i="1"/>
  <c r="E1071" i="1"/>
  <c r="E1081" i="1"/>
  <c r="E1091" i="1"/>
  <c r="E1101" i="1"/>
  <c r="E1111" i="1"/>
  <c r="E1121" i="1"/>
  <c r="E1131" i="1"/>
  <c r="E1141" i="1"/>
  <c r="E1151" i="1"/>
  <c r="E1161" i="1"/>
  <c r="E1171" i="1"/>
  <c r="E1181" i="1"/>
  <c r="E1191" i="1"/>
  <c r="E1201" i="1"/>
  <c r="E1211" i="1"/>
  <c r="E1221" i="1"/>
  <c r="E1231" i="1"/>
  <c r="E1241" i="1"/>
  <c r="E1251" i="1"/>
  <c r="E1261" i="1"/>
  <c r="E1271" i="1"/>
  <c r="E1281" i="1"/>
  <c r="E1291" i="1"/>
  <c r="E1301" i="1"/>
  <c r="E1311" i="1"/>
  <c r="E1321" i="1"/>
  <c r="E1331" i="1"/>
  <c r="E1341" i="1"/>
  <c r="E1351" i="1"/>
  <c r="E1361" i="1"/>
  <c r="E1371" i="1"/>
  <c r="E1381" i="1"/>
  <c r="E1391" i="1"/>
  <c r="E1401" i="1"/>
  <c r="E1411" i="1"/>
  <c r="E1421" i="1"/>
  <c r="E1431" i="1"/>
  <c r="E1441" i="1"/>
  <c r="E1451" i="1"/>
  <c r="E1461" i="1"/>
  <c r="E1471" i="1"/>
  <c r="E1481" i="1"/>
  <c r="E1491" i="1"/>
  <c r="E1501" i="1"/>
  <c r="E1511" i="1"/>
  <c r="E1521" i="1"/>
  <c r="E1531" i="1"/>
  <c r="E1541" i="1"/>
  <c r="E1551" i="1"/>
  <c r="E1561" i="1"/>
  <c r="E1571" i="1"/>
  <c r="E1581" i="1"/>
  <c r="E579" i="1"/>
  <c r="E679" i="1"/>
  <c r="E779" i="1"/>
  <c r="E879" i="1"/>
  <c r="E979" i="1"/>
  <c r="E1079" i="1"/>
  <c r="E1179" i="1"/>
  <c r="E1279" i="1"/>
  <c r="E1379" i="1"/>
  <c r="E1479" i="1"/>
  <c r="E1579" i="1"/>
  <c r="E1631" i="1"/>
  <c r="E1665" i="1"/>
  <c r="E1699" i="1"/>
  <c r="E1731" i="1"/>
  <c r="E1759" i="1"/>
  <c r="E1785" i="1"/>
  <c r="D9" i="1"/>
  <c r="D35" i="1"/>
  <c r="D54" i="1"/>
  <c r="D69" i="1"/>
  <c r="D84" i="1"/>
  <c r="D97" i="1"/>
  <c r="D109" i="1"/>
  <c r="D121" i="1"/>
  <c r="D135" i="1"/>
  <c r="D147" i="1"/>
  <c r="D159" i="1"/>
  <c r="D171" i="1"/>
  <c r="D185" i="1"/>
  <c r="D197" i="1"/>
  <c r="D209" i="1"/>
  <c r="D221" i="1"/>
  <c r="D235" i="1"/>
  <c r="D247" i="1"/>
  <c r="D259" i="1"/>
  <c r="D271" i="1"/>
  <c r="D285" i="1"/>
  <c r="D297" i="1"/>
  <c r="D309" i="1"/>
  <c r="D321" i="1"/>
  <c r="D335" i="1"/>
  <c r="D347" i="1"/>
  <c r="D359" i="1"/>
  <c r="D371" i="1"/>
  <c r="D385" i="1"/>
  <c r="D397" i="1"/>
  <c r="D409" i="1"/>
  <c r="D421" i="1"/>
  <c r="D435" i="1"/>
  <c r="D447" i="1"/>
  <c r="D459" i="1"/>
  <c r="D471" i="1"/>
  <c r="D485" i="1"/>
  <c r="D496" i="1"/>
  <c r="D507" i="1"/>
  <c r="D518" i="1"/>
  <c r="D529" i="1"/>
  <c r="D540" i="1"/>
  <c r="D551" i="1"/>
  <c r="D563" i="1"/>
  <c r="D574" i="1"/>
  <c r="D585" i="1"/>
  <c r="D596" i="1"/>
  <c r="D607" i="1"/>
  <c r="D618" i="1"/>
  <c r="D629" i="1"/>
  <c r="D639" i="1"/>
  <c r="D649" i="1"/>
  <c r="D659" i="1"/>
  <c r="D669" i="1"/>
  <c r="D679" i="1"/>
  <c r="D689" i="1"/>
  <c r="D699" i="1"/>
  <c r="D709" i="1"/>
  <c r="D719" i="1"/>
  <c r="D729" i="1"/>
  <c r="D739" i="1"/>
  <c r="D749" i="1"/>
  <c r="D759" i="1"/>
  <c r="D769" i="1"/>
  <c r="D779" i="1"/>
  <c r="D789" i="1"/>
  <c r="D799" i="1"/>
  <c r="D809" i="1"/>
  <c r="D819" i="1"/>
  <c r="D829" i="1"/>
  <c r="D839" i="1"/>
  <c r="D849" i="1"/>
  <c r="D859" i="1"/>
  <c r="D869" i="1"/>
  <c r="D879" i="1"/>
  <c r="D889" i="1"/>
  <c r="D899" i="1"/>
  <c r="D909" i="1"/>
  <c r="D919" i="1"/>
  <c r="D929" i="1"/>
  <c r="D939" i="1"/>
  <c r="D949" i="1"/>
  <c r="D959" i="1"/>
  <c r="D969" i="1"/>
  <c r="D979" i="1"/>
  <c r="D989" i="1"/>
  <c r="D999" i="1"/>
  <c r="D1009" i="1"/>
  <c r="D1019" i="1"/>
  <c r="D1029" i="1"/>
  <c r="D1039" i="1"/>
  <c r="D1049" i="1"/>
  <c r="D1059" i="1"/>
  <c r="D1069" i="1"/>
  <c r="D1079" i="1"/>
  <c r="D1089" i="1"/>
  <c r="D1099" i="1"/>
  <c r="D1109" i="1"/>
  <c r="D1119" i="1"/>
  <c r="D1129" i="1"/>
  <c r="D1139" i="1"/>
  <c r="D1149" i="1"/>
  <c r="D1159" i="1"/>
  <c r="D1169" i="1"/>
  <c r="D1179" i="1"/>
  <c r="D1189" i="1"/>
  <c r="D1199" i="1"/>
  <c r="D1209" i="1"/>
  <c r="D1219" i="1"/>
  <c r="D1229" i="1"/>
  <c r="D1239" i="1"/>
  <c r="D1249" i="1"/>
  <c r="D1259" i="1"/>
  <c r="D1269" i="1"/>
  <c r="D1279" i="1"/>
  <c r="D1289" i="1"/>
  <c r="D1299" i="1"/>
  <c r="D1309" i="1"/>
  <c r="D1319" i="1"/>
  <c r="D1329" i="1"/>
  <c r="D1339" i="1"/>
  <c r="D1349" i="1"/>
  <c r="D1359" i="1"/>
  <c r="D1369" i="1"/>
  <c r="D1379" i="1"/>
  <c r="D1389" i="1"/>
  <c r="D1399" i="1"/>
  <c r="D1409" i="1"/>
  <c r="D1419" i="1"/>
  <c r="D1429" i="1"/>
  <c r="D1439" i="1"/>
  <c r="D1449" i="1"/>
  <c r="D1459" i="1"/>
  <c r="D1469" i="1"/>
  <c r="D1479" i="1"/>
  <c r="D1489" i="1"/>
  <c r="D1499" i="1"/>
  <c r="D1509" i="1"/>
  <c r="D1519" i="1"/>
  <c r="D1529" i="1"/>
  <c r="D1539" i="1"/>
  <c r="D1549" i="1"/>
  <c r="D1559" i="1"/>
  <c r="D1569" i="1"/>
  <c r="D1579" i="1"/>
  <c r="D1589" i="1"/>
  <c r="D1599" i="1"/>
  <c r="D1609" i="1"/>
  <c r="D1619" i="1"/>
  <c r="D1629" i="1"/>
  <c r="D1639" i="1"/>
  <c r="D1649" i="1"/>
  <c r="D1659" i="1"/>
  <c r="D1669" i="1"/>
  <c r="D1679" i="1"/>
  <c r="D1689" i="1"/>
  <c r="D1699" i="1"/>
  <c r="D1709" i="1"/>
  <c r="D1719" i="1"/>
  <c r="D1729" i="1"/>
  <c r="D1739" i="1"/>
  <c r="D1749" i="1"/>
  <c r="D1759" i="1"/>
  <c r="D1769" i="1"/>
  <c r="D1779" i="1"/>
  <c r="D1789" i="1"/>
  <c r="D1799" i="1"/>
  <c r="C9" i="1"/>
  <c r="C19" i="1"/>
  <c r="C29" i="1"/>
  <c r="C39" i="1"/>
  <c r="C49" i="1"/>
  <c r="C59" i="1"/>
  <c r="C69" i="1"/>
  <c r="C79" i="1"/>
  <c r="C89" i="1"/>
  <c r="C99" i="1"/>
  <c r="C109" i="1"/>
  <c r="C119" i="1"/>
  <c r="C129" i="1"/>
  <c r="C139" i="1"/>
  <c r="C149" i="1"/>
  <c r="C159" i="1"/>
  <c r="C169" i="1"/>
  <c r="C179" i="1"/>
  <c r="C189" i="1"/>
  <c r="C199" i="1"/>
  <c r="C209" i="1"/>
  <c r="C219" i="1"/>
  <c r="C229" i="1"/>
  <c r="C239" i="1"/>
  <c r="C249" i="1"/>
  <c r="C259" i="1"/>
  <c r="C269" i="1"/>
  <c r="C279" i="1"/>
  <c r="C289" i="1"/>
  <c r="C299" i="1"/>
  <c r="C309" i="1"/>
  <c r="C319" i="1"/>
  <c r="C329" i="1"/>
  <c r="C339" i="1"/>
  <c r="C349" i="1"/>
  <c r="C359" i="1"/>
  <c r="C369" i="1"/>
  <c r="C379" i="1"/>
  <c r="C389" i="1"/>
  <c r="C399" i="1"/>
  <c r="C409" i="1"/>
  <c r="C419" i="1"/>
  <c r="C429" i="1"/>
  <c r="C439" i="1"/>
  <c r="C449" i="1"/>
  <c r="C459" i="1"/>
  <c r="C469" i="1"/>
  <c r="C479" i="1"/>
  <c r="C489" i="1"/>
  <c r="C499" i="1"/>
  <c r="C509" i="1"/>
  <c r="C519" i="1"/>
  <c r="C529" i="1"/>
  <c r="C539" i="1"/>
  <c r="C549" i="1"/>
  <c r="C559" i="1"/>
  <c r="C569" i="1"/>
  <c r="C579" i="1"/>
  <c r="C589" i="1"/>
  <c r="C599" i="1"/>
  <c r="C609" i="1"/>
  <c r="C619" i="1"/>
  <c r="C629" i="1"/>
  <c r="C639" i="1"/>
  <c r="C649" i="1"/>
  <c r="C659" i="1"/>
  <c r="C669" i="1"/>
  <c r="C679" i="1"/>
  <c r="C689" i="1"/>
  <c r="C699" i="1"/>
  <c r="C709" i="1"/>
  <c r="C719" i="1"/>
  <c r="C729" i="1"/>
  <c r="C739" i="1"/>
  <c r="C749" i="1"/>
  <c r="C759" i="1"/>
  <c r="C769" i="1"/>
  <c r="C779" i="1"/>
  <c r="C789" i="1"/>
  <c r="C799" i="1"/>
  <c r="C809" i="1"/>
  <c r="C819" i="1"/>
  <c r="C829" i="1"/>
  <c r="C839" i="1"/>
  <c r="C849" i="1"/>
  <c r="C859" i="1"/>
  <c r="C869" i="1"/>
  <c r="C879" i="1"/>
  <c r="C889" i="1"/>
  <c r="C899" i="1"/>
  <c r="C909" i="1"/>
  <c r="C919" i="1"/>
  <c r="C929" i="1"/>
  <c r="C939" i="1"/>
  <c r="C949" i="1"/>
  <c r="C959" i="1"/>
  <c r="C969" i="1"/>
  <c r="C979" i="1"/>
  <c r="C989" i="1"/>
  <c r="C999" i="1"/>
  <c r="C1009" i="1"/>
  <c r="C1019" i="1"/>
  <c r="C1029" i="1"/>
  <c r="C1039" i="1"/>
  <c r="C1049" i="1"/>
  <c r="C1059" i="1"/>
  <c r="C1069" i="1"/>
  <c r="C1079" i="1"/>
  <c r="C1089" i="1"/>
  <c r="C1099" i="1"/>
  <c r="C1109" i="1"/>
  <c r="C1119" i="1"/>
  <c r="C1129" i="1"/>
  <c r="C1139" i="1"/>
  <c r="C1149" i="1"/>
  <c r="C1159" i="1"/>
  <c r="C1169" i="1"/>
  <c r="C1179" i="1"/>
  <c r="C1189" i="1"/>
  <c r="C1199" i="1"/>
  <c r="C1209" i="1"/>
  <c r="C1219" i="1"/>
  <c r="C1229" i="1"/>
  <c r="C1239" i="1"/>
  <c r="C1249" i="1"/>
  <c r="C1259" i="1"/>
  <c r="C1269" i="1"/>
  <c r="C1279" i="1"/>
  <c r="C1289" i="1"/>
  <c r="C1299" i="1"/>
  <c r="C1309" i="1"/>
  <c r="C1319" i="1"/>
  <c r="C1329" i="1"/>
  <c r="C1339" i="1"/>
  <c r="C1349" i="1"/>
  <c r="C1359" i="1"/>
  <c r="C1369" i="1"/>
  <c r="C1379" i="1"/>
  <c r="C1389" i="1"/>
  <c r="C1399" i="1"/>
  <c r="C1409" i="1"/>
  <c r="C1419" i="1"/>
  <c r="C1429" i="1"/>
  <c r="C1439" i="1"/>
  <c r="C1449" i="1"/>
  <c r="C1459" i="1"/>
  <c r="C1469" i="1"/>
  <c r="C1479" i="1"/>
  <c r="C1489" i="1"/>
  <c r="C1499" i="1"/>
  <c r="C1509" i="1"/>
  <c r="C1519" i="1"/>
  <c r="C1529" i="1"/>
  <c r="C1539" i="1"/>
  <c r="C1549" i="1"/>
  <c r="C1559" i="1"/>
  <c r="C1569" i="1"/>
  <c r="C1579" i="1"/>
  <c r="C1589" i="1"/>
  <c r="C1599" i="1"/>
  <c r="C1609" i="1"/>
  <c r="C1619" i="1"/>
  <c r="C1629" i="1"/>
  <c r="C1639" i="1"/>
  <c r="C1649" i="1"/>
  <c r="C1659" i="1"/>
  <c r="C1669" i="1"/>
  <c r="C1679" i="1"/>
  <c r="C1689" i="1"/>
  <c r="C1699" i="1"/>
  <c r="C1709" i="1"/>
  <c r="C1719" i="1"/>
  <c r="C1729" i="1"/>
  <c r="C1739" i="1"/>
  <c r="C1749" i="1"/>
  <c r="C1759" i="1"/>
  <c r="C1769" i="1"/>
  <c r="C1779" i="1"/>
  <c r="C1789" i="1"/>
  <c r="C1799" i="1"/>
  <c r="B9" i="1"/>
  <c r="B19" i="1"/>
  <c r="B29" i="1"/>
  <c r="B39" i="1"/>
  <c r="B49" i="1"/>
  <c r="B59" i="1"/>
  <c r="B69" i="1"/>
  <c r="B79" i="1"/>
  <c r="B89" i="1"/>
  <c r="B99" i="1"/>
  <c r="B109" i="1"/>
  <c r="B119" i="1"/>
  <c r="B129" i="1"/>
  <c r="B139" i="1"/>
  <c r="B149" i="1"/>
  <c r="B159" i="1"/>
  <c r="B169" i="1"/>
  <c r="B179" i="1"/>
  <c r="B189" i="1"/>
  <c r="B199" i="1"/>
  <c r="B209" i="1"/>
  <c r="B219" i="1"/>
  <c r="B229" i="1"/>
  <c r="B239" i="1"/>
  <c r="B249" i="1"/>
  <c r="B259" i="1"/>
  <c r="B269" i="1"/>
  <c r="B279" i="1"/>
  <c r="B289" i="1"/>
  <c r="B299" i="1"/>
  <c r="B309" i="1"/>
  <c r="B319" i="1"/>
  <c r="B329" i="1"/>
  <c r="B339" i="1"/>
  <c r="B349" i="1"/>
  <c r="B359" i="1"/>
  <c r="B369" i="1"/>
  <c r="B379" i="1"/>
  <c r="B389" i="1"/>
  <c r="B399" i="1"/>
  <c r="B409" i="1"/>
  <c r="B419" i="1"/>
  <c r="B429" i="1"/>
  <c r="B439" i="1"/>
  <c r="B449" i="1"/>
  <c r="B459" i="1"/>
  <c r="B469" i="1"/>
  <c r="B479" i="1"/>
  <c r="B489" i="1"/>
  <c r="B499" i="1"/>
  <c r="B509" i="1"/>
  <c r="B519" i="1"/>
  <c r="B529" i="1"/>
  <c r="B539" i="1"/>
  <c r="B549" i="1"/>
  <c r="B559" i="1"/>
  <c r="B569" i="1"/>
  <c r="B579" i="1"/>
  <c r="B589" i="1"/>
  <c r="B599" i="1"/>
  <c r="B609" i="1"/>
  <c r="B619" i="1"/>
  <c r="B629" i="1"/>
  <c r="B639" i="1"/>
  <c r="B649" i="1"/>
  <c r="B659" i="1"/>
  <c r="B669" i="1"/>
  <c r="B679" i="1"/>
  <c r="B689" i="1"/>
  <c r="B699" i="1"/>
  <c r="B709" i="1"/>
  <c r="B719" i="1"/>
  <c r="B729" i="1"/>
  <c r="B739" i="1"/>
  <c r="B749" i="1"/>
  <c r="B759" i="1"/>
  <c r="B769" i="1"/>
  <c r="B779" i="1"/>
  <c r="B789" i="1"/>
  <c r="B799" i="1"/>
  <c r="B809" i="1"/>
  <c r="B819" i="1"/>
  <c r="B829" i="1"/>
  <c r="B839" i="1"/>
  <c r="B849" i="1"/>
  <c r="B859" i="1"/>
  <c r="B869" i="1"/>
  <c r="B879" i="1"/>
  <c r="B889" i="1"/>
  <c r="B899" i="1"/>
  <c r="B909" i="1"/>
  <c r="B919" i="1"/>
  <c r="B929" i="1"/>
  <c r="B939" i="1"/>
  <c r="B949" i="1"/>
  <c r="B959" i="1"/>
  <c r="B969" i="1"/>
  <c r="B979" i="1"/>
  <c r="B989" i="1"/>
  <c r="B999" i="1"/>
  <c r="B1009" i="1"/>
  <c r="B1019" i="1"/>
  <c r="B1029" i="1"/>
  <c r="B1039" i="1"/>
  <c r="B1049" i="1"/>
  <c r="B1059" i="1"/>
  <c r="B1069" i="1"/>
  <c r="B1079" i="1"/>
  <c r="B1089" i="1"/>
  <c r="B1099" i="1"/>
  <c r="B1109" i="1"/>
  <c r="B1119" i="1"/>
  <c r="B1129" i="1"/>
  <c r="E589" i="1"/>
  <c r="E689" i="1"/>
  <c r="E789" i="1"/>
  <c r="E889" i="1"/>
  <c r="E989" i="1"/>
  <c r="E1089" i="1"/>
  <c r="E1189" i="1"/>
  <c r="E1289" i="1"/>
  <c r="E1389" i="1"/>
  <c r="E1489" i="1"/>
  <c r="E1589" i="1"/>
  <c r="E1635" i="1"/>
  <c r="E1669" i="1"/>
  <c r="E1701" i="1"/>
  <c r="E1735" i="1"/>
  <c r="E1761" i="1"/>
  <c r="E1787" i="1"/>
  <c r="D11" i="1"/>
  <c r="D37" i="1"/>
  <c r="D55" i="1"/>
  <c r="D70" i="1"/>
  <c r="D85" i="1"/>
  <c r="D98" i="1"/>
  <c r="D110" i="1"/>
  <c r="D124" i="1"/>
  <c r="D136" i="1"/>
  <c r="D148" i="1"/>
  <c r="D160" i="1"/>
  <c r="D174" i="1"/>
  <c r="D186" i="1"/>
  <c r="D198" i="1"/>
  <c r="D210" i="1"/>
  <c r="D224" i="1"/>
  <c r="D236" i="1"/>
  <c r="D248" i="1"/>
  <c r="D260" i="1"/>
  <c r="D274" i="1"/>
  <c r="D286" i="1"/>
  <c r="D298" i="1"/>
  <c r="D310" i="1"/>
  <c r="D324" i="1"/>
  <c r="D336" i="1"/>
  <c r="D348" i="1"/>
  <c r="D360" i="1"/>
  <c r="D374" i="1"/>
  <c r="D386" i="1"/>
  <c r="D398" i="1"/>
  <c r="D410" i="1"/>
  <c r="D424" i="1"/>
  <c r="D436" i="1"/>
  <c r="D448" i="1"/>
  <c r="D460" i="1"/>
  <c r="D474" i="1"/>
  <c r="D486" i="1"/>
  <c r="D497" i="1"/>
  <c r="D508" i="1"/>
  <c r="D519" i="1"/>
  <c r="D530" i="1"/>
  <c r="D541" i="1"/>
  <c r="D553" i="1"/>
  <c r="D564" i="1"/>
  <c r="D575" i="1"/>
  <c r="D586" i="1"/>
  <c r="D597" i="1"/>
  <c r="D608" i="1"/>
  <c r="D619" i="1"/>
  <c r="D630" i="1"/>
  <c r="D640" i="1"/>
  <c r="D650" i="1"/>
  <c r="D660" i="1"/>
  <c r="D670" i="1"/>
  <c r="D680" i="1"/>
  <c r="D690" i="1"/>
  <c r="D700" i="1"/>
  <c r="D710" i="1"/>
  <c r="D720" i="1"/>
  <c r="D730" i="1"/>
  <c r="D740" i="1"/>
  <c r="D750" i="1"/>
  <c r="D760" i="1"/>
  <c r="D770" i="1"/>
  <c r="D780" i="1"/>
  <c r="D790" i="1"/>
  <c r="D800" i="1"/>
  <c r="D810" i="1"/>
  <c r="D820" i="1"/>
  <c r="D830" i="1"/>
  <c r="D840" i="1"/>
  <c r="D850" i="1"/>
  <c r="D860" i="1"/>
  <c r="D870" i="1"/>
  <c r="D880" i="1"/>
  <c r="D890" i="1"/>
  <c r="D900" i="1"/>
  <c r="D910" i="1"/>
  <c r="D920" i="1"/>
  <c r="D930" i="1"/>
  <c r="D940" i="1"/>
  <c r="D950" i="1"/>
  <c r="D960" i="1"/>
  <c r="D970" i="1"/>
  <c r="D980" i="1"/>
  <c r="D990" i="1"/>
  <c r="D1000" i="1"/>
  <c r="D1010" i="1"/>
  <c r="D1020" i="1"/>
  <c r="D1030" i="1"/>
  <c r="D1040" i="1"/>
  <c r="D1050" i="1"/>
  <c r="D1060" i="1"/>
  <c r="D1070" i="1"/>
  <c r="D1080" i="1"/>
  <c r="D1090" i="1"/>
  <c r="D1100" i="1"/>
  <c r="D1110" i="1"/>
  <c r="D1120" i="1"/>
  <c r="D1130" i="1"/>
  <c r="D1140" i="1"/>
  <c r="D1150" i="1"/>
  <c r="D1160" i="1"/>
  <c r="D1170" i="1"/>
  <c r="D1180" i="1"/>
  <c r="D1190" i="1"/>
  <c r="D1200" i="1"/>
  <c r="D1210" i="1"/>
  <c r="D1220" i="1"/>
  <c r="D1230" i="1"/>
  <c r="D1240" i="1"/>
  <c r="D1250" i="1"/>
  <c r="D1260" i="1"/>
  <c r="D1270" i="1"/>
  <c r="D1280" i="1"/>
  <c r="D1290" i="1"/>
  <c r="D1300" i="1"/>
  <c r="D1310" i="1"/>
  <c r="D1320" i="1"/>
  <c r="D1330" i="1"/>
  <c r="D1340" i="1"/>
  <c r="D1350" i="1"/>
  <c r="D1360" i="1"/>
  <c r="D1370" i="1"/>
  <c r="D1380" i="1"/>
  <c r="D1390" i="1"/>
  <c r="D1400" i="1"/>
  <c r="D1410" i="1"/>
  <c r="D1420" i="1"/>
  <c r="D1430" i="1"/>
  <c r="D1440" i="1"/>
  <c r="D1450" i="1"/>
  <c r="D1460" i="1"/>
  <c r="D1470" i="1"/>
  <c r="D1480" i="1"/>
  <c r="D1490" i="1"/>
  <c r="D1500" i="1"/>
  <c r="D1510" i="1"/>
  <c r="D1520" i="1"/>
  <c r="D1530" i="1"/>
  <c r="D1540" i="1"/>
  <c r="D1550" i="1"/>
  <c r="D1560" i="1"/>
  <c r="D1570" i="1"/>
  <c r="D1580" i="1"/>
  <c r="D1590" i="1"/>
  <c r="D1600" i="1"/>
  <c r="D1610" i="1"/>
  <c r="D1620" i="1"/>
  <c r="D1630" i="1"/>
  <c r="D1640" i="1"/>
  <c r="D1650" i="1"/>
  <c r="D1660" i="1"/>
  <c r="D1670" i="1"/>
  <c r="D1680" i="1"/>
  <c r="D1690" i="1"/>
  <c r="D1700" i="1"/>
  <c r="D1710" i="1"/>
  <c r="D1720" i="1"/>
  <c r="D1730" i="1"/>
  <c r="D1740" i="1"/>
  <c r="D1750" i="1"/>
  <c r="D1760" i="1"/>
  <c r="D1770" i="1"/>
  <c r="D1780" i="1"/>
  <c r="D1790" i="1"/>
  <c r="D1800" i="1"/>
  <c r="C10" i="1"/>
  <c r="C20" i="1"/>
  <c r="C30" i="1"/>
  <c r="C40" i="1"/>
  <c r="C50" i="1"/>
  <c r="C60" i="1"/>
  <c r="C70" i="1"/>
  <c r="C80" i="1"/>
  <c r="C90" i="1"/>
  <c r="C100" i="1"/>
  <c r="C110" i="1"/>
  <c r="C120" i="1"/>
  <c r="C130" i="1"/>
  <c r="C140" i="1"/>
  <c r="C150" i="1"/>
  <c r="C160" i="1"/>
  <c r="C170" i="1"/>
  <c r="C180" i="1"/>
  <c r="C190" i="1"/>
  <c r="C200" i="1"/>
  <c r="C210" i="1"/>
  <c r="C220" i="1"/>
  <c r="C230" i="1"/>
  <c r="C240" i="1"/>
  <c r="C250" i="1"/>
  <c r="C260" i="1"/>
  <c r="C270" i="1"/>
  <c r="C280" i="1"/>
  <c r="C290" i="1"/>
  <c r="C300" i="1"/>
  <c r="C310" i="1"/>
  <c r="C320" i="1"/>
  <c r="C330" i="1"/>
  <c r="C340" i="1"/>
  <c r="C350" i="1"/>
  <c r="C360" i="1"/>
  <c r="C370" i="1"/>
  <c r="C380" i="1"/>
  <c r="C390" i="1"/>
  <c r="C400" i="1"/>
  <c r="C410" i="1"/>
  <c r="C420" i="1"/>
  <c r="C430" i="1"/>
  <c r="C440" i="1"/>
  <c r="C450" i="1"/>
  <c r="C460" i="1"/>
  <c r="C470" i="1"/>
  <c r="C480" i="1"/>
  <c r="C490" i="1"/>
  <c r="C500" i="1"/>
  <c r="C510" i="1"/>
  <c r="C520" i="1"/>
  <c r="C530" i="1"/>
  <c r="C540" i="1"/>
  <c r="C550" i="1"/>
  <c r="C560" i="1"/>
  <c r="C570" i="1"/>
  <c r="C580" i="1"/>
  <c r="C590" i="1"/>
  <c r="C600" i="1"/>
  <c r="C610" i="1"/>
  <c r="C620" i="1"/>
  <c r="C630" i="1"/>
  <c r="C640" i="1"/>
  <c r="C650" i="1"/>
  <c r="C660" i="1"/>
  <c r="C670" i="1"/>
  <c r="C680" i="1"/>
  <c r="C690" i="1"/>
  <c r="C700" i="1"/>
  <c r="C710" i="1"/>
  <c r="C720" i="1"/>
  <c r="C730" i="1"/>
  <c r="C740" i="1"/>
  <c r="C750" i="1"/>
  <c r="C760" i="1"/>
  <c r="C770" i="1"/>
  <c r="C780" i="1"/>
  <c r="C790" i="1"/>
  <c r="C800" i="1"/>
  <c r="C810" i="1"/>
  <c r="C820" i="1"/>
  <c r="C830" i="1"/>
  <c r="C840" i="1"/>
  <c r="C850" i="1"/>
  <c r="C860" i="1"/>
  <c r="C870" i="1"/>
  <c r="C880" i="1"/>
  <c r="C890" i="1"/>
  <c r="C900" i="1"/>
  <c r="C910" i="1"/>
  <c r="C920" i="1"/>
  <c r="C930" i="1"/>
  <c r="C940" i="1"/>
  <c r="C950" i="1"/>
  <c r="C960" i="1"/>
  <c r="C970" i="1"/>
  <c r="C980" i="1"/>
  <c r="C990" i="1"/>
  <c r="C1000" i="1"/>
  <c r="C1010" i="1"/>
  <c r="C1020" i="1"/>
  <c r="C1030" i="1"/>
  <c r="C1040" i="1"/>
  <c r="C1050" i="1"/>
  <c r="C1060" i="1"/>
  <c r="C1070" i="1"/>
  <c r="C1080" i="1"/>
  <c r="C1090" i="1"/>
  <c r="C1100" i="1"/>
  <c r="C1110" i="1"/>
  <c r="C1120" i="1"/>
  <c r="C1130" i="1"/>
  <c r="C1140" i="1"/>
  <c r="C1150" i="1"/>
  <c r="C1160" i="1"/>
  <c r="C1170" i="1"/>
  <c r="C1180" i="1"/>
  <c r="C1190" i="1"/>
  <c r="C1200" i="1"/>
  <c r="C1210" i="1"/>
  <c r="C1220" i="1"/>
  <c r="C1230" i="1"/>
  <c r="C1240" i="1"/>
  <c r="C1250" i="1"/>
  <c r="C1260" i="1"/>
  <c r="C1270" i="1"/>
  <c r="C1280" i="1"/>
  <c r="C1290" i="1"/>
  <c r="C1300" i="1"/>
  <c r="C1310" i="1"/>
  <c r="C1320" i="1"/>
  <c r="C1330" i="1"/>
  <c r="C1340" i="1"/>
  <c r="C1350" i="1"/>
  <c r="C1360" i="1"/>
  <c r="C1370" i="1"/>
  <c r="C1380" i="1"/>
  <c r="C1390" i="1"/>
  <c r="C1400" i="1"/>
  <c r="C1410" i="1"/>
  <c r="C1420" i="1"/>
  <c r="C1430" i="1"/>
  <c r="C1440" i="1"/>
  <c r="C1450" i="1"/>
  <c r="C1460" i="1"/>
  <c r="C1470" i="1"/>
  <c r="C1480" i="1"/>
  <c r="C1490" i="1"/>
  <c r="C1500" i="1"/>
  <c r="C1510" i="1"/>
  <c r="C1520" i="1"/>
  <c r="C1530" i="1"/>
  <c r="C1540" i="1"/>
  <c r="C1550" i="1"/>
  <c r="C1560" i="1"/>
  <c r="C1570" i="1"/>
  <c r="C1580" i="1"/>
  <c r="C1590" i="1"/>
  <c r="C1600" i="1"/>
  <c r="C1610" i="1"/>
  <c r="C1620" i="1"/>
  <c r="C1630" i="1"/>
  <c r="C1640" i="1"/>
  <c r="C1650" i="1"/>
  <c r="C1660" i="1"/>
  <c r="C1670" i="1"/>
  <c r="C1680" i="1"/>
  <c r="C1690" i="1"/>
  <c r="C1700" i="1"/>
  <c r="C1710" i="1"/>
  <c r="C1720" i="1"/>
  <c r="C1730" i="1"/>
  <c r="C1740" i="1"/>
  <c r="C1750" i="1"/>
  <c r="C1760" i="1"/>
  <c r="C1770" i="1"/>
  <c r="C1780" i="1"/>
  <c r="C1790" i="1"/>
  <c r="C1800" i="1"/>
  <c r="B10" i="1"/>
  <c r="B20" i="1"/>
  <c r="B30" i="1"/>
  <c r="B40" i="1"/>
  <c r="B50" i="1"/>
  <c r="B60" i="1"/>
  <c r="B70" i="1"/>
  <c r="B80" i="1"/>
  <c r="B90" i="1"/>
  <c r="B100" i="1"/>
  <c r="B110" i="1"/>
  <c r="B120" i="1"/>
  <c r="B130" i="1"/>
  <c r="B140" i="1"/>
  <c r="B150" i="1"/>
  <c r="B160" i="1"/>
  <c r="B170" i="1"/>
  <c r="B180" i="1"/>
  <c r="B190" i="1"/>
  <c r="B200" i="1"/>
  <c r="B210" i="1"/>
  <c r="B220" i="1"/>
  <c r="B230" i="1"/>
  <c r="B240" i="1"/>
  <c r="B250" i="1"/>
  <c r="B260" i="1"/>
  <c r="B270" i="1"/>
  <c r="B280" i="1"/>
  <c r="B290" i="1"/>
  <c r="B300" i="1"/>
  <c r="B310" i="1"/>
  <c r="B320" i="1"/>
  <c r="B330" i="1"/>
  <c r="B340" i="1"/>
  <c r="B350" i="1"/>
  <c r="B360" i="1"/>
  <c r="B370" i="1"/>
  <c r="B380" i="1"/>
  <c r="B390" i="1"/>
  <c r="B400" i="1"/>
  <c r="B410" i="1"/>
  <c r="B420" i="1"/>
  <c r="B430" i="1"/>
  <c r="B440" i="1"/>
  <c r="B450" i="1"/>
  <c r="B460" i="1"/>
  <c r="B470" i="1"/>
  <c r="B480" i="1"/>
  <c r="B490" i="1"/>
  <c r="B500" i="1"/>
  <c r="B510" i="1"/>
  <c r="B520" i="1"/>
  <c r="B530" i="1"/>
  <c r="B540" i="1"/>
  <c r="B550" i="1"/>
  <c r="B560" i="1"/>
  <c r="B570" i="1"/>
  <c r="B580" i="1"/>
  <c r="B590" i="1"/>
  <c r="B600" i="1"/>
  <c r="B610" i="1"/>
  <c r="E599" i="1"/>
  <c r="E699" i="1"/>
  <c r="E799" i="1"/>
  <c r="E899" i="1"/>
  <c r="E999" i="1"/>
  <c r="E1099" i="1"/>
  <c r="E1199" i="1"/>
  <c r="E1299" i="1"/>
  <c r="E1399" i="1"/>
  <c r="E1499" i="1"/>
  <c r="E1591" i="1"/>
  <c r="E1639" i="1"/>
  <c r="E1671" i="1"/>
  <c r="E1705" i="1"/>
  <c r="E1739" i="1"/>
  <c r="E1765" i="1"/>
  <c r="E1789" i="1"/>
  <c r="D15" i="1"/>
  <c r="D39" i="1"/>
  <c r="D57" i="1"/>
  <c r="D71" i="1"/>
  <c r="D87" i="1"/>
  <c r="D99" i="1"/>
  <c r="D111" i="1"/>
  <c r="D125" i="1"/>
  <c r="D137" i="1"/>
  <c r="D149" i="1"/>
  <c r="D161" i="1"/>
  <c r="D175" i="1"/>
  <c r="D187" i="1"/>
  <c r="D199" i="1"/>
  <c r="D211" i="1"/>
  <c r="D225" i="1"/>
  <c r="D237" i="1"/>
  <c r="D249" i="1"/>
  <c r="D261" i="1"/>
  <c r="D275" i="1"/>
  <c r="D287" i="1"/>
  <c r="D299" i="1"/>
  <c r="D311" i="1"/>
  <c r="D325" i="1"/>
  <c r="D337" i="1"/>
  <c r="D349" i="1"/>
  <c r="D361" i="1"/>
  <c r="D375" i="1"/>
  <c r="D387" i="1"/>
  <c r="D399" i="1"/>
  <c r="D411" i="1"/>
  <c r="D425" i="1"/>
  <c r="D437" i="1"/>
  <c r="D449" i="1"/>
  <c r="D461" i="1"/>
  <c r="D475" i="1"/>
  <c r="D487" i="1"/>
  <c r="D498" i="1"/>
  <c r="D509" i="1"/>
  <c r="D520" i="1"/>
  <c r="D531" i="1"/>
  <c r="D543" i="1"/>
  <c r="D554" i="1"/>
  <c r="D565" i="1"/>
  <c r="D576" i="1"/>
  <c r="D587" i="1"/>
  <c r="D598" i="1"/>
  <c r="D609" i="1"/>
  <c r="D620" i="1"/>
  <c r="D631" i="1"/>
  <c r="D641" i="1"/>
  <c r="D651" i="1"/>
  <c r="D661" i="1"/>
  <c r="D671" i="1"/>
  <c r="D681" i="1"/>
  <c r="D691" i="1"/>
  <c r="D701" i="1"/>
  <c r="D711" i="1"/>
  <c r="D721" i="1"/>
  <c r="D731" i="1"/>
  <c r="D741" i="1"/>
  <c r="D751" i="1"/>
  <c r="D761" i="1"/>
  <c r="D771" i="1"/>
  <c r="D781" i="1"/>
  <c r="D791" i="1"/>
  <c r="D801" i="1"/>
  <c r="D811" i="1"/>
  <c r="D821" i="1"/>
  <c r="D831" i="1"/>
  <c r="D841" i="1"/>
  <c r="D851" i="1"/>
  <c r="D861" i="1"/>
  <c r="D871" i="1"/>
  <c r="D881" i="1"/>
  <c r="D891" i="1"/>
  <c r="D901" i="1"/>
  <c r="D911" i="1"/>
  <c r="D921" i="1"/>
  <c r="D931" i="1"/>
  <c r="D941" i="1"/>
  <c r="D951" i="1"/>
  <c r="D961" i="1"/>
  <c r="D971" i="1"/>
  <c r="D981" i="1"/>
  <c r="D991" i="1"/>
  <c r="D1001" i="1"/>
  <c r="D1011" i="1"/>
  <c r="D1021" i="1"/>
  <c r="D1031" i="1"/>
  <c r="D1041" i="1"/>
  <c r="D1051" i="1"/>
  <c r="D1061" i="1"/>
  <c r="D1071" i="1"/>
  <c r="D1081" i="1"/>
  <c r="D1091" i="1"/>
  <c r="D1101" i="1"/>
  <c r="D1111" i="1"/>
  <c r="D1121" i="1"/>
  <c r="D1131" i="1"/>
  <c r="D1141" i="1"/>
  <c r="D1151" i="1"/>
  <c r="D1161" i="1"/>
  <c r="D1171" i="1"/>
  <c r="D1181" i="1"/>
  <c r="D1191" i="1"/>
  <c r="D1201" i="1"/>
  <c r="D1211" i="1"/>
  <c r="D1221" i="1"/>
  <c r="D1231" i="1"/>
  <c r="D1241" i="1"/>
  <c r="D1251" i="1"/>
  <c r="D1261" i="1"/>
  <c r="D1271" i="1"/>
  <c r="D1281" i="1"/>
  <c r="D1291" i="1"/>
  <c r="D1301" i="1"/>
  <c r="D1311" i="1"/>
  <c r="D1321" i="1"/>
  <c r="D1331" i="1"/>
  <c r="D1341" i="1"/>
  <c r="D1351" i="1"/>
  <c r="D1361" i="1"/>
  <c r="D1371" i="1"/>
  <c r="D1381" i="1"/>
  <c r="D1391" i="1"/>
  <c r="D1401" i="1"/>
  <c r="D1411" i="1"/>
  <c r="D1421" i="1"/>
  <c r="D1431" i="1"/>
  <c r="D1441" i="1"/>
  <c r="D1451" i="1"/>
  <c r="D1461" i="1"/>
  <c r="D1471" i="1"/>
  <c r="D1481" i="1"/>
  <c r="D1491" i="1"/>
  <c r="D1501" i="1"/>
  <c r="D1511" i="1"/>
  <c r="D1521" i="1"/>
  <c r="D1531" i="1"/>
  <c r="D1541" i="1"/>
  <c r="D1551" i="1"/>
  <c r="D1561" i="1"/>
  <c r="D1571" i="1"/>
  <c r="D1581" i="1"/>
  <c r="D1591" i="1"/>
  <c r="D1601" i="1"/>
  <c r="D1611" i="1"/>
  <c r="D1621" i="1"/>
  <c r="D1631" i="1"/>
  <c r="D1641" i="1"/>
  <c r="D1651" i="1"/>
  <c r="D1661" i="1"/>
  <c r="D1671" i="1"/>
  <c r="D1681" i="1"/>
  <c r="D1691" i="1"/>
  <c r="D1701" i="1"/>
  <c r="D1711" i="1"/>
  <c r="D1721" i="1"/>
  <c r="D1731" i="1"/>
  <c r="D1741" i="1"/>
  <c r="D1751" i="1"/>
  <c r="D1761" i="1"/>
  <c r="D1771" i="1"/>
  <c r="D1781" i="1"/>
  <c r="D1791" i="1"/>
  <c r="D1801" i="1"/>
  <c r="C11" i="1"/>
  <c r="C21" i="1"/>
  <c r="C31" i="1"/>
  <c r="C41" i="1"/>
  <c r="C51" i="1"/>
  <c r="C61" i="1"/>
  <c r="C71" i="1"/>
  <c r="C81" i="1"/>
  <c r="C91" i="1"/>
  <c r="C101" i="1"/>
  <c r="C111" i="1"/>
  <c r="C121" i="1"/>
  <c r="C131" i="1"/>
  <c r="C141" i="1"/>
  <c r="C151" i="1"/>
  <c r="C161" i="1"/>
  <c r="C171" i="1"/>
  <c r="C181" i="1"/>
  <c r="C191" i="1"/>
  <c r="C201" i="1"/>
  <c r="C211" i="1"/>
  <c r="C221" i="1"/>
  <c r="C231" i="1"/>
  <c r="C241" i="1"/>
  <c r="C251" i="1"/>
  <c r="C261" i="1"/>
  <c r="C271" i="1"/>
  <c r="C281" i="1"/>
  <c r="C291" i="1"/>
  <c r="C301" i="1"/>
  <c r="C311" i="1"/>
  <c r="C321" i="1"/>
  <c r="C331" i="1"/>
  <c r="C341" i="1"/>
  <c r="C351" i="1"/>
  <c r="C361" i="1"/>
  <c r="C371" i="1"/>
  <c r="C381" i="1"/>
  <c r="C391" i="1"/>
  <c r="C401" i="1"/>
  <c r="C411" i="1"/>
  <c r="C421" i="1"/>
  <c r="C431" i="1"/>
  <c r="C441" i="1"/>
  <c r="C451" i="1"/>
  <c r="C461" i="1"/>
  <c r="C471" i="1"/>
  <c r="C481" i="1"/>
  <c r="C491" i="1"/>
  <c r="C501" i="1"/>
  <c r="C511" i="1"/>
  <c r="C521" i="1"/>
  <c r="C531" i="1"/>
  <c r="C541" i="1"/>
  <c r="C551" i="1"/>
  <c r="C561" i="1"/>
  <c r="C571" i="1"/>
  <c r="C581" i="1"/>
  <c r="C591" i="1"/>
  <c r="C601" i="1"/>
  <c r="C611" i="1"/>
  <c r="C621" i="1"/>
  <c r="C631" i="1"/>
  <c r="C641" i="1"/>
  <c r="C651" i="1"/>
  <c r="C661" i="1"/>
  <c r="C671" i="1"/>
  <c r="C681" i="1"/>
  <c r="C691" i="1"/>
  <c r="C701" i="1"/>
  <c r="C711" i="1"/>
  <c r="C721" i="1"/>
  <c r="C731" i="1"/>
  <c r="C741" i="1"/>
  <c r="C751" i="1"/>
  <c r="C761" i="1"/>
  <c r="C771" i="1"/>
  <c r="C781" i="1"/>
  <c r="C791" i="1"/>
  <c r="C801" i="1"/>
  <c r="C811" i="1"/>
  <c r="C821" i="1"/>
  <c r="C831" i="1"/>
  <c r="C841" i="1"/>
  <c r="C851" i="1"/>
  <c r="C861" i="1"/>
  <c r="C871" i="1"/>
  <c r="C881" i="1"/>
  <c r="C891" i="1"/>
  <c r="C901" i="1"/>
  <c r="C911" i="1"/>
  <c r="C921" i="1"/>
  <c r="C931" i="1"/>
  <c r="C941" i="1"/>
  <c r="C951" i="1"/>
  <c r="C961" i="1"/>
  <c r="C971" i="1"/>
  <c r="C981" i="1"/>
  <c r="C991" i="1"/>
  <c r="C1001" i="1"/>
  <c r="C1011" i="1"/>
  <c r="C1021" i="1"/>
  <c r="C1031" i="1"/>
  <c r="C1041" i="1"/>
  <c r="C1051" i="1"/>
  <c r="C1061" i="1"/>
  <c r="C1071" i="1"/>
  <c r="C1081" i="1"/>
  <c r="C1091" i="1"/>
  <c r="C1101" i="1"/>
  <c r="C1111" i="1"/>
  <c r="C1121" i="1"/>
  <c r="C1131" i="1"/>
  <c r="C1141" i="1"/>
  <c r="C1151" i="1"/>
  <c r="C1161" i="1"/>
  <c r="C1171" i="1"/>
  <c r="C1181" i="1"/>
  <c r="C1191" i="1"/>
  <c r="C1201" i="1"/>
  <c r="C1211" i="1"/>
  <c r="C1221" i="1"/>
  <c r="C1231" i="1"/>
  <c r="C1241" i="1"/>
  <c r="C1251" i="1"/>
  <c r="C1261" i="1"/>
  <c r="C1271" i="1"/>
  <c r="C1281" i="1"/>
  <c r="C1291" i="1"/>
  <c r="C1301" i="1"/>
  <c r="C1311" i="1"/>
  <c r="C1321" i="1"/>
  <c r="C1331" i="1"/>
  <c r="C1341" i="1"/>
  <c r="C1351" i="1"/>
  <c r="C1361" i="1"/>
  <c r="C1371" i="1"/>
  <c r="C1381" i="1"/>
  <c r="C1391" i="1"/>
  <c r="C1401" i="1"/>
  <c r="C1411" i="1"/>
  <c r="C1421" i="1"/>
  <c r="C1431" i="1"/>
  <c r="C1441" i="1"/>
  <c r="C1451" i="1"/>
  <c r="C1461" i="1"/>
  <c r="C1471" i="1"/>
  <c r="C1481" i="1"/>
  <c r="C1491" i="1"/>
  <c r="C1501" i="1"/>
  <c r="C1511" i="1"/>
  <c r="C1521" i="1"/>
  <c r="C1531" i="1"/>
  <c r="C1541" i="1"/>
  <c r="C1551" i="1"/>
  <c r="C1561" i="1"/>
  <c r="C1571" i="1"/>
  <c r="C1581" i="1"/>
  <c r="C1591" i="1"/>
  <c r="C1601" i="1"/>
  <c r="C1611" i="1"/>
  <c r="C1621" i="1"/>
  <c r="C1631" i="1"/>
  <c r="C1641" i="1"/>
  <c r="C1651" i="1"/>
  <c r="C1661" i="1"/>
  <c r="C1671" i="1"/>
  <c r="C1681" i="1"/>
  <c r="C1691" i="1"/>
  <c r="C1701" i="1"/>
  <c r="C1711" i="1"/>
  <c r="C1721" i="1"/>
  <c r="C1731" i="1"/>
  <c r="C1741" i="1"/>
  <c r="C1751" i="1"/>
  <c r="C1761" i="1"/>
  <c r="C1771" i="1"/>
  <c r="C1781" i="1"/>
  <c r="C1791" i="1"/>
  <c r="C1801" i="1"/>
  <c r="B11" i="1"/>
  <c r="B21" i="1"/>
  <c r="B31" i="1"/>
  <c r="B41" i="1"/>
  <c r="B51" i="1"/>
  <c r="B61" i="1"/>
  <c r="B71" i="1"/>
  <c r="B81" i="1"/>
  <c r="B91" i="1"/>
  <c r="B101" i="1"/>
  <c r="B111" i="1"/>
  <c r="B121" i="1"/>
  <c r="B131" i="1"/>
  <c r="B141" i="1"/>
  <c r="B151" i="1"/>
  <c r="B161" i="1"/>
  <c r="B171" i="1"/>
  <c r="B181" i="1"/>
  <c r="B191" i="1"/>
  <c r="B201" i="1"/>
  <c r="B211" i="1"/>
  <c r="B221" i="1"/>
  <c r="B231" i="1"/>
  <c r="B241" i="1"/>
  <c r="B251" i="1"/>
  <c r="B261" i="1"/>
  <c r="B271" i="1"/>
  <c r="B281" i="1"/>
  <c r="B291" i="1"/>
  <c r="B301" i="1"/>
  <c r="B311" i="1"/>
  <c r="B321" i="1"/>
  <c r="B331" i="1"/>
  <c r="B341" i="1"/>
  <c r="B351" i="1"/>
  <c r="B361" i="1"/>
  <c r="B371" i="1"/>
  <c r="B381" i="1"/>
  <c r="B391" i="1"/>
  <c r="B401" i="1"/>
  <c r="B411" i="1"/>
  <c r="B421" i="1"/>
  <c r="B431" i="1"/>
  <c r="B441" i="1"/>
  <c r="B451" i="1"/>
  <c r="B461" i="1"/>
  <c r="B471" i="1"/>
  <c r="B481" i="1"/>
  <c r="B491" i="1"/>
  <c r="B501" i="1"/>
  <c r="B511" i="1"/>
  <c r="B521" i="1"/>
  <c r="B531" i="1"/>
  <c r="B541" i="1"/>
  <c r="B551" i="1"/>
  <c r="B561" i="1"/>
  <c r="B571" i="1"/>
  <c r="B581" i="1"/>
  <c r="B591" i="1"/>
  <c r="B601" i="1"/>
  <c r="B611" i="1"/>
  <c r="B621" i="1"/>
  <c r="B631" i="1"/>
  <c r="B641" i="1"/>
  <c r="B651" i="1"/>
  <c r="B661" i="1"/>
  <c r="B671" i="1"/>
  <c r="B681" i="1"/>
  <c r="B691" i="1"/>
  <c r="B701" i="1"/>
  <c r="B711" i="1"/>
  <c r="B721" i="1"/>
  <c r="B731" i="1"/>
  <c r="B741" i="1"/>
  <c r="B751" i="1"/>
  <c r="B761" i="1"/>
  <c r="B771" i="1"/>
  <c r="B781" i="1"/>
  <c r="B791" i="1"/>
  <c r="B801" i="1"/>
  <c r="B811" i="1"/>
  <c r="B821" i="1"/>
  <c r="B831" i="1"/>
  <c r="B841" i="1"/>
  <c r="E609" i="1"/>
  <c r="E709" i="1"/>
  <c r="E809" i="1"/>
  <c r="E909" i="1"/>
  <c r="E1009" i="1"/>
  <c r="E1109" i="1"/>
  <c r="E1209" i="1"/>
  <c r="E1309" i="1"/>
  <c r="E1409" i="1"/>
  <c r="E1509" i="1"/>
  <c r="E1599" i="1"/>
  <c r="E1641" i="1"/>
  <c r="E1675" i="1"/>
  <c r="E1709" i="1"/>
  <c r="E1741" i="1"/>
  <c r="E1767" i="1"/>
  <c r="E1791" i="1"/>
  <c r="D17" i="1"/>
  <c r="D40" i="1"/>
  <c r="D59" i="1"/>
  <c r="D74" i="1"/>
  <c r="D88" i="1"/>
  <c r="D100" i="1"/>
  <c r="D114" i="1"/>
  <c r="D126" i="1"/>
  <c r="D138" i="1"/>
  <c r="D150" i="1"/>
  <c r="D164" i="1"/>
  <c r="D176" i="1"/>
  <c r="D188" i="1"/>
  <c r="D200" i="1"/>
  <c r="D214" i="1"/>
  <c r="D226" i="1"/>
  <c r="D238" i="1"/>
  <c r="D250" i="1"/>
  <c r="D264" i="1"/>
  <c r="D276" i="1"/>
  <c r="D288" i="1"/>
  <c r="D300" i="1"/>
  <c r="D314" i="1"/>
  <c r="D326" i="1"/>
  <c r="D338" i="1"/>
  <c r="D350" i="1"/>
  <c r="D364" i="1"/>
  <c r="D376" i="1"/>
  <c r="D388" i="1"/>
  <c r="D400" i="1"/>
  <c r="D414" i="1"/>
  <c r="D426" i="1"/>
  <c r="D438" i="1"/>
  <c r="D450" i="1"/>
  <c r="D464" i="1"/>
  <c r="D476" i="1"/>
  <c r="D488" i="1"/>
  <c r="D499" i="1"/>
  <c r="D510" i="1"/>
  <c r="D521" i="1"/>
  <c r="D533" i="1"/>
  <c r="D544" i="1"/>
  <c r="D555" i="1"/>
  <c r="D566" i="1"/>
  <c r="D577" i="1"/>
  <c r="D588" i="1"/>
  <c r="D599" i="1"/>
  <c r="D610" i="1"/>
  <c r="D621" i="1"/>
  <c r="D632" i="1"/>
  <c r="D642" i="1"/>
  <c r="D652" i="1"/>
  <c r="D662" i="1"/>
  <c r="D672" i="1"/>
  <c r="D682" i="1"/>
  <c r="D692" i="1"/>
  <c r="D702" i="1"/>
  <c r="D712" i="1"/>
  <c r="D722" i="1"/>
  <c r="D732" i="1"/>
  <c r="D742" i="1"/>
  <c r="D752" i="1"/>
  <c r="D762" i="1"/>
  <c r="D772" i="1"/>
  <c r="D782" i="1"/>
  <c r="D792" i="1"/>
  <c r="D802" i="1"/>
  <c r="D812" i="1"/>
  <c r="D822" i="1"/>
  <c r="D832" i="1"/>
  <c r="D842" i="1"/>
  <c r="D852" i="1"/>
  <c r="D862" i="1"/>
  <c r="D872" i="1"/>
  <c r="D882" i="1"/>
  <c r="D892" i="1"/>
  <c r="D902" i="1"/>
  <c r="D912" i="1"/>
  <c r="D922" i="1"/>
  <c r="D932" i="1"/>
  <c r="D942" i="1"/>
  <c r="D952" i="1"/>
  <c r="D962" i="1"/>
  <c r="D972" i="1"/>
  <c r="D982" i="1"/>
  <c r="D992" i="1"/>
  <c r="D1002" i="1"/>
  <c r="D1012" i="1"/>
  <c r="D1022" i="1"/>
  <c r="D1032" i="1"/>
  <c r="D1042" i="1"/>
  <c r="D1052" i="1"/>
  <c r="D1062" i="1"/>
  <c r="D1072" i="1"/>
  <c r="D1082" i="1"/>
  <c r="D1092" i="1"/>
  <c r="D1102" i="1"/>
  <c r="D1112" i="1"/>
  <c r="D1122" i="1"/>
  <c r="D1132" i="1"/>
  <c r="D1142" i="1"/>
  <c r="D1152" i="1"/>
  <c r="D1162" i="1"/>
  <c r="D1172" i="1"/>
  <c r="D1182" i="1"/>
  <c r="D1192" i="1"/>
  <c r="D1202" i="1"/>
  <c r="D1212" i="1"/>
  <c r="D1222" i="1"/>
  <c r="D1232" i="1"/>
  <c r="D1242" i="1"/>
  <c r="D1252" i="1"/>
  <c r="D1262" i="1"/>
  <c r="D1272" i="1"/>
  <c r="D1282" i="1"/>
  <c r="D1292" i="1"/>
  <c r="D1302" i="1"/>
  <c r="D1312" i="1"/>
  <c r="D1322" i="1"/>
  <c r="D1332" i="1"/>
  <c r="D1342" i="1"/>
  <c r="D1352" i="1"/>
  <c r="D1362" i="1"/>
  <c r="D1372" i="1"/>
  <c r="D1382" i="1"/>
  <c r="D1392" i="1"/>
  <c r="D1402" i="1"/>
  <c r="D1412" i="1"/>
  <c r="D1422" i="1"/>
  <c r="D1432" i="1"/>
  <c r="D1442" i="1"/>
  <c r="D1452" i="1"/>
  <c r="D1462" i="1"/>
  <c r="D1472" i="1"/>
  <c r="D1482" i="1"/>
  <c r="D1492" i="1"/>
  <c r="D1502" i="1"/>
  <c r="D1512" i="1"/>
  <c r="D1522" i="1"/>
  <c r="D1532" i="1"/>
  <c r="D1542" i="1"/>
  <c r="D1552" i="1"/>
  <c r="D1562" i="1"/>
  <c r="D1572" i="1"/>
  <c r="D1582" i="1"/>
  <c r="D1592" i="1"/>
  <c r="D1602" i="1"/>
  <c r="D1612" i="1"/>
  <c r="D1622" i="1"/>
  <c r="D1632" i="1"/>
  <c r="D1642" i="1"/>
  <c r="D1652" i="1"/>
  <c r="D1662" i="1"/>
  <c r="D1672" i="1"/>
  <c r="D1682" i="1"/>
  <c r="D1692" i="1"/>
  <c r="D1702" i="1"/>
  <c r="D1712" i="1"/>
  <c r="D1722" i="1"/>
  <c r="D1732" i="1"/>
  <c r="D1742" i="1"/>
  <c r="D1752" i="1"/>
  <c r="D1762" i="1"/>
  <c r="D1772" i="1"/>
  <c r="D1782" i="1"/>
  <c r="D1792" i="1"/>
  <c r="D1802" i="1"/>
  <c r="C12" i="1"/>
  <c r="C22" i="1"/>
  <c r="C32" i="1"/>
  <c r="C42" i="1"/>
  <c r="C52" i="1"/>
  <c r="C62" i="1"/>
  <c r="C72" i="1"/>
  <c r="C82" i="1"/>
  <c r="C92" i="1"/>
  <c r="C102" i="1"/>
  <c r="C112" i="1"/>
  <c r="C122" i="1"/>
  <c r="C132" i="1"/>
  <c r="C142" i="1"/>
  <c r="C152" i="1"/>
  <c r="C162" i="1"/>
  <c r="C172" i="1"/>
  <c r="C182" i="1"/>
  <c r="C192" i="1"/>
  <c r="C202" i="1"/>
  <c r="C212" i="1"/>
  <c r="C222" i="1"/>
  <c r="C232" i="1"/>
  <c r="C242" i="1"/>
  <c r="C252" i="1"/>
  <c r="C262" i="1"/>
  <c r="C272" i="1"/>
  <c r="C282" i="1"/>
  <c r="C292" i="1"/>
  <c r="C302" i="1"/>
  <c r="C312" i="1"/>
  <c r="C322" i="1"/>
  <c r="C332" i="1"/>
  <c r="C342" i="1"/>
  <c r="C352" i="1"/>
  <c r="C362" i="1"/>
  <c r="C372" i="1"/>
  <c r="C382" i="1"/>
  <c r="C392" i="1"/>
  <c r="C402" i="1"/>
  <c r="C412" i="1"/>
  <c r="C422" i="1"/>
  <c r="C432" i="1"/>
  <c r="C442" i="1"/>
  <c r="C452" i="1"/>
  <c r="C462" i="1"/>
  <c r="C472" i="1"/>
  <c r="C482" i="1"/>
  <c r="C492" i="1"/>
  <c r="C502" i="1"/>
  <c r="C512" i="1"/>
  <c r="C522" i="1"/>
  <c r="C532" i="1"/>
  <c r="C542" i="1"/>
  <c r="C552" i="1"/>
  <c r="C562" i="1"/>
  <c r="C572" i="1"/>
  <c r="C582" i="1"/>
  <c r="C592" i="1"/>
  <c r="C602" i="1"/>
  <c r="C612" i="1"/>
  <c r="C622" i="1"/>
  <c r="C632" i="1"/>
  <c r="C642" i="1"/>
  <c r="C652" i="1"/>
  <c r="C662" i="1"/>
  <c r="C672" i="1"/>
  <c r="C682" i="1"/>
  <c r="C692" i="1"/>
  <c r="C702" i="1"/>
  <c r="C712" i="1"/>
  <c r="C722" i="1"/>
  <c r="C732" i="1"/>
  <c r="C742" i="1"/>
  <c r="C752" i="1"/>
  <c r="C762" i="1"/>
  <c r="C772" i="1"/>
  <c r="C782" i="1"/>
  <c r="C792" i="1"/>
  <c r="C802" i="1"/>
  <c r="C812" i="1"/>
  <c r="C822" i="1"/>
  <c r="C832" i="1"/>
  <c r="C842" i="1"/>
  <c r="C852" i="1"/>
  <c r="C862" i="1"/>
  <c r="C872" i="1"/>
  <c r="C882" i="1"/>
  <c r="C892" i="1"/>
  <c r="C902" i="1"/>
  <c r="C912" i="1"/>
  <c r="C922" i="1"/>
  <c r="C932" i="1"/>
  <c r="C942" i="1"/>
  <c r="C952" i="1"/>
  <c r="C962" i="1"/>
  <c r="C972" i="1"/>
  <c r="C982" i="1"/>
  <c r="C992" i="1"/>
  <c r="C1002" i="1"/>
  <c r="C1012" i="1"/>
  <c r="C1022" i="1"/>
  <c r="C1032" i="1"/>
  <c r="C1042" i="1"/>
  <c r="C1052" i="1"/>
  <c r="C1062" i="1"/>
  <c r="C1072" i="1"/>
  <c r="C1082" i="1"/>
  <c r="C1092" i="1"/>
  <c r="C1102" i="1"/>
  <c r="C1112" i="1"/>
  <c r="C1122" i="1"/>
  <c r="C1132" i="1"/>
  <c r="C1142" i="1"/>
  <c r="C1152" i="1"/>
  <c r="C1162" i="1"/>
  <c r="C1172" i="1"/>
  <c r="C1182" i="1"/>
  <c r="C1192" i="1"/>
  <c r="C1202" i="1"/>
  <c r="C1212" i="1"/>
  <c r="C1222" i="1"/>
  <c r="C1232" i="1"/>
  <c r="C1242" i="1"/>
  <c r="C1252" i="1"/>
  <c r="C1262" i="1"/>
  <c r="C1272" i="1"/>
  <c r="C1282" i="1"/>
  <c r="C1292" i="1"/>
  <c r="C1302" i="1"/>
  <c r="C1312" i="1"/>
  <c r="C1322" i="1"/>
  <c r="C1332" i="1"/>
  <c r="C1342" i="1"/>
  <c r="C1352" i="1"/>
  <c r="C1362" i="1"/>
  <c r="C1372" i="1"/>
  <c r="C1382" i="1"/>
  <c r="C1392" i="1"/>
  <c r="C1402" i="1"/>
  <c r="C1412" i="1"/>
  <c r="C1422" i="1"/>
  <c r="C1432" i="1"/>
  <c r="C1442" i="1"/>
  <c r="C1452" i="1"/>
  <c r="C1462" i="1"/>
  <c r="C1472" i="1"/>
  <c r="C1482" i="1"/>
  <c r="C1492" i="1"/>
  <c r="C1502" i="1"/>
  <c r="C1512" i="1"/>
  <c r="C1522" i="1"/>
  <c r="C1532" i="1"/>
  <c r="C1542" i="1"/>
  <c r="C1552" i="1"/>
  <c r="C1562" i="1"/>
  <c r="C1572" i="1"/>
  <c r="C1582" i="1"/>
  <c r="C1592" i="1"/>
  <c r="C1602" i="1"/>
  <c r="C1612" i="1"/>
  <c r="C1622" i="1"/>
  <c r="C1632" i="1"/>
  <c r="C1642" i="1"/>
  <c r="C1652" i="1"/>
  <c r="C1662" i="1"/>
  <c r="C1672" i="1"/>
  <c r="C1682" i="1"/>
  <c r="C1692" i="1"/>
  <c r="C1702" i="1"/>
  <c r="C1712" i="1"/>
  <c r="C1722" i="1"/>
  <c r="C1732" i="1"/>
  <c r="C1742" i="1"/>
  <c r="C1752" i="1"/>
  <c r="C1762" i="1"/>
  <c r="C1772" i="1"/>
  <c r="C1782" i="1"/>
  <c r="C1792" i="1"/>
  <c r="C1802" i="1"/>
  <c r="B12" i="1"/>
  <c r="B22" i="1"/>
  <c r="B32" i="1"/>
  <c r="B42" i="1"/>
  <c r="B52" i="1"/>
  <c r="B62" i="1"/>
  <c r="B72" i="1"/>
  <c r="B82" i="1"/>
  <c r="B92" i="1"/>
  <c r="B102" i="1"/>
  <c r="B112" i="1"/>
  <c r="B122" i="1"/>
  <c r="B132" i="1"/>
  <c r="B142" i="1"/>
  <c r="B152" i="1"/>
  <c r="B162" i="1"/>
  <c r="B172" i="1"/>
  <c r="B182" i="1"/>
  <c r="B192" i="1"/>
  <c r="B202" i="1"/>
  <c r="B212" i="1"/>
  <c r="B222" i="1"/>
  <c r="B232" i="1"/>
  <c r="B242" i="1"/>
  <c r="B252" i="1"/>
  <c r="B262" i="1"/>
  <c r="B272" i="1"/>
  <c r="B282" i="1"/>
  <c r="B292" i="1"/>
  <c r="B302" i="1"/>
  <c r="B312" i="1"/>
  <c r="B322" i="1"/>
  <c r="B332" i="1"/>
  <c r="B342" i="1"/>
  <c r="B352" i="1"/>
  <c r="B362" i="1"/>
  <c r="B372" i="1"/>
  <c r="B382" i="1"/>
  <c r="B392" i="1"/>
  <c r="B402" i="1"/>
  <c r="B412" i="1"/>
  <c r="B422" i="1"/>
  <c r="B432" i="1"/>
  <c r="B442" i="1"/>
  <c r="B452" i="1"/>
  <c r="B462" i="1"/>
  <c r="B472" i="1"/>
  <c r="B482" i="1"/>
  <c r="B492" i="1"/>
  <c r="B502" i="1"/>
  <c r="B512" i="1"/>
  <c r="B522" i="1"/>
  <c r="B532" i="1"/>
  <c r="B542" i="1"/>
  <c r="B552" i="1"/>
  <c r="B562" i="1"/>
  <c r="B572" i="1"/>
  <c r="B582" i="1"/>
  <c r="B592" i="1"/>
  <c r="B602" i="1"/>
  <c r="B612" i="1"/>
  <c r="B622" i="1"/>
  <c r="B632" i="1"/>
  <c r="B642" i="1"/>
  <c r="B652" i="1"/>
  <c r="B662" i="1"/>
  <c r="B672" i="1"/>
  <c r="B682" i="1"/>
  <c r="B692" i="1"/>
  <c r="B702" i="1"/>
  <c r="B712" i="1"/>
  <c r="B722" i="1"/>
  <c r="B732" i="1"/>
  <c r="B742" i="1"/>
  <c r="B752" i="1"/>
  <c r="B762" i="1"/>
  <c r="B772" i="1"/>
  <c r="B782" i="1"/>
  <c r="B792" i="1"/>
  <c r="B802" i="1"/>
  <c r="B812" i="1"/>
  <c r="B822" i="1"/>
  <c r="B832" i="1"/>
  <c r="B842" i="1"/>
  <c r="B852" i="1"/>
  <c r="B862" i="1"/>
  <c r="B872" i="1"/>
  <c r="B882" i="1"/>
  <c r="B892" i="1"/>
  <c r="B902" i="1"/>
  <c r="B912" i="1"/>
  <c r="B922" i="1"/>
  <c r="B932" i="1"/>
  <c r="B942" i="1"/>
  <c r="B952" i="1"/>
  <c r="B962" i="1"/>
  <c r="B972" i="1"/>
  <c r="B982" i="1"/>
  <c r="B992" i="1"/>
  <c r="B1002" i="1"/>
  <c r="B1012" i="1"/>
  <c r="B1022" i="1"/>
  <c r="B1032" i="1"/>
  <c r="B1042" i="1"/>
  <c r="B1052" i="1"/>
  <c r="B1062" i="1"/>
  <c r="B1072" i="1"/>
  <c r="B1082" i="1"/>
  <c r="B1092" i="1"/>
  <c r="B1102" i="1"/>
  <c r="B1112" i="1"/>
  <c r="B1122" i="1"/>
  <c r="B1132" i="1"/>
  <c r="E619" i="1"/>
  <c r="E719" i="1"/>
  <c r="E819" i="1"/>
  <c r="E919" i="1"/>
  <c r="E1019" i="1"/>
  <c r="E1119" i="1"/>
  <c r="E1219" i="1"/>
  <c r="E1319" i="1"/>
  <c r="E1419" i="1"/>
  <c r="E1519" i="1"/>
  <c r="E1601" i="1"/>
  <c r="E1645" i="1"/>
  <c r="E1679" i="1"/>
  <c r="E1711" i="1"/>
  <c r="E1745" i="1"/>
  <c r="E1769" i="1"/>
  <c r="E1795" i="1"/>
  <c r="D19" i="1"/>
  <c r="D41" i="1"/>
  <c r="D60" i="1"/>
  <c r="D75" i="1"/>
  <c r="D89" i="1"/>
  <c r="D101" i="1"/>
  <c r="D115" i="1"/>
  <c r="D127" i="1"/>
  <c r="D139" i="1"/>
  <c r="D151" i="1"/>
  <c r="D165" i="1"/>
  <c r="D177" i="1"/>
  <c r="D189" i="1"/>
  <c r="D201" i="1"/>
  <c r="D215" i="1"/>
  <c r="D227" i="1"/>
  <c r="D239" i="1"/>
  <c r="D251" i="1"/>
  <c r="D265" i="1"/>
  <c r="D277" i="1"/>
  <c r="D289" i="1"/>
  <c r="D301" i="1"/>
  <c r="D315" i="1"/>
  <c r="D327" i="1"/>
  <c r="D339" i="1"/>
  <c r="D351" i="1"/>
  <c r="D365" i="1"/>
  <c r="D377" i="1"/>
  <c r="D389" i="1"/>
  <c r="D401" i="1"/>
  <c r="D415" i="1"/>
  <c r="D427" i="1"/>
  <c r="D439" i="1"/>
  <c r="D451" i="1"/>
  <c r="D465" i="1"/>
  <c r="D477" i="1"/>
  <c r="D489" i="1"/>
  <c r="D500" i="1"/>
  <c r="D511" i="1"/>
  <c r="D523" i="1"/>
  <c r="D534" i="1"/>
  <c r="D545" i="1"/>
  <c r="D556" i="1"/>
  <c r="D567" i="1"/>
  <c r="D578" i="1"/>
  <c r="D589" i="1"/>
  <c r="D600" i="1"/>
  <c r="D611" i="1"/>
  <c r="D623" i="1"/>
  <c r="D633" i="1"/>
  <c r="D643" i="1"/>
  <c r="D653" i="1"/>
  <c r="D663" i="1"/>
  <c r="D673" i="1"/>
  <c r="D683" i="1"/>
  <c r="D693" i="1"/>
  <c r="D703" i="1"/>
  <c r="D713" i="1"/>
  <c r="D723" i="1"/>
  <c r="D733" i="1"/>
  <c r="D743" i="1"/>
  <c r="D753" i="1"/>
  <c r="D763" i="1"/>
  <c r="D773" i="1"/>
  <c r="D783" i="1"/>
  <c r="D793" i="1"/>
  <c r="D803" i="1"/>
  <c r="D813" i="1"/>
  <c r="D823" i="1"/>
  <c r="D833" i="1"/>
  <c r="D843" i="1"/>
  <c r="D853" i="1"/>
  <c r="D863" i="1"/>
  <c r="D873" i="1"/>
  <c r="D883" i="1"/>
  <c r="D893" i="1"/>
  <c r="D903" i="1"/>
  <c r="D913" i="1"/>
  <c r="D923" i="1"/>
  <c r="D933" i="1"/>
  <c r="D943" i="1"/>
  <c r="D953" i="1"/>
  <c r="D963" i="1"/>
  <c r="D973" i="1"/>
  <c r="D983" i="1"/>
  <c r="D993" i="1"/>
  <c r="D1003" i="1"/>
  <c r="D1013" i="1"/>
  <c r="D1023" i="1"/>
  <c r="D1033" i="1"/>
  <c r="D1043" i="1"/>
  <c r="D1053" i="1"/>
  <c r="D1063" i="1"/>
  <c r="D1073" i="1"/>
  <c r="D1083" i="1"/>
  <c r="D1093" i="1"/>
  <c r="D1103" i="1"/>
  <c r="D1113" i="1"/>
  <c r="D1123" i="1"/>
  <c r="D1133" i="1"/>
  <c r="D1143" i="1"/>
  <c r="D1153" i="1"/>
  <c r="D1163" i="1"/>
  <c r="D1173" i="1"/>
  <c r="D1183" i="1"/>
  <c r="D1193" i="1"/>
  <c r="D1203" i="1"/>
  <c r="D1213" i="1"/>
  <c r="D1223" i="1"/>
  <c r="D1233" i="1"/>
  <c r="D1243" i="1"/>
  <c r="D1253" i="1"/>
  <c r="D1263" i="1"/>
  <c r="D1273" i="1"/>
  <c r="D1283" i="1"/>
  <c r="D1293" i="1"/>
  <c r="D1303" i="1"/>
  <c r="D1313" i="1"/>
  <c r="D1323" i="1"/>
  <c r="D1333" i="1"/>
  <c r="D1343" i="1"/>
  <c r="D1353" i="1"/>
  <c r="D1363" i="1"/>
  <c r="D1373" i="1"/>
  <c r="D1383" i="1"/>
  <c r="D1393" i="1"/>
  <c r="D1403" i="1"/>
  <c r="D1413" i="1"/>
  <c r="D1423" i="1"/>
  <c r="D1433" i="1"/>
  <c r="D1443" i="1"/>
  <c r="D1453" i="1"/>
  <c r="D1463" i="1"/>
  <c r="D1473" i="1"/>
  <c r="D1483" i="1"/>
  <c r="D1493" i="1"/>
  <c r="D1503" i="1"/>
  <c r="D1513" i="1"/>
  <c r="D1523" i="1"/>
  <c r="D1533" i="1"/>
  <c r="D1543" i="1"/>
  <c r="D1553" i="1"/>
  <c r="D1563" i="1"/>
  <c r="D1573" i="1"/>
  <c r="D1583" i="1"/>
  <c r="D1593" i="1"/>
  <c r="D1603" i="1"/>
  <c r="D1613" i="1"/>
  <c r="D1623" i="1"/>
  <c r="D1633" i="1"/>
  <c r="D1643" i="1"/>
  <c r="D1653" i="1"/>
  <c r="D1663" i="1"/>
  <c r="D1673" i="1"/>
  <c r="D1683" i="1"/>
  <c r="D1693" i="1"/>
  <c r="D1703" i="1"/>
  <c r="D1713" i="1"/>
  <c r="D1723" i="1"/>
  <c r="D1733" i="1"/>
  <c r="D1743" i="1"/>
  <c r="D1753" i="1"/>
  <c r="D1763" i="1"/>
  <c r="D1773" i="1"/>
  <c r="D1783" i="1"/>
  <c r="D1793" i="1"/>
  <c r="C3" i="1"/>
  <c r="C13" i="1"/>
  <c r="C23" i="1"/>
  <c r="C33" i="1"/>
  <c r="C43" i="1"/>
  <c r="C53" i="1"/>
  <c r="C63" i="1"/>
  <c r="C73" i="1"/>
  <c r="C83" i="1"/>
  <c r="C93" i="1"/>
  <c r="C103" i="1"/>
  <c r="C113" i="1"/>
  <c r="C123" i="1"/>
  <c r="C133" i="1"/>
  <c r="C143" i="1"/>
  <c r="C153" i="1"/>
  <c r="C163" i="1"/>
  <c r="C173" i="1"/>
  <c r="C183" i="1"/>
  <c r="C193" i="1"/>
  <c r="C203" i="1"/>
  <c r="C213" i="1"/>
  <c r="C223" i="1"/>
  <c r="C233" i="1"/>
  <c r="C243" i="1"/>
  <c r="C253" i="1"/>
  <c r="C263" i="1"/>
  <c r="C273" i="1"/>
  <c r="C283" i="1"/>
  <c r="C293" i="1"/>
  <c r="C303" i="1"/>
  <c r="C313" i="1"/>
  <c r="C323" i="1"/>
  <c r="C333" i="1"/>
  <c r="C343" i="1"/>
  <c r="C353" i="1"/>
  <c r="C363" i="1"/>
  <c r="C373" i="1"/>
  <c r="C383" i="1"/>
  <c r="C393" i="1"/>
  <c r="C403" i="1"/>
  <c r="C413" i="1"/>
  <c r="C423" i="1"/>
  <c r="C433" i="1"/>
  <c r="C443" i="1"/>
  <c r="C453" i="1"/>
  <c r="C463" i="1"/>
  <c r="C473" i="1"/>
  <c r="C483" i="1"/>
  <c r="C493" i="1"/>
  <c r="C503" i="1"/>
  <c r="C513" i="1"/>
  <c r="C523" i="1"/>
  <c r="C533" i="1"/>
  <c r="C543" i="1"/>
  <c r="C553" i="1"/>
  <c r="C563" i="1"/>
  <c r="C573" i="1"/>
  <c r="C583" i="1"/>
  <c r="C593" i="1"/>
  <c r="C603" i="1"/>
  <c r="C613" i="1"/>
  <c r="C623" i="1"/>
  <c r="C633" i="1"/>
  <c r="C643" i="1"/>
  <c r="C653" i="1"/>
  <c r="C663" i="1"/>
  <c r="C673" i="1"/>
  <c r="C683" i="1"/>
  <c r="C693" i="1"/>
  <c r="C703" i="1"/>
  <c r="C713" i="1"/>
  <c r="C723" i="1"/>
  <c r="C733" i="1"/>
  <c r="C743" i="1"/>
  <c r="C753" i="1"/>
  <c r="C763" i="1"/>
  <c r="C773" i="1"/>
  <c r="C783" i="1"/>
  <c r="C793" i="1"/>
  <c r="C803" i="1"/>
  <c r="C813" i="1"/>
  <c r="C823" i="1"/>
  <c r="C833" i="1"/>
  <c r="C843" i="1"/>
  <c r="C853" i="1"/>
  <c r="C863" i="1"/>
  <c r="C873" i="1"/>
  <c r="C883" i="1"/>
  <c r="C893" i="1"/>
  <c r="C903" i="1"/>
  <c r="C913" i="1"/>
  <c r="C923" i="1"/>
  <c r="C933" i="1"/>
  <c r="C943" i="1"/>
  <c r="C953" i="1"/>
  <c r="C963" i="1"/>
  <c r="C973" i="1"/>
  <c r="C983" i="1"/>
  <c r="C993" i="1"/>
  <c r="C1003" i="1"/>
  <c r="C1013" i="1"/>
  <c r="C1023" i="1"/>
  <c r="C1033" i="1"/>
  <c r="C1043" i="1"/>
  <c r="C1053" i="1"/>
  <c r="C1063" i="1"/>
  <c r="C1073" i="1"/>
  <c r="C1083" i="1"/>
  <c r="C1093" i="1"/>
  <c r="C1103" i="1"/>
  <c r="C1113" i="1"/>
  <c r="C1123" i="1"/>
  <c r="C1133" i="1"/>
  <c r="C1143" i="1"/>
  <c r="C1153" i="1"/>
  <c r="C1163" i="1"/>
  <c r="C1173" i="1"/>
  <c r="C1183" i="1"/>
  <c r="C1193" i="1"/>
  <c r="C1203" i="1"/>
  <c r="C1213" i="1"/>
  <c r="C1223" i="1"/>
  <c r="C1233" i="1"/>
  <c r="C1243" i="1"/>
  <c r="C1253" i="1"/>
  <c r="C1263" i="1"/>
  <c r="C1273" i="1"/>
  <c r="C1283" i="1"/>
  <c r="C1293" i="1"/>
  <c r="C1303" i="1"/>
  <c r="C1313" i="1"/>
  <c r="C1323" i="1"/>
  <c r="C1333" i="1"/>
  <c r="C1343" i="1"/>
  <c r="C1353" i="1"/>
  <c r="C1363" i="1"/>
  <c r="C1373" i="1"/>
  <c r="C1383" i="1"/>
  <c r="C1393" i="1"/>
  <c r="C1403" i="1"/>
  <c r="C1413" i="1"/>
  <c r="C1423" i="1"/>
  <c r="C1433" i="1"/>
  <c r="C1443" i="1"/>
  <c r="C1453" i="1"/>
  <c r="C1463" i="1"/>
  <c r="C1473" i="1"/>
  <c r="C1483" i="1"/>
  <c r="C1493" i="1"/>
  <c r="C1503" i="1"/>
  <c r="C1513" i="1"/>
  <c r="C1523" i="1"/>
  <c r="C1533" i="1"/>
  <c r="C1543" i="1"/>
  <c r="C1553" i="1"/>
  <c r="C1563" i="1"/>
  <c r="C1573" i="1"/>
  <c r="C1583" i="1"/>
  <c r="C1593" i="1"/>
  <c r="C1603" i="1"/>
  <c r="C1613" i="1"/>
  <c r="C1623" i="1"/>
  <c r="C1633" i="1"/>
  <c r="C1643" i="1"/>
  <c r="C1653" i="1"/>
  <c r="C1663" i="1"/>
  <c r="C1673" i="1"/>
  <c r="C1683" i="1"/>
  <c r="C1693" i="1"/>
  <c r="C1703" i="1"/>
  <c r="C1713" i="1"/>
  <c r="C1723" i="1"/>
  <c r="C1733" i="1"/>
  <c r="C1743" i="1"/>
  <c r="C1753" i="1"/>
  <c r="C1763" i="1"/>
  <c r="C1773" i="1"/>
  <c r="C1783" i="1"/>
  <c r="C1793" i="1"/>
  <c r="B3" i="1"/>
  <c r="B13" i="1"/>
  <c r="B23" i="1"/>
  <c r="B33" i="1"/>
  <c r="B43" i="1"/>
  <c r="B53" i="1"/>
  <c r="B63" i="1"/>
  <c r="B73" i="1"/>
  <c r="B83" i="1"/>
  <c r="B93" i="1"/>
  <c r="B103" i="1"/>
  <c r="B113" i="1"/>
  <c r="B123" i="1"/>
  <c r="B133" i="1"/>
  <c r="B143" i="1"/>
  <c r="B153" i="1"/>
  <c r="B163" i="1"/>
  <c r="B173" i="1"/>
  <c r="B183" i="1"/>
  <c r="B193" i="1"/>
  <c r="B203" i="1"/>
  <c r="B213" i="1"/>
  <c r="B223" i="1"/>
  <c r="B233" i="1"/>
  <c r="B243" i="1"/>
  <c r="B253" i="1"/>
  <c r="B263" i="1"/>
  <c r="B273" i="1"/>
  <c r="B283" i="1"/>
  <c r="B293" i="1"/>
  <c r="B303" i="1"/>
  <c r="B313" i="1"/>
  <c r="B323" i="1"/>
  <c r="B333" i="1"/>
  <c r="B343" i="1"/>
  <c r="B353" i="1"/>
  <c r="B363" i="1"/>
  <c r="B373" i="1"/>
  <c r="B383" i="1"/>
  <c r="B393" i="1"/>
  <c r="B403" i="1"/>
  <c r="B413" i="1"/>
  <c r="B423" i="1"/>
  <c r="B433" i="1"/>
  <c r="B443" i="1"/>
  <c r="E629" i="1"/>
  <c r="E729" i="1"/>
  <c r="E829" i="1"/>
  <c r="E929" i="1"/>
  <c r="E1029" i="1"/>
  <c r="E1129" i="1"/>
  <c r="E1229" i="1"/>
  <c r="E1329" i="1"/>
  <c r="E1429" i="1"/>
  <c r="E1529" i="1"/>
  <c r="E1609" i="1"/>
  <c r="E1649" i="1"/>
  <c r="E1681" i="1"/>
  <c r="E1715" i="1"/>
  <c r="E1747" i="1"/>
  <c r="E1771" i="1"/>
  <c r="E1797" i="1"/>
  <c r="D21" i="1"/>
  <c r="D45" i="1"/>
  <c r="D61" i="1"/>
  <c r="D77" i="1"/>
  <c r="D90" i="1"/>
  <c r="D104" i="1"/>
  <c r="D116" i="1"/>
  <c r="D128" i="1"/>
  <c r="D140" i="1"/>
  <c r="D154" i="1"/>
  <c r="D166" i="1"/>
  <c r="D178" i="1"/>
  <c r="D190" i="1"/>
  <c r="D204" i="1"/>
  <c r="D216" i="1"/>
  <c r="D228" i="1"/>
  <c r="D240" i="1"/>
  <c r="D254" i="1"/>
  <c r="D266" i="1"/>
  <c r="D278" i="1"/>
  <c r="D290" i="1"/>
  <c r="D304" i="1"/>
  <c r="D316" i="1"/>
  <c r="D328" i="1"/>
  <c r="D340" i="1"/>
  <c r="D354" i="1"/>
  <c r="D366" i="1"/>
  <c r="D378" i="1"/>
  <c r="D390" i="1"/>
  <c r="D404" i="1"/>
  <c r="D416" i="1"/>
  <c r="D428" i="1"/>
  <c r="D440" i="1"/>
  <c r="D454" i="1"/>
  <c r="D466" i="1"/>
  <c r="D478" i="1"/>
  <c r="D490" i="1"/>
  <c r="D501" i="1"/>
  <c r="D513" i="1"/>
  <c r="D524" i="1"/>
  <c r="D535" i="1"/>
  <c r="D546" i="1"/>
  <c r="D557" i="1"/>
  <c r="D568" i="1"/>
  <c r="D579" i="1"/>
  <c r="D590" i="1"/>
  <c r="D601" i="1"/>
  <c r="D613" i="1"/>
  <c r="D624" i="1"/>
  <c r="D634" i="1"/>
  <c r="D644" i="1"/>
  <c r="D654" i="1"/>
  <c r="D664" i="1"/>
  <c r="D674" i="1"/>
  <c r="D684" i="1"/>
  <c r="D694" i="1"/>
  <c r="D704" i="1"/>
  <c r="D714" i="1"/>
  <c r="D724" i="1"/>
  <c r="D734" i="1"/>
  <c r="D744" i="1"/>
  <c r="D754" i="1"/>
  <c r="D764" i="1"/>
  <c r="D774" i="1"/>
  <c r="D784" i="1"/>
  <c r="D794" i="1"/>
  <c r="D804" i="1"/>
  <c r="D814" i="1"/>
  <c r="D824" i="1"/>
  <c r="D834" i="1"/>
  <c r="D844" i="1"/>
  <c r="D854" i="1"/>
  <c r="D864" i="1"/>
  <c r="D874" i="1"/>
  <c r="D884" i="1"/>
  <c r="D894" i="1"/>
  <c r="D904" i="1"/>
  <c r="D914" i="1"/>
  <c r="D924" i="1"/>
  <c r="D934" i="1"/>
  <c r="D944" i="1"/>
  <c r="D954" i="1"/>
  <c r="D964" i="1"/>
  <c r="D974" i="1"/>
  <c r="D984" i="1"/>
  <c r="D994" i="1"/>
  <c r="D1004" i="1"/>
  <c r="D1014" i="1"/>
  <c r="D1024" i="1"/>
  <c r="D1034" i="1"/>
  <c r="D1044" i="1"/>
  <c r="D1054" i="1"/>
  <c r="D1064" i="1"/>
  <c r="D1074" i="1"/>
  <c r="D1084" i="1"/>
  <c r="D1094" i="1"/>
  <c r="D1104" i="1"/>
  <c r="D1114" i="1"/>
  <c r="D1124" i="1"/>
  <c r="D1134" i="1"/>
  <c r="D1144" i="1"/>
  <c r="D1154" i="1"/>
  <c r="D1164" i="1"/>
  <c r="D1174" i="1"/>
  <c r="D1184" i="1"/>
  <c r="D1194" i="1"/>
  <c r="D1204" i="1"/>
  <c r="D1214" i="1"/>
  <c r="D1224" i="1"/>
  <c r="D1234" i="1"/>
  <c r="D1244" i="1"/>
  <c r="D1254" i="1"/>
  <c r="D1264" i="1"/>
  <c r="D1274" i="1"/>
  <c r="D1284" i="1"/>
  <c r="D1294" i="1"/>
  <c r="D1304" i="1"/>
  <c r="D1314" i="1"/>
  <c r="D1324" i="1"/>
  <c r="D1334" i="1"/>
  <c r="D1344" i="1"/>
  <c r="D1354" i="1"/>
  <c r="D1364" i="1"/>
  <c r="D1374" i="1"/>
  <c r="D1384" i="1"/>
  <c r="D1394" i="1"/>
  <c r="D1404" i="1"/>
  <c r="D1414" i="1"/>
  <c r="D1424" i="1"/>
  <c r="D1434" i="1"/>
  <c r="D1444" i="1"/>
  <c r="D1454" i="1"/>
  <c r="D1464" i="1"/>
  <c r="D1474" i="1"/>
  <c r="D1484" i="1"/>
  <c r="D1494" i="1"/>
  <c r="D1504" i="1"/>
  <c r="D1514" i="1"/>
  <c r="D1524" i="1"/>
  <c r="D1534" i="1"/>
  <c r="D1544" i="1"/>
  <c r="D1554" i="1"/>
  <c r="D1564" i="1"/>
  <c r="D1574" i="1"/>
  <c r="D1584" i="1"/>
  <c r="D1594" i="1"/>
  <c r="D1604" i="1"/>
  <c r="D1614" i="1"/>
  <c r="D1624" i="1"/>
  <c r="D1634" i="1"/>
  <c r="D1644" i="1"/>
  <c r="D1654" i="1"/>
  <c r="D1664" i="1"/>
  <c r="D1674" i="1"/>
  <c r="D1684" i="1"/>
  <c r="D1694" i="1"/>
  <c r="D1704" i="1"/>
  <c r="D1714" i="1"/>
  <c r="D1724" i="1"/>
  <c r="D1734" i="1"/>
  <c r="D1744" i="1"/>
  <c r="D1754" i="1"/>
  <c r="D1764" i="1"/>
  <c r="D1774" i="1"/>
  <c r="D1784" i="1"/>
  <c r="D1794" i="1"/>
  <c r="C4" i="1"/>
  <c r="C14" i="1"/>
  <c r="C24" i="1"/>
  <c r="C34" i="1"/>
  <c r="C44" i="1"/>
  <c r="C54" i="1"/>
  <c r="C64" i="1"/>
  <c r="C74" i="1"/>
  <c r="C84" i="1"/>
  <c r="C94" i="1"/>
  <c r="C104" i="1"/>
  <c r="C114" i="1"/>
  <c r="C124" i="1"/>
  <c r="C134" i="1"/>
  <c r="C144" i="1"/>
  <c r="C154" i="1"/>
  <c r="C164" i="1"/>
  <c r="C174" i="1"/>
  <c r="C184" i="1"/>
  <c r="C194" i="1"/>
  <c r="C204" i="1"/>
  <c r="C214" i="1"/>
  <c r="C224" i="1"/>
  <c r="C234" i="1"/>
  <c r="C244" i="1"/>
  <c r="C254" i="1"/>
  <c r="C264" i="1"/>
  <c r="C274" i="1"/>
  <c r="C284" i="1"/>
  <c r="C294" i="1"/>
  <c r="C304" i="1"/>
  <c r="C314" i="1"/>
  <c r="C324" i="1"/>
  <c r="C334" i="1"/>
  <c r="C344" i="1"/>
  <c r="C354" i="1"/>
  <c r="C364" i="1"/>
  <c r="C374" i="1"/>
  <c r="C384" i="1"/>
  <c r="C394" i="1"/>
  <c r="C404" i="1"/>
  <c r="C414" i="1"/>
  <c r="C424" i="1"/>
  <c r="C434" i="1"/>
  <c r="C444" i="1"/>
  <c r="C454" i="1"/>
  <c r="C464" i="1"/>
  <c r="C474" i="1"/>
  <c r="C484" i="1"/>
  <c r="C494" i="1"/>
  <c r="C504" i="1"/>
  <c r="C514" i="1"/>
  <c r="C524" i="1"/>
  <c r="C534" i="1"/>
  <c r="C544" i="1"/>
  <c r="C554" i="1"/>
  <c r="C564" i="1"/>
  <c r="C574" i="1"/>
  <c r="C584" i="1"/>
  <c r="C594" i="1"/>
  <c r="C604" i="1"/>
  <c r="C614" i="1"/>
  <c r="C624" i="1"/>
  <c r="C634" i="1"/>
  <c r="C644" i="1"/>
  <c r="C654" i="1"/>
  <c r="C664" i="1"/>
  <c r="C674" i="1"/>
  <c r="C684" i="1"/>
  <c r="C694" i="1"/>
  <c r="C704" i="1"/>
  <c r="C714" i="1"/>
  <c r="C724" i="1"/>
  <c r="C734" i="1"/>
  <c r="C744" i="1"/>
  <c r="C754" i="1"/>
  <c r="C764" i="1"/>
  <c r="C774" i="1"/>
  <c r="C784" i="1"/>
  <c r="C794" i="1"/>
  <c r="C804" i="1"/>
  <c r="C814" i="1"/>
  <c r="C824" i="1"/>
  <c r="C834" i="1"/>
  <c r="C844" i="1"/>
  <c r="C854" i="1"/>
  <c r="C864" i="1"/>
  <c r="C874" i="1"/>
  <c r="C884" i="1"/>
  <c r="C894" i="1"/>
  <c r="C904" i="1"/>
  <c r="C914" i="1"/>
  <c r="C924" i="1"/>
  <c r="C934" i="1"/>
  <c r="C944" i="1"/>
  <c r="C954" i="1"/>
  <c r="C964" i="1"/>
  <c r="C974" i="1"/>
  <c r="C984" i="1"/>
  <c r="C994" i="1"/>
  <c r="C1004" i="1"/>
  <c r="C1014" i="1"/>
  <c r="C1024" i="1"/>
  <c r="C1034" i="1"/>
  <c r="C1044" i="1"/>
  <c r="C1054" i="1"/>
  <c r="C1064" i="1"/>
  <c r="C1074" i="1"/>
  <c r="C1084" i="1"/>
  <c r="C1094" i="1"/>
  <c r="C1104" i="1"/>
  <c r="C1114" i="1"/>
  <c r="C1124" i="1"/>
  <c r="C1134" i="1"/>
  <c r="C1144" i="1"/>
  <c r="C1154" i="1"/>
  <c r="C1164" i="1"/>
  <c r="C1174" i="1"/>
  <c r="C1184" i="1"/>
  <c r="C1194" i="1"/>
  <c r="C1204" i="1"/>
  <c r="C1214" i="1"/>
  <c r="C1224" i="1"/>
  <c r="C1234" i="1"/>
  <c r="C1244" i="1"/>
  <c r="C1254" i="1"/>
  <c r="C1264" i="1"/>
  <c r="C1274" i="1"/>
  <c r="C1284" i="1"/>
  <c r="C1294" i="1"/>
  <c r="C1304" i="1"/>
  <c r="C1314" i="1"/>
  <c r="C1324" i="1"/>
  <c r="C1334" i="1"/>
  <c r="C1344" i="1"/>
  <c r="C1354" i="1"/>
  <c r="C1364" i="1"/>
  <c r="C1374" i="1"/>
  <c r="C1384" i="1"/>
  <c r="C1394" i="1"/>
  <c r="C1404" i="1"/>
  <c r="C1414" i="1"/>
  <c r="C1424" i="1"/>
  <c r="C1434" i="1"/>
  <c r="C1444" i="1"/>
  <c r="C1454" i="1"/>
  <c r="C1464" i="1"/>
  <c r="C1474" i="1"/>
  <c r="C1484" i="1"/>
  <c r="C1494" i="1"/>
  <c r="C1504" i="1"/>
  <c r="C1514" i="1"/>
  <c r="C1524" i="1"/>
  <c r="C1534" i="1"/>
  <c r="C1544" i="1"/>
  <c r="C1554" i="1"/>
  <c r="C1564" i="1"/>
  <c r="C1574" i="1"/>
  <c r="C1584" i="1"/>
  <c r="C1594" i="1"/>
  <c r="C1604" i="1"/>
  <c r="C1614" i="1"/>
  <c r="C1624" i="1"/>
  <c r="C1634" i="1"/>
  <c r="C1644" i="1"/>
  <c r="C1654" i="1"/>
  <c r="C1664" i="1"/>
  <c r="C1674" i="1"/>
  <c r="C1684" i="1"/>
  <c r="C1694" i="1"/>
  <c r="C1704" i="1"/>
  <c r="C1714" i="1"/>
  <c r="C1724" i="1"/>
  <c r="C1734" i="1"/>
  <c r="C1744" i="1"/>
  <c r="C1754" i="1"/>
  <c r="C1764" i="1"/>
  <c r="C1774" i="1"/>
  <c r="C1784" i="1"/>
  <c r="C1794" i="1"/>
  <c r="B4" i="1"/>
  <c r="B14" i="1"/>
  <c r="B24" i="1"/>
  <c r="B34" i="1"/>
  <c r="B44" i="1"/>
  <c r="B54" i="1"/>
  <c r="B64" i="1"/>
  <c r="B74" i="1"/>
  <c r="B84" i="1"/>
  <c r="B94" i="1"/>
  <c r="B104" i="1"/>
  <c r="B114" i="1"/>
  <c r="B124" i="1"/>
  <c r="B134" i="1"/>
  <c r="B144" i="1"/>
  <c r="B154" i="1"/>
  <c r="B164" i="1"/>
  <c r="B174" i="1"/>
  <c r="B184" i="1"/>
  <c r="B194" i="1"/>
  <c r="B204" i="1"/>
  <c r="B214" i="1"/>
  <c r="B224" i="1"/>
  <c r="B234" i="1"/>
  <c r="B244" i="1"/>
  <c r="B254" i="1"/>
  <c r="B264" i="1"/>
  <c r="B274" i="1"/>
  <c r="B284" i="1"/>
  <c r="B294" i="1"/>
  <c r="B304" i="1"/>
  <c r="B314" i="1"/>
  <c r="B324" i="1"/>
  <c r="B334" i="1"/>
  <c r="B344" i="1"/>
  <c r="B354" i="1"/>
  <c r="B364" i="1"/>
  <c r="B374" i="1"/>
  <c r="B384" i="1"/>
  <c r="B394" i="1"/>
  <c r="B404" i="1"/>
  <c r="B414" i="1"/>
  <c r="B424" i="1"/>
  <c r="B434" i="1"/>
  <c r="B444" i="1"/>
  <c r="B454" i="1"/>
  <c r="B464" i="1"/>
  <c r="B474" i="1"/>
  <c r="B484" i="1"/>
  <c r="B494" i="1"/>
  <c r="B504" i="1"/>
  <c r="B514" i="1"/>
  <c r="B524" i="1"/>
  <c r="B534" i="1"/>
  <c r="B544" i="1"/>
  <c r="B554" i="1"/>
  <c r="B564" i="1"/>
  <c r="B574" i="1"/>
  <c r="B584" i="1"/>
  <c r="B594" i="1"/>
  <c r="B604" i="1"/>
  <c r="B614" i="1"/>
  <c r="B624" i="1"/>
  <c r="B634" i="1"/>
  <c r="B644" i="1"/>
  <c r="B654" i="1"/>
  <c r="B664" i="1"/>
  <c r="B674" i="1"/>
  <c r="B684" i="1"/>
  <c r="B694" i="1"/>
  <c r="B704" i="1"/>
  <c r="B714" i="1"/>
  <c r="B724" i="1"/>
  <c r="B734" i="1"/>
  <c r="B744" i="1"/>
  <c r="B754" i="1"/>
  <c r="B764" i="1"/>
  <c r="B774" i="1"/>
  <c r="B784" i="1"/>
  <c r="B794" i="1"/>
  <c r="B804" i="1"/>
  <c r="B814" i="1"/>
  <c r="B824" i="1"/>
  <c r="B834" i="1"/>
  <c r="B844" i="1"/>
  <c r="B854" i="1"/>
  <c r="B864" i="1"/>
  <c r="B874" i="1"/>
  <c r="B884" i="1"/>
  <c r="B894" i="1"/>
  <c r="B904" i="1"/>
  <c r="B914" i="1"/>
  <c r="B924" i="1"/>
  <c r="B934" i="1"/>
  <c r="B944" i="1"/>
  <c r="B954" i="1"/>
  <c r="B964" i="1"/>
  <c r="B974" i="1"/>
  <c r="B984" i="1"/>
  <c r="B994" i="1"/>
  <c r="B1004" i="1"/>
  <c r="B1014" i="1"/>
  <c r="B1024" i="1"/>
  <c r="B1034" i="1"/>
  <c r="B1044" i="1"/>
  <c r="B1054" i="1"/>
  <c r="B1064" i="1"/>
  <c r="B1074" i="1"/>
  <c r="B1084" i="1"/>
  <c r="B1094" i="1"/>
  <c r="B1104" i="1"/>
  <c r="B1114" i="1"/>
  <c r="B1124" i="1"/>
  <c r="B1134" i="1"/>
  <c r="B1144" i="1"/>
  <c r="B1154" i="1"/>
  <c r="B1164" i="1"/>
  <c r="B1174" i="1"/>
  <c r="B1184" i="1"/>
  <c r="B1194" i="1"/>
  <c r="B1204" i="1"/>
  <c r="B1214" i="1"/>
  <c r="B1224" i="1"/>
  <c r="B1234" i="1"/>
  <c r="B1244" i="1"/>
  <c r="B1254" i="1"/>
  <c r="B1264" i="1"/>
  <c r="B1274" i="1"/>
  <c r="B1284" i="1"/>
  <c r="B1294" i="1"/>
  <c r="B1304" i="1"/>
  <c r="B1314" i="1"/>
  <c r="B1324" i="1"/>
  <c r="B1334" i="1"/>
  <c r="B1344" i="1"/>
  <c r="B1354" i="1"/>
  <c r="B1364" i="1"/>
  <c r="B1374" i="1"/>
  <c r="B1384" i="1"/>
  <c r="B1394" i="1"/>
  <c r="B1404" i="1"/>
  <c r="B1414" i="1"/>
  <c r="B1424" i="1"/>
  <c r="B1434" i="1"/>
  <c r="B1444" i="1"/>
  <c r="B1454" i="1"/>
  <c r="B1464" i="1"/>
  <c r="B1474" i="1"/>
  <c r="E639" i="1"/>
  <c r="E739" i="1"/>
  <c r="E839" i="1"/>
  <c r="E939" i="1"/>
  <c r="E1039" i="1"/>
  <c r="E1139" i="1"/>
  <c r="E1239" i="1"/>
  <c r="E1339" i="1"/>
  <c r="E1439" i="1"/>
  <c r="E1539" i="1"/>
  <c r="E1611" i="1"/>
  <c r="E1651" i="1"/>
  <c r="E1685" i="1"/>
  <c r="E1719" i="1"/>
  <c r="E1749" i="1"/>
  <c r="E1775" i="1"/>
  <c r="E1799" i="1"/>
  <c r="D25" i="1"/>
  <c r="D47" i="1"/>
  <c r="D64" i="1"/>
  <c r="D78" i="1"/>
  <c r="D91" i="1"/>
  <c r="D105" i="1"/>
  <c r="D117" i="1"/>
  <c r="D129" i="1"/>
  <c r="D141" i="1"/>
  <c r="D155" i="1"/>
  <c r="D167" i="1"/>
  <c r="D179" i="1"/>
  <c r="D191" i="1"/>
  <c r="D205" i="1"/>
  <c r="D217" i="1"/>
  <c r="D229" i="1"/>
  <c r="D241" i="1"/>
  <c r="D255" i="1"/>
  <c r="D267" i="1"/>
  <c r="D279" i="1"/>
  <c r="D291" i="1"/>
  <c r="D305" i="1"/>
  <c r="D317" i="1"/>
  <c r="D329" i="1"/>
  <c r="D341" i="1"/>
  <c r="D355" i="1"/>
  <c r="D367" i="1"/>
  <c r="D379" i="1"/>
  <c r="D391" i="1"/>
  <c r="D405" i="1"/>
  <c r="D417" i="1"/>
  <c r="D429" i="1"/>
  <c r="D441" i="1"/>
  <c r="D455" i="1"/>
  <c r="D467" i="1"/>
  <c r="D479" i="1"/>
  <c r="D491" i="1"/>
  <c r="D503" i="1"/>
  <c r="D514" i="1"/>
  <c r="D525" i="1"/>
  <c r="D536" i="1"/>
  <c r="D547" i="1"/>
  <c r="D558" i="1"/>
  <c r="D569" i="1"/>
  <c r="D580" i="1"/>
  <c r="D591" i="1"/>
  <c r="D603" i="1"/>
  <c r="D614" i="1"/>
  <c r="D625" i="1"/>
  <c r="D635" i="1"/>
  <c r="D645" i="1"/>
  <c r="D655" i="1"/>
  <c r="D665" i="1"/>
  <c r="D675" i="1"/>
  <c r="D685" i="1"/>
  <c r="D695" i="1"/>
  <c r="D705" i="1"/>
  <c r="D715" i="1"/>
  <c r="D725" i="1"/>
  <c r="D735" i="1"/>
  <c r="D745" i="1"/>
  <c r="D755" i="1"/>
  <c r="D765" i="1"/>
  <c r="D775" i="1"/>
  <c r="D785" i="1"/>
  <c r="D795" i="1"/>
  <c r="D805" i="1"/>
  <c r="D815" i="1"/>
  <c r="D825" i="1"/>
  <c r="D835" i="1"/>
  <c r="D845" i="1"/>
  <c r="D855" i="1"/>
  <c r="D865" i="1"/>
  <c r="D875" i="1"/>
  <c r="D885" i="1"/>
  <c r="D895" i="1"/>
  <c r="D905" i="1"/>
  <c r="D915" i="1"/>
  <c r="D925" i="1"/>
  <c r="D935" i="1"/>
  <c r="D945" i="1"/>
  <c r="D955" i="1"/>
  <c r="D965" i="1"/>
  <c r="D975" i="1"/>
  <c r="D985" i="1"/>
  <c r="D995" i="1"/>
  <c r="D1005" i="1"/>
  <c r="D1015" i="1"/>
  <c r="D1025" i="1"/>
  <c r="D1035" i="1"/>
  <c r="D1045" i="1"/>
  <c r="D1055" i="1"/>
  <c r="D1065" i="1"/>
  <c r="D1075" i="1"/>
  <c r="D1085" i="1"/>
  <c r="D1095" i="1"/>
  <c r="D1105" i="1"/>
  <c r="D1115" i="1"/>
  <c r="D1125" i="1"/>
  <c r="D1135" i="1"/>
  <c r="D1145" i="1"/>
  <c r="D1155" i="1"/>
  <c r="D1165" i="1"/>
  <c r="D1175" i="1"/>
  <c r="D1185" i="1"/>
  <c r="D1195" i="1"/>
  <c r="D1205" i="1"/>
  <c r="D1215" i="1"/>
  <c r="D1225" i="1"/>
  <c r="D1235" i="1"/>
  <c r="D1245" i="1"/>
  <c r="D1255" i="1"/>
  <c r="D1265" i="1"/>
  <c r="D1275" i="1"/>
  <c r="D1285" i="1"/>
  <c r="D1295" i="1"/>
  <c r="D1305" i="1"/>
  <c r="D1315" i="1"/>
  <c r="D1325" i="1"/>
  <c r="D1335" i="1"/>
  <c r="D1345" i="1"/>
  <c r="D1355" i="1"/>
  <c r="D1365" i="1"/>
  <c r="D1375" i="1"/>
  <c r="D1385" i="1"/>
  <c r="D1395" i="1"/>
  <c r="D1405" i="1"/>
  <c r="D1415" i="1"/>
  <c r="D1425" i="1"/>
  <c r="D1435" i="1"/>
  <c r="D1445" i="1"/>
  <c r="D1455" i="1"/>
  <c r="D1465" i="1"/>
  <c r="D1475" i="1"/>
  <c r="D1485" i="1"/>
  <c r="D1495" i="1"/>
  <c r="D1505" i="1"/>
  <c r="D1515" i="1"/>
  <c r="D1525" i="1"/>
  <c r="D1535" i="1"/>
  <c r="D1545" i="1"/>
  <c r="D1555" i="1"/>
  <c r="D1565" i="1"/>
  <c r="D1575" i="1"/>
  <c r="D1585" i="1"/>
  <c r="D1595" i="1"/>
  <c r="D1605" i="1"/>
  <c r="D1615" i="1"/>
  <c r="D1625" i="1"/>
  <c r="D1635" i="1"/>
  <c r="D1645" i="1"/>
  <c r="D1655" i="1"/>
  <c r="D1665" i="1"/>
  <c r="D1675" i="1"/>
  <c r="D1685" i="1"/>
  <c r="D1695" i="1"/>
  <c r="D1705" i="1"/>
  <c r="D1715" i="1"/>
  <c r="D1725" i="1"/>
  <c r="D1735" i="1"/>
  <c r="D1745" i="1"/>
  <c r="D1755" i="1"/>
  <c r="D1765" i="1"/>
  <c r="D1775" i="1"/>
  <c r="D1785" i="1"/>
  <c r="D1795" i="1"/>
  <c r="C5" i="1"/>
  <c r="C15" i="1"/>
  <c r="C25" i="1"/>
  <c r="C35" i="1"/>
  <c r="C45" i="1"/>
  <c r="C55" i="1"/>
  <c r="C65" i="1"/>
  <c r="C75" i="1"/>
  <c r="C85" i="1"/>
  <c r="C95" i="1"/>
  <c r="C105" i="1"/>
  <c r="C115" i="1"/>
  <c r="C125" i="1"/>
  <c r="C135" i="1"/>
  <c r="C145" i="1"/>
  <c r="C155" i="1"/>
  <c r="C165" i="1"/>
  <c r="C175" i="1"/>
  <c r="C185" i="1"/>
  <c r="C195" i="1"/>
  <c r="C205" i="1"/>
  <c r="C215" i="1"/>
  <c r="C225" i="1"/>
  <c r="C235" i="1"/>
  <c r="C245" i="1"/>
  <c r="C255" i="1"/>
  <c r="C265" i="1"/>
  <c r="C275" i="1"/>
  <c r="C285" i="1"/>
  <c r="C295" i="1"/>
  <c r="C305" i="1"/>
  <c r="C315" i="1"/>
  <c r="C325" i="1"/>
  <c r="C335" i="1"/>
  <c r="C345" i="1"/>
  <c r="C355" i="1"/>
  <c r="C365" i="1"/>
  <c r="C375" i="1"/>
  <c r="C385" i="1"/>
  <c r="C395" i="1"/>
  <c r="C405" i="1"/>
  <c r="C415" i="1"/>
  <c r="C425" i="1"/>
  <c r="C435" i="1"/>
  <c r="C445" i="1"/>
  <c r="C455" i="1"/>
  <c r="C465" i="1"/>
  <c r="C475" i="1"/>
  <c r="C485" i="1"/>
  <c r="C495" i="1"/>
  <c r="C505" i="1"/>
  <c r="C515" i="1"/>
  <c r="C525" i="1"/>
  <c r="C535" i="1"/>
  <c r="C545" i="1"/>
  <c r="C555" i="1"/>
  <c r="C565" i="1"/>
  <c r="C575" i="1"/>
  <c r="C585" i="1"/>
  <c r="C595" i="1"/>
  <c r="C605" i="1"/>
  <c r="C615" i="1"/>
  <c r="C625" i="1"/>
  <c r="C635" i="1"/>
  <c r="C645" i="1"/>
  <c r="C655" i="1"/>
  <c r="C665" i="1"/>
  <c r="C675" i="1"/>
  <c r="C685" i="1"/>
  <c r="C695" i="1"/>
  <c r="C705" i="1"/>
  <c r="C715" i="1"/>
  <c r="C725" i="1"/>
  <c r="C735" i="1"/>
  <c r="C745" i="1"/>
  <c r="C755" i="1"/>
  <c r="C765" i="1"/>
  <c r="C775" i="1"/>
  <c r="C785" i="1"/>
  <c r="C795" i="1"/>
  <c r="C805" i="1"/>
  <c r="C815" i="1"/>
  <c r="C825" i="1"/>
  <c r="C835" i="1"/>
  <c r="C845" i="1"/>
  <c r="C855" i="1"/>
  <c r="C865" i="1"/>
  <c r="C875" i="1"/>
  <c r="C885" i="1"/>
  <c r="C895" i="1"/>
  <c r="C905" i="1"/>
  <c r="C915" i="1"/>
  <c r="C925" i="1"/>
  <c r="C935" i="1"/>
  <c r="C945" i="1"/>
  <c r="C955" i="1"/>
  <c r="C965" i="1"/>
  <c r="C975" i="1"/>
  <c r="C985" i="1"/>
  <c r="C995" i="1"/>
  <c r="C1005" i="1"/>
  <c r="C1015" i="1"/>
  <c r="C1025" i="1"/>
  <c r="C1035" i="1"/>
  <c r="C1045" i="1"/>
  <c r="C1055" i="1"/>
  <c r="C1065" i="1"/>
  <c r="C1075" i="1"/>
  <c r="C1085" i="1"/>
  <c r="C1095" i="1"/>
  <c r="C1105" i="1"/>
  <c r="C1115" i="1"/>
  <c r="C1125" i="1"/>
  <c r="C1135" i="1"/>
  <c r="C1145" i="1"/>
  <c r="C1155" i="1"/>
  <c r="C1165" i="1"/>
  <c r="C1175" i="1"/>
  <c r="C1185" i="1"/>
  <c r="C1195" i="1"/>
  <c r="C1205" i="1"/>
  <c r="C1215" i="1"/>
  <c r="C1225" i="1"/>
  <c r="C1235" i="1"/>
  <c r="C1245" i="1"/>
  <c r="C1255" i="1"/>
  <c r="C1265" i="1"/>
  <c r="C1275" i="1"/>
  <c r="C1285" i="1"/>
  <c r="C1295" i="1"/>
  <c r="C1305" i="1"/>
  <c r="C1315" i="1"/>
  <c r="C1325" i="1"/>
  <c r="C1335" i="1"/>
  <c r="C1345" i="1"/>
  <c r="C1355" i="1"/>
  <c r="C1365" i="1"/>
  <c r="C1375" i="1"/>
  <c r="C1385" i="1"/>
  <c r="C1395" i="1"/>
  <c r="C1405" i="1"/>
  <c r="C1415" i="1"/>
  <c r="C1425" i="1"/>
  <c r="C1435" i="1"/>
  <c r="C1445" i="1"/>
  <c r="C1455" i="1"/>
  <c r="C1465" i="1"/>
  <c r="C1475" i="1"/>
  <c r="C1485" i="1"/>
  <c r="C1495" i="1"/>
  <c r="C1505" i="1"/>
  <c r="C1515" i="1"/>
  <c r="C1525" i="1"/>
  <c r="C1535" i="1"/>
  <c r="C1545" i="1"/>
  <c r="C1555" i="1"/>
  <c r="C1565" i="1"/>
  <c r="C1575" i="1"/>
  <c r="C1585" i="1"/>
  <c r="C1595" i="1"/>
  <c r="C1605" i="1"/>
  <c r="C1615" i="1"/>
  <c r="C1625" i="1"/>
  <c r="C1635" i="1"/>
  <c r="C1645" i="1"/>
  <c r="C1655" i="1"/>
  <c r="C1665" i="1"/>
  <c r="C1675" i="1"/>
  <c r="C1685" i="1"/>
  <c r="C1695" i="1"/>
  <c r="C1705" i="1"/>
  <c r="C1715" i="1"/>
  <c r="C1725" i="1"/>
  <c r="C1735" i="1"/>
  <c r="C1745" i="1"/>
  <c r="C1755" i="1"/>
  <c r="C1765" i="1"/>
  <c r="C1775" i="1"/>
  <c r="C1785" i="1"/>
  <c r="C1795" i="1"/>
  <c r="B5" i="1"/>
  <c r="B15" i="1"/>
  <c r="B25" i="1"/>
  <c r="B35" i="1"/>
  <c r="B45" i="1"/>
  <c r="B55" i="1"/>
  <c r="B65" i="1"/>
  <c r="B75" i="1"/>
  <c r="B85" i="1"/>
  <c r="B95" i="1"/>
  <c r="B105" i="1"/>
  <c r="B115" i="1"/>
  <c r="B125" i="1"/>
  <c r="B135" i="1"/>
  <c r="B145" i="1"/>
  <c r="B155" i="1"/>
  <c r="B165" i="1"/>
  <c r="B175" i="1"/>
  <c r="B185" i="1"/>
  <c r="B195" i="1"/>
  <c r="B205" i="1"/>
  <c r="B215" i="1"/>
  <c r="B225" i="1"/>
  <c r="B235" i="1"/>
  <c r="B245" i="1"/>
  <c r="B255" i="1"/>
  <c r="B265" i="1"/>
  <c r="B275" i="1"/>
  <c r="B285" i="1"/>
  <c r="B295" i="1"/>
  <c r="B305" i="1"/>
  <c r="B315" i="1"/>
  <c r="B325" i="1"/>
  <c r="B335" i="1"/>
  <c r="B345" i="1"/>
  <c r="B355" i="1"/>
  <c r="B365" i="1"/>
  <c r="B375" i="1"/>
  <c r="B385" i="1"/>
  <c r="B395" i="1"/>
  <c r="B405" i="1"/>
  <c r="B415" i="1"/>
  <c r="B425" i="1"/>
  <c r="B435" i="1"/>
  <c r="B445" i="1"/>
  <c r="B455" i="1"/>
  <c r="B465" i="1"/>
  <c r="B475" i="1"/>
  <c r="B485" i="1"/>
  <c r="B495" i="1"/>
  <c r="B505" i="1"/>
  <c r="B515" i="1"/>
  <c r="B525" i="1"/>
  <c r="B535" i="1"/>
  <c r="B545" i="1"/>
  <c r="B555" i="1"/>
  <c r="B565" i="1"/>
  <c r="B575" i="1"/>
  <c r="B585" i="1"/>
  <c r="B595" i="1"/>
  <c r="B605" i="1"/>
  <c r="B615" i="1"/>
  <c r="B625" i="1"/>
  <c r="B635" i="1"/>
  <c r="B645" i="1"/>
  <c r="B655" i="1"/>
  <c r="B665" i="1"/>
  <c r="B675" i="1"/>
  <c r="B685" i="1"/>
  <c r="B695" i="1"/>
  <c r="B705" i="1"/>
  <c r="B715" i="1"/>
  <c r="B725" i="1"/>
  <c r="B735" i="1"/>
  <c r="B745" i="1"/>
  <c r="B755" i="1"/>
  <c r="B765" i="1"/>
  <c r="B775" i="1"/>
  <c r="B785" i="1"/>
  <c r="B795" i="1"/>
  <c r="B805" i="1"/>
  <c r="B815" i="1"/>
  <c r="B825" i="1"/>
  <c r="B835" i="1"/>
  <c r="B845" i="1"/>
  <c r="B855" i="1"/>
  <c r="B865" i="1"/>
  <c r="B875" i="1"/>
  <c r="B885" i="1"/>
  <c r="B895" i="1"/>
  <c r="B905" i="1"/>
  <c r="B915" i="1"/>
  <c r="B925" i="1"/>
  <c r="B935" i="1"/>
  <c r="B945" i="1"/>
  <c r="B955" i="1"/>
  <c r="B965" i="1"/>
  <c r="B975" i="1"/>
  <c r="B985" i="1"/>
  <c r="B995" i="1"/>
  <c r="B1005" i="1"/>
  <c r="B1015" i="1"/>
  <c r="E649" i="1"/>
  <c r="E749" i="1"/>
  <c r="E849" i="1"/>
  <c r="E949" i="1"/>
  <c r="E1049" i="1"/>
  <c r="E1149" i="1"/>
  <c r="E1249" i="1"/>
  <c r="E1349" i="1"/>
  <c r="E1449" i="1"/>
  <c r="E1549" i="1"/>
  <c r="E1619" i="1"/>
  <c r="E1655" i="1"/>
  <c r="E1689" i="1"/>
  <c r="E1721" i="1"/>
  <c r="E1751" i="1"/>
  <c r="E1777" i="1"/>
  <c r="E1801" i="1"/>
  <c r="D27" i="1"/>
  <c r="D49" i="1"/>
  <c r="D65" i="1"/>
  <c r="D79" i="1"/>
  <c r="D94" i="1"/>
  <c r="D106" i="1"/>
  <c r="D118" i="1"/>
  <c r="D130" i="1"/>
  <c r="D144" i="1"/>
  <c r="D156" i="1"/>
  <c r="D168" i="1"/>
  <c r="D180" i="1"/>
  <c r="D194" i="1"/>
  <c r="D206" i="1"/>
  <c r="D218" i="1"/>
  <c r="D230" i="1"/>
  <c r="D244" i="1"/>
  <c r="D256" i="1"/>
  <c r="D268" i="1"/>
  <c r="D280" i="1"/>
  <c r="D294" i="1"/>
  <c r="D306" i="1"/>
  <c r="D318" i="1"/>
  <c r="D330" i="1"/>
  <c r="D344" i="1"/>
  <c r="D356" i="1"/>
  <c r="D368" i="1"/>
  <c r="D380" i="1"/>
  <c r="D394" i="1"/>
  <c r="D406" i="1"/>
  <c r="D418" i="1"/>
  <c r="D430" i="1"/>
  <c r="D444" i="1"/>
  <c r="D456" i="1"/>
  <c r="D468" i="1"/>
  <c r="D480" i="1"/>
  <c r="D493" i="1"/>
  <c r="D504" i="1"/>
  <c r="D515" i="1"/>
  <c r="D526" i="1"/>
  <c r="D537" i="1"/>
  <c r="D548" i="1"/>
  <c r="D559" i="1"/>
  <c r="D570" i="1"/>
  <c r="D581" i="1"/>
  <c r="D593" i="1"/>
  <c r="D604" i="1"/>
  <c r="D615" i="1"/>
  <c r="D626" i="1"/>
  <c r="D636" i="1"/>
  <c r="D646" i="1"/>
  <c r="D656" i="1"/>
  <c r="D666" i="1"/>
  <c r="D676" i="1"/>
  <c r="D686" i="1"/>
  <c r="D696" i="1"/>
  <c r="D706" i="1"/>
  <c r="D716" i="1"/>
  <c r="D726" i="1"/>
  <c r="D736" i="1"/>
  <c r="D746" i="1"/>
  <c r="D756" i="1"/>
  <c r="D766" i="1"/>
  <c r="D776" i="1"/>
  <c r="D786" i="1"/>
  <c r="D796" i="1"/>
  <c r="D806" i="1"/>
  <c r="D816" i="1"/>
  <c r="D826" i="1"/>
  <c r="D836" i="1"/>
  <c r="D846" i="1"/>
  <c r="D856" i="1"/>
  <c r="D866" i="1"/>
  <c r="D876" i="1"/>
  <c r="D886" i="1"/>
  <c r="D896" i="1"/>
  <c r="D906" i="1"/>
  <c r="D916" i="1"/>
  <c r="D926" i="1"/>
  <c r="D936" i="1"/>
  <c r="D946" i="1"/>
  <c r="D956" i="1"/>
  <c r="D966" i="1"/>
  <c r="D976" i="1"/>
  <c r="D986" i="1"/>
  <c r="D996" i="1"/>
  <c r="D1006" i="1"/>
  <c r="D1016" i="1"/>
  <c r="D1026" i="1"/>
  <c r="D1036" i="1"/>
  <c r="D1046" i="1"/>
  <c r="D1056" i="1"/>
  <c r="D1066" i="1"/>
  <c r="D1076" i="1"/>
  <c r="D1086" i="1"/>
  <c r="D1096" i="1"/>
  <c r="D1106" i="1"/>
  <c r="D1116" i="1"/>
  <c r="D1126" i="1"/>
  <c r="D1136" i="1"/>
  <c r="D1146" i="1"/>
  <c r="D1156" i="1"/>
  <c r="D1166" i="1"/>
  <c r="D1176" i="1"/>
  <c r="D1186" i="1"/>
  <c r="D1196" i="1"/>
  <c r="D1206" i="1"/>
  <c r="D1216" i="1"/>
  <c r="D1226" i="1"/>
  <c r="D1236" i="1"/>
  <c r="D1246" i="1"/>
  <c r="D1256" i="1"/>
  <c r="D1266" i="1"/>
  <c r="D1276" i="1"/>
  <c r="D1286" i="1"/>
  <c r="D1296" i="1"/>
  <c r="D1306" i="1"/>
  <c r="D1316" i="1"/>
  <c r="D1326" i="1"/>
  <c r="D1336" i="1"/>
  <c r="D1346" i="1"/>
  <c r="D1356" i="1"/>
  <c r="D1366" i="1"/>
  <c r="D1376" i="1"/>
  <c r="D1386" i="1"/>
  <c r="D1396" i="1"/>
  <c r="D1406" i="1"/>
  <c r="D1416" i="1"/>
  <c r="D1426" i="1"/>
  <c r="D1436" i="1"/>
  <c r="D1446" i="1"/>
  <c r="D1456" i="1"/>
  <c r="D1466" i="1"/>
  <c r="D1476" i="1"/>
  <c r="D1486" i="1"/>
  <c r="D1496" i="1"/>
  <c r="D1506" i="1"/>
  <c r="D1516" i="1"/>
  <c r="D1526" i="1"/>
  <c r="D1536" i="1"/>
  <c r="D1546" i="1"/>
  <c r="D1556" i="1"/>
  <c r="D1566" i="1"/>
  <c r="D1576" i="1"/>
  <c r="D1586" i="1"/>
  <c r="D1596" i="1"/>
  <c r="D1606" i="1"/>
  <c r="D1616" i="1"/>
  <c r="D1626" i="1"/>
  <c r="D1636" i="1"/>
  <c r="D1646" i="1"/>
  <c r="D1656" i="1"/>
  <c r="D1666" i="1"/>
  <c r="D1676" i="1"/>
  <c r="D1686" i="1"/>
  <c r="D1696" i="1"/>
  <c r="D1706" i="1"/>
  <c r="D1716" i="1"/>
  <c r="D1726" i="1"/>
  <c r="D1736" i="1"/>
  <c r="D1746" i="1"/>
  <c r="D1756" i="1"/>
  <c r="D1766" i="1"/>
  <c r="D1776" i="1"/>
  <c r="D1786" i="1"/>
  <c r="D1796" i="1"/>
  <c r="C6" i="1"/>
  <c r="C16" i="1"/>
  <c r="C26" i="1"/>
  <c r="C36" i="1"/>
  <c r="C46" i="1"/>
  <c r="C56" i="1"/>
  <c r="C66" i="1"/>
  <c r="C76" i="1"/>
  <c r="C86" i="1"/>
  <c r="C96" i="1"/>
  <c r="C106" i="1"/>
  <c r="C116" i="1"/>
  <c r="C126" i="1"/>
  <c r="C136" i="1"/>
  <c r="C146" i="1"/>
  <c r="C156" i="1"/>
  <c r="C166" i="1"/>
  <c r="C176" i="1"/>
  <c r="C186" i="1"/>
  <c r="C196" i="1"/>
  <c r="C206" i="1"/>
  <c r="C216" i="1"/>
  <c r="C226" i="1"/>
  <c r="C236" i="1"/>
  <c r="C246" i="1"/>
  <c r="C256" i="1"/>
  <c r="C266" i="1"/>
  <c r="C276" i="1"/>
  <c r="C286" i="1"/>
  <c r="C296" i="1"/>
  <c r="C306" i="1"/>
  <c r="C316" i="1"/>
  <c r="C326" i="1"/>
  <c r="C336" i="1"/>
  <c r="C346" i="1"/>
  <c r="C356" i="1"/>
  <c r="C366" i="1"/>
  <c r="C376" i="1"/>
  <c r="C386" i="1"/>
  <c r="C396" i="1"/>
  <c r="C406" i="1"/>
  <c r="C416" i="1"/>
  <c r="C426" i="1"/>
  <c r="C436" i="1"/>
  <c r="C446" i="1"/>
  <c r="C456" i="1"/>
  <c r="C466" i="1"/>
  <c r="C476" i="1"/>
  <c r="C486" i="1"/>
  <c r="C496" i="1"/>
  <c r="C506" i="1"/>
  <c r="C516" i="1"/>
  <c r="C526" i="1"/>
  <c r="C536" i="1"/>
  <c r="C546" i="1"/>
  <c r="C556" i="1"/>
  <c r="C566" i="1"/>
  <c r="C576" i="1"/>
  <c r="C586" i="1"/>
  <c r="C596" i="1"/>
  <c r="C606" i="1"/>
  <c r="C616" i="1"/>
  <c r="C626" i="1"/>
  <c r="C636" i="1"/>
  <c r="C646" i="1"/>
  <c r="C656" i="1"/>
  <c r="C666" i="1"/>
  <c r="C676" i="1"/>
  <c r="C686" i="1"/>
  <c r="C696" i="1"/>
  <c r="C706" i="1"/>
  <c r="C716" i="1"/>
  <c r="C726" i="1"/>
  <c r="C736" i="1"/>
  <c r="C746" i="1"/>
  <c r="C756" i="1"/>
  <c r="C766" i="1"/>
  <c r="C776" i="1"/>
  <c r="C786" i="1"/>
  <c r="C796" i="1"/>
  <c r="C806" i="1"/>
  <c r="C816" i="1"/>
  <c r="C826" i="1"/>
  <c r="C836" i="1"/>
  <c r="C846" i="1"/>
  <c r="C856" i="1"/>
  <c r="C866" i="1"/>
  <c r="C876" i="1"/>
  <c r="C886" i="1"/>
  <c r="C896" i="1"/>
  <c r="C906" i="1"/>
  <c r="C916" i="1"/>
  <c r="C926" i="1"/>
  <c r="C936" i="1"/>
  <c r="C946" i="1"/>
  <c r="C956" i="1"/>
  <c r="C966" i="1"/>
  <c r="C976" i="1"/>
  <c r="C986" i="1"/>
  <c r="C996" i="1"/>
  <c r="C1006" i="1"/>
  <c r="C1016" i="1"/>
  <c r="C1026" i="1"/>
  <c r="C1036" i="1"/>
  <c r="C1046" i="1"/>
  <c r="C1056" i="1"/>
  <c r="C1066" i="1"/>
  <c r="C1076" i="1"/>
  <c r="C1086" i="1"/>
  <c r="C1096" i="1"/>
  <c r="C1106" i="1"/>
  <c r="C1116" i="1"/>
  <c r="C1126" i="1"/>
  <c r="C1136" i="1"/>
  <c r="C1146" i="1"/>
  <c r="C1156" i="1"/>
  <c r="C1166" i="1"/>
  <c r="C1176" i="1"/>
  <c r="C1186" i="1"/>
  <c r="C1196" i="1"/>
  <c r="C1206" i="1"/>
  <c r="C1216" i="1"/>
  <c r="C1226" i="1"/>
  <c r="C1236" i="1"/>
  <c r="C1246" i="1"/>
  <c r="C1256" i="1"/>
  <c r="C1266" i="1"/>
  <c r="C1276" i="1"/>
  <c r="C1286" i="1"/>
  <c r="C1296" i="1"/>
  <c r="C1306" i="1"/>
  <c r="C1316" i="1"/>
  <c r="C1326" i="1"/>
  <c r="C1336" i="1"/>
  <c r="C1346" i="1"/>
  <c r="C1356" i="1"/>
  <c r="C1366" i="1"/>
  <c r="C1376" i="1"/>
  <c r="C1386" i="1"/>
  <c r="C1396" i="1"/>
  <c r="C1406" i="1"/>
  <c r="C1416" i="1"/>
  <c r="C1426" i="1"/>
  <c r="C1436" i="1"/>
  <c r="C1446" i="1"/>
  <c r="C1456" i="1"/>
  <c r="C1466" i="1"/>
  <c r="C1476" i="1"/>
  <c r="C1486" i="1"/>
  <c r="C1496" i="1"/>
  <c r="C1506" i="1"/>
  <c r="C1516" i="1"/>
  <c r="C1526" i="1"/>
  <c r="C1536" i="1"/>
  <c r="C1546" i="1"/>
  <c r="C1556" i="1"/>
  <c r="C1566" i="1"/>
  <c r="C1576" i="1"/>
  <c r="C1586" i="1"/>
  <c r="C1596" i="1"/>
  <c r="C1606" i="1"/>
  <c r="C1616" i="1"/>
  <c r="C1626" i="1"/>
  <c r="C1636" i="1"/>
  <c r="C1646" i="1"/>
  <c r="C1656" i="1"/>
  <c r="C1666" i="1"/>
  <c r="C1676" i="1"/>
  <c r="C1686" i="1"/>
  <c r="C1696" i="1"/>
  <c r="C1706" i="1"/>
  <c r="C1716" i="1"/>
  <c r="C1726" i="1"/>
  <c r="C1736" i="1"/>
  <c r="C1746" i="1"/>
  <c r="C1756" i="1"/>
  <c r="C1766" i="1"/>
  <c r="C1776" i="1"/>
  <c r="C1786" i="1"/>
  <c r="C1796" i="1"/>
  <c r="B6" i="1"/>
  <c r="B16" i="1"/>
  <c r="B26" i="1"/>
  <c r="B36" i="1"/>
  <c r="B46" i="1"/>
  <c r="B56" i="1"/>
  <c r="B66" i="1"/>
  <c r="B76" i="1"/>
  <c r="B86" i="1"/>
  <c r="B96" i="1"/>
  <c r="B106" i="1"/>
  <c r="B116" i="1"/>
  <c r="B126" i="1"/>
  <c r="B136" i="1"/>
  <c r="B146" i="1"/>
  <c r="B156" i="1"/>
  <c r="B166" i="1"/>
  <c r="B176" i="1"/>
  <c r="B186" i="1"/>
  <c r="B196" i="1"/>
  <c r="B206" i="1"/>
  <c r="B216" i="1"/>
  <c r="B226" i="1"/>
  <c r="B236" i="1"/>
  <c r="B246" i="1"/>
  <c r="B256" i="1"/>
  <c r="B266" i="1"/>
  <c r="B276" i="1"/>
  <c r="B286" i="1"/>
  <c r="B296" i="1"/>
  <c r="B306" i="1"/>
  <c r="B316" i="1"/>
  <c r="B326" i="1"/>
  <c r="B336" i="1"/>
  <c r="B346" i="1"/>
  <c r="B356" i="1"/>
  <c r="B366" i="1"/>
  <c r="B376" i="1"/>
  <c r="B386" i="1"/>
  <c r="B396" i="1"/>
  <c r="B406" i="1"/>
  <c r="B416" i="1"/>
  <c r="B426" i="1"/>
  <c r="B436" i="1"/>
  <c r="B446" i="1"/>
  <c r="B456" i="1"/>
  <c r="B466" i="1"/>
  <c r="B476" i="1"/>
  <c r="B486" i="1"/>
  <c r="B496" i="1"/>
  <c r="B506" i="1"/>
  <c r="B516" i="1"/>
  <c r="B526" i="1"/>
  <c r="B536" i="1"/>
  <c r="B546" i="1"/>
  <c r="B556" i="1"/>
  <c r="B566" i="1"/>
  <c r="B576" i="1"/>
  <c r="B586" i="1"/>
  <c r="B596" i="1"/>
  <c r="B606" i="1"/>
  <c r="B616" i="1"/>
  <c r="B626" i="1"/>
  <c r="B636" i="1"/>
  <c r="B646" i="1"/>
  <c r="B656" i="1"/>
  <c r="B666" i="1"/>
  <c r="B676" i="1"/>
  <c r="B686" i="1"/>
  <c r="B696" i="1"/>
  <c r="B706" i="1"/>
  <c r="B716" i="1"/>
  <c r="B726" i="1"/>
  <c r="B736" i="1"/>
  <c r="B746" i="1"/>
  <c r="B756" i="1"/>
  <c r="B766" i="1"/>
  <c r="B776" i="1"/>
  <c r="B786" i="1"/>
  <c r="B796" i="1"/>
  <c r="B806" i="1"/>
  <c r="B816" i="1"/>
  <c r="B826" i="1"/>
  <c r="B836" i="1"/>
  <c r="B846" i="1"/>
  <c r="B856" i="1"/>
  <c r="B866" i="1"/>
  <c r="B876" i="1"/>
  <c r="B886" i="1"/>
  <c r="B896" i="1"/>
  <c r="B906" i="1"/>
  <c r="B916" i="1"/>
  <c r="B926" i="1"/>
  <c r="B936" i="1"/>
  <c r="B946" i="1"/>
  <c r="B956" i="1"/>
  <c r="B966" i="1"/>
  <c r="B976" i="1"/>
  <c r="B986" i="1"/>
  <c r="B996" i="1"/>
  <c r="B1006" i="1"/>
  <c r="B1016" i="1"/>
  <c r="B1026" i="1"/>
  <c r="B1036" i="1"/>
  <c r="B1046" i="1"/>
  <c r="B1056" i="1"/>
  <c r="B1066" i="1"/>
  <c r="B1076" i="1"/>
  <c r="B1086" i="1"/>
  <c r="B1096" i="1"/>
  <c r="B1106" i="1"/>
  <c r="B1116" i="1"/>
  <c r="B1126" i="1"/>
  <c r="B1136" i="1"/>
  <c r="B1146" i="1"/>
  <c r="B1156" i="1"/>
  <c r="B1166" i="1"/>
  <c r="B1176" i="1"/>
  <c r="B1186" i="1"/>
  <c r="B1196" i="1"/>
  <c r="B1206" i="1"/>
  <c r="B1216" i="1"/>
  <c r="B1226" i="1"/>
  <c r="B1236" i="1"/>
  <c r="B1246" i="1"/>
  <c r="B1256" i="1"/>
  <c r="B1266" i="1"/>
  <c r="B1276" i="1"/>
  <c r="B1286" i="1"/>
  <c r="B1296" i="1"/>
  <c r="E659" i="1"/>
  <c r="E759" i="1"/>
  <c r="E859" i="1"/>
  <c r="E959" i="1"/>
  <c r="E1059" i="1"/>
  <c r="E1159" i="1"/>
  <c r="E1259" i="1"/>
  <c r="E1359" i="1"/>
  <c r="E1459" i="1"/>
  <c r="E1559" i="1"/>
  <c r="E1621" i="1"/>
  <c r="E1659" i="1"/>
  <c r="E1691" i="1"/>
  <c r="E1725" i="1"/>
  <c r="E1755" i="1"/>
  <c r="E1779" i="1"/>
  <c r="D5" i="1"/>
  <c r="D29" i="1"/>
  <c r="D50" i="1"/>
  <c r="D67" i="1"/>
  <c r="D80" i="1"/>
  <c r="D95" i="1"/>
  <c r="D107" i="1"/>
  <c r="D119" i="1"/>
  <c r="D131" i="1"/>
  <c r="D145" i="1"/>
  <c r="D157" i="1"/>
  <c r="D169" i="1"/>
  <c r="D181" i="1"/>
  <c r="D195" i="1"/>
  <c r="D207" i="1"/>
  <c r="D219" i="1"/>
  <c r="D231" i="1"/>
  <c r="D245" i="1"/>
  <c r="D257" i="1"/>
  <c r="D269" i="1"/>
  <c r="D281" i="1"/>
  <c r="D295" i="1"/>
  <c r="D307" i="1"/>
  <c r="D319" i="1"/>
  <c r="D331" i="1"/>
  <c r="D345" i="1"/>
  <c r="D357" i="1"/>
  <c r="D369" i="1"/>
  <c r="D381" i="1"/>
  <c r="D395" i="1"/>
  <c r="D407" i="1"/>
  <c r="D419" i="1"/>
  <c r="D431" i="1"/>
  <c r="D445" i="1"/>
  <c r="D457" i="1"/>
  <c r="D469" i="1"/>
  <c r="D481" i="1"/>
  <c r="D494" i="1"/>
  <c r="D505" i="1"/>
  <c r="D516" i="1"/>
  <c r="D527" i="1"/>
  <c r="D538" i="1"/>
  <c r="D549" i="1"/>
  <c r="D560" i="1"/>
  <c r="D571" i="1"/>
  <c r="D583" i="1"/>
  <c r="D594" i="1"/>
  <c r="D605" i="1"/>
  <c r="D616" i="1"/>
  <c r="D627" i="1"/>
  <c r="D637" i="1"/>
  <c r="D647" i="1"/>
  <c r="D657" i="1"/>
  <c r="D667" i="1"/>
  <c r="D677" i="1"/>
  <c r="D687" i="1"/>
  <c r="D697" i="1"/>
  <c r="D707" i="1"/>
  <c r="D717" i="1"/>
  <c r="D727" i="1"/>
  <c r="D737" i="1"/>
  <c r="D747" i="1"/>
  <c r="D757" i="1"/>
  <c r="D767" i="1"/>
  <c r="D777" i="1"/>
  <c r="D787" i="1"/>
  <c r="D797" i="1"/>
  <c r="D807" i="1"/>
  <c r="D817" i="1"/>
  <c r="D827" i="1"/>
  <c r="D837" i="1"/>
  <c r="D847" i="1"/>
  <c r="D857" i="1"/>
  <c r="D867" i="1"/>
  <c r="D877" i="1"/>
  <c r="D887" i="1"/>
  <c r="D897" i="1"/>
  <c r="D907" i="1"/>
  <c r="D917" i="1"/>
  <c r="D927" i="1"/>
  <c r="D937" i="1"/>
  <c r="D947" i="1"/>
  <c r="D957" i="1"/>
  <c r="D967" i="1"/>
  <c r="D977" i="1"/>
  <c r="D987" i="1"/>
  <c r="D997" i="1"/>
  <c r="D1007" i="1"/>
  <c r="D1017" i="1"/>
  <c r="D1027" i="1"/>
  <c r="D1037" i="1"/>
  <c r="D1047" i="1"/>
  <c r="D1057" i="1"/>
  <c r="D1067" i="1"/>
  <c r="D1077" i="1"/>
  <c r="D1087" i="1"/>
  <c r="D1097" i="1"/>
  <c r="D1107" i="1"/>
  <c r="D1117" i="1"/>
  <c r="D1127" i="1"/>
  <c r="D1137" i="1"/>
  <c r="D1147" i="1"/>
  <c r="D1157" i="1"/>
  <c r="D1167" i="1"/>
  <c r="D1177" i="1"/>
  <c r="D1187" i="1"/>
  <c r="D1197" i="1"/>
  <c r="D1207" i="1"/>
  <c r="D1217" i="1"/>
  <c r="D1227" i="1"/>
  <c r="D1237" i="1"/>
  <c r="D1247" i="1"/>
  <c r="D1257" i="1"/>
  <c r="D1267" i="1"/>
  <c r="D1277" i="1"/>
  <c r="D1287" i="1"/>
  <c r="D1297" i="1"/>
  <c r="D1307" i="1"/>
  <c r="D1317" i="1"/>
  <c r="D1327" i="1"/>
  <c r="D1337" i="1"/>
  <c r="D1347" i="1"/>
  <c r="D1357" i="1"/>
  <c r="D1367" i="1"/>
  <c r="D1377" i="1"/>
  <c r="D1387" i="1"/>
  <c r="D1397" i="1"/>
  <c r="D1407" i="1"/>
  <c r="D1417" i="1"/>
  <c r="D1427" i="1"/>
  <c r="D1437" i="1"/>
  <c r="D1447" i="1"/>
  <c r="D1457" i="1"/>
  <c r="D1467" i="1"/>
  <c r="D1477" i="1"/>
  <c r="D1487" i="1"/>
  <c r="D1497" i="1"/>
  <c r="D1507" i="1"/>
  <c r="D1517" i="1"/>
  <c r="D1527" i="1"/>
  <c r="D1537" i="1"/>
  <c r="D1547" i="1"/>
  <c r="D1557" i="1"/>
  <c r="D1567" i="1"/>
  <c r="D1577" i="1"/>
  <c r="D1587" i="1"/>
  <c r="D1597" i="1"/>
  <c r="D1607" i="1"/>
  <c r="D1617" i="1"/>
  <c r="D1627" i="1"/>
  <c r="D1637" i="1"/>
  <c r="D1647" i="1"/>
  <c r="D1657" i="1"/>
  <c r="D1667" i="1"/>
  <c r="D1677" i="1"/>
  <c r="D1687" i="1"/>
  <c r="D1697" i="1"/>
  <c r="D1707" i="1"/>
  <c r="D1717" i="1"/>
  <c r="D1727" i="1"/>
  <c r="D1737" i="1"/>
  <c r="D1747" i="1"/>
  <c r="D1757" i="1"/>
  <c r="D1767" i="1"/>
  <c r="D1777" i="1"/>
  <c r="D1787" i="1"/>
  <c r="D1797" i="1"/>
  <c r="C7" i="1"/>
  <c r="C17" i="1"/>
  <c r="C27" i="1"/>
  <c r="C37" i="1"/>
  <c r="C47" i="1"/>
  <c r="C57" i="1"/>
  <c r="C67" i="1"/>
  <c r="C77" i="1"/>
  <c r="C87" i="1"/>
  <c r="C97" i="1"/>
  <c r="C107" i="1"/>
  <c r="C117" i="1"/>
  <c r="C127" i="1"/>
  <c r="C137" i="1"/>
  <c r="C147" i="1"/>
  <c r="C157" i="1"/>
  <c r="C167" i="1"/>
  <c r="C177" i="1"/>
  <c r="C187" i="1"/>
  <c r="C197" i="1"/>
  <c r="C207" i="1"/>
  <c r="C217" i="1"/>
  <c r="C227" i="1"/>
  <c r="C237" i="1"/>
  <c r="C247" i="1"/>
  <c r="C257" i="1"/>
  <c r="C267" i="1"/>
  <c r="C277" i="1"/>
  <c r="C287" i="1"/>
  <c r="C297" i="1"/>
  <c r="C307" i="1"/>
  <c r="C317" i="1"/>
  <c r="C327" i="1"/>
  <c r="C337" i="1"/>
  <c r="C347" i="1"/>
  <c r="C357" i="1"/>
  <c r="C367" i="1"/>
  <c r="C377" i="1"/>
  <c r="C387" i="1"/>
  <c r="C397" i="1"/>
  <c r="C407" i="1"/>
  <c r="C417" i="1"/>
  <c r="C427" i="1"/>
  <c r="C437" i="1"/>
  <c r="C447" i="1"/>
  <c r="C457" i="1"/>
  <c r="C467" i="1"/>
  <c r="C477" i="1"/>
  <c r="C487" i="1"/>
  <c r="C497" i="1"/>
  <c r="C507" i="1"/>
  <c r="C517" i="1"/>
  <c r="C527" i="1"/>
  <c r="C537" i="1"/>
  <c r="C547" i="1"/>
  <c r="C557" i="1"/>
  <c r="C567" i="1"/>
  <c r="C577" i="1"/>
  <c r="C587" i="1"/>
  <c r="C597" i="1"/>
  <c r="C607" i="1"/>
  <c r="C617" i="1"/>
  <c r="C627" i="1"/>
  <c r="C637" i="1"/>
  <c r="C647" i="1"/>
  <c r="C657" i="1"/>
  <c r="C667" i="1"/>
  <c r="C677" i="1"/>
  <c r="C687" i="1"/>
  <c r="C697" i="1"/>
  <c r="C707" i="1"/>
  <c r="C717" i="1"/>
  <c r="C727" i="1"/>
  <c r="C737" i="1"/>
  <c r="C747" i="1"/>
  <c r="C757" i="1"/>
  <c r="C767" i="1"/>
  <c r="C777" i="1"/>
  <c r="C787" i="1"/>
  <c r="C797" i="1"/>
  <c r="C807" i="1"/>
  <c r="C817" i="1"/>
  <c r="C827" i="1"/>
  <c r="C837" i="1"/>
  <c r="C847" i="1"/>
  <c r="C857" i="1"/>
  <c r="C867" i="1"/>
  <c r="C877" i="1"/>
  <c r="C887" i="1"/>
  <c r="C897" i="1"/>
  <c r="C907" i="1"/>
  <c r="C917" i="1"/>
  <c r="C927" i="1"/>
  <c r="C937" i="1"/>
  <c r="C947" i="1"/>
  <c r="C957" i="1"/>
  <c r="C967" i="1"/>
  <c r="C977" i="1"/>
  <c r="C987" i="1"/>
  <c r="C997" i="1"/>
  <c r="C1007" i="1"/>
  <c r="C1017" i="1"/>
  <c r="C1027" i="1"/>
  <c r="C1037" i="1"/>
  <c r="C1047" i="1"/>
  <c r="C1057" i="1"/>
  <c r="C1067" i="1"/>
  <c r="C1077" i="1"/>
  <c r="C1087" i="1"/>
  <c r="C1097" i="1"/>
  <c r="C1107" i="1"/>
  <c r="C1117" i="1"/>
  <c r="C1127" i="1"/>
  <c r="C1137" i="1"/>
  <c r="C1147" i="1"/>
  <c r="C1157" i="1"/>
  <c r="C1167" i="1"/>
  <c r="C1177" i="1"/>
  <c r="C1187" i="1"/>
  <c r="C1197" i="1"/>
  <c r="C1207" i="1"/>
  <c r="C1217" i="1"/>
  <c r="C1227" i="1"/>
  <c r="C1237" i="1"/>
  <c r="C1247" i="1"/>
  <c r="C1257" i="1"/>
  <c r="C1267" i="1"/>
  <c r="C1277" i="1"/>
  <c r="C1287" i="1"/>
  <c r="C1297" i="1"/>
  <c r="C1307" i="1"/>
  <c r="C1317" i="1"/>
  <c r="C1327" i="1"/>
  <c r="C1337" i="1"/>
  <c r="C1347" i="1"/>
  <c r="C1357" i="1"/>
  <c r="C1367" i="1"/>
  <c r="C1377" i="1"/>
  <c r="C1387" i="1"/>
  <c r="C1397" i="1"/>
  <c r="C1407" i="1"/>
  <c r="C1417" i="1"/>
  <c r="C1427" i="1"/>
  <c r="C1437" i="1"/>
  <c r="C1447" i="1"/>
  <c r="C1457" i="1"/>
  <c r="C1467" i="1"/>
  <c r="C1477" i="1"/>
  <c r="C1487" i="1"/>
  <c r="C1497" i="1"/>
  <c r="C1507" i="1"/>
  <c r="C1517" i="1"/>
  <c r="C1527" i="1"/>
  <c r="C1537" i="1"/>
  <c r="C1547" i="1"/>
  <c r="C1557" i="1"/>
  <c r="C1567" i="1"/>
  <c r="C1577" i="1"/>
  <c r="C1587" i="1"/>
  <c r="C1597" i="1"/>
  <c r="C1607" i="1"/>
  <c r="C1617" i="1"/>
  <c r="C1627" i="1"/>
  <c r="C1637" i="1"/>
  <c r="C1647" i="1"/>
  <c r="C1657" i="1"/>
  <c r="C1667" i="1"/>
  <c r="C1677" i="1"/>
  <c r="C1687" i="1"/>
  <c r="C1697" i="1"/>
  <c r="C1707" i="1"/>
  <c r="C1717" i="1"/>
  <c r="C1727" i="1"/>
  <c r="C1737" i="1"/>
  <c r="C1747" i="1"/>
  <c r="C1757" i="1"/>
  <c r="C1767" i="1"/>
  <c r="C1777" i="1"/>
  <c r="C1787" i="1"/>
  <c r="C1797" i="1"/>
  <c r="B7" i="1"/>
  <c r="B17" i="1"/>
  <c r="B27" i="1"/>
  <c r="B37" i="1"/>
  <c r="B47" i="1"/>
  <c r="B57" i="1"/>
  <c r="B67" i="1"/>
  <c r="B77" i="1"/>
  <c r="B87" i="1"/>
  <c r="B97" i="1"/>
  <c r="B107" i="1"/>
  <c r="B117" i="1"/>
  <c r="B127" i="1"/>
  <c r="B137" i="1"/>
  <c r="B147" i="1"/>
  <c r="B157" i="1"/>
  <c r="B167" i="1"/>
  <c r="B177" i="1"/>
  <c r="B187" i="1"/>
  <c r="B197" i="1"/>
  <c r="B207" i="1"/>
  <c r="B217" i="1"/>
  <c r="B227" i="1"/>
  <c r="B237" i="1"/>
  <c r="B247" i="1"/>
  <c r="B257" i="1"/>
  <c r="B267" i="1"/>
  <c r="B277" i="1"/>
  <c r="B287" i="1"/>
  <c r="B297" i="1"/>
  <c r="B307" i="1"/>
  <c r="E669" i="1"/>
  <c r="E769" i="1"/>
  <c r="E869" i="1"/>
  <c r="E969" i="1"/>
  <c r="E1069" i="1"/>
  <c r="E1169" i="1"/>
  <c r="E1269" i="1"/>
  <c r="E1369" i="1"/>
  <c r="E1469" i="1"/>
  <c r="E1569" i="1"/>
  <c r="E1629" i="1"/>
  <c r="E1661" i="1"/>
  <c r="E1695" i="1"/>
  <c r="E1729" i="1"/>
  <c r="E1757" i="1"/>
  <c r="E1781" i="1"/>
  <c r="D7" i="1"/>
  <c r="D31" i="1"/>
  <c r="D51" i="1"/>
  <c r="D68" i="1"/>
  <c r="D81" i="1"/>
  <c r="D96" i="1"/>
  <c r="D108" i="1"/>
  <c r="D120" i="1"/>
  <c r="D134" i="1"/>
  <c r="D146" i="1"/>
  <c r="D158" i="1"/>
  <c r="D170" i="1"/>
  <c r="D184" i="1"/>
  <c r="D196" i="1"/>
  <c r="D208" i="1"/>
  <c r="D220" i="1"/>
  <c r="D234" i="1"/>
  <c r="D246" i="1"/>
  <c r="D258" i="1"/>
  <c r="D270" i="1"/>
  <c r="D284" i="1"/>
  <c r="D296" i="1"/>
  <c r="D308" i="1"/>
  <c r="D320" i="1"/>
  <c r="D334" i="1"/>
  <c r="D346" i="1"/>
  <c r="D358" i="1"/>
  <c r="D370" i="1"/>
  <c r="D384" i="1"/>
  <c r="D396" i="1"/>
  <c r="D408" i="1"/>
  <c r="D420" i="1"/>
  <c r="D434" i="1"/>
  <c r="D446" i="1"/>
  <c r="D458" i="1"/>
  <c r="D470" i="1"/>
  <c r="D484" i="1"/>
  <c r="D495" i="1"/>
  <c r="D506" i="1"/>
  <c r="D517" i="1"/>
  <c r="D528" i="1"/>
  <c r="D539" i="1"/>
  <c r="D550" i="1"/>
  <c r="D561" i="1"/>
  <c r="D573" i="1"/>
  <c r="D584" i="1"/>
  <c r="D595" i="1"/>
  <c r="D606" i="1"/>
  <c r="D617" i="1"/>
  <c r="D628" i="1"/>
  <c r="D638" i="1"/>
  <c r="D648" i="1"/>
  <c r="D658" i="1"/>
  <c r="D668" i="1"/>
  <c r="D678" i="1"/>
  <c r="D688" i="1"/>
  <c r="D698" i="1"/>
  <c r="D708" i="1"/>
  <c r="D718" i="1"/>
  <c r="D728" i="1"/>
  <c r="D738" i="1"/>
  <c r="D748" i="1"/>
  <c r="D758" i="1"/>
  <c r="D768" i="1"/>
  <c r="D778" i="1"/>
  <c r="D788" i="1"/>
  <c r="D798" i="1"/>
  <c r="D808" i="1"/>
  <c r="D818" i="1"/>
  <c r="D828" i="1"/>
  <c r="D838" i="1"/>
  <c r="D848" i="1"/>
  <c r="D858" i="1"/>
  <c r="D868" i="1"/>
  <c r="D878" i="1"/>
  <c r="D888" i="1"/>
  <c r="D898" i="1"/>
  <c r="D908" i="1"/>
  <c r="D918" i="1"/>
  <c r="D928" i="1"/>
  <c r="D938" i="1"/>
  <c r="D948" i="1"/>
  <c r="D958" i="1"/>
  <c r="D968" i="1"/>
  <c r="D978" i="1"/>
  <c r="D988" i="1"/>
  <c r="D998" i="1"/>
  <c r="D1008" i="1"/>
  <c r="D1018" i="1"/>
  <c r="D1028" i="1"/>
  <c r="D1038" i="1"/>
  <c r="D1048" i="1"/>
  <c r="D1058" i="1"/>
  <c r="D1068" i="1"/>
  <c r="D1078" i="1"/>
  <c r="D1088" i="1"/>
  <c r="D1098" i="1"/>
  <c r="D1108" i="1"/>
  <c r="D1118" i="1"/>
  <c r="D1128" i="1"/>
  <c r="D1138" i="1"/>
  <c r="D1148" i="1"/>
  <c r="D1158" i="1"/>
  <c r="D1168" i="1"/>
  <c r="D1178" i="1"/>
  <c r="D1188" i="1"/>
  <c r="D1198" i="1"/>
  <c r="D1208" i="1"/>
  <c r="D1218" i="1"/>
  <c r="D1228" i="1"/>
  <c r="D1238" i="1"/>
  <c r="D1248" i="1"/>
  <c r="D1258" i="1"/>
  <c r="D1268" i="1"/>
  <c r="D1278" i="1"/>
  <c r="D1288" i="1"/>
  <c r="D1298" i="1"/>
  <c r="D1308" i="1"/>
  <c r="D1318" i="1"/>
  <c r="D1328" i="1"/>
  <c r="D1338" i="1"/>
  <c r="D1348" i="1"/>
  <c r="D1358" i="1"/>
  <c r="D1368" i="1"/>
  <c r="D1378" i="1"/>
  <c r="D1388" i="1"/>
  <c r="D1398" i="1"/>
  <c r="D1408" i="1"/>
  <c r="D1418" i="1"/>
  <c r="D1428" i="1"/>
  <c r="D1438" i="1"/>
  <c r="D1448" i="1"/>
  <c r="D1458" i="1"/>
  <c r="D1468" i="1"/>
  <c r="D1478" i="1"/>
  <c r="D1488" i="1"/>
  <c r="D1498" i="1"/>
  <c r="D1508" i="1"/>
  <c r="D1518" i="1"/>
  <c r="D1528" i="1"/>
  <c r="D1538" i="1"/>
  <c r="D1548" i="1"/>
  <c r="D1558" i="1"/>
  <c r="D1568" i="1"/>
  <c r="D1578" i="1"/>
  <c r="D1588" i="1"/>
  <c r="D1598" i="1"/>
  <c r="D1608" i="1"/>
  <c r="D1618" i="1"/>
  <c r="D1628" i="1"/>
  <c r="D1638" i="1"/>
  <c r="D1648" i="1"/>
  <c r="D1658" i="1"/>
  <c r="D1668" i="1"/>
  <c r="D1678" i="1"/>
  <c r="D1688" i="1"/>
  <c r="D1698" i="1"/>
  <c r="D1708" i="1"/>
  <c r="D1718" i="1"/>
  <c r="D1728" i="1"/>
  <c r="D1738" i="1"/>
  <c r="D1748" i="1"/>
  <c r="D1758" i="1"/>
  <c r="D1768" i="1"/>
  <c r="D1778" i="1"/>
  <c r="D1788" i="1"/>
  <c r="D1798" i="1"/>
  <c r="C8" i="1"/>
  <c r="C18" i="1"/>
  <c r="C28" i="1"/>
  <c r="C38" i="1"/>
  <c r="C48" i="1"/>
  <c r="C58" i="1"/>
  <c r="C68" i="1"/>
  <c r="C78" i="1"/>
  <c r="C88" i="1"/>
  <c r="C98" i="1"/>
  <c r="C108" i="1"/>
  <c r="C118" i="1"/>
  <c r="C128" i="1"/>
  <c r="C138" i="1"/>
  <c r="C148" i="1"/>
  <c r="C158" i="1"/>
  <c r="C168" i="1"/>
  <c r="C178" i="1"/>
  <c r="C188" i="1"/>
  <c r="C198" i="1"/>
  <c r="C208" i="1"/>
  <c r="C218" i="1"/>
  <c r="C228" i="1"/>
  <c r="C238" i="1"/>
  <c r="C248" i="1"/>
  <c r="C258" i="1"/>
  <c r="C268" i="1"/>
  <c r="C278" i="1"/>
  <c r="C288" i="1"/>
  <c r="C298" i="1"/>
  <c r="C308" i="1"/>
  <c r="C318" i="1"/>
  <c r="C328" i="1"/>
  <c r="C338" i="1"/>
  <c r="C348" i="1"/>
  <c r="C358" i="1"/>
  <c r="C368" i="1"/>
  <c r="C378" i="1"/>
  <c r="C388" i="1"/>
  <c r="C398" i="1"/>
  <c r="C408" i="1"/>
  <c r="C418" i="1"/>
  <c r="C428" i="1"/>
  <c r="C438" i="1"/>
  <c r="C448" i="1"/>
  <c r="C458" i="1"/>
  <c r="C468" i="1"/>
  <c r="C478" i="1"/>
  <c r="C488" i="1"/>
  <c r="C498" i="1"/>
  <c r="C508" i="1"/>
  <c r="C518" i="1"/>
  <c r="C528" i="1"/>
  <c r="C538" i="1"/>
  <c r="C548" i="1"/>
  <c r="C558" i="1"/>
  <c r="C568" i="1"/>
  <c r="C578" i="1"/>
  <c r="C588" i="1"/>
  <c r="C598" i="1"/>
  <c r="C608" i="1"/>
  <c r="C618" i="1"/>
  <c r="C628" i="1"/>
  <c r="C638" i="1"/>
  <c r="C648" i="1"/>
  <c r="C658" i="1"/>
  <c r="C668" i="1"/>
  <c r="C678" i="1"/>
  <c r="C688" i="1"/>
  <c r="C698" i="1"/>
  <c r="C708" i="1"/>
  <c r="C718" i="1"/>
  <c r="C728" i="1"/>
  <c r="C738" i="1"/>
  <c r="C748" i="1"/>
  <c r="C758" i="1"/>
  <c r="C768" i="1"/>
  <c r="C778" i="1"/>
  <c r="C788" i="1"/>
  <c r="C798" i="1"/>
  <c r="C808" i="1"/>
  <c r="C818" i="1"/>
  <c r="C828" i="1"/>
  <c r="C838" i="1"/>
  <c r="C848" i="1"/>
  <c r="C858" i="1"/>
  <c r="C868" i="1"/>
  <c r="C878" i="1"/>
  <c r="C888" i="1"/>
  <c r="C898" i="1"/>
  <c r="C908" i="1"/>
  <c r="C918" i="1"/>
  <c r="C928" i="1"/>
  <c r="C938" i="1"/>
  <c r="C948" i="1"/>
  <c r="C958" i="1"/>
  <c r="C968" i="1"/>
  <c r="C978" i="1"/>
  <c r="C988" i="1"/>
  <c r="C998" i="1"/>
  <c r="C1008" i="1"/>
  <c r="C1018" i="1"/>
  <c r="C1028" i="1"/>
  <c r="C1038" i="1"/>
  <c r="C1048" i="1"/>
  <c r="C1058" i="1"/>
  <c r="C1068" i="1"/>
  <c r="C1078" i="1"/>
  <c r="C1088" i="1"/>
  <c r="C1098" i="1"/>
  <c r="C1108" i="1"/>
  <c r="C1118" i="1"/>
  <c r="C1128" i="1"/>
  <c r="C1138" i="1"/>
  <c r="C1148" i="1"/>
  <c r="C1158" i="1"/>
  <c r="C1168" i="1"/>
  <c r="C1178" i="1"/>
  <c r="C1188" i="1"/>
  <c r="C1198" i="1"/>
  <c r="C1208" i="1"/>
  <c r="C1218" i="1"/>
  <c r="C1228" i="1"/>
  <c r="C1238" i="1"/>
  <c r="C1248" i="1"/>
  <c r="C1258" i="1"/>
  <c r="C1268" i="1"/>
  <c r="C1278" i="1"/>
  <c r="C1288" i="1"/>
  <c r="C1298" i="1"/>
  <c r="C1308" i="1"/>
  <c r="C1318" i="1"/>
  <c r="C1328" i="1"/>
  <c r="C1338" i="1"/>
  <c r="C1348" i="1"/>
  <c r="C1358" i="1"/>
  <c r="C1368" i="1"/>
  <c r="C1378" i="1"/>
  <c r="C1388" i="1"/>
  <c r="C1398" i="1"/>
  <c r="C1408" i="1"/>
  <c r="C1418" i="1"/>
  <c r="C1428" i="1"/>
  <c r="C1438" i="1"/>
  <c r="C1448" i="1"/>
  <c r="C1458" i="1"/>
  <c r="C1468" i="1"/>
  <c r="C1478" i="1"/>
  <c r="C1488" i="1"/>
  <c r="C1498" i="1"/>
  <c r="C1508" i="1"/>
  <c r="C1518" i="1"/>
  <c r="C1528" i="1"/>
  <c r="C1538" i="1"/>
  <c r="C1548" i="1"/>
  <c r="C1558" i="1"/>
  <c r="C1568" i="1"/>
  <c r="C1578" i="1"/>
  <c r="C1588" i="1"/>
  <c r="C1598" i="1"/>
  <c r="C1608" i="1"/>
  <c r="C1618" i="1"/>
  <c r="C1628" i="1"/>
  <c r="C1638" i="1"/>
  <c r="C1648" i="1"/>
  <c r="C1658" i="1"/>
  <c r="C1668" i="1"/>
  <c r="C1678" i="1"/>
  <c r="C1688" i="1"/>
  <c r="C1698" i="1"/>
  <c r="C1708" i="1"/>
  <c r="C1718" i="1"/>
  <c r="C1728" i="1"/>
  <c r="C1738" i="1"/>
  <c r="C1748" i="1"/>
  <c r="C1758" i="1"/>
  <c r="C1768" i="1"/>
  <c r="C1778" i="1"/>
  <c r="C1788" i="1"/>
  <c r="C1798" i="1"/>
  <c r="B8" i="1"/>
  <c r="B18" i="1"/>
  <c r="B28" i="1"/>
  <c r="B38" i="1"/>
  <c r="B48" i="1"/>
  <c r="B58" i="1"/>
  <c r="B68" i="1"/>
  <c r="B78" i="1"/>
  <c r="B88" i="1"/>
  <c r="B98" i="1"/>
  <c r="B108" i="1"/>
  <c r="B118" i="1"/>
  <c r="B128" i="1"/>
  <c r="B138" i="1"/>
  <c r="B148" i="1"/>
  <c r="B158" i="1"/>
  <c r="B168" i="1"/>
  <c r="B178" i="1"/>
  <c r="B188" i="1"/>
  <c r="B198" i="1"/>
  <c r="B208" i="1"/>
  <c r="B218" i="1"/>
  <c r="B228" i="1"/>
  <c r="B238" i="1"/>
  <c r="B248" i="1"/>
  <c r="B258" i="1"/>
  <c r="B268" i="1"/>
  <c r="B278" i="1"/>
  <c r="B288" i="1"/>
  <c r="B298" i="1"/>
  <c r="B308" i="1"/>
  <c r="B318" i="1"/>
  <c r="B328" i="1"/>
  <c r="B338" i="1"/>
  <c r="B348" i="1"/>
  <c r="B358" i="1"/>
  <c r="B368" i="1"/>
  <c r="B378" i="1"/>
  <c r="B388" i="1"/>
  <c r="B398" i="1"/>
  <c r="B408" i="1"/>
  <c r="B418" i="1"/>
  <c r="B428" i="1"/>
  <c r="B438" i="1"/>
  <c r="B448" i="1"/>
  <c r="B458" i="1"/>
  <c r="B468" i="1"/>
  <c r="B478" i="1"/>
  <c r="B488" i="1"/>
  <c r="B498" i="1"/>
  <c r="B508" i="1"/>
  <c r="B518" i="1"/>
  <c r="B528" i="1"/>
  <c r="B538" i="1"/>
  <c r="B548" i="1"/>
  <c r="B558" i="1"/>
  <c r="B568" i="1"/>
  <c r="B578" i="1"/>
  <c r="B588" i="1"/>
  <c r="B598" i="1"/>
  <c r="B608" i="1"/>
  <c r="B618" i="1"/>
  <c r="B628" i="1"/>
  <c r="B638" i="1"/>
  <c r="B648" i="1"/>
  <c r="B658" i="1"/>
  <c r="B668" i="1"/>
  <c r="B678" i="1"/>
  <c r="B688" i="1"/>
  <c r="B698" i="1"/>
  <c r="B708" i="1"/>
  <c r="B718" i="1"/>
  <c r="B728" i="1"/>
  <c r="B738" i="1"/>
  <c r="B748" i="1"/>
  <c r="B758" i="1"/>
  <c r="B768" i="1"/>
  <c r="B778" i="1"/>
  <c r="B788" i="1"/>
  <c r="B798" i="1"/>
  <c r="B808" i="1"/>
  <c r="B818" i="1"/>
  <c r="B828" i="1"/>
  <c r="B838" i="1"/>
  <c r="B848" i="1"/>
  <c r="B858" i="1"/>
  <c r="B868" i="1"/>
  <c r="B878" i="1"/>
  <c r="B888" i="1"/>
  <c r="B898" i="1"/>
  <c r="B908" i="1"/>
  <c r="B918" i="1"/>
  <c r="B928" i="1"/>
  <c r="B938" i="1"/>
  <c r="B948" i="1"/>
  <c r="B958" i="1"/>
  <c r="B968" i="1"/>
  <c r="B978" i="1"/>
  <c r="B988" i="1"/>
  <c r="B998" i="1"/>
  <c r="B1008" i="1"/>
  <c r="B1018" i="1"/>
  <c r="B1028" i="1"/>
  <c r="B1038" i="1"/>
  <c r="B1048" i="1"/>
  <c r="B1058" i="1"/>
  <c r="B1068" i="1"/>
  <c r="B1078" i="1"/>
  <c r="B1088" i="1"/>
  <c r="B1098" i="1"/>
  <c r="B1108" i="1"/>
  <c r="B1118" i="1"/>
  <c r="B1128" i="1"/>
  <c r="B1138" i="1"/>
  <c r="B1148" i="1"/>
  <c r="B1158" i="1"/>
  <c r="B1168" i="1"/>
  <c r="B1178" i="1"/>
  <c r="B1188" i="1"/>
  <c r="B1198" i="1"/>
  <c r="B1208" i="1"/>
  <c r="B1218" i="1"/>
  <c r="B1228" i="1"/>
  <c r="B1238" i="1"/>
  <c r="B1248" i="1"/>
  <c r="B1258" i="1"/>
  <c r="B1268" i="1"/>
  <c r="B1278" i="1"/>
  <c r="B1288" i="1"/>
  <c r="B1298" i="1"/>
  <c r="B1308" i="1"/>
  <c r="B1318" i="1"/>
  <c r="B1328" i="1"/>
  <c r="B1338" i="1"/>
  <c r="B1348" i="1"/>
  <c r="B1358" i="1"/>
  <c r="B1368" i="1"/>
  <c r="B1378" i="1"/>
  <c r="B1388" i="1"/>
  <c r="B1398" i="1"/>
  <c r="B1408" i="1"/>
  <c r="B1418" i="1"/>
  <c r="B1428" i="1"/>
  <c r="B1438" i="1"/>
  <c r="B1448" i="1"/>
  <c r="B1458" i="1"/>
  <c r="B1468" i="1"/>
  <c r="B1478" i="1"/>
  <c r="B1488" i="1"/>
  <c r="B1498" i="1"/>
  <c r="B1508" i="1"/>
  <c r="B1518" i="1"/>
  <c r="B1528" i="1"/>
  <c r="B1538" i="1"/>
  <c r="B1548" i="1"/>
  <c r="B1558" i="1"/>
  <c r="B1568" i="1"/>
  <c r="B1578" i="1"/>
  <c r="B1588" i="1"/>
  <c r="B1598" i="1"/>
  <c r="B1608" i="1"/>
  <c r="B1618" i="1"/>
  <c r="B1628" i="1"/>
  <c r="B1638" i="1"/>
  <c r="B1648" i="1"/>
  <c r="B1658" i="1"/>
  <c r="B1668" i="1"/>
  <c r="B1678" i="1"/>
  <c r="B1688" i="1"/>
  <c r="B1698" i="1"/>
  <c r="B317" i="1"/>
  <c r="B417" i="1"/>
  <c r="B483" i="1"/>
  <c r="B533" i="1"/>
  <c r="B583" i="1"/>
  <c r="B627" i="1"/>
  <c r="B660" i="1"/>
  <c r="B693" i="1"/>
  <c r="B727" i="1"/>
  <c r="B760" i="1"/>
  <c r="B793" i="1"/>
  <c r="B827" i="1"/>
  <c r="B857" i="1"/>
  <c r="B881" i="1"/>
  <c r="B907" i="1"/>
  <c r="B931" i="1"/>
  <c r="B957" i="1"/>
  <c r="B981" i="1"/>
  <c r="B1007" i="1"/>
  <c r="B1030" i="1"/>
  <c r="B1050" i="1"/>
  <c r="B1070" i="1"/>
  <c r="B1090" i="1"/>
  <c r="B1110" i="1"/>
  <c r="B1130" i="1"/>
  <c r="B1145" i="1"/>
  <c r="B1160" i="1"/>
  <c r="B1173" i="1"/>
  <c r="B1189" i="1"/>
  <c r="B1202" i="1"/>
  <c r="B1217" i="1"/>
  <c r="B1231" i="1"/>
  <c r="B1245" i="1"/>
  <c r="B1260" i="1"/>
  <c r="B1273" i="1"/>
  <c r="B1289" i="1"/>
  <c r="B1302" i="1"/>
  <c r="B1315" i="1"/>
  <c r="B1327" i="1"/>
  <c r="B1340" i="1"/>
  <c r="B1352" i="1"/>
  <c r="B1365" i="1"/>
  <c r="B1377" i="1"/>
  <c r="B1390" i="1"/>
  <c r="B1402" i="1"/>
  <c r="B1415" i="1"/>
  <c r="B1427" i="1"/>
  <c r="B1440" i="1"/>
  <c r="B1452" i="1"/>
  <c r="B1465" i="1"/>
  <c r="B1477" i="1"/>
  <c r="B1489" i="1"/>
  <c r="B1500" i="1"/>
  <c r="B1511" i="1"/>
  <c r="B1522" i="1"/>
  <c r="B1533" i="1"/>
  <c r="B1544" i="1"/>
  <c r="B1555" i="1"/>
  <c r="B1566" i="1"/>
  <c r="B1577" i="1"/>
  <c r="B1589" i="1"/>
  <c r="B1600" i="1"/>
  <c r="B1611" i="1"/>
  <c r="B1622" i="1"/>
  <c r="B1633" i="1"/>
  <c r="B1644" i="1"/>
  <c r="B1655" i="1"/>
  <c r="B1666" i="1"/>
  <c r="B1677" i="1"/>
  <c r="B1689" i="1"/>
  <c r="B1700" i="1"/>
  <c r="B1710" i="1"/>
  <c r="B1720" i="1"/>
  <c r="B1730" i="1"/>
  <c r="B1740" i="1"/>
  <c r="B1750" i="1"/>
  <c r="B1760" i="1"/>
  <c r="B1770" i="1"/>
  <c r="B1780" i="1"/>
  <c r="B1790" i="1"/>
  <c r="B1800" i="1"/>
  <c r="B1623" i="1"/>
  <c r="B1634" i="1"/>
  <c r="B1679" i="1"/>
  <c r="B1690" i="1"/>
  <c r="B1711" i="1"/>
  <c r="B1721" i="1"/>
  <c r="B327" i="1"/>
  <c r="B427" i="1"/>
  <c r="B487" i="1"/>
  <c r="B537" i="1"/>
  <c r="B587" i="1"/>
  <c r="B630" i="1"/>
  <c r="B663" i="1"/>
  <c r="B697" i="1"/>
  <c r="B730" i="1"/>
  <c r="B763" i="1"/>
  <c r="B797" i="1"/>
  <c r="B830" i="1"/>
  <c r="B860" i="1"/>
  <c r="B883" i="1"/>
  <c r="B910" i="1"/>
  <c r="B933" i="1"/>
  <c r="B960" i="1"/>
  <c r="B983" i="1"/>
  <c r="B1010" i="1"/>
  <c r="B1031" i="1"/>
  <c r="B1051" i="1"/>
  <c r="B1071" i="1"/>
  <c r="B1091" i="1"/>
  <c r="B1111" i="1"/>
  <c r="B1131" i="1"/>
  <c r="B1147" i="1"/>
  <c r="B1161" i="1"/>
  <c r="B1175" i="1"/>
  <c r="B1190" i="1"/>
  <c r="B1203" i="1"/>
  <c r="B1219" i="1"/>
  <c r="B1232" i="1"/>
  <c r="B1247" i="1"/>
  <c r="B1261" i="1"/>
  <c r="B1275" i="1"/>
  <c r="B1290" i="1"/>
  <c r="B1303" i="1"/>
  <c r="B1316" i="1"/>
  <c r="B1329" i="1"/>
  <c r="B1341" i="1"/>
  <c r="B1353" i="1"/>
  <c r="B1366" i="1"/>
  <c r="B1379" i="1"/>
  <c r="B1391" i="1"/>
  <c r="B1403" i="1"/>
  <c r="B1416" i="1"/>
  <c r="B1429" i="1"/>
  <c r="B1441" i="1"/>
  <c r="B1453" i="1"/>
  <c r="B1466" i="1"/>
  <c r="B1479" i="1"/>
  <c r="B1490" i="1"/>
  <c r="B1501" i="1"/>
  <c r="B1512" i="1"/>
  <c r="B1523" i="1"/>
  <c r="B1534" i="1"/>
  <c r="B1545" i="1"/>
  <c r="B1556" i="1"/>
  <c r="B1567" i="1"/>
  <c r="B1579" i="1"/>
  <c r="B1590" i="1"/>
  <c r="B1601" i="1"/>
  <c r="B1612" i="1"/>
  <c r="B1645" i="1"/>
  <c r="B1656" i="1"/>
  <c r="B1667" i="1"/>
  <c r="B1701" i="1"/>
  <c r="B1731" i="1"/>
  <c r="B1751" i="1"/>
  <c r="B337" i="1"/>
  <c r="B437" i="1"/>
  <c r="B493" i="1"/>
  <c r="B543" i="1"/>
  <c r="B593" i="1"/>
  <c r="B633" i="1"/>
  <c r="B667" i="1"/>
  <c r="B700" i="1"/>
  <c r="B733" i="1"/>
  <c r="B767" i="1"/>
  <c r="B800" i="1"/>
  <c r="B833" i="1"/>
  <c r="B861" i="1"/>
  <c r="B887" i="1"/>
  <c r="B911" i="1"/>
  <c r="B937" i="1"/>
  <c r="B961" i="1"/>
  <c r="B987" i="1"/>
  <c r="B1011" i="1"/>
  <c r="B1033" i="1"/>
  <c r="B1053" i="1"/>
  <c r="B1073" i="1"/>
  <c r="B1093" i="1"/>
  <c r="B1113" i="1"/>
  <c r="B1133" i="1"/>
  <c r="B1149" i="1"/>
  <c r="B1162" i="1"/>
  <c r="B1177" i="1"/>
  <c r="B1191" i="1"/>
  <c r="B1205" i="1"/>
  <c r="B1220" i="1"/>
  <c r="B1233" i="1"/>
  <c r="B1249" i="1"/>
  <c r="B1262" i="1"/>
  <c r="B1277" i="1"/>
  <c r="B1291" i="1"/>
  <c r="B1305" i="1"/>
  <c r="B1317" i="1"/>
  <c r="B1330" i="1"/>
  <c r="B1342" i="1"/>
  <c r="B1355" i="1"/>
  <c r="B1367" i="1"/>
  <c r="B1380" i="1"/>
  <c r="B1392" i="1"/>
  <c r="B1405" i="1"/>
  <c r="B1417" i="1"/>
  <c r="B1430" i="1"/>
  <c r="B1442" i="1"/>
  <c r="B1455" i="1"/>
  <c r="B1467" i="1"/>
  <c r="B1480" i="1"/>
  <c r="B1491" i="1"/>
  <c r="B1502" i="1"/>
  <c r="B1513" i="1"/>
  <c r="B1524" i="1"/>
  <c r="B1535" i="1"/>
  <c r="B1546" i="1"/>
  <c r="B1557" i="1"/>
  <c r="B1569" i="1"/>
  <c r="B1580" i="1"/>
  <c r="B1591" i="1"/>
  <c r="B1602" i="1"/>
  <c r="B1613" i="1"/>
  <c r="B1624" i="1"/>
  <c r="B1635" i="1"/>
  <c r="B1646" i="1"/>
  <c r="B1657" i="1"/>
  <c r="B1669" i="1"/>
  <c r="B1680" i="1"/>
  <c r="B1691" i="1"/>
  <c r="B1702" i="1"/>
  <c r="B1712" i="1"/>
  <c r="B1722" i="1"/>
  <c r="B1732" i="1"/>
  <c r="B1742" i="1"/>
  <c r="B1752" i="1"/>
  <c r="B1762" i="1"/>
  <c r="B1772" i="1"/>
  <c r="B1782" i="1"/>
  <c r="B1792" i="1"/>
  <c r="B1802" i="1"/>
  <c r="B1793" i="1"/>
  <c r="B1649" i="1"/>
  <c r="B1660" i="1"/>
  <c r="B1682" i="1"/>
  <c r="B1784" i="1"/>
  <c r="B1791" i="1"/>
  <c r="B347" i="1"/>
  <c r="B447" i="1"/>
  <c r="B497" i="1"/>
  <c r="B547" i="1"/>
  <c r="B597" i="1"/>
  <c r="B637" i="1"/>
  <c r="B670" i="1"/>
  <c r="B703" i="1"/>
  <c r="B737" i="1"/>
  <c r="B770" i="1"/>
  <c r="B803" i="1"/>
  <c r="B837" i="1"/>
  <c r="B863" i="1"/>
  <c r="B890" i="1"/>
  <c r="B913" i="1"/>
  <c r="B940" i="1"/>
  <c r="B963" i="1"/>
  <c r="B990" i="1"/>
  <c r="B1013" i="1"/>
  <c r="B1035" i="1"/>
  <c r="B1055" i="1"/>
  <c r="B1075" i="1"/>
  <c r="B1095" i="1"/>
  <c r="B1115" i="1"/>
  <c r="B1135" i="1"/>
  <c r="B1150" i="1"/>
  <c r="B1163" i="1"/>
  <c r="B1179" i="1"/>
  <c r="B1192" i="1"/>
  <c r="B1207" i="1"/>
  <c r="B1221" i="1"/>
  <c r="B1235" i="1"/>
  <c r="B1250" i="1"/>
  <c r="B1263" i="1"/>
  <c r="B1279" i="1"/>
  <c r="B1292" i="1"/>
  <c r="B1306" i="1"/>
  <c r="B1319" i="1"/>
  <c r="B1331" i="1"/>
  <c r="B1343" i="1"/>
  <c r="B1356" i="1"/>
  <c r="B1369" i="1"/>
  <c r="B1381" i="1"/>
  <c r="B1393" i="1"/>
  <c r="B1406" i="1"/>
  <c r="B1419" i="1"/>
  <c r="B1431" i="1"/>
  <c r="B1443" i="1"/>
  <c r="B1456" i="1"/>
  <c r="B1469" i="1"/>
  <c r="B1481" i="1"/>
  <c r="B1492" i="1"/>
  <c r="B1503" i="1"/>
  <c r="B1514" i="1"/>
  <c r="B1525" i="1"/>
  <c r="B1536" i="1"/>
  <c r="B1547" i="1"/>
  <c r="B1559" i="1"/>
  <c r="B1570" i="1"/>
  <c r="B1581" i="1"/>
  <c r="B1592" i="1"/>
  <c r="B1603" i="1"/>
  <c r="B1614" i="1"/>
  <c r="B1625" i="1"/>
  <c r="B1636" i="1"/>
  <c r="B1647" i="1"/>
  <c r="B1659" i="1"/>
  <c r="B1670" i="1"/>
  <c r="B1681" i="1"/>
  <c r="B1692" i="1"/>
  <c r="B1703" i="1"/>
  <c r="B1713" i="1"/>
  <c r="B1723" i="1"/>
  <c r="B1733" i="1"/>
  <c r="B1743" i="1"/>
  <c r="B1753" i="1"/>
  <c r="B1763" i="1"/>
  <c r="B1773" i="1"/>
  <c r="B1783" i="1"/>
  <c r="B1637" i="1"/>
  <c r="B1671" i="1"/>
  <c r="B1744" i="1"/>
  <c r="B1754" i="1"/>
  <c r="B1774" i="1"/>
  <c r="B357" i="1"/>
  <c r="B453" i="1"/>
  <c r="B503" i="1"/>
  <c r="B553" i="1"/>
  <c r="B603" i="1"/>
  <c r="B640" i="1"/>
  <c r="B673" i="1"/>
  <c r="B707" i="1"/>
  <c r="B740" i="1"/>
  <c r="B773" i="1"/>
  <c r="B807" i="1"/>
  <c r="B840" i="1"/>
  <c r="B867" i="1"/>
  <c r="B891" i="1"/>
  <c r="B917" i="1"/>
  <c r="B941" i="1"/>
  <c r="B967" i="1"/>
  <c r="B991" i="1"/>
  <c r="B1017" i="1"/>
  <c r="B1037" i="1"/>
  <c r="B1057" i="1"/>
  <c r="B1077" i="1"/>
  <c r="B1097" i="1"/>
  <c r="B1117" i="1"/>
  <c r="B1137" i="1"/>
  <c r="B1151" i="1"/>
  <c r="B1165" i="1"/>
  <c r="B1180" i="1"/>
  <c r="B1193" i="1"/>
  <c r="B1209" i="1"/>
  <c r="B1222" i="1"/>
  <c r="B1237" i="1"/>
  <c r="B1251" i="1"/>
  <c r="B1265" i="1"/>
  <c r="B1280" i="1"/>
  <c r="B1293" i="1"/>
  <c r="B1307" i="1"/>
  <c r="B1320" i="1"/>
  <c r="B1332" i="1"/>
  <c r="B1345" i="1"/>
  <c r="B1357" i="1"/>
  <c r="B1370" i="1"/>
  <c r="B1382" i="1"/>
  <c r="B1395" i="1"/>
  <c r="B1407" i="1"/>
  <c r="B1420" i="1"/>
  <c r="B1432" i="1"/>
  <c r="B1445" i="1"/>
  <c r="B1457" i="1"/>
  <c r="B1470" i="1"/>
  <c r="B1482" i="1"/>
  <c r="B1493" i="1"/>
  <c r="B1504" i="1"/>
  <c r="B1515" i="1"/>
  <c r="B1526" i="1"/>
  <c r="B1537" i="1"/>
  <c r="B1549" i="1"/>
  <c r="B1560" i="1"/>
  <c r="B1571" i="1"/>
  <c r="B1582" i="1"/>
  <c r="B1593" i="1"/>
  <c r="B1604" i="1"/>
  <c r="B1615" i="1"/>
  <c r="B1626" i="1"/>
  <c r="B1693" i="1"/>
  <c r="B1704" i="1"/>
  <c r="B1714" i="1"/>
  <c r="B1724" i="1"/>
  <c r="B1734" i="1"/>
  <c r="B1764" i="1"/>
  <c r="B1794" i="1"/>
  <c r="B367" i="1"/>
  <c r="B457" i="1"/>
  <c r="B507" i="1"/>
  <c r="B557" i="1"/>
  <c r="B607" i="1"/>
  <c r="B643" i="1"/>
  <c r="B677" i="1"/>
  <c r="B710" i="1"/>
  <c r="B743" i="1"/>
  <c r="B777" i="1"/>
  <c r="B810" i="1"/>
  <c r="B843" i="1"/>
  <c r="B870" i="1"/>
  <c r="B893" i="1"/>
  <c r="B920" i="1"/>
  <c r="B943" i="1"/>
  <c r="B970" i="1"/>
  <c r="B993" i="1"/>
  <c r="B1020" i="1"/>
  <c r="B1040" i="1"/>
  <c r="B1060" i="1"/>
  <c r="B1080" i="1"/>
  <c r="B1100" i="1"/>
  <c r="B1120" i="1"/>
  <c r="B1139" i="1"/>
  <c r="B1152" i="1"/>
  <c r="B1167" i="1"/>
  <c r="B1181" i="1"/>
  <c r="B1195" i="1"/>
  <c r="B1210" i="1"/>
  <c r="B1223" i="1"/>
  <c r="B1239" i="1"/>
  <c r="B1252" i="1"/>
  <c r="B1267" i="1"/>
  <c r="B1281" i="1"/>
  <c r="B1295" i="1"/>
  <c r="B1309" i="1"/>
  <c r="B1321" i="1"/>
  <c r="B1333" i="1"/>
  <c r="B1346" i="1"/>
  <c r="B1359" i="1"/>
  <c r="B1371" i="1"/>
  <c r="B1383" i="1"/>
  <c r="B1396" i="1"/>
  <c r="B1409" i="1"/>
  <c r="B1421" i="1"/>
  <c r="B1433" i="1"/>
  <c r="B1446" i="1"/>
  <c r="B1459" i="1"/>
  <c r="B1471" i="1"/>
  <c r="B1483" i="1"/>
  <c r="B1494" i="1"/>
  <c r="B1505" i="1"/>
  <c r="B1516" i="1"/>
  <c r="B1527" i="1"/>
  <c r="B1539" i="1"/>
  <c r="B1550" i="1"/>
  <c r="B1561" i="1"/>
  <c r="B1572" i="1"/>
  <c r="B1583" i="1"/>
  <c r="B1594" i="1"/>
  <c r="B1605" i="1"/>
  <c r="B1616" i="1"/>
  <c r="B1627" i="1"/>
  <c r="B1639" i="1"/>
  <c r="B1650" i="1"/>
  <c r="B1661" i="1"/>
  <c r="B1672" i="1"/>
  <c r="B1683" i="1"/>
  <c r="B1694" i="1"/>
  <c r="B1705" i="1"/>
  <c r="B1715" i="1"/>
  <c r="B1725" i="1"/>
  <c r="B1735" i="1"/>
  <c r="B1745" i="1"/>
  <c r="B1755" i="1"/>
  <c r="B1765" i="1"/>
  <c r="B1775" i="1"/>
  <c r="B1785" i="1"/>
  <c r="B1795" i="1"/>
  <c r="B1756" i="1"/>
  <c r="B1766" i="1"/>
  <c r="B1786" i="1"/>
  <c r="B1796" i="1"/>
  <c r="B1574" i="1"/>
  <c r="B1619" i="1"/>
  <c r="B1630" i="1"/>
  <c r="B1685" i="1"/>
  <c r="B1707" i="1"/>
  <c r="B1717" i="1"/>
  <c r="B1727" i="1"/>
  <c r="B1747" i="1"/>
  <c r="B1757" i="1"/>
  <c r="B1767" i="1"/>
  <c r="B1676" i="1"/>
  <c r="B1687" i="1"/>
  <c r="B1699" i="1"/>
  <c r="B1709" i="1"/>
  <c r="B1719" i="1"/>
  <c r="B1729" i="1"/>
  <c r="B1739" i="1"/>
  <c r="B1759" i="1"/>
  <c r="B1769" i="1"/>
  <c r="B1779" i="1"/>
  <c r="B1799" i="1"/>
  <c r="B1741" i="1"/>
  <c r="B377" i="1"/>
  <c r="B463" i="1"/>
  <c r="B513" i="1"/>
  <c r="B563" i="1"/>
  <c r="B613" i="1"/>
  <c r="B647" i="1"/>
  <c r="B680" i="1"/>
  <c r="B713" i="1"/>
  <c r="B747" i="1"/>
  <c r="B780" i="1"/>
  <c r="B813" i="1"/>
  <c r="B847" i="1"/>
  <c r="B871" i="1"/>
  <c r="B897" i="1"/>
  <c r="B921" i="1"/>
  <c r="B947" i="1"/>
  <c r="B971" i="1"/>
  <c r="B997" i="1"/>
  <c r="B1021" i="1"/>
  <c r="B1041" i="1"/>
  <c r="B1061" i="1"/>
  <c r="B1081" i="1"/>
  <c r="B1101" i="1"/>
  <c r="B1121" i="1"/>
  <c r="B1140" i="1"/>
  <c r="B1153" i="1"/>
  <c r="B1169" i="1"/>
  <c r="B1182" i="1"/>
  <c r="B1197" i="1"/>
  <c r="B1211" i="1"/>
  <c r="B1225" i="1"/>
  <c r="B1240" i="1"/>
  <c r="B1253" i="1"/>
  <c r="B1269" i="1"/>
  <c r="B1282" i="1"/>
  <c r="B1297" i="1"/>
  <c r="B1310" i="1"/>
  <c r="B1322" i="1"/>
  <c r="B1335" i="1"/>
  <c r="B1347" i="1"/>
  <c r="B1360" i="1"/>
  <c r="B1372" i="1"/>
  <c r="B1385" i="1"/>
  <c r="B1397" i="1"/>
  <c r="B1410" i="1"/>
  <c r="B1422" i="1"/>
  <c r="B1435" i="1"/>
  <c r="B1447" i="1"/>
  <c r="B1460" i="1"/>
  <c r="B1472" i="1"/>
  <c r="B1484" i="1"/>
  <c r="B1495" i="1"/>
  <c r="B1506" i="1"/>
  <c r="B1517" i="1"/>
  <c r="B1529" i="1"/>
  <c r="B1540" i="1"/>
  <c r="B1551" i="1"/>
  <c r="B1562" i="1"/>
  <c r="B1573" i="1"/>
  <c r="B1584" i="1"/>
  <c r="B1595" i="1"/>
  <c r="B1606" i="1"/>
  <c r="B1617" i="1"/>
  <c r="B1629" i="1"/>
  <c r="B1640" i="1"/>
  <c r="B1651" i="1"/>
  <c r="B1662" i="1"/>
  <c r="B1673" i="1"/>
  <c r="B1684" i="1"/>
  <c r="B1695" i="1"/>
  <c r="B1706" i="1"/>
  <c r="B1716" i="1"/>
  <c r="B1726" i="1"/>
  <c r="B1736" i="1"/>
  <c r="B1746" i="1"/>
  <c r="B1776" i="1"/>
  <c r="B1585" i="1"/>
  <c r="B1641" i="1"/>
  <c r="B1737" i="1"/>
  <c r="B1777" i="1"/>
  <c r="B1797" i="1"/>
  <c r="B1532" i="1"/>
  <c r="B1576" i="1"/>
  <c r="B1587" i="1"/>
  <c r="B1599" i="1"/>
  <c r="B1610" i="1"/>
  <c r="B1621" i="1"/>
  <c r="B1632" i="1"/>
  <c r="B1643" i="1"/>
  <c r="B1654" i="1"/>
  <c r="B387" i="1"/>
  <c r="B467" i="1"/>
  <c r="B517" i="1"/>
  <c r="B567" i="1"/>
  <c r="B617" i="1"/>
  <c r="B650" i="1"/>
  <c r="B683" i="1"/>
  <c r="B717" i="1"/>
  <c r="B750" i="1"/>
  <c r="B783" i="1"/>
  <c r="B817" i="1"/>
  <c r="B850" i="1"/>
  <c r="B873" i="1"/>
  <c r="B900" i="1"/>
  <c r="B923" i="1"/>
  <c r="B950" i="1"/>
  <c r="B973" i="1"/>
  <c r="B1000" i="1"/>
  <c r="B1023" i="1"/>
  <c r="B1043" i="1"/>
  <c r="B1063" i="1"/>
  <c r="B1083" i="1"/>
  <c r="B1103" i="1"/>
  <c r="B1123" i="1"/>
  <c r="B1141" i="1"/>
  <c r="B1155" i="1"/>
  <c r="B1170" i="1"/>
  <c r="B1183" i="1"/>
  <c r="B1199" i="1"/>
  <c r="B1212" i="1"/>
  <c r="B1227" i="1"/>
  <c r="B1241" i="1"/>
  <c r="B1255" i="1"/>
  <c r="B1270" i="1"/>
  <c r="B1283" i="1"/>
  <c r="B1299" i="1"/>
  <c r="B1311" i="1"/>
  <c r="B1323" i="1"/>
  <c r="B1336" i="1"/>
  <c r="B1349" i="1"/>
  <c r="B1361" i="1"/>
  <c r="B1373" i="1"/>
  <c r="B1386" i="1"/>
  <c r="B1399" i="1"/>
  <c r="B1411" i="1"/>
  <c r="B1423" i="1"/>
  <c r="B1436" i="1"/>
  <c r="B1449" i="1"/>
  <c r="B1461" i="1"/>
  <c r="B1473" i="1"/>
  <c r="B1485" i="1"/>
  <c r="B1496" i="1"/>
  <c r="B1507" i="1"/>
  <c r="B1519" i="1"/>
  <c r="B1530" i="1"/>
  <c r="B1541" i="1"/>
  <c r="B1552" i="1"/>
  <c r="B1563" i="1"/>
  <c r="B1596" i="1"/>
  <c r="B1607" i="1"/>
  <c r="B1652" i="1"/>
  <c r="B1663" i="1"/>
  <c r="B1674" i="1"/>
  <c r="B1696" i="1"/>
  <c r="B1787" i="1"/>
  <c r="B1665" i="1"/>
  <c r="B1749" i="1"/>
  <c r="B1789" i="1"/>
  <c r="B1771" i="1"/>
  <c r="B1781" i="1"/>
  <c r="B397" i="1"/>
  <c r="B473" i="1"/>
  <c r="B523" i="1"/>
  <c r="B573" i="1"/>
  <c r="B620" i="1"/>
  <c r="B653" i="1"/>
  <c r="B687" i="1"/>
  <c r="B720" i="1"/>
  <c r="B753" i="1"/>
  <c r="B787" i="1"/>
  <c r="B820" i="1"/>
  <c r="B851" i="1"/>
  <c r="B877" i="1"/>
  <c r="B901" i="1"/>
  <c r="B927" i="1"/>
  <c r="B951" i="1"/>
  <c r="B977" i="1"/>
  <c r="B1001" i="1"/>
  <c r="B1025" i="1"/>
  <c r="B1045" i="1"/>
  <c r="B1065" i="1"/>
  <c r="B1085" i="1"/>
  <c r="B1105" i="1"/>
  <c r="B1125" i="1"/>
  <c r="B1142" i="1"/>
  <c r="B1157" i="1"/>
  <c r="B1171" i="1"/>
  <c r="B1185" i="1"/>
  <c r="B1200" i="1"/>
  <c r="B1213" i="1"/>
  <c r="B1229" i="1"/>
  <c r="B1242" i="1"/>
  <c r="B1257" i="1"/>
  <c r="B1271" i="1"/>
  <c r="B1285" i="1"/>
  <c r="B1300" i="1"/>
  <c r="B1312" i="1"/>
  <c r="B1325" i="1"/>
  <c r="B1337" i="1"/>
  <c r="B1350" i="1"/>
  <c r="B1362" i="1"/>
  <c r="B1375" i="1"/>
  <c r="B1387" i="1"/>
  <c r="B1400" i="1"/>
  <c r="B1412" i="1"/>
  <c r="B1425" i="1"/>
  <c r="B1437" i="1"/>
  <c r="B1450" i="1"/>
  <c r="B1462" i="1"/>
  <c r="B1475" i="1"/>
  <c r="B1486" i="1"/>
  <c r="B1497" i="1"/>
  <c r="B1509" i="1"/>
  <c r="B1520" i="1"/>
  <c r="B1531" i="1"/>
  <c r="B1542" i="1"/>
  <c r="B1553" i="1"/>
  <c r="B1564" i="1"/>
  <c r="B1575" i="1"/>
  <c r="B1586" i="1"/>
  <c r="B1597" i="1"/>
  <c r="B1609" i="1"/>
  <c r="B1620" i="1"/>
  <c r="B1631" i="1"/>
  <c r="B1642" i="1"/>
  <c r="B1653" i="1"/>
  <c r="B1664" i="1"/>
  <c r="B1675" i="1"/>
  <c r="B1686" i="1"/>
  <c r="B1697" i="1"/>
  <c r="B1708" i="1"/>
  <c r="B1718" i="1"/>
  <c r="B1728" i="1"/>
  <c r="B1738" i="1"/>
  <c r="B1748" i="1"/>
  <c r="B1758" i="1"/>
  <c r="B1768" i="1"/>
  <c r="B1778" i="1"/>
  <c r="B1788" i="1"/>
  <c r="B1798" i="1"/>
  <c r="B1339" i="1"/>
  <c r="B1376" i="1"/>
  <c r="B1389" i="1"/>
  <c r="B1401" i="1"/>
  <c r="B1413" i="1"/>
  <c r="B1426" i="1"/>
  <c r="B1439" i="1"/>
  <c r="B1451" i="1"/>
  <c r="B1463" i="1"/>
  <c r="B1476" i="1"/>
  <c r="B1487" i="1"/>
  <c r="B1499" i="1"/>
  <c r="B1510" i="1"/>
  <c r="B1543" i="1"/>
  <c r="B1554" i="1"/>
  <c r="B1565" i="1"/>
  <c r="B1761" i="1"/>
  <c r="B407" i="1"/>
  <c r="B477" i="1"/>
  <c r="B527" i="1"/>
  <c r="B577" i="1"/>
  <c r="B623" i="1"/>
  <c r="B657" i="1"/>
  <c r="B690" i="1"/>
  <c r="B723" i="1"/>
  <c r="B757" i="1"/>
  <c r="B790" i="1"/>
  <c r="B823" i="1"/>
  <c r="B853" i="1"/>
  <c r="B880" i="1"/>
  <c r="B903" i="1"/>
  <c r="B930" i="1"/>
  <c r="B953" i="1"/>
  <c r="B980" i="1"/>
  <c r="B1003" i="1"/>
  <c r="B1027" i="1"/>
  <c r="B1047" i="1"/>
  <c r="B1067" i="1"/>
  <c r="B1087" i="1"/>
  <c r="B1107" i="1"/>
  <c r="B1127" i="1"/>
  <c r="B1143" i="1"/>
  <c r="B1159" i="1"/>
  <c r="B1172" i="1"/>
  <c r="B1187" i="1"/>
  <c r="B1201" i="1"/>
  <c r="B1215" i="1"/>
  <c r="B1230" i="1"/>
  <c r="B1243" i="1"/>
  <c r="B1259" i="1"/>
  <c r="B1272" i="1"/>
  <c r="B1287" i="1"/>
  <c r="B1301" i="1"/>
  <c r="B1313" i="1"/>
  <c r="B1326" i="1"/>
  <c r="B1351" i="1"/>
  <c r="B1363" i="1"/>
  <c r="B1521" i="1"/>
  <c r="B1801" i="1"/>
</calcChain>
</file>

<file path=xl/sharedStrings.xml><?xml version="1.0" encoding="utf-8"?>
<sst xmlns="http://schemas.openxmlformats.org/spreadsheetml/2006/main" count="2016" uniqueCount="1979">
  <si>
    <t>wind_code</t>
  </si>
  <si>
    <t>close</t>
  </si>
  <si>
    <t>volume</t>
  </si>
  <si>
    <t>amount</t>
  </si>
  <si>
    <t>turnover_rate</t>
  </si>
  <si>
    <t>mkt_cap_raw</t>
  </si>
  <si>
    <t>total_mkt_cap_raw</t>
  </si>
  <si>
    <t>ev1_raw</t>
  </si>
  <si>
    <t>mq_amount_raw</t>
  </si>
  <si>
    <t>pe_ttm</t>
  </si>
  <si>
    <t>pb</t>
  </si>
  <si>
    <t>div_yield</t>
  </si>
  <si>
    <t>ev_ebitda</t>
  </si>
  <si>
    <t>beta_24m</t>
  </si>
  <si>
    <t>profit_alert</t>
  </si>
  <si>
    <t>ytd_pctchange_raw</t>
  </si>
  <si>
    <t>fy1_np_avg</t>
  </si>
  <si>
    <t>fy1_eps</t>
  </si>
  <si>
    <t>fy1_instnum</t>
  </si>
  <si>
    <t>fy1_np_std</t>
  </si>
  <si>
    <t>fy1_np_median</t>
  </si>
  <si>
    <t>fy1_np_max</t>
  </si>
  <si>
    <t>fy1_np_min</t>
  </si>
  <si>
    <t>fy2_np_avg</t>
  </si>
  <si>
    <t>fy2_eps</t>
  </si>
  <si>
    <t>fy2_instnum</t>
  </si>
  <si>
    <t>fy2_np_std</t>
  </si>
  <si>
    <t>fy2_np_median</t>
  </si>
  <si>
    <t>fy2_np_max</t>
  </si>
  <si>
    <t>fy2_np_min</t>
  </si>
  <si>
    <t>roe_fwd</t>
  </si>
  <si>
    <t>iw_50</t>
  </si>
  <si>
    <t>iw_300</t>
  </si>
  <si>
    <t>iw_500</t>
  </si>
  <si>
    <t>iw_1000</t>
  </si>
  <si>
    <t>000001.SZ</t>
  </si>
  <si>
    <t>000002.SZ</t>
  </si>
  <si>
    <t>000009.SZ</t>
  </si>
  <si>
    <t>000012.SZ</t>
  </si>
  <si>
    <t>000019.SZ</t>
  </si>
  <si>
    <t>000021.SZ</t>
  </si>
  <si>
    <t>000027.SZ</t>
  </si>
  <si>
    <t>000028.SZ</t>
  </si>
  <si>
    <t>000029.SZ</t>
  </si>
  <si>
    <t>000030.SZ</t>
  </si>
  <si>
    <t>000032.SZ</t>
  </si>
  <si>
    <t>000034.SZ</t>
  </si>
  <si>
    <t>000035.SZ</t>
  </si>
  <si>
    <t>000039.SZ</t>
  </si>
  <si>
    <t>000048.SZ</t>
  </si>
  <si>
    <t>000049.SZ</t>
  </si>
  <si>
    <t>000050.SZ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</si>
  <si>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</si>
  <si>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</si>
  <si>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</si>
  <si>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</si>
  <si>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</si>
  <si>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</si>
  <si>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</si>
  <si>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000088.SZ</t>
  </si>
  <si>
    <t>000089.SZ</t>
  </si>
  <si>
    <t>000099.SZ</t>
  </si>
  <si>
    <t>000100.SZ</t>
  </si>
  <si>
    <t>000155.SZ</t>
  </si>
  <si>
    <t>000156.SZ</t>
  </si>
  <si>
    <t>000157.SZ</t>
  </si>
  <si>
    <t>000166.SZ</t>
  </si>
  <si>
    <t>000301.SZ</t>
  </si>
  <si>
    <t>000333.SZ</t>
  </si>
  <si>
    <t>000338.SZ</t>
  </si>
  <si>
    <t>000400.SZ</t>
  </si>
  <si>
    <t>000403.SZ</t>
  </si>
  <si>
    <t>000408.SZ</t>
  </si>
  <si>
    <t>000415.SZ</t>
  </si>
  <si>
    <t>000420.SZ</t>
  </si>
  <si>
    <t>000422.SZ</t>
  </si>
  <si>
    <t>000423.SZ</t>
  </si>
  <si>
    <t>000425.SZ</t>
  </si>
  <si>
    <t>000426.SZ</t>
  </si>
  <si>
    <t>000429.SZ</t>
  </si>
  <si>
    <t>000498.SZ</t>
  </si>
  <si>
    <t>000503.SZ</t>
  </si>
  <si>
    <t>000513.SZ</t>
  </si>
  <si>
    <t>000519.SZ</t>
  </si>
  <si>
    <t>000528.SZ</t>
  </si>
  <si>
    <t>000537.SZ</t>
  </si>
  <si>
    <t>000538.SZ</t>
  </si>
  <si>
    <t>000539.SZ</t>
  </si>
  <si>
    <t>000543.SZ</t>
  </si>
  <si>
    <t>000550.SZ</t>
  </si>
  <si>
    <t>000552.SZ</t>
  </si>
  <si>
    <t>000555.SZ</t>
  </si>
  <si>
    <t>000557.SZ</t>
  </si>
  <si>
    <t>000559.SZ</t>
  </si>
  <si>
    <t>000563.SZ</t>
  </si>
  <si>
    <t>000567.SZ</t>
  </si>
  <si>
    <t>000568.SZ</t>
  </si>
  <si>
    <t>000581.SZ</t>
  </si>
  <si>
    <t>000582.SZ</t>
  </si>
  <si>
    <t>000589.SZ</t>
  </si>
  <si>
    <t>000591.SZ</t>
  </si>
  <si>
    <t>000596.SZ</t>
  </si>
  <si>
    <t>000597.SZ</t>
  </si>
  <si>
    <t>000598.SZ</t>
  </si>
  <si>
    <t>000600.SZ</t>
  </si>
  <si>
    <t>000603.SZ</t>
  </si>
  <si>
    <t>000612.SZ</t>
  </si>
  <si>
    <t>000617.SZ</t>
  </si>
  <si>
    <t>000620.SZ</t>
  </si>
  <si>
    <t>000623.SZ</t>
  </si>
  <si>
    <t>000625.SZ</t>
  </si>
  <si>
    <t>000628.SZ</t>
  </si>
  <si>
    <t>000629.SZ</t>
  </si>
  <si>
    <t>000630.SZ</t>
  </si>
  <si>
    <t>000636.SZ</t>
  </si>
  <si>
    <t>000650.SZ</t>
  </si>
  <si>
    <t>000651.SZ</t>
  </si>
  <si>
    <t>000657.SZ</t>
  </si>
  <si>
    <t>000661.SZ</t>
  </si>
  <si>
    <t>000672.SZ</t>
  </si>
  <si>
    <t>000676.SZ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</si>
  <si>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</si>
  <si>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</si>
  <si>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</si>
  <si>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</si>
  <si>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</si>
  <si>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</si>
  <si>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</si>
  <si>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</si>
  <si>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000703.SZ</t>
  </si>
  <si>
    <t>000708.SZ</t>
  </si>
  <si>
    <t>000709.SZ</t>
  </si>
  <si>
    <t>000712.SZ</t>
  </si>
  <si>
    <t>000719.SZ</t>
  </si>
  <si>
    <t>000723.SZ</t>
  </si>
  <si>
    <t>000725.SZ</t>
  </si>
  <si>
    <t>000727.SZ</t>
  </si>
  <si>
    <t>000728.SZ</t>
  </si>
  <si>
    <t>000729.SZ</t>
  </si>
  <si>
    <t>000733.SZ</t>
  </si>
  <si>
    <t>000737.SZ</t>
  </si>
  <si>
    <t>000738.SZ</t>
  </si>
  <si>
    <t>000739.SZ</t>
  </si>
  <si>
    <t>000750.SZ</t>
  </si>
  <si>
    <t>000756.SZ</t>
  </si>
  <si>
    <t>000758.SZ</t>
  </si>
  <si>
    <t>000761.SZ</t>
  </si>
  <si>
    <t>000762.SZ</t>
  </si>
  <si>
    <t>000766.SZ</t>
  </si>
  <si>
    <t>000767.SZ</t>
  </si>
  <si>
    <t>000768.SZ</t>
  </si>
  <si>
    <t>000776.SZ</t>
  </si>
  <si>
    <t>000778.SZ</t>
  </si>
  <si>
    <t>000783.SZ</t>
  </si>
  <si>
    <t>000785.SZ</t>
  </si>
  <si>
    <t>000786.SZ</t>
  </si>
  <si>
    <t>000791.SZ</t>
  </si>
  <si>
    <t>000792.SZ</t>
  </si>
  <si>
    <t>000795.SZ</t>
  </si>
  <si>
    <t>000801.SZ</t>
  </si>
  <si>
    <t>000807.SZ</t>
  </si>
  <si>
    <t>000810.SZ</t>
  </si>
  <si>
    <t>000811.SZ</t>
  </si>
  <si>
    <t>000813.SZ</t>
  </si>
  <si>
    <t>000825.SZ</t>
  </si>
  <si>
    <t>000828.SZ</t>
  </si>
  <si>
    <t>000829.SZ</t>
  </si>
  <si>
    <t>000830.SZ</t>
  </si>
  <si>
    <t>000831.SZ</t>
  </si>
  <si>
    <t>000833.SZ</t>
  </si>
  <si>
    <t>000837.SZ</t>
  </si>
  <si>
    <t>000848.SZ</t>
  </si>
  <si>
    <t>000858.SZ</t>
  </si>
  <si>
    <t>000860.SZ</t>
  </si>
  <si>
    <t>000875.SZ</t>
  </si>
  <si>
    <t>000876.SZ</t>
  </si>
  <si>
    <t>000878.SZ</t>
  </si>
  <si>
    <t>000880.SZ</t>
  </si>
  <si>
    <t>000883.SZ</t>
  </si>
  <si>
    <t>000885.SZ</t>
  </si>
  <si>
    <t>000887.SZ</t>
  </si>
  <si>
    <t>000893.SZ</t>
  </si>
  <si>
    <t>000895.SZ</t>
  </si>
  <si>
    <t>000898.SZ</t>
  </si>
  <si>
    <t>000899.SZ</t>
  </si>
  <si>
    <t>000901.SZ</t>
  </si>
  <si>
    <t>000902.SZ</t>
  </si>
  <si>
    <t>000913.SZ</t>
  </si>
  <si>
    <t>000917.SZ</t>
  </si>
  <si>
    <t>000921.SZ</t>
  </si>
  <si>
    <t>000923.SZ</t>
  </si>
  <si>
    <t>000927.SZ</t>
  </si>
  <si>
    <t>000928.SZ</t>
  </si>
  <si>
    <t>000930.SZ</t>
  </si>
  <si>
    <t>000932.SZ</t>
  </si>
  <si>
    <t>000933.SZ</t>
  </si>
  <si>
    <t>000935.SZ</t>
  </si>
  <si>
    <t>000937.SZ</t>
  </si>
  <si>
    <t>000938.SZ</t>
  </si>
  <si>
    <t>000950.SZ</t>
  </si>
  <si>
    <t>000951.SZ</t>
  </si>
  <si>
    <t>000958.SZ</t>
  </si>
  <si>
    <t>000959.SZ</t>
  </si>
  <si>
    <t>000960.SZ</t>
  </si>
  <si>
    <t>000963.SZ</t>
  </si>
  <si>
    <t>000966.SZ</t>
  </si>
  <si>
    <t>000967.SZ</t>
  </si>
  <si>
    <t>000969.SZ</t>
  </si>
  <si>
    <t>000970.SZ</t>
  </si>
  <si>
    <t>000975.SZ</t>
  </si>
  <si>
    <t>000977.SZ</t>
  </si>
  <si>
    <t>000983.SZ</t>
  </si>
  <si>
    <t>000987.SZ</t>
  </si>
  <si>
    <t>000990.SZ</t>
  </si>
  <si>
    <t>000997.SZ</t>
  </si>
  <si>
    <t>000999.SZ</t>
  </si>
  <si>
    <t>001203.SZ</t>
  </si>
  <si>
    <t>001213.SZ</t>
  </si>
  <si>
    <t>001221.SZ</t>
  </si>
  <si>
    <t>001227.SZ</t>
  </si>
  <si>
    <t>001236.SZ</t>
  </si>
  <si>
    <t>001286.SZ</t>
  </si>
  <si>
    <t>001287.SZ</t>
  </si>
  <si>
    <t>001301.SZ</t>
  </si>
  <si>
    <t>001308.SZ</t>
  </si>
  <si>
    <t>001309.SZ</t>
  </si>
  <si>
    <t>001337.SZ</t>
  </si>
  <si>
    <t>001339.SZ</t>
  </si>
  <si>
    <t>001356.SZ</t>
  </si>
  <si>
    <t>001382.SZ</t>
  </si>
  <si>
    <t>001389.SZ</t>
  </si>
  <si>
    <t>001391.SZ</t>
  </si>
  <si>
    <t>001696.SZ</t>
  </si>
  <si>
    <t>001914.SZ</t>
  </si>
  <si>
    <t>001965.SZ</t>
  </si>
  <si>
    <t>001979.SZ</t>
  </si>
  <si>
    <t>002001.SZ</t>
  </si>
  <si>
    <t>002003.SZ</t>
  </si>
  <si>
    <t>002004.SZ</t>
  </si>
  <si>
    <t>002006.SZ</t>
  </si>
  <si>
    <t>002007.SZ</t>
  </si>
  <si>
    <t>002008.SZ</t>
  </si>
  <si>
    <t>002010.SZ</t>
  </si>
  <si>
    <t>002011.SZ</t>
  </si>
  <si>
    <t>002015.SZ</t>
  </si>
  <si>
    <t>002017.SZ</t>
  </si>
  <si>
    <t>002019.SZ</t>
  </si>
  <si>
    <t>002020.SZ</t>
  </si>
  <si>
    <t>002023.SZ</t>
  </si>
  <si>
    <t>002025.SZ</t>
  </si>
  <si>
    <t>002027.SZ</t>
  </si>
  <si>
    <t>002028.SZ</t>
  </si>
  <si>
    <t>002032.SZ</t>
  </si>
  <si>
    <t>002036.SZ</t>
  </si>
  <si>
    <t>002038.SZ</t>
  </si>
  <si>
    <t>002041.SZ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</si>
  <si>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</si>
  <si>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</si>
  <si>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</si>
  <si>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</si>
  <si>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</si>
  <si>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</si>
  <si>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</si>
  <si>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002051.SZ</t>
  </si>
  <si>
    <t>002053.SZ</t>
  </si>
  <si>
    <t>002056.SZ</t>
  </si>
  <si>
    <t>002060.SZ</t>
  </si>
  <si>
    <t>002061.SZ</t>
  </si>
  <si>
    <t>002063.SZ</t>
  </si>
  <si>
    <t>002064.SZ</t>
  </si>
  <si>
    <t>002065.SZ</t>
  </si>
  <si>
    <t>002068.SZ</t>
  </si>
  <si>
    <t>002073.SZ</t>
  </si>
  <si>
    <t>002074.SZ</t>
  </si>
  <si>
    <t>002075.SZ</t>
  </si>
  <si>
    <t>002077.SZ</t>
  </si>
  <si>
    <t>002078.SZ</t>
  </si>
  <si>
    <t>002079.SZ</t>
  </si>
  <si>
    <t>002080.SZ</t>
  </si>
  <si>
    <t>002081.SZ</t>
  </si>
  <si>
    <t>002085.SZ</t>
  </si>
  <si>
    <t>002091.SZ</t>
  </si>
  <si>
    <t>002093.SZ</t>
  </si>
  <si>
    <t>002096.SZ</t>
  </si>
  <si>
    <t>002097.SZ</t>
  </si>
  <si>
    <t>002099.SZ</t>
  </si>
  <si>
    <t>002100.SZ</t>
  </si>
  <si>
    <t>002101.SZ</t>
  </si>
  <si>
    <t>002104.SZ</t>
  </si>
  <si>
    <t>002110.SZ</t>
  </si>
  <si>
    <t>002120.SZ</t>
  </si>
  <si>
    <t>002121.SZ</t>
  </si>
  <si>
    <t>002123.SZ</t>
  </si>
  <si>
    <t>002125.SZ</t>
  </si>
  <si>
    <t>002126.SZ</t>
  </si>
  <si>
    <t>002127.SZ</t>
  </si>
  <si>
    <t>002128.SZ</t>
  </si>
  <si>
    <t>002130.SZ</t>
  </si>
  <si>
    <t>002131.SZ</t>
  </si>
  <si>
    <t>002138.SZ</t>
  </si>
  <si>
    <t>002139.SZ</t>
  </si>
  <si>
    <t>002142.SZ</t>
  </si>
  <si>
    <t>002145.SZ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</si>
  <si>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</si>
  <si>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</si>
  <si>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</si>
  <si>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</si>
  <si>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</si>
  <si>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</si>
  <si>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</si>
  <si>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</si>
  <si>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</si>
  <si>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002170.SZ</t>
  </si>
  <si>
    <t>002171.SZ</t>
  </si>
  <si>
    <t>002174.SZ</t>
  </si>
  <si>
    <t>002176.SZ</t>
  </si>
  <si>
    <t>002179.SZ</t>
  </si>
  <si>
    <t>002182.SZ</t>
  </si>
  <si>
    <t>002183.SZ</t>
  </si>
  <si>
    <t>002185.SZ</t>
  </si>
  <si>
    <t>002192.SZ</t>
  </si>
  <si>
    <t>002194.SZ</t>
  </si>
  <si>
    <t>002195.SZ</t>
  </si>
  <si>
    <t>002202.SZ</t>
  </si>
  <si>
    <t>002203.SZ</t>
  </si>
  <si>
    <t>002204.SZ</t>
  </si>
  <si>
    <t>002212.SZ</t>
  </si>
  <si>
    <t>002215.SZ</t>
  </si>
  <si>
    <t>002216.SZ</t>
  </si>
  <si>
    <t>002219.SZ</t>
  </si>
  <si>
    <t>002221.SZ</t>
  </si>
  <si>
    <t>002222.SZ</t>
  </si>
  <si>
    <t>002223.SZ</t>
  </si>
  <si>
    <t>002226.SZ</t>
  </si>
  <si>
    <t>002230.SZ</t>
  </si>
  <si>
    <t>002233.SZ</t>
  </si>
  <si>
    <t>002236.SZ</t>
  </si>
  <si>
    <t>002237.SZ</t>
  </si>
  <si>
    <t>002239.SZ</t>
  </si>
  <si>
    <t>002241.SZ</t>
  </si>
  <si>
    <t>002242.SZ</t>
  </si>
  <si>
    <t>002243.SZ</t>
  </si>
  <si>
    <t>002244.SZ</t>
  </si>
  <si>
    <t>002245.SZ</t>
  </si>
  <si>
    <t>002249.SZ</t>
  </si>
  <si>
    <t>002251.SZ</t>
  </si>
  <si>
    <t>002252.SZ</t>
  </si>
  <si>
    <t>002254.SZ</t>
  </si>
  <si>
    <t>002258.SZ</t>
  </si>
  <si>
    <t>002261.SZ</t>
  </si>
  <si>
    <t>002262.SZ</t>
  </si>
  <si>
    <t>002265.SZ</t>
  </si>
  <si>
    <t>002266.SZ</t>
  </si>
  <si>
    <t>002267.SZ</t>
  </si>
  <si>
    <t>002268.SZ</t>
  </si>
  <si>
    <t>002270.SZ</t>
  </si>
  <si>
    <t>002271.SZ</t>
  </si>
  <si>
    <t>002273.SZ</t>
  </si>
  <si>
    <t>002275.SZ</t>
  </si>
  <si>
    <t>002276.SZ</t>
  </si>
  <si>
    <t>002281.SZ</t>
  </si>
  <si>
    <t>002287.SZ</t>
  </si>
  <si>
    <t>002292.SZ</t>
  </si>
  <si>
    <t>002294.SZ</t>
  </si>
  <si>
    <t>002299.SZ</t>
  </si>
  <si>
    <t>002302.SZ</t>
  </si>
  <si>
    <t>002304.SZ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</si>
  <si>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</si>
  <si>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</si>
  <si>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</si>
  <si>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</si>
  <si>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</si>
  <si>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</si>
  <si>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</si>
  <si>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</si>
  <si>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002332.SZ</t>
  </si>
  <si>
    <t>002335.SZ</t>
  </si>
  <si>
    <t>002338.SZ</t>
  </si>
  <si>
    <t>002340.SZ</t>
  </si>
  <si>
    <t>002345.SZ</t>
  </si>
  <si>
    <t>002351.SZ</t>
  </si>
  <si>
    <t>002352.SZ</t>
  </si>
  <si>
    <t>002353.SZ</t>
  </si>
  <si>
    <t>002354.SZ</t>
  </si>
  <si>
    <t>002364.SZ</t>
  </si>
  <si>
    <t>002368.SZ</t>
  </si>
  <si>
    <t>002371.SZ</t>
  </si>
  <si>
    <t>002372.SZ</t>
  </si>
  <si>
    <t>002373.SZ</t>
  </si>
  <si>
    <t>002378.SZ</t>
  </si>
  <si>
    <t>002384.SZ</t>
  </si>
  <si>
    <t>002385.SZ</t>
  </si>
  <si>
    <t>002389.SZ</t>
  </si>
  <si>
    <t>002390.SZ</t>
  </si>
  <si>
    <t>002396.SZ</t>
  </si>
  <si>
    <t>002399.SZ</t>
  </si>
  <si>
    <t>002400.SZ</t>
  </si>
  <si>
    <t>002402.SZ</t>
  </si>
  <si>
    <t>002405.SZ</t>
  </si>
  <si>
    <t>002408.SZ</t>
  </si>
  <si>
    <t>002409.SZ</t>
  </si>
  <si>
    <t>002410.SZ</t>
  </si>
  <si>
    <t>002414.SZ</t>
  </si>
  <si>
    <t>002415.SZ</t>
  </si>
  <si>
    <t>002416.SZ</t>
  </si>
  <si>
    <t>002421.SZ</t>
  </si>
  <si>
    <t>002422.SZ</t>
  </si>
  <si>
    <t>002423.SZ</t>
  </si>
  <si>
    <t>002428.SZ</t>
  </si>
  <si>
    <t>002429.SZ</t>
  </si>
  <si>
    <t>002430.SZ</t>
  </si>
  <si>
    <t>002432.SZ</t>
  </si>
  <si>
    <t>002434.SZ</t>
  </si>
  <si>
    <t>002436.SZ</t>
  </si>
  <si>
    <t>002439.SZ</t>
  </si>
  <si>
    <t>002444.SZ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</si>
  <si>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</si>
  <si>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</si>
  <si>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</si>
  <si>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</si>
  <si>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</si>
  <si>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</si>
  <si>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</si>
  <si>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</si>
  <si>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002468.SZ</t>
  </si>
  <si>
    <t>002472.SZ</t>
  </si>
  <si>
    <t>002475.SZ</t>
  </si>
  <si>
    <t>002484.SZ</t>
  </si>
  <si>
    <t>002487.SZ</t>
  </si>
  <si>
    <t>002488.SZ</t>
  </si>
  <si>
    <t>002489.SZ</t>
  </si>
  <si>
    <t>002493.SZ</t>
  </si>
  <si>
    <t>002497.SZ</t>
  </si>
  <si>
    <t>002498.SZ</t>
  </si>
  <si>
    <t>002500.SZ</t>
  </si>
  <si>
    <t>002506.SZ</t>
  </si>
  <si>
    <t>002507.SZ</t>
  </si>
  <si>
    <t>002508.SZ</t>
  </si>
  <si>
    <t>002511.SZ</t>
  </si>
  <si>
    <t>002516.SZ</t>
  </si>
  <si>
    <t>002517.SZ</t>
  </si>
  <si>
    <t>002518.SZ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</si>
  <si>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</si>
  <si>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</si>
  <si>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</si>
  <si>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</si>
  <si>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</si>
  <si>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</si>
  <si>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</si>
  <si>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002543.SZ</t>
  </si>
  <si>
    <t>002544.SZ</t>
  </si>
  <si>
    <t>002545.SZ</t>
  </si>
  <si>
    <t>002550.SZ</t>
  </si>
  <si>
    <t>002557.SZ</t>
  </si>
  <si>
    <t>002558.SZ</t>
  </si>
  <si>
    <t>002563.SZ</t>
  </si>
  <si>
    <t>002568.SZ</t>
  </si>
  <si>
    <t>002572.SZ</t>
  </si>
  <si>
    <t>002583.SZ</t>
  </si>
  <si>
    <t>002588.SZ</t>
  </si>
  <si>
    <t>002594.SZ</t>
  </si>
  <si>
    <t>002595.SZ</t>
  </si>
  <si>
    <t>002597.SZ</t>
  </si>
  <si>
    <t>002600.SZ</t>
  </si>
  <si>
    <t>002601.SZ</t>
  </si>
  <si>
    <t>002603.SZ</t>
  </si>
  <si>
    <t>002605.SZ</t>
  </si>
  <si>
    <t>002607.SZ</t>
  </si>
  <si>
    <t>002608.SZ</t>
  </si>
  <si>
    <t>002611.SZ</t>
  </si>
  <si>
    <t>002612.SZ</t>
  </si>
  <si>
    <t>002617.SZ</t>
  </si>
  <si>
    <t>002624.SZ</t>
  </si>
  <si>
    <t>002625.SZ</t>
  </si>
  <si>
    <t>002626.SZ</t>
  </si>
  <si>
    <t>002635.SZ</t>
  </si>
  <si>
    <t>002643.SZ</t>
  </si>
  <si>
    <t>002648.SZ</t>
  </si>
  <si>
    <t>002649.SZ</t>
  </si>
  <si>
    <t>002651.SZ</t>
  </si>
  <si>
    <t>002654.SZ</t>
  </si>
  <si>
    <t>002668.SZ</t>
  </si>
  <si>
    <t>002670.SZ</t>
  </si>
  <si>
    <t>002673.SZ</t>
  </si>
  <si>
    <t>002675.SZ</t>
  </si>
  <si>
    <t>002681.SZ</t>
  </si>
  <si>
    <t>002683.SZ</t>
  </si>
  <si>
    <t>002690.SZ</t>
  </si>
  <si>
    <t>002697.SZ</t>
  </si>
  <si>
    <t>002698.SZ</t>
  </si>
  <si>
    <t>002701.SZ</t>
  </si>
  <si>
    <t>002705.SZ</t>
  </si>
  <si>
    <t>002706.SZ</t>
  </si>
  <si>
    <t>002709.SZ</t>
  </si>
  <si>
    <t>002714.SZ</t>
  </si>
  <si>
    <t>002716.SZ</t>
  </si>
  <si>
    <t>002727.SZ</t>
  </si>
  <si>
    <t>002736.SZ</t>
  </si>
  <si>
    <t>002737.SZ</t>
  </si>
  <si>
    <t>002738.SZ</t>
  </si>
  <si>
    <t>002739.SZ</t>
  </si>
  <si>
    <t>002745.SZ</t>
  </si>
  <si>
    <t>002747.SZ</t>
  </si>
  <si>
    <t>002755.SZ</t>
  </si>
  <si>
    <t>002756.SZ</t>
  </si>
  <si>
    <t>002761.SZ</t>
  </si>
  <si>
    <t>002773.SZ</t>
  </si>
  <si>
    <t>002777.SZ</t>
  </si>
  <si>
    <t>002779.SZ</t>
  </si>
  <si>
    <t>002791.SZ</t>
  </si>
  <si>
    <t>002797.SZ</t>
  </si>
  <si>
    <t>002807.SZ</t>
  </si>
  <si>
    <t>002815.SZ</t>
  </si>
  <si>
    <t>002821.SZ</t>
  </si>
  <si>
    <t>002827.SZ</t>
  </si>
  <si>
    <t>002831.SZ</t>
  </si>
  <si>
    <t>002832.SZ</t>
  </si>
  <si>
    <t>002837.SZ</t>
  </si>
  <si>
    <t>002839.SZ</t>
  </si>
  <si>
    <t>002840.SZ</t>
  </si>
  <si>
    <t>002841.SZ</t>
  </si>
  <si>
    <t>002847.SZ</t>
  </si>
  <si>
    <t>002850.SZ</t>
  </si>
  <si>
    <t>002851.SZ</t>
  </si>
  <si>
    <t>002859.SZ</t>
  </si>
  <si>
    <t>002867.SZ</t>
  </si>
  <si>
    <t>002881.SZ</t>
  </si>
  <si>
    <t>002882.SZ</t>
  </si>
  <si>
    <t>002891.SZ</t>
  </si>
  <si>
    <t>002892.SZ</t>
  </si>
  <si>
    <t>002895.SZ</t>
  </si>
  <si>
    <t>002896.SZ</t>
  </si>
  <si>
    <t>002897.SZ</t>
  </si>
  <si>
    <t>002901.SZ</t>
  </si>
  <si>
    <t>002906.SZ</t>
  </si>
  <si>
    <t>002911.SZ</t>
  </si>
  <si>
    <t>002913.SZ</t>
  </si>
  <si>
    <t>002916.SZ</t>
  </si>
  <si>
    <t>002920.SZ</t>
  </si>
  <si>
    <t>002925.SZ</t>
  </si>
  <si>
    <t>002926.SZ</t>
  </si>
  <si>
    <t>002928.SZ</t>
  </si>
  <si>
    <t>002929.SZ</t>
  </si>
  <si>
    <t>002936.SZ</t>
  </si>
  <si>
    <t>002938.SZ</t>
  </si>
  <si>
    <t>002939.SZ</t>
  </si>
  <si>
    <t>002941.SZ</t>
  </si>
  <si>
    <t>002945.SZ</t>
  </si>
  <si>
    <t>002946.SZ</t>
  </si>
  <si>
    <t>002947.SZ</t>
  </si>
  <si>
    <t>002948.SZ</t>
  </si>
  <si>
    <t>002958.SZ</t>
  </si>
  <si>
    <t>002960.SZ</t>
  </si>
  <si>
    <t>002965.SZ</t>
  </si>
  <si>
    <t>002966.SZ</t>
  </si>
  <si>
    <t>002967.SZ</t>
  </si>
  <si>
    <t>002978.SZ</t>
  </si>
  <si>
    <t>002979.SZ</t>
  </si>
  <si>
    <t>002984.SZ</t>
  </si>
  <si>
    <t>002985.SZ</t>
  </si>
  <si>
    <t>002987.SZ</t>
  </si>
  <si>
    <t>002993.SZ</t>
  </si>
  <si>
    <t>003006.SZ</t>
  </si>
  <si>
    <t>003012.SZ</t>
  </si>
  <si>
    <t>003021.SZ</t>
  </si>
  <si>
    <t>003022.SZ</t>
  </si>
  <si>
    <t>003031.SZ</t>
  </si>
  <si>
    <t>003035.SZ</t>
  </si>
  <si>
    <t>003039.SZ</t>
  </si>
  <si>
    <t>003816.SZ</t>
  </si>
  <si>
    <t>300001.SZ</t>
  </si>
  <si>
    <t>300002.SZ</t>
  </si>
  <si>
    <t>300003.SZ</t>
  </si>
  <si>
    <t>300007.SZ</t>
  </si>
  <si>
    <t>300008.SZ</t>
  </si>
  <si>
    <t>300009.SZ</t>
  </si>
  <si>
    <t>300012.SZ</t>
  </si>
  <si>
    <t>300014.SZ</t>
  </si>
  <si>
    <t>300015.SZ</t>
  </si>
  <si>
    <t>300017.SZ</t>
  </si>
  <si>
    <t>300024.SZ</t>
  </si>
  <si>
    <t>300026.SZ</t>
  </si>
  <si>
    <t>300031.SZ</t>
  </si>
  <si>
    <t>300033.SZ</t>
  </si>
  <si>
    <t>300034.SZ</t>
  </si>
  <si>
    <t>300035.SZ</t>
  </si>
  <si>
    <t>300036.SZ</t>
  </si>
  <si>
    <t>300037.SZ</t>
  </si>
  <si>
    <t>300045.SZ</t>
  </si>
  <si>
    <t>300047.SZ</t>
  </si>
  <si>
    <t>300049.SZ</t>
  </si>
  <si>
    <t>300054.SZ</t>
  </si>
  <si>
    <t>300058.SZ</t>
  </si>
  <si>
    <t>300059.SZ</t>
  </si>
  <si>
    <t>300065.SZ</t>
  </si>
  <si>
    <t>300070.SZ</t>
  </si>
  <si>
    <t>300073.SZ</t>
  </si>
  <si>
    <t>300075.SZ</t>
  </si>
  <si>
    <t>300077.SZ</t>
  </si>
  <si>
    <t>300079.SZ</t>
  </si>
  <si>
    <t>300080.SZ</t>
  </si>
  <si>
    <t>300083.SZ</t>
  </si>
  <si>
    <t>300085.SZ</t>
  </si>
  <si>
    <t>300087.SZ</t>
  </si>
  <si>
    <t>300088.SZ</t>
  </si>
  <si>
    <t>300098.SZ</t>
  </si>
  <si>
    <t>300100.SZ</t>
  </si>
  <si>
    <t>300101.SZ</t>
  </si>
  <si>
    <t>300102.SZ</t>
  </si>
  <si>
    <t>300113.SZ</t>
  </si>
  <si>
    <t>300115.SZ</t>
  </si>
  <si>
    <t>300119.SZ</t>
  </si>
  <si>
    <t>300122.SZ</t>
  </si>
  <si>
    <t>300124.SZ</t>
  </si>
  <si>
    <t>300127.SZ</t>
  </si>
  <si>
    <t>300130.SZ</t>
  </si>
  <si>
    <t>300131.SZ</t>
  </si>
  <si>
    <t>300133.SZ</t>
  </si>
  <si>
    <t>300134.SZ</t>
  </si>
  <si>
    <t>300136.SZ</t>
  </si>
  <si>
    <t>300140.SZ</t>
  </si>
  <si>
    <t>300142.SZ</t>
  </si>
  <si>
    <t>300144.SZ</t>
  </si>
  <si>
    <t>300146.SZ</t>
  </si>
  <si>
    <t>300151.SZ</t>
  </si>
  <si>
    <t>300166.SZ</t>
  </si>
  <si>
    <t>300170.SZ</t>
  </si>
  <si>
    <t>300171.SZ</t>
  </si>
  <si>
    <t>300180.SZ</t>
  </si>
  <si>
    <t>300181.SZ</t>
  </si>
  <si>
    <t>300182.SZ</t>
  </si>
  <si>
    <t>300183.SZ</t>
  </si>
  <si>
    <t>300184.SZ</t>
  </si>
  <si>
    <t>300185.SZ</t>
  </si>
  <si>
    <t>300188.SZ</t>
  </si>
  <si>
    <t>300199.SZ</t>
  </si>
  <si>
    <t>300207.SZ</t>
  </si>
  <si>
    <t>300223.SZ</t>
  </si>
  <si>
    <t>300224.SZ</t>
  </si>
  <si>
    <t>300226.SZ</t>
  </si>
  <si>
    <t>300229.SZ</t>
  </si>
  <si>
    <t>300232.SZ</t>
  </si>
  <si>
    <t>300236.SZ</t>
  </si>
  <si>
    <t>300244.SZ</t>
  </si>
  <si>
    <t>300251.SZ</t>
  </si>
  <si>
    <t>300253.SZ</t>
  </si>
  <si>
    <t>300257.SZ</t>
  </si>
  <si>
    <t>300260.SZ</t>
  </si>
  <si>
    <t>300274.SZ</t>
  </si>
  <si>
    <t>300276.SZ</t>
  </si>
  <si>
    <t>300284.SZ</t>
  </si>
  <si>
    <t>300285.SZ</t>
  </si>
  <si>
    <t>300294.SZ</t>
  </si>
  <si>
    <t>300296.SZ</t>
  </si>
  <si>
    <t>300298.SZ</t>
  </si>
  <si>
    <t>300303.SZ</t>
  </si>
  <si>
    <t>300308.SZ</t>
  </si>
  <si>
    <t>300315.SZ</t>
  </si>
  <si>
    <t>300316.SZ</t>
  </si>
  <si>
    <t>300319.SZ</t>
  </si>
  <si>
    <t>300323.SZ</t>
  </si>
  <si>
    <t>300327.SZ</t>
  </si>
  <si>
    <t>300337.SZ</t>
  </si>
  <si>
    <t>300339.SZ</t>
  </si>
  <si>
    <t>300341.SZ</t>
  </si>
  <si>
    <t>300346.SZ</t>
  </si>
  <si>
    <t>300347.SZ</t>
  </si>
  <si>
    <t>300348.SZ</t>
  </si>
  <si>
    <t>300357.SZ</t>
  </si>
  <si>
    <t>300360.SZ</t>
  </si>
  <si>
    <t>300363.SZ</t>
  </si>
  <si>
    <t>300373.SZ</t>
  </si>
  <si>
    <t>300378.SZ</t>
  </si>
  <si>
    <t>300383.SZ</t>
  </si>
  <si>
    <t>300390.SZ</t>
  </si>
  <si>
    <t>300394.SZ</t>
  </si>
  <si>
    <t>300395.SZ</t>
  </si>
  <si>
    <t>300398.SZ</t>
  </si>
  <si>
    <t>300401.SZ</t>
  </si>
  <si>
    <t>300406.SZ</t>
  </si>
  <si>
    <t>300408.SZ</t>
  </si>
  <si>
    <t>300409.SZ</t>
  </si>
  <si>
    <t>300413.SZ</t>
  </si>
  <si>
    <t>300415.SZ</t>
  </si>
  <si>
    <t>300416.SZ</t>
  </si>
  <si>
    <t>300418.SZ</t>
  </si>
  <si>
    <t>300428.SZ</t>
  </si>
  <si>
    <t>300432.SZ</t>
  </si>
  <si>
    <t>300433.SZ</t>
  </si>
  <si>
    <t>300438.SZ</t>
  </si>
  <si>
    <t>300442.SZ</t>
  </si>
  <si>
    <t>300443.SZ</t>
  </si>
  <si>
    <t>300446.SZ</t>
  </si>
  <si>
    <t>300450.SZ</t>
  </si>
  <si>
    <t>300451.SZ</t>
  </si>
  <si>
    <t>300454.SZ</t>
  </si>
  <si>
    <t>300455.SZ</t>
  </si>
  <si>
    <t>300456.SZ</t>
  </si>
  <si>
    <t>300457.SZ</t>
  </si>
  <si>
    <t>300458.SZ</t>
  </si>
  <si>
    <t>300459.SZ</t>
  </si>
  <si>
    <t>300463.SZ</t>
  </si>
  <si>
    <t>300468.SZ</t>
  </si>
  <si>
    <t>300470.SZ</t>
  </si>
  <si>
    <t>300474.SZ</t>
  </si>
  <si>
    <t>300475.SZ</t>
  </si>
  <si>
    <t>300476.SZ</t>
  </si>
  <si>
    <t>300482.SZ</t>
  </si>
  <si>
    <t>300487.SZ</t>
  </si>
  <si>
    <t>300492.SZ</t>
  </si>
  <si>
    <t>300493.SZ</t>
  </si>
  <si>
    <t>300496.SZ</t>
  </si>
  <si>
    <t>300498.SZ</t>
  </si>
  <si>
    <t>300502.SZ</t>
  </si>
  <si>
    <t>300525.SZ</t>
  </si>
  <si>
    <t>300529.SZ</t>
  </si>
  <si>
    <t>300548.SZ</t>
  </si>
  <si>
    <t>300558.SZ</t>
  </si>
  <si>
    <t>300567.SZ</t>
  </si>
  <si>
    <t>300568.SZ</t>
  </si>
  <si>
    <t>300570.SZ</t>
  </si>
  <si>
    <t>300573.SZ</t>
  </si>
  <si>
    <t>300576.SZ</t>
  </si>
  <si>
    <t>300579.SZ</t>
  </si>
  <si>
    <t>300580.SZ</t>
  </si>
  <si>
    <t>300593.SZ</t>
  </si>
  <si>
    <t>300595.SZ</t>
  </si>
  <si>
    <t>300598.SZ</t>
  </si>
  <si>
    <t>300601.SZ</t>
  </si>
  <si>
    <t>300602.SZ</t>
  </si>
  <si>
    <t>300604.SZ</t>
  </si>
  <si>
    <t>300607.SZ</t>
  </si>
  <si>
    <t>300613.SZ</t>
  </si>
  <si>
    <t>300618.SZ</t>
  </si>
  <si>
    <t>300620.SZ</t>
  </si>
  <si>
    <t>300623.SZ</t>
  </si>
  <si>
    <t>300624.SZ</t>
  </si>
  <si>
    <t>300627.SZ</t>
  </si>
  <si>
    <t>300628.SZ</t>
  </si>
  <si>
    <t>300633.SZ</t>
  </si>
  <si>
    <t>300634.SZ</t>
  </si>
  <si>
    <t>300638.SZ</t>
  </si>
  <si>
    <t>300641.SZ</t>
  </si>
  <si>
    <t>300655.SZ</t>
  </si>
  <si>
    <t>300657.SZ</t>
  </si>
  <si>
    <t>300660.SZ</t>
  </si>
  <si>
    <t>300661.SZ</t>
  </si>
  <si>
    <t>300663.SZ</t>
  </si>
  <si>
    <t>300666.SZ</t>
  </si>
  <si>
    <t>300672.SZ</t>
  </si>
  <si>
    <t>300674.SZ</t>
  </si>
  <si>
    <t>300676.SZ</t>
  </si>
  <si>
    <t>300677.SZ</t>
  </si>
  <si>
    <t>300678.SZ</t>
  </si>
  <si>
    <t>300679.SZ</t>
  </si>
  <si>
    <t>300682.SZ</t>
  </si>
  <si>
    <t>300685.SZ</t>
  </si>
  <si>
    <t>300687.SZ</t>
  </si>
  <si>
    <t>300693.SZ</t>
  </si>
  <si>
    <t>300699.SZ</t>
  </si>
  <si>
    <t>300702.SZ</t>
  </si>
  <si>
    <t>300705.SZ</t>
  </si>
  <si>
    <t>300718.SZ</t>
  </si>
  <si>
    <t>300723.SZ</t>
  </si>
  <si>
    <t>300724.SZ</t>
  </si>
  <si>
    <t>300725.SZ</t>
  </si>
  <si>
    <t>300726.SZ</t>
  </si>
  <si>
    <t>300735.SZ</t>
  </si>
  <si>
    <t>300738.SZ</t>
  </si>
  <si>
    <t>300747.SZ</t>
  </si>
  <si>
    <t>300748.SZ</t>
  </si>
  <si>
    <t>300750.SZ</t>
  </si>
  <si>
    <t>300751.SZ</t>
  </si>
  <si>
    <t>300755.SZ</t>
  </si>
  <si>
    <t>300757.SZ</t>
  </si>
  <si>
    <t>300759.SZ</t>
  </si>
  <si>
    <t>300760.SZ</t>
  </si>
  <si>
    <t>300761.SZ</t>
  </si>
  <si>
    <t>300762.SZ</t>
  </si>
  <si>
    <t>300763.SZ</t>
  </si>
  <si>
    <t>300768.SZ</t>
  </si>
  <si>
    <t>300770.SZ</t>
  </si>
  <si>
    <t>300772.SZ</t>
  </si>
  <si>
    <t>300773.SZ</t>
  </si>
  <si>
    <t>300775.SZ</t>
  </si>
  <si>
    <t>300776.SZ</t>
  </si>
  <si>
    <t>300777.SZ</t>
  </si>
  <si>
    <t>300779.SZ</t>
  </si>
  <si>
    <t>300782.SZ</t>
  </si>
  <si>
    <t>300783.SZ</t>
  </si>
  <si>
    <t>300803.SZ</t>
  </si>
  <si>
    <t>300809.SZ</t>
  </si>
  <si>
    <t>300811.SZ</t>
  </si>
  <si>
    <t>300820.SZ</t>
  </si>
  <si>
    <t>300821.SZ</t>
  </si>
  <si>
    <t>300827.SZ</t>
  </si>
  <si>
    <t>300832.SZ</t>
  </si>
  <si>
    <t>300841.SZ</t>
  </si>
  <si>
    <t>300850.SZ</t>
  </si>
  <si>
    <t>300855.SZ</t>
  </si>
  <si>
    <t>300856.SZ</t>
  </si>
  <si>
    <t>300857.SZ</t>
  </si>
  <si>
    <t>300861.SZ</t>
  </si>
  <si>
    <t>300866.SZ</t>
  </si>
  <si>
    <t>300870.SZ</t>
  </si>
  <si>
    <t>300872.SZ</t>
  </si>
  <si>
    <t>300888.SZ</t>
  </si>
  <si>
    <t>300896.SZ</t>
  </si>
  <si>
    <t>300910.SZ</t>
  </si>
  <si>
    <t>300913.SZ</t>
  </si>
  <si>
    <t>300917.SZ</t>
  </si>
  <si>
    <t>300919.SZ</t>
  </si>
  <si>
    <t>300925.SZ</t>
  </si>
  <si>
    <t>300926.SZ</t>
  </si>
  <si>
    <t>300953.SZ</t>
  </si>
  <si>
    <t>300957.SZ</t>
  </si>
  <si>
    <t>300972.SZ</t>
  </si>
  <si>
    <t>300979.SZ</t>
  </si>
  <si>
    <t>300999.SZ</t>
  </si>
  <si>
    <t>301000.SZ</t>
  </si>
  <si>
    <t>301004.SZ</t>
  </si>
  <si>
    <t>301015.SZ</t>
  </si>
  <si>
    <t>301018.SZ</t>
  </si>
  <si>
    <t>301029.SZ</t>
  </si>
  <si>
    <t>301031.SZ</t>
  </si>
  <si>
    <t>301035.SZ</t>
  </si>
  <si>
    <t>301039.SZ</t>
  </si>
  <si>
    <t>301047.SZ</t>
  </si>
  <si>
    <t>301050.SZ</t>
  </si>
  <si>
    <t>301061.SZ</t>
  </si>
  <si>
    <t>301071.SZ</t>
  </si>
  <si>
    <t>301078.SZ</t>
  </si>
  <si>
    <t>301087.SZ</t>
  </si>
  <si>
    <t>301091.SZ</t>
  </si>
  <si>
    <t>301095.SZ</t>
  </si>
  <si>
    <t>301101.SZ</t>
  </si>
  <si>
    <t>301109.SZ</t>
  </si>
  <si>
    <t>301127.SZ</t>
  </si>
  <si>
    <t>301153.SZ</t>
  </si>
  <si>
    <t>301155.SZ</t>
  </si>
  <si>
    <t>301171.SZ</t>
  </si>
  <si>
    <t>301175.SZ</t>
  </si>
  <si>
    <t>301177.SZ</t>
  </si>
  <si>
    <t>301200.SZ</t>
  </si>
  <si>
    <t>301205.SZ</t>
  </si>
  <si>
    <t>301207.SZ</t>
  </si>
  <si>
    <t>301215.SZ</t>
  </si>
  <si>
    <t>301217.SZ</t>
  </si>
  <si>
    <t>301219.SZ</t>
  </si>
  <si>
    <t>301236.SZ</t>
  </si>
  <si>
    <t>301238.SZ</t>
  </si>
  <si>
    <t>301262.SZ</t>
  </si>
  <si>
    <t>301263.SZ</t>
  </si>
  <si>
    <t>301267.SZ</t>
  </si>
  <si>
    <t>301268.SZ</t>
  </si>
  <si>
    <t>301269.SZ</t>
  </si>
  <si>
    <t>301275.SZ</t>
  </si>
  <si>
    <t>301291.SZ</t>
  </si>
  <si>
    <t>301293.SZ</t>
  </si>
  <si>
    <t>301297.SZ</t>
  </si>
  <si>
    <t>301301.SZ</t>
  </si>
  <si>
    <t>301308.SZ</t>
  </si>
  <si>
    <t>301316.SZ</t>
  </si>
  <si>
    <t>301325.SZ</t>
  </si>
  <si>
    <t>301327.SZ</t>
  </si>
  <si>
    <t>301339.SZ</t>
  </si>
  <si>
    <t>301345.SZ</t>
  </si>
  <si>
    <t>301358.SZ</t>
  </si>
  <si>
    <t>301363.SZ</t>
  </si>
  <si>
    <t>301371.SZ</t>
  </si>
  <si>
    <t>301376.SZ</t>
  </si>
  <si>
    <t>301377.SZ</t>
  </si>
  <si>
    <t>301381.SZ</t>
  </si>
  <si>
    <t>301392.SZ</t>
  </si>
  <si>
    <t>301458.SZ</t>
  </si>
  <si>
    <t>301487.SZ</t>
  </si>
  <si>
    <t>301498.SZ</t>
  </si>
  <si>
    <t>301500.SZ</t>
  </si>
  <si>
    <t>301508.SZ</t>
  </si>
  <si>
    <t>301510.SZ</t>
  </si>
  <si>
    <t>301511.SZ</t>
  </si>
  <si>
    <t>301522.SZ</t>
  </si>
  <si>
    <t>301526.SZ</t>
  </si>
  <si>
    <t>301536.SZ</t>
  </si>
  <si>
    <t>301550.SZ</t>
  </si>
  <si>
    <t>301551.SZ</t>
  </si>
  <si>
    <t>301556.SZ</t>
  </si>
  <si>
    <t>301565.SZ</t>
  </si>
  <si>
    <t>301571.SZ</t>
  </si>
  <si>
    <t>301589.SZ</t>
  </si>
  <si>
    <t>301592.SZ</t>
  </si>
  <si>
    <t>301600.SZ</t>
  </si>
  <si>
    <t>301602.SZ</t>
  </si>
  <si>
    <t>301606.SZ</t>
  </si>
  <si>
    <t>301611.SZ</t>
  </si>
  <si>
    <t>301622.SZ</t>
  </si>
  <si>
    <t>301626.SZ</t>
  </si>
  <si>
    <t>301631.SZ</t>
  </si>
  <si>
    <t>301658.SZ</t>
  </si>
  <si>
    <t>301665.SZ</t>
  </si>
  <si>
    <t>301678.SZ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</si>
  <si>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</si>
  <si>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</si>
  <si>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</si>
  <si>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</si>
  <si>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</si>
  <si>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</si>
  <si>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</si>
  <si>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</si>
  <si>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</si>
  <si>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</si>
  <si>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</si>
  <si>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</si>
  <si>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</si>
  <si>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</si>
  <si>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</si>
  <si>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</si>
  <si>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</si>
  <si>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</si>
  <si>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</si>
  <si>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</si>
  <si>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</si>
  <si>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</si>
  <si>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</si>
  <si>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</si>
  <si>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</si>
  <si>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</si>
  <si>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</si>
  <si>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</si>
  <si>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600036.SH</t>
  </si>
  <si>
    <t>600037.SH</t>
  </si>
  <si>
    <t>600038.SH</t>
  </si>
  <si>
    <t>600039.SH</t>
  </si>
  <si>
    <t>600048.SH</t>
  </si>
  <si>
    <t>600050.SH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</si>
  <si>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</si>
  <si>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</si>
  <si>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</si>
  <si>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</si>
  <si>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</si>
  <si>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</si>
  <si>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</si>
  <si>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</si>
  <si>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</si>
  <si>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</si>
  <si>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</si>
  <si>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600072.SH</t>
  </si>
  <si>
    <t>600075.SH</t>
  </si>
  <si>
    <t>600085.SH</t>
  </si>
  <si>
    <t>600089.SH</t>
  </si>
  <si>
    <t>600094.SH</t>
  </si>
  <si>
    <t>600095.SH</t>
  </si>
  <si>
    <t>600096.SH</t>
  </si>
  <si>
    <t>600098.SH</t>
  </si>
  <si>
    <t>600100.SH</t>
  </si>
  <si>
    <t>600104.SH</t>
  </si>
  <si>
    <t>600105.SH</t>
  </si>
  <si>
    <t>600109.SH</t>
  </si>
  <si>
    <t>600111.SH</t>
  </si>
  <si>
    <t>600113.SH</t>
  </si>
  <si>
    <t>600114.SH</t>
  </si>
  <si>
    <t>600115.SH</t>
  </si>
  <si>
    <t>600116.SH</t>
  </si>
  <si>
    <t>600118.SH</t>
  </si>
  <si>
    <t>600120.SH</t>
  </si>
  <si>
    <t>600123.SH</t>
  </si>
  <si>
    <t>600125.SH</t>
  </si>
  <si>
    <t>600126.SH</t>
  </si>
  <si>
    <t>600129.SH</t>
  </si>
  <si>
    <t>600131.SH</t>
  </si>
  <si>
    <t>600132.SH</t>
  </si>
  <si>
    <t>600133.SH</t>
  </si>
  <si>
    <t>600141.SH</t>
  </si>
  <si>
    <t>600143.SH</t>
  </si>
  <si>
    <t>600150.SH</t>
  </si>
  <si>
    <t>600151.SH</t>
  </si>
  <si>
    <t>600153.SH</t>
  </si>
  <si>
    <t>600155.SH</t>
  </si>
  <si>
    <t>600157.SH</t>
  </si>
  <si>
    <t>600158.SH</t>
  </si>
  <si>
    <t>600160.SH</t>
  </si>
  <si>
    <t>600161.SH</t>
  </si>
  <si>
    <t>600163.SH</t>
  </si>
  <si>
    <t>600166.SH</t>
  </si>
  <si>
    <t>600167.SH</t>
  </si>
  <si>
    <t>600170.SH</t>
  </si>
  <si>
    <t>600171.SH</t>
  </si>
  <si>
    <t>600176.SH</t>
  </si>
  <si>
    <t>600177.SH</t>
  </si>
  <si>
    <t>600179.SH</t>
  </si>
  <si>
    <t>600183.SH</t>
  </si>
  <si>
    <t>600185.SH</t>
  </si>
  <si>
    <t>600186.SH</t>
  </si>
  <si>
    <t>600188.SH</t>
  </si>
  <si>
    <t>600196.SH</t>
  </si>
  <si>
    <t>600197.SH</t>
  </si>
  <si>
    <t>600201.SH</t>
  </si>
  <si>
    <t>600206.SH</t>
  </si>
  <si>
    <t>600208.SH</t>
  </si>
  <si>
    <t>600210.SH</t>
  </si>
  <si>
    <t>600211.SH</t>
  </si>
  <si>
    <t>600216.SH</t>
  </si>
  <si>
    <t>600217.SH</t>
  </si>
  <si>
    <t>600219.SH</t>
  </si>
  <si>
    <t>600223.SH</t>
  </si>
  <si>
    <t>600226.SH</t>
  </si>
  <si>
    <t>600233.SH</t>
  </si>
  <si>
    <t>600246.SH</t>
  </si>
  <si>
    <t>600248.SH</t>
  </si>
  <si>
    <t>600252.SH</t>
  </si>
  <si>
    <t>600258.SH</t>
  </si>
  <si>
    <t>600259.SH</t>
  </si>
  <si>
    <t>600266.SH</t>
  </si>
  <si>
    <t>600267.SH</t>
  </si>
  <si>
    <t>600269.SH</t>
  </si>
  <si>
    <t>600273.SH</t>
  </si>
  <si>
    <t>600276.SH</t>
  </si>
  <si>
    <t>600282.SH</t>
  </si>
  <si>
    <t>600285.SH</t>
  </si>
  <si>
    <t>600292.SH</t>
  </si>
  <si>
    <t>600295.SH</t>
  </si>
  <si>
    <t>600298.SH</t>
  </si>
  <si>
    <t>600299.SH</t>
  </si>
  <si>
    <t>600301.SH</t>
  </si>
  <si>
    <t>600305.SH</t>
  </si>
  <si>
    <t>600309.SH</t>
  </si>
  <si>
    <t>600312.SH</t>
  </si>
  <si>
    <t>600315.SH</t>
  </si>
  <si>
    <t>600316.SH</t>
  </si>
  <si>
    <t>600320.SH</t>
  </si>
  <si>
    <t>600323.SH</t>
  </si>
  <si>
    <t>600325.SH</t>
  </si>
  <si>
    <t>600328.SH</t>
  </si>
  <si>
    <t>600329.SH</t>
  </si>
  <si>
    <t>600330.SH</t>
  </si>
  <si>
    <t>600331.SH</t>
  </si>
  <si>
    <t>600332.SH</t>
  </si>
  <si>
    <t>600335.SH</t>
  </si>
  <si>
    <t>600338.SH</t>
  </si>
  <si>
    <t>600339.SH</t>
  </si>
  <si>
    <t>600346.SH</t>
  </si>
  <si>
    <t>600348.SH</t>
  </si>
  <si>
    <t>600352.SH</t>
  </si>
  <si>
    <t>600353.SH</t>
  </si>
  <si>
    <t>600361.SH</t>
  </si>
  <si>
    <t>600362.SH</t>
  </si>
  <si>
    <t>600363.SH</t>
  </si>
  <si>
    <t>600366.SH</t>
  </si>
  <si>
    <t>600369.SH</t>
  </si>
  <si>
    <t>600372.SH</t>
  </si>
  <si>
    <t>600373.SH</t>
  </si>
  <si>
    <t>600377.SH</t>
  </si>
  <si>
    <t>600378.SH</t>
  </si>
  <si>
    <t>600380.SH</t>
  </si>
  <si>
    <t>600388.SH</t>
  </si>
  <si>
    <t>600389.SH</t>
  </si>
  <si>
    <t>600390.SH</t>
  </si>
  <si>
    <t>600392.SH</t>
  </si>
  <si>
    <t>600395.SH</t>
  </si>
  <si>
    <t>600398.SH</t>
  </si>
  <si>
    <t>600399.SH</t>
  </si>
  <si>
    <t>600403.SH</t>
  </si>
  <si>
    <t>600406.SH</t>
  </si>
  <si>
    <t>600409.SH</t>
  </si>
  <si>
    <t>600415.SH</t>
  </si>
  <si>
    <t>600416.SH</t>
  </si>
  <si>
    <t>600420.SH</t>
  </si>
  <si>
    <t>600422.SH</t>
  </si>
  <si>
    <t>600426.SH</t>
  </si>
  <si>
    <t>600428.SH</t>
  </si>
  <si>
    <t>600435.SH</t>
  </si>
  <si>
    <t>600436.SH</t>
  </si>
  <si>
    <t>600438.SH</t>
  </si>
  <si>
    <t>600446.SH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</si>
  <si>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</si>
  <si>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</si>
  <si>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</si>
  <si>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</si>
  <si>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</si>
  <si>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</si>
  <si>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</si>
  <si>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600478.SH</t>
  </si>
  <si>
    <t>600480.SH</t>
  </si>
  <si>
    <t>600482.SH</t>
  </si>
  <si>
    <t>600483.SH</t>
  </si>
  <si>
    <t>600486.SH</t>
  </si>
  <si>
    <t>600487.SH</t>
  </si>
  <si>
    <t>600489.SH</t>
  </si>
  <si>
    <t>600490.SH</t>
  </si>
  <si>
    <t>600497.SH</t>
  </si>
  <si>
    <t>600498.SH</t>
  </si>
  <si>
    <t>600499.SH</t>
  </si>
  <si>
    <t>600502.SH</t>
  </si>
  <si>
    <t>600507.SH</t>
  </si>
  <si>
    <t>600508.SH</t>
  </si>
  <si>
    <t>600509.SH</t>
  </si>
  <si>
    <t>600511.SH</t>
  </si>
  <si>
    <t>600515.SH</t>
  </si>
  <si>
    <t>600516.SH</t>
  </si>
  <si>
    <t>600517.SH</t>
  </si>
  <si>
    <t>600519.SH</t>
  </si>
  <si>
    <t>600521.SH</t>
  </si>
  <si>
    <t>600522.SH</t>
  </si>
  <si>
    <t>600528.SH</t>
  </si>
  <si>
    <t>600529.SH</t>
  </si>
  <si>
    <t>600531.SH</t>
  </si>
  <si>
    <t>600535.SH</t>
  </si>
  <si>
    <t>600536.SH</t>
  </si>
  <si>
    <t>600546.SH</t>
  </si>
  <si>
    <t>600547.SH</t>
  </si>
  <si>
    <t>600549.SH</t>
  </si>
  <si>
    <t>600550.SH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</si>
  <si>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</si>
  <si>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</si>
  <si>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</si>
  <si>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</si>
  <si>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</si>
  <si>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</si>
  <si>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</si>
  <si>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</si>
  <si>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600572.SH</t>
  </si>
  <si>
    <t>600575.SH</t>
  </si>
  <si>
    <t>600577.SH</t>
  </si>
  <si>
    <t>600578.SH</t>
  </si>
  <si>
    <t>600580.SH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</si>
  <si>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</si>
  <si>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</si>
  <si>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</si>
  <si>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</si>
  <si>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</si>
  <si>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</si>
  <si>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</si>
  <si>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600595.SH</t>
  </si>
  <si>
    <t>600596.SH</t>
  </si>
  <si>
    <t>600597.SH</t>
  </si>
  <si>
    <t>600598.SH</t>
  </si>
  <si>
    <t>600600.SH</t>
  </si>
  <si>
    <t>600601.SH</t>
  </si>
  <si>
    <t>600602.SH</t>
  </si>
  <si>
    <t>600606.SH</t>
  </si>
  <si>
    <t>600612.SH</t>
  </si>
  <si>
    <t>600618.SH</t>
  </si>
  <si>
    <t>600619.SH</t>
  </si>
  <si>
    <t>600621.SH</t>
  </si>
  <si>
    <t>600623.SH</t>
  </si>
  <si>
    <t>600629.SH</t>
  </si>
  <si>
    <t>600633.SH</t>
  </si>
  <si>
    <t>600635.SH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</si>
  <si>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</si>
  <si>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</si>
  <si>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</si>
  <si>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</si>
  <si>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</si>
  <si>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</si>
  <si>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</si>
  <si>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</si>
  <si>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</si>
  <si>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</si>
  <si>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</si>
  <si>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600657.SH</t>
  </si>
  <si>
    <t>600660.SH</t>
  </si>
  <si>
    <t>600662.SH</t>
  </si>
  <si>
    <t>600663.SH</t>
  </si>
  <si>
    <t>600664.SH</t>
  </si>
  <si>
    <t>600667.SH</t>
  </si>
  <si>
    <t>600673.SH</t>
  </si>
  <si>
    <t>600674.SH</t>
  </si>
  <si>
    <t>600675.SH</t>
  </si>
  <si>
    <t>600682.SH</t>
  </si>
  <si>
    <t>600685.SH</t>
  </si>
  <si>
    <t>600686.SH</t>
  </si>
  <si>
    <t>600688.SH</t>
  </si>
  <si>
    <t>600690.SH</t>
  </si>
  <si>
    <t>600699.SH</t>
  </si>
  <si>
    <t>600704.SH</t>
  </si>
  <si>
    <t>600707.SH</t>
  </si>
  <si>
    <t>600710.SH</t>
  </si>
  <si>
    <t>600717.SH</t>
  </si>
  <si>
    <t>600718.SH</t>
  </si>
  <si>
    <t>600720.SH</t>
  </si>
  <si>
    <t>600726.SH</t>
  </si>
  <si>
    <t>600728.SH</t>
  </si>
  <si>
    <t>600729.SH</t>
  </si>
  <si>
    <t>600737.SH</t>
  </si>
  <si>
    <t>600739.SH</t>
  </si>
  <si>
    <t>600740.SH</t>
  </si>
  <si>
    <t>600741.SH</t>
  </si>
  <si>
    <t>600744.SH</t>
  </si>
  <si>
    <t>600746.SH</t>
  </si>
  <si>
    <t>600750.SH</t>
  </si>
  <si>
    <t>600751.SH</t>
  </si>
  <si>
    <t>600754.SH</t>
  </si>
  <si>
    <t>600757.SH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</si>
  <si>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</si>
  <si>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</si>
  <si>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</si>
  <si>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</si>
  <si>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</si>
  <si>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</si>
  <si>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</si>
  <si>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</si>
  <si>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600782.SH</t>
  </si>
  <si>
    <t>600783.SH</t>
  </si>
  <si>
    <t>600787.SH</t>
  </si>
  <si>
    <t>600789.SH</t>
  </si>
  <si>
    <t>600795.SH</t>
  </si>
  <si>
    <t>600801.SH</t>
  </si>
  <si>
    <t>600803.SH</t>
  </si>
  <si>
    <t>600808.SH</t>
  </si>
  <si>
    <t>600809.SH</t>
  </si>
  <si>
    <t>600810.SH</t>
  </si>
  <si>
    <t>600812.SH</t>
  </si>
  <si>
    <t>600816.SH</t>
  </si>
  <si>
    <t>600820.SH</t>
  </si>
  <si>
    <t>600821.SH</t>
  </si>
  <si>
    <t>600827.SH</t>
  </si>
  <si>
    <t>600835.SH</t>
  </si>
  <si>
    <t>600845.SH</t>
  </si>
  <si>
    <t>600848.SH</t>
  </si>
  <si>
    <t>600850.SH</t>
  </si>
  <si>
    <t>600859.SH</t>
  </si>
  <si>
    <t>600861.SH</t>
  </si>
  <si>
    <t>600862.SH</t>
  </si>
  <si>
    <t>600863.SH</t>
  </si>
  <si>
    <t>600864.SH</t>
  </si>
  <si>
    <t>600866.SH</t>
  </si>
  <si>
    <t>600867.SH</t>
  </si>
  <si>
    <t>600869.SH</t>
  </si>
  <si>
    <t>600871.SH</t>
  </si>
  <si>
    <t>600872.SH</t>
  </si>
  <si>
    <t>600873.SH</t>
  </si>
  <si>
    <t>600875.SH</t>
  </si>
  <si>
    <t>600877.SH</t>
  </si>
  <si>
    <t>600879.SH</t>
  </si>
  <si>
    <t>600882.SH</t>
  </si>
  <si>
    <t>600884.SH</t>
  </si>
  <si>
    <t>600885.SH</t>
  </si>
  <si>
    <t>600886.SH</t>
  </si>
  <si>
    <t>600887.SH</t>
  </si>
  <si>
    <t>600888.SH</t>
  </si>
  <si>
    <t>600893.SH</t>
  </si>
  <si>
    <t>600894.SH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</si>
  <si>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</si>
  <si>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</si>
  <si>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</si>
  <si>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</si>
  <si>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</si>
  <si>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</si>
  <si>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</si>
  <si>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</si>
  <si>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600918.SH</t>
  </si>
  <si>
    <t>600919.SH</t>
  </si>
  <si>
    <t>600926.SH</t>
  </si>
  <si>
    <t>600927.SH</t>
  </si>
  <si>
    <t>600928.SH</t>
  </si>
  <si>
    <t>600929.SH</t>
  </si>
  <si>
    <t>600930.SH</t>
  </si>
  <si>
    <t>600933.SH</t>
  </si>
  <si>
    <t>600938.SH</t>
  </si>
  <si>
    <t>600941.SH</t>
  </si>
  <si>
    <t>600958.SH</t>
  </si>
  <si>
    <t>600959.SH</t>
  </si>
  <si>
    <t>600961.SH</t>
  </si>
  <si>
    <t>600963.SH</t>
  </si>
  <si>
    <t>600967.SH</t>
  </si>
  <si>
    <t>600968.SH</t>
  </si>
  <si>
    <t>600970.SH</t>
  </si>
  <si>
    <t>600971.SH</t>
  </si>
  <si>
    <t>600975.SH</t>
  </si>
  <si>
    <t>600977.SH</t>
  </si>
  <si>
    <t>600985.SH</t>
  </si>
  <si>
    <t>600986.SH</t>
  </si>
  <si>
    <t>600988.SH</t>
  </si>
  <si>
    <t>600989.SH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</si>
  <si>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</si>
  <si>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</si>
  <si>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</si>
  <si>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</si>
  <si>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</si>
  <si>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</si>
  <si>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</si>
  <si>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</si>
  <si>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601003.SH</t>
  </si>
  <si>
    <t>601006.SH</t>
  </si>
  <si>
    <t>601009.SH</t>
  </si>
  <si>
    <t>601012.SH</t>
  </si>
  <si>
    <t>601016.SH</t>
  </si>
  <si>
    <t>601018.SH</t>
  </si>
  <si>
    <t>601019.SH</t>
  </si>
  <si>
    <t>601020.SH</t>
  </si>
  <si>
    <t>601021.SH</t>
  </si>
  <si>
    <t>601022.SH</t>
  </si>
  <si>
    <t>601033.SH</t>
  </si>
  <si>
    <t>601038.SH</t>
  </si>
  <si>
    <t>601058.SH</t>
  </si>
  <si>
    <t>601059.SH</t>
  </si>
  <si>
    <t>601061.SH</t>
  </si>
  <si>
    <t>601066.SH</t>
  </si>
  <si>
    <t>601068.SH</t>
  </si>
  <si>
    <t>601069.SH</t>
  </si>
  <si>
    <t>601077.SH</t>
  </si>
  <si>
    <t>601083.SH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</si>
  <si>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</si>
  <si>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</si>
  <si>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</si>
  <si>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</si>
  <si>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</si>
  <si>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</si>
  <si>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</si>
  <si>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</si>
  <si>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</si>
  <si>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</si>
  <si>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</si>
  <si>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</si>
  <si>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</si>
  <si>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</si>
  <si>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</si>
  <si>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</si>
  <si>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601136.SH</t>
  </si>
  <si>
    <t>601137.SH</t>
  </si>
  <si>
    <t>601138.SH</t>
  </si>
  <si>
    <t>601139.SH</t>
  </si>
  <si>
    <t>601155.SH</t>
  </si>
  <si>
    <t>601156.SH</t>
  </si>
  <si>
    <t>601162.SH</t>
  </si>
  <si>
    <t>601163.SH</t>
  </si>
  <si>
    <t>601166.SH</t>
  </si>
  <si>
    <t>601168.SH</t>
  </si>
  <si>
    <t>601169.SH</t>
  </si>
  <si>
    <t>601179.SH</t>
  </si>
  <si>
    <t>601186.SH</t>
  </si>
  <si>
    <t>601187.SH</t>
  </si>
  <si>
    <t>601198.SH</t>
  </si>
  <si>
    <t>601200.SH</t>
  </si>
  <si>
    <t>601208.SH</t>
  </si>
  <si>
    <t>601211.SH</t>
  </si>
  <si>
    <t>601212.SH</t>
  </si>
  <si>
    <t>601216.SH</t>
  </si>
  <si>
    <t>601222.SH</t>
  </si>
  <si>
    <t>601225.SH</t>
  </si>
  <si>
    <t>601228.SH</t>
  </si>
  <si>
    <t>601229.SH</t>
  </si>
  <si>
    <t>601231.SH</t>
  </si>
  <si>
    <t>601233.SH</t>
  </si>
  <si>
    <t>601236.SH</t>
  </si>
  <si>
    <t>601238.SH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</si>
  <si>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</si>
  <si>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</si>
  <si>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</si>
  <si>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</si>
  <si>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</si>
  <si>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</si>
  <si>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</si>
  <si>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601333.SH</t>
  </si>
  <si>
    <t>601336.SH</t>
  </si>
  <si>
    <t>601360.SH</t>
  </si>
  <si>
    <t>601369.SH</t>
  </si>
  <si>
    <t>601375.SH</t>
  </si>
  <si>
    <t>601377.SH</t>
  </si>
  <si>
    <t>601390.SH</t>
  </si>
  <si>
    <t>601398.SH</t>
  </si>
  <si>
    <t>601399.SH</t>
  </si>
  <si>
    <t>601456.SH</t>
  </si>
  <si>
    <t>601500.SH</t>
  </si>
  <si>
    <t>601519.SH</t>
  </si>
  <si>
    <t>601528.SH</t>
  </si>
  <si>
    <t>601555.SH</t>
  </si>
  <si>
    <t>601567.SH</t>
  </si>
  <si>
    <t>601577.SH</t>
  </si>
  <si>
    <t>601595.SH</t>
  </si>
  <si>
    <t>601598.SH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</si>
  <si>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</si>
  <si>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</si>
  <si>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</si>
  <si>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</si>
  <si>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</si>
  <si>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</si>
  <si>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</si>
  <si>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</si>
  <si>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</si>
  <si>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</si>
  <si>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</si>
  <si>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</si>
  <si>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</si>
  <si>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</si>
  <si>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</si>
  <si>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</si>
  <si>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</si>
  <si>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</si>
  <si>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</si>
  <si>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</si>
  <si>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601688.SH</t>
  </si>
  <si>
    <t>601689.SH</t>
  </si>
  <si>
    <t>601696.SH</t>
  </si>
  <si>
    <t>601698.SH</t>
  </si>
  <si>
    <t>601699.SH</t>
  </si>
  <si>
    <t>601702.SH</t>
  </si>
  <si>
    <t>601717.SH</t>
  </si>
  <si>
    <t>601728.SH</t>
  </si>
  <si>
    <t>601766.SH</t>
  </si>
  <si>
    <t>601777.SH</t>
  </si>
  <si>
    <t>601778.SH</t>
  </si>
  <si>
    <t>601788.SH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</si>
  <si>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</si>
  <si>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</si>
  <si>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</si>
  <si>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</si>
  <si>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</si>
  <si>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</si>
  <si>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</si>
  <si>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</si>
  <si>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</si>
  <si>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</si>
  <si>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</si>
  <si>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</si>
  <si>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</si>
  <si>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</si>
  <si>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</si>
  <si>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</si>
  <si>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</si>
  <si>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</si>
  <si>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</si>
  <si>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</si>
  <si>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</si>
  <si>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</si>
  <si>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</si>
  <si>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</si>
  <si>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</si>
  <si>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</si>
  <si>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</si>
  <si>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</si>
  <si>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</si>
  <si>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</si>
  <si>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</si>
  <si>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</si>
  <si>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</si>
  <si>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</si>
  <si>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601939.SH</t>
  </si>
  <si>
    <t>601949.SH</t>
  </si>
  <si>
    <t>601952.SH</t>
  </si>
  <si>
    <t>601958.SH</t>
  </si>
  <si>
    <t>601963.SH</t>
  </si>
  <si>
    <t>601965.SH</t>
  </si>
  <si>
    <t>601966.SH</t>
  </si>
  <si>
    <t>601969.SH</t>
  </si>
  <si>
    <t>601975.SH</t>
  </si>
  <si>
    <t>601985.SH</t>
  </si>
  <si>
    <t>601988.SH</t>
  </si>
  <si>
    <t>601990.SH</t>
  </si>
  <si>
    <t>601991.SH</t>
  </si>
  <si>
    <t>601995.SH</t>
  </si>
  <si>
    <t>601997.SH</t>
  </si>
  <si>
    <t>601998.SH</t>
  </si>
  <si>
    <t>603000.SH</t>
  </si>
  <si>
    <t>603005.SH</t>
  </si>
  <si>
    <t>603009.SH</t>
  </si>
  <si>
    <t>603013.SH</t>
  </si>
  <si>
    <t>603014.SH</t>
  </si>
  <si>
    <t>603019.SH</t>
  </si>
  <si>
    <t>603025.SH</t>
  </si>
  <si>
    <t>603026.SH</t>
  </si>
  <si>
    <t>603027.SH</t>
  </si>
  <si>
    <t>603033.SH</t>
  </si>
  <si>
    <t>603039.SH</t>
  </si>
  <si>
    <t>603043.SH</t>
  </si>
  <si>
    <t>603049.SH</t>
  </si>
  <si>
    <t>603055.SH</t>
  </si>
  <si>
    <t>603057.SH</t>
  </si>
  <si>
    <t>603063.SH</t>
  </si>
  <si>
    <t>603072.SH</t>
  </si>
  <si>
    <t>603077.SH</t>
  </si>
  <si>
    <t>603083.SH</t>
  </si>
  <si>
    <t>603087.SH</t>
  </si>
  <si>
    <t>603093.SH</t>
  </si>
  <si>
    <t>603099.SH</t>
  </si>
  <si>
    <t>603100.SH</t>
  </si>
  <si>
    <t>603103.SH</t>
  </si>
  <si>
    <t>603108.SH</t>
  </si>
  <si>
    <t>603118.SH</t>
  </si>
  <si>
    <t>603119.SH</t>
  </si>
  <si>
    <t>603127.SH</t>
  </si>
  <si>
    <t>603128.SH</t>
  </si>
  <si>
    <t>603129.SH</t>
  </si>
  <si>
    <t>603156.SH</t>
  </si>
  <si>
    <t>603160.SH</t>
  </si>
  <si>
    <t>603162.SH</t>
  </si>
  <si>
    <t>603169.SH</t>
  </si>
  <si>
    <t>603171.SH</t>
  </si>
  <si>
    <t>603179.SH</t>
  </si>
  <si>
    <t>603193.SH</t>
  </si>
  <si>
    <t>603194.SH</t>
  </si>
  <si>
    <t>603195.SH</t>
  </si>
  <si>
    <t>603197.SH</t>
  </si>
  <si>
    <t>603202.SH</t>
  </si>
  <si>
    <t>603218.SH</t>
  </si>
  <si>
    <t>603219.SH</t>
  </si>
  <si>
    <t>603220.SH</t>
  </si>
  <si>
    <t>603225.SH</t>
  </si>
  <si>
    <t>603227.SH</t>
  </si>
  <si>
    <t>603228.SH</t>
  </si>
  <si>
    <t>603229.SH</t>
  </si>
  <si>
    <t>603233.SH</t>
  </si>
  <si>
    <t>603236.SH</t>
  </si>
  <si>
    <t>603256.SH</t>
  </si>
  <si>
    <t>603259.SH</t>
  </si>
  <si>
    <t>603260.SH</t>
  </si>
  <si>
    <t>603262.SH</t>
  </si>
  <si>
    <t>603267.SH</t>
  </si>
  <si>
    <t>603279.SH</t>
  </si>
  <si>
    <t>603283.SH</t>
  </si>
  <si>
    <t>603288.SH</t>
  </si>
  <si>
    <t>603290.SH</t>
  </si>
  <si>
    <t>603296.SH</t>
  </si>
  <si>
    <t>603297.SH</t>
  </si>
  <si>
    <t>603298.SH</t>
  </si>
  <si>
    <t>603299.SH</t>
  </si>
  <si>
    <t>603300.SH</t>
  </si>
  <si>
    <t>603305.SH</t>
  </si>
  <si>
    <t>603306.SH</t>
  </si>
  <si>
    <t>603308.SH</t>
  </si>
  <si>
    <t>603317.SH</t>
  </si>
  <si>
    <t>603323.SH</t>
  </si>
  <si>
    <t>603327.SH</t>
  </si>
  <si>
    <t>603328.SH</t>
  </si>
  <si>
    <t>603337.SH</t>
  </si>
  <si>
    <t>603338.SH</t>
  </si>
  <si>
    <t>603341.SH</t>
  </si>
  <si>
    <t>603345.SH</t>
  </si>
  <si>
    <t>603355.SH</t>
  </si>
  <si>
    <t>603358.SH</t>
  </si>
  <si>
    <t>603360.SH</t>
  </si>
  <si>
    <t>603369.SH</t>
  </si>
  <si>
    <t>603379.SH</t>
  </si>
  <si>
    <t>603383.SH</t>
  </si>
  <si>
    <t>603392.SH</t>
  </si>
  <si>
    <t>603393.SH</t>
  </si>
  <si>
    <t>603395.SH</t>
  </si>
  <si>
    <t>603444.SH</t>
  </si>
  <si>
    <t>603456.SH</t>
  </si>
  <si>
    <t>603477.SH</t>
  </si>
  <si>
    <t>603486.SH</t>
  </si>
  <si>
    <t>603496.SH</t>
  </si>
  <si>
    <t>603501.SH</t>
  </si>
  <si>
    <t>603505.SH</t>
  </si>
  <si>
    <t>603508.SH</t>
  </si>
  <si>
    <t>603516.SH</t>
  </si>
  <si>
    <t>603529.SH</t>
  </si>
  <si>
    <t>603530.SH</t>
  </si>
  <si>
    <t>603533.SH</t>
  </si>
  <si>
    <t>603556.SH</t>
  </si>
  <si>
    <t>603565.SH</t>
  </si>
  <si>
    <t>603567.SH</t>
  </si>
  <si>
    <t>603568.SH</t>
  </si>
  <si>
    <t>603583.SH</t>
  </si>
  <si>
    <t>603588.SH</t>
  </si>
  <si>
    <t>603589.SH</t>
  </si>
  <si>
    <t>603596.SH</t>
  </si>
  <si>
    <t>603599.SH</t>
  </si>
  <si>
    <t>603605.SH</t>
  </si>
  <si>
    <t>603606.SH</t>
  </si>
  <si>
    <t>603612.SH</t>
  </si>
  <si>
    <t>603613.SH</t>
  </si>
  <si>
    <t>603619.SH</t>
  </si>
  <si>
    <t>603638.SH</t>
  </si>
  <si>
    <t>603650.SH</t>
  </si>
  <si>
    <t>603658.SH</t>
  </si>
  <si>
    <t>603659.SH</t>
  </si>
  <si>
    <t>603662.SH</t>
  </si>
  <si>
    <t>603663.SH</t>
  </si>
  <si>
    <t>603667.SH</t>
  </si>
  <si>
    <t>603678.SH</t>
  </si>
  <si>
    <t>603688.SH</t>
  </si>
  <si>
    <t>603690.SH</t>
  </si>
  <si>
    <t>603693.SH</t>
  </si>
  <si>
    <t>603698.SH</t>
  </si>
  <si>
    <t>603699.SH</t>
  </si>
  <si>
    <t>603707.SH</t>
  </si>
  <si>
    <t>603713.SH</t>
  </si>
  <si>
    <t>603728.SH</t>
  </si>
  <si>
    <t>603730.SH</t>
  </si>
  <si>
    <t>603733.SH</t>
  </si>
  <si>
    <t>603737.SH</t>
  </si>
  <si>
    <t>603766.SH</t>
  </si>
  <si>
    <t>603786.SH</t>
  </si>
  <si>
    <t>603799.SH</t>
  </si>
  <si>
    <t>603806.SH</t>
  </si>
  <si>
    <t>603809.SH</t>
  </si>
  <si>
    <t>603816.SH</t>
  </si>
  <si>
    <t>603826.SH</t>
  </si>
  <si>
    <t>603833.SH</t>
  </si>
  <si>
    <t>603858.SH</t>
  </si>
  <si>
    <t>603866.SH</t>
  </si>
  <si>
    <t>603871.SH</t>
  </si>
  <si>
    <t>603876.SH</t>
  </si>
  <si>
    <t>603881.SH</t>
  </si>
  <si>
    <t>603883.SH</t>
  </si>
  <si>
    <t>603885.SH</t>
  </si>
  <si>
    <t>603887.SH</t>
  </si>
  <si>
    <t>603888.SH</t>
  </si>
  <si>
    <t>603893.SH</t>
  </si>
  <si>
    <t>603899.SH</t>
  </si>
  <si>
    <t>603915.SH</t>
  </si>
  <si>
    <t>603919.SH</t>
  </si>
  <si>
    <t>603920.SH</t>
  </si>
  <si>
    <t>603927.SH</t>
  </si>
  <si>
    <t>603939.SH</t>
  </si>
  <si>
    <t>603979.SH</t>
  </si>
  <si>
    <t>603983.SH</t>
  </si>
  <si>
    <t>603986.SH</t>
  </si>
  <si>
    <t>603993.SH</t>
  </si>
  <si>
    <t>603997.SH</t>
  </si>
  <si>
    <t>605009.SH</t>
  </si>
  <si>
    <t>605011.SH</t>
  </si>
  <si>
    <t>605020.SH</t>
  </si>
  <si>
    <t>605090.SH</t>
  </si>
  <si>
    <t>605099.SH</t>
  </si>
  <si>
    <t>605111.SH</t>
  </si>
  <si>
    <t>605116.SH</t>
  </si>
  <si>
    <t>605117.SH</t>
  </si>
  <si>
    <t>605118.SH</t>
  </si>
  <si>
    <t>605123.SH</t>
  </si>
  <si>
    <t>605198.SH</t>
  </si>
  <si>
    <t>605296.SH</t>
  </si>
  <si>
    <t>605333.SH</t>
  </si>
  <si>
    <t>605358.SH</t>
  </si>
  <si>
    <t>605376.SH</t>
  </si>
  <si>
    <t>605499.SH</t>
  </si>
  <si>
    <t>605507.SH</t>
  </si>
  <si>
    <t>605555.SH</t>
  </si>
  <si>
    <t>605589.SH</t>
  </si>
  <si>
    <t>605599.SH</t>
  </si>
  <si>
    <t>688001.SH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</si>
  <si>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</si>
  <si>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</si>
  <si>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</si>
  <si>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</si>
  <si>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</si>
  <si>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</si>
  <si>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</si>
  <si>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688012.SH</t>
  </si>
  <si>
    <t>688016.SH</t>
  </si>
  <si>
    <t>688017.SH</t>
  </si>
  <si>
    <t>688018.SH</t>
  </si>
  <si>
    <t>688019.SH</t>
  </si>
  <si>
    <t>688027.SH</t>
  </si>
  <si>
    <t>688029.SH</t>
  </si>
  <si>
    <t>688032.SH</t>
  </si>
  <si>
    <t>688036.SH</t>
  </si>
  <si>
    <t>688037.SH</t>
  </si>
  <si>
    <t>688041.SH</t>
  </si>
  <si>
    <t>688047.SH</t>
  </si>
  <si>
    <t>688048.SH</t>
  </si>
  <si>
    <t>688050.SH</t>
  </si>
  <si>
    <t>688052.SH</t>
  </si>
  <si>
    <t>688062.SH</t>
  </si>
  <si>
    <t>688063.SH</t>
  </si>
  <si>
    <t>688065.SH</t>
  </si>
  <si>
    <t>688068.SH</t>
  </si>
  <si>
    <t>688082.SH</t>
  </si>
  <si>
    <t>688083.SH</t>
  </si>
  <si>
    <t>688088.SH</t>
  </si>
  <si>
    <t>688091.SH</t>
  </si>
  <si>
    <t>688097.SH</t>
  </si>
  <si>
    <t>688099.SH</t>
  </si>
  <si>
    <t>688100.SH</t>
  </si>
  <si>
    <t>688102.SH</t>
  </si>
  <si>
    <t>688106.SH</t>
  </si>
  <si>
    <t>688107.SH</t>
  </si>
  <si>
    <t>688110.SH</t>
  </si>
  <si>
    <t>688111.SH</t>
  </si>
  <si>
    <t>688114.SH</t>
  </si>
  <si>
    <t>688116.SH</t>
  </si>
  <si>
    <t>688120.SH</t>
  </si>
  <si>
    <t>688122.SH</t>
  </si>
  <si>
    <t>688123.SH</t>
  </si>
  <si>
    <t>688126.SH</t>
  </si>
  <si>
    <t>688127.SH</t>
  </si>
  <si>
    <t>688128.SH</t>
  </si>
  <si>
    <t>688131.SH</t>
  </si>
  <si>
    <t>688139.SH</t>
  </si>
  <si>
    <t>688141.SH</t>
  </si>
  <si>
    <t>688146.SH</t>
  </si>
  <si>
    <t>688147.SH</t>
  </si>
  <si>
    <t>688150.SH</t>
  </si>
  <si>
    <t>688153.SH</t>
  </si>
  <si>
    <t>688158.SH</t>
  </si>
  <si>
    <t>688165.SH</t>
  </si>
  <si>
    <t>688166.SH</t>
  </si>
  <si>
    <t>688169.SH</t>
  </si>
  <si>
    <t>688172.SH</t>
  </si>
  <si>
    <t>688177.SH</t>
  </si>
  <si>
    <t>688180.SH</t>
  </si>
  <si>
    <t>688182.SH</t>
  </si>
  <si>
    <t>688183.SH</t>
  </si>
  <si>
    <t>688185.SH</t>
  </si>
  <si>
    <t>688187.SH</t>
  </si>
  <si>
    <t>688188.SH</t>
  </si>
  <si>
    <t>688190.SH</t>
  </si>
  <si>
    <t>688192.SH</t>
  </si>
  <si>
    <t>688200.SH</t>
  </si>
  <si>
    <t>688205.SH</t>
  </si>
  <si>
    <t>688206.SH</t>
  </si>
  <si>
    <t>688208.SH</t>
  </si>
  <si>
    <t>688209.SH</t>
  </si>
  <si>
    <t>688213.SH</t>
  </si>
  <si>
    <t>688220.SH</t>
  </si>
  <si>
    <t>688223.SH</t>
  </si>
  <si>
    <t>688232.SH</t>
  </si>
  <si>
    <t>688234.SH</t>
  </si>
  <si>
    <t>688235.SH</t>
  </si>
  <si>
    <t>688248.SH</t>
  </si>
  <si>
    <t>688252.SH</t>
  </si>
  <si>
    <t>688256.SH</t>
  </si>
  <si>
    <t>688262.SH</t>
  </si>
  <si>
    <t>688266.SH</t>
  </si>
  <si>
    <t>688271.SH</t>
  </si>
  <si>
    <t>688276.SH</t>
  </si>
  <si>
    <t>688278.SH</t>
  </si>
  <si>
    <t>688279.SH</t>
  </si>
  <si>
    <t>688281.SH</t>
  </si>
  <si>
    <t>688289.SH</t>
  </si>
  <si>
    <t>688295.SH</t>
  </si>
  <si>
    <t>688297.SH</t>
  </si>
  <si>
    <t>688300.SH</t>
  </si>
  <si>
    <t>688301.SH</t>
  </si>
  <si>
    <t>688303.SH</t>
  </si>
  <si>
    <t>688306.SH</t>
  </si>
  <si>
    <t>688313.SH</t>
  </si>
  <si>
    <t>688318.SH</t>
  </si>
  <si>
    <t>688321.SH</t>
  </si>
  <si>
    <t>688322.SH</t>
  </si>
  <si>
    <t>688326.SH</t>
  </si>
  <si>
    <t>688327.SH</t>
  </si>
  <si>
    <t>688331.SH</t>
  </si>
  <si>
    <t>688332.SH</t>
  </si>
  <si>
    <t>688333.SH</t>
  </si>
  <si>
    <t>688336.SH</t>
  </si>
  <si>
    <t>688337.SH</t>
  </si>
  <si>
    <t>688343.SH</t>
  </si>
  <si>
    <t>688347.SH</t>
  </si>
  <si>
    <t>688348.SH</t>
  </si>
  <si>
    <t>688349.SH</t>
  </si>
  <si>
    <t>688351.SH</t>
  </si>
  <si>
    <t>688352.SH</t>
  </si>
  <si>
    <t>688361.SH</t>
  </si>
  <si>
    <t>688362.SH</t>
  </si>
  <si>
    <t>688363.SH</t>
  </si>
  <si>
    <t>688372.SH</t>
  </si>
  <si>
    <t>688375.SH</t>
  </si>
  <si>
    <t>688380.SH</t>
  </si>
  <si>
    <t>688382.SH</t>
  </si>
  <si>
    <t>688385.SH</t>
  </si>
  <si>
    <t>688387.SH</t>
  </si>
  <si>
    <t>688390.SH</t>
  </si>
  <si>
    <t>688396.SH</t>
  </si>
  <si>
    <t>688400.SH</t>
  </si>
  <si>
    <t>688403.SH</t>
  </si>
  <si>
    <t>688408.SH</t>
  </si>
  <si>
    <t>688409.SH</t>
  </si>
  <si>
    <t>688425.SH</t>
  </si>
  <si>
    <t>688432.SH</t>
  </si>
  <si>
    <t>688433.SH</t>
  </si>
  <si>
    <t>688439.SH</t>
  </si>
  <si>
    <t>688443.SH</t>
  </si>
  <si>
    <t>688469.SH</t>
  </si>
  <si>
    <t>688472.SH</t>
  </si>
  <si>
    <t>688475.SH</t>
  </si>
  <si>
    <t>688484.SH</t>
  </si>
  <si>
    <t>688486.SH</t>
  </si>
  <si>
    <t>688498.SH</t>
  </si>
  <si>
    <t>688502.SH</t>
  </si>
  <si>
    <t>688503.SH</t>
  </si>
  <si>
    <t>688506.SH</t>
  </si>
  <si>
    <t>688515.SH</t>
  </si>
  <si>
    <t>688516.SH</t>
  </si>
  <si>
    <t>688519.SH</t>
  </si>
  <si>
    <t>688520.SH</t>
  </si>
  <si>
    <t>688522.SH</t>
  </si>
  <si>
    <t>688523.SH</t>
  </si>
  <si>
    <t>688525.SH</t>
  </si>
  <si>
    <t>688536.SH</t>
  </si>
  <si>
    <t>688538.SH</t>
  </si>
  <si>
    <t>688543.SH</t>
  </si>
  <si>
    <t>688548.SH</t>
  </si>
  <si>
    <t>688549.SH</t>
  </si>
  <si>
    <t>688552.SH</t>
  </si>
  <si>
    <t>688559.SH</t>
  </si>
  <si>
    <t>688561.SH</t>
  </si>
  <si>
    <t>688563.SH</t>
  </si>
  <si>
    <t>688567.SH</t>
  </si>
  <si>
    <t>688568.SH</t>
  </si>
  <si>
    <t>688575.SH</t>
  </si>
  <si>
    <t>688578.SH</t>
  </si>
  <si>
    <t>688582.SH</t>
  </si>
  <si>
    <t>688584.SH</t>
  </si>
  <si>
    <t>688586.SH</t>
  </si>
  <si>
    <t>688591.SH</t>
  </si>
  <si>
    <t>688596.SH</t>
  </si>
  <si>
    <t>688599.SH</t>
  </si>
  <si>
    <t>688608.SH</t>
  </si>
  <si>
    <t>688612.SH</t>
  </si>
  <si>
    <t>688615.SH</t>
  </si>
  <si>
    <t>688617.SH</t>
  </si>
  <si>
    <t>688629.SH</t>
  </si>
  <si>
    <t>688630.SH</t>
  </si>
  <si>
    <t>688631.SH</t>
  </si>
  <si>
    <t>688639.SH</t>
  </si>
  <si>
    <t>688652.SH</t>
  </si>
  <si>
    <t>688658.SH</t>
  </si>
  <si>
    <t>688660.SH</t>
  </si>
  <si>
    <t>688676.SH</t>
  </si>
  <si>
    <t>688686.SH</t>
  </si>
  <si>
    <t>688690.SH</t>
  </si>
  <si>
    <t>688692.SH</t>
  </si>
  <si>
    <t>688696.SH</t>
  </si>
  <si>
    <t>688698.SH</t>
  </si>
  <si>
    <t>688700.SH</t>
  </si>
  <si>
    <t>688702.SH</t>
  </si>
  <si>
    <t>688709.SH</t>
  </si>
  <si>
    <t>688717.SH</t>
  </si>
  <si>
    <t>688726.SH</t>
  </si>
  <si>
    <t>688728.SH</t>
  </si>
  <si>
    <t>688739.SH</t>
  </si>
  <si>
    <t>688766.SH</t>
  </si>
  <si>
    <t>688772.SH</t>
  </si>
  <si>
    <t>688776.SH</t>
  </si>
  <si>
    <t>688777.SH</t>
  </si>
  <si>
    <t>688778.SH</t>
  </si>
  <si>
    <t>688779.SH</t>
  </si>
  <si>
    <t>688789.SH</t>
  </si>
  <si>
    <t>688798.SH</t>
  </si>
  <si>
    <t>688800.SH</t>
  </si>
  <si>
    <t>688819.SH</t>
  </si>
  <si>
    <t>688981.SH</t>
  </si>
  <si>
    <t>689009.SH</t>
  </si>
  <si>
    <t>iw_hsi</t>
  </si>
  <si>
    <t>iw_hscei</t>
  </si>
  <si>
    <t>iw_hstech</t>
  </si>
  <si>
    <t>0001.HK</t>
  </si>
  <si>
    <t>0002.HK</t>
  </si>
  <si>
    <t>0003.HK</t>
  </si>
  <si>
    <t>0005.HK</t>
  </si>
  <si>
    <t>0006.HK</t>
  </si>
  <si>
    <t>0012.HK</t>
  </si>
  <si>
    <t>0016.HK</t>
  </si>
  <si>
    <t>0020.HK</t>
  </si>
  <si>
    <t>0027.HK</t>
  </si>
  <si>
    <t>0066.HK</t>
  </si>
  <si>
    <t>0101.HK</t>
  </si>
  <si>
    <t>0175.HK</t>
  </si>
  <si>
    <t>0241.HK</t>
  </si>
  <si>
    <t>0267.HK</t>
  </si>
  <si>
    <t>0268.HK</t>
  </si>
  <si>
    <t>0285.HK</t>
  </si>
  <si>
    <t>0288.HK</t>
  </si>
  <si>
    <t>0291.HK</t>
  </si>
  <si>
    <t>0300.HK</t>
  </si>
  <si>
    <t>0316.HK</t>
  </si>
  <si>
    <t>0322.HK</t>
  </si>
  <si>
    <t>0386.HK</t>
  </si>
  <si>
    <t>0388.HK</t>
  </si>
  <si>
    <t>0669.HK</t>
  </si>
  <si>
    <t>0688.HK</t>
  </si>
  <si>
    <t>0700.HK</t>
  </si>
  <si>
    <t>0728.HK</t>
  </si>
  <si>
    <t>0762.HK</t>
  </si>
  <si>
    <t>0780.HK</t>
  </si>
  <si>
    <t>0823.HK</t>
  </si>
  <si>
    <t>0836.HK</t>
  </si>
  <si>
    <t>0857.HK</t>
  </si>
  <si>
    <t>0868.HK</t>
  </si>
  <si>
    <t>0883.HK</t>
  </si>
  <si>
    <t>0939.HK</t>
  </si>
  <si>
    <t>0941.HK</t>
  </si>
  <si>
    <t>0960.HK</t>
  </si>
  <si>
    <t>0968.HK</t>
  </si>
  <si>
    <t>0981.HK</t>
  </si>
  <si>
    <t>0992.HK</t>
  </si>
  <si>
    <t>1024.HK</t>
  </si>
  <si>
    <t>1038.HK</t>
  </si>
  <si>
    <t>1044.HK</t>
  </si>
  <si>
    <t>1088.HK</t>
  </si>
  <si>
    <t>1093.HK</t>
  </si>
  <si>
    <t>1099.HK</t>
  </si>
  <si>
    <t>1109.HK</t>
  </si>
  <si>
    <t>1113.HK</t>
  </si>
  <si>
    <t>1177.HK</t>
  </si>
  <si>
    <t>1209.HK</t>
  </si>
  <si>
    <t>1211.HK</t>
  </si>
  <si>
    <t>1288.HK</t>
  </si>
  <si>
    <t>1299.HK</t>
  </si>
  <si>
    <t>1347.HK</t>
  </si>
  <si>
    <t>1378.HK</t>
  </si>
  <si>
    <t>1398.HK</t>
  </si>
  <si>
    <t>1658.HK</t>
  </si>
  <si>
    <t>1698.HK</t>
  </si>
  <si>
    <t>1801.HK</t>
  </si>
  <si>
    <t>1810.HK</t>
  </si>
  <si>
    <t>1876.HK</t>
  </si>
  <si>
    <t>1928.HK</t>
  </si>
  <si>
    <t>1929.HK</t>
  </si>
  <si>
    <t>1997.HK</t>
  </si>
  <si>
    <t>2015.HK</t>
  </si>
  <si>
    <t>2020.HK</t>
  </si>
  <si>
    <t>2057.HK</t>
  </si>
  <si>
    <t>2269.HK</t>
  </si>
  <si>
    <t>2313.HK</t>
  </si>
  <si>
    <t>2318.HK</t>
  </si>
  <si>
    <t>2319.HK</t>
  </si>
  <si>
    <t>2328.HK</t>
  </si>
  <si>
    <t>2331.HK</t>
  </si>
  <si>
    <t>2359.HK</t>
  </si>
  <si>
    <t>2382.HK</t>
  </si>
  <si>
    <t>2388.HK</t>
  </si>
  <si>
    <t>2423.HK</t>
  </si>
  <si>
    <t>2618.HK</t>
  </si>
  <si>
    <t>2628.HK</t>
  </si>
  <si>
    <t>2688.HK</t>
  </si>
  <si>
    <t>2899.HK</t>
  </si>
  <si>
    <t>3328.HK</t>
  </si>
  <si>
    <t>3690.HK</t>
  </si>
  <si>
    <t>3692.HK</t>
  </si>
  <si>
    <t>3750.HK</t>
  </si>
  <si>
    <t>3888.HK</t>
  </si>
  <si>
    <t>3968.HK</t>
  </si>
  <si>
    <t>3988.HK</t>
  </si>
  <si>
    <t>3993.HK</t>
  </si>
  <si>
    <t>6160.HK</t>
  </si>
  <si>
    <t>6181.HK</t>
  </si>
  <si>
    <t>6618.HK</t>
  </si>
  <si>
    <t>6690.HK</t>
  </si>
  <si>
    <t>6862.HK</t>
  </si>
  <si>
    <t>9618.HK</t>
  </si>
  <si>
    <t>9626.HK</t>
  </si>
  <si>
    <t>9633.HK</t>
  </si>
  <si>
    <t>9660.HK</t>
  </si>
  <si>
    <t>9863.HK</t>
  </si>
  <si>
    <t>9866.HK</t>
  </si>
  <si>
    <t>9868.HK</t>
  </si>
  <si>
    <t>9888.HK</t>
  </si>
  <si>
    <t>9901.HK</t>
  </si>
  <si>
    <t>9961.HK</t>
  </si>
  <si>
    <t>9987.HK</t>
  </si>
  <si>
    <t>9988.HK</t>
  </si>
  <si>
    <t>9992.HK</t>
  </si>
  <si>
    <t>9999.HK</t>
  </si>
  <si>
    <t>000016.SH</t>
  </si>
  <si>
    <t>000300.SH</t>
  </si>
  <si>
    <t>000852.SH</t>
  </si>
  <si>
    <t>000905.SH</t>
  </si>
  <si>
    <t>801010.SI</t>
  </si>
  <si>
    <t>801030.SI</t>
  </si>
  <si>
    <t>801040.SI</t>
  </si>
  <si>
    <t>801050.SI</t>
  </si>
  <si>
    <t>801080.SI</t>
  </si>
  <si>
    <t>801110.SI</t>
  </si>
  <si>
    <t>801150.SI</t>
  </si>
  <si>
    <t>801160.SI</t>
  </si>
  <si>
    <t>801170.SI</t>
  </si>
  <si>
    <t>801180.SI</t>
  </si>
  <si>
    <t>801200.SI</t>
  </si>
  <si>
    <t>801780.SI</t>
  </si>
  <si>
    <t>HSCEI.HI</t>
  </si>
  <si>
    <t>HSCI.HI</t>
  </si>
  <si>
    <t>HSCNCI.HI</t>
  </si>
  <si>
    <t>HSI.HI</t>
  </si>
  <si>
    <t>HSTECH.HI</t>
  </si>
  <si>
    <t>HSCI10.HI</t>
  </si>
  <si>
    <t>HSCI20.HI</t>
  </si>
  <si>
    <t>HSCICD.HI</t>
  </si>
  <si>
    <t>HSCIFD.HI</t>
  </si>
  <si>
    <t>HSCIHC.HI</t>
  </si>
  <si>
    <t>HSCIIN.HI</t>
  </si>
  <si>
    <t>HSCIIT.HI</t>
  </si>
  <si>
    <t>HSCIMT.HI</t>
  </si>
  <si>
    <t>HSCIOG.HI</t>
  </si>
  <si>
    <t>HSCIRE.HI</t>
  </si>
  <si>
    <t>HSCITL.HI</t>
  </si>
  <si>
    <t>HSCIUT.HI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</si>
</sst>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i_pq_pctchange"/>
      <definedName name="s_dq_amount"/>
      <definedName name="s_dq_close"/>
      <definedName name="s_dq_turn"/>
      <definedName name="s_dq_volume"/>
      <definedName name="s_info_indexweight"/>
      <definedName name="s_mq_amount"/>
      <definedName name="s_profitnotice_changeratio"/>
      <definedName name="s_risk_betar24"/>
      <definedName name="s_val_dividendyield2"/>
      <definedName name="s_val_ev"/>
      <definedName name="s_val_ev1"/>
      <definedName name="s_val_evtoebitda"/>
      <definedName name="S_VAL_MV"/>
      <definedName name="s_val_pb"/>
      <definedName name="s_val_pb_lf"/>
      <definedName name="s_val_pe_ttm"/>
      <definedName name="s_west_avgroe"/>
      <definedName name="s_west_eps"/>
      <definedName name="s_west_instnum_np"/>
      <definedName name="s_west_maxnetprofit"/>
      <definedName name="s_west_mediannetprofit"/>
      <definedName name="s_west_minnetprofit"/>
      <definedName name="s_west_netprofit"/>
      <definedName name="s_west_std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028C-7FE4-DA4A-B369-78426BFB47EA}">
  <dimension ref="A1:AI1802"/>
  <sheetViews>
    <sheetView tabSelected="1" workbookViewId="0">
      <selection activeCell="H3" sqref="H3"/>
    </sheetView>
  </sheetViews>
  <sheetFormatPr baseColWidth="10" defaultRowHeight="16"/>
  <cols>
    <col min="2" max="2" width="12" bestFit="1" customWidth="1"/>
  </cols>
  <sheetData>
    <row r="1" spans="1:35">
      <c r="B1" s="1">
        <v>46175</v>
      </c>
    </row>
    <row r="2" spans="1: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</row>
    <row r="3" spans="1:35">
      <c r="A3" t="s">
        <v>35</v>
      </c>
      <c r="B3">
        <f>[1]!s_dq_close($A3,$B$1,3)</f>
        <v>11.08</v>
      </c>
      <c r="C3">
        <f>[1]!s_dq_volume($A3,$B$1)</f>
        <v>88542842</v>
      </c>
      <c r="D3">
        <f>[1]!s_dq_amount($A3,$B$1)</f>
        <v>978159337</v>
      </c>
      <c r="E3">
        <f>[1]!s_dq_turn($A3,$B$1)</f>
        <v>0.45627467854911102</v>
      </c>
      <c r="F3">
        <f>[1]!S_VAL_MV($A3,$B$1)</f>
        <v>215017573633.84</v>
      </c>
      <c r="G3">
        <f>[1]!s_val_ev($A3,$B$1)</f>
        <v>215017573633.84</v>
      </c>
      <c r="H3">
        <f>[1]!s_val_ev1($A3,$B$1)</f>
        <v>5519977573633.8398</v>
      </c>
      <c r="I3">
        <f>IFERROR([1]!s_mq_amount($A3,$B$1),"")</f>
        <v>2020465793</v>
      </c>
      <c r="J3">
        <f>[1]!s_val_pe_ttm($A3,$B$1)</f>
        <v>4.9934411048889196</v>
      </c>
      <c r="K3">
        <f>[1]!s_val_pb_lf($A3,$B$1)</f>
        <v>0.46331706643104598</v>
      </c>
      <c r="L3">
        <f>[1]!s_val_dividendyield2($A3,$B$1)</f>
        <v>5.3971119133574001</v>
      </c>
      <c r="M3">
        <f>[1]!s_val_evtoebitda($A3,$B$1)</f>
        <v>0</v>
      </c>
      <c r="N3">
        <f>[1]!s_risk_betar24($A3,$B$1)</f>
        <v>0.75129997730255105</v>
      </c>
      <c r="O3">
        <f>[1]!s_profitnotice_changeratio($A3,$B$1)</f>
        <v>0</v>
      </c>
      <c r="P3">
        <f>IFERROR([1]!i_pq_pctchange($A3,TEXT(DATE(YEAR($B$1),1,1),"yyyy-mm-dd"),$B$1),"")</f>
        <v>-2.8921998247151599</v>
      </c>
      <c r="Q3">
        <f>[1]!s_west_netprofit($A3,YEAR($B$1),$B$1,180)</f>
        <v>42225333333</v>
      </c>
      <c r="R3">
        <f>[1]!s_west_eps($A3,YEAR($B$1),$B$1,180)</f>
        <v>2.1758999824523899</v>
      </c>
      <c r="S3">
        <f>[1]!s_west_instnum_np($A3,YEAR($B$1),$B$1,180)</f>
        <v>15</v>
      </c>
      <c r="T3">
        <f>[1]!s_west_stdnetprofit($A3,YEAR($B$1),$B$1,180)</f>
        <v>1185914455</v>
      </c>
      <c r="U3">
        <f>[1]!s_west_mediannetprofit($A3,YEAR($B$1),$B$1,180)</f>
        <v>42145000000</v>
      </c>
      <c r="V3">
        <f>[1]!s_west_maxnetprofit($A3,YEAR($B$1),$B$1,180)</f>
        <v>43995000000</v>
      </c>
      <c r="W3">
        <f>[1]!s_west_minnetprofit($A3,YEAR($B$1),$B$1,180)</f>
        <v>40000000000</v>
      </c>
      <c r="X3">
        <f>[1]!s_west_netprofit($A3,YEAR($B$1)+1,$B$1,180)</f>
        <v>43697571429</v>
      </c>
      <c r="Y3">
        <f>[1]!s_west_eps($A3,YEAR($B$1)+1,$B$1,180)</f>
        <v>2.2518000602722199</v>
      </c>
      <c r="Z3">
        <f>[1]!s_west_instnum_np($A3,YEAR($B$1)+1,$B$1,180)</f>
        <v>14</v>
      </c>
      <c r="AA3">
        <f>[1]!s_west_stdnetprofit($A3,YEAR($B$1)+1,$B$1,180)</f>
        <v>1205920186</v>
      </c>
      <c r="AB3">
        <f>[1]!s_west_mediannetprofit($A3,YEAR($B$1)+1,$B$1,180)</f>
        <v>43896000000</v>
      </c>
      <c r="AC3">
        <f>[1]!s_west_maxnetprofit($A3,YEAR($B$1)+1,$B$1,180)</f>
        <v>45721000000</v>
      </c>
      <c r="AD3">
        <f>[1]!s_west_minnetprofit($A3,YEAR($B$1)+1,$B$1,180)</f>
        <v>41471000000</v>
      </c>
      <c r="AE3">
        <f>[1]!s_west_avgroe($A3,YEAR($B$1),$B$1,180)</f>
        <v>8.8920001983642596</v>
      </c>
      <c r="AF3">
        <f>IFERROR([1]!s_info_indexweight($A3,$B$1,"000016.SH"),"")</f>
        <v>0</v>
      </c>
      <c r="AG3">
        <f>IFERROR([1]!s_info_indexweight($A3,$B$1,"000300.SH"),"")</f>
        <v>0.4032</v>
      </c>
      <c r="AH3">
        <f>IFERROR([1]!s_info_indexweight($A3,$B$1,"000905.SH"),"")</f>
        <v>0</v>
      </c>
      <c r="AI3">
        <f>IFERROR([1]!s_info_indexweight($A3,$B$1,"000852.SH"),"")</f>
        <v>0</v>
      </c>
    </row>
    <row r="4" spans="1:35">
      <c r="A4" t="s">
        <v>36</v>
      </c>
      <c r="B4">
        <f>[1]!s_dq_close($A4,$B$1,3)</f>
        <v>3.39</v>
      </c>
      <c r="C4">
        <f>[1]!s_dq_volume($A4,$B$1)</f>
        <v>256707903</v>
      </c>
      <c r="D4">
        <f>[1]!s_dq_amount($A4,$B$1)</f>
        <v>875666034</v>
      </c>
      <c r="E4">
        <f>[1]!s_dq_turn($A4,$B$1)</f>
        <v>2.64186062938473</v>
      </c>
      <c r="F4">
        <f>[1]!S_VAL_MV($A4,$B$1)</f>
        <v>40445105106.690002</v>
      </c>
      <c r="G4">
        <f>[1]!s_val_ev($A4,$B$1)</f>
        <v>38301575756.597504</v>
      </c>
      <c r="H4">
        <f>[1]!s_val_ev1($A4,$B$1)</f>
        <v>379017184075.867</v>
      </c>
      <c r="I4">
        <f>IFERROR([1]!s_mq_amount($A4,$B$1),"")</f>
        <v>2011661967</v>
      </c>
      <c r="J4">
        <f>[1]!s_val_pe_ttm($A4,$B$1)</f>
        <v>-0.45823699235916099</v>
      </c>
      <c r="K4">
        <f>[1]!s_val_pb_lf($A4,$B$1)</f>
        <v>0.36590248346328702</v>
      </c>
      <c r="L4">
        <f>[1]!s_val_dividendyield2($A4,$B$1)</f>
        <v>0</v>
      </c>
      <c r="M4">
        <f>[1]!s_val_evtoebitda($A4,$B$1)</f>
        <v>-5.6452175550455399</v>
      </c>
      <c r="N4">
        <f>[1]!s_risk_betar24($A4,$B$1)</f>
        <v>2.1001000404357901</v>
      </c>
      <c r="O4">
        <f>[1]!s_profitnotice_changeratio($A4,$B$1)</f>
        <v>0</v>
      </c>
      <c r="P4">
        <f>IFERROR([1]!i_pq_pctchange($A4,TEXT(DATE(YEAR($B$1),1,1),"yyyy-mm-dd"),$B$1),"")</f>
        <v>-27.096774193548399</v>
      </c>
      <c r="Q4">
        <f>[1]!s_west_netprofit($A4,YEAR($B$1),$B$1,180)</f>
        <v>-27693265737</v>
      </c>
      <c r="R4">
        <f>[1]!s_west_eps($A4,YEAR($B$1),$B$1,180)</f>
        <v>-2.3210999965667698</v>
      </c>
      <c r="S4">
        <f>[1]!s_west_instnum_np($A4,YEAR($B$1),$B$1,180)</f>
        <v>5</v>
      </c>
      <c r="T4">
        <f>[1]!s_west_stdnetprofit($A4,YEAR($B$1),$B$1,180)</f>
        <v>13528331357</v>
      </c>
      <c r="U4">
        <f>[1]!s_west_mediannetprofit($A4,YEAR($B$1),$B$1,180)</f>
        <v>-24988000000</v>
      </c>
      <c r="V4">
        <f>[1]!s_west_maxnetprofit($A4,YEAR($B$1),$B$1,180)</f>
        <v>-13601008797</v>
      </c>
      <c r="W4">
        <f>[1]!s_west_minnetprofit($A4,YEAR($B$1),$B$1,180)</f>
        <v>-49223000000</v>
      </c>
      <c r="X4">
        <f>[1]!s_west_netprofit($A4,YEAR($B$1)+1,$B$1,180)</f>
        <v>-19893455795</v>
      </c>
      <c r="Y4">
        <f>[1]!s_west_eps($A4,YEAR($B$1)+1,$B$1,180)</f>
        <v>-1.6674000024795499</v>
      </c>
      <c r="Z4">
        <f>[1]!s_west_instnum_np($A4,YEAR($B$1)+1,$B$1,180)</f>
        <v>5</v>
      </c>
      <c r="AA4">
        <f>[1]!s_west_stdnetprofit($A4,YEAR($B$1)+1,$B$1,180)</f>
        <v>10045961288</v>
      </c>
      <c r="AB4">
        <f>[1]!s_west_mediannetprofit($A4,YEAR($B$1)+1,$B$1,180)</f>
        <v>-15510000000</v>
      </c>
      <c r="AC4">
        <f>[1]!s_west_maxnetprofit($A4,YEAR($B$1)+1,$B$1,180)</f>
        <v>-11334173997</v>
      </c>
      <c r="AD4">
        <f>[1]!s_west_minnetprofit($A4,YEAR($B$1)+1,$B$1,180)</f>
        <v>-38365000000</v>
      </c>
      <c r="AE4">
        <f>[1]!s_west_avgroe($A4,YEAR($B$1),$B$1,180)</f>
        <v>-28.450000762939499</v>
      </c>
      <c r="AF4">
        <f>IFERROR([1]!s_info_indexweight($A4,$B$1,"000016.SH"),"")</f>
        <v>0</v>
      </c>
      <c r="AG4">
        <f>IFERROR([1]!s_info_indexweight($A4,$B$1,"000300.SH"),"")</f>
        <v>8.9300000000000004E-2</v>
      </c>
      <c r="AH4">
        <f>IFERROR([1]!s_info_indexweight($A4,$B$1,"000905.SH"),"")</f>
        <v>0</v>
      </c>
      <c r="AI4">
        <f>IFERROR([1]!s_info_indexweight($A4,$B$1,"000852.SH"),"")</f>
        <v>0</v>
      </c>
    </row>
    <row r="5" spans="1:35">
      <c r="A5" t="s">
        <v>37</v>
      </c>
      <c r="B5">
        <f>[1]!s_dq_close($A5,$B$1,3)</f>
        <v>7.34</v>
      </c>
      <c r="C5">
        <f>[1]!s_dq_volume($A5,$B$1)</f>
        <v>15925943</v>
      </c>
      <c r="D5">
        <f>[1]!s_dq_amount($A5,$B$1)</f>
        <v>117419719</v>
      </c>
      <c r="E5">
        <f>[1]!s_dq_turn($A5,$B$1)</f>
        <v>0.61823821729615003</v>
      </c>
      <c r="F5">
        <f>[1]!S_VAL_MV($A5,$B$1)</f>
        <v>18931430503.099998</v>
      </c>
      <c r="G5">
        <f>[1]!s_val_ev($A5,$B$1)</f>
        <v>18931430503.099998</v>
      </c>
      <c r="H5">
        <f>[1]!s_val_ev1($A5,$B$1)</f>
        <v>40542574078.849998</v>
      </c>
      <c r="I5">
        <f>IFERROR([1]!s_mq_amount($A5,$B$1),"")</f>
        <v>234992686</v>
      </c>
      <c r="J5">
        <f>[1]!s_val_pe_ttm($A5,$B$1)</f>
        <v>364.58441162109398</v>
      </c>
      <c r="K5">
        <f>[1]!s_val_pb_lf($A5,$B$1)</f>
        <v>1.8874237537384</v>
      </c>
      <c r="L5">
        <f>[1]!s_val_dividendyield2($A5,$B$1)</f>
        <v>0.40871934604904597</v>
      </c>
      <c r="M5">
        <f>[1]!s_val_evtoebitda($A5,$B$1)</f>
        <v>9.2223778687176701</v>
      </c>
      <c r="N5">
        <f>[1]!s_risk_betar24($A5,$B$1)</f>
        <v>1.45560002326965</v>
      </c>
      <c r="O5">
        <f>[1]!s_profitnotice_changeratio($A5,$B$1)</f>
        <v>0</v>
      </c>
      <c r="P5">
        <f>IFERROR([1]!i_pq_pctchange($A5,TEXT(DATE(YEAR($B$1),1,1),"yyyy-mm-dd"),$B$1),"")</f>
        <v>-25.482233502538101</v>
      </c>
      <c r="Q5">
        <f>[1]!s_west_netprofit($A5,YEAR($B$1),$B$1,180)</f>
        <v>0</v>
      </c>
      <c r="R5">
        <f>[1]!s_west_eps($A5,YEAR($B$1),$B$1,180)</f>
        <v>0</v>
      </c>
      <c r="S5">
        <f>[1]!s_west_instnum_np($A5,YEAR($B$1),$B$1,180)</f>
        <v>0</v>
      </c>
      <c r="T5">
        <f>[1]!s_west_stdnetprofit($A5,YEAR($B$1),$B$1,180)</f>
        <v>0</v>
      </c>
      <c r="U5">
        <f>[1]!s_west_mediannetprofit($A5,YEAR($B$1),$B$1,180)</f>
        <v>0</v>
      </c>
      <c r="V5">
        <f>[1]!s_west_maxnetprofit($A5,YEAR($B$1),$B$1,180)</f>
        <v>0</v>
      </c>
      <c r="W5">
        <f>[1]!s_west_minnetprofit($A5,YEAR($B$1),$B$1,180)</f>
        <v>0</v>
      </c>
      <c r="X5">
        <f>[1]!s_west_netprofit($A5,YEAR($B$1)+1,$B$1,180)</f>
        <v>0</v>
      </c>
      <c r="Y5">
        <f>[1]!s_west_eps($A5,YEAR($B$1)+1,$B$1,180)</f>
        <v>0</v>
      </c>
      <c r="Z5">
        <f>[1]!s_west_instnum_np($A5,YEAR($B$1)+1,$B$1,180)</f>
        <v>0</v>
      </c>
      <c r="AA5">
        <f>[1]!s_west_stdnetprofit($A5,YEAR($B$1)+1,$B$1,180)</f>
        <v>0</v>
      </c>
      <c r="AB5">
        <f>[1]!s_west_mediannetprofit($A5,YEAR($B$1)+1,$B$1,180)</f>
        <v>0</v>
      </c>
      <c r="AC5">
        <f>[1]!s_west_maxnetprofit($A5,YEAR($B$1)+1,$B$1,180)</f>
        <v>0</v>
      </c>
      <c r="AD5">
        <f>[1]!s_west_minnetprofit($A5,YEAR($B$1)+1,$B$1,180)</f>
        <v>0</v>
      </c>
      <c r="AE5">
        <f>[1]!s_west_avgroe($A5,YEAR($B$1),$B$1,180)</f>
        <v>0</v>
      </c>
      <c r="AF5">
        <f>IFERROR([1]!s_info_indexweight($A5,$B$1,"000016.SH"),"")</f>
        <v>0</v>
      </c>
      <c r="AG5">
        <f>IFERROR([1]!s_info_indexweight($A5,$B$1,"000300.SH"),"")</f>
        <v>0</v>
      </c>
      <c r="AH5">
        <f>IFERROR([1]!s_info_indexweight($A5,$B$1,"000905.SH"),"")</f>
        <v>0.127</v>
      </c>
      <c r="AI5">
        <f>IFERROR([1]!s_info_indexweight($A5,$B$1,"000852.SH"),"")</f>
        <v>0</v>
      </c>
    </row>
    <row r="6" spans="1:35">
      <c r="A6" t="s">
        <v>38</v>
      </c>
      <c r="B6">
        <f>[1]!s_dq_close($A6,$B$1,3)</f>
        <v>4.0999999999999996</v>
      </c>
      <c r="C6">
        <f>[1]!s_dq_volume($A6,$B$1)</f>
        <v>42288486</v>
      </c>
      <c r="D6">
        <f>[1]!s_dq_amount($A6,$B$1)</f>
        <v>174459601</v>
      </c>
      <c r="E6">
        <f>[1]!s_dq_turn($A6,$B$1)</f>
        <v>2.1583283703698801</v>
      </c>
      <c r="F6">
        <f>[1]!S_VAL_MV($A6,$B$1)</f>
        <v>12474122125.1</v>
      </c>
      <c r="G6">
        <f>[1]!s_val_ev($A6,$B$1)</f>
        <v>9330012505.4176693</v>
      </c>
      <c r="H6">
        <f>[1]!s_val_ev1($A6,$B$1)</f>
        <v>19593836839.417702</v>
      </c>
      <c r="I6">
        <f>IFERROR([1]!s_mq_amount($A6,$B$1),"")</f>
        <v>462292101</v>
      </c>
      <c r="J6">
        <f>[1]!s_val_pe_ttm($A6,$B$1)</f>
        <v>1118.22045898438</v>
      </c>
      <c r="K6">
        <f>[1]!s_val_pb_lf($A6,$B$1)</f>
        <v>0.95703697204589799</v>
      </c>
      <c r="L6">
        <f>[1]!s_val_dividendyield2($A6,$B$1)</f>
        <v>1.68130064941693</v>
      </c>
      <c r="M6">
        <f>[1]!s_val_evtoebitda($A6,$B$1)</f>
        <v>9.7283331930617098</v>
      </c>
      <c r="N6">
        <f>[1]!s_risk_betar24($A6,$B$1)</f>
        <v>0.74029999971389804</v>
      </c>
      <c r="O6">
        <f>[1]!s_profitnotice_changeratio($A6,$B$1)</f>
        <v>0</v>
      </c>
      <c r="P6">
        <f>IFERROR([1]!i_pq_pctchange($A6,TEXT(DATE(YEAR($B$1),1,1),"yyyy-mm-dd"),$B$1),"")</f>
        <v>-7.4492099322799099</v>
      </c>
      <c r="Q6">
        <f>[1]!s_west_netprofit($A6,YEAR($B$1),$B$1,180)</f>
        <v>485000000</v>
      </c>
      <c r="R6">
        <f>[1]!s_west_eps($A6,YEAR($B$1),$B$1,180)</f>
        <v>0.15940000116825101</v>
      </c>
      <c r="S6">
        <f>[1]!s_west_instnum_np($A6,YEAR($B$1),$B$1,180)</f>
        <v>1</v>
      </c>
      <c r="T6">
        <f>[1]!s_west_stdnetprofit($A6,YEAR($B$1),$B$1,180)</f>
        <v>0</v>
      </c>
      <c r="U6">
        <f>[1]!s_west_mediannetprofit($A6,YEAR($B$1),$B$1,180)</f>
        <v>485000000</v>
      </c>
      <c r="V6">
        <f>[1]!s_west_maxnetprofit($A6,YEAR($B$1),$B$1,180)</f>
        <v>485000000</v>
      </c>
      <c r="W6">
        <f>[1]!s_west_minnetprofit($A6,YEAR($B$1),$B$1,180)</f>
        <v>485000000</v>
      </c>
      <c r="X6">
        <f>[1]!s_west_netprofit($A6,YEAR($B$1)+1,$B$1,180)</f>
        <v>953000000</v>
      </c>
      <c r="Y6">
        <f>[1]!s_west_eps($A6,YEAR($B$1)+1,$B$1,180)</f>
        <v>0.31319999694824202</v>
      </c>
      <c r="Z6">
        <f>[1]!s_west_instnum_np($A6,YEAR($B$1)+1,$B$1,180)</f>
        <v>1</v>
      </c>
      <c r="AA6">
        <f>[1]!s_west_stdnetprofit($A6,YEAR($B$1)+1,$B$1,180)</f>
        <v>0</v>
      </c>
      <c r="AB6">
        <f>[1]!s_west_mediannetprofit($A6,YEAR($B$1)+1,$B$1,180)</f>
        <v>953000000</v>
      </c>
      <c r="AC6">
        <f>[1]!s_west_maxnetprofit($A6,YEAR($B$1)+1,$B$1,180)</f>
        <v>953000000</v>
      </c>
      <c r="AD6">
        <f>[1]!s_west_minnetprofit($A6,YEAR($B$1)+1,$B$1,180)</f>
        <v>953000000</v>
      </c>
      <c r="AE6">
        <f>[1]!s_west_avgroe($A6,YEAR($B$1),$B$1,180)</f>
        <v>3.5999999046325701</v>
      </c>
      <c r="AF6">
        <f>IFERROR([1]!s_info_indexweight($A6,$B$1,"000016.SH"),"")</f>
        <v>0</v>
      </c>
      <c r="AG6">
        <f>IFERROR([1]!s_info_indexweight($A6,$B$1,"000300.SH"),"")</f>
        <v>0</v>
      </c>
      <c r="AH6">
        <f>IFERROR([1]!s_info_indexweight($A6,$B$1,"000905.SH"),"")</f>
        <v>0</v>
      </c>
      <c r="AI6">
        <f>IFERROR([1]!s_info_indexweight($A6,$B$1,"000852.SH"),"")</f>
        <v>0.06</v>
      </c>
    </row>
    <row r="7" spans="1:35">
      <c r="A7" t="s">
        <v>39</v>
      </c>
      <c r="B7">
        <f>[1]!s_dq_close($A7,$B$1,3)</f>
        <v>6.56</v>
      </c>
      <c r="C7">
        <f>[1]!s_dq_volume($A7,$B$1)</f>
        <v>8813640</v>
      </c>
      <c r="D7">
        <f>[1]!s_dq_amount($A7,$B$1)</f>
        <v>57827032</v>
      </c>
      <c r="E7">
        <f>[1]!s_dq_turn($A7,$B$1)</f>
        <v>2.1176127641879399</v>
      </c>
      <c r="F7">
        <f>[1]!S_VAL_MV($A7,$B$1)</f>
        <v>7560631266.2399998</v>
      </c>
      <c r="G7">
        <f>[1]!s_val_ev($A7,$B$1)</f>
        <v>7369274548.4813805</v>
      </c>
      <c r="H7">
        <f>[1]!s_val_ev1($A7,$B$1)</f>
        <v>8508969965.7313805</v>
      </c>
      <c r="I7">
        <f>IFERROR([1]!s_mq_amount($A7,$B$1),"")</f>
        <v>138765225</v>
      </c>
      <c r="J7">
        <f>[1]!s_val_pe_ttm($A7,$B$1)</f>
        <v>34.867729187011697</v>
      </c>
      <c r="K7">
        <f>[1]!s_val_pb_lf($A7,$B$1)</f>
        <v>1.49608731269836</v>
      </c>
      <c r="L7">
        <f>[1]!s_val_dividendyield2($A7,$B$1)</f>
        <v>2.2865853658536599</v>
      </c>
      <c r="M7">
        <f>[1]!s_val_evtoebitda($A7,$B$1)</f>
        <v>12.494718044510501</v>
      </c>
      <c r="N7">
        <f>[1]!s_risk_betar24($A7,$B$1)</f>
        <v>0.50249999761581399</v>
      </c>
      <c r="O7">
        <f>[1]!s_profitnotice_changeratio($A7,$B$1)</f>
        <v>0</v>
      </c>
      <c r="P7">
        <f>IFERROR([1]!i_pq_pctchange($A7,TEXT(DATE(YEAR($B$1),1,1),"yyyy-mm-dd"),$B$1),"")</f>
        <v>-5.6115107913669204</v>
      </c>
      <c r="Q7">
        <f>[1]!s_west_netprofit($A7,YEAR($B$1),$B$1,180)</f>
        <v>0</v>
      </c>
      <c r="R7">
        <f>[1]!s_west_eps($A7,YEAR($B$1),$B$1,180)</f>
        <v>0</v>
      </c>
      <c r="S7">
        <f>[1]!s_west_instnum_np($A7,YEAR($B$1),$B$1,180)</f>
        <v>0</v>
      </c>
      <c r="T7">
        <f>[1]!s_west_stdnetprofit($A7,YEAR($B$1),$B$1,180)</f>
        <v>0</v>
      </c>
      <c r="U7">
        <f>[1]!s_west_mediannetprofit($A7,YEAR($B$1),$B$1,180)</f>
        <v>0</v>
      </c>
      <c r="V7">
        <f>[1]!s_west_maxnetprofit($A7,YEAR($B$1),$B$1,180)</f>
        <v>0</v>
      </c>
      <c r="W7">
        <f>[1]!s_west_minnetprofit($A7,YEAR($B$1),$B$1,180)</f>
        <v>0</v>
      </c>
      <c r="X7">
        <f>[1]!s_west_netprofit($A7,YEAR($B$1)+1,$B$1,180)</f>
        <v>0</v>
      </c>
      <c r="Y7">
        <f>[1]!s_west_eps($A7,YEAR($B$1)+1,$B$1,180)</f>
        <v>0</v>
      </c>
      <c r="Z7">
        <f>[1]!s_west_instnum_np($A7,YEAR($B$1)+1,$B$1,180)</f>
        <v>0</v>
      </c>
      <c r="AA7">
        <f>[1]!s_west_stdnetprofit($A7,YEAR($B$1)+1,$B$1,180)</f>
        <v>0</v>
      </c>
      <c r="AB7">
        <f>[1]!s_west_mediannetprofit($A7,YEAR($B$1)+1,$B$1,180)</f>
        <v>0</v>
      </c>
      <c r="AC7">
        <f>[1]!s_west_maxnetprofit($A7,YEAR($B$1)+1,$B$1,180)</f>
        <v>0</v>
      </c>
      <c r="AD7">
        <f>[1]!s_west_minnetprofit($A7,YEAR($B$1)+1,$B$1,180)</f>
        <v>0</v>
      </c>
      <c r="AE7">
        <f>[1]!s_west_avgroe($A7,YEAR($B$1),$B$1,180)</f>
        <v>0</v>
      </c>
      <c r="AF7">
        <f>IFERROR([1]!s_info_indexweight($A7,$B$1,"000016.SH"),"")</f>
        <v>0</v>
      </c>
      <c r="AG7">
        <f>IFERROR([1]!s_info_indexweight($A7,$B$1,"000300.SH"),"")</f>
        <v>0</v>
      </c>
      <c r="AH7">
        <f>IFERROR([1]!s_info_indexweight($A7,$B$1,"000905.SH"),"")</f>
        <v>0</v>
      </c>
      <c r="AI7">
        <f>IFERROR([1]!s_info_indexweight($A7,$B$1,"000852.SH"),"")</f>
        <v>2.3E-2</v>
      </c>
    </row>
    <row r="8" spans="1:35">
      <c r="A8" t="s">
        <v>40</v>
      </c>
      <c r="B8">
        <f>[1]!s_dq_close($A8,$B$1,3)</f>
        <v>37.18</v>
      </c>
      <c r="C8">
        <f>[1]!s_dq_volume($A8,$B$1)</f>
        <v>156844261</v>
      </c>
      <c r="D8">
        <f>[1]!s_dq_amount($A8,$B$1)</f>
        <v>5743976668</v>
      </c>
      <c r="E8">
        <f>[1]!s_dq_turn($A8,$B$1)</f>
        <v>9.9644274395037105</v>
      </c>
      <c r="F8">
        <f>[1]!S_VAL_MV($A8,$B$1)</f>
        <v>58531454524.400002</v>
      </c>
      <c r="G8">
        <f>[1]!s_val_ev($A8,$B$1)</f>
        <v>58531454524.400002</v>
      </c>
      <c r="H8">
        <f>[1]!s_val_ev1($A8,$B$1)</f>
        <v>64761966175.120003</v>
      </c>
      <c r="I8">
        <f>IFERROR([1]!s_mq_amount($A8,$B$1),"")</f>
        <v>12606464384</v>
      </c>
      <c r="J8">
        <f>[1]!s_val_pe_ttm($A8,$B$1)</f>
        <v>48.819820404052699</v>
      </c>
      <c r="K8">
        <f>[1]!s_val_pb_lf($A8,$B$1)</f>
        <v>4.3809852600097701</v>
      </c>
      <c r="L8">
        <f>[1]!s_val_dividendyield2($A8,$B$1)</f>
        <v>0.50658512440758396</v>
      </c>
      <c r="M8">
        <f>[1]!s_val_evtoebitda($A8,$B$1)</f>
        <v>22.322801526999601</v>
      </c>
      <c r="N8">
        <f>[1]!s_risk_betar24($A8,$B$1)</f>
        <v>1.1220999956130999</v>
      </c>
      <c r="O8">
        <f>[1]!s_profitnotice_changeratio($A8,$B$1)</f>
        <v>0</v>
      </c>
      <c r="P8">
        <f>IFERROR([1]!i_pq_pctchange($A8,TEXT(DATE(YEAR($B$1),1,1),"yyyy-mm-dd"),$B$1),"")</f>
        <v>47.072784810126599</v>
      </c>
      <c r="Q8">
        <f>[1]!s_west_netprofit($A8,YEAR($B$1),$B$1,180)</f>
        <v>0</v>
      </c>
      <c r="R8">
        <f>[1]!s_west_eps($A8,YEAR($B$1),$B$1,180)</f>
        <v>0</v>
      </c>
      <c r="S8">
        <f>[1]!s_west_instnum_np($A8,YEAR($B$1),$B$1,180)</f>
        <v>0</v>
      </c>
      <c r="T8">
        <f>[1]!s_west_stdnetprofit($A8,YEAR($B$1),$B$1,180)</f>
        <v>0</v>
      </c>
      <c r="U8">
        <f>[1]!s_west_mediannetprofit($A8,YEAR($B$1),$B$1,180)</f>
        <v>0</v>
      </c>
      <c r="V8">
        <f>[1]!s_west_maxnetprofit($A8,YEAR($B$1),$B$1,180)</f>
        <v>0</v>
      </c>
      <c r="W8">
        <f>[1]!s_west_minnetprofit($A8,YEAR($B$1),$B$1,180)</f>
        <v>0</v>
      </c>
      <c r="X8">
        <f>[1]!s_west_netprofit($A8,YEAR($B$1)+1,$B$1,180)</f>
        <v>0</v>
      </c>
      <c r="Y8">
        <f>[1]!s_west_eps($A8,YEAR($B$1)+1,$B$1,180)</f>
        <v>0</v>
      </c>
      <c r="Z8">
        <f>[1]!s_west_instnum_np($A8,YEAR($B$1)+1,$B$1,180)</f>
        <v>0</v>
      </c>
      <c r="AA8">
        <f>[1]!s_west_stdnetprofit($A8,YEAR($B$1)+1,$B$1,180)</f>
        <v>0</v>
      </c>
      <c r="AB8">
        <f>[1]!s_west_mediannetprofit($A8,YEAR($B$1)+1,$B$1,180)</f>
        <v>0</v>
      </c>
      <c r="AC8">
        <f>[1]!s_west_maxnetprofit($A8,YEAR($B$1)+1,$B$1,180)</f>
        <v>0</v>
      </c>
      <c r="AD8">
        <f>[1]!s_west_minnetprofit($A8,YEAR($B$1)+1,$B$1,180)</f>
        <v>0</v>
      </c>
      <c r="AE8">
        <f>[1]!s_west_avgroe($A8,YEAR($B$1),$B$1,180)</f>
        <v>0</v>
      </c>
      <c r="AF8">
        <f>IFERROR([1]!s_info_indexweight($A8,$B$1,"000016.SH"),"")</f>
        <v>0</v>
      </c>
      <c r="AG8">
        <f>IFERROR([1]!s_info_indexweight($A8,$B$1,"000300.SH"),"")</f>
        <v>0</v>
      </c>
      <c r="AH8">
        <f>IFERROR([1]!s_info_indexweight($A8,$B$1,"000905.SH"),"")</f>
        <v>0.41199999999999998</v>
      </c>
      <c r="AI8">
        <f>IFERROR([1]!s_info_indexweight($A8,$B$1,"000852.SH"),"")</f>
        <v>0</v>
      </c>
    </row>
    <row r="9" spans="1:35">
      <c r="A9" t="s">
        <v>41</v>
      </c>
      <c r="B9">
        <f>[1]!s_dq_close($A9,$B$1,3)</f>
        <v>8.02</v>
      </c>
      <c r="C9">
        <f>[1]!s_dq_volume($A9,$B$1)</f>
        <v>86397040</v>
      </c>
      <c r="D9">
        <f>[1]!s_dq_amount($A9,$B$1)</f>
        <v>691073460</v>
      </c>
      <c r="E9">
        <f>[1]!s_dq_turn($A9,$B$1)</f>
        <v>1.8160596782162099</v>
      </c>
      <c r="F9">
        <f>[1]!S_VAL_MV($A9,$B$1)</f>
        <v>38154267126.32</v>
      </c>
      <c r="G9">
        <f>[1]!s_val_ev($A9,$B$1)</f>
        <v>38154267126.32</v>
      </c>
      <c r="H9">
        <f>[1]!s_val_ev1($A9,$B$1)</f>
        <v>108533264002.39</v>
      </c>
      <c r="I9">
        <f>IFERROR([1]!s_mq_amount($A9,$B$1),"")</f>
        <v>1673625722</v>
      </c>
      <c r="J9">
        <f>[1]!s_val_pe_ttm($A9,$B$1)</f>
        <v>19.066650390625</v>
      </c>
      <c r="K9">
        <f>[1]!s_val_pb_lf($A9,$B$1)</f>
        <v>1.14047074317932</v>
      </c>
      <c r="L9">
        <f>[1]!s_val_dividendyield2($A9,$B$1)</f>
        <v>1.87032418952618</v>
      </c>
      <c r="M9">
        <f>[1]!s_val_evtoebitda($A9,$B$1)</f>
        <v>8.0819968946574505</v>
      </c>
      <c r="N9">
        <f>[1]!s_risk_betar24($A9,$B$1)</f>
        <v>0.79089999198913596</v>
      </c>
      <c r="O9">
        <f>[1]!s_profitnotice_changeratio($A9,$B$1)</f>
        <v>0</v>
      </c>
      <c r="P9">
        <f>IFERROR([1]!i_pq_pctchange($A9,TEXT(DATE(YEAR($B$1),1,1),"yyyy-mm-dd"),$B$1),"")</f>
        <v>23.006134969325199</v>
      </c>
      <c r="Q9">
        <f>[1]!s_west_netprofit($A9,YEAR($B$1),$B$1,180)</f>
        <v>0</v>
      </c>
      <c r="R9">
        <f>[1]!s_west_eps($A9,YEAR($B$1),$B$1,180)</f>
        <v>0</v>
      </c>
      <c r="S9">
        <f>[1]!s_west_instnum_np($A9,YEAR($B$1),$B$1,180)</f>
        <v>0</v>
      </c>
      <c r="T9">
        <f>[1]!s_west_stdnetprofit($A9,YEAR($B$1),$B$1,180)</f>
        <v>0</v>
      </c>
      <c r="U9">
        <f>[1]!s_west_mediannetprofit($A9,YEAR($B$1),$B$1,180)</f>
        <v>0</v>
      </c>
      <c r="V9">
        <f>[1]!s_west_maxnetprofit($A9,YEAR($B$1),$B$1,180)</f>
        <v>0</v>
      </c>
      <c r="W9">
        <f>[1]!s_west_minnetprofit($A9,YEAR($B$1),$B$1,180)</f>
        <v>0</v>
      </c>
      <c r="X9">
        <f>[1]!s_west_netprofit($A9,YEAR($B$1)+1,$B$1,180)</f>
        <v>0</v>
      </c>
      <c r="Y9">
        <f>[1]!s_west_eps($A9,YEAR($B$1)+1,$B$1,180)</f>
        <v>0</v>
      </c>
      <c r="Z9">
        <f>[1]!s_west_instnum_np($A9,YEAR($B$1)+1,$B$1,180)</f>
        <v>0</v>
      </c>
      <c r="AA9">
        <f>[1]!s_west_stdnetprofit($A9,YEAR($B$1)+1,$B$1,180)</f>
        <v>0</v>
      </c>
      <c r="AB9">
        <f>[1]!s_west_mediannetprofit($A9,YEAR($B$1)+1,$B$1,180)</f>
        <v>0</v>
      </c>
      <c r="AC9">
        <f>[1]!s_west_maxnetprofit($A9,YEAR($B$1)+1,$B$1,180)</f>
        <v>0</v>
      </c>
      <c r="AD9">
        <f>[1]!s_west_minnetprofit($A9,YEAR($B$1)+1,$B$1,180)</f>
        <v>0</v>
      </c>
      <c r="AE9">
        <f>[1]!s_west_avgroe($A9,YEAR($B$1),$B$1,180)</f>
        <v>0</v>
      </c>
      <c r="AF9">
        <f>IFERROR([1]!s_info_indexweight($A9,$B$1,"000016.SH"),"")</f>
        <v>0</v>
      </c>
      <c r="AG9">
        <f>IFERROR([1]!s_info_indexweight($A9,$B$1,"000300.SH"),"")</f>
        <v>0</v>
      </c>
      <c r="AH9">
        <f>IFERROR([1]!s_info_indexweight($A9,$B$1,"000905.SH"),"")</f>
        <v>0.109</v>
      </c>
      <c r="AI9">
        <f>IFERROR([1]!s_info_indexweight($A9,$B$1,"000852.SH"),"")</f>
        <v>0</v>
      </c>
    </row>
    <row r="10" spans="1:35">
      <c r="A10" t="s">
        <v>42</v>
      </c>
      <c r="B10">
        <f>[1]!s_dq_close($A10,$B$1,3)</f>
        <v>23.39</v>
      </c>
      <c r="C10">
        <f>[1]!s_dq_volume($A10,$B$1)</f>
        <v>3334259</v>
      </c>
      <c r="D10">
        <f>[1]!s_dq_amount($A10,$B$1)</f>
        <v>78476709</v>
      </c>
      <c r="E10">
        <f>[1]!s_dq_turn($A10,$B$1)</f>
        <v>0.69746660855593701</v>
      </c>
      <c r="F10">
        <f>[1]!S_VAL_MV($A10,$B$1)</f>
        <v>13018057151.030001</v>
      </c>
      <c r="G10">
        <f>[1]!s_val_ev($A10,$B$1)</f>
        <v>12196463358.570601</v>
      </c>
      <c r="H10">
        <f>[1]!s_val_ev1($A10,$B$1)</f>
        <v>16292002924.2806</v>
      </c>
      <c r="I10">
        <f>IFERROR([1]!s_mq_amount($A10,$B$1),"")</f>
        <v>135097384</v>
      </c>
      <c r="J10">
        <f>[1]!s_val_pe_ttm($A10,$B$1)</f>
        <v>11.8843946456909</v>
      </c>
      <c r="K10">
        <f>[1]!s_val_pb_lf($A10,$B$1)</f>
        <v>0.68887990713119496</v>
      </c>
      <c r="L10">
        <f>[1]!s_val_dividendyield2($A10,$B$1)</f>
        <v>1.56477126977341</v>
      </c>
      <c r="M10">
        <f>[1]!s_val_evtoebitda($A10,$B$1)</f>
        <v>3.6011476144873602</v>
      </c>
      <c r="N10">
        <f>[1]!s_risk_betar24($A10,$B$1)</f>
        <v>1.24179995059967</v>
      </c>
      <c r="O10">
        <f>[1]!s_profitnotice_changeratio($A10,$B$1)</f>
        <v>0</v>
      </c>
      <c r="P10">
        <f>IFERROR([1]!i_pq_pctchange($A10,TEXT(DATE(YEAR($B$1),1,1),"yyyy-mm-dd"),$B$1),"")</f>
        <v>-4.7638436482084696</v>
      </c>
      <c r="Q10">
        <f>[1]!s_west_netprofit($A10,YEAR($B$1),$B$1,180)</f>
        <v>1229090000</v>
      </c>
      <c r="R10">
        <f>[1]!s_west_eps($A10,YEAR($B$1),$B$1,180)</f>
        <v>2.2079000473022501</v>
      </c>
      <c r="S10">
        <f>[1]!s_west_instnum_np($A10,YEAR($B$1),$B$1,180)</f>
        <v>8</v>
      </c>
      <c r="T10">
        <f>[1]!s_west_stdnetprofit($A10,YEAR($B$1),$B$1,180)</f>
        <v>36764217</v>
      </c>
      <c r="U10">
        <f>[1]!s_west_mediannetprofit($A10,YEAR($B$1),$B$1,180)</f>
        <v>1226500000</v>
      </c>
      <c r="V10">
        <f>[1]!s_west_maxnetprofit($A10,YEAR($B$1),$B$1,180)</f>
        <v>1274720000</v>
      </c>
      <c r="W10">
        <f>[1]!s_west_minnetprofit($A10,YEAR($B$1),$B$1,180)</f>
        <v>1161000000</v>
      </c>
      <c r="X10">
        <f>[1]!s_west_netprofit($A10,YEAR($B$1)+1,$B$1,180)</f>
        <v>1296405000</v>
      </c>
      <c r="Y10">
        <f>[1]!s_west_eps($A10,YEAR($B$1)+1,$B$1,180)</f>
        <v>2.3287999629974401</v>
      </c>
      <c r="Z10">
        <f>[1]!s_west_instnum_np($A10,YEAR($B$1)+1,$B$1,180)</f>
        <v>8</v>
      </c>
      <c r="AA10">
        <f>[1]!s_west_stdnetprofit($A10,YEAR($B$1)+1,$B$1,180)</f>
        <v>76509631</v>
      </c>
      <c r="AB10">
        <f>[1]!s_west_mediannetprofit($A10,YEAR($B$1)+1,$B$1,180)</f>
        <v>1318000000</v>
      </c>
      <c r="AC10">
        <f>[1]!s_west_maxnetprofit($A10,YEAR($B$1)+1,$B$1,180)</f>
        <v>1372000000</v>
      </c>
      <c r="AD10">
        <f>[1]!s_west_minnetprofit($A10,YEAR($B$1)+1,$B$1,180)</f>
        <v>1163000000</v>
      </c>
      <c r="AE10">
        <f>[1]!s_west_avgroe($A10,YEAR($B$1),$B$1,180)</f>
        <v>6.3324999809265101</v>
      </c>
      <c r="AF10">
        <f>IFERROR([1]!s_info_indexweight($A10,$B$1,"000016.SH"),"")</f>
        <v>0</v>
      </c>
      <c r="AG10">
        <f>IFERROR([1]!s_info_indexweight($A10,$B$1,"000300.SH"),"")</f>
        <v>0</v>
      </c>
      <c r="AH10">
        <f>IFERROR([1]!s_info_indexweight($A10,$B$1,"000905.SH"),"")</f>
        <v>0</v>
      </c>
      <c r="AI10">
        <f>IFERROR([1]!s_info_indexweight($A10,$B$1,"000852.SH"),"")</f>
        <v>4.9000000000000002E-2</v>
      </c>
    </row>
    <row r="11" spans="1:35">
      <c r="A11" t="s">
        <v>43</v>
      </c>
      <c r="B11">
        <f>[1]!s_dq_close($A11,$B$1,3)</f>
        <v>23.5</v>
      </c>
      <c r="C11">
        <f>[1]!s_dq_volume($A11,$B$1)</f>
        <v>6658047</v>
      </c>
      <c r="D11">
        <f>[1]!s_dq_amount($A11,$B$1)</f>
        <v>157737238</v>
      </c>
      <c r="E11">
        <f>[1]!s_dq_turn($A11,$B$1)</f>
        <v>0.74670244263508501</v>
      </c>
      <c r="F11">
        <f>[1]!S_VAL_MV($A11,$B$1)</f>
        <v>23774010000</v>
      </c>
      <c r="G11">
        <f>[1]!s_val_ev($A11,$B$1)</f>
        <v>21379952208</v>
      </c>
      <c r="H11">
        <f>[1]!s_val_ev1($A11,$B$1)</f>
        <v>21380002208</v>
      </c>
      <c r="I11">
        <f>IFERROR([1]!s_mq_amount($A11,$B$1),"")</f>
        <v>407792983</v>
      </c>
      <c r="J11">
        <f>[1]!s_val_pe_ttm($A11,$B$1)</f>
        <v>1007.03344726562</v>
      </c>
      <c r="K11">
        <f>[1]!s_val_pb_lf($A11,$B$1)</f>
        <v>6.5793395042419398</v>
      </c>
      <c r="L11">
        <f>[1]!s_val_dividendyield2($A11,$B$1)</f>
        <v>0</v>
      </c>
      <c r="M11">
        <f>[1]!s_val_evtoebitda($A11,$B$1)</f>
        <v>110.718379583188</v>
      </c>
      <c r="N11">
        <f>[1]!s_risk_betar24($A11,$B$1)</f>
        <v>2.61619997024536</v>
      </c>
      <c r="O11">
        <f>[1]!s_profitnotice_changeratio($A11,$B$1)</f>
        <v>0</v>
      </c>
      <c r="P11">
        <f>IFERROR([1]!i_pq_pctchange($A11,TEXT(DATE(YEAR($B$1),1,1),"yyyy-mm-dd"),$B$1),"")</f>
        <v>6.7211625794732202</v>
      </c>
      <c r="Q11">
        <f>[1]!s_west_netprofit($A11,YEAR($B$1),$B$1,180)</f>
        <v>0</v>
      </c>
      <c r="R11">
        <f>[1]!s_west_eps($A11,YEAR($B$1),$B$1,180)</f>
        <v>0</v>
      </c>
      <c r="S11">
        <f>[1]!s_west_instnum_np($A11,YEAR($B$1),$B$1,180)</f>
        <v>0</v>
      </c>
      <c r="T11">
        <f>[1]!s_west_stdnetprofit($A11,YEAR($B$1),$B$1,180)</f>
        <v>0</v>
      </c>
      <c r="U11">
        <f>[1]!s_west_mediannetprofit($A11,YEAR($B$1),$B$1,180)</f>
        <v>0</v>
      </c>
      <c r="V11">
        <f>[1]!s_west_maxnetprofit($A11,YEAR($B$1),$B$1,180)</f>
        <v>0</v>
      </c>
      <c r="W11">
        <f>[1]!s_west_minnetprofit($A11,YEAR($B$1),$B$1,180)</f>
        <v>0</v>
      </c>
      <c r="X11">
        <f>[1]!s_west_netprofit($A11,YEAR($B$1)+1,$B$1,180)</f>
        <v>0</v>
      </c>
      <c r="Y11">
        <f>[1]!s_west_eps($A11,YEAR($B$1)+1,$B$1,180)</f>
        <v>0</v>
      </c>
      <c r="Z11">
        <f>[1]!s_west_instnum_np($A11,YEAR($B$1)+1,$B$1,180)</f>
        <v>0</v>
      </c>
      <c r="AA11">
        <f>[1]!s_west_stdnetprofit($A11,YEAR($B$1)+1,$B$1,180)</f>
        <v>0</v>
      </c>
      <c r="AB11">
        <f>[1]!s_west_mediannetprofit($A11,YEAR($B$1)+1,$B$1,180)</f>
        <v>0</v>
      </c>
      <c r="AC11">
        <f>[1]!s_west_maxnetprofit($A11,YEAR($B$1)+1,$B$1,180)</f>
        <v>0</v>
      </c>
      <c r="AD11">
        <f>[1]!s_west_minnetprofit($A11,YEAR($B$1)+1,$B$1,180)</f>
        <v>0</v>
      </c>
      <c r="AE11">
        <f>[1]!s_west_avgroe($A11,YEAR($B$1),$B$1,180)</f>
        <v>0</v>
      </c>
      <c r="AF11">
        <f>IFERROR([1]!s_info_indexweight($A11,$B$1,"000016.SH"),"")</f>
        <v>0</v>
      </c>
      <c r="AG11">
        <f>IFERROR([1]!s_info_indexweight($A11,$B$1,"000300.SH"),"")</f>
        <v>0</v>
      </c>
      <c r="AH11">
        <f>IFERROR([1]!s_info_indexweight($A11,$B$1,"000905.SH"),"")</f>
        <v>0</v>
      </c>
      <c r="AI11">
        <f>IFERROR([1]!s_info_indexweight($A11,$B$1,"000852.SH"),"")</f>
        <v>7.0999999999999994E-2</v>
      </c>
    </row>
    <row r="12" spans="1:35">
      <c r="A12" t="s">
        <v>44</v>
      </c>
      <c r="B12">
        <f>[1]!s_dq_close($A12,$B$1,3)</f>
        <v>4.67</v>
      </c>
      <c r="C12">
        <f>[1]!s_dq_volume($A12,$B$1)</f>
        <v>8404644</v>
      </c>
      <c r="D12">
        <f>[1]!s_dq_amount($A12,$B$1)</f>
        <v>39370421</v>
      </c>
      <c r="E12">
        <f>[1]!s_dq_turn($A12,$B$1)</f>
        <v>0.50299919013400896</v>
      </c>
      <c r="F12">
        <f>[1]!S_VAL_MV($A12,$B$1)</f>
        <v>8031516646.1499996</v>
      </c>
      <c r="G12">
        <f>[1]!s_val_ev($A12,$B$1)</f>
        <v>7935918917.0921202</v>
      </c>
      <c r="H12">
        <f>[1]!s_val_ev1($A12,$B$1)</f>
        <v>9283780972.6921196</v>
      </c>
      <c r="I12">
        <f>IFERROR([1]!s_mq_amount($A12,$B$1),"")</f>
        <v>91147046</v>
      </c>
      <c r="J12">
        <f>[1]!s_val_pe_ttm($A12,$B$1)</f>
        <v>12.0953168869019</v>
      </c>
      <c r="K12">
        <f>[1]!s_val_pb_lf($A12,$B$1)</f>
        <v>0.94103801250457797</v>
      </c>
      <c r="L12">
        <f>[1]!s_val_dividendyield2($A12,$B$1)</f>
        <v>3.21199143468951</v>
      </c>
      <c r="M12">
        <f>[1]!s_val_evtoebitda($A12,$B$1)</f>
        <v>4.44444012260821</v>
      </c>
      <c r="N12">
        <f>[1]!s_risk_betar24($A12,$B$1)</f>
        <v>0.72159999608993497</v>
      </c>
      <c r="O12">
        <f>[1]!s_profitnotice_changeratio($A12,$B$1)</f>
        <v>0</v>
      </c>
      <c r="P12">
        <f>IFERROR([1]!i_pq_pctchange($A12,TEXT(DATE(YEAR($B$1),1,1),"yyyy-mm-dd"),$B$1),"")</f>
        <v>-18.641114982578401</v>
      </c>
      <c r="Q12">
        <f>[1]!s_west_netprofit($A12,YEAR($B$1),$B$1,180)</f>
        <v>0</v>
      </c>
      <c r="R12">
        <f>[1]!s_west_eps($A12,YEAR($B$1),$B$1,180)</f>
        <v>0</v>
      </c>
      <c r="S12">
        <f>[1]!s_west_instnum_np($A12,YEAR($B$1),$B$1,180)</f>
        <v>0</v>
      </c>
      <c r="T12">
        <f>[1]!s_west_stdnetprofit($A12,YEAR($B$1),$B$1,180)</f>
        <v>0</v>
      </c>
      <c r="U12">
        <f>[1]!s_west_mediannetprofit($A12,YEAR($B$1),$B$1,180)</f>
        <v>0</v>
      </c>
      <c r="V12">
        <f>[1]!s_west_maxnetprofit($A12,YEAR($B$1),$B$1,180)</f>
        <v>0</v>
      </c>
      <c r="W12">
        <f>[1]!s_west_minnetprofit($A12,YEAR($B$1),$B$1,180)</f>
        <v>0</v>
      </c>
      <c r="X12">
        <f>[1]!s_west_netprofit($A12,YEAR($B$1)+1,$B$1,180)</f>
        <v>0</v>
      </c>
      <c r="Y12">
        <f>[1]!s_west_eps($A12,YEAR($B$1)+1,$B$1,180)</f>
        <v>0</v>
      </c>
      <c r="Z12">
        <f>[1]!s_west_instnum_np($A12,YEAR($B$1)+1,$B$1,180)</f>
        <v>0</v>
      </c>
      <c r="AA12">
        <f>[1]!s_west_stdnetprofit($A12,YEAR($B$1)+1,$B$1,180)</f>
        <v>0</v>
      </c>
      <c r="AB12">
        <f>[1]!s_west_mediannetprofit($A12,YEAR($B$1)+1,$B$1,180)</f>
        <v>0</v>
      </c>
      <c r="AC12">
        <f>[1]!s_west_maxnetprofit($A12,YEAR($B$1)+1,$B$1,180)</f>
        <v>0</v>
      </c>
      <c r="AD12">
        <f>[1]!s_west_minnetprofit($A12,YEAR($B$1)+1,$B$1,180)</f>
        <v>0</v>
      </c>
      <c r="AE12">
        <f>[1]!s_west_avgroe($A12,YEAR($B$1),$B$1,180)</f>
        <v>0</v>
      </c>
      <c r="AF12">
        <f>IFERROR([1]!s_info_indexweight($A12,$B$1,"000016.SH"),"")</f>
        <v>0</v>
      </c>
      <c r="AG12">
        <f>IFERROR([1]!s_info_indexweight($A12,$B$1,"000300.SH"),"")</f>
        <v>0</v>
      </c>
      <c r="AH12">
        <f>IFERROR([1]!s_info_indexweight($A12,$B$1,"000905.SH"),"")</f>
        <v>0</v>
      </c>
      <c r="AI12">
        <f>IFERROR([1]!s_info_indexweight($A12,$B$1,"000852.SH"),"")</f>
        <v>2.5000000000000001E-2</v>
      </c>
    </row>
    <row r="13" spans="1:35">
      <c r="A13" t="s">
        <v>45</v>
      </c>
      <c r="B13">
        <f>[1]!s_dq_close($A13,$B$1,3)</f>
        <v>16.04</v>
      </c>
      <c r="C13">
        <f>[1]!s_dq_volume($A13,$B$1)</f>
        <v>20542190</v>
      </c>
      <c r="D13">
        <f>[1]!s_dq_amount($A13,$B$1)</f>
        <v>329208433</v>
      </c>
      <c r="E13">
        <f>[1]!s_dq_turn($A13,$B$1)</f>
        <v>1.8051780227480501</v>
      </c>
      <c r="F13">
        <f>[1]!S_VAL_MV($A13,$B$1)</f>
        <v>19491476148.439999</v>
      </c>
      <c r="G13">
        <f>[1]!s_val_ev($A13,$B$1)</f>
        <v>19491476148.439999</v>
      </c>
      <c r="H13">
        <f>[1]!s_val_ev1($A13,$B$1)</f>
        <v>32446578723.52</v>
      </c>
      <c r="I13">
        <f>IFERROR([1]!s_mq_amount($A13,$B$1),"")</f>
        <v>654368869</v>
      </c>
      <c r="J13">
        <f>[1]!s_val_pe_ttm($A13,$B$1)</f>
        <v>-111.11370086669901</v>
      </c>
      <c r="K13">
        <f>[1]!s_val_pb_lf($A13,$B$1)</f>
        <v>2.6387679576873802</v>
      </c>
      <c r="L13">
        <f>[1]!s_val_dividendyield2($A13,$B$1)</f>
        <v>0</v>
      </c>
      <c r="M13">
        <f>[1]!s_val_evtoebitda($A13,$B$1)</f>
        <v>12.434757841279399</v>
      </c>
      <c r="N13">
        <f>[1]!s_risk_betar24($A13,$B$1)</f>
        <v>1.99629998207092</v>
      </c>
      <c r="O13">
        <f>[1]!s_profitnotice_changeratio($A13,$B$1)</f>
        <v>0</v>
      </c>
      <c r="P13">
        <f>IFERROR([1]!i_pq_pctchange($A13,TEXT(DATE(YEAR($B$1),1,1),"yyyy-mm-dd"),$B$1),"")</f>
        <v>-17.105943152454799</v>
      </c>
      <c r="Q13">
        <f>[1]!s_west_netprofit($A13,YEAR($B$1),$B$1,180)</f>
        <v>299270000</v>
      </c>
      <c r="R13">
        <f>[1]!s_west_eps($A13,YEAR($B$1),$B$1,180)</f>
        <v>0.24629999697208399</v>
      </c>
      <c r="S13">
        <f>[1]!s_west_instnum_np($A13,YEAR($B$1),$B$1,180)</f>
        <v>1</v>
      </c>
      <c r="T13">
        <f>[1]!s_west_stdnetprofit($A13,YEAR($B$1),$B$1,180)</f>
        <v>30080322</v>
      </c>
      <c r="U13">
        <f>[1]!s_west_mediannetprofit($A13,YEAR($B$1),$B$1,180)</f>
        <v>299270000</v>
      </c>
      <c r="V13">
        <f>[1]!s_west_maxnetprofit($A13,YEAR($B$1),$B$1,180)</f>
        <v>320540000</v>
      </c>
      <c r="W13">
        <f>[1]!s_west_minnetprofit($A13,YEAR($B$1),$B$1,180)</f>
        <v>278000000</v>
      </c>
      <c r="X13">
        <f>[1]!s_west_netprofit($A13,YEAR($B$1)+1,$B$1,180)</f>
        <v>376500000</v>
      </c>
      <c r="Y13">
        <f>[1]!s_west_eps($A13,YEAR($B$1)+1,$B$1,180)</f>
        <v>0.30979999899864202</v>
      </c>
      <c r="Z13">
        <f>[1]!s_west_instnum_np($A13,YEAR($B$1)+1,$B$1,180)</f>
        <v>2</v>
      </c>
      <c r="AA13">
        <f>[1]!s_west_stdnetprofit($A13,YEAR($B$1)+1,$B$1,180)</f>
        <v>98287843</v>
      </c>
      <c r="AB13">
        <f>[1]!s_west_mediannetprofit($A13,YEAR($B$1)+1,$B$1,180)</f>
        <v>376500000</v>
      </c>
      <c r="AC13">
        <f>[1]!s_west_maxnetprofit($A13,YEAR($B$1)+1,$B$1,180)</f>
        <v>446000000</v>
      </c>
      <c r="AD13">
        <f>[1]!s_west_minnetprofit($A13,YEAR($B$1)+1,$B$1,180)</f>
        <v>307000000</v>
      </c>
      <c r="AE13">
        <f>[1]!s_west_avgroe($A13,YEAR($B$1),$B$1,180)</f>
        <v>4.1100001335143999</v>
      </c>
      <c r="AF13">
        <f>IFERROR([1]!s_info_indexweight($A13,$B$1,"000016.SH"),"")</f>
        <v>0</v>
      </c>
      <c r="AG13">
        <f>IFERROR([1]!s_info_indexweight($A13,$B$1,"000300.SH"),"")</f>
        <v>0</v>
      </c>
      <c r="AH13">
        <f>IFERROR([1]!s_info_indexweight($A13,$B$1,"000905.SH"),"")</f>
        <v>9.5000000000000001E-2</v>
      </c>
      <c r="AI13">
        <f>IFERROR([1]!s_info_indexweight($A13,$B$1,"000852.SH"),"")</f>
        <v>0</v>
      </c>
    </row>
    <row r="14" spans="1:35">
      <c r="A14" t="s">
        <v>46</v>
      </c>
      <c r="B14">
        <f>[1]!s_dq_close($A14,$B$1,3)</f>
        <v>26.05</v>
      </c>
      <c r="C14">
        <f>[1]!s_dq_volume($A14,$B$1)</f>
        <v>41445591</v>
      </c>
      <c r="D14">
        <f>[1]!s_dq_amount($A14,$B$1)</f>
        <v>1080746866</v>
      </c>
      <c r="E14">
        <f>[1]!s_dq_turn($A14,$B$1)</f>
        <v>4.8808451190764499</v>
      </c>
      <c r="F14">
        <f>[1]!S_VAL_MV($A14,$B$1)</f>
        <v>26486068221.150002</v>
      </c>
      <c r="G14">
        <f>[1]!s_val_ev($A14,$B$1)</f>
        <v>26486068221.150002</v>
      </c>
      <c r="H14">
        <f>[1]!s_val_ev1($A14,$B$1)</f>
        <v>50287360323.019997</v>
      </c>
      <c r="I14">
        <f>IFERROR([1]!s_mq_amount($A14,$B$1),"")</f>
        <v>2949017051</v>
      </c>
      <c r="J14">
        <f>[1]!s_val_pe_ttm($A14,$B$1)</f>
        <v>48.897747039794901</v>
      </c>
      <c r="K14">
        <f>[1]!s_val_pb_lf($A14,$B$1)</f>
        <v>2.3650956153869598</v>
      </c>
      <c r="L14">
        <f>[1]!s_val_dividendyield2($A14,$B$1)</f>
        <v>0.20016451894005599</v>
      </c>
      <c r="M14">
        <f>[1]!s_val_evtoebitda($A14,$B$1)</f>
        <v>30.9424259793633</v>
      </c>
      <c r="N14">
        <f>[1]!s_risk_betar24($A14,$B$1)</f>
        <v>1.6309000253677399</v>
      </c>
      <c r="O14">
        <f>[1]!s_profitnotice_changeratio($A14,$B$1)</f>
        <v>0</v>
      </c>
      <c r="P14">
        <f>IFERROR([1]!i_pq_pctchange($A14,TEXT(DATE(YEAR($B$1),1,1),"yyyy-mm-dd"),$B$1),"")</f>
        <v>-6.1037249504467201</v>
      </c>
      <c r="Q14">
        <f>[1]!s_west_netprofit($A14,YEAR($B$1),$B$1,180)</f>
        <v>948911667</v>
      </c>
      <c r="R14">
        <f>[1]!s_west_eps($A14,YEAR($B$1),$B$1,180)</f>
        <v>0.93330001831054699</v>
      </c>
      <c r="S14">
        <f>[1]!s_west_instnum_np($A14,YEAR($B$1),$B$1,180)</f>
        <v>6</v>
      </c>
      <c r="T14">
        <f>[1]!s_west_stdnetprofit($A14,YEAR($B$1),$B$1,180)</f>
        <v>304211418</v>
      </c>
      <c r="U14">
        <f>[1]!s_west_mediannetprofit($A14,YEAR($B$1),$B$1,180)</f>
        <v>875000000</v>
      </c>
      <c r="V14">
        <f>[1]!s_west_maxnetprofit($A14,YEAR($B$1),$B$1,180)</f>
        <v>1548000000</v>
      </c>
      <c r="W14">
        <f>[1]!s_west_minnetprofit($A14,YEAR($B$1),$B$1,180)</f>
        <v>720000000</v>
      </c>
      <c r="X14">
        <f>[1]!s_west_netprofit($A14,YEAR($B$1)+1,$B$1,180)</f>
        <v>1185903333</v>
      </c>
      <c r="Y14">
        <f>[1]!s_west_eps($A14,YEAR($B$1)+1,$B$1,180)</f>
        <v>1.1663999557495099</v>
      </c>
      <c r="Z14">
        <f>[1]!s_west_instnum_np($A14,YEAR($B$1)+1,$B$1,180)</f>
        <v>6</v>
      </c>
      <c r="AA14">
        <f>[1]!s_west_stdnetprofit($A14,YEAR($B$1)+1,$B$1,180)</f>
        <v>299344217</v>
      </c>
      <c r="AB14">
        <f>[1]!s_west_mediannetprofit($A14,YEAR($B$1)+1,$B$1,180)</f>
        <v>1134500000</v>
      </c>
      <c r="AC14">
        <f>[1]!s_west_maxnetprofit($A14,YEAR($B$1)+1,$B$1,180)</f>
        <v>1761000000</v>
      </c>
      <c r="AD14">
        <f>[1]!s_west_minnetprofit($A14,YEAR($B$1)+1,$B$1,180)</f>
        <v>938420000</v>
      </c>
      <c r="AE14">
        <f>[1]!s_west_avgroe($A14,YEAR($B$1),$B$1,180)</f>
        <v>8.2132997512817401</v>
      </c>
      <c r="AF14">
        <f>IFERROR([1]!s_info_indexweight($A14,$B$1,"000016.SH"),"")</f>
        <v>0</v>
      </c>
      <c r="AG14">
        <f>IFERROR([1]!s_info_indexweight($A14,$B$1,"000300.SH"),"")</f>
        <v>0</v>
      </c>
      <c r="AH14">
        <f>IFERROR([1]!s_info_indexweight($A14,$B$1,"000905.SH"),"")</f>
        <v>0.19500000000000001</v>
      </c>
      <c r="AI14">
        <f>IFERROR([1]!s_info_indexweight($A14,$B$1,"000852.SH"),"")</f>
        <v>0</v>
      </c>
    </row>
    <row r="15" spans="1:35">
      <c r="A15" t="s">
        <v>47</v>
      </c>
      <c r="B15">
        <f>[1]!s_dq_close($A15,$B$1,3)</f>
        <v>5.81</v>
      </c>
      <c r="C15">
        <f>[1]!s_dq_volume($A15,$B$1)</f>
        <v>32709651</v>
      </c>
      <c r="D15">
        <f>[1]!s_dq_amount($A15,$B$1)</f>
        <v>189301872</v>
      </c>
      <c r="E15">
        <f>[1]!s_dq_turn($A15,$B$1)</f>
        <v>1.4141498869298399</v>
      </c>
      <c r="F15">
        <f>[1]!S_VAL_MV($A15,$B$1)</f>
        <v>13874470387.889999</v>
      </c>
      <c r="G15">
        <f>[1]!s_val_ev($A15,$B$1)</f>
        <v>13874470387.889999</v>
      </c>
      <c r="H15">
        <f>[1]!s_val_ev1($A15,$B$1)</f>
        <v>25511290464.459999</v>
      </c>
      <c r="I15">
        <f>IFERROR([1]!s_mq_amount($A15,$B$1),"")</f>
        <v>374978028</v>
      </c>
      <c r="J15">
        <f>[1]!s_val_pe_ttm($A15,$B$1)</f>
        <v>47.996978759765597</v>
      </c>
      <c r="K15">
        <f>[1]!s_val_pb_lf($A15,$B$1)</f>
        <v>1.28956842422485</v>
      </c>
      <c r="L15">
        <f>[1]!s_val_dividendyield2($A15,$B$1)</f>
        <v>0.60585197934595503</v>
      </c>
      <c r="M15">
        <f>[1]!s_val_evtoebitda($A15,$B$1)</f>
        <v>13.853046296857</v>
      </c>
      <c r="N15">
        <f>[1]!s_risk_betar24($A15,$B$1)</f>
        <v>1.06159996986389</v>
      </c>
      <c r="O15">
        <f>[1]!s_profitnotice_changeratio($A15,$B$1)</f>
        <v>0</v>
      </c>
      <c r="P15">
        <f>IFERROR([1]!i_pq_pctchange($A15,TEXT(DATE(YEAR($B$1),1,1),"yyyy-mm-dd"),$B$1),"")</f>
        <v>5.2536231884058102</v>
      </c>
      <c r="Q15">
        <f>[1]!s_west_netprofit($A15,YEAR($B$1),$B$1,180)</f>
        <v>495000000</v>
      </c>
      <c r="R15">
        <f>[1]!s_west_eps($A15,YEAR($B$1),$B$1,180)</f>
        <v>0.20730000734329199</v>
      </c>
      <c r="S15">
        <f>[1]!s_west_instnum_np($A15,YEAR($B$1),$B$1,180)</f>
        <v>2</v>
      </c>
      <c r="T15">
        <f>[1]!s_west_stdnetprofit($A15,YEAR($B$1),$B$1,180)</f>
        <v>2828427</v>
      </c>
      <c r="U15">
        <f>[1]!s_west_mediannetprofit($A15,YEAR($B$1),$B$1,180)</f>
        <v>495000000</v>
      </c>
      <c r="V15">
        <f>[1]!s_west_maxnetprofit($A15,YEAR($B$1),$B$1,180)</f>
        <v>497000000</v>
      </c>
      <c r="W15">
        <f>[1]!s_west_minnetprofit($A15,YEAR($B$1),$B$1,180)</f>
        <v>493000000</v>
      </c>
      <c r="X15">
        <f>[1]!s_west_netprofit($A15,YEAR($B$1)+1,$B$1,180)</f>
        <v>627500000</v>
      </c>
      <c r="Y15">
        <f>[1]!s_west_eps($A15,YEAR($B$1)+1,$B$1,180)</f>
        <v>0.26280000805854797</v>
      </c>
      <c r="Z15">
        <f>[1]!s_west_instnum_np($A15,YEAR($B$1)+1,$B$1,180)</f>
        <v>2</v>
      </c>
      <c r="AA15">
        <f>[1]!s_west_stdnetprofit($A15,YEAR($B$1)+1,$B$1,180)</f>
        <v>41719300</v>
      </c>
      <c r="AB15">
        <f>[1]!s_west_mediannetprofit($A15,YEAR($B$1)+1,$B$1,180)</f>
        <v>627500000</v>
      </c>
      <c r="AC15">
        <f>[1]!s_west_maxnetprofit($A15,YEAR($B$1)+1,$B$1,180)</f>
        <v>657000000</v>
      </c>
      <c r="AD15">
        <f>[1]!s_west_minnetprofit($A15,YEAR($B$1)+1,$B$1,180)</f>
        <v>598000000</v>
      </c>
      <c r="AE15">
        <f>[1]!s_west_avgroe($A15,YEAR($B$1),$B$1,180)</f>
        <v>4.6999998092651403</v>
      </c>
      <c r="AF15">
        <f>IFERROR([1]!s_info_indexweight($A15,$B$1,"000016.SH"),"")</f>
        <v>0</v>
      </c>
      <c r="AG15">
        <f>IFERROR([1]!s_info_indexweight($A15,$B$1,"000300.SH"),"")</f>
        <v>0</v>
      </c>
      <c r="AH15">
        <f>IFERROR([1]!s_info_indexweight($A15,$B$1,"000905.SH"),"")</f>
        <v>0</v>
      </c>
      <c r="AI15">
        <f>IFERROR([1]!s_info_indexweight($A15,$B$1,"000852.SH"),"")</f>
        <v>0.106</v>
      </c>
    </row>
    <row r="16" spans="1:35">
      <c r="A16" t="s">
        <v>48</v>
      </c>
      <c r="B16">
        <f>[1]!s_dq_close($A16,$B$1,3)</f>
        <v>10.48</v>
      </c>
      <c r="C16">
        <f>[1]!s_dq_volume($A16,$B$1)</f>
        <v>40389044</v>
      </c>
      <c r="D16">
        <f>[1]!s_dq_amount($A16,$B$1)</f>
        <v>424802120</v>
      </c>
      <c r="E16">
        <f>[1]!s_dq_turn($A16,$B$1)</f>
        <v>1.75497169885596</v>
      </c>
      <c r="F16">
        <f>[1]!S_VAL_MV($A16,$B$1)</f>
        <v>56513613634.800003</v>
      </c>
      <c r="G16">
        <f>[1]!s_val_ev($A16,$B$1)</f>
        <v>49319582995.829002</v>
      </c>
      <c r="H16">
        <f>[1]!s_val_ev1($A16,$B$1)</f>
        <v>86581798995.828995</v>
      </c>
      <c r="I16">
        <f>IFERROR([1]!s_mq_amount($A16,$B$1),"")</f>
        <v>856344350</v>
      </c>
      <c r="J16">
        <f>[1]!s_val_pe_ttm($A16,$B$1)</f>
        <v>-495.65518188476602</v>
      </c>
      <c r="K16">
        <f>[1]!s_val_pb_lf($A16,$B$1)</f>
        <v>1.2096261978149401</v>
      </c>
      <c r="L16">
        <f>[1]!s_val_dividendyield2($A16,$B$1)</f>
        <v>1.6717139644707499</v>
      </c>
      <c r="M16">
        <f>[1]!s_val_evtoebitda($A16,$B$1)</f>
        <v>7.5692263808145501</v>
      </c>
      <c r="N16">
        <f>[1]!s_risk_betar24($A16,$B$1)</f>
        <v>1.2207000255584699</v>
      </c>
      <c r="O16">
        <f>[1]!s_profitnotice_changeratio($A16,$B$1)</f>
        <v>0</v>
      </c>
      <c r="P16">
        <f>IFERROR([1]!i_pq_pctchange($A16,TEXT(DATE(YEAR($B$1),1,1),"yyyy-mm-dd"),$B$1),"")</f>
        <v>3.86521308225967</v>
      </c>
      <c r="Q16">
        <f>[1]!s_west_netprofit($A16,YEAR($B$1),$B$1,180)</f>
        <v>3810173750</v>
      </c>
      <c r="R16">
        <f>[1]!s_west_eps($A16,YEAR($B$1),$B$1,180)</f>
        <v>0.70649999380111705</v>
      </c>
      <c r="S16">
        <f>[1]!s_west_instnum_np($A16,YEAR($B$1),$B$1,180)</f>
        <v>8</v>
      </c>
      <c r="T16">
        <f>[1]!s_west_stdnetprofit($A16,YEAR($B$1),$B$1,180)</f>
        <v>410368266</v>
      </c>
      <c r="U16">
        <f>[1]!s_west_mediannetprofit($A16,YEAR($B$1),$B$1,180)</f>
        <v>3596000000</v>
      </c>
      <c r="V16">
        <f>[1]!s_west_maxnetprofit($A16,YEAR($B$1),$B$1,180)</f>
        <v>4411000000</v>
      </c>
      <c r="W16">
        <f>[1]!s_west_minnetprofit($A16,YEAR($B$1),$B$1,180)</f>
        <v>3453000000</v>
      </c>
      <c r="X16">
        <f>[1]!s_west_netprofit($A16,YEAR($B$1)+1,$B$1,180)</f>
        <v>4945476250</v>
      </c>
      <c r="Y16">
        <f>[1]!s_west_eps($A16,YEAR($B$1)+1,$B$1,180)</f>
        <v>0.91710001230239901</v>
      </c>
      <c r="Z16">
        <f>[1]!s_west_instnum_np($A16,YEAR($B$1)+1,$B$1,180)</f>
        <v>8</v>
      </c>
      <c r="AA16">
        <f>[1]!s_west_stdnetprofit($A16,YEAR($B$1)+1,$B$1,180)</f>
        <v>484842668</v>
      </c>
      <c r="AB16">
        <f>[1]!s_west_mediannetprofit($A16,YEAR($B$1)+1,$B$1,180)</f>
        <v>4957545000</v>
      </c>
      <c r="AC16">
        <f>[1]!s_west_maxnetprofit($A16,YEAR($B$1)+1,$B$1,180)</f>
        <v>5576000000</v>
      </c>
      <c r="AD16">
        <f>[1]!s_west_minnetprofit($A16,YEAR($B$1)+1,$B$1,180)</f>
        <v>4307000000</v>
      </c>
      <c r="AE16">
        <f>[1]!s_west_avgroe($A16,YEAR($B$1),$B$1,180)</f>
        <v>6.5633001327514604</v>
      </c>
      <c r="AF16">
        <f>IFERROR([1]!s_info_indexweight($A16,$B$1,"000016.SH"),"")</f>
        <v>0</v>
      </c>
      <c r="AG16">
        <f>IFERROR([1]!s_info_indexweight($A16,$B$1,"000300.SH"),"")</f>
        <v>0</v>
      </c>
      <c r="AH16">
        <f>IFERROR([1]!s_info_indexweight($A16,$B$1,"000905.SH"),"")</f>
        <v>0.193</v>
      </c>
      <c r="AI16">
        <f>IFERROR([1]!s_info_indexweight($A16,$B$1,"000852.SH"),"")</f>
        <v>0</v>
      </c>
    </row>
    <row r="17" spans="1:35">
      <c r="A17" t="s">
        <v>49</v>
      </c>
      <c r="B17">
        <f>[1]!s_dq_close($A17,$B$1,3)</f>
        <v>13.96</v>
      </c>
      <c r="C17">
        <f>[1]!s_dq_volume($A17,$B$1)</f>
        <v>28757398</v>
      </c>
      <c r="D17">
        <f>[1]!s_dq_amount($A17,$B$1)</f>
        <v>405983757</v>
      </c>
      <c r="E17">
        <f>[1]!s_dq_turn($A17,$B$1)</f>
        <v>5.4330717155729902</v>
      </c>
      <c r="F17">
        <f>[1]!S_VAL_MV($A17,$B$1)</f>
        <v>7401630390</v>
      </c>
      <c r="G17">
        <f>[1]!s_val_ev($A17,$B$1)</f>
        <v>7401630390</v>
      </c>
      <c r="H17">
        <f>[1]!s_val_ev1($A17,$B$1)</f>
        <v>9507650075.0599995</v>
      </c>
      <c r="I17">
        <f>IFERROR([1]!s_mq_amount($A17,$B$1),"")</f>
        <v>516849953</v>
      </c>
      <c r="J17">
        <f>[1]!s_val_pe_ttm($A17,$B$1)</f>
        <v>-38.892215728759801</v>
      </c>
      <c r="K17">
        <f>[1]!s_val_pb_lf($A17,$B$1)</f>
        <v>1.9712059497833301</v>
      </c>
      <c r="L17">
        <f>[1]!s_val_dividendyield2($A17,$B$1)</f>
        <v>2.6643706941437801</v>
      </c>
      <c r="M17">
        <f>[1]!s_val_evtoebitda($A17,$B$1)</f>
        <v>11.1194139001356</v>
      </c>
      <c r="N17">
        <f>[1]!s_risk_betar24($A17,$B$1)</f>
        <v>0.54890000820159901</v>
      </c>
      <c r="O17">
        <f>[1]!s_profitnotice_changeratio($A17,$B$1)</f>
        <v>0</v>
      </c>
      <c r="P17">
        <f>IFERROR([1]!i_pq_pctchange($A17,TEXT(DATE(YEAR($B$1),1,1),"yyyy-mm-dd"),$B$1),"")</f>
        <v>-20.681818181818201</v>
      </c>
      <c r="Q17">
        <f>[1]!s_west_netprofit($A17,YEAR($B$1),$B$1,180)</f>
        <v>0</v>
      </c>
      <c r="R17">
        <f>[1]!s_west_eps($A17,YEAR($B$1),$B$1,180)</f>
        <v>0</v>
      </c>
      <c r="S17">
        <f>[1]!s_west_instnum_np($A17,YEAR($B$1),$B$1,180)</f>
        <v>0</v>
      </c>
      <c r="T17">
        <f>[1]!s_west_stdnetprofit($A17,YEAR($B$1),$B$1,180)</f>
        <v>0</v>
      </c>
      <c r="U17">
        <f>[1]!s_west_mediannetprofit($A17,YEAR($B$1),$B$1,180)</f>
        <v>0</v>
      </c>
      <c r="V17">
        <f>[1]!s_west_maxnetprofit($A17,YEAR($B$1),$B$1,180)</f>
        <v>0</v>
      </c>
      <c r="W17">
        <f>[1]!s_west_minnetprofit($A17,YEAR($B$1),$B$1,180)</f>
        <v>0</v>
      </c>
      <c r="X17">
        <f>[1]!s_west_netprofit($A17,YEAR($B$1)+1,$B$1,180)</f>
        <v>0</v>
      </c>
      <c r="Y17">
        <f>[1]!s_west_eps($A17,YEAR($B$1)+1,$B$1,180)</f>
        <v>0</v>
      </c>
      <c r="Z17">
        <f>[1]!s_west_instnum_np($A17,YEAR($B$1)+1,$B$1,180)</f>
        <v>0</v>
      </c>
      <c r="AA17">
        <f>[1]!s_west_stdnetprofit($A17,YEAR($B$1)+1,$B$1,180)</f>
        <v>0</v>
      </c>
      <c r="AB17">
        <f>[1]!s_west_mediannetprofit($A17,YEAR($B$1)+1,$B$1,180)</f>
        <v>0</v>
      </c>
      <c r="AC17">
        <f>[1]!s_west_maxnetprofit($A17,YEAR($B$1)+1,$B$1,180)</f>
        <v>0</v>
      </c>
      <c r="AD17">
        <f>[1]!s_west_minnetprofit($A17,YEAR($B$1)+1,$B$1,180)</f>
        <v>0</v>
      </c>
      <c r="AE17">
        <f>[1]!s_west_avgroe($A17,YEAR($B$1),$B$1,180)</f>
        <v>0</v>
      </c>
      <c r="AF17">
        <f>IFERROR([1]!s_info_indexweight($A17,$B$1,"000016.SH"),"")</f>
        <v>0</v>
      </c>
      <c r="AG17">
        <f>IFERROR([1]!s_info_indexweight($A17,$B$1,"000300.SH"),"")</f>
        <v>0</v>
      </c>
      <c r="AH17">
        <f>IFERROR([1]!s_info_indexweight($A17,$B$1,"000905.SH"),"")</f>
        <v>0</v>
      </c>
      <c r="AI17">
        <f>IFERROR([1]!s_info_indexweight($A17,$B$1,"000852.SH"),"")</f>
        <v>3.5999999999999997E-2</v>
      </c>
    </row>
    <row r="18" spans="1:35">
      <c r="A18" t="s">
        <v>50</v>
      </c>
      <c r="B18">
        <f>[1]!s_dq_close($A18,$B$1,3)</f>
        <v>25.37</v>
      </c>
      <c r="C18">
        <f>[1]!s_dq_volume($A18,$B$1)</f>
        <v>7043234</v>
      </c>
      <c r="D18">
        <f>[1]!s_dq_amount($A18,$B$1)</f>
        <v>178023608</v>
      </c>
      <c r="E18">
        <f>[1]!s_dq_turn($A18,$B$1)</f>
        <v>1.83162430666689</v>
      </c>
      <c r="F18">
        <f>[1]!S_VAL_MV($A18,$B$1)</f>
        <v>9758279607.5799999</v>
      </c>
      <c r="G18">
        <f>[1]!s_val_ev($A18,$B$1)</f>
        <v>9758279607.5799999</v>
      </c>
      <c r="H18">
        <f>[1]!s_val_ev1($A18,$B$1)</f>
        <v>13975091241.51</v>
      </c>
      <c r="I18">
        <f>IFERROR([1]!s_mq_amount($A18,$B$1),"")</f>
        <v>360348605</v>
      </c>
      <c r="J18">
        <f>[1]!s_val_pe_ttm($A18,$B$1)</f>
        <v>30.1623840332031</v>
      </c>
      <c r="K18">
        <f>[1]!s_val_pb_lf($A18,$B$1)</f>
        <v>1.4539214372634901</v>
      </c>
      <c r="L18">
        <f>[1]!s_val_dividendyield2($A18,$B$1)</f>
        <v>0.90658257784785201</v>
      </c>
      <c r="M18">
        <f>[1]!s_val_evtoebitda($A18,$B$1)</f>
        <v>12.336924108670299</v>
      </c>
      <c r="N18">
        <f>[1]!s_risk_betar24($A18,$B$1)</f>
        <v>0.649600028991699</v>
      </c>
      <c r="O18">
        <f>[1]!s_profitnotice_changeratio($A18,$B$1)</f>
        <v>0</v>
      </c>
      <c r="P18">
        <f>IFERROR([1]!i_pq_pctchange($A18,TEXT(DATE(YEAR($B$1),1,1),"yyyy-mm-dd"),$B$1),"")</f>
        <v>-4.7867876635251498</v>
      </c>
      <c r="Q18">
        <f>[1]!s_west_netprofit($A18,YEAR($B$1),$B$1,180)</f>
        <v>476000000</v>
      </c>
      <c r="R18">
        <f>[1]!s_west_eps($A18,YEAR($B$1),$B$1,180)</f>
        <v>1.23749995231628</v>
      </c>
      <c r="S18">
        <f>[1]!s_west_instnum_np($A18,YEAR($B$1),$B$1,180)</f>
        <v>2</v>
      </c>
      <c r="T18">
        <f>[1]!s_west_stdnetprofit($A18,YEAR($B$1),$B$1,180)</f>
        <v>0</v>
      </c>
      <c r="U18">
        <f>[1]!s_west_mediannetprofit($A18,YEAR($B$1),$B$1,180)</f>
        <v>476000000</v>
      </c>
      <c r="V18">
        <f>[1]!s_west_maxnetprofit($A18,YEAR($B$1),$B$1,180)</f>
        <v>476000000</v>
      </c>
      <c r="W18">
        <f>[1]!s_west_minnetprofit($A18,YEAR($B$1),$B$1,180)</f>
        <v>476000000</v>
      </c>
      <c r="X18">
        <f>[1]!s_west_netprofit($A18,YEAR($B$1)+1,$B$1,180)</f>
        <v>562000000</v>
      </c>
      <c r="Y18">
        <f>[1]!s_west_eps($A18,YEAR($B$1)+1,$B$1,180)</f>
        <v>1.4610999822616599</v>
      </c>
      <c r="Z18">
        <f>[1]!s_west_instnum_np($A18,YEAR($B$1)+1,$B$1,180)</f>
        <v>2</v>
      </c>
      <c r="AA18">
        <f>[1]!s_west_stdnetprofit($A18,YEAR($B$1)+1,$B$1,180)</f>
        <v>0</v>
      </c>
      <c r="AB18">
        <f>[1]!s_west_mediannetprofit($A18,YEAR($B$1)+1,$B$1,180)</f>
        <v>562000000</v>
      </c>
      <c r="AC18">
        <f>[1]!s_west_maxnetprofit($A18,YEAR($B$1)+1,$B$1,180)</f>
        <v>562000000</v>
      </c>
      <c r="AD18">
        <f>[1]!s_west_minnetprofit($A18,YEAR($B$1)+1,$B$1,180)</f>
        <v>562000000</v>
      </c>
      <c r="AE18">
        <f>[1]!s_west_avgroe($A18,YEAR($B$1),$B$1,180)</f>
        <v>0</v>
      </c>
      <c r="AF18">
        <f>IFERROR([1]!s_info_indexweight($A18,$B$1,"000016.SH"),"")</f>
        <v>0</v>
      </c>
      <c r="AG18">
        <f>IFERROR([1]!s_info_indexweight($A18,$B$1,"000300.SH"),"")</f>
        <v>0</v>
      </c>
      <c r="AH18">
        <f>IFERROR([1]!s_info_indexweight($A18,$B$1,"000905.SH"),"")</f>
        <v>0</v>
      </c>
      <c r="AI18">
        <f>IFERROR([1]!s_info_indexweight($A18,$B$1,"000852.SH"),"")</f>
        <v>6.3E-2</v>
      </c>
    </row>
    <row r="19" spans="1:35">
      <c r="A19" t="s">
        <v>51</v>
      </c>
      <c r="B19">
        <f>[1]!s_dq_close($A19,$B$1,3)</f>
        <v>7.94</v>
      </c>
      <c r="C19">
        <f>[1]!s_dq_volume($A19,$B$1)</f>
        <v>43055112</v>
      </c>
      <c r="D19">
        <f>[1]!s_dq_amount($A19,$B$1)</f>
        <v>340971031</v>
      </c>
      <c r="E19">
        <f>[1]!s_dq_turn($A19,$B$1)</f>
        <v>1.7676279406247399</v>
      </c>
      <c r="F19">
        <f>[1]!S_VAL_MV($A19,$B$1)</f>
        <v>19340058256.060001</v>
      </c>
      <c r="G19">
        <f>[1]!s_val_ev($A19,$B$1)</f>
        <v>19340058256.060001</v>
      </c>
      <c r="H19">
        <f>[1]!s_val_ev1($A19,$B$1)</f>
        <v>47924569285.470001</v>
      </c>
      <c r="I19">
        <f>IFERROR([1]!s_mq_amount($A19,$B$1),"")</f>
        <v>708865997</v>
      </c>
      <c r="J19">
        <f>[1]!s_val_pe_ttm($A19,$B$1)</f>
        <v>-283.45837402343801</v>
      </c>
      <c r="K19">
        <f>[1]!s_val_pb_lf($A19,$B$1)</f>
        <v>0.71995937824249301</v>
      </c>
      <c r="L19">
        <f>[1]!s_val_dividendyield2($A19,$B$1)</f>
        <v>0</v>
      </c>
      <c r="M19">
        <f>[1]!s_val_evtoebitda($A19,$B$1)</f>
        <v>6.2835452347095799</v>
      </c>
      <c r="N19">
        <f>[1]!s_risk_betar24($A19,$B$1)</f>
        <v>1.1506999731063801</v>
      </c>
      <c r="O19">
        <f>[1]!s_profitnotice_changeratio($A19,$B$1)</f>
        <v>0</v>
      </c>
      <c r="P19">
        <f>IFERROR([1]!i_pq_pctchange($A19,TEXT(DATE(YEAR($B$1),1,1),"yyyy-mm-dd"),$B$1),"")</f>
        <v>-12.0708748615725</v>
      </c>
      <c r="Q19">
        <f>[1]!s_west_netprofit($A19,YEAR($B$1),$B$1,180)</f>
        <v>272333333</v>
      </c>
      <c r="R19">
        <f>[1]!s_west_eps($A19,YEAR($B$1),$B$1,180)</f>
        <v>0.111800000071526</v>
      </c>
      <c r="S19">
        <f>[1]!s_west_instnum_np($A19,YEAR($B$1),$B$1,180)</f>
        <v>3</v>
      </c>
      <c r="T19">
        <f>[1]!s_west_stdnetprofit($A19,YEAR($B$1),$B$1,180)</f>
        <v>117772379</v>
      </c>
      <c r="U19">
        <f>[1]!s_west_mediannetprofit($A19,YEAR($B$1),$B$1,180)</f>
        <v>243000000</v>
      </c>
      <c r="V19">
        <f>[1]!s_west_maxnetprofit($A19,YEAR($B$1),$B$1,180)</f>
        <v>402000000</v>
      </c>
      <c r="W19">
        <f>[1]!s_west_minnetprofit($A19,YEAR($B$1),$B$1,180)</f>
        <v>172000000</v>
      </c>
      <c r="X19">
        <f>[1]!s_west_netprofit($A19,YEAR($B$1)+1,$B$1,180)</f>
        <v>543333333</v>
      </c>
      <c r="Y19">
        <f>[1]!s_west_eps($A19,YEAR($B$1)+1,$B$1,180)</f>
        <v>0.22310000658035301</v>
      </c>
      <c r="Z19">
        <f>[1]!s_west_instnum_np($A19,YEAR($B$1)+1,$B$1,180)</f>
        <v>3</v>
      </c>
      <c r="AA19">
        <f>[1]!s_west_stdnetprofit($A19,YEAR($B$1)+1,$B$1,180)</f>
        <v>189088163</v>
      </c>
      <c r="AB19">
        <f>[1]!s_west_mediannetprofit($A19,YEAR($B$1)+1,$B$1,180)</f>
        <v>465000000</v>
      </c>
      <c r="AC19">
        <f>[1]!s_west_maxnetprofit($A19,YEAR($B$1)+1,$B$1,180)</f>
        <v>759000000</v>
      </c>
      <c r="AD19">
        <f>[1]!s_west_minnetprofit($A19,YEAR($B$1)+1,$B$1,180)</f>
        <v>406000000</v>
      </c>
      <c r="AE19">
        <f>[1]!s_west_avgroe($A19,YEAR($B$1),$B$1,180)</f>
        <v>0.81669998168945301</v>
      </c>
      <c r="AF19">
        <f>IFERROR([1]!s_info_indexweight($A19,$B$1,"000016.SH"),"")</f>
        <v>0</v>
      </c>
      <c r="AG19">
        <f>IFERROR([1]!s_info_indexweight($A19,$B$1,"000300.SH"),"")</f>
        <v>0</v>
      </c>
      <c r="AH19">
        <f>IFERROR([1]!s_info_indexweight($A19,$B$1,"000905.SH"),"")</f>
        <v>0.107</v>
      </c>
      <c r="AI19">
        <f>IFERROR([1]!s_info_indexweight($A19,$B$1,"000852.SH"),"")</f>
        <v>0</v>
      </c>
    </row>
    <row r="20" spans="1:35">
      <c r="A20" t="s">
        <v>52</v>
      </c>
      <c r="B20">
        <f>[1]!s_dq_close($A20,$B$1,3)</f>
        <v>7.13</v>
      </c>
      <c r="C20">
        <f>[1]!s_dq_volume($A20,$B$1)</f>
        <v>6959271</v>
      </c>
      <c r="D20">
        <f>[1]!s_dq_amount($A20,$B$1)</f>
        <v>50125898</v>
      </c>
      <c r="E20">
        <f>[1]!s_dq_turn($A20,$B$1)</f>
        <v>0.70671198137167202</v>
      </c>
      <c r="F20">
        <f>[1]!S_VAL_MV($A20,$B$1)</f>
        <v>8778460791.3600006</v>
      </c>
      <c r="G20">
        <f>[1]!s_val_ev($A20,$B$1)</f>
        <v>7379267011.1341801</v>
      </c>
      <c r="H20">
        <f>[1]!s_val_ev1($A20,$B$1)</f>
        <v>8266237489.0741796</v>
      </c>
      <c r="I20">
        <f>IFERROR([1]!s_mq_amount($A20,$B$1),"")</f>
        <v>104231524</v>
      </c>
      <c r="J20">
        <f>[1]!s_val_pe_ttm($A20,$B$1)</f>
        <v>123.25888824462901</v>
      </c>
      <c r="K20">
        <f>[1]!s_val_pb_lf($A20,$B$1)</f>
        <v>4.3715682029724103</v>
      </c>
      <c r="L20">
        <f>[1]!s_val_dividendyield2($A20,$B$1)</f>
        <v>0.33660589060308599</v>
      </c>
      <c r="M20">
        <f>[1]!s_val_evtoebitda($A20,$B$1)</f>
        <v>23.221525015725501</v>
      </c>
      <c r="N20">
        <f>[1]!s_risk_betar24($A20,$B$1)</f>
        <v>0.81150001287460305</v>
      </c>
      <c r="O20">
        <f>[1]!s_profitnotice_changeratio($A20,$B$1)</f>
        <v>0</v>
      </c>
      <c r="P20">
        <f>IFERROR([1]!i_pq_pctchange($A20,TEXT(DATE(YEAR($B$1),1,1),"yyyy-mm-dd"),$B$1),"")</f>
        <v>-23.941969996154</v>
      </c>
      <c r="Q20">
        <f>[1]!s_west_netprofit($A20,YEAR($B$1),$B$1,180)</f>
        <v>0</v>
      </c>
      <c r="R20">
        <f>[1]!s_west_eps($A20,YEAR($B$1),$B$1,180)</f>
        <v>0</v>
      </c>
      <c r="S20">
        <f>[1]!s_west_instnum_np($A20,YEAR($B$1),$B$1,180)</f>
        <v>0</v>
      </c>
      <c r="T20">
        <f>[1]!s_west_stdnetprofit($A20,YEAR($B$1),$B$1,180)</f>
        <v>0</v>
      </c>
      <c r="U20">
        <f>[1]!s_west_mediannetprofit($A20,YEAR($B$1),$B$1,180)</f>
        <v>0</v>
      </c>
      <c r="V20">
        <f>[1]!s_west_maxnetprofit($A20,YEAR($B$1),$B$1,180)</f>
        <v>0</v>
      </c>
      <c r="W20">
        <f>[1]!s_west_minnetprofit($A20,YEAR($B$1),$B$1,180)</f>
        <v>0</v>
      </c>
      <c r="X20">
        <f>[1]!s_west_netprofit($A20,YEAR($B$1)+1,$B$1,180)</f>
        <v>0</v>
      </c>
      <c r="Y20">
        <f>[1]!s_west_eps($A20,YEAR($B$1)+1,$B$1,180)</f>
        <v>0</v>
      </c>
      <c r="Z20">
        <f>[1]!s_west_instnum_np($A20,YEAR($B$1)+1,$B$1,180)</f>
        <v>0</v>
      </c>
      <c r="AA20">
        <f>[1]!s_west_stdnetprofit($A20,YEAR($B$1)+1,$B$1,180)</f>
        <v>0</v>
      </c>
      <c r="AB20">
        <f>[1]!s_west_mediannetprofit($A20,YEAR($B$1)+1,$B$1,180)</f>
        <v>0</v>
      </c>
      <c r="AC20">
        <f>[1]!s_west_maxnetprofit($A20,YEAR($B$1)+1,$B$1,180)</f>
        <v>0</v>
      </c>
      <c r="AD20">
        <f>[1]!s_west_minnetprofit($A20,YEAR($B$1)+1,$B$1,180)</f>
        <v>0</v>
      </c>
      <c r="AE20">
        <f>[1]!s_west_avgroe($A20,YEAR($B$1),$B$1,180)</f>
        <v>0</v>
      </c>
      <c r="AF20">
        <f>IFERROR([1]!s_info_indexweight($A20,$B$1,"000016.SH"),"")</f>
        <v>0</v>
      </c>
      <c r="AG20">
        <f>IFERROR([1]!s_info_indexweight($A20,$B$1,"000300.SH"),"")</f>
        <v>0</v>
      </c>
      <c r="AH20">
        <f>IFERROR([1]!s_info_indexweight($A20,$B$1,"000905.SH"),"")</f>
        <v>0</v>
      </c>
      <c r="AI20">
        <f>IFERROR([1]!s_info_indexweight($A20,$B$1,"000852.SH"),"")</f>
        <v>2.3E-2</v>
      </c>
    </row>
    <row r="21" spans="1:35">
      <c r="A21" t="s">
        <v>53</v>
      </c>
      <c r="B21">
        <f>[1]!s_dq_close($A21,$B$1,3)</f>
        <v>4.79</v>
      </c>
      <c r="C21">
        <f>[1]!s_dq_volume($A21,$B$1)</f>
        <v>48775077</v>
      </c>
      <c r="D21">
        <f>[1]!s_dq_amount($A21,$B$1)</f>
        <v>231736269</v>
      </c>
      <c r="E21">
        <f>[1]!s_dq_turn($A21,$B$1)</f>
        <v>3.0495611450227602</v>
      </c>
      <c r="F21">
        <f>[1]!S_VAL_MV($A21,$B$1)</f>
        <v>7661329752.2299995</v>
      </c>
      <c r="G21">
        <f>[1]!s_val_ev($A21,$B$1)</f>
        <v>7661329752.2299995</v>
      </c>
      <c r="H21">
        <f>[1]!s_val_ev1($A21,$B$1)</f>
        <v>20971373415.689999</v>
      </c>
      <c r="I21">
        <f>IFERROR([1]!s_mq_amount($A21,$B$1),"")</f>
        <v>357187590</v>
      </c>
      <c r="J21">
        <f>[1]!s_val_pe_ttm($A21,$B$1)</f>
        <v>-5.5639543533325204</v>
      </c>
      <c r="K21">
        <f>[1]!s_val_pb_lf($A21,$B$1)</f>
        <v>0.78611218929290805</v>
      </c>
      <c r="L21">
        <f>[1]!s_val_dividendyield2($A21,$B$1)</f>
        <v>0.37578288100208801</v>
      </c>
      <c r="M21">
        <f>[1]!s_val_evtoebitda($A21,$B$1)</f>
        <v>-208.33543914966501</v>
      </c>
      <c r="N21">
        <f>[1]!s_risk_betar24($A21,$B$1)</f>
        <v>1.1418000459671001</v>
      </c>
      <c r="O21">
        <f>[1]!s_profitnotice_changeratio($A21,$B$1)</f>
        <v>0</v>
      </c>
      <c r="P21">
        <f>IFERROR([1]!i_pq_pctchange($A21,TEXT(DATE(YEAR($B$1),1,1),"yyyy-mm-dd"),$B$1),"")</f>
        <v>-10.4672897196262</v>
      </c>
      <c r="Q21">
        <f>[1]!s_west_netprofit($A21,YEAR($B$1),$B$1,180)</f>
        <v>376333333</v>
      </c>
      <c r="R21">
        <f>[1]!s_west_eps($A21,YEAR($B$1),$B$1,180)</f>
        <v>0.23530000448226901</v>
      </c>
      <c r="S21">
        <f>[1]!s_west_instnum_np($A21,YEAR($B$1),$B$1,180)</f>
        <v>3</v>
      </c>
      <c r="T21">
        <f>[1]!s_west_stdnetprofit($A21,YEAR($B$1),$B$1,180)</f>
        <v>126183728</v>
      </c>
      <c r="U21">
        <f>[1]!s_west_mediannetprofit($A21,YEAR($B$1),$B$1,180)</f>
        <v>440000000</v>
      </c>
      <c r="V21">
        <f>[1]!s_west_maxnetprofit($A21,YEAR($B$1),$B$1,180)</f>
        <v>458000000</v>
      </c>
      <c r="W21">
        <f>[1]!s_west_minnetprofit($A21,YEAR($B$1),$B$1,180)</f>
        <v>231000000</v>
      </c>
      <c r="X21">
        <f>[1]!s_west_netprofit($A21,YEAR($B$1)+1,$B$1,180)</f>
        <v>689000000</v>
      </c>
      <c r="Y21">
        <f>[1]!s_west_eps($A21,YEAR($B$1)+1,$B$1,180)</f>
        <v>0.43079999089241</v>
      </c>
      <c r="Z21">
        <f>[1]!s_west_instnum_np($A21,YEAR($B$1)+1,$B$1,180)</f>
        <v>3</v>
      </c>
      <c r="AA21">
        <f>[1]!s_west_stdnetprofit($A21,YEAR($B$1)+1,$B$1,180)</f>
        <v>63095166</v>
      </c>
      <c r="AB21">
        <f>[1]!s_west_mediannetprofit($A21,YEAR($B$1)+1,$B$1,180)</f>
        <v>685000000</v>
      </c>
      <c r="AC21">
        <f>[1]!s_west_maxnetprofit($A21,YEAR($B$1)+1,$B$1,180)</f>
        <v>754000000</v>
      </c>
      <c r="AD21">
        <f>[1]!s_west_minnetprofit($A21,YEAR($B$1)+1,$B$1,180)</f>
        <v>628000000</v>
      </c>
      <c r="AE21">
        <f>[1]!s_west_avgroe($A21,YEAR($B$1),$B$1,180)</f>
        <v>4.4000000953674299</v>
      </c>
      <c r="AF21">
        <f>IFERROR([1]!s_info_indexweight($A21,$B$1,"000016.SH"),"")</f>
        <v>0</v>
      </c>
      <c r="AG21">
        <f>IFERROR([1]!s_info_indexweight($A21,$B$1,"000300.SH"),"")</f>
        <v>0</v>
      </c>
      <c r="AH21">
        <f>IFERROR([1]!s_info_indexweight($A21,$B$1,"000905.SH"),"")</f>
        <v>0</v>
      </c>
      <c r="AI21">
        <f>IFERROR([1]!s_info_indexweight($A21,$B$1,"000852.SH"),"")</f>
        <v>4.5999999999999999E-2</v>
      </c>
    </row>
    <row r="22" spans="1:35">
      <c r="A22" t="s">
        <v>54</v>
      </c>
      <c r="B22">
        <f>[1]!s_dq_close($A22,$B$1,3)</f>
        <v>7.84</v>
      </c>
      <c r="C22">
        <f>[1]!s_dq_volume($A22,$B$1)</f>
        <v>229416674</v>
      </c>
      <c r="D22">
        <f>[1]!s_dq_amount($A22,$B$1)</f>
        <v>1783995239</v>
      </c>
      <c r="E22">
        <f>[1]!s_dq_turn($A22,$B$1)</f>
        <v>5.1657435485867396</v>
      </c>
      <c r="F22">
        <f>[1]!S_VAL_MV($A22,$B$1)</f>
        <v>34818792070.720001</v>
      </c>
      <c r="G22">
        <f>[1]!s_val_ev($A22,$B$1)</f>
        <v>34818792070.720001</v>
      </c>
      <c r="H22">
        <f>[1]!s_val_ev1($A22,$B$1)</f>
        <v>56232660334.589996</v>
      </c>
      <c r="I22">
        <f>IFERROR([1]!s_mq_amount($A22,$B$1),"")</f>
        <v>3593612963</v>
      </c>
      <c r="J22">
        <f>[1]!s_val_pe_ttm($A22,$B$1)</f>
        <v>33.728111267089801</v>
      </c>
      <c r="K22">
        <f>[1]!s_val_pb_lf($A22,$B$1)</f>
        <v>1.74315321445465</v>
      </c>
      <c r="L22">
        <f>[1]!s_val_dividendyield2($A22,$B$1)</f>
        <v>0.93389489710771501</v>
      </c>
      <c r="M22">
        <f>[1]!s_val_evtoebitda($A22,$B$1)</f>
        <v>16.555219226893499</v>
      </c>
      <c r="N22">
        <f>[1]!s_risk_betar24($A22,$B$1)</f>
        <v>1.50539994239807</v>
      </c>
      <c r="O22">
        <f>[1]!s_profitnotice_changeratio($A22,$B$1)</f>
        <v>0</v>
      </c>
      <c r="P22">
        <f>IFERROR([1]!i_pq_pctchange($A22,TEXT(DATE(YEAR($B$1),1,1),"yyyy-mm-dd"),$B$1),"")</f>
        <v>34.017094017094003</v>
      </c>
      <c r="Q22">
        <f>[1]!s_west_netprofit($A22,YEAR($B$1),$B$1,180)</f>
        <v>1597476667</v>
      </c>
      <c r="R22">
        <f>[1]!s_west_eps($A22,YEAR($B$1),$B$1,180)</f>
        <v>0.35969999432563798</v>
      </c>
      <c r="S22">
        <f>[1]!s_west_instnum_np($A22,YEAR($B$1),$B$1,180)</f>
        <v>3</v>
      </c>
      <c r="T22">
        <f>[1]!s_west_stdnetprofit($A22,YEAR($B$1),$B$1,180)</f>
        <v>568072470</v>
      </c>
      <c r="U22">
        <f>[1]!s_west_mediannetprofit($A22,YEAR($B$1),$B$1,180)</f>
        <v>1270000000</v>
      </c>
      <c r="V22">
        <f>[1]!s_west_maxnetprofit($A22,YEAR($B$1),$B$1,180)</f>
        <v>2253430000</v>
      </c>
      <c r="W22">
        <f>[1]!s_west_minnetprofit($A22,YEAR($B$1),$B$1,180)</f>
        <v>1269000000</v>
      </c>
      <c r="X22">
        <f>[1]!s_west_netprofit($A22,YEAR($B$1)+1,$B$1,180)</f>
        <v>1741166667</v>
      </c>
      <c r="Y22">
        <f>[1]!s_west_eps($A22,YEAR($B$1)+1,$B$1,180)</f>
        <v>0.39210000634193398</v>
      </c>
      <c r="Z22">
        <f>[1]!s_west_instnum_np($A22,YEAR($B$1)+1,$B$1,180)</f>
        <v>3</v>
      </c>
      <c r="AA22">
        <f>[1]!s_west_stdnetprofit($A22,YEAR($B$1)+1,$B$1,180)</f>
        <v>588292940</v>
      </c>
      <c r="AB22">
        <f>[1]!s_west_mediannetprofit($A22,YEAR($B$1)+1,$B$1,180)</f>
        <v>1467000000</v>
      </c>
      <c r="AC22">
        <f>[1]!s_west_maxnetprofit($A22,YEAR($B$1)+1,$B$1,180)</f>
        <v>2416500000</v>
      </c>
      <c r="AD22">
        <f>[1]!s_west_minnetprofit($A22,YEAR($B$1)+1,$B$1,180)</f>
        <v>1340000000</v>
      </c>
      <c r="AE22">
        <f>[1]!s_west_avgroe($A22,YEAR($B$1),$B$1,180)</f>
        <v>7.6532998085021999</v>
      </c>
      <c r="AF22">
        <f>IFERROR([1]!s_info_indexweight($A22,$B$1,"000016.SH"),"")</f>
        <v>0</v>
      </c>
      <c r="AG22">
        <f>IFERROR([1]!s_info_indexweight($A22,$B$1,"000300.SH"),"")</f>
        <v>0</v>
      </c>
      <c r="AH22">
        <f>IFERROR([1]!s_info_indexweight($A22,$B$1,"000905.SH"),"")</f>
        <v>0.22700000000000001</v>
      </c>
      <c r="AI22">
        <f>IFERROR([1]!s_info_indexweight($A22,$B$1,"000852.SH"),"")</f>
        <v>0</v>
      </c>
    </row>
    <row r="23" spans="1:35">
      <c r="A23" t="s">
        <v>55</v>
      </c>
      <c r="B23">
        <f>[1]!s_dq_close($A23,$B$1,3)</f>
        <v>6.34</v>
      </c>
      <c r="C23">
        <f>[1]!s_dq_volume($A23,$B$1)</f>
        <v>23176509</v>
      </c>
      <c r="D23">
        <f>[1]!s_dq_amount($A23,$B$1)</f>
        <v>149501454</v>
      </c>
      <c r="E23">
        <f>[1]!s_dq_turn($A23,$B$1)</f>
        <v>1.2916655049400501</v>
      </c>
      <c r="F23">
        <f>[1]!S_VAL_MV($A23,$B$1)</f>
        <v>12584653995.32</v>
      </c>
      <c r="G23">
        <f>[1]!s_val_ev($A23,$B$1)</f>
        <v>12584653995.32</v>
      </c>
      <c r="H23">
        <f>[1]!s_val_ev1($A23,$B$1)</f>
        <v>19673832948.59</v>
      </c>
      <c r="I23">
        <f>IFERROR([1]!s_mq_amount($A23,$B$1),"")</f>
        <v>289926416</v>
      </c>
      <c r="J23">
        <f>[1]!s_val_pe_ttm($A23,$B$1)</f>
        <v>29.061231613159201</v>
      </c>
      <c r="K23">
        <f>[1]!s_val_pb_lf($A23,$B$1)</f>
        <v>1.4560117721557599</v>
      </c>
      <c r="L23">
        <f>[1]!s_val_dividendyield2($A23,$B$1)</f>
        <v>0.94390747027431099</v>
      </c>
      <c r="M23">
        <f>[1]!s_val_evtoebitda($A23,$B$1)</f>
        <v>12.3374091648716</v>
      </c>
      <c r="N23">
        <f>[1]!s_risk_betar24($A23,$B$1)</f>
        <v>1.64690005779266</v>
      </c>
      <c r="O23">
        <f>[1]!s_profitnotice_changeratio($A23,$B$1)</f>
        <v>0</v>
      </c>
      <c r="P23">
        <f>IFERROR([1]!i_pq_pctchange($A23,TEXT(DATE(YEAR($B$1),1,1),"yyyy-mm-dd"),$B$1),"")</f>
        <v>-38.386783284742499</v>
      </c>
      <c r="Q23">
        <f>[1]!s_west_netprofit($A23,YEAR($B$1),$B$1,180)</f>
        <v>426935000</v>
      </c>
      <c r="R23">
        <f>[1]!s_west_eps($A23,YEAR($B$1),$B$1,180)</f>
        <v>0.21510000526905099</v>
      </c>
      <c r="S23">
        <f>[1]!s_west_instnum_np($A23,YEAR($B$1),$B$1,180)</f>
        <v>2</v>
      </c>
      <c r="T23">
        <f>[1]!s_west_stdnetprofit($A23,YEAR($B$1),$B$1,180)</f>
        <v>28376195</v>
      </c>
      <c r="U23">
        <f>[1]!s_west_mediannetprofit($A23,YEAR($B$1),$B$1,180)</f>
        <v>426935000</v>
      </c>
      <c r="V23">
        <f>[1]!s_west_maxnetprofit($A23,YEAR($B$1),$B$1,180)</f>
        <v>447000000</v>
      </c>
      <c r="W23">
        <f>[1]!s_west_minnetprofit($A23,YEAR($B$1),$B$1,180)</f>
        <v>406870000</v>
      </c>
      <c r="X23">
        <f>[1]!s_west_netprofit($A23,YEAR($B$1)+1,$B$1,180)</f>
        <v>458235000</v>
      </c>
      <c r="Y23">
        <f>[1]!s_west_eps($A23,YEAR($B$1)+1,$B$1,180)</f>
        <v>0.23090000450611101</v>
      </c>
      <c r="Z23">
        <f>[1]!s_west_instnum_np($A23,YEAR($B$1)+1,$B$1,180)</f>
        <v>2</v>
      </c>
      <c r="AA23">
        <f>[1]!s_west_stdnetprofit($A23,YEAR($B$1)+1,$B$1,180)</f>
        <v>47750921</v>
      </c>
      <c r="AB23">
        <f>[1]!s_west_mediannetprofit($A23,YEAR($B$1)+1,$B$1,180)</f>
        <v>458235000</v>
      </c>
      <c r="AC23">
        <f>[1]!s_west_maxnetprofit($A23,YEAR($B$1)+1,$B$1,180)</f>
        <v>492000000</v>
      </c>
      <c r="AD23">
        <f>[1]!s_west_minnetprofit($A23,YEAR($B$1)+1,$B$1,180)</f>
        <v>424470000</v>
      </c>
      <c r="AE23">
        <f>[1]!s_west_avgroe($A23,YEAR($B$1),$B$1,180)</f>
        <v>4.8550000190734899</v>
      </c>
      <c r="AF23">
        <f>IFERROR([1]!s_info_indexweight($A23,$B$1,"000016.SH"),"")</f>
        <v>0</v>
      </c>
      <c r="AG23">
        <f>IFERROR([1]!s_info_indexweight($A23,$B$1,"000300.SH"),"")</f>
        <v>0</v>
      </c>
      <c r="AH23">
        <f>IFERROR([1]!s_info_indexweight($A23,$B$1,"000905.SH"),"")</f>
        <v>0</v>
      </c>
      <c r="AI23">
        <f>IFERROR([1]!s_info_indexweight($A23,$B$1,"000852.SH"),"")</f>
        <v>5.5E-2</v>
      </c>
    </row>
    <row r="24" spans="1:35">
      <c r="A24" t="s">
        <v>56</v>
      </c>
      <c r="B24">
        <f>[1]!s_dq_close($A24,$B$1,3)</f>
        <v>33.520000000000003</v>
      </c>
      <c r="C24">
        <f>[1]!s_dq_volume($A24,$B$1)</f>
        <v>100961819</v>
      </c>
      <c r="D24">
        <f>[1]!s_dq_amount($A24,$B$1)</f>
        <v>3260093550</v>
      </c>
      <c r="E24">
        <f>[1]!s_dq_turn($A24,$B$1)</f>
        <v>9.6623420001910905</v>
      </c>
      <c r="F24">
        <f>[1]!S_VAL_MV($A24,$B$1)</f>
        <v>35058880473.440002</v>
      </c>
      <c r="G24">
        <f>[1]!s_val_ev($A24,$B$1)</f>
        <v>35058880473.440002</v>
      </c>
      <c r="H24">
        <f>[1]!s_val_ev1($A24,$B$1)</f>
        <v>43215352069.690002</v>
      </c>
      <c r="I24">
        <f>IFERROR([1]!s_mq_amount($A24,$B$1),"")</f>
        <v>4644451723</v>
      </c>
      <c r="J24">
        <f>[1]!s_val_pe_ttm($A24,$B$1)</f>
        <v>62.800956726074197</v>
      </c>
      <c r="K24">
        <f>[1]!s_val_pb_lf($A24,$B$1)</f>
        <v>5.1843733787536603</v>
      </c>
      <c r="L24">
        <f>[1]!s_val_dividendyield2($A24,$B$1)</f>
        <v>1.4916467780429601</v>
      </c>
      <c r="M24">
        <f>[1]!s_val_evtoebitda($A24,$B$1)</f>
        <v>36.6764170344916</v>
      </c>
      <c r="N24">
        <f>[1]!s_risk_betar24($A24,$B$1)</f>
        <v>-0.44569998979568498</v>
      </c>
      <c r="O24">
        <f>[1]!s_profitnotice_changeratio($A24,$B$1)</f>
        <v>0</v>
      </c>
      <c r="P24">
        <f>IFERROR([1]!i_pq_pctchange($A24,TEXT(DATE(YEAR($B$1),1,1),"yyyy-mm-dd"),$B$1),"")</f>
        <v>36.526611474964497</v>
      </c>
      <c r="Q24">
        <f>[1]!s_west_netprofit($A24,YEAR($B$1),$B$1,180)</f>
        <v>616000000</v>
      </c>
      <c r="R24">
        <f>[1]!s_west_eps($A24,YEAR($B$1),$B$1,180)</f>
        <v>0.58890002965927102</v>
      </c>
      <c r="S24">
        <f>[1]!s_west_instnum_np($A24,YEAR($B$1),$B$1,180)</f>
        <v>1</v>
      </c>
      <c r="T24">
        <f>[1]!s_west_stdnetprofit($A24,YEAR($B$1),$B$1,180)</f>
        <v>0</v>
      </c>
      <c r="U24">
        <f>[1]!s_west_mediannetprofit($A24,YEAR($B$1),$B$1,180)</f>
        <v>616000000</v>
      </c>
      <c r="V24">
        <f>[1]!s_west_maxnetprofit($A24,YEAR($B$1),$B$1,180)</f>
        <v>616000000</v>
      </c>
      <c r="W24">
        <f>[1]!s_west_minnetprofit($A24,YEAR($B$1),$B$1,180)</f>
        <v>616000000</v>
      </c>
      <c r="X24">
        <f>[1]!s_west_netprofit($A24,YEAR($B$1)+1,$B$1,180)</f>
        <v>681000000</v>
      </c>
      <c r="Y24">
        <f>[1]!s_west_eps($A24,YEAR($B$1)+1,$B$1,180)</f>
        <v>0.65109997987747203</v>
      </c>
      <c r="Z24">
        <f>[1]!s_west_instnum_np($A24,YEAR($B$1)+1,$B$1,180)</f>
        <v>1</v>
      </c>
      <c r="AA24">
        <f>[1]!s_west_stdnetprofit($A24,YEAR($B$1)+1,$B$1,180)</f>
        <v>0</v>
      </c>
      <c r="AB24">
        <f>[1]!s_west_mediannetprofit($A24,YEAR($B$1)+1,$B$1,180)</f>
        <v>681000000</v>
      </c>
      <c r="AC24">
        <f>[1]!s_west_maxnetprofit($A24,YEAR($B$1)+1,$B$1,180)</f>
        <v>681000000</v>
      </c>
      <c r="AD24">
        <f>[1]!s_west_minnetprofit($A24,YEAR($B$1)+1,$B$1,180)</f>
        <v>681000000</v>
      </c>
      <c r="AE24">
        <f>[1]!s_west_avgroe($A24,YEAR($B$1),$B$1,180)</f>
        <v>9.3000001907348597</v>
      </c>
      <c r="AF24">
        <f>IFERROR([1]!s_info_indexweight($A24,$B$1,"000016.SH"),"")</f>
        <v>0</v>
      </c>
      <c r="AG24">
        <f>IFERROR([1]!s_info_indexweight($A24,$B$1,"000300.SH"),"")</f>
        <v>0</v>
      </c>
      <c r="AH24">
        <f>IFERROR([1]!s_info_indexweight($A24,$B$1,"000905.SH"),"")</f>
        <v>0.11600000000000001</v>
      </c>
      <c r="AI24">
        <f>IFERROR([1]!s_info_indexweight($A24,$B$1,"000852.SH"),"")</f>
        <v>0</v>
      </c>
    </row>
    <row r="25" spans="1:35">
      <c r="A25" t="s">
        <v>57</v>
      </c>
      <c r="B25">
        <f>[1]!s_dq_close($A25,$B$1,3)</f>
        <v>36.299999999999997</v>
      </c>
      <c r="C25">
        <f>[1]!s_dq_volume($A25,$B$1)</f>
        <v>177378383</v>
      </c>
      <c r="D25">
        <f>[1]!s_dq_amount($A25,$B$1)</f>
        <v>6345225601</v>
      </c>
      <c r="E25">
        <f>[1]!s_dq_turn($A25,$B$1)</f>
        <v>4.4040482652813697</v>
      </c>
      <c r="F25">
        <f>[1]!S_VAL_MV($A25,$B$1)</f>
        <v>173642316398.10001</v>
      </c>
      <c r="G25">
        <f>[1]!s_val_ev($A25,$B$1)</f>
        <v>164410865990.47198</v>
      </c>
      <c r="H25">
        <f>[1]!s_val_ev1($A25,$B$1)</f>
        <v>235345854990.47198</v>
      </c>
      <c r="I25">
        <f>IFERROR([1]!s_mq_amount($A25,$B$1),"")</f>
        <v>12134058996</v>
      </c>
      <c r="J25">
        <f>[1]!s_val_pe_ttm($A25,$B$1)</f>
        <v>38.802604675292997</v>
      </c>
      <c r="K25">
        <f>[1]!s_val_pb_lf($A25,$B$1)</f>
        <v>2.2605519294738801</v>
      </c>
      <c r="L25">
        <f>[1]!s_val_dividendyield2($A25,$B$1)</f>
        <v>0</v>
      </c>
      <c r="M25">
        <f>[1]!s_val_evtoebitda($A25,$B$1)</f>
        <v>19.745521269599902</v>
      </c>
      <c r="N25">
        <f>[1]!s_risk_betar24($A25,$B$1)</f>
        <v>1.728600025177</v>
      </c>
      <c r="O25">
        <f>[1]!s_profitnotice_changeratio($A25,$B$1)</f>
        <v>0</v>
      </c>
      <c r="P25">
        <f>IFERROR([1]!i_pq_pctchange($A25,TEXT(DATE(YEAR($B$1),1,1),"yyyy-mm-dd"),$B$1),"")</f>
        <v>-4.0697674418604803</v>
      </c>
      <c r="Q25">
        <f>[1]!s_west_netprofit($A25,YEAR($B$1),$B$1,180)</f>
        <v>6889422000</v>
      </c>
      <c r="R25">
        <f>[1]!s_west_eps($A25,YEAR($B$1),$B$1,180)</f>
        <v>1.4401999711990401</v>
      </c>
      <c r="S25">
        <f>[1]!s_west_instnum_np($A25,YEAR($B$1),$B$1,180)</f>
        <v>10</v>
      </c>
      <c r="T25">
        <f>[1]!s_west_stdnetprofit($A25,YEAR($B$1),$B$1,180)</f>
        <v>1092346388</v>
      </c>
      <c r="U25">
        <f>[1]!s_west_mediannetprofit($A25,YEAR($B$1),$B$1,180)</f>
        <v>6794500000</v>
      </c>
      <c r="V25">
        <f>[1]!s_west_maxnetprofit($A25,YEAR($B$1),$B$1,180)</f>
        <v>8612550000</v>
      </c>
      <c r="W25">
        <f>[1]!s_west_minnetprofit($A25,YEAR($B$1),$B$1,180)</f>
        <v>5652670000</v>
      </c>
      <c r="X25">
        <f>[1]!s_west_netprofit($A25,YEAR($B$1)+1,$B$1,180)</f>
        <v>8108669000</v>
      </c>
      <c r="Y25">
        <f>[1]!s_west_eps($A25,YEAR($B$1)+1,$B$1,180)</f>
        <v>1.6950000524520901</v>
      </c>
      <c r="Z25">
        <f>[1]!s_west_instnum_np($A25,YEAR($B$1)+1,$B$1,180)</f>
        <v>10</v>
      </c>
      <c r="AA25">
        <f>[1]!s_west_stdnetprofit($A25,YEAR($B$1)+1,$B$1,180)</f>
        <v>1494800053</v>
      </c>
      <c r="AB25">
        <f>[1]!s_west_mediannetprofit($A25,YEAR($B$1)+1,$B$1,180)</f>
        <v>8206500000</v>
      </c>
      <c r="AC25">
        <f>[1]!s_west_maxnetprofit($A25,YEAR($B$1)+1,$B$1,180)</f>
        <v>10105030000</v>
      </c>
      <c r="AD25">
        <f>[1]!s_west_minnetprofit($A25,YEAR($B$1)+1,$B$1,180)</f>
        <v>6083660000</v>
      </c>
      <c r="AE25">
        <f>[1]!s_west_avgroe($A25,YEAR($B$1),$B$1,180)</f>
        <v>8.4475002288818395</v>
      </c>
      <c r="AF25">
        <f>IFERROR([1]!s_info_indexweight($A25,$B$1,"000016.SH"),"")</f>
        <v>0</v>
      </c>
      <c r="AG25">
        <f>IFERROR([1]!s_info_indexweight($A25,$B$1,"000300.SH"),"")</f>
        <v>0.42759999999999998</v>
      </c>
      <c r="AH25">
        <f>IFERROR([1]!s_info_indexweight($A25,$B$1,"000905.SH"),"")</f>
        <v>0</v>
      </c>
      <c r="AI25">
        <f>IFERROR([1]!s_info_indexweight($A25,$B$1,"000852.SH"),"")</f>
        <v>0</v>
      </c>
    </row>
    <row r="26" spans="1:35">
      <c r="A26" t="s">
        <v>58</v>
      </c>
      <c r="B26">
        <f>[1]!s_dq_close($A26,$B$1,3)</f>
        <v>11.85</v>
      </c>
      <c r="C26">
        <f>[1]!s_dq_volume($A26,$B$1)</f>
        <v>18226725</v>
      </c>
      <c r="D26">
        <f>[1]!s_dq_amount($A26,$B$1)</f>
        <v>217293838</v>
      </c>
      <c r="E26">
        <f>[1]!s_dq_turn($A26,$B$1)</f>
        <v>1.8694800018767499</v>
      </c>
      <c r="F26">
        <f>[1]!S_VAL_MV($A26,$B$1)</f>
        <v>13763089584.15</v>
      </c>
      <c r="G26">
        <f>[1]!s_val_ev($A26,$B$1)</f>
        <v>13763089584.15</v>
      </c>
      <c r="H26">
        <f>[1]!s_val_ev1($A26,$B$1)</f>
        <v>19110933867.07</v>
      </c>
      <c r="I26">
        <f>IFERROR([1]!s_mq_amount($A26,$B$1),"")</f>
        <v>449208842</v>
      </c>
      <c r="J26">
        <f>[1]!s_val_pe_ttm($A26,$B$1)</f>
        <v>20.9513339996338</v>
      </c>
      <c r="K26">
        <f>[1]!s_val_pb_lf($A26,$B$1)</f>
        <v>1.22958695888519</v>
      </c>
      <c r="L26">
        <f>[1]!s_val_dividendyield2($A26,$B$1)</f>
        <v>1.1513037818676599</v>
      </c>
      <c r="M26">
        <f>[1]!s_val_evtoebitda($A26,$B$1)</f>
        <v>11.1836743560585</v>
      </c>
      <c r="N26">
        <f>[1]!s_risk_betar24($A26,$B$1)</f>
        <v>0.70990002155303999</v>
      </c>
      <c r="O26">
        <f>[1]!s_profitnotice_changeratio($A26,$B$1)</f>
        <v>0</v>
      </c>
      <c r="P26">
        <f>IFERROR([1]!i_pq_pctchange($A26,TEXT(DATE(YEAR($B$1),1,1),"yyyy-mm-dd"),$B$1),"")</f>
        <v>-4.8956661316211898</v>
      </c>
      <c r="Q26">
        <f>[1]!s_west_netprofit($A26,YEAR($B$1),$B$1,180)</f>
        <v>927092500</v>
      </c>
      <c r="R26">
        <f>[1]!s_west_eps($A26,YEAR($B$1),$B$1,180)</f>
        <v>0.79820001125335704</v>
      </c>
      <c r="S26">
        <f>[1]!s_west_instnum_np($A26,YEAR($B$1),$B$1,180)</f>
        <v>8</v>
      </c>
      <c r="T26">
        <f>[1]!s_west_stdnetprofit($A26,YEAR($B$1),$B$1,180)</f>
        <v>102846274</v>
      </c>
      <c r="U26">
        <f>[1]!s_west_mediannetprofit($A26,YEAR($B$1),$B$1,180)</f>
        <v>910885000</v>
      </c>
      <c r="V26">
        <f>[1]!s_west_maxnetprofit($A26,YEAR($B$1),$B$1,180)</f>
        <v>1126000000</v>
      </c>
      <c r="W26">
        <f>[1]!s_west_minnetprofit($A26,YEAR($B$1),$B$1,180)</f>
        <v>802830000</v>
      </c>
      <c r="X26">
        <f>[1]!s_west_netprofit($A26,YEAR($B$1)+1,$B$1,180)</f>
        <v>1035531250</v>
      </c>
      <c r="Y26">
        <f>[1]!s_west_eps($A26,YEAR($B$1)+1,$B$1,180)</f>
        <v>0.89160001277923595</v>
      </c>
      <c r="Z26">
        <f>[1]!s_west_instnum_np($A26,YEAR($B$1)+1,$B$1,180)</f>
        <v>8</v>
      </c>
      <c r="AA26">
        <f>[1]!s_west_stdnetprofit($A26,YEAR($B$1)+1,$B$1,180)</f>
        <v>88825341</v>
      </c>
      <c r="AB26">
        <f>[1]!s_west_mediannetprofit($A26,YEAR($B$1)+1,$B$1,180)</f>
        <v>1028300000</v>
      </c>
      <c r="AC26">
        <f>[1]!s_west_maxnetprofit($A26,YEAR($B$1)+1,$B$1,180)</f>
        <v>1187000000</v>
      </c>
      <c r="AD26">
        <f>[1]!s_west_minnetprofit($A26,YEAR($B$1)+1,$B$1,180)</f>
        <v>940000000</v>
      </c>
      <c r="AE26">
        <f>[1]!s_west_avgroe($A26,YEAR($B$1),$B$1,180)</f>
        <v>7.52250003814697</v>
      </c>
      <c r="AF26">
        <f>IFERROR([1]!s_info_indexweight($A26,$B$1,"000016.SH"),"")</f>
        <v>0</v>
      </c>
      <c r="AG26">
        <f>IFERROR([1]!s_info_indexweight($A26,$B$1,"000300.SH"),"")</f>
        <v>0</v>
      </c>
      <c r="AH26">
        <f>IFERROR([1]!s_info_indexweight($A26,$B$1,"000905.SH"),"")</f>
        <v>0</v>
      </c>
      <c r="AI26">
        <f>IFERROR([1]!s_info_indexweight($A26,$B$1,"000852.SH"),"")</f>
        <v>7.6999999999999999E-2</v>
      </c>
    </row>
    <row r="27" spans="1:35">
      <c r="A27" t="s">
        <v>59</v>
      </c>
      <c r="B27">
        <f>[1]!s_dq_close($A27,$B$1,3)</f>
        <v>4.4800000000000004</v>
      </c>
      <c r="C27">
        <f>[1]!s_dq_volume($A27,$B$1)</f>
        <v>20707437</v>
      </c>
      <c r="D27">
        <f>[1]!s_dq_amount($A27,$B$1)</f>
        <v>93049903</v>
      </c>
      <c r="E27">
        <f>[1]!s_dq_turn($A27,$B$1)</f>
        <v>0.65470076691452805</v>
      </c>
      <c r="F27">
        <f>[1]!S_VAL_MV($A27,$B$1)</f>
        <v>23293685390.080002</v>
      </c>
      <c r="G27">
        <f>[1]!s_val_ev($A27,$B$1)</f>
        <v>23293685390.080002</v>
      </c>
      <c r="H27">
        <f>[1]!s_val_ev1($A27,$B$1)</f>
        <v>25805633036.82</v>
      </c>
      <c r="I27">
        <f>IFERROR([1]!s_mq_amount($A27,$B$1),"")</f>
        <v>213608838</v>
      </c>
      <c r="J27">
        <f>[1]!s_val_pe_ttm($A27,$B$1)</f>
        <v>15.790020942688001</v>
      </c>
      <c r="K27">
        <f>[1]!s_val_pb_lf($A27,$B$1)</f>
        <v>1.2653458118438701</v>
      </c>
      <c r="L27">
        <f>[1]!s_val_dividendyield2($A27,$B$1)</f>
        <v>4.8660714285714297</v>
      </c>
      <c r="M27">
        <f>[1]!s_val_evtoebitda($A27,$B$1)</f>
        <v>13.879067935908401</v>
      </c>
      <c r="N27">
        <f>[1]!s_risk_betar24($A27,$B$1)</f>
        <v>0.82840001583099399</v>
      </c>
      <c r="O27">
        <f>[1]!s_profitnotice_changeratio($A27,$B$1)</f>
        <v>0</v>
      </c>
      <c r="P27">
        <f>IFERROR([1]!i_pq_pctchange($A27,TEXT(DATE(YEAR($B$1),1,1),"yyyy-mm-dd"),$B$1),"")</f>
        <v>0.67415730337081503</v>
      </c>
      <c r="Q27">
        <f>[1]!s_west_netprofit($A27,YEAR($B$1),$B$1,180)</f>
        <v>0</v>
      </c>
      <c r="R27">
        <f>[1]!s_west_eps($A27,YEAR($B$1),$B$1,180)</f>
        <v>0</v>
      </c>
      <c r="S27">
        <f>[1]!s_west_instnum_np($A27,YEAR($B$1),$B$1,180)</f>
        <v>0</v>
      </c>
      <c r="T27">
        <f>[1]!s_west_stdnetprofit($A27,YEAR($B$1),$B$1,180)</f>
        <v>0</v>
      </c>
      <c r="U27">
        <f>[1]!s_west_mediannetprofit($A27,YEAR($B$1),$B$1,180)</f>
        <v>0</v>
      </c>
      <c r="V27">
        <f>[1]!s_west_maxnetprofit($A27,YEAR($B$1),$B$1,180)</f>
        <v>0</v>
      </c>
      <c r="W27">
        <f>[1]!s_west_minnetprofit($A27,YEAR($B$1),$B$1,180)</f>
        <v>0</v>
      </c>
      <c r="X27">
        <f>[1]!s_west_netprofit($A27,YEAR($B$1)+1,$B$1,180)</f>
        <v>0</v>
      </c>
      <c r="Y27">
        <f>[1]!s_west_eps($A27,YEAR($B$1)+1,$B$1,180)</f>
        <v>0</v>
      </c>
      <c r="Z27">
        <f>[1]!s_west_instnum_np($A27,YEAR($B$1)+1,$B$1,180)</f>
        <v>0</v>
      </c>
      <c r="AA27">
        <f>[1]!s_west_stdnetprofit($A27,YEAR($B$1)+1,$B$1,180)</f>
        <v>0</v>
      </c>
      <c r="AB27">
        <f>[1]!s_west_mediannetprofit($A27,YEAR($B$1)+1,$B$1,180)</f>
        <v>0</v>
      </c>
      <c r="AC27">
        <f>[1]!s_west_maxnetprofit($A27,YEAR($B$1)+1,$B$1,180)</f>
        <v>0</v>
      </c>
      <c r="AD27">
        <f>[1]!s_west_minnetprofit($A27,YEAR($B$1)+1,$B$1,180)</f>
        <v>0</v>
      </c>
      <c r="AE27">
        <f>[1]!s_west_avgroe($A27,YEAR($B$1),$B$1,180)</f>
        <v>0</v>
      </c>
      <c r="AF27">
        <f>IFERROR([1]!s_info_indexweight($A27,$B$1,"000016.SH"),"")</f>
        <v>0</v>
      </c>
      <c r="AG27">
        <f>IFERROR([1]!s_info_indexweight($A27,$B$1,"000300.SH"),"")</f>
        <v>0</v>
      </c>
      <c r="AH27">
        <f>IFERROR([1]!s_info_indexweight($A27,$B$1,"000905.SH"),"")</f>
        <v>8.7999999999999995E-2</v>
      </c>
      <c r="AI27">
        <f>IFERROR([1]!s_info_indexweight($A27,$B$1,"000852.SH"),"")</f>
        <v>0</v>
      </c>
    </row>
    <row r="28" spans="1:35">
      <c r="A28" t="s">
        <v>60</v>
      </c>
      <c r="B28">
        <f>[1]!s_dq_close($A28,$B$1,3)</f>
        <v>6.82</v>
      </c>
      <c r="C28">
        <f>[1]!s_dq_volume($A28,$B$1)</f>
        <v>9372700</v>
      </c>
      <c r="D28">
        <f>[1]!s_dq_amount($A28,$B$1)</f>
        <v>64204294</v>
      </c>
      <c r="E28">
        <f>[1]!s_dq_turn($A28,$B$1)</f>
        <v>0.45703332133947799</v>
      </c>
      <c r="F28">
        <f>[1]!S_VAL_MV($A28,$B$1)</f>
        <v>13986248051.379999</v>
      </c>
      <c r="G28">
        <f>[1]!s_val_ev($A28,$B$1)</f>
        <v>13986248051.379999</v>
      </c>
      <c r="H28">
        <f>[1]!s_val_ev1($A28,$B$1)</f>
        <v>24485858860.369999</v>
      </c>
      <c r="I28">
        <f>IFERROR([1]!s_mq_amount($A28,$B$1),"")</f>
        <v>137924482</v>
      </c>
      <c r="J28">
        <f>[1]!s_val_pe_ttm($A28,$B$1)</f>
        <v>22.540599822998001</v>
      </c>
      <c r="K28">
        <f>[1]!s_val_pb_lf($A28,$B$1)</f>
        <v>1.1764999628067001</v>
      </c>
      <c r="L28">
        <f>[1]!s_val_dividendyield2($A28,$B$1)</f>
        <v>1.7595307917888601</v>
      </c>
      <c r="M28">
        <f>[1]!s_val_evtoebitda($A28,$B$1)</f>
        <v>10.0057086383335</v>
      </c>
      <c r="N28">
        <f>[1]!s_risk_betar24($A28,$B$1)</f>
        <v>0.87330001592636097</v>
      </c>
      <c r="O28">
        <f>[1]!s_profitnotice_changeratio($A28,$B$1)</f>
        <v>0</v>
      </c>
      <c r="P28">
        <f>IFERROR([1]!i_pq_pctchange($A28,TEXT(DATE(YEAR($B$1),1,1),"yyyy-mm-dd"),$B$1),"")</f>
        <v>-2.4320457796852701</v>
      </c>
      <c r="Q28">
        <f>[1]!s_west_netprofit($A28,YEAR($B$1),$B$1,180)</f>
        <v>839571429</v>
      </c>
      <c r="R28">
        <f>[1]!s_west_eps($A28,YEAR($B$1),$B$1,180)</f>
        <v>0.40939998626709001</v>
      </c>
      <c r="S28">
        <f>[1]!s_west_instnum_np($A28,YEAR($B$1),$B$1,180)</f>
        <v>7</v>
      </c>
      <c r="T28">
        <f>[1]!s_west_stdnetprofit($A28,YEAR($B$1),$B$1,180)</f>
        <v>145130811</v>
      </c>
      <c r="U28">
        <f>[1]!s_west_mediannetprofit($A28,YEAR($B$1),$B$1,180)</f>
        <v>761000000</v>
      </c>
      <c r="V28">
        <f>[1]!s_west_maxnetprofit($A28,YEAR($B$1),$B$1,180)</f>
        <v>1030000000</v>
      </c>
      <c r="W28">
        <f>[1]!s_west_minnetprofit($A28,YEAR($B$1),$B$1,180)</f>
        <v>695000000</v>
      </c>
      <c r="X28">
        <f>[1]!s_west_netprofit($A28,YEAR($B$1)+1,$B$1,180)</f>
        <v>801937143</v>
      </c>
      <c r="Y28">
        <f>[1]!s_west_eps($A28,YEAR($B$1)+1,$B$1,180)</f>
        <v>0.39100000262260398</v>
      </c>
      <c r="Z28">
        <f>[1]!s_west_instnum_np($A28,YEAR($B$1)+1,$B$1,180)</f>
        <v>7</v>
      </c>
      <c r="AA28">
        <f>[1]!s_west_stdnetprofit($A28,YEAR($B$1)+1,$B$1,180)</f>
        <v>93457375</v>
      </c>
      <c r="AB28">
        <f>[1]!s_west_mediannetprofit($A28,YEAR($B$1)+1,$B$1,180)</f>
        <v>808000000</v>
      </c>
      <c r="AC28">
        <f>[1]!s_west_maxnetprofit($A28,YEAR($B$1)+1,$B$1,180)</f>
        <v>911000000</v>
      </c>
      <c r="AD28">
        <f>[1]!s_west_minnetprofit($A28,YEAR($B$1)+1,$B$1,180)</f>
        <v>664000000</v>
      </c>
      <c r="AE28">
        <f>[1]!s_west_avgroe($A28,YEAR($B$1),$B$1,180)</f>
        <v>6.9899997711181596</v>
      </c>
      <c r="AF28">
        <f>IFERROR([1]!s_info_indexweight($A28,$B$1,"000016.SH"),"")</f>
        <v>0</v>
      </c>
      <c r="AG28">
        <f>IFERROR([1]!s_info_indexweight($A28,$B$1,"000300.SH"),"")</f>
        <v>0</v>
      </c>
      <c r="AH28">
        <f>IFERROR([1]!s_info_indexweight($A28,$B$1,"000905.SH"),"")</f>
        <v>0</v>
      </c>
      <c r="AI28">
        <f>IFERROR([1]!s_info_indexweight($A28,$B$1,"000852.SH"),"")</f>
        <v>7.4999999999999997E-2</v>
      </c>
    </row>
    <row r="29" spans="1:35">
      <c r="A29" t="s">
        <v>61</v>
      </c>
      <c r="B29">
        <f>[1]!s_dq_close($A29,$B$1,3)</f>
        <v>15.67</v>
      </c>
      <c r="C29">
        <f>[1]!s_dq_volume($A29,$B$1)</f>
        <v>7160992</v>
      </c>
      <c r="D29">
        <f>[1]!s_dq_amount($A29,$B$1)</f>
        <v>112246629</v>
      </c>
      <c r="E29">
        <f>[1]!s_dq_turn($A29,$B$1)</f>
        <v>0.92308167825233001</v>
      </c>
      <c r="F29">
        <f>[1]!S_VAL_MV($A29,$B$1)</f>
        <v>12156318046.790001</v>
      </c>
      <c r="G29">
        <f>[1]!s_val_ev($A29,$B$1)</f>
        <v>12156318046.790001</v>
      </c>
      <c r="H29">
        <f>[1]!s_val_ev1($A29,$B$1)</f>
        <v>13279644307.59</v>
      </c>
      <c r="I29">
        <f>IFERROR([1]!s_mq_amount($A29,$B$1),"")</f>
        <v>216450148</v>
      </c>
      <c r="J29">
        <f>[1]!s_val_pe_ttm($A29,$B$1)</f>
        <v>39.138999938964801</v>
      </c>
      <c r="K29">
        <f>[1]!s_val_pb_lf($A29,$B$1)</f>
        <v>2.2057056427002002</v>
      </c>
      <c r="L29">
        <f>[1]!s_val_dividendyield2($A29,$B$1)</f>
        <v>1.02105934907467</v>
      </c>
      <c r="M29">
        <f>[1]!s_val_evtoebitda($A29,$B$1)</f>
        <v>11.4575389294885</v>
      </c>
      <c r="N29">
        <f>[1]!s_risk_betar24($A29,$B$1)</f>
        <v>1.3142000436782799</v>
      </c>
      <c r="O29">
        <f>[1]!s_profitnotice_changeratio($A29,$B$1)</f>
        <v>0</v>
      </c>
      <c r="P29">
        <f>IFERROR([1]!i_pq_pctchange($A29,TEXT(DATE(YEAR($B$1),1,1),"yyyy-mm-dd"),$B$1),"")</f>
        <v>-24.027811526025602</v>
      </c>
      <c r="Q29">
        <f>[1]!s_west_netprofit($A29,YEAR($B$1),$B$1,180)</f>
        <v>372010000</v>
      </c>
      <c r="R29">
        <f>[1]!s_west_eps($A29,YEAR($B$1),$B$1,180)</f>
        <v>0.47949999570846602</v>
      </c>
      <c r="S29">
        <f>[1]!s_west_instnum_np($A29,YEAR($B$1),$B$1,180)</f>
        <v>4</v>
      </c>
      <c r="T29">
        <f>[1]!s_west_stdnetprofit($A29,YEAR($B$1),$B$1,180)</f>
        <v>9329544</v>
      </c>
      <c r="U29">
        <f>[1]!s_west_mediannetprofit($A29,YEAR($B$1),$B$1,180)</f>
        <v>372500000</v>
      </c>
      <c r="V29">
        <f>[1]!s_west_maxnetprofit($A29,YEAR($B$1),$B$1,180)</f>
        <v>382000000</v>
      </c>
      <c r="W29">
        <f>[1]!s_west_minnetprofit($A29,YEAR($B$1),$B$1,180)</f>
        <v>361040000</v>
      </c>
      <c r="X29">
        <f>[1]!s_west_netprofit($A29,YEAR($B$1)+1,$B$1,180)</f>
        <v>416132500</v>
      </c>
      <c r="Y29">
        <f>[1]!s_west_eps($A29,YEAR($B$1)+1,$B$1,180)</f>
        <v>0.53640002012252797</v>
      </c>
      <c r="Z29">
        <f>[1]!s_west_instnum_np($A29,YEAR($B$1)+1,$B$1,180)</f>
        <v>4</v>
      </c>
      <c r="AA29">
        <f>[1]!s_west_stdnetprofit($A29,YEAR($B$1)+1,$B$1,180)</f>
        <v>12363261</v>
      </c>
      <c r="AB29">
        <f>[1]!s_west_mediannetprofit($A29,YEAR($B$1)+1,$B$1,180)</f>
        <v>412500000</v>
      </c>
      <c r="AC29">
        <f>[1]!s_west_maxnetprofit($A29,YEAR($B$1)+1,$B$1,180)</f>
        <v>434000000</v>
      </c>
      <c r="AD29">
        <f>[1]!s_west_minnetprofit($A29,YEAR($B$1)+1,$B$1,180)</f>
        <v>405530000</v>
      </c>
      <c r="AE29">
        <f>[1]!s_west_avgroe($A29,YEAR($B$1),$B$1,180)</f>
        <v>6.5</v>
      </c>
      <c r="AF29">
        <f>IFERROR([1]!s_info_indexweight($A29,$B$1,"000016.SH"),"")</f>
        <v>0</v>
      </c>
      <c r="AG29">
        <f>IFERROR([1]!s_info_indexweight($A29,$B$1,"000300.SH"),"")</f>
        <v>0</v>
      </c>
      <c r="AH29">
        <f>IFERROR([1]!s_info_indexweight($A29,$B$1,"000905.SH"),"")</f>
        <v>0</v>
      </c>
      <c r="AI29">
        <f>IFERROR([1]!s_info_indexweight($A29,$B$1,"000852.SH"),"")</f>
        <v>9.0999999999999998E-2</v>
      </c>
    </row>
    <row r="30" spans="1:35">
      <c r="A30" t="s">
        <v>62</v>
      </c>
      <c r="B30">
        <f>[1]!s_dq_close($A30,$B$1,3)</f>
        <v>4.43</v>
      </c>
      <c r="C30">
        <f>[1]!s_dq_volume($A30,$B$1)</f>
        <v>785849950</v>
      </c>
      <c r="D30">
        <f>[1]!s_dq_amount($A30,$B$1)</f>
        <v>3415470873</v>
      </c>
      <c r="E30">
        <f>[1]!s_dq_turn($A30,$B$1)</f>
        <v>4.1075085774744302</v>
      </c>
      <c r="F30">
        <f>[1]!S_VAL_MV($A30,$B$1)</f>
        <v>92147820640.210007</v>
      </c>
      <c r="G30">
        <f>[1]!s_val_ev($A30,$B$1)</f>
        <v>92147820640.210007</v>
      </c>
      <c r="H30">
        <f>[1]!s_val_ev1($A30,$B$1)</f>
        <v>256392125966.20999</v>
      </c>
      <c r="I30">
        <f>IFERROR([1]!s_mq_amount($A30,$B$1),"")</f>
        <v>7950044017</v>
      </c>
      <c r="J30">
        <f>[1]!s_val_pe_ttm($A30,$B$1)</f>
        <v>18.208663940429702</v>
      </c>
      <c r="K30">
        <f>[1]!s_val_pb_lf($A30,$B$1)</f>
        <v>1.4699734449386599</v>
      </c>
      <c r="L30">
        <f>[1]!s_val_dividendyield2($A30,$B$1)</f>
        <v>1.0724818414411399</v>
      </c>
      <c r="M30">
        <f>[1]!s_val_evtoebitda($A30,$B$1)</f>
        <v>6.1683583503094201</v>
      </c>
      <c r="N30">
        <f>[1]!s_risk_betar24($A30,$B$1)</f>
        <v>0.89120000600814797</v>
      </c>
      <c r="O30">
        <f>[1]!s_profitnotice_changeratio($A30,$B$1)</f>
        <v>0</v>
      </c>
      <c r="P30">
        <f>IFERROR([1]!i_pq_pctchange($A30,TEXT(DATE(YEAR($B$1),1,1),"yyyy-mm-dd"),$B$1),"")</f>
        <v>-2.4229074889867901</v>
      </c>
      <c r="Q30">
        <f>[1]!s_west_netprofit($A30,YEAR($B$1),$B$1,180)</f>
        <v>7144497273</v>
      </c>
      <c r="R30">
        <f>[1]!s_west_eps($A30,YEAR($B$1),$B$1,180)</f>
        <v>0.34349998831749001</v>
      </c>
      <c r="S30">
        <f>[1]!s_west_instnum_np($A30,YEAR($B$1),$B$1,180)</f>
        <v>11</v>
      </c>
      <c r="T30">
        <f>[1]!s_west_stdnetprofit($A30,YEAR($B$1),$B$1,180)</f>
        <v>509920892</v>
      </c>
      <c r="U30">
        <f>[1]!s_west_mediannetprofit($A30,YEAR($B$1),$B$1,180)</f>
        <v>7083470000</v>
      </c>
      <c r="V30">
        <f>[1]!s_west_maxnetprofit($A30,YEAR($B$1),$B$1,180)</f>
        <v>8222000000</v>
      </c>
      <c r="W30">
        <f>[1]!s_west_minnetprofit($A30,YEAR($B$1),$B$1,180)</f>
        <v>6544000000</v>
      </c>
      <c r="X30">
        <f>[1]!s_west_netprofit($A30,YEAR($B$1)+1,$B$1,180)</f>
        <v>10347051818</v>
      </c>
      <c r="Y30">
        <f>[1]!s_west_eps($A30,YEAR($B$1)+1,$B$1,180)</f>
        <v>0.49739998579025302</v>
      </c>
      <c r="Z30">
        <f>[1]!s_west_instnum_np($A30,YEAR($B$1)+1,$B$1,180)</f>
        <v>11</v>
      </c>
      <c r="AA30">
        <f>[1]!s_west_stdnetprofit($A30,YEAR($B$1)+1,$B$1,180)</f>
        <v>441816792</v>
      </c>
      <c r="AB30">
        <f>[1]!s_west_mediannetprofit($A30,YEAR($B$1)+1,$B$1,180)</f>
        <v>10248000000</v>
      </c>
      <c r="AC30">
        <f>[1]!s_west_maxnetprofit($A30,YEAR($B$1)+1,$B$1,180)</f>
        <v>11038000000</v>
      </c>
      <c r="AD30">
        <f>[1]!s_west_minnetprofit($A30,YEAR($B$1)+1,$B$1,180)</f>
        <v>9621000000</v>
      </c>
      <c r="AE30">
        <f>[1]!s_west_avgroe($A30,YEAR($B$1),$B$1,180)</f>
        <v>10.656299591064499</v>
      </c>
      <c r="AF30">
        <f>IFERROR([1]!s_info_indexweight($A30,$B$1,"000016.SH"),"")</f>
        <v>0</v>
      </c>
      <c r="AG30">
        <f>IFERROR([1]!s_info_indexweight($A30,$B$1,"000300.SH"),"")</f>
        <v>0.34599999999999997</v>
      </c>
      <c r="AH30">
        <f>IFERROR([1]!s_info_indexweight($A30,$B$1,"000905.SH"),"")</f>
        <v>0</v>
      </c>
      <c r="AI30">
        <f>IFERROR([1]!s_info_indexweight($A30,$B$1,"000852.SH"),"")</f>
        <v>0</v>
      </c>
    </row>
    <row r="31" spans="1:35">
      <c r="A31" t="s">
        <v>63</v>
      </c>
      <c r="B31">
        <f>[1]!s_dq_close($A31,$B$1,3)</f>
        <v>14.02</v>
      </c>
      <c r="C31">
        <f>[1]!s_dq_volume($A31,$B$1)</f>
        <v>45633807</v>
      </c>
      <c r="D31">
        <f>[1]!s_dq_amount($A31,$B$1)</f>
        <v>642486848</v>
      </c>
      <c r="E31">
        <f>[1]!s_dq_turn($A31,$B$1)</f>
        <v>2.4718118040396999</v>
      </c>
      <c r="F31">
        <f>[1]!S_VAL_MV($A31,$B$1)</f>
        <v>25883280154.84</v>
      </c>
      <c r="G31">
        <f>[1]!s_val_ev($A31,$B$1)</f>
        <v>25883280154.84</v>
      </c>
      <c r="H31">
        <f>[1]!s_val_ev1($A31,$B$1)</f>
        <v>38352889659.129997</v>
      </c>
      <c r="I31">
        <f>IFERROR([1]!s_mq_amount($A31,$B$1),"")</f>
        <v>1359522877</v>
      </c>
      <c r="J31">
        <f>[1]!s_val_pe_ttm($A31,$B$1)</f>
        <v>48.6109619140625</v>
      </c>
      <c r="K31">
        <f>[1]!s_val_pb_lf($A31,$B$1)</f>
        <v>2.4090173244476301</v>
      </c>
      <c r="L31">
        <f>[1]!s_val_dividendyield2($A31,$B$1)</f>
        <v>1.2125534950071299</v>
      </c>
      <c r="M31">
        <f>[1]!s_val_evtoebitda($A31,$B$1)</f>
        <v>17.575440979458499</v>
      </c>
      <c r="N31">
        <f>[1]!s_risk_betar24($A31,$B$1)</f>
        <v>1.00829994678497</v>
      </c>
      <c r="O31">
        <f>[1]!s_profitnotice_changeratio($A31,$B$1)</f>
        <v>0</v>
      </c>
      <c r="P31">
        <f>IFERROR([1]!i_pq_pctchange($A31,TEXT(DATE(YEAR($B$1),1,1),"yyyy-mm-dd"),$B$1),"")</f>
        <v>20.343347639485</v>
      </c>
      <c r="Q31">
        <f>[1]!s_west_netprofit($A31,YEAR($B$1),$B$1,180)</f>
        <v>1134000000</v>
      </c>
      <c r="R31">
        <f>[1]!s_west_eps($A31,YEAR($B$1),$B$1,180)</f>
        <v>0.61419999599456798</v>
      </c>
      <c r="S31">
        <f>[1]!s_west_instnum_np($A31,YEAR($B$1),$B$1,180)</f>
        <v>1</v>
      </c>
      <c r="T31">
        <f>[1]!s_west_stdnetprofit($A31,YEAR($B$1),$B$1,180)</f>
        <v>0</v>
      </c>
      <c r="U31">
        <f>[1]!s_west_mediannetprofit($A31,YEAR($B$1),$B$1,180)</f>
        <v>1134000000</v>
      </c>
      <c r="V31">
        <f>[1]!s_west_maxnetprofit($A31,YEAR($B$1),$B$1,180)</f>
        <v>1134000000</v>
      </c>
      <c r="W31">
        <f>[1]!s_west_minnetprofit($A31,YEAR($B$1),$B$1,180)</f>
        <v>1134000000</v>
      </c>
      <c r="X31">
        <f>[1]!s_west_netprofit($A31,YEAR($B$1)+1,$B$1,180)</f>
        <v>1399000000</v>
      </c>
      <c r="Y31">
        <f>[1]!s_west_eps($A31,YEAR($B$1)+1,$B$1,180)</f>
        <v>0.75779998302459695</v>
      </c>
      <c r="Z31">
        <f>[1]!s_west_instnum_np($A31,YEAR($B$1)+1,$B$1,180)</f>
        <v>1</v>
      </c>
      <c r="AA31">
        <f>[1]!s_west_stdnetprofit($A31,YEAR($B$1)+1,$B$1,180)</f>
        <v>0</v>
      </c>
      <c r="AB31">
        <f>[1]!s_west_mediannetprofit($A31,YEAR($B$1)+1,$B$1,180)</f>
        <v>1399000000</v>
      </c>
      <c r="AC31">
        <f>[1]!s_west_maxnetprofit($A31,YEAR($B$1)+1,$B$1,180)</f>
        <v>1399000000</v>
      </c>
      <c r="AD31">
        <f>[1]!s_west_minnetprofit($A31,YEAR($B$1)+1,$B$1,180)</f>
        <v>1399000000</v>
      </c>
      <c r="AE31">
        <f>[1]!s_west_avgroe($A31,YEAR($B$1),$B$1,180)</f>
        <v>10</v>
      </c>
      <c r="AF31">
        <f>IFERROR([1]!s_info_indexweight($A31,$B$1,"000016.SH"),"")</f>
        <v>0</v>
      </c>
      <c r="AG31">
        <f>IFERROR([1]!s_info_indexweight($A31,$B$1,"000300.SH"),"")</f>
        <v>0</v>
      </c>
      <c r="AH31">
        <f>IFERROR([1]!s_info_indexweight($A31,$B$1,"000905.SH"),"")</f>
        <v>0.17499999999999999</v>
      </c>
      <c r="AI31">
        <f>IFERROR([1]!s_info_indexweight($A31,$B$1,"000852.SH"),"")</f>
        <v>0</v>
      </c>
    </row>
    <row r="32" spans="1:35">
      <c r="A32" t="s">
        <v>64</v>
      </c>
      <c r="B32">
        <f>[1]!s_dq_close($A32,$B$1,3)</f>
        <v>6.96</v>
      </c>
      <c r="C32">
        <f>[1]!s_dq_volume($A32,$B$1)</f>
        <v>9583600</v>
      </c>
      <c r="D32">
        <f>[1]!s_dq_amount($A32,$B$1)</f>
        <v>67140672</v>
      </c>
      <c r="E32">
        <f>[1]!s_dq_turn($A32,$B$1)</f>
        <v>0.56378234020906703</v>
      </c>
      <c r="F32">
        <f>[1]!S_VAL_MV($A32,$B$1)</f>
        <v>12896409796.32</v>
      </c>
      <c r="G32">
        <f>[1]!s_val_ev($A32,$B$1)</f>
        <v>12896409796.32</v>
      </c>
      <c r="H32">
        <f>[1]!s_val_ev1($A32,$B$1)</f>
        <v>13686472992.6</v>
      </c>
      <c r="I32">
        <f>IFERROR([1]!s_mq_amount($A32,$B$1),"")</f>
        <v>137564445</v>
      </c>
      <c r="J32">
        <f>[1]!s_val_pe_ttm($A32,$B$1)</f>
        <v>28.755392074585</v>
      </c>
      <c r="K32">
        <f>[1]!s_val_pb_lf($A32,$B$1)</f>
        <v>0.84955710172653198</v>
      </c>
      <c r="L32">
        <f>[1]!s_val_dividendyield2($A32,$B$1)</f>
        <v>2.5862068965517202</v>
      </c>
      <c r="M32">
        <f>[1]!s_val_evtoebitda($A32,$B$1)</f>
        <v>3.4449846490982501</v>
      </c>
      <c r="N32">
        <f>[1]!s_risk_betar24($A32,$B$1)</f>
        <v>1.0996999740600599</v>
      </c>
      <c r="O32">
        <f>[1]!s_profitnotice_changeratio($A32,$B$1)</f>
        <v>0</v>
      </c>
      <c r="P32">
        <f>IFERROR([1]!i_pq_pctchange($A32,TEXT(DATE(YEAR($B$1),1,1),"yyyy-mm-dd"),$B$1),"")</f>
        <v>-8.05812417437253</v>
      </c>
      <c r="Q32">
        <f>[1]!s_west_netprofit($A32,YEAR($B$1),$B$1,180)</f>
        <v>0</v>
      </c>
      <c r="R32">
        <f>[1]!s_west_eps($A32,YEAR($B$1),$B$1,180)</f>
        <v>0</v>
      </c>
      <c r="S32">
        <f>[1]!s_west_instnum_np($A32,YEAR($B$1),$B$1,180)</f>
        <v>0</v>
      </c>
      <c r="T32">
        <f>[1]!s_west_stdnetprofit($A32,YEAR($B$1),$B$1,180)</f>
        <v>0</v>
      </c>
      <c r="U32">
        <f>[1]!s_west_mediannetprofit($A32,YEAR($B$1),$B$1,180)</f>
        <v>0</v>
      </c>
      <c r="V32">
        <f>[1]!s_west_maxnetprofit($A32,YEAR($B$1),$B$1,180)</f>
        <v>0</v>
      </c>
      <c r="W32">
        <f>[1]!s_west_minnetprofit($A32,YEAR($B$1),$B$1,180)</f>
        <v>0</v>
      </c>
      <c r="X32">
        <f>[1]!s_west_netprofit($A32,YEAR($B$1)+1,$B$1,180)</f>
        <v>0</v>
      </c>
      <c r="Y32">
        <f>[1]!s_west_eps($A32,YEAR($B$1)+1,$B$1,180)</f>
        <v>0</v>
      </c>
      <c r="Z32">
        <f>[1]!s_west_instnum_np($A32,YEAR($B$1)+1,$B$1,180)</f>
        <v>0</v>
      </c>
      <c r="AA32">
        <f>[1]!s_west_stdnetprofit($A32,YEAR($B$1)+1,$B$1,180)</f>
        <v>0</v>
      </c>
      <c r="AB32">
        <f>[1]!s_west_mediannetprofit($A32,YEAR($B$1)+1,$B$1,180)</f>
        <v>0</v>
      </c>
      <c r="AC32">
        <f>[1]!s_west_maxnetprofit($A32,YEAR($B$1)+1,$B$1,180)</f>
        <v>0</v>
      </c>
      <c r="AD32">
        <f>[1]!s_west_minnetprofit($A32,YEAR($B$1)+1,$B$1,180)</f>
        <v>0</v>
      </c>
      <c r="AE32">
        <f>[1]!s_west_avgroe($A32,YEAR($B$1),$B$1,180)</f>
        <v>0</v>
      </c>
      <c r="AF32">
        <f>IFERROR([1]!s_info_indexweight($A32,$B$1,"000016.SH"),"")</f>
        <v>0</v>
      </c>
      <c r="AG32">
        <f>IFERROR([1]!s_info_indexweight($A32,$B$1,"000300.SH"),"")</f>
        <v>0</v>
      </c>
      <c r="AH32">
        <f>IFERROR([1]!s_info_indexweight($A32,$B$1,"000905.SH"),"")</f>
        <v>0</v>
      </c>
      <c r="AI32">
        <f>IFERROR([1]!s_info_indexweight($A32,$B$1,"000852.SH"),"")</f>
        <v>6.9000000000000006E-2</v>
      </c>
    </row>
    <row r="33" spans="1:35">
      <c r="A33" t="s">
        <v>65</v>
      </c>
      <c r="B33">
        <f>[1]!s_dq_close($A33,$B$1,3)</f>
        <v>7.12</v>
      </c>
      <c r="C33">
        <f>[1]!s_dq_volume($A33,$B$1)</f>
        <v>58721553</v>
      </c>
      <c r="D33">
        <f>[1]!s_dq_amount($A33,$B$1)</f>
        <v>417342053</v>
      </c>
      <c r="E33">
        <f>[1]!s_dq_turn($A33,$B$1)</f>
        <v>0.83061240938331804</v>
      </c>
      <c r="F33">
        <f>[1]!S_VAL_MV($A33,$B$1)</f>
        <v>61577570880.32</v>
      </c>
      <c r="G33">
        <f>[1]!s_val_ev($A33,$B$1)</f>
        <v>60478011445.968597</v>
      </c>
      <c r="H33">
        <f>[1]!s_val_ev1($A33,$B$1)</f>
        <v>100656793823.69901</v>
      </c>
      <c r="I33">
        <f>IFERROR([1]!s_mq_amount($A33,$B$1),"")</f>
        <v>843250017</v>
      </c>
      <c r="J33">
        <f>[1]!s_val_pe_ttm($A33,$B$1)</f>
        <v>14.213095664978001</v>
      </c>
      <c r="K33">
        <f>[1]!s_val_pb_lf($A33,$B$1)</f>
        <v>1.05583584308624</v>
      </c>
      <c r="L33">
        <f>[1]!s_val_dividendyield2($A33,$B$1)</f>
        <v>7.02247191011236</v>
      </c>
      <c r="M33">
        <f>[1]!s_val_evtoebitda($A33,$B$1)</f>
        <v>10.9946258374595</v>
      </c>
      <c r="N33">
        <f>[1]!s_risk_betar24($A33,$B$1)</f>
        <v>1.08860003948212</v>
      </c>
      <c r="O33">
        <f>[1]!s_profitnotice_changeratio($A33,$B$1)</f>
        <v>0</v>
      </c>
      <c r="P33">
        <f>IFERROR([1]!i_pq_pctchange($A33,TEXT(DATE(YEAR($B$1),1,1),"yyyy-mm-dd"),$B$1),"")</f>
        <v>-15.5162409545941</v>
      </c>
      <c r="Q33">
        <f>[1]!s_west_netprofit($A33,YEAR($B$1),$B$1,180)</f>
        <v>5930364615</v>
      </c>
      <c r="R33">
        <f>[1]!s_west_eps($A33,YEAR($B$1),$B$1,180)</f>
        <v>0.68569999933242798</v>
      </c>
      <c r="S33">
        <f>[1]!s_west_instnum_np($A33,YEAR($B$1),$B$1,180)</f>
        <v>26</v>
      </c>
      <c r="T33">
        <f>[1]!s_west_stdnetprofit($A33,YEAR($B$1),$B$1,180)</f>
        <v>261452730</v>
      </c>
      <c r="U33">
        <f>[1]!s_west_mediannetprofit($A33,YEAR($B$1),$B$1,180)</f>
        <v>6008500000</v>
      </c>
      <c r="V33">
        <f>[1]!s_west_maxnetprofit($A33,YEAR($B$1),$B$1,180)</f>
        <v>6220000000</v>
      </c>
      <c r="W33">
        <f>[1]!s_west_minnetprofit($A33,YEAR($B$1),$B$1,180)</f>
        <v>5010000000</v>
      </c>
      <c r="X33">
        <f>[1]!s_west_netprofit($A33,YEAR($B$1)+1,$B$1,180)</f>
        <v>7165118846</v>
      </c>
      <c r="Y33">
        <f>[1]!s_west_eps($A33,YEAR($B$1)+1,$B$1,180)</f>
        <v>0.82849997282028198</v>
      </c>
      <c r="Z33">
        <f>[1]!s_west_instnum_np($A33,YEAR($B$1)+1,$B$1,180)</f>
        <v>26</v>
      </c>
      <c r="AA33">
        <f>[1]!s_west_stdnetprofit($A33,YEAR($B$1)+1,$B$1,180)</f>
        <v>444907453</v>
      </c>
      <c r="AB33">
        <f>[1]!s_west_mediannetprofit($A33,YEAR($B$1)+1,$B$1,180)</f>
        <v>7168000000</v>
      </c>
      <c r="AC33">
        <f>[1]!s_west_maxnetprofit($A33,YEAR($B$1)+1,$B$1,180)</f>
        <v>8023000000</v>
      </c>
      <c r="AD33">
        <f>[1]!s_west_minnetprofit($A33,YEAR($B$1)+1,$B$1,180)</f>
        <v>5817000000</v>
      </c>
      <c r="AE33">
        <f>[1]!s_west_avgroe($A33,YEAR($B$1),$B$1,180)</f>
        <v>9.9170999526977504</v>
      </c>
      <c r="AF33">
        <f>IFERROR([1]!s_info_indexweight($A33,$B$1,"000016.SH"),"")</f>
        <v>0</v>
      </c>
      <c r="AG33">
        <f>IFERROR([1]!s_info_indexweight($A33,$B$1,"000300.SH"),"")</f>
        <v>0.1356</v>
      </c>
      <c r="AH33">
        <f>IFERROR([1]!s_info_indexweight($A33,$B$1,"000905.SH"),"")</f>
        <v>0</v>
      </c>
      <c r="AI33">
        <f>IFERROR([1]!s_info_indexweight($A33,$B$1,"000852.SH"),"")</f>
        <v>0</v>
      </c>
    </row>
    <row r="34" spans="1:35">
      <c r="A34" t="s">
        <v>66</v>
      </c>
      <c r="B34">
        <f>[1]!s_dq_close($A34,$B$1,3)</f>
        <v>4.46</v>
      </c>
      <c r="C34">
        <f>[1]!s_dq_volume($A34,$B$1)</f>
        <v>91041083</v>
      </c>
      <c r="D34">
        <f>[1]!s_dq_amount($A34,$B$1)</f>
        <v>405088496</v>
      </c>
      <c r="E34">
        <f>[1]!s_dq_turn($A34,$B$1)</f>
        <v>0.40398949854286897</v>
      </c>
      <c r="F34">
        <f>[1]!S_VAL_MV($A34,$B$1)</f>
        <v>111678152737.60001</v>
      </c>
      <c r="G34">
        <f>[1]!s_val_ev($A34,$B$1)</f>
        <v>106239583427.2</v>
      </c>
      <c r="H34">
        <f>[1]!s_val_ev1($A34,$B$1)</f>
        <v>322375692339.53998</v>
      </c>
      <c r="I34">
        <f>IFERROR([1]!s_mq_amount($A34,$B$1),"")</f>
        <v>840598228</v>
      </c>
      <c r="J34">
        <f>[1]!s_val_pe_ttm($A34,$B$1)</f>
        <v>11.296637535095201</v>
      </c>
      <c r="K34">
        <f>[1]!s_val_pb_lf($A34,$B$1)</f>
        <v>0.97420316934585605</v>
      </c>
      <c r="L34">
        <f>[1]!s_val_dividendyield2($A34,$B$1)</f>
        <v>1.8161434977578499</v>
      </c>
      <c r="M34">
        <f>[1]!s_val_evtoebitda($A34,$B$1)</f>
        <v>0</v>
      </c>
      <c r="N34">
        <f>[1]!s_risk_betar24($A34,$B$1)</f>
        <v>1.2703000307083101</v>
      </c>
      <c r="O34">
        <f>[1]!s_profitnotice_changeratio($A34,$B$1)</f>
        <v>0</v>
      </c>
      <c r="P34">
        <f>IFERROR([1]!i_pq_pctchange($A34,TEXT(DATE(YEAR($B$1),1,1),"yyyy-mm-dd"),$B$1),"")</f>
        <v>-15.370018975332099</v>
      </c>
      <c r="Q34">
        <f>[1]!s_west_netprofit($A34,YEAR($B$1),$B$1,180)</f>
        <v>10553500000</v>
      </c>
      <c r="R34">
        <f>[1]!s_west_eps($A34,YEAR($B$1),$B$1,180)</f>
        <v>0.42149999737739602</v>
      </c>
      <c r="S34">
        <f>[1]!s_west_instnum_np($A34,YEAR($B$1),$B$1,180)</f>
        <v>2</v>
      </c>
      <c r="T34">
        <f>[1]!s_west_stdnetprofit($A34,YEAR($B$1),$B$1,180)</f>
        <v>10606602</v>
      </c>
      <c r="U34">
        <f>[1]!s_west_mediannetprofit($A34,YEAR($B$1),$B$1,180)</f>
        <v>10553500000</v>
      </c>
      <c r="V34">
        <f>[1]!s_west_maxnetprofit($A34,YEAR($B$1),$B$1,180)</f>
        <v>10561000000</v>
      </c>
      <c r="W34">
        <f>[1]!s_west_minnetprofit($A34,YEAR($B$1),$B$1,180)</f>
        <v>10546000000</v>
      </c>
      <c r="X34">
        <f>[1]!s_west_netprofit($A34,YEAR($B$1)+1,$B$1,180)</f>
        <v>11537500000</v>
      </c>
      <c r="Y34">
        <f>[1]!s_west_eps($A34,YEAR($B$1)+1,$B$1,180)</f>
        <v>0.46079999208450301</v>
      </c>
      <c r="Z34">
        <f>[1]!s_west_instnum_np($A34,YEAR($B$1)+1,$B$1,180)</f>
        <v>2</v>
      </c>
      <c r="AA34">
        <f>[1]!s_west_stdnetprofit($A34,YEAR($B$1)+1,$B$1,180)</f>
        <v>494267640</v>
      </c>
      <c r="AB34">
        <f>[1]!s_west_mediannetprofit($A34,YEAR($B$1)+1,$B$1,180)</f>
        <v>11537500000</v>
      </c>
      <c r="AC34">
        <f>[1]!s_west_maxnetprofit($A34,YEAR($B$1)+1,$B$1,180)</f>
        <v>11887000000</v>
      </c>
      <c r="AD34">
        <f>[1]!s_west_minnetprofit($A34,YEAR($B$1)+1,$B$1,180)</f>
        <v>11188000000</v>
      </c>
      <c r="AE34">
        <f>[1]!s_west_avgroe($A34,YEAR($B$1),$B$1,180)</f>
        <v>9.1000003814697301</v>
      </c>
      <c r="AF34">
        <f>IFERROR([1]!s_info_indexweight($A34,$B$1,"000016.SH"),"")</f>
        <v>0</v>
      </c>
      <c r="AG34">
        <f>IFERROR([1]!s_info_indexweight($A34,$B$1,"000300.SH"),"")</f>
        <v>0.151</v>
      </c>
      <c r="AH34">
        <f>IFERROR([1]!s_info_indexweight($A34,$B$1,"000905.SH"),"")</f>
        <v>0</v>
      </c>
      <c r="AI34">
        <f>IFERROR([1]!s_info_indexweight($A34,$B$1,"000852.SH"),"")</f>
        <v>0</v>
      </c>
    </row>
    <row r="35" spans="1:35">
      <c r="A35" t="s">
        <v>67</v>
      </c>
      <c r="B35">
        <f>[1]!s_dq_close($A35,$B$1,3)</f>
        <v>12.16</v>
      </c>
      <c r="C35">
        <f>[1]!s_dq_volume($A35,$B$1)</f>
        <v>17016800</v>
      </c>
      <c r="D35">
        <f>[1]!s_dq_amount($A35,$B$1)</f>
        <v>206272255</v>
      </c>
      <c r="E35">
        <f>[1]!s_dq_turn($A35,$B$1)</f>
        <v>0.25751317656780598</v>
      </c>
      <c r="F35">
        <f>[1]!S_VAL_MV($A35,$B$1)</f>
        <v>80392585011.199997</v>
      </c>
      <c r="G35">
        <f>[1]!s_val_ev($A35,$B$1)</f>
        <v>80392585011.199997</v>
      </c>
      <c r="H35">
        <f>[1]!s_val_ev1($A35,$B$1)</f>
        <v>224436466654.31</v>
      </c>
      <c r="I35">
        <f>IFERROR([1]!s_mq_amount($A35,$B$1),"")</f>
        <v>444456255</v>
      </c>
      <c r="J35">
        <f>[1]!s_val_pe_ttm($A35,$B$1)</f>
        <v>65.626091003417997</v>
      </c>
      <c r="K35">
        <f>[1]!s_val_pb_lf($A35,$B$1)</f>
        <v>2.31446313858032</v>
      </c>
      <c r="L35">
        <f>[1]!s_val_dividendyield2($A35,$B$1)</f>
        <v>0</v>
      </c>
      <c r="M35">
        <f>[1]!s_val_evtoebitda($A35,$B$1)</f>
        <v>17.088684349989901</v>
      </c>
      <c r="N35">
        <f>[1]!s_risk_betar24($A35,$B$1)</f>
        <v>1.58990001678467</v>
      </c>
      <c r="O35">
        <f>[1]!s_profitnotice_changeratio($A35,$B$1)</f>
        <v>0</v>
      </c>
      <c r="P35">
        <f>IFERROR([1]!i_pq_pctchange($A35,TEXT(DATE(YEAR($B$1),1,1),"yyyy-mm-dd"),$B$1),"")</f>
        <v>11.6620752984389</v>
      </c>
      <c r="Q35">
        <f>[1]!s_west_netprofit($A35,YEAR($B$1),$B$1,180)</f>
        <v>3300820000</v>
      </c>
      <c r="R35">
        <f>[1]!s_west_eps($A35,YEAR($B$1),$B$1,180)</f>
        <v>0.49930000305175798</v>
      </c>
      <c r="S35">
        <f>[1]!s_west_instnum_np($A35,YEAR($B$1),$B$1,180)</f>
        <v>9</v>
      </c>
      <c r="T35">
        <f>[1]!s_west_stdnetprofit($A35,YEAR($B$1),$B$1,180)</f>
        <v>1075296271</v>
      </c>
      <c r="U35">
        <f>[1]!s_west_mediannetprofit($A35,YEAR($B$1),$B$1,180)</f>
        <v>3460000000</v>
      </c>
      <c r="V35">
        <f>[1]!s_west_maxnetprofit($A35,YEAR($B$1),$B$1,180)</f>
        <v>5312000000</v>
      </c>
      <c r="W35">
        <f>[1]!s_west_minnetprofit($A35,YEAR($B$1),$B$1,180)</f>
        <v>1391000000</v>
      </c>
      <c r="X35">
        <f>[1]!s_west_netprofit($A35,YEAR($B$1)+1,$B$1,180)</f>
        <v>4244687778</v>
      </c>
      <c r="Y35">
        <f>[1]!s_west_eps($A35,YEAR($B$1)+1,$B$1,180)</f>
        <v>0.64200001955032304</v>
      </c>
      <c r="Z35">
        <f>[1]!s_west_instnum_np($A35,YEAR($B$1)+1,$B$1,180)</f>
        <v>9</v>
      </c>
      <c r="AA35">
        <f>[1]!s_west_stdnetprofit($A35,YEAR($B$1)+1,$B$1,180)</f>
        <v>1177519617</v>
      </c>
      <c r="AB35">
        <f>[1]!s_west_mediannetprofit($A35,YEAR($B$1)+1,$B$1,180)</f>
        <v>4270790000</v>
      </c>
      <c r="AC35">
        <f>[1]!s_west_maxnetprofit($A35,YEAR($B$1)+1,$B$1,180)</f>
        <v>6339000000</v>
      </c>
      <c r="AD35">
        <f>[1]!s_west_minnetprofit($A35,YEAR($B$1)+1,$B$1,180)</f>
        <v>1702000000</v>
      </c>
      <c r="AE35">
        <f>[1]!s_west_avgroe($A35,YEAR($B$1),$B$1,180)</f>
        <v>8.5878000259399396</v>
      </c>
      <c r="AF35">
        <f>IFERROR([1]!s_info_indexweight($A35,$B$1,"000016.SH"),"")</f>
        <v>0</v>
      </c>
      <c r="AG35">
        <f>IFERROR([1]!s_info_indexweight($A35,$B$1,"000300.SH"),"")</f>
        <v>0.122</v>
      </c>
      <c r="AH35">
        <f>IFERROR([1]!s_info_indexweight($A35,$B$1,"000905.SH"),"")</f>
        <v>0</v>
      </c>
      <c r="AI35">
        <f>IFERROR([1]!s_info_indexweight($A35,$B$1,"000852.SH"),"")</f>
        <v>0</v>
      </c>
    </row>
    <row r="36" spans="1:35">
      <c r="A36" t="s">
        <v>68</v>
      </c>
      <c r="B36">
        <f>[1]!s_dq_close($A36,$B$1,3)</f>
        <v>82.6</v>
      </c>
      <c r="C36">
        <f>[1]!s_dq_volume($A36,$B$1)</f>
        <v>26317746</v>
      </c>
      <c r="D36">
        <f>[1]!s_dq_amount($A36,$B$1)</f>
        <v>2162929060</v>
      </c>
      <c r="E36">
        <f>[1]!s_dq_turn($A36,$B$1)</f>
        <v>0.38354764409789899</v>
      </c>
      <c r="F36">
        <f>[1]!S_VAL_MV($A36,$B$1)</f>
        <v>628822091037</v>
      </c>
      <c r="G36">
        <f>[1]!s_val_ev($A36,$B$1)</f>
        <v>625852403406.29102</v>
      </c>
      <c r="H36">
        <f>[1]!s_val_ev1($A36,$B$1)</f>
        <v>684689947406.29102</v>
      </c>
      <c r="I36">
        <f>IFERROR([1]!s_mq_amount($A36,$B$1),"")</f>
        <v>5221688037</v>
      </c>
      <c r="J36">
        <f>[1]!s_val_pe_ttm($A36,$B$1)</f>
        <v>14.2270975112915</v>
      </c>
      <c r="K36">
        <f>[1]!s_val_pb_lf($A36,$B$1)</f>
        <v>2.6989653110504199</v>
      </c>
      <c r="L36">
        <f>[1]!s_val_dividendyield2($A36,$B$1)</f>
        <v>4.8534733266175296</v>
      </c>
      <c r="M36">
        <f>[1]!s_val_evtoebitda($A36,$B$1)</f>
        <v>10.5103420896752</v>
      </c>
      <c r="N36">
        <f>[1]!s_risk_betar24($A36,$B$1)</f>
        <v>0.73909997940063499</v>
      </c>
      <c r="O36">
        <f>[1]!s_profitnotice_changeratio($A36,$B$1)</f>
        <v>0</v>
      </c>
      <c r="P36">
        <f>IFERROR([1]!i_pq_pctchange($A36,TEXT(DATE(YEAR($B$1),1,1),"yyyy-mm-dd"),$B$1),"")</f>
        <v>5.69417786308379</v>
      </c>
      <c r="Q36">
        <f>[1]!s_west_netprofit($A36,YEAR($B$1),$B$1,180)</f>
        <v>47004504668</v>
      </c>
      <c r="R36">
        <f>[1]!s_west_eps($A36,YEAR($B$1),$B$1,180)</f>
        <v>6.17449998855591</v>
      </c>
      <c r="S36">
        <f>[1]!s_west_instnum_np($A36,YEAR($B$1),$B$1,180)</f>
        <v>33</v>
      </c>
      <c r="T36">
        <f>[1]!s_west_stdnetprofit($A36,YEAR($B$1),$B$1,180)</f>
        <v>667604849</v>
      </c>
      <c r="U36">
        <f>[1]!s_west_mediannetprofit($A36,YEAR($B$1),$B$1,180)</f>
        <v>47067500000</v>
      </c>
      <c r="V36">
        <f>[1]!s_west_maxnetprofit($A36,YEAR($B$1),$B$1,180)</f>
        <v>48833000000</v>
      </c>
      <c r="W36">
        <f>[1]!s_west_minnetprofit($A36,YEAR($B$1),$B$1,180)</f>
        <v>45240000000</v>
      </c>
      <c r="X36">
        <f>[1]!s_west_netprofit($A36,YEAR($B$1)+1,$B$1,180)</f>
        <v>50920418883</v>
      </c>
      <c r="Y36">
        <f>[1]!s_west_eps($A36,YEAR($B$1)+1,$B$1,180)</f>
        <v>6.6888999938964799</v>
      </c>
      <c r="Z36">
        <f>[1]!s_west_instnum_np($A36,YEAR($B$1)+1,$B$1,180)</f>
        <v>33</v>
      </c>
      <c r="AA36">
        <f>[1]!s_west_stdnetprofit($A36,YEAR($B$1)+1,$B$1,180)</f>
        <v>1146370518</v>
      </c>
      <c r="AB36">
        <f>[1]!s_west_mediannetprofit($A36,YEAR($B$1)+1,$B$1,180)</f>
        <v>50835500000</v>
      </c>
      <c r="AC36">
        <f>[1]!s_west_maxnetprofit($A36,YEAR($B$1)+1,$B$1,180)</f>
        <v>53662000000</v>
      </c>
      <c r="AD36">
        <f>[1]!s_west_minnetprofit($A36,YEAR($B$1)+1,$B$1,180)</f>
        <v>48948000000</v>
      </c>
      <c r="AE36">
        <f>[1]!s_west_avgroe($A36,YEAR($B$1),$B$1,180)</f>
        <v>19.3472995758057</v>
      </c>
      <c r="AF36">
        <f>IFERROR([1]!s_info_indexweight($A36,$B$1,"000016.SH"),"")</f>
        <v>0</v>
      </c>
      <c r="AG36">
        <f>IFERROR([1]!s_info_indexweight($A36,$B$1,"000300.SH"),"")</f>
        <v>1.5209999999999999</v>
      </c>
      <c r="AH36">
        <f>IFERROR([1]!s_info_indexweight($A36,$B$1,"000905.SH"),"")</f>
        <v>0</v>
      </c>
      <c r="AI36">
        <f>IFERROR([1]!s_info_indexweight($A36,$B$1,"000852.SH"),"")</f>
        <v>0</v>
      </c>
    </row>
    <row r="37" spans="1:35">
      <c r="A37" t="s">
        <v>69</v>
      </c>
      <c r="B37">
        <f>[1]!s_dq_close($A37,$B$1,3)</f>
        <v>32.22</v>
      </c>
      <c r="C37">
        <f>[1]!s_dq_volume($A37,$B$1)</f>
        <v>213078418</v>
      </c>
      <c r="D37">
        <f>[1]!s_dq_amount($A37,$B$1)</f>
        <v>6707391064</v>
      </c>
      <c r="E37">
        <f>[1]!s_dq_turn($A37,$B$1)</f>
        <v>4.3018044950921004</v>
      </c>
      <c r="F37">
        <f>[1]!S_VAL_MV($A37,$B$1)</f>
        <v>279094299688.62</v>
      </c>
      <c r="G37">
        <f>[1]!s_val_ev($A37,$B$1)</f>
        <v>282787271824.04401</v>
      </c>
      <c r="H37">
        <f>[1]!s_val_ev1($A37,$B$1)</f>
        <v>322537673609.61401</v>
      </c>
      <c r="I37">
        <f>IFERROR([1]!s_mq_amount($A37,$B$1),"")</f>
        <v>11630842344</v>
      </c>
      <c r="J37">
        <f>[1]!s_val_pe_ttm($A37,$B$1)</f>
        <v>24.686801910400401</v>
      </c>
      <c r="K37">
        <f>[1]!s_val_pb_lf($A37,$B$1)</f>
        <v>2.95011210441589</v>
      </c>
      <c r="L37">
        <f>[1]!s_val_dividendyield2($A37,$B$1)</f>
        <v>2.1975842182888501</v>
      </c>
      <c r="M37">
        <f>[1]!s_val_evtoebitda($A37,$B$1)</f>
        <v>8.4657661921997391</v>
      </c>
      <c r="N37">
        <f>[1]!s_risk_betar24($A37,$B$1)</f>
        <v>1.3914999961853001</v>
      </c>
      <c r="O37">
        <f>[1]!s_profitnotice_changeratio($A37,$B$1)</f>
        <v>0</v>
      </c>
      <c r="P37">
        <f>IFERROR([1]!i_pq_pctchange($A37,TEXT(DATE(YEAR($B$1),1,1),"yyyy-mm-dd"),$B$1),"")</f>
        <v>87.325581395348806</v>
      </c>
      <c r="Q37">
        <f>[1]!s_west_netprofit($A37,YEAR($B$1),$B$1,180)</f>
        <v>14386866541</v>
      </c>
      <c r="R37">
        <f>[1]!s_west_eps($A37,YEAR($B$1),$B$1,180)</f>
        <v>1.66089999675751</v>
      </c>
      <c r="S37">
        <f>[1]!s_west_instnum_np($A37,YEAR($B$1),$B$1,180)</f>
        <v>23</v>
      </c>
      <c r="T37">
        <f>[1]!s_west_stdnetprofit($A37,YEAR($B$1),$B$1,180)</f>
        <v>337200318</v>
      </c>
      <c r="U37">
        <f>[1]!s_west_mediannetprofit($A37,YEAR($B$1),$B$1,180)</f>
        <v>14304675000</v>
      </c>
      <c r="V37">
        <f>[1]!s_west_maxnetprofit($A37,YEAR($B$1),$B$1,180)</f>
        <v>15257000000</v>
      </c>
      <c r="W37">
        <f>[1]!s_west_minnetprofit($A37,YEAR($B$1),$B$1,180)</f>
        <v>13903000000</v>
      </c>
      <c r="X37">
        <f>[1]!s_west_netprofit($A37,YEAR($B$1)+1,$B$1,180)</f>
        <v>16646215916</v>
      </c>
      <c r="Y37">
        <f>[1]!s_west_eps($A37,YEAR($B$1)+1,$B$1,180)</f>
        <v>1.9217000007629399</v>
      </c>
      <c r="Z37">
        <f>[1]!s_west_instnum_np($A37,YEAR($B$1)+1,$B$1,180)</f>
        <v>23</v>
      </c>
      <c r="AA37">
        <f>[1]!s_west_stdnetprofit($A37,YEAR($B$1)+1,$B$1,180)</f>
        <v>893266362</v>
      </c>
      <c r="AB37">
        <f>[1]!s_west_mediannetprofit($A37,YEAR($B$1)+1,$B$1,180)</f>
        <v>16393500000</v>
      </c>
      <c r="AC37">
        <f>[1]!s_west_maxnetprofit($A37,YEAR($B$1)+1,$B$1,180)</f>
        <v>18325000000</v>
      </c>
      <c r="AD37">
        <f>[1]!s_west_minnetprofit($A37,YEAR($B$1)+1,$B$1,180)</f>
        <v>15305000000</v>
      </c>
      <c r="AE37">
        <f>[1]!s_west_avgroe($A37,YEAR($B$1),$B$1,180)</f>
        <v>14.290900230407701</v>
      </c>
      <c r="AF37">
        <f>IFERROR([1]!s_info_indexweight($A37,$B$1,"000016.SH"),"")</f>
        <v>0</v>
      </c>
      <c r="AG37">
        <f>IFERROR([1]!s_info_indexweight($A37,$B$1,"000300.SH"),"")</f>
        <v>0.69010000000000005</v>
      </c>
      <c r="AH37">
        <f>IFERROR([1]!s_info_indexweight($A37,$B$1,"000905.SH"),"")</f>
        <v>0</v>
      </c>
      <c r="AI37">
        <f>IFERROR([1]!s_info_indexweight($A37,$B$1,"000852.SH"),"")</f>
        <v>0</v>
      </c>
    </row>
    <row r="38" spans="1:35">
      <c r="A38" t="s">
        <v>70</v>
      </c>
      <c r="B38">
        <f>[1]!s_dq_close($A38,$B$1,3)</f>
        <v>26.54</v>
      </c>
      <c r="C38">
        <f>[1]!s_dq_volume($A38,$B$1)</f>
        <v>26164288</v>
      </c>
      <c r="D38">
        <f>[1]!s_dq_amount($A38,$B$1)</f>
        <v>694722240</v>
      </c>
      <c r="E38">
        <f>[1]!s_dq_turn($A38,$B$1)</f>
        <v>2.5861673856037002</v>
      </c>
      <c r="F38">
        <f>[1]!S_VAL_MV($A38,$B$1)</f>
        <v>27034234488.459999</v>
      </c>
      <c r="G38">
        <f>[1]!s_val_ev($A38,$B$1)</f>
        <v>27034234488.459999</v>
      </c>
      <c r="H38">
        <f>[1]!s_val_ev1($A38,$B$1)</f>
        <v>27473740849.16</v>
      </c>
      <c r="I38">
        <f>IFERROR([1]!s_mq_amount($A38,$B$1),"")</f>
        <v>1575048354</v>
      </c>
      <c r="J38">
        <f>[1]!s_val_pe_ttm($A38,$B$1)</f>
        <v>25.249687194824201</v>
      </c>
      <c r="K38">
        <f>[1]!s_val_pb_lf($A38,$B$1)</f>
        <v>2.20276880264282</v>
      </c>
      <c r="L38">
        <f>[1]!s_val_dividendyield2($A38,$B$1)</f>
        <v>1.46201473461628</v>
      </c>
      <c r="M38">
        <f>[1]!s_val_evtoebitda($A38,$B$1)</f>
        <v>11.474043099443801</v>
      </c>
      <c r="N38">
        <f>[1]!s_risk_betar24($A38,$B$1)</f>
        <v>0.96350002288818404</v>
      </c>
      <c r="O38">
        <f>[1]!s_profitnotice_changeratio($A38,$B$1)</f>
        <v>0</v>
      </c>
      <c r="P38">
        <f>IFERROR([1]!i_pq_pctchange($A38,TEXT(DATE(YEAR($B$1),1,1),"yyyy-mm-dd"),$B$1),"")</f>
        <v>3.2283158304161801</v>
      </c>
      <c r="Q38">
        <f>[1]!s_west_netprofit($A38,YEAR($B$1),$B$1,180)</f>
        <v>1420833333</v>
      </c>
      <c r="R38">
        <f>[1]!s_west_eps($A38,YEAR($B$1),$B$1,180)</f>
        <v>1.3948999643325799</v>
      </c>
      <c r="S38">
        <f>[1]!s_west_instnum_np($A38,YEAR($B$1),$B$1,180)</f>
        <v>12</v>
      </c>
      <c r="T38">
        <f>[1]!s_west_stdnetprofit($A38,YEAR($B$1),$B$1,180)</f>
        <v>72868291</v>
      </c>
      <c r="U38">
        <f>[1]!s_west_mediannetprofit($A38,YEAR($B$1),$B$1,180)</f>
        <v>1400000000</v>
      </c>
      <c r="V38">
        <f>[1]!s_west_maxnetprofit($A38,YEAR($B$1),$B$1,180)</f>
        <v>1630000000</v>
      </c>
      <c r="W38">
        <f>[1]!s_west_minnetprofit($A38,YEAR($B$1),$B$1,180)</f>
        <v>1366000000</v>
      </c>
      <c r="X38">
        <f>[1]!s_west_netprofit($A38,YEAR($B$1)+1,$B$1,180)</f>
        <v>1747333333</v>
      </c>
      <c r="Y38">
        <f>[1]!s_west_eps($A38,YEAR($B$1)+1,$B$1,180)</f>
        <v>1.7153999805450399</v>
      </c>
      <c r="Z38">
        <f>[1]!s_west_instnum_np($A38,YEAR($B$1)+1,$B$1,180)</f>
        <v>12</v>
      </c>
      <c r="AA38">
        <f>[1]!s_west_stdnetprofit($A38,YEAR($B$1)+1,$B$1,180)</f>
        <v>145683551</v>
      </c>
      <c r="AB38">
        <f>[1]!s_west_mediannetprofit($A38,YEAR($B$1)+1,$B$1,180)</f>
        <v>1714500000</v>
      </c>
      <c r="AC38">
        <f>[1]!s_west_maxnetprofit($A38,YEAR($B$1)+1,$B$1,180)</f>
        <v>2083000000</v>
      </c>
      <c r="AD38">
        <f>[1]!s_west_minnetprofit($A38,YEAR($B$1)+1,$B$1,180)</f>
        <v>1580000000</v>
      </c>
      <c r="AE38">
        <f>[1]!s_west_avgroe($A38,YEAR($B$1),$B$1,180)</f>
        <v>10.7825002670288</v>
      </c>
      <c r="AF38">
        <f>IFERROR([1]!s_info_indexweight($A38,$B$1,"000016.SH"),"")</f>
        <v>0</v>
      </c>
      <c r="AG38">
        <f>IFERROR([1]!s_info_indexweight($A38,$B$1,"000300.SH"),"")</f>
        <v>0</v>
      </c>
      <c r="AH38">
        <f>IFERROR([1]!s_info_indexweight($A38,$B$1,"000905.SH"),"")</f>
        <v>0.18</v>
      </c>
      <c r="AI38">
        <f>IFERROR([1]!s_info_indexweight($A38,$B$1,"000852.SH"),"")</f>
        <v>0</v>
      </c>
    </row>
    <row r="39" spans="1:35">
      <c r="A39" t="s">
        <v>71</v>
      </c>
      <c r="B39">
        <f>[1]!s_dq_close($A39,$B$1,3)</f>
        <v>12.39</v>
      </c>
      <c r="C39">
        <f>[1]!s_dq_volume($A39,$B$1)</f>
        <v>14151841</v>
      </c>
      <c r="D39">
        <f>[1]!s_dq_amount($A39,$B$1)</f>
        <v>176899124</v>
      </c>
      <c r="E39">
        <f>[1]!s_dq_turn($A39,$B$1)</f>
        <v>1.50442048768224</v>
      </c>
      <c r="F39">
        <f>[1]!S_VAL_MV($A39,$B$1)</f>
        <v>11775423612.540001</v>
      </c>
      <c r="G39">
        <f>[1]!s_val_ev($A39,$B$1)</f>
        <v>11775423612.540001</v>
      </c>
      <c r="H39">
        <f>[1]!s_val_ev1($A39,$B$1)</f>
        <v>12562516940.42</v>
      </c>
      <c r="I39">
        <f>IFERROR([1]!s_mq_amount($A39,$B$1),"")</f>
        <v>378543470</v>
      </c>
      <c r="J39">
        <f>[1]!s_val_pe_ttm($A39,$B$1)</f>
        <v>33.344348907470703</v>
      </c>
      <c r="K39">
        <f>[1]!s_val_pb_lf($A39,$B$1)</f>
        <v>1.45178687572479</v>
      </c>
      <c r="L39">
        <f>[1]!s_val_dividendyield2($A39,$B$1)</f>
        <v>2.1729682767209302</v>
      </c>
      <c r="M39">
        <f>[1]!s_val_evtoebitda($A39,$B$1)</f>
        <v>19.708265778632999</v>
      </c>
      <c r="N39">
        <f>[1]!s_risk_betar24($A39,$B$1)</f>
        <v>3.3199999481439597E-2</v>
      </c>
      <c r="O39">
        <f>[1]!s_profitnotice_changeratio($A39,$B$1)</f>
        <v>0</v>
      </c>
      <c r="P39">
        <f>IFERROR([1]!i_pq_pctchange($A39,TEXT(DATE(YEAR($B$1),1,1),"yyyy-mm-dd"),$B$1),"")</f>
        <v>-9.4959824689554306</v>
      </c>
      <c r="Q39">
        <f>[1]!s_west_netprofit($A39,YEAR($B$1),$B$1,180)</f>
        <v>401000000</v>
      </c>
      <c r="R39">
        <f>[1]!s_west_eps($A39,YEAR($B$1),$B$1,180)</f>
        <v>0.421900004148483</v>
      </c>
      <c r="S39">
        <f>[1]!s_west_instnum_np($A39,YEAR($B$1),$B$1,180)</f>
        <v>2</v>
      </c>
      <c r="T39">
        <f>[1]!s_west_stdnetprofit($A39,YEAR($B$1),$B$1,180)</f>
        <v>33941125</v>
      </c>
      <c r="U39">
        <f>[1]!s_west_mediannetprofit($A39,YEAR($B$1),$B$1,180)</f>
        <v>401000000</v>
      </c>
      <c r="V39">
        <f>[1]!s_west_maxnetprofit($A39,YEAR($B$1),$B$1,180)</f>
        <v>425000000</v>
      </c>
      <c r="W39">
        <f>[1]!s_west_minnetprofit($A39,YEAR($B$1),$B$1,180)</f>
        <v>377000000</v>
      </c>
      <c r="X39">
        <f>[1]!s_west_netprofit($A39,YEAR($B$1)+1,$B$1,180)</f>
        <v>453000000</v>
      </c>
      <c r="Y39">
        <f>[1]!s_west_eps($A39,YEAR($B$1)+1,$B$1,180)</f>
        <v>0.476599991321564</v>
      </c>
      <c r="Z39">
        <f>[1]!s_west_instnum_np($A39,YEAR($B$1)+1,$B$1,180)</f>
        <v>2</v>
      </c>
      <c r="AA39">
        <f>[1]!s_west_stdnetprofit($A39,YEAR($B$1)+1,$B$1,180)</f>
        <v>35355339</v>
      </c>
      <c r="AB39">
        <f>[1]!s_west_mediannetprofit($A39,YEAR($B$1)+1,$B$1,180)</f>
        <v>453000000</v>
      </c>
      <c r="AC39">
        <f>[1]!s_west_maxnetprofit($A39,YEAR($B$1)+1,$B$1,180)</f>
        <v>478000000</v>
      </c>
      <c r="AD39">
        <f>[1]!s_west_minnetprofit($A39,YEAR($B$1)+1,$B$1,180)</f>
        <v>428000000</v>
      </c>
      <c r="AE39">
        <f>[1]!s_west_avgroe($A39,YEAR($B$1),$B$1,180)</f>
        <v>4.8049998283386204</v>
      </c>
      <c r="AF39">
        <f>IFERROR([1]!s_info_indexweight($A39,$B$1,"000016.SH"),"")</f>
        <v>0</v>
      </c>
      <c r="AG39">
        <f>IFERROR([1]!s_info_indexweight($A39,$B$1,"000300.SH"),"")</f>
        <v>0</v>
      </c>
      <c r="AH39">
        <f>IFERROR([1]!s_info_indexweight($A39,$B$1,"000905.SH"),"")</f>
        <v>0</v>
      </c>
      <c r="AI39">
        <f>IFERROR([1]!s_info_indexweight($A39,$B$1,"000852.SH"),"")</f>
        <v>9.1999999999999998E-2</v>
      </c>
    </row>
    <row r="40" spans="1:35">
      <c r="A40" t="s">
        <v>72</v>
      </c>
      <c r="B40">
        <f>[1]!s_dq_close($A40,$B$1,3)</f>
        <v>79.239999999999995</v>
      </c>
      <c r="C40">
        <f>[1]!s_dq_volume($A40,$B$1)</f>
        <v>14395948</v>
      </c>
      <c r="D40">
        <f>[1]!s_dq_amount($A40,$B$1)</f>
        <v>1124023885</v>
      </c>
      <c r="E40">
        <f>[1]!s_dq_turn($A40,$B$1)</f>
        <v>0.91758327624475799</v>
      </c>
      <c r="F40">
        <f>[1]!S_VAL_MV($A40,$B$1)</f>
        <v>124320805106.96001</v>
      </c>
      <c r="G40">
        <f>[1]!s_val_ev($A40,$B$1)</f>
        <v>124320805106.96001</v>
      </c>
      <c r="H40">
        <f>[1]!s_val_ev1($A40,$B$1)</f>
        <v>124557914965.73</v>
      </c>
      <c r="I40">
        <f>IFERROR([1]!s_mq_amount($A40,$B$1),"")</f>
        <v>2053451066</v>
      </c>
      <c r="J40">
        <f>[1]!s_val_pe_ttm($A40,$B$1)</f>
        <v>26.5708522796631</v>
      </c>
      <c r="K40">
        <f>[1]!s_val_pb_lf($A40,$B$1)</f>
        <v>8.1286983489990199</v>
      </c>
      <c r="L40">
        <f>[1]!s_val_dividendyield2($A40,$B$1)</f>
        <v>3.1518909338052801</v>
      </c>
      <c r="M40">
        <f>[1]!s_val_evtoebitda($A40,$B$1)</f>
        <v>26.921344388393901</v>
      </c>
      <c r="N40">
        <f>[1]!s_risk_betar24($A40,$B$1)</f>
        <v>1.29419994354248</v>
      </c>
      <c r="O40">
        <f>[1]!s_profitnotice_changeratio($A40,$B$1)</f>
        <v>0</v>
      </c>
      <c r="P40">
        <f>IFERROR([1]!i_pq_pctchange($A40,TEXT(DATE(YEAR($B$1),1,1),"yyyy-mm-dd"),$B$1),"")</f>
        <v>-4.4845340237204203</v>
      </c>
      <c r="Q40">
        <f>[1]!s_west_netprofit($A40,YEAR($B$1),$B$1,180)</f>
        <v>7744700000</v>
      </c>
      <c r="R40">
        <f>[1]!s_west_eps($A40,YEAR($B$1),$B$1,180)</f>
        <v>4.9362998008728001</v>
      </c>
      <c r="S40">
        <f>[1]!s_west_instnum_np($A40,YEAR($B$1),$B$1,180)</f>
        <v>10</v>
      </c>
      <c r="T40">
        <f>[1]!s_west_stdnetprofit($A40,YEAR($B$1),$B$1,180)</f>
        <v>567627431</v>
      </c>
      <c r="U40">
        <f>[1]!s_west_mediannetprofit($A40,YEAR($B$1),$B$1,180)</f>
        <v>7622500000</v>
      </c>
      <c r="V40">
        <f>[1]!s_west_maxnetprofit($A40,YEAR($B$1),$B$1,180)</f>
        <v>8793000000</v>
      </c>
      <c r="W40">
        <f>[1]!s_west_minnetprofit($A40,YEAR($B$1),$B$1,180)</f>
        <v>7087000000</v>
      </c>
      <c r="X40">
        <f>[1]!s_west_netprofit($A40,YEAR($B$1)+1,$B$1,180)</f>
        <v>9748800000</v>
      </c>
      <c r="Y40">
        <f>[1]!s_west_eps($A40,YEAR($B$1)+1,$B$1,180)</f>
        <v>6.2136998176574698</v>
      </c>
      <c r="Z40">
        <f>[1]!s_west_instnum_np($A40,YEAR($B$1)+1,$B$1,180)</f>
        <v>10</v>
      </c>
      <c r="AA40">
        <f>[1]!s_west_stdnetprofit($A40,YEAR($B$1)+1,$B$1,180)</f>
        <v>1149001866</v>
      </c>
      <c r="AB40">
        <f>[1]!s_west_mediannetprofit($A40,YEAR($B$1)+1,$B$1,180)</f>
        <v>9541000000</v>
      </c>
      <c r="AC40">
        <f>[1]!s_west_maxnetprofit($A40,YEAR($B$1)+1,$B$1,180)</f>
        <v>12282000000</v>
      </c>
      <c r="AD40">
        <f>[1]!s_west_minnetprofit($A40,YEAR($B$1)+1,$B$1,180)</f>
        <v>8510000000</v>
      </c>
      <c r="AE40">
        <f>[1]!s_west_avgroe($A40,YEAR($B$1),$B$1,180)</f>
        <v>39.412998199462898</v>
      </c>
      <c r="AF40">
        <f>IFERROR([1]!s_info_indexweight($A40,$B$1,"000016.SH"),"")</f>
        <v>0</v>
      </c>
      <c r="AG40">
        <f>IFERROR([1]!s_info_indexweight($A40,$B$1,"000300.SH"),"")</f>
        <v>0.2258</v>
      </c>
      <c r="AH40">
        <f>IFERROR([1]!s_info_indexweight($A40,$B$1,"000905.SH"),"")</f>
        <v>0</v>
      </c>
      <c r="AI40">
        <f>IFERROR([1]!s_info_indexweight($A40,$B$1,"000852.SH"),"")</f>
        <v>0</v>
      </c>
    </row>
    <row r="41" spans="1:35">
      <c r="A41" t="s">
        <v>73</v>
      </c>
      <c r="B41">
        <f>[1]!s_dq_close($A41,$B$1,3)</f>
        <v>4.0199999999999996</v>
      </c>
      <c r="C41">
        <f>[1]!s_dq_volume($A41,$B$1)</f>
        <v>56638606</v>
      </c>
      <c r="D41">
        <f>[1]!s_dq_amount($A41,$B$1)</f>
        <v>227820723</v>
      </c>
      <c r="E41">
        <f>[1]!s_dq_turn($A41,$B$1)</f>
        <v>1.0502412321261101</v>
      </c>
      <c r="F41">
        <f>[1]!S_VAL_MV($A41,$B$1)</f>
        <v>24861775553.639999</v>
      </c>
      <c r="G41">
        <f>[1]!s_val_ev($A41,$B$1)</f>
        <v>24861775553.639999</v>
      </c>
      <c r="H41">
        <f>[1]!s_val_ev1($A41,$B$1)</f>
        <v>207480061553.64001</v>
      </c>
      <c r="I41">
        <f>IFERROR([1]!s_mq_amount($A41,$B$1),"")</f>
        <v>479199662</v>
      </c>
      <c r="J41">
        <f>[1]!s_val_pe_ttm($A41,$B$1)</f>
        <v>-148.155197143555</v>
      </c>
      <c r="K41">
        <f>[1]!s_val_pb_lf($A41,$B$1)</f>
        <v>0.83265757560730003</v>
      </c>
      <c r="L41">
        <f>[1]!s_val_dividendyield2($A41,$B$1)</f>
        <v>0</v>
      </c>
      <c r="M41">
        <f>[1]!s_val_evtoebitda($A41,$B$1)</f>
        <v>9.2278490682276093</v>
      </c>
      <c r="N41">
        <f>[1]!s_risk_betar24($A41,$B$1)</f>
        <v>1.33870005607605</v>
      </c>
      <c r="O41">
        <f>[1]!s_profitnotice_changeratio($A41,$B$1)</f>
        <v>0</v>
      </c>
      <c r="P41">
        <f>IFERROR([1]!i_pq_pctchange($A41,TEXT(DATE(YEAR($B$1),1,1),"yyyy-mm-dd"),$B$1),"")</f>
        <v>-0.74074074074075302</v>
      </c>
      <c r="Q41">
        <f>[1]!s_west_netprofit($A41,YEAR($B$1),$B$1,180)</f>
        <v>3468142857</v>
      </c>
      <c r="R41">
        <f>[1]!s_west_eps($A41,YEAR($B$1),$B$1,180)</f>
        <v>0.56080001592636097</v>
      </c>
      <c r="S41">
        <f>[1]!s_west_instnum_np($A41,YEAR($B$1),$B$1,180)</f>
        <v>7</v>
      </c>
      <c r="T41">
        <f>[1]!s_west_stdnetprofit($A41,YEAR($B$1),$B$1,180)</f>
        <v>415826257</v>
      </c>
      <c r="U41">
        <f>[1]!s_west_mediannetprofit($A41,YEAR($B$1),$B$1,180)</f>
        <v>3534000000</v>
      </c>
      <c r="V41">
        <f>[1]!s_west_maxnetprofit($A41,YEAR($B$1),$B$1,180)</f>
        <v>3935000000</v>
      </c>
      <c r="W41">
        <f>[1]!s_west_minnetprofit($A41,YEAR($B$1),$B$1,180)</f>
        <v>2919000000</v>
      </c>
      <c r="X41">
        <f>[1]!s_west_netprofit($A41,YEAR($B$1)+1,$B$1,180)</f>
        <v>4057285714</v>
      </c>
      <c r="Y41">
        <f>[1]!s_west_eps($A41,YEAR($B$1)+1,$B$1,180)</f>
        <v>0.65600001811981201</v>
      </c>
      <c r="Z41">
        <f>[1]!s_west_instnum_np($A41,YEAR($B$1)+1,$B$1,180)</f>
        <v>7</v>
      </c>
      <c r="AA41">
        <f>[1]!s_west_stdnetprofit($A41,YEAR($B$1)+1,$B$1,180)</f>
        <v>386690968</v>
      </c>
      <c r="AB41">
        <f>[1]!s_west_mediannetprofit($A41,YEAR($B$1)+1,$B$1,180)</f>
        <v>4116000000</v>
      </c>
      <c r="AC41">
        <f>[1]!s_west_maxnetprofit($A41,YEAR($B$1)+1,$B$1,180)</f>
        <v>4663000000</v>
      </c>
      <c r="AD41">
        <f>[1]!s_west_minnetprofit($A41,YEAR($B$1)+1,$B$1,180)</f>
        <v>3542000000</v>
      </c>
      <c r="AE41">
        <f>[1]!s_west_avgroe($A41,YEAR($B$1),$B$1,180)</f>
        <v>10.75</v>
      </c>
      <c r="AF41">
        <f>IFERROR([1]!s_info_indexweight($A41,$B$1,"000016.SH"),"")</f>
        <v>0</v>
      </c>
      <c r="AG41">
        <f>IFERROR([1]!s_info_indexweight($A41,$B$1,"000300.SH"),"")</f>
        <v>0</v>
      </c>
      <c r="AH41">
        <f>IFERROR([1]!s_info_indexweight($A41,$B$1,"000905.SH"),"")</f>
        <v>0.14499999999999999</v>
      </c>
      <c r="AI41">
        <f>IFERROR([1]!s_info_indexweight($A41,$B$1,"000852.SH"),"")</f>
        <v>0</v>
      </c>
    </row>
    <row r="42" spans="1:35">
      <c r="A42" t="s">
        <v>74</v>
      </c>
      <c r="B42">
        <f>[1]!s_dq_close($A42,$B$1,3)</f>
        <v>4.3600000000000003</v>
      </c>
      <c r="C42">
        <f>[1]!s_dq_volume($A42,$B$1)</f>
        <v>71712537</v>
      </c>
      <c r="D42">
        <f>[1]!s_dq_amount($A42,$B$1)</f>
        <v>311894804</v>
      </c>
      <c r="E42">
        <f>[1]!s_dq_turn($A42,$B$1)</f>
        <v>2.9174734387690102</v>
      </c>
      <c r="F42">
        <f>[1]!S_VAL_MV($A42,$B$1)</f>
        <v>10720665975.48</v>
      </c>
      <c r="G42">
        <f>[1]!s_val_ev($A42,$B$1)</f>
        <v>10720665975.48</v>
      </c>
      <c r="H42">
        <f>[1]!s_val_ev1($A42,$B$1)</f>
        <v>16656118945.040001</v>
      </c>
      <c r="I42">
        <f>IFERROR([1]!s_mq_amount($A42,$B$1),"")</f>
        <v>707035750</v>
      </c>
      <c r="J42">
        <f>[1]!s_val_pe_ttm($A42,$B$1)</f>
        <v>257.02694702148398</v>
      </c>
      <c r="K42">
        <f>[1]!s_val_pb_lf($A42,$B$1)</f>
        <v>2.41432857513428</v>
      </c>
      <c r="L42">
        <f>[1]!s_val_dividendyield2($A42,$B$1)</f>
        <v>0</v>
      </c>
      <c r="M42">
        <f>[1]!s_val_evtoebitda($A42,$B$1)</f>
        <v>16.612800398721799</v>
      </c>
      <c r="N42">
        <f>[1]!s_risk_betar24($A42,$B$1)</f>
        <v>1.0462000370025599</v>
      </c>
      <c r="O42">
        <f>[1]!s_profitnotice_changeratio($A42,$B$1)</f>
        <v>0</v>
      </c>
      <c r="P42">
        <f>IFERROR([1]!i_pq_pctchange($A42,TEXT(DATE(YEAR($B$1),1,1),"yyyy-mm-dd"),$B$1),"")</f>
        <v>-3.7527593818984499</v>
      </c>
      <c r="Q42">
        <f>[1]!s_west_netprofit($A42,YEAR($B$1),$B$1,180)</f>
        <v>150500000</v>
      </c>
      <c r="R42">
        <f>[1]!s_west_eps($A42,YEAR($B$1),$B$1,180)</f>
        <v>6.1200000345706898E-2</v>
      </c>
      <c r="S42">
        <f>[1]!s_west_instnum_np($A42,YEAR($B$1),$B$1,180)</f>
        <v>2</v>
      </c>
      <c r="T42">
        <f>[1]!s_west_stdnetprofit($A42,YEAR($B$1),$B$1,180)</f>
        <v>45961941</v>
      </c>
      <c r="U42">
        <f>[1]!s_west_mediannetprofit($A42,YEAR($B$1),$B$1,180)</f>
        <v>150500000</v>
      </c>
      <c r="V42">
        <f>[1]!s_west_maxnetprofit($A42,YEAR($B$1),$B$1,180)</f>
        <v>183000000</v>
      </c>
      <c r="W42">
        <f>[1]!s_west_minnetprofit($A42,YEAR($B$1),$B$1,180)</f>
        <v>118000000</v>
      </c>
      <c r="X42">
        <f>[1]!s_west_netprofit($A42,YEAR($B$1)+1,$B$1,180)</f>
        <v>259000000</v>
      </c>
      <c r="Y42">
        <f>[1]!s_west_eps($A42,YEAR($B$1)+1,$B$1,180)</f>
        <v>0.10530000180005999</v>
      </c>
      <c r="Z42">
        <f>[1]!s_west_instnum_np($A42,YEAR($B$1)+1,$B$1,180)</f>
        <v>2</v>
      </c>
      <c r="AA42">
        <f>[1]!s_west_stdnetprofit($A42,YEAR($B$1)+1,$B$1,180)</f>
        <v>15556349</v>
      </c>
      <c r="AB42">
        <f>[1]!s_west_mediannetprofit($A42,YEAR($B$1)+1,$B$1,180)</f>
        <v>259000000</v>
      </c>
      <c r="AC42">
        <f>[1]!s_west_maxnetprofit($A42,YEAR($B$1)+1,$B$1,180)</f>
        <v>270000000</v>
      </c>
      <c r="AD42">
        <f>[1]!s_west_minnetprofit($A42,YEAR($B$1)+1,$B$1,180)</f>
        <v>248000000</v>
      </c>
      <c r="AE42">
        <f>[1]!s_west_avgroe($A42,YEAR($B$1),$B$1,180)</f>
        <v>3.28999996185303</v>
      </c>
      <c r="AF42">
        <f>IFERROR([1]!s_info_indexweight($A42,$B$1,"000016.SH"),"")</f>
        <v>0</v>
      </c>
      <c r="AG42">
        <f>IFERROR([1]!s_info_indexweight($A42,$B$1,"000300.SH"),"")</f>
        <v>0</v>
      </c>
      <c r="AH42">
        <f>IFERROR([1]!s_info_indexweight($A42,$B$1,"000905.SH"),"")</f>
        <v>0</v>
      </c>
      <c r="AI42">
        <f>IFERROR([1]!s_info_indexweight($A42,$B$1,"000852.SH"),"")</f>
        <v>9.4E-2</v>
      </c>
    </row>
    <row r="43" spans="1:35">
      <c r="A43" t="s">
        <v>75</v>
      </c>
      <c r="B43">
        <f>[1]!s_dq_close($A43,$B$1,3)</f>
        <v>14.06</v>
      </c>
      <c r="C43">
        <f>[1]!s_dq_volume($A43,$B$1)</f>
        <v>21297559</v>
      </c>
      <c r="D43">
        <f>[1]!s_dq_amount($A43,$B$1)</f>
        <v>300713467</v>
      </c>
      <c r="E43">
        <f>[1]!s_dq_turn($A43,$B$1)</f>
        <v>2.0132744594241401</v>
      </c>
      <c r="F43">
        <f>[1]!S_VAL_MV($A43,$B$1)</f>
        <v>15291441050.719999</v>
      </c>
      <c r="G43">
        <f>[1]!s_val_ev($A43,$B$1)</f>
        <v>15291441050.719999</v>
      </c>
      <c r="H43">
        <f>[1]!s_val_ev1($A43,$B$1)</f>
        <v>36091570612.449997</v>
      </c>
      <c r="I43">
        <f>IFERROR([1]!s_mq_amount($A43,$B$1),"")</f>
        <v>645528456</v>
      </c>
      <c r="J43">
        <f>[1]!s_val_pe_ttm($A43,$B$1)</f>
        <v>16.000104904174801</v>
      </c>
      <c r="K43">
        <f>[1]!s_val_pb_lf($A43,$B$1)</f>
        <v>2.45724320411682</v>
      </c>
      <c r="L43">
        <f>[1]!s_val_dividendyield2($A43,$B$1)</f>
        <v>1.4158374065720001</v>
      </c>
      <c r="M43">
        <f>[1]!s_val_evtoebitda($A43,$B$1)</f>
        <v>6.8352019331216596</v>
      </c>
      <c r="N43">
        <f>[1]!s_risk_betar24($A43,$B$1)</f>
        <v>1.14209997653961</v>
      </c>
      <c r="O43">
        <f>[1]!s_profitnotice_changeratio($A43,$B$1)</f>
        <v>0</v>
      </c>
      <c r="P43">
        <f>IFERROR([1]!i_pq_pctchange($A43,TEXT(DATE(YEAR($B$1),1,1),"yyyy-mm-dd"),$B$1),"")</f>
        <v>-1.05559465165376</v>
      </c>
      <c r="Q43">
        <f>[1]!s_west_netprofit($A43,YEAR($B$1),$B$1,180)</f>
        <v>1045381429</v>
      </c>
      <c r="R43">
        <f>[1]!s_west_eps($A43,YEAR($B$1),$B$1,180)</f>
        <v>0.96119999885559104</v>
      </c>
      <c r="S43">
        <f>[1]!s_west_instnum_np($A43,YEAR($B$1),$B$1,180)</f>
        <v>7</v>
      </c>
      <c r="T43">
        <f>[1]!s_west_stdnetprofit($A43,YEAR($B$1),$B$1,180)</f>
        <v>164186850</v>
      </c>
      <c r="U43">
        <f>[1]!s_west_mediannetprofit($A43,YEAR($B$1),$B$1,180)</f>
        <v>1060000000</v>
      </c>
      <c r="V43">
        <f>[1]!s_west_maxnetprofit($A43,YEAR($B$1),$B$1,180)</f>
        <v>1254000000</v>
      </c>
      <c r="W43">
        <f>[1]!s_west_minnetprofit($A43,YEAR($B$1),$B$1,180)</f>
        <v>768000000</v>
      </c>
      <c r="X43">
        <f>[1]!s_west_netprofit($A43,YEAR($B$1)+1,$B$1,180)</f>
        <v>1238495714</v>
      </c>
      <c r="Y43">
        <f>[1]!s_west_eps($A43,YEAR($B$1)+1,$B$1,180)</f>
        <v>1.13880002498627</v>
      </c>
      <c r="Z43">
        <f>[1]!s_west_instnum_np($A43,YEAR($B$1)+1,$B$1,180)</f>
        <v>7</v>
      </c>
      <c r="AA43">
        <f>[1]!s_west_stdnetprofit($A43,YEAR($B$1)+1,$B$1,180)</f>
        <v>197035412</v>
      </c>
      <c r="AB43">
        <f>[1]!s_west_mediannetprofit($A43,YEAR($B$1)+1,$B$1,180)</f>
        <v>1251470000</v>
      </c>
      <c r="AC43">
        <f>[1]!s_west_maxnetprofit($A43,YEAR($B$1)+1,$B$1,180)</f>
        <v>1461000000</v>
      </c>
      <c r="AD43">
        <f>[1]!s_west_minnetprofit($A43,YEAR($B$1)+1,$B$1,180)</f>
        <v>946000000</v>
      </c>
      <c r="AE43">
        <f>[1]!s_west_avgroe($A43,YEAR($B$1),$B$1,180)</f>
        <v>13.827099800109901</v>
      </c>
      <c r="AF43">
        <f>IFERROR([1]!s_info_indexweight($A43,$B$1,"000016.SH"),"")</f>
        <v>0</v>
      </c>
      <c r="AG43">
        <f>IFERROR([1]!s_info_indexweight($A43,$B$1,"000300.SH"),"")</f>
        <v>0</v>
      </c>
      <c r="AH43">
        <f>IFERROR([1]!s_info_indexweight($A43,$B$1,"000905.SH"),"")</f>
        <v>0</v>
      </c>
      <c r="AI43">
        <f>IFERROR([1]!s_info_indexweight($A43,$B$1,"000852.SH"),"")</f>
        <v>0.13200000000000001</v>
      </c>
    </row>
    <row r="44" spans="1:35">
      <c r="A44" t="s">
        <v>76</v>
      </c>
      <c r="B44">
        <f>[1]!s_dq_close($A44,$B$1,3)</f>
        <v>50.37</v>
      </c>
      <c r="C44">
        <f>[1]!s_dq_volume($A44,$B$1)</f>
        <v>8167804</v>
      </c>
      <c r="D44">
        <f>[1]!s_dq_amount($A44,$B$1)</f>
        <v>411879751</v>
      </c>
      <c r="E44">
        <f>[1]!s_dq_turn($A44,$B$1)</f>
        <v>1.27056082713802</v>
      </c>
      <c r="F44">
        <f>[1]!S_VAL_MV($A44,$B$1)</f>
        <v>32437112624.880001</v>
      </c>
      <c r="G44">
        <f>[1]!s_val_ev($A44,$B$1)</f>
        <v>32437112624.880001</v>
      </c>
      <c r="H44">
        <f>[1]!s_val_ev1($A44,$B$1)</f>
        <v>32502092968.040001</v>
      </c>
      <c r="I44">
        <f>IFERROR([1]!s_mq_amount($A44,$B$1),"")</f>
        <v>780592587</v>
      </c>
      <c r="J44">
        <f>[1]!s_val_pe_ttm($A44,$B$1)</f>
        <v>18.340837478637699</v>
      </c>
      <c r="K44">
        <f>[1]!s_val_pb_lf($A44,$B$1)</f>
        <v>3.2860171794891402</v>
      </c>
      <c r="L44">
        <f>[1]!s_val_dividendyield2($A44,$B$1)</f>
        <v>5.36033328696747</v>
      </c>
      <c r="M44">
        <f>[1]!s_val_evtoebitda($A44,$B$1)</f>
        <v>12.157475976504401</v>
      </c>
      <c r="N44">
        <f>[1]!s_risk_betar24($A44,$B$1)</f>
        <v>0.99889999628067005</v>
      </c>
      <c r="O44">
        <f>[1]!s_profitnotice_changeratio($A44,$B$1)</f>
        <v>0</v>
      </c>
      <c r="P44">
        <f>IFERROR([1]!i_pq_pctchange($A44,TEXT(DATE(YEAR($B$1),1,1),"yyyy-mm-dd"),$B$1),"")</f>
        <v>5.68011215586459</v>
      </c>
      <c r="Q44">
        <f>[1]!s_west_netprofit($A44,YEAR($B$1),$B$1,180)</f>
        <v>2002293333</v>
      </c>
      <c r="R44">
        <f>[1]!s_west_eps($A44,YEAR($B$1),$B$1,180)</f>
        <v>3.1092000007629399</v>
      </c>
      <c r="S44">
        <f>[1]!s_west_instnum_np($A44,YEAR($B$1),$B$1,180)</f>
        <v>21</v>
      </c>
      <c r="T44">
        <f>[1]!s_west_stdnetprofit($A44,YEAR($B$1),$B$1,180)</f>
        <v>59421368</v>
      </c>
      <c r="U44">
        <f>[1]!s_west_mediannetprofit($A44,YEAR($B$1),$B$1,180)</f>
        <v>1994000000</v>
      </c>
      <c r="V44">
        <f>[1]!s_west_maxnetprofit($A44,YEAR($B$1),$B$1,180)</f>
        <v>2195160000</v>
      </c>
      <c r="W44">
        <f>[1]!s_west_minnetprofit($A44,YEAR($B$1),$B$1,180)</f>
        <v>1932000000</v>
      </c>
      <c r="X44">
        <f>[1]!s_west_netprofit($A44,YEAR($B$1)+1,$B$1,180)</f>
        <v>2280095714</v>
      </c>
      <c r="Y44">
        <f>[1]!s_west_eps($A44,YEAR($B$1)+1,$B$1,180)</f>
        <v>3.54060006141663</v>
      </c>
      <c r="Z44">
        <f>[1]!s_west_instnum_np($A44,YEAR($B$1)+1,$B$1,180)</f>
        <v>21</v>
      </c>
      <c r="AA44">
        <f>[1]!s_west_stdnetprofit($A44,YEAR($B$1)+1,$B$1,180)</f>
        <v>101981789</v>
      </c>
      <c r="AB44">
        <f>[1]!s_west_mediannetprofit($A44,YEAR($B$1)+1,$B$1,180)</f>
        <v>2248000000</v>
      </c>
      <c r="AC44">
        <f>[1]!s_west_maxnetprofit($A44,YEAR($B$1)+1,$B$1,180)</f>
        <v>2575010000</v>
      </c>
      <c r="AD44">
        <f>[1]!s_west_minnetprofit($A44,YEAR($B$1)+1,$B$1,180)</f>
        <v>2132000000</v>
      </c>
      <c r="AE44">
        <f>[1]!s_west_avgroe($A44,YEAR($B$1),$B$1,180)</f>
        <v>18.422399520873999</v>
      </c>
      <c r="AF44">
        <f>IFERROR([1]!s_info_indexweight($A44,$B$1,"000016.SH"),"")</f>
        <v>0</v>
      </c>
      <c r="AG44">
        <f>IFERROR([1]!s_info_indexweight($A44,$B$1,"000300.SH"),"")</f>
        <v>0</v>
      </c>
      <c r="AH44">
        <f>IFERROR([1]!s_info_indexweight($A44,$B$1,"000905.SH"),"")</f>
        <v>0.214</v>
      </c>
      <c r="AI44">
        <f>IFERROR([1]!s_info_indexweight($A44,$B$1,"000852.SH"),"")</f>
        <v>0</v>
      </c>
    </row>
    <row r="45" spans="1:35">
      <c r="A45" t="s">
        <v>77</v>
      </c>
      <c r="B45">
        <f>[1]!s_dq_close($A45,$B$1,3)</f>
        <v>9.67</v>
      </c>
      <c r="C45">
        <f>[1]!s_dq_volume($A45,$B$1)</f>
        <v>79865318</v>
      </c>
      <c r="D45">
        <f>[1]!s_dq_amount($A45,$B$1)</f>
        <v>767884770</v>
      </c>
      <c r="E45">
        <f>[1]!s_dq_turn($A45,$B$1)</f>
        <v>0.887337667769723</v>
      </c>
      <c r="F45">
        <f>[1]!S_VAL_MV($A45,$B$1)</f>
        <v>113247405041.83</v>
      </c>
      <c r="G45">
        <f>[1]!s_val_ev($A45,$B$1)</f>
        <v>113247405041.83</v>
      </c>
      <c r="H45">
        <f>[1]!s_val_ev1($A45,$B$1)</f>
        <v>160289117263.07001</v>
      </c>
      <c r="I45">
        <f>IFERROR([1]!s_mq_amount($A45,$B$1),"")</f>
        <v>1993789946</v>
      </c>
      <c r="J45">
        <f>[1]!s_val_pe_ttm($A45,$B$1)</f>
        <v>17.142663955688501</v>
      </c>
      <c r="K45">
        <f>[1]!s_val_pb_lf($A45,$B$1)</f>
        <v>1.81625151634216</v>
      </c>
      <c r="L45">
        <f>[1]!s_val_dividendyield2($A45,$B$1)</f>
        <v>1.8160156220978001</v>
      </c>
      <c r="M45">
        <f>[1]!s_val_evtoebitda($A45,$B$1)</f>
        <v>10.821510880213401</v>
      </c>
      <c r="N45">
        <f>[1]!s_risk_betar24($A45,$B$1)</f>
        <v>1.2664999961853001</v>
      </c>
      <c r="O45">
        <f>[1]!s_profitnotice_changeratio($A45,$B$1)</f>
        <v>0</v>
      </c>
      <c r="P45">
        <f>IFERROR([1]!i_pq_pctchange($A45,TEXT(DATE(YEAR($B$1),1,1),"yyyy-mm-dd"),$B$1),"")</f>
        <v>-16.493955094991399</v>
      </c>
      <c r="Q45">
        <f>[1]!s_west_netprofit($A45,YEAR($B$1),$B$1,180)</f>
        <v>8356833333</v>
      </c>
      <c r="R45">
        <f>[1]!s_west_eps($A45,YEAR($B$1),$B$1,180)</f>
        <v>0.71160000562667802</v>
      </c>
      <c r="S45">
        <f>[1]!s_west_instnum_np($A45,YEAR($B$1),$B$1,180)</f>
        <v>24</v>
      </c>
      <c r="T45">
        <f>[1]!s_west_stdnetprofit($A45,YEAR($B$1),$B$1,180)</f>
        <v>420136382</v>
      </c>
      <c r="U45">
        <f>[1]!s_west_mediannetprofit($A45,YEAR($B$1),$B$1,180)</f>
        <v>8249000000</v>
      </c>
      <c r="V45">
        <f>[1]!s_west_maxnetprofit($A45,YEAR($B$1),$B$1,180)</f>
        <v>9179000000</v>
      </c>
      <c r="W45">
        <f>[1]!s_west_minnetprofit($A45,YEAR($B$1),$B$1,180)</f>
        <v>7604000000</v>
      </c>
      <c r="X45">
        <f>[1]!s_west_netprofit($A45,YEAR($B$1)+1,$B$1,180)</f>
        <v>10534916667</v>
      </c>
      <c r="Y45">
        <f>[1]!s_west_eps($A45,YEAR($B$1)+1,$B$1,180)</f>
        <v>0.89709997177124001</v>
      </c>
      <c r="Z45">
        <f>[1]!s_west_instnum_np($A45,YEAR($B$1)+1,$B$1,180)</f>
        <v>24</v>
      </c>
      <c r="AA45">
        <f>[1]!s_west_stdnetprofit($A45,YEAR($B$1)+1,$B$1,180)</f>
        <v>479478786</v>
      </c>
      <c r="AB45">
        <f>[1]!s_west_mediannetprofit($A45,YEAR($B$1)+1,$B$1,180)</f>
        <v>10502500000</v>
      </c>
      <c r="AC45">
        <f>[1]!s_west_maxnetprofit($A45,YEAR($B$1)+1,$B$1,180)</f>
        <v>11540000000</v>
      </c>
      <c r="AD45">
        <f>[1]!s_west_minnetprofit($A45,YEAR($B$1)+1,$B$1,180)</f>
        <v>9758000000</v>
      </c>
      <c r="AE45">
        <f>[1]!s_west_avgroe($A45,YEAR($B$1),$B$1,180)</f>
        <v>12.5249996185303</v>
      </c>
      <c r="AF45">
        <f>IFERROR([1]!s_info_indexweight($A45,$B$1,"000016.SH"),"")</f>
        <v>0</v>
      </c>
      <c r="AG45">
        <f>IFERROR([1]!s_info_indexweight($A45,$B$1,"000300.SH"),"")</f>
        <v>0.34870000000000001</v>
      </c>
      <c r="AH45">
        <f>IFERROR([1]!s_info_indexweight($A45,$B$1,"000905.SH"),"")</f>
        <v>0</v>
      </c>
      <c r="AI45">
        <f>IFERROR([1]!s_info_indexweight($A45,$B$1,"000852.SH"),"")</f>
        <v>0</v>
      </c>
    </row>
    <row r="46" spans="1:35">
      <c r="A46" t="s">
        <v>78</v>
      </c>
      <c r="B46">
        <f>[1]!s_dq_close($A46,$B$1,3)</f>
        <v>42.97</v>
      </c>
      <c r="C46">
        <f>[1]!s_dq_volume($A46,$B$1)</f>
        <v>102307367</v>
      </c>
      <c r="D46">
        <f>[1]!s_dq_amount($A46,$B$1)</f>
        <v>4253174682</v>
      </c>
      <c r="E46">
        <f>[1]!s_dq_turn($A46,$B$1)</f>
        <v>5.7631282166896298</v>
      </c>
      <c r="F46">
        <f>[1]!S_VAL_MV($A46,$B$1)</f>
        <v>76299067704.830002</v>
      </c>
      <c r="G46">
        <f>[1]!s_val_ev($A46,$B$1)</f>
        <v>76299067704.830002</v>
      </c>
      <c r="H46">
        <f>[1]!s_val_ev1($A46,$B$1)</f>
        <v>81464878699</v>
      </c>
      <c r="I46">
        <f>IFERROR([1]!s_mq_amount($A46,$B$1),"")</f>
        <v>6458072632</v>
      </c>
      <c r="J46">
        <f>[1]!s_val_pe_ttm($A46,$B$1)</f>
        <v>28.602636337280298</v>
      </c>
      <c r="K46">
        <f>[1]!s_val_pb_lf($A46,$B$1)</f>
        <v>7.0481090545654297</v>
      </c>
      <c r="L46">
        <f>[1]!s_val_dividendyield2($A46,$B$1)</f>
        <v>0.16290435187339999</v>
      </c>
      <c r="M46">
        <f>[1]!s_val_evtoebitda($A46,$B$1)</f>
        <v>26.296955509871399</v>
      </c>
      <c r="N46">
        <f>[1]!s_risk_betar24($A46,$B$1)</f>
        <v>1.67369997501373</v>
      </c>
      <c r="O46">
        <f>[1]!s_profitnotice_changeratio($A46,$B$1)</f>
        <v>0</v>
      </c>
      <c r="P46">
        <f>IFERROR([1]!i_pq_pctchange($A46,TEXT(DATE(YEAR($B$1),1,1),"yyyy-mm-dd"),$B$1),"")</f>
        <v>20.7022471910112</v>
      </c>
      <c r="Q46">
        <f>[1]!s_west_netprofit($A46,YEAR($B$1),$B$1,180)</f>
        <v>3663875000</v>
      </c>
      <c r="R46">
        <f>[1]!s_west_eps($A46,YEAR($B$1),$B$1,180)</f>
        <v>2.06319999694824</v>
      </c>
      <c r="S46">
        <f>[1]!s_west_instnum_np($A46,YEAR($B$1),$B$1,180)</f>
        <v>8</v>
      </c>
      <c r="T46">
        <f>[1]!s_west_stdnetprofit($A46,YEAR($B$1),$B$1,180)</f>
        <v>568352114</v>
      </c>
      <c r="U46">
        <f>[1]!s_west_mediannetprofit($A46,YEAR($B$1),$B$1,180)</f>
        <v>3845000000</v>
      </c>
      <c r="V46">
        <f>[1]!s_west_maxnetprofit($A46,YEAR($B$1),$B$1,180)</f>
        <v>4059000000</v>
      </c>
      <c r="W46">
        <f>[1]!s_west_minnetprofit($A46,YEAR($B$1),$B$1,180)</f>
        <v>2314000000</v>
      </c>
      <c r="X46">
        <f>[1]!s_west_netprofit($A46,YEAR($B$1)+1,$B$1,180)</f>
        <v>4057625000</v>
      </c>
      <c r="Y46">
        <f>[1]!s_west_eps($A46,YEAR($B$1)+1,$B$1,180)</f>
        <v>2.2848999500274698</v>
      </c>
      <c r="Z46">
        <f>[1]!s_west_instnum_np($A46,YEAR($B$1)+1,$B$1,180)</f>
        <v>8</v>
      </c>
      <c r="AA46">
        <f>[1]!s_west_stdnetprofit($A46,YEAR($B$1)+1,$B$1,180)</f>
        <v>554393088</v>
      </c>
      <c r="AB46">
        <f>[1]!s_west_mediannetprofit($A46,YEAR($B$1)+1,$B$1,180)</f>
        <v>4240000000</v>
      </c>
      <c r="AC46">
        <f>[1]!s_west_maxnetprofit($A46,YEAR($B$1)+1,$B$1,180)</f>
        <v>4562000000</v>
      </c>
      <c r="AD46">
        <f>[1]!s_west_minnetprofit($A46,YEAR($B$1)+1,$B$1,180)</f>
        <v>2834000000</v>
      </c>
      <c r="AE46">
        <f>[1]!s_west_avgroe($A46,YEAR($B$1),$B$1,180)</f>
        <v>29.198799133300799</v>
      </c>
      <c r="AF46">
        <f>IFERROR([1]!s_info_indexweight($A46,$B$1,"000016.SH"),"")</f>
        <v>0</v>
      </c>
      <c r="AG46">
        <f>IFERROR([1]!s_info_indexweight($A46,$B$1,"000300.SH"),"")</f>
        <v>0</v>
      </c>
      <c r="AH46">
        <f>IFERROR([1]!s_info_indexweight($A46,$B$1,"000905.SH"),"")</f>
        <v>0.53500000000000003</v>
      </c>
      <c r="AI46">
        <f>IFERROR([1]!s_info_indexweight($A46,$B$1,"000852.SH"),"")</f>
        <v>0</v>
      </c>
    </row>
    <row r="47" spans="1:35">
      <c r="A47" t="s">
        <v>79</v>
      </c>
      <c r="B47">
        <f>[1]!s_dq_close($A47,$B$1,3)</f>
        <v>14.07</v>
      </c>
      <c r="C47">
        <f>[1]!s_dq_volume($A47,$B$1)</f>
        <v>6778159</v>
      </c>
      <c r="D47">
        <f>[1]!s_dq_amount($A47,$B$1)</f>
        <v>95267234</v>
      </c>
      <c r="E47">
        <f>[1]!s_dq_turn($A47,$B$1)</f>
        <v>0.52006471798092802</v>
      </c>
      <c r="F47">
        <f>[1]!S_VAL_MV($A47,$B$1)</f>
        <v>29417642192.82</v>
      </c>
      <c r="G47">
        <f>[1]!s_val_ev($A47,$B$1)</f>
        <v>27393082180.32</v>
      </c>
      <c r="H47">
        <f>[1]!s_val_ev1($A47,$B$1)</f>
        <v>38567944765.239998</v>
      </c>
      <c r="I47">
        <f>IFERROR([1]!s_mq_amount($A47,$B$1),"")</f>
        <v>212886453</v>
      </c>
      <c r="J47">
        <f>[1]!s_val_pe_ttm($A47,$B$1)</f>
        <v>18.435100555419901</v>
      </c>
      <c r="K47">
        <f>[1]!s_val_pb_lf($A47,$B$1)</f>
        <v>2.5528607368469198</v>
      </c>
      <c r="L47">
        <f>[1]!s_val_dividendyield2($A47,$B$1)</f>
        <v>3.71712864250178</v>
      </c>
      <c r="M47">
        <f>[1]!s_val_evtoebitda($A47,$B$1)</f>
        <v>7.3859435811175196</v>
      </c>
      <c r="N47">
        <f>[1]!s_risk_betar24($A47,$B$1)</f>
        <v>-0.10530000180005999</v>
      </c>
      <c r="O47">
        <f>[1]!s_profitnotice_changeratio($A47,$B$1)</f>
        <v>0</v>
      </c>
      <c r="P47">
        <f>IFERROR([1]!i_pq_pctchange($A47,TEXT(DATE(YEAR($B$1),1,1),"yyyy-mm-dd"),$B$1),"")</f>
        <v>19.4397283531409</v>
      </c>
      <c r="Q47">
        <f>[1]!s_west_netprofit($A47,YEAR($B$1),$B$1,180)</f>
        <v>1584400000</v>
      </c>
      <c r="R47">
        <f>[1]!s_west_eps($A47,YEAR($B$1),$B$1,180)</f>
        <v>0.75770002603530895</v>
      </c>
      <c r="S47">
        <f>[1]!s_west_instnum_np($A47,YEAR($B$1),$B$1,180)</f>
        <v>5</v>
      </c>
      <c r="T47">
        <f>[1]!s_west_stdnetprofit($A47,YEAR($B$1),$B$1,180)</f>
        <v>17386777</v>
      </c>
      <c r="U47">
        <f>[1]!s_west_mediannetprofit($A47,YEAR($B$1),$B$1,180)</f>
        <v>1591000000</v>
      </c>
      <c r="V47">
        <f>[1]!s_west_maxnetprofit($A47,YEAR($B$1),$B$1,180)</f>
        <v>1603000000</v>
      </c>
      <c r="W47">
        <f>[1]!s_west_minnetprofit($A47,YEAR($B$1),$B$1,180)</f>
        <v>1564000000</v>
      </c>
      <c r="X47">
        <f>[1]!s_west_netprofit($A47,YEAR($B$1)+1,$B$1,180)</f>
        <v>1572800000</v>
      </c>
      <c r="Y47">
        <f>[1]!s_west_eps($A47,YEAR($B$1)+1,$B$1,180)</f>
        <v>0.75220000743866</v>
      </c>
      <c r="Z47">
        <f>[1]!s_west_instnum_np($A47,YEAR($B$1)+1,$B$1,180)</f>
        <v>5</v>
      </c>
      <c r="AA47">
        <f>[1]!s_west_stdnetprofit($A47,YEAR($B$1)+1,$B$1,180)</f>
        <v>72091608</v>
      </c>
      <c r="AB47">
        <f>[1]!s_west_mediannetprofit($A47,YEAR($B$1)+1,$B$1,180)</f>
        <v>1561000000</v>
      </c>
      <c r="AC47">
        <f>[1]!s_west_maxnetprofit($A47,YEAR($B$1)+1,$B$1,180)</f>
        <v>1673000000</v>
      </c>
      <c r="AD47">
        <f>[1]!s_west_minnetprofit($A47,YEAR($B$1)+1,$B$1,180)</f>
        <v>1477000000</v>
      </c>
      <c r="AE47">
        <f>[1]!s_west_avgroe($A47,YEAR($B$1),$B$1,180)</f>
        <v>13.8599996566772</v>
      </c>
      <c r="AF47">
        <f>IFERROR([1]!s_info_indexweight($A47,$B$1,"000016.SH"),"")</f>
        <v>0</v>
      </c>
      <c r="AG47">
        <f>IFERROR([1]!s_info_indexweight($A47,$B$1,"000300.SH"),"")</f>
        <v>0</v>
      </c>
      <c r="AH47">
        <f>IFERROR([1]!s_info_indexweight($A47,$B$1,"000905.SH"),"")</f>
        <v>6.9000000000000006E-2</v>
      </c>
      <c r="AI47">
        <f>IFERROR([1]!s_info_indexweight($A47,$B$1,"000852.SH"),"")</f>
        <v>0</v>
      </c>
    </row>
    <row r="48" spans="1:35">
      <c r="A48" t="s">
        <v>80</v>
      </c>
      <c r="B48">
        <f>[1]!s_dq_close($A48,$B$1,3)</f>
        <v>5.31</v>
      </c>
      <c r="C48">
        <f>[1]!s_dq_volume($A48,$B$1)</f>
        <v>10082100</v>
      </c>
      <c r="D48">
        <f>[1]!s_dq_amount($A48,$B$1)</f>
        <v>53725715</v>
      </c>
      <c r="E48">
        <f>[1]!s_dq_turn($A48,$B$1)</f>
        <v>0.69563041131201198</v>
      </c>
      <c r="F48">
        <f>[1]!S_VAL_MV($A48,$B$1)</f>
        <v>8243464157.9099998</v>
      </c>
      <c r="G48">
        <f>[1]!s_val_ev($A48,$B$1)</f>
        <v>8243464157.9099998</v>
      </c>
      <c r="H48">
        <f>[1]!s_val_ev1($A48,$B$1)</f>
        <v>46029149852.510002</v>
      </c>
      <c r="I48">
        <f>IFERROR([1]!s_mq_amount($A48,$B$1),"")</f>
        <v>102977218</v>
      </c>
      <c r="J48">
        <f>[1]!s_val_pe_ttm($A48,$B$1)</f>
        <v>3.8421907424926798</v>
      </c>
      <c r="K48">
        <f>[1]!s_val_pb_lf($A48,$B$1)</f>
        <v>0.47692146897316001</v>
      </c>
      <c r="L48">
        <f>[1]!s_val_dividendyield2($A48,$B$1)</f>
        <v>3.8378561200320802</v>
      </c>
      <c r="M48">
        <f>[1]!s_val_evtoebitda($A48,$B$1)</f>
        <v>7.0039373788325996</v>
      </c>
      <c r="N48">
        <f>[1]!s_risk_betar24($A48,$B$1)</f>
        <v>0.91240000724792503</v>
      </c>
      <c r="O48">
        <f>[1]!s_profitnotice_changeratio($A48,$B$1)</f>
        <v>0</v>
      </c>
      <c r="P48">
        <f>IFERROR([1]!i_pq_pctchange($A48,TEXT(DATE(YEAR($B$1),1,1),"yyyy-mm-dd"),$B$1),"")</f>
        <v>-11.9402985074627</v>
      </c>
      <c r="Q48">
        <f>[1]!s_west_netprofit($A48,YEAR($B$1),$B$1,180)</f>
        <v>2149563333</v>
      </c>
      <c r="R48">
        <f>[1]!s_west_eps($A48,YEAR($B$1),$B$1,180)</f>
        <v>1.38460004329681</v>
      </c>
      <c r="S48">
        <f>[1]!s_west_instnum_np($A48,YEAR($B$1),$B$1,180)</f>
        <v>6</v>
      </c>
      <c r="T48">
        <f>[1]!s_west_stdnetprofit($A48,YEAR($B$1),$B$1,180)</f>
        <v>129156278</v>
      </c>
      <c r="U48">
        <f>[1]!s_west_mediannetprofit($A48,YEAR($B$1),$B$1,180)</f>
        <v>2096690000</v>
      </c>
      <c r="V48">
        <f>[1]!s_west_maxnetprofit($A48,YEAR($B$1),$B$1,180)</f>
        <v>2401000000</v>
      </c>
      <c r="W48">
        <f>[1]!s_west_minnetprofit($A48,YEAR($B$1),$B$1,180)</f>
        <v>2068000000</v>
      </c>
      <c r="X48">
        <f>[1]!s_west_netprofit($A48,YEAR($B$1)+1,$B$1,180)</f>
        <v>2243470000</v>
      </c>
      <c r="Y48">
        <f>[1]!s_west_eps($A48,YEAR($B$1)+1,$B$1,180)</f>
        <v>1.4450999498367301</v>
      </c>
      <c r="Z48">
        <f>[1]!s_west_instnum_np($A48,YEAR($B$1)+1,$B$1,180)</f>
        <v>6</v>
      </c>
      <c r="AA48">
        <f>[1]!s_west_stdnetprofit($A48,YEAR($B$1)+1,$B$1,180)</f>
        <v>158375950</v>
      </c>
      <c r="AB48">
        <f>[1]!s_west_mediannetprofit($A48,YEAR($B$1)+1,$B$1,180)</f>
        <v>2216910000</v>
      </c>
      <c r="AC48">
        <f>[1]!s_west_maxnetprofit($A48,YEAR($B$1)+1,$B$1,180)</f>
        <v>2535000000</v>
      </c>
      <c r="AD48">
        <f>[1]!s_west_minnetprofit($A48,YEAR($B$1)+1,$B$1,180)</f>
        <v>2055000000</v>
      </c>
      <c r="AE48">
        <f>[1]!s_west_avgroe($A48,YEAR($B$1),$B$1,180)</f>
        <v>7.4239997863769496</v>
      </c>
      <c r="AF48">
        <f>IFERROR([1]!s_info_indexweight($A48,$B$1,"000016.SH"),"")</f>
        <v>0</v>
      </c>
      <c r="AG48">
        <f>IFERROR([1]!s_info_indexweight($A48,$B$1,"000300.SH"),"")</f>
        <v>0</v>
      </c>
      <c r="AH48">
        <f>IFERROR([1]!s_info_indexweight($A48,$B$1,"000905.SH"),"")</f>
        <v>0</v>
      </c>
      <c r="AI48">
        <f>IFERROR([1]!s_info_indexweight($A48,$B$1,"000852.SH"),"")</f>
        <v>3.5000000000000003E-2</v>
      </c>
    </row>
    <row r="49" spans="1:35">
      <c r="A49" t="s">
        <v>81</v>
      </c>
      <c r="B49">
        <f>[1]!s_dq_close($A49,$B$1,3)</f>
        <v>7.16</v>
      </c>
      <c r="C49">
        <f>[1]!s_dq_volume($A49,$B$1)</f>
        <v>10342612</v>
      </c>
      <c r="D49">
        <f>[1]!s_dq_amount($A49,$B$1)</f>
        <v>73928385</v>
      </c>
      <c r="E49">
        <f>[1]!s_dq_turn($A49,$B$1)</f>
        <v>1.0562381356406501</v>
      </c>
      <c r="F49">
        <f>[1]!S_VAL_MV($A49,$B$1)</f>
        <v>7011447699.5200005</v>
      </c>
      <c r="G49">
        <f>[1]!s_val_ev($A49,$B$1)</f>
        <v>7011145032</v>
      </c>
      <c r="H49">
        <f>[1]!s_val_ev1($A49,$B$1)</f>
        <v>7437712770.6300001</v>
      </c>
      <c r="I49">
        <f>IFERROR([1]!s_mq_amount($A49,$B$1),"")</f>
        <v>158583170</v>
      </c>
      <c r="J49">
        <f>[1]!s_val_pe_ttm($A49,$B$1)</f>
        <v>-17.225049972534201</v>
      </c>
      <c r="K49">
        <f>[1]!s_val_pb_lf($A49,$B$1)</f>
        <v>7.3099236488342303</v>
      </c>
      <c r="L49">
        <f>[1]!s_val_dividendyield2($A49,$B$1)</f>
        <v>0</v>
      </c>
      <c r="M49">
        <f>[1]!s_val_evtoebitda($A49,$B$1)</f>
        <v>-20.411584009948001</v>
      </c>
      <c r="N49">
        <f>[1]!s_risk_betar24($A49,$B$1)</f>
        <v>1.4854999780654901</v>
      </c>
      <c r="O49">
        <f>[1]!s_profitnotice_changeratio($A49,$B$1)</f>
        <v>0</v>
      </c>
      <c r="P49">
        <f>IFERROR([1]!i_pq_pctchange($A49,TEXT(DATE(YEAR($B$1),1,1),"yyyy-mm-dd"),$B$1),"")</f>
        <v>-19.369369369369402</v>
      </c>
      <c r="Q49">
        <f>[1]!s_west_netprofit($A49,YEAR($B$1),$B$1,180)</f>
        <v>0</v>
      </c>
      <c r="R49">
        <f>[1]!s_west_eps($A49,YEAR($B$1),$B$1,180)</f>
        <v>0</v>
      </c>
      <c r="S49">
        <f>[1]!s_west_instnum_np($A49,YEAR($B$1),$B$1,180)</f>
        <v>0</v>
      </c>
      <c r="T49">
        <f>[1]!s_west_stdnetprofit($A49,YEAR($B$1),$B$1,180)</f>
        <v>0</v>
      </c>
      <c r="U49">
        <f>[1]!s_west_mediannetprofit($A49,YEAR($B$1),$B$1,180)</f>
        <v>0</v>
      </c>
      <c r="V49">
        <f>[1]!s_west_maxnetprofit($A49,YEAR($B$1),$B$1,180)</f>
        <v>0</v>
      </c>
      <c r="W49">
        <f>[1]!s_west_minnetprofit($A49,YEAR($B$1),$B$1,180)</f>
        <v>0</v>
      </c>
      <c r="X49">
        <f>[1]!s_west_netprofit($A49,YEAR($B$1)+1,$B$1,180)</f>
        <v>0</v>
      </c>
      <c r="Y49">
        <f>[1]!s_west_eps($A49,YEAR($B$1)+1,$B$1,180)</f>
        <v>0</v>
      </c>
      <c r="Z49">
        <f>[1]!s_west_instnum_np($A49,YEAR($B$1)+1,$B$1,180)</f>
        <v>0</v>
      </c>
      <c r="AA49">
        <f>[1]!s_west_stdnetprofit($A49,YEAR($B$1)+1,$B$1,180)</f>
        <v>0</v>
      </c>
      <c r="AB49">
        <f>[1]!s_west_mediannetprofit($A49,YEAR($B$1)+1,$B$1,180)</f>
        <v>0</v>
      </c>
      <c r="AC49">
        <f>[1]!s_west_maxnetprofit($A49,YEAR($B$1)+1,$B$1,180)</f>
        <v>0</v>
      </c>
      <c r="AD49">
        <f>[1]!s_west_minnetprofit($A49,YEAR($B$1)+1,$B$1,180)</f>
        <v>0</v>
      </c>
      <c r="AE49">
        <f>[1]!s_west_avgroe($A49,YEAR($B$1),$B$1,180)</f>
        <v>0</v>
      </c>
      <c r="AF49">
        <f>IFERROR([1]!s_info_indexweight($A49,$B$1,"000016.SH"),"")</f>
        <v>0</v>
      </c>
      <c r="AG49">
        <f>IFERROR([1]!s_info_indexweight($A49,$B$1,"000300.SH"),"")</f>
        <v>0</v>
      </c>
      <c r="AH49">
        <f>IFERROR([1]!s_info_indexweight($A49,$B$1,"000905.SH"),"")</f>
        <v>0</v>
      </c>
      <c r="AI49">
        <f>IFERROR([1]!s_info_indexweight($A49,$B$1,"000852.SH"),"")</f>
        <v>0.06</v>
      </c>
    </row>
    <row r="50" spans="1:35">
      <c r="A50" t="s">
        <v>82</v>
      </c>
      <c r="B50">
        <f>[1]!s_dq_close($A50,$B$1,3)</f>
        <v>30.93</v>
      </c>
      <c r="C50">
        <f>[1]!s_dq_volume($A50,$B$1)</f>
        <v>3466662</v>
      </c>
      <c r="D50">
        <f>[1]!s_dq_amount($A50,$B$1)</f>
        <v>106958402</v>
      </c>
      <c r="E50">
        <f>[1]!s_dq_turn($A50,$B$1)</f>
        <v>0.610177642300479</v>
      </c>
      <c r="F50">
        <f>[1]!S_VAL_MV($A50,$B$1)</f>
        <v>27462968799.029999</v>
      </c>
      <c r="G50">
        <f>[1]!s_val_ev($A50,$B$1)</f>
        <v>25159210617.925499</v>
      </c>
      <c r="H50">
        <f>[1]!s_val_ev1($A50,$B$1)</f>
        <v>28125345112.405499</v>
      </c>
      <c r="I50">
        <f>IFERROR([1]!s_mq_amount($A50,$B$1),"")</f>
        <v>250658913</v>
      </c>
      <c r="J50">
        <f>[1]!s_val_pe_ttm($A50,$B$1)</f>
        <v>13.987096786499</v>
      </c>
      <c r="K50">
        <f>[1]!s_val_pb_lf($A50,$B$1)</f>
        <v>1.89280569553375</v>
      </c>
      <c r="L50">
        <f>[1]!s_val_dividendyield2($A50,$B$1)</f>
        <v>3.6085927924269501</v>
      </c>
      <c r="M50">
        <f>[1]!s_val_evtoebitda($A50,$B$1)</f>
        <v>5.9232682332540199</v>
      </c>
      <c r="N50">
        <f>[1]!s_risk_betar24($A50,$B$1)</f>
        <v>0.67510002851486195</v>
      </c>
      <c r="O50">
        <f>[1]!s_profitnotice_changeratio($A50,$B$1)</f>
        <v>0</v>
      </c>
      <c r="P50">
        <f>IFERROR([1]!i_pq_pctchange($A50,TEXT(DATE(YEAR($B$1),1,1),"yyyy-mm-dd"),$B$1),"")</f>
        <v>-10.243760882182199</v>
      </c>
      <c r="Q50">
        <f>[1]!s_west_netprofit($A50,YEAR($B$1),$B$1,180)</f>
        <v>2101667500</v>
      </c>
      <c r="R50">
        <f>[1]!s_west_eps($A50,YEAR($B$1),$B$1,180)</f>
        <v>2.3670001029968302</v>
      </c>
      <c r="S50">
        <f>[1]!s_west_instnum_np($A50,YEAR($B$1),$B$1,180)</f>
        <v>8</v>
      </c>
      <c r="T50">
        <f>[1]!s_west_stdnetprofit($A50,YEAR($B$1),$B$1,180)</f>
        <v>44441536</v>
      </c>
      <c r="U50">
        <f>[1]!s_west_mediannetprofit($A50,YEAR($B$1),$B$1,180)</f>
        <v>2080500000</v>
      </c>
      <c r="V50">
        <f>[1]!s_west_maxnetprofit($A50,YEAR($B$1),$B$1,180)</f>
        <v>2188000000</v>
      </c>
      <c r="W50">
        <f>[1]!s_west_minnetprofit($A50,YEAR($B$1),$B$1,180)</f>
        <v>2055000000</v>
      </c>
      <c r="X50">
        <f>[1]!s_west_netprofit($A50,YEAR($B$1)+1,$B$1,180)</f>
        <v>2355193750</v>
      </c>
      <c r="Y50">
        <f>[1]!s_west_eps($A50,YEAR($B$1)+1,$B$1,180)</f>
        <v>2.6524999141693102</v>
      </c>
      <c r="Z50">
        <f>[1]!s_west_instnum_np($A50,YEAR($B$1)+1,$B$1,180)</f>
        <v>8</v>
      </c>
      <c r="AA50">
        <f>[1]!s_west_stdnetprofit($A50,YEAR($B$1)+1,$B$1,180)</f>
        <v>46210392</v>
      </c>
      <c r="AB50">
        <f>[1]!s_west_mediannetprofit($A50,YEAR($B$1)+1,$B$1,180)</f>
        <v>2355775000</v>
      </c>
      <c r="AC50">
        <f>[1]!s_west_maxnetprofit($A50,YEAR($B$1)+1,$B$1,180)</f>
        <v>2423000000</v>
      </c>
      <c r="AD50">
        <f>[1]!s_west_minnetprofit($A50,YEAR($B$1)+1,$B$1,180)</f>
        <v>2273000000</v>
      </c>
      <c r="AE50">
        <f>[1]!s_west_avgroe($A50,YEAR($B$1),$B$1,180)</f>
        <v>13.7388000488281</v>
      </c>
      <c r="AF50">
        <f>IFERROR([1]!s_info_indexweight($A50,$B$1,"000016.SH"),"")</f>
        <v>0</v>
      </c>
      <c r="AG50">
        <f>IFERROR([1]!s_info_indexweight($A50,$B$1,"000300.SH"),"")</f>
        <v>0</v>
      </c>
      <c r="AH50">
        <f>IFERROR([1]!s_info_indexweight($A50,$B$1,"000905.SH"),"")</f>
        <v>0.106</v>
      </c>
      <c r="AI50">
        <f>IFERROR([1]!s_info_indexweight($A50,$B$1,"000852.SH"),"")</f>
        <v>0</v>
      </c>
    </row>
    <row r="51" spans="1:35">
      <c r="A51" t="s">
        <v>83</v>
      </c>
      <c r="B51">
        <f>[1]!s_dq_close($A51,$B$1,3)</f>
        <v>19.43</v>
      </c>
      <c r="C51">
        <f>[1]!s_dq_volume($A51,$B$1)</f>
        <v>72161353</v>
      </c>
      <c r="D51">
        <f>[1]!s_dq_amount($A51,$B$1)</f>
        <v>1394796517</v>
      </c>
      <c r="E51">
        <f>[1]!s_dq_turn($A51,$B$1)</f>
        <v>5.1819243516968703</v>
      </c>
      <c r="F51">
        <f>[1]!S_VAL_MV($A51,$B$1)</f>
        <v>27057421020.259998</v>
      </c>
      <c r="G51">
        <f>[1]!s_val_ev($A51,$B$1)</f>
        <v>27057421020.259998</v>
      </c>
      <c r="H51">
        <f>[1]!s_val_ev1($A51,$B$1)</f>
        <v>27558269121.029999</v>
      </c>
      <c r="I51">
        <f>IFERROR([1]!s_mq_amount($A51,$B$1),"")</f>
        <v>2979565598</v>
      </c>
      <c r="J51">
        <f>[1]!s_val_pe_ttm($A51,$B$1)</f>
        <v>120.10205078125</v>
      </c>
      <c r="K51">
        <f>[1]!s_val_pb_lf($A51,$B$1)</f>
        <v>2.5998909473419198</v>
      </c>
      <c r="L51">
        <f>[1]!s_val_dividendyield2($A51,$B$1)</f>
        <v>0</v>
      </c>
      <c r="M51">
        <f>[1]!s_val_evtoebitda($A51,$B$1)</f>
        <v>37.691238748666102</v>
      </c>
      <c r="N51">
        <f>[1]!s_risk_betar24($A51,$B$1)</f>
        <v>1.2520999908447299</v>
      </c>
      <c r="O51">
        <f>[1]!s_profitnotice_changeratio($A51,$B$1)</f>
        <v>0</v>
      </c>
      <c r="P51">
        <f>IFERROR([1]!i_pq_pctchange($A51,TEXT(DATE(YEAR($B$1),1,1),"yyyy-mm-dd"),$B$1),"")</f>
        <v>6.6996155958264803</v>
      </c>
      <c r="Q51">
        <f>[1]!s_west_netprofit($A51,YEAR($B$1),$B$1,180)</f>
        <v>514746667</v>
      </c>
      <c r="R51">
        <f>[1]!s_west_eps($A51,YEAR($B$1),$B$1,180)</f>
        <v>0.36959999799728399</v>
      </c>
      <c r="S51">
        <f>[1]!s_west_instnum_np($A51,YEAR($B$1),$B$1,180)</f>
        <v>3</v>
      </c>
      <c r="T51">
        <f>[1]!s_west_stdnetprofit($A51,YEAR($B$1),$B$1,180)</f>
        <v>50000725</v>
      </c>
      <c r="U51">
        <f>[1]!s_west_mediannetprofit($A51,YEAR($B$1),$B$1,180)</f>
        <v>526240000</v>
      </c>
      <c r="V51">
        <f>[1]!s_west_maxnetprofit($A51,YEAR($B$1),$B$1,180)</f>
        <v>558000000</v>
      </c>
      <c r="W51">
        <f>[1]!s_west_minnetprofit($A51,YEAR($B$1),$B$1,180)</f>
        <v>460000000</v>
      </c>
      <c r="X51">
        <f>[1]!s_west_netprofit($A51,YEAR($B$1)+1,$B$1,180)</f>
        <v>722593333</v>
      </c>
      <c r="Y51">
        <f>[1]!s_west_eps($A51,YEAR($B$1)+1,$B$1,180)</f>
        <v>0.51889997720718395</v>
      </c>
      <c r="Z51">
        <f>[1]!s_west_instnum_np($A51,YEAR($B$1)+1,$B$1,180)</f>
        <v>3</v>
      </c>
      <c r="AA51">
        <f>[1]!s_west_stdnetprofit($A51,YEAR($B$1)+1,$B$1,180)</f>
        <v>111823773</v>
      </c>
      <c r="AB51">
        <f>[1]!s_west_mediannetprofit($A51,YEAR($B$1)+1,$B$1,180)</f>
        <v>748780000</v>
      </c>
      <c r="AC51">
        <f>[1]!s_west_maxnetprofit($A51,YEAR($B$1)+1,$B$1,180)</f>
        <v>819000000</v>
      </c>
      <c r="AD51">
        <f>[1]!s_west_minnetprofit($A51,YEAR($B$1)+1,$B$1,180)</f>
        <v>600000000</v>
      </c>
      <c r="AE51">
        <f>[1]!s_west_avgroe($A51,YEAR($B$1),$B$1,180)</f>
        <v>4.8333001136779803</v>
      </c>
      <c r="AF51">
        <f>IFERROR([1]!s_info_indexweight($A51,$B$1,"000016.SH"),"")</f>
        <v>0</v>
      </c>
      <c r="AG51">
        <f>IFERROR([1]!s_info_indexweight($A51,$B$1,"000300.SH"),"")</f>
        <v>0</v>
      </c>
      <c r="AH51">
        <f>IFERROR([1]!s_info_indexweight($A51,$B$1,"000905.SH"),"")</f>
        <v>0.156</v>
      </c>
      <c r="AI51">
        <f>IFERROR([1]!s_info_indexweight($A51,$B$1,"000852.SH"),"")</f>
        <v>0</v>
      </c>
    </row>
    <row r="52" spans="1:35">
      <c r="A52" t="s">
        <v>84</v>
      </c>
      <c r="B52">
        <f>[1]!s_dq_close($A52,$B$1,3)</f>
        <v>8.98</v>
      </c>
      <c r="C52">
        <f>[1]!s_dq_volume($A52,$B$1)</f>
        <v>21744700</v>
      </c>
      <c r="D52">
        <f>[1]!s_dq_amount($A52,$B$1)</f>
        <v>194996567</v>
      </c>
      <c r="E52">
        <f>[1]!s_dq_turn($A52,$B$1)</f>
        <v>1.0689915364547899</v>
      </c>
      <c r="F52">
        <f>[1]!S_VAL_MV($A52,$B$1)</f>
        <v>18291925046</v>
      </c>
      <c r="G52">
        <f>[1]!s_val_ev($A52,$B$1)</f>
        <v>18291925046</v>
      </c>
      <c r="H52">
        <f>[1]!s_val_ev1($A52,$B$1)</f>
        <v>29336270990.330002</v>
      </c>
      <c r="I52">
        <f>IFERROR([1]!s_mq_amount($A52,$B$1),"")</f>
        <v>368914523</v>
      </c>
      <c r="J52">
        <f>[1]!s_val_pe_ttm($A52,$B$1)</f>
        <v>11.7399892807007</v>
      </c>
      <c r="K52">
        <f>[1]!s_val_pb_lf($A52,$B$1)</f>
        <v>0.96139025688171398</v>
      </c>
      <c r="L52">
        <f>[1]!s_val_dividendyield2($A52,$B$1)</f>
        <v>2.9312066029102799</v>
      </c>
      <c r="M52">
        <f>[1]!s_val_evtoebitda($A52,$B$1)</f>
        <v>8.3786715257981896</v>
      </c>
      <c r="N52">
        <f>[1]!s_risk_betar24($A52,$B$1)</f>
        <v>1.52300000190735</v>
      </c>
      <c r="O52">
        <f>[1]!s_profitnotice_changeratio($A52,$B$1)</f>
        <v>0</v>
      </c>
      <c r="P52">
        <f>IFERROR([1]!i_pq_pctchange($A52,TEXT(DATE(YEAR($B$1),1,1),"yyyy-mm-dd"),$B$1),"")</f>
        <v>-24.347093513058098</v>
      </c>
      <c r="Q52">
        <f>[1]!s_west_netprofit($A52,YEAR($B$1),$B$1,180)</f>
        <v>1988486875</v>
      </c>
      <c r="R52">
        <f>[1]!s_west_eps($A52,YEAR($B$1),$B$1,180)</f>
        <v>0.97619998455047596</v>
      </c>
      <c r="S52">
        <f>[1]!s_west_instnum_np($A52,YEAR($B$1),$B$1,180)</f>
        <v>16</v>
      </c>
      <c r="T52">
        <f>[1]!s_west_stdnetprofit($A52,YEAR($B$1),$B$1,180)</f>
        <v>85160050</v>
      </c>
      <c r="U52">
        <f>[1]!s_west_mediannetprofit($A52,YEAR($B$1),$B$1,180)</f>
        <v>1974500000</v>
      </c>
      <c r="V52">
        <f>[1]!s_west_maxnetprofit($A52,YEAR($B$1),$B$1,180)</f>
        <v>2206000000</v>
      </c>
      <c r="W52">
        <f>[1]!s_west_minnetprofit($A52,YEAR($B$1),$B$1,180)</f>
        <v>1897000000</v>
      </c>
      <c r="X52">
        <f>[1]!s_west_netprofit($A52,YEAR($B$1)+1,$B$1,180)</f>
        <v>2481173750</v>
      </c>
      <c r="Y52">
        <f>[1]!s_west_eps($A52,YEAR($B$1)+1,$B$1,180)</f>
        <v>1.21809995174408</v>
      </c>
      <c r="Z52">
        <f>[1]!s_west_instnum_np($A52,YEAR($B$1)+1,$B$1,180)</f>
        <v>16</v>
      </c>
      <c r="AA52">
        <f>[1]!s_west_stdnetprofit($A52,YEAR($B$1)+1,$B$1,180)</f>
        <v>153130612</v>
      </c>
      <c r="AB52">
        <f>[1]!s_west_mediannetprofit($A52,YEAR($B$1)+1,$B$1,180)</f>
        <v>2478000000</v>
      </c>
      <c r="AC52">
        <f>[1]!s_west_maxnetprofit($A52,YEAR($B$1)+1,$B$1,180)</f>
        <v>2755000000</v>
      </c>
      <c r="AD52">
        <f>[1]!s_west_minnetprofit($A52,YEAR($B$1)+1,$B$1,180)</f>
        <v>2145000000</v>
      </c>
      <c r="AE52">
        <f>[1]!s_west_avgroe($A52,YEAR($B$1),$B$1,180)</f>
        <v>9.8746995925903303</v>
      </c>
      <c r="AF52">
        <f>IFERROR([1]!s_info_indexweight($A52,$B$1,"000016.SH"),"")</f>
        <v>0</v>
      </c>
      <c r="AG52">
        <f>IFERROR([1]!s_info_indexweight($A52,$B$1,"000300.SH"),"")</f>
        <v>0</v>
      </c>
      <c r="AH52">
        <f>IFERROR([1]!s_info_indexweight($A52,$B$1,"000905.SH"),"")</f>
        <v>0.13900000000000001</v>
      </c>
      <c r="AI52">
        <f>IFERROR([1]!s_info_indexweight($A52,$B$1,"000852.SH"),"")</f>
        <v>0</v>
      </c>
    </row>
    <row r="53" spans="1:35">
      <c r="A53" t="s">
        <v>85</v>
      </c>
      <c r="B53">
        <f>[1]!s_dq_close($A53,$B$1,3)</f>
        <v>10.89</v>
      </c>
      <c r="C53">
        <f>[1]!s_dq_volume($A53,$B$1)</f>
        <v>61189939</v>
      </c>
      <c r="D53">
        <f>[1]!s_dq_amount($A53,$B$1)</f>
        <v>658255376</v>
      </c>
      <c r="E53">
        <f>[1]!s_dq_turn($A53,$B$1)</f>
        <v>2.9765727598016101</v>
      </c>
      <c r="F53">
        <f>[1]!S_VAL_MV($A53,$B$1)</f>
        <v>22386767920.110001</v>
      </c>
      <c r="G53">
        <f>[1]!s_val_ev($A53,$B$1)</f>
        <v>22386767920.110001</v>
      </c>
      <c r="H53">
        <f>[1]!s_val_ev1($A53,$B$1)</f>
        <v>86778081588.429993</v>
      </c>
      <c r="I53">
        <f>IFERROR([1]!s_mq_amount($A53,$B$1),"")</f>
        <v>1408057864</v>
      </c>
      <c r="J53">
        <f>[1]!s_val_pe_ttm($A53,$B$1)</f>
        <v>35.2298393249512</v>
      </c>
      <c r="K53">
        <f>[1]!s_val_pb_lf($A53,$B$1)</f>
        <v>1.12484538555145</v>
      </c>
      <c r="L53">
        <f>[1]!s_val_dividendyield2($A53,$B$1)</f>
        <v>2.2616823386335101</v>
      </c>
      <c r="M53">
        <f>[1]!s_val_evtoebitda($A53,$B$1)</f>
        <v>19.472805279581799</v>
      </c>
      <c r="N53">
        <f>[1]!s_risk_betar24($A53,$B$1)</f>
        <v>0.54640001058578502</v>
      </c>
      <c r="O53">
        <f>[1]!s_profitnotice_changeratio($A53,$B$1)</f>
        <v>0</v>
      </c>
      <c r="P53">
        <f>IFERROR([1]!i_pq_pctchange($A53,TEXT(DATE(YEAR($B$1),1,1),"yyyy-mm-dd"),$B$1),"")</f>
        <v>32.643118148599299</v>
      </c>
      <c r="Q53">
        <f>[1]!s_west_netprofit($A53,YEAR($B$1),$B$1,180)</f>
        <v>723133333</v>
      </c>
      <c r="R53">
        <f>[1]!s_west_eps($A53,YEAR($B$1),$B$1,180)</f>
        <v>0.35179999470710799</v>
      </c>
      <c r="S53">
        <f>[1]!s_west_instnum_np($A53,YEAR($B$1),$B$1,180)</f>
        <v>3</v>
      </c>
      <c r="T53">
        <f>[1]!s_west_stdnetprofit($A53,YEAR($B$1),$B$1,180)</f>
        <v>7788025</v>
      </c>
      <c r="U53">
        <f>[1]!s_west_mediannetprofit($A53,YEAR($B$1),$B$1,180)</f>
        <v>720000000</v>
      </c>
      <c r="V53">
        <f>[1]!s_west_maxnetprofit($A53,YEAR($B$1),$B$1,180)</f>
        <v>732000000</v>
      </c>
      <c r="W53">
        <f>[1]!s_west_minnetprofit($A53,YEAR($B$1),$B$1,180)</f>
        <v>717400000</v>
      </c>
      <c r="X53">
        <f>[1]!s_west_netprofit($A53,YEAR($B$1)+1,$B$1,180)</f>
        <v>1006000000</v>
      </c>
      <c r="Y53">
        <f>[1]!s_west_eps($A53,YEAR($B$1)+1,$B$1,180)</f>
        <v>0.48939999938011203</v>
      </c>
      <c r="Z53">
        <f>[1]!s_west_instnum_np($A53,YEAR($B$1)+1,$B$1,180)</f>
        <v>3</v>
      </c>
      <c r="AA53">
        <f>[1]!s_west_stdnetprofit($A53,YEAR($B$1)+1,$B$1,180)</f>
        <v>94398093</v>
      </c>
      <c r="AB53">
        <f>[1]!s_west_mediannetprofit($A53,YEAR($B$1)+1,$B$1,180)</f>
        <v>1037000000</v>
      </c>
      <c r="AC53">
        <f>[1]!s_west_maxnetprofit($A53,YEAR($B$1)+1,$B$1,180)</f>
        <v>1081000000</v>
      </c>
      <c r="AD53">
        <f>[1]!s_west_minnetprofit($A53,YEAR($B$1)+1,$B$1,180)</f>
        <v>900000000</v>
      </c>
      <c r="AE53">
        <f>[1]!s_west_avgroe($A53,YEAR($B$1),$B$1,180)</f>
        <v>3.5599999427795401</v>
      </c>
      <c r="AF53">
        <f>IFERROR([1]!s_info_indexweight($A53,$B$1,"000016.SH"),"")</f>
        <v>0</v>
      </c>
      <c r="AG53">
        <f>IFERROR([1]!s_info_indexweight($A53,$B$1,"000300.SH"),"")</f>
        <v>0</v>
      </c>
      <c r="AH53">
        <f>IFERROR([1]!s_info_indexweight($A53,$B$1,"000905.SH"),"")</f>
        <v>8.5999999999999993E-2</v>
      </c>
      <c r="AI53">
        <f>IFERROR([1]!s_info_indexweight($A53,$B$1,"000852.SH"),"")</f>
        <v>0</v>
      </c>
    </row>
    <row r="54" spans="1:35">
      <c r="A54" t="s">
        <v>86</v>
      </c>
      <c r="B54">
        <f>[1]!s_dq_close($A54,$B$1,3)</f>
        <v>49.46</v>
      </c>
      <c r="C54">
        <f>[1]!s_dq_volume($A54,$B$1)</f>
        <v>9844578</v>
      </c>
      <c r="D54">
        <f>[1]!s_dq_amount($A54,$B$1)</f>
        <v>489977560</v>
      </c>
      <c r="E54">
        <f>[1]!s_dq_turn($A54,$B$1)</f>
        <v>0.555270613469247</v>
      </c>
      <c r="F54">
        <f>[1]!S_VAL_MV($A54,$B$1)</f>
        <v>88249628344.380005</v>
      </c>
      <c r="G54">
        <f>[1]!s_val_ev($A54,$B$1)</f>
        <v>88249628344.380005</v>
      </c>
      <c r="H54">
        <f>[1]!s_val_ev1($A54,$B$1)</f>
        <v>88572953064.419998</v>
      </c>
      <c r="I54">
        <f>IFERROR([1]!s_mq_amount($A54,$B$1),"")</f>
        <v>1038578526</v>
      </c>
      <c r="J54">
        <f>[1]!s_val_pe_ttm($A54,$B$1)</f>
        <v>16.789772033691399</v>
      </c>
      <c r="K54">
        <f>[1]!s_val_pb_lf($A54,$B$1)</f>
        <v>2.2471385002136199</v>
      </c>
      <c r="L54">
        <f>[1]!s_val_dividendyield2($A54,$B$1)</f>
        <v>5.26081682167408</v>
      </c>
      <c r="M54">
        <f>[1]!s_val_evtoebitda($A54,$B$1)</f>
        <v>12.415315203308101</v>
      </c>
      <c r="N54">
        <f>[1]!s_risk_betar24($A54,$B$1)</f>
        <v>0.50199997425079301</v>
      </c>
      <c r="O54">
        <f>[1]!s_profitnotice_changeratio($A54,$B$1)</f>
        <v>0</v>
      </c>
      <c r="P54">
        <f>IFERROR([1]!i_pq_pctchange($A54,TEXT(DATE(YEAR($B$1),1,1),"yyyy-mm-dd"),$B$1),"")</f>
        <v>-10.265893906149801</v>
      </c>
      <c r="Q54">
        <f>[1]!s_west_netprofit($A54,YEAR($B$1),$B$1,180)</f>
        <v>5622301333</v>
      </c>
      <c r="R54">
        <f>[1]!s_west_eps($A54,YEAR($B$1),$B$1,180)</f>
        <v>3.1510999202728298</v>
      </c>
      <c r="S54">
        <f>[1]!s_west_instnum_np($A54,YEAR($B$1),$B$1,180)</f>
        <v>15</v>
      </c>
      <c r="T54">
        <f>[1]!s_west_stdnetprofit($A54,YEAR($B$1),$B$1,180)</f>
        <v>247442176</v>
      </c>
      <c r="U54">
        <f>[1]!s_west_mediannetprofit($A54,YEAR($B$1),$B$1,180)</f>
        <v>5561000000</v>
      </c>
      <c r="V54">
        <f>[1]!s_west_maxnetprofit($A54,YEAR($B$1),$B$1,180)</f>
        <v>6467000000</v>
      </c>
      <c r="W54">
        <f>[1]!s_west_minnetprofit($A54,YEAR($B$1),$B$1,180)</f>
        <v>5395520000</v>
      </c>
      <c r="X54">
        <f>[1]!s_west_netprofit($A54,YEAR($B$1)+1,$B$1,180)</f>
        <v>6101006000</v>
      </c>
      <c r="Y54">
        <f>[1]!s_west_eps($A54,YEAR($B$1)+1,$B$1,180)</f>
        <v>3.4193000793457</v>
      </c>
      <c r="Z54">
        <f>[1]!s_west_instnum_np($A54,YEAR($B$1)+1,$B$1,180)</f>
        <v>15</v>
      </c>
      <c r="AA54">
        <f>[1]!s_west_stdnetprofit($A54,YEAR($B$1)+1,$B$1,180)</f>
        <v>408027703</v>
      </c>
      <c r="AB54">
        <f>[1]!s_west_mediannetprofit($A54,YEAR($B$1)+1,$B$1,180)</f>
        <v>5987000000</v>
      </c>
      <c r="AC54">
        <f>[1]!s_west_maxnetprofit($A54,YEAR($B$1)+1,$B$1,180)</f>
        <v>7526000000</v>
      </c>
      <c r="AD54">
        <f>[1]!s_west_minnetprofit($A54,YEAR($B$1)+1,$B$1,180)</f>
        <v>5837090000</v>
      </c>
      <c r="AE54">
        <f>[1]!s_west_avgroe($A54,YEAR($B$1),$B$1,180)</f>
        <v>13.579199790954601</v>
      </c>
      <c r="AF54">
        <f>IFERROR([1]!s_info_indexweight($A54,$B$1,"000016.SH"),"")</f>
        <v>0</v>
      </c>
      <c r="AG54">
        <f>IFERROR([1]!s_info_indexweight($A54,$B$1,"000300.SH"),"")</f>
        <v>0.16800000000000001</v>
      </c>
      <c r="AH54">
        <f>IFERROR([1]!s_info_indexweight($A54,$B$1,"000905.SH"),"")</f>
        <v>0</v>
      </c>
      <c r="AI54">
        <f>IFERROR([1]!s_info_indexweight($A54,$B$1,"000852.SH"),"")</f>
        <v>0</v>
      </c>
    </row>
    <row r="55" spans="1:35">
      <c r="A55" t="s">
        <v>87</v>
      </c>
      <c r="B55">
        <f>[1]!s_dq_close($A55,$B$1,3)</f>
        <v>9.1300000000000008</v>
      </c>
      <c r="C55">
        <f>[1]!s_dq_volume($A55,$B$1)</f>
        <v>416743947</v>
      </c>
      <c r="D55">
        <f>[1]!s_dq_amount($A55,$B$1)</f>
        <v>3809297397</v>
      </c>
      <c r="E55">
        <f>[1]!s_dq_turn($A55,$B$1)</f>
        <v>16.308448132182399</v>
      </c>
      <c r="F55">
        <f>[1]!S_VAL_MV($A55,$B$1)</f>
        <v>47935092792.18</v>
      </c>
      <c r="G55">
        <f>[1]!s_val_ev($A55,$B$1)</f>
        <v>42194583503.9832</v>
      </c>
      <c r="H55">
        <f>[1]!s_val_ev1($A55,$B$1)</f>
        <v>158140201268.983</v>
      </c>
      <c r="I55">
        <f>IFERROR([1]!s_mq_amount($A55,$B$1),"")</f>
        <v>8303951773</v>
      </c>
      <c r="J55">
        <f>[1]!s_val_pe_ttm($A55,$B$1)</f>
        <v>57.670722961425803</v>
      </c>
      <c r="K55">
        <f>[1]!s_val_pb_lf($A55,$B$1)</f>
        <v>2.0562384128570601</v>
      </c>
      <c r="L55">
        <f>[1]!s_val_dividendyield2($A55,$B$1)</f>
        <v>0.21905805038335199</v>
      </c>
      <c r="M55">
        <f>[1]!s_val_evtoebitda($A55,$B$1)</f>
        <v>13.6372980799482</v>
      </c>
      <c r="N55">
        <f>[1]!s_risk_betar24($A55,$B$1)</f>
        <v>0.63279998302459695</v>
      </c>
      <c r="O55">
        <f>[1]!s_profitnotice_changeratio($A55,$B$1)</f>
        <v>0</v>
      </c>
      <c r="P55">
        <f>IFERROR([1]!i_pq_pctchange($A55,TEXT(DATE(YEAR($B$1),1,1),"yyyy-mm-dd"),$B$1),"")</f>
        <v>106.561085972851</v>
      </c>
      <c r="Q55">
        <f>[1]!s_west_netprofit($A55,YEAR($B$1),$B$1,180)</f>
        <v>345666667</v>
      </c>
      <c r="R55">
        <f>[1]!s_west_eps($A55,YEAR($B$1),$B$1,180)</f>
        <v>6.5800003707408905E-2</v>
      </c>
      <c r="S55">
        <f>[1]!s_west_instnum_np($A55,YEAR($B$1),$B$1,180)</f>
        <v>3</v>
      </c>
      <c r="T55">
        <f>[1]!s_west_stdnetprofit($A55,YEAR($B$1),$B$1,180)</f>
        <v>139843961</v>
      </c>
      <c r="U55">
        <f>[1]!s_west_mediannetprofit($A55,YEAR($B$1),$B$1,180)</f>
        <v>368000000</v>
      </c>
      <c r="V55">
        <f>[1]!s_west_maxnetprofit($A55,YEAR($B$1),$B$1,180)</f>
        <v>473000000</v>
      </c>
      <c r="W55">
        <f>[1]!s_west_minnetprofit($A55,YEAR($B$1),$B$1,180)</f>
        <v>196000000</v>
      </c>
      <c r="X55">
        <f>[1]!s_west_netprofit($A55,YEAR($B$1)+1,$B$1,180)</f>
        <v>863333333</v>
      </c>
      <c r="Y55">
        <f>[1]!s_west_eps($A55,YEAR($B$1)+1,$B$1,180)</f>
        <v>0.16439999639987901</v>
      </c>
      <c r="Z55">
        <f>[1]!s_west_instnum_np($A55,YEAR($B$1)+1,$B$1,180)</f>
        <v>3</v>
      </c>
      <c r="AA55">
        <f>[1]!s_west_stdnetprofit($A55,YEAR($B$1)+1,$B$1,180)</f>
        <v>212782361</v>
      </c>
      <c r="AB55">
        <f>[1]!s_west_mediannetprofit($A55,YEAR($B$1)+1,$B$1,180)</f>
        <v>744000000</v>
      </c>
      <c r="AC55">
        <f>[1]!s_west_maxnetprofit($A55,YEAR($B$1)+1,$B$1,180)</f>
        <v>1109000000</v>
      </c>
      <c r="AD55">
        <f>[1]!s_west_minnetprofit($A55,YEAR($B$1)+1,$B$1,180)</f>
        <v>737000000</v>
      </c>
      <c r="AE55">
        <f>[1]!s_west_avgroe($A55,YEAR($B$1),$B$1,180)</f>
        <v>1.5</v>
      </c>
      <c r="AF55">
        <f>IFERROR([1]!s_info_indexweight($A55,$B$1,"000016.SH"),"")</f>
        <v>0</v>
      </c>
      <c r="AG55">
        <f>IFERROR([1]!s_info_indexweight($A55,$B$1,"000300.SH"),"")</f>
        <v>0</v>
      </c>
      <c r="AH55">
        <f>IFERROR([1]!s_info_indexweight($A55,$B$1,"000905.SH"),"")</f>
        <v>7.4999999999999997E-2</v>
      </c>
      <c r="AI55">
        <f>IFERROR([1]!s_info_indexweight($A55,$B$1,"000852.SH"),"")</f>
        <v>0</v>
      </c>
    </row>
    <row r="56" spans="1:35">
      <c r="A56" t="s">
        <v>88</v>
      </c>
      <c r="B56">
        <f>[1]!s_dq_close($A56,$B$1,3)</f>
        <v>9.5500000000000007</v>
      </c>
      <c r="C56">
        <f>[1]!s_dq_volume($A56,$B$1)</f>
        <v>86635649</v>
      </c>
      <c r="D56">
        <f>[1]!s_dq_amount($A56,$B$1)</f>
        <v>827348728</v>
      </c>
      <c r="E56">
        <f>[1]!s_dq_turn($A56,$B$1)</f>
        <v>3.82182938932546</v>
      </c>
      <c r="F56">
        <f>[1]!S_VAL_MV($A56,$B$1)</f>
        <v>21648544811.049999</v>
      </c>
      <c r="G56">
        <f>[1]!s_val_ev($A56,$B$1)</f>
        <v>21648544811.049999</v>
      </c>
      <c r="H56">
        <f>[1]!s_val_ev1($A56,$B$1)</f>
        <v>57263942437.080002</v>
      </c>
      <c r="I56">
        <f>IFERROR([1]!s_mq_amount($A56,$B$1),"")</f>
        <v>2151433498</v>
      </c>
      <c r="J56">
        <f>[1]!s_val_pe_ttm($A56,$B$1)</f>
        <v>10.070106506347701</v>
      </c>
      <c r="K56">
        <f>[1]!s_val_pb_lf($A56,$B$1)</f>
        <v>1.2329959869384799</v>
      </c>
      <c r="L56">
        <f>[1]!s_val_dividendyield2($A56,$B$1)</f>
        <v>3.3403141361256501</v>
      </c>
      <c r="M56">
        <f>[1]!s_val_evtoebitda($A56,$B$1)</f>
        <v>7.6563930679863601</v>
      </c>
      <c r="N56">
        <f>[1]!s_risk_betar24($A56,$B$1)</f>
        <v>-3.3799998462200199E-2</v>
      </c>
      <c r="O56">
        <f>[1]!s_profitnotice_changeratio($A56,$B$1)</f>
        <v>0</v>
      </c>
      <c r="P56">
        <f>IFERROR([1]!i_pq_pctchange($A56,TEXT(DATE(YEAR($B$1),1,1),"yyyy-mm-dd"),$B$1),"")</f>
        <v>20.125786163522001</v>
      </c>
      <c r="Q56">
        <f>[1]!s_west_netprofit($A56,YEAR($B$1),$B$1,180)</f>
        <v>1827221250</v>
      </c>
      <c r="R56">
        <f>[1]!s_west_eps($A56,YEAR($B$1),$B$1,180)</f>
        <v>0.80599999427795399</v>
      </c>
      <c r="S56">
        <f>[1]!s_west_instnum_np($A56,YEAR($B$1),$B$1,180)</f>
        <v>8</v>
      </c>
      <c r="T56">
        <f>[1]!s_west_stdnetprofit($A56,YEAR($B$1),$B$1,180)</f>
        <v>94507627</v>
      </c>
      <c r="U56">
        <f>[1]!s_west_mediannetprofit($A56,YEAR($B$1),$B$1,180)</f>
        <v>1837000000</v>
      </c>
      <c r="V56">
        <f>[1]!s_west_maxnetprofit($A56,YEAR($B$1),$B$1,180)</f>
        <v>1943770000</v>
      </c>
      <c r="W56">
        <f>[1]!s_west_minnetprofit($A56,YEAR($B$1),$B$1,180)</f>
        <v>1624000000</v>
      </c>
      <c r="X56">
        <f>[1]!s_west_netprofit($A56,YEAR($B$1)+1,$B$1,180)</f>
        <v>2057303750</v>
      </c>
      <c r="Y56">
        <f>[1]!s_west_eps($A56,YEAR($B$1)+1,$B$1,180)</f>
        <v>0.90750002861022905</v>
      </c>
      <c r="Z56">
        <f>[1]!s_west_instnum_np($A56,YEAR($B$1)+1,$B$1,180)</f>
        <v>8</v>
      </c>
      <c r="AA56">
        <f>[1]!s_west_stdnetprofit($A56,YEAR($B$1)+1,$B$1,180)</f>
        <v>71792565</v>
      </c>
      <c r="AB56">
        <f>[1]!s_west_mediannetprofit($A56,YEAR($B$1)+1,$B$1,180)</f>
        <v>2054715000</v>
      </c>
      <c r="AC56">
        <f>[1]!s_west_maxnetprofit($A56,YEAR($B$1)+1,$B$1,180)</f>
        <v>2176000000</v>
      </c>
      <c r="AD56">
        <f>[1]!s_west_minnetprofit($A56,YEAR($B$1)+1,$B$1,180)</f>
        <v>1956000000</v>
      </c>
      <c r="AE56">
        <f>[1]!s_west_avgroe($A56,YEAR($B$1),$B$1,180)</f>
        <v>9.9787998199462908</v>
      </c>
      <c r="AF56">
        <f>IFERROR([1]!s_info_indexweight($A56,$B$1,"000016.SH"),"")</f>
        <v>0</v>
      </c>
      <c r="AG56">
        <f>IFERROR([1]!s_info_indexweight($A56,$B$1,"000300.SH"),"")</f>
        <v>0</v>
      </c>
      <c r="AH56">
        <f>IFERROR([1]!s_info_indexweight($A56,$B$1,"000905.SH"),"")</f>
        <v>0</v>
      </c>
      <c r="AI56">
        <f>IFERROR([1]!s_info_indexweight($A56,$B$1,"000852.SH"),"")</f>
        <v>0.12</v>
      </c>
    </row>
    <row r="57" spans="1:35">
      <c r="A57" t="s">
        <v>89</v>
      </c>
      <c r="B57">
        <f>[1]!s_dq_close($A57,$B$1,3)</f>
        <v>17.02</v>
      </c>
      <c r="C57">
        <f>[1]!s_dq_volume($A57,$B$1)</f>
        <v>5833386</v>
      </c>
      <c r="D57">
        <f>[1]!s_dq_amount($A57,$B$1)</f>
        <v>98575199</v>
      </c>
      <c r="E57">
        <f>[1]!s_dq_turn($A57,$B$1)</f>
        <v>1.12513027926613</v>
      </c>
      <c r="F57">
        <f>[1]!S_VAL_MV($A57,$B$1)</f>
        <v>14691902280</v>
      </c>
      <c r="G57">
        <f>[1]!s_val_ev($A57,$B$1)</f>
        <v>11683109651.200001</v>
      </c>
      <c r="H57">
        <f>[1]!s_val_ev1($A57,$B$1)</f>
        <v>11749216396.200001</v>
      </c>
      <c r="I57">
        <f>IFERROR([1]!s_mq_amount($A57,$B$1),"")</f>
        <v>204841542</v>
      </c>
      <c r="J57">
        <f>[1]!s_val_pe_ttm($A57,$B$1)</f>
        <v>12.023441314697299</v>
      </c>
      <c r="K57">
        <f>[1]!s_val_pb_lf($A57,$B$1)</f>
        <v>1.22031354904175</v>
      </c>
      <c r="L57">
        <f>[1]!s_val_dividendyield2($A57,$B$1)</f>
        <v>4.18331357436091</v>
      </c>
      <c r="M57">
        <f>[1]!s_val_evtoebitda($A57,$B$1)</f>
        <v>0.83123084643414302</v>
      </c>
      <c r="N57">
        <f>[1]!s_risk_betar24($A57,$B$1)</f>
        <v>1.42929995059967</v>
      </c>
      <c r="O57">
        <f>[1]!s_profitnotice_changeratio($A57,$B$1)</f>
        <v>0</v>
      </c>
      <c r="P57">
        <f>IFERROR([1]!i_pq_pctchange($A57,TEXT(DATE(YEAR($B$1),1,1),"yyyy-mm-dd"),$B$1),"")</f>
        <v>-8.4946236559139905</v>
      </c>
      <c r="Q57">
        <f>[1]!s_west_netprofit($A57,YEAR($B$1),$B$1,180)</f>
        <v>1743333333</v>
      </c>
      <c r="R57">
        <f>[1]!s_west_eps($A57,YEAR($B$1),$B$1,180)</f>
        <v>2.0195999145507799</v>
      </c>
      <c r="S57">
        <f>[1]!s_west_instnum_np($A57,YEAR($B$1),$B$1,180)</f>
        <v>3</v>
      </c>
      <c r="T57">
        <f>[1]!s_west_stdnetprofit($A57,YEAR($B$1),$B$1,180)</f>
        <v>31069814</v>
      </c>
      <c r="U57">
        <f>[1]!s_west_mediannetprofit($A57,YEAR($B$1),$B$1,180)</f>
        <v>1734000000</v>
      </c>
      <c r="V57">
        <f>[1]!s_west_maxnetprofit($A57,YEAR($B$1),$B$1,180)</f>
        <v>1778000000</v>
      </c>
      <c r="W57">
        <f>[1]!s_west_minnetprofit($A57,YEAR($B$1),$B$1,180)</f>
        <v>1718000000</v>
      </c>
      <c r="X57">
        <f>[1]!s_west_netprofit($A57,YEAR($B$1)+1,$B$1,180)</f>
        <v>2048333333</v>
      </c>
      <c r="Y57">
        <f>[1]!s_west_eps($A57,YEAR($B$1)+1,$B$1,180)</f>
        <v>2.3729000091552699</v>
      </c>
      <c r="Z57">
        <f>[1]!s_west_instnum_np($A57,YEAR($B$1)+1,$B$1,180)</f>
        <v>3</v>
      </c>
      <c r="AA57">
        <f>[1]!s_west_stdnetprofit($A57,YEAR($B$1)+1,$B$1,180)</f>
        <v>144244006</v>
      </c>
      <c r="AB57">
        <f>[1]!s_west_mediannetprofit($A57,YEAR($B$1)+1,$B$1,180)</f>
        <v>2124000000</v>
      </c>
      <c r="AC57">
        <f>[1]!s_west_maxnetprofit($A57,YEAR($B$1)+1,$B$1,180)</f>
        <v>2139000000</v>
      </c>
      <c r="AD57">
        <f>[1]!s_west_minnetprofit($A57,YEAR($B$1)+1,$B$1,180)</f>
        <v>1882000000</v>
      </c>
      <c r="AE57">
        <f>[1]!s_west_avgroe($A57,YEAR($B$1),$B$1,180)</f>
        <v>13.800000190734901</v>
      </c>
      <c r="AF57">
        <f>IFERROR([1]!s_info_indexweight($A57,$B$1,"000016.SH"),"")</f>
        <v>0</v>
      </c>
      <c r="AG57">
        <f>IFERROR([1]!s_info_indexweight($A57,$B$1,"000300.SH"),"")</f>
        <v>0</v>
      </c>
      <c r="AH57">
        <f>IFERROR([1]!s_info_indexweight($A57,$B$1,"000905.SH"),"")</f>
        <v>0</v>
      </c>
      <c r="AI57">
        <f>IFERROR([1]!s_info_indexweight($A57,$B$1,"000852.SH"),"")</f>
        <v>3.6999999999999998E-2</v>
      </c>
    </row>
    <row r="58" spans="1:35">
      <c r="A58" t="s">
        <v>90</v>
      </c>
      <c r="B58">
        <f>[1]!s_dq_close($A58,$B$1,3)</f>
        <v>2.86</v>
      </c>
      <c r="C58">
        <f>[1]!s_dq_volume($A58,$B$1)</f>
        <v>137014041</v>
      </c>
      <c r="D58">
        <f>[1]!s_dq_amount($A58,$B$1)</f>
        <v>394733164</v>
      </c>
      <c r="E58">
        <f>[1]!s_dq_turn($A58,$B$1)</f>
        <v>3.6774281561774398</v>
      </c>
      <c r="F58">
        <f>[1]!S_VAL_MV($A58,$B$1)</f>
        <v>15306190127.799999</v>
      </c>
      <c r="G58">
        <f>[1]!s_val_ev($A58,$B$1)</f>
        <v>15306190127.799999</v>
      </c>
      <c r="H58">
        <f>[1]!s_val_ev1($A58,$B$1)</f>
        <v>28302020952.650002</v>
      </c>
      <c r="I58">
        <f>IFERROR([1]!s_mq_amount($A58,$B$1),"")</f>
        <v>817527242</v>
      </c>
      <c r="J58">
        <f>[1]!s_val_pe_ttm($A58,$B$1)</f>
        <v>-77.663864135742202</v>
      </c>
      <c r="K58">
        <f>[1]!s_val_pb_lf($A58,$B$1)</f>
        <v>0.93658822774887096</v>
      </c>
      <c r="L58">
        <f>[1]!s_val_dividendyield2($A58,$B$1)</f>
        <v>2.3776192104593199</v>
      </c>
      <c r="M58">
        <f>[1]!s_val_evtoebitda($A58,$B$1)</f>
        <v>13.715533147680301</v>
      </c>
      <c r="N58">
        <f>[1]!s_risk_betar24($A58,$B$1)</f>
        <v>1.1491999626159699</v>
      </c>
      <c r="O58">
        <f>[1]!s_profitnotice_changeratio($A58,$B$1)</f>
        <v>0</v>
      </c>
      <c r="P58">
        <f>IFERROR([1]!i_pq_pctchange($A58,TEXT(DATE(YEAR($B$1),1,1),"yyyy-mm-dd"),$B$1),"")</f>
        <v>23.8095238095238</v>
      </c>
      <c r="Q58">
        <f>[1]!s_west_netprofit($A58,YEAR($B$1),$B$1,180)</f>
        <v>688000000</v>
      </c>
      <c r="R58">
        <f>[1]!s_west_eps($A58,YEAR($B$1),$B$1,180)</f>
        <v>0.12860000133514399</v>
      </c>
      <c r="S58">
        <f>[1]!s_west_instnum_np($A58,YEAR($B$1),$B$1,180)</f>
        <v>3</v>
      </c>
      <c r="T58">
        <f>[1]!s_west_stdnetprofit($A58,YEAR($B$1),$B$1,180)</f>
        <v>379026384</v>
      </c>
      <c r="U58">
        <f>[1]!s_west_mediannetprofit($A58,YEAR($B$1),$B$1,180)</f>
        <v>503000000</v>
      </c>
      <c r="V58">
        <f>[1]!s_west_maxnetprofit($A58,YEAR($B$1),$B$1,180)</f>
        <v>1124000000</v>
      </c>
      <c r="W58">
        <f>[1]!s_west_minnetprofit($A58,YEAR($B$1),$B$1,180)</f>
        <v>437000000</v>
      </c>
      <c r="X58">
        <f>[1]!s_west_netprofit($A58,YEAR($B$1)+1,$B$1,180)</f>
        <v>1052666667</v>
      </c>
      <c r="Y58">
        <f>[1]!s_west_eps($A58,YEAR($B$1)+1,$B$1,180)</f>
        <v>0.19670000672340399</v>
      </c>
      <c r="Z58">
        <f>[1]!s_west_instnum_np($A58,YEAR($B$1)+1,$B$1,180)</f>
        <v>3</v>
      </c>
      <c r="AA58">
        <f>[1]!s_west_stdnetprofit($A58,YEAR($B$1)+1,$B$1,180)</f>
        <v>402052650</v>
      </c>
      <c r="AB58">
        <f>[1]!s_west_mediannetprofit($A58,YEAR($B$1)+1,$B$1,180)</f>
        <v>867000000</v>
      </c>
      <c r="AC58">
        <f>[1]!s_west_maxnetprofit($A58,YEAR($B$1)+1,$B$1,180)</f>
        <v>1514000000</v>
      </c>
      <c r="AD58">
        <f>[1]!s_west_minnetprofit($A58,YEAR($B$1)+1,$B$1,180)</f>
        <v>777000000</v>
      </c>
      <c r="AE58">
        <f>[1]!s_west_avgroe($A58,YEAR($B$1),$B$1,180)</f>
        <v>3.9800000190734899</v>
      </c>
      <c r="AF58">
        <f>IFERROR([1]!s_info_indexweight($A58,$B$1,"000016.SH"),"")</f>
        <v>0</v>
      </c>
      <c r="AG58">
        <f>IFERROR([1]!s_info_indexweight($A58,$B$1,"000300.SH"),"")</f>
        <v>0</v>
      </c>
      <c r="AH58">
        <f>IFERROR([1]!s_info_indexweight($A58,$B$1,"000905.SH"),"")</f>
        <v>0</v>
      </c>
      <c r="AI58">
        <f>IFERROR([1]!s_info_indexweight($A58,$B$1,"000852.SH"),"")</f>
        <v>6.3E-2</v>
      </c>
    </row>
    <row r="59" spans="1:35">
      <c r="A59" t="s">
        <v>91</v>
      </c>
      <c r="B59">
        <f>[1]!s_dq_close($A59,$B$1,3)</f>
        <v>12.88</v>
      </c>
      <c r="C59">
        <f>[1]!s_dq_volume($A59,$B$1)</f>
        <v>18590570</v>
      </c>
      <c r="D59">
        <f>[1]!s_dq_amount($A59,$B$1)</f>
        <v>239263716</v>
      </c>
      <c r="E59">
        <f>[1]!s_dq_turn($A59,$B$1)</f>
        <v>1.9074458747251699</v>
      </c>
      <c r="F59">
        <f>[1]!S_VAL_MV($A59,$B$1)</f>
        <v>12567974748.559999</v>
      </c>
      <c r="G59">
        <f>[1]!s_val_ev($A59,$B$1)</f>
        <v>12567974748.559999</v>
      </c>
      <c r="H59">
        <f>[1]!s_val_ev1($A59,$B$1)</f>
        <v>13601788542.41</v>
      </c>
      <c r="I59">
        <f>IFERROR([1]!s_mq_amount($A59,$B$1),"")</f>
        <v>570254333</v>
      </c>
      <c r="J59">
        <f>[1]!s_val_pe_ttm($A59,$B$1)</f>
        <v>220.88917541503901</v>
      </c>
      <c r="K59">
        <f>[1]!s_val_pb_lf($A59,$B$1)</f>
        <v>2.2135541439056401</v>
      </c>
      <c r="L59">
        <f>[1]!s_val_dividendyield2($A59,$B$1)</f>
        <v>7.7233046088926602E-2</v>
      </c>
      <c r="M59">
        <f>[1]!s_val_evtoebitda($A59,$B$1)</f>
        <v>66.829020439374105</v>
      </c>
      <c r="N59">
        <f>[1]!s_risk_betar24($A59,$B$1)</f>
        <v>1.9488999843597401</v>
      </c>
      <c r="O59">
        <f>[1]!s_profitnotice_changeratio($A59,$B$1)</f>
        <v>0</v>
      </c>
      <c r="P59">
        <f>IFERROR([1]!i_pq_pctchange($A59,TEXT(DATE(YEAR($B$1),1,1),"yyyy-mm-dd"),$B$1),"")</f>
        <v>-22.115313103722698</v>
      </c>
      <c r="Q59">
        <f>[1]!s_west_netprofit($A59,YEAR($B$1),$B$1,180)</f>
        <v>142193333</v>
      </c>
      <c r="R59">
        <f>[1]!s_west_eps($A59,YEAR($B$1),$B$1,180)</f>
        <v>0.145699992775917</v>
      </c>
      <c r="S59">
        <f>[1]!s_west_instnum_np($A59,YEAR($B$1),$B$1,180)</f>
        <v>3</v>
      </c>
      <c r="T59">
        <f>[1]!s_west_stdnetprofit($A59,YEAR($B$1),$B$1,180)</f>
        <v>42299411</v>
      </c>
      <c r="U59">
        <f>[1]!s_west_mediannetprofit($A59,YEAR($B$1),$B$1,180)</f>
        <v>121000000</v>
      </c>
      <c r="V59">
        <f>[1]!s_west_maxnetprofit($A59,YEAR($B$1),$B$1,180)</f>
        <v>190900000</v>
      </c>
      <c r="W59">
        <f>[1]!s_west_minnetprofit($A59,YEAR($B$1),$B$1,180)</f>
        <v>114680000</v>
      </c>
      <c r="X59">
        <f>[1]!s_west_netprofit($A59,YEAR($B$1)+1,$B$1,180)</f>
        <v>253013333</v>
      </c>
      <c r="Y59">
        <f>[1]!s_west_eps($A59,YEAR($B$1)+1,$B$1,180)</f>
        <v>0.25929999351501498</v>
      </c>
      <c r="Z59">
        <f>[1]!s_west_instnum_np($A59,YEAR($B$1)+1,$B$1,180)</f>
        <v>3</v>
      </c>
      <c r="AA59">
        <f>[1]!s_west_stdnetprofit($A59,YEAR($B$1)+1,$B$1,180)</f>
        <v>69255588</v>
      </c>
      <c r="AB59">
        <f>[1]!s_west_mediannetprofit($A59,YEAR($B$1)+1,$B$1,180)</f>
        <v>231000000</v>
      </c>
      <c r="AC59">
        <f>[1]!s_west_maxnetprofit($A59,YEAR($B$1)+1,$B$1,180)</f>
        <v>330600000</v>
      </c>
      <c r="AD59">
        <f>[1]!s_west_minnetprofit($A59,YEAR($B$1)+1,$B$1,180)</f>
        <v>197440000</v>
      </c>
      <c r="AE59">
        <f>[1]!s_west_avgroe($A59,YEAR($B$1),$B$1,180)</f>
        <v>2.46000003814697</v>
      </c>
      <c r="AF59">
        <f>IFERROR([1]!s_info_indexweight($A59,$B$1,"000016.SH"),"")</f>
        <v>0</v>
      </c>
      <c r="AG59">
        <f>IFERROR([1]!s_info_indexweight($A59,$B$1,"000300.SH"),"")</f>
        <v>0</v>
      </c>
      <c r="AH59">
        <f>IFERROR([1]!s_info_indexweight($A59,$B$1,"000905.SH"),"")</f>
        <v>0</v>
      </c>
      <c r="AI59">
        <f>IFERROR([1]!s_info_indexweight($A59,$B$1,"000852.SH"),"")</f>
        <v>8.1000000000000003E-2</v>
      </c>
    </row>
    <row r="60" spans="1:35">
      <c r="A60" t="s">
        <v>92</v>
      </c>
      <c r="B60">
        <f>[1]!s_dq_close($A60,$B$1,3)</f>
        <v>4.22</v>
      </c>
      <c r="C60">
        <f>[1]!s_dq_volume($A60,$B$1)</f>
        <v>8285484</v>
      </c>
      <c r="D60">
        <f>[1]!s_dq_amount($A60,$B$1)</f>
        <v>35282152</v>
      </c>
      <c r="E60">
        <f>[1]!s_dq_turn($A60,$B$1)</f>
        <v>0.56831003121895496</v>
      </c>
      <c r="F60">
        <f>[1]!S_VAL_MV($A60,$B$1)</f>
        <v>6154341381.6999998</v>
      </c>
      <c r="G60">
        <f>[1]!s_val_ev($A60,$B$1)</f>
        <v>6154341381.6999998</v>
      </c>
      <c r="H60">
        <f>[1]!s_val_ev1($A60,$B$1)</f>
        <v>6157644355.2200003</v>
      </c>
      <c r="I60">
        <f>IFERROR([1]!s_mq_amount($A60,$B$1),"")</f>
        <v>70373748</v>
      </c>
      <c r="J60">
        <f>[1]!s_val_pe_ttm($A60,$B$1)</f>
        <v>22.072534561157202</v>
      </c>
      <c r="K60">
        <f>[1]!s_val_pb_lf($A60,$B$1)</f>
        <v>0.96335023641586304</v>
      </c>
      <c r="L60">
        <f>[1]!s_val_dividendyield2($A60,$B$1)</f>
        <v>1.1848341232227499</v>
      </c>
      <c r="M60">
        <f>[1]!s_val_evtoebitda($A60,$B$1)</f>
        <v>8.9466916450921694</v>
      </c>
      <c r="N60">
        <f>[1]!s_risk_betar24($A60,$B$1)</f>
        <v>0.82039999961853005</v>
      </c>
      <c r="O60">
        <f>[1]!s_profitnotice_changeratio($A60,$B$1)</f>
        <v>0</v>
      </c>
      <c r="P60">
        <f>IFERROR([1]!i_pq_pctchange($A60,TEXT(DATE(YEAR($B$1),1,1),"yyyy-mm-dd"),$B$1),"")</f>
        <v>-15.2610441767069</v>
      </c>
      <c r="Q60">
        <f>[1]!s_west_netprofit($A60,YEAR($B$1),$B$1,180)</f>
        <v>0</v>
      </c>
      <c r="R60">
        <f>[1]!s_west_eps($A60,YEAR($B$1),$B$1,180)</f>
        <v>0</v>
      </c>
      <c r="S60">
        <f>[1]!s_west_instnum_np($A60,YEAR($B$1),$B$1,180)</f>
        <v>0</v>
      </c>
      <c r="T60">
        <f>[1]!s_west_stdnetprofit($A60,YEAR($B$1),$B$1,180)</f>
        <v>0</v>
      </c>
      <c r="U60">
        <f>[1]!s_west_mediannetprofit($A60,YEAR($B$1),$B$1,180)</f>
        <v>0</v>
      </c>
      <c r="V60">
        <f>[1]!s_west_maxnetprofit($A60,YEAR($B$1),$B$1,180)</f>
        <v>0</v>
      </c>
      <c r="W60">
        <f>[1]!s_west_minnetprofit($A60,YEAR($B$1),$B$1,180)</f>
        <v>0</v>
      </c>
      <c r="X60">
        <f>[1]!s_west_netprofit($A60,YEAR($B$1)+1,$B$1,180)</f>
        <v>0</v>
      </c>
      <c r="Y60">
        <f>[1]!s_west_eps($A60,YEAR($B$1)+1,$B$1,180)</f>
        <v>0</v>
      </c>
      <c r="Z60">
        <f>[1]!s_west_instnum_np($A60,YEAR($B$1)+1,$B$1,180)</f>
        <v>0</v>
      </c>
      <c r="AA60">
        <f>[1]!s_west_stdnetprofit($A60,YEAR($B$1)+1,$B$1,180)</f>
        <v>0</v>
      </c>
      <c r="AB60">
        <f>[1]!s_west_mediannetprofit($A60,YEAR($B$1)+1,$B$1,180)</f>
        <v>0</v>
      </c>
      <c r="AC60">
        <f>[1]!s_west_maxnetprofit($A60,YEAR($B$1)+1,$B$1,180)</f>
        <v>0</v>
      </c>
      <c r="AD60">
        <f>[1]!s_west_minnetprofit($A60,YEAR($B$1)+1,$B$1,180)</f>
        <v>0</v>
      </c>
      <c r="AE60">
        <f>[1]!s_west_avgroe($A60,YEAR($B$1),$B$1,180)</f>
        <v>0</v>
      </c>
      <c r="AF60">
        <f>IFERROR([1]!s_info_indexweight($A60,$B$1,"000016.SH"),"")</f>
        <v>0</v>
      </c>
      <c r="AG60">
        <f>IFERROR([1]!s_info_indexweight($A60,$B$1,"000300.SH"),"")</f>
        <v>0</v>
      </c>
      <c r="AH60">
        <f>IFERROR([1]!s_info_indexweight($A60,$B$1,"000905.SH"),"")</f>
        <v>0</v>
      </c>
      <c r="AI60">
        <f>IFERROR([1]!s_info_indexweight($A60,$B$1,"000852.SH"),"")</f>
        <v>3.9E-2</v>
      </c>
    </row>
    <row r="61" spans="1:35">
      <c r="A61" t="s">
        <v>93</v>
      </c>
      <c r="B61">
        <f>[1]!s_dq_close($A61,$B$1,3)</f>
        <v>14.93</v>
      </c>
      <c r="C61">
        <f>[1]!s_dq_volume($A61,$B$1)</f>
        <v>61837848</v>
      </c>
      <c r="D61">
        <f>[1]!s_dq_amount($A61,$B$1)</f>
        <v>935129188</v>
      </c>
      <c r="E61">
        <f>[1]!s_dq_turn($A61,$B$1)</f>
        <v>1.8657616021691199</v>
      </c>
      <c r="F61">
        <f>[1]!S_VAL_MV($A61,$B$1)</f>
        <v>49498301568.919998</v>
      </c>
      <c r="G61">
        <f>[1]!s_val_ev($A61,$B$1)</f>
        <v>49498301568.919998</v>
      </c>
      <c r="H61">
        <f>[1]!s_val_ev1($A61,$B$1)</f>
        <v>57722071430.089996</v>
      </c>
      <c r="I61">
        <f>IFERROR([1]!s_mq_amount($A61,$B$1),"")</f>
        <v>1777419586</v>
      </c>
      <c r="J61">
        <f>[1]!s_val_pe_ttm($A61,$B$1)</f>
        <v>50.042160034179702</v>
      </c>
      <c r="K61">
        <f>[1]!s_val_pb_lf($A61,$B$1)</f>
        <v>6.0990586280822798</v>
      </c>
      <c r="L61">
        <f>[1]!s_val_dividendyield2($A61,$B$1)</f>
        <v>1.3395847287340901</v>
      </c>
      <c r="M61">
        <f>[1]!s_val_evtoebitda($A61,$B$1)</f>
        <v>28.771765921960601</v>
      </c>
      <c r="N61">
        <f>[1]!s_risk_betar24($A61,$B$1)</f>
        <v>1.38460004329681</v>
      </c>
      <c r="O61">
        <f>[1]!s_profitnotice_changeratio($A61,$B$1)</f>
        <v>0</v>
      </c>
      <c r="P61">
        <f>IFERROR([1]!i_pq_pctchange($A61,TEXT(DATE(YEAR($B$1),1,1),"yyyy-mm-dd"),$B$1),"")</f>
        <v>-12.232131028657999</v>
      </c>
      <c r="Q61">
        <f>[1]!s_west_netprofit($A61,YEAR($B$1),$B$1,180)</f>
        <v>1097900000</v>
      </c>
      <c r="R61">
        <f>[1]!s_west_eps($A61,YEAR($B$1),$B$1,180)</f>
        <v>0.33120000362396201</v>
      </c>
      <c r="S61">
        <f>[1]!s_west_instnum_np($A61,YEAR($B$1),$B$1,180)</f>
        <v>2</v>
      </c>
      <c r="T61">
        <f>[1]!s_west_stdnetprofit($A61,YEAR($B$1),$B$1,180)</f>
        <v>29839906</v>
      </c>
      <c r="U61">
        <f>[1]!s_west_mediannetprofit($A61,YEAR($B$1),$B$1,180)</f>
        <v>1097900000</v>
      </c>
      <c r="V61">
        <f>[1]!s_west_maxnetprofit($A61,YEAR($B$1),$B$1,180)</f>
        <v>1119000000</v>
      </c>
      <c r="W61">
        <f>[1]!s_west_minnetprofit($A61,YEAR($B$1),$B$1,180)</f>
        <v>1076800000</v>
      </c>
      <c r="X61">
        <f>[1]!s_west_netprofit($A61,YEAR($B$1)+1,$B$1,180)</f>
        <v>1215380000</v>
      </c>
      <c r="Y61">
        <f>[1]!s_west_eps($A61,YEAR($B$1)+1,$B$1,180)</f>
        <v>0.36660000681877097</v>
      </c>
      <c r="Z61">
        <f>[1]!s_west_instnum_np($A61,YEAR($B$1)+1,$B$1,180)</f>
        <v>2</v>
      </c>
      <c r="AA61">
        <f>[1]!s_west_stdnetprofit($A61,YEAR($B$1)+1,$B$1,180)</f>
        <v>5119453</v>
      </c>
      <c r="AB61">
        <f>[1]!s_west_mediannetprofit($A61,YEAR($B$1)+1,$B$1,180)</f>
        <v>1215380000</v>
      </c>
      <c r="AC61">
        <f>[1]!s_west_maxnetprofit($A61,YEAR($B$1)+1,$B$1,180)</f>
        <v>1219000000</v>
      </c>
      <c r="AD61">
        <f>[1]!s_west_minnetprofit($A61,YEAR($B$1)+1,$B$1,180)</f>
        <v>1211760000</v>
      </c>
      <c r="AE61">
        <f>[1]!s_west_avgroe($A61,YEAR($B$1),$B$1,180)</f>
        <v>11.8950004577637</v>
      </c>
      <c r="AF61">
        <f>IFERROR([1]!s_info_indexweight($A61,$B$1,"000016.SH"),"")</f>
        <v>0</v>
      </c>
      <c r="AG61">
        <f>IFERROR([1]!s_info_indexweight($A61,$B$1,"000300.SH"),"")</f>
        <v>0</v>
      </c>
      <c r="AH61">
        <f>IFERROR([1]!s_info_indexweight($A61,$B$1,"000905.SH"),"")</f>
        <v>0.186</v>
      </c>
      <c r="AI61">
        <f>IFERROR([1]!s_info_indexweight($A61,$B$1,"000852.SH"),"")</f>
        <v>0</v>
      </c>
    </row>
    <row r="62" spans="1:35">
      <c r="A62" t="s">
        <v>94</v>
      </c>
      <c r="B62">
        <f>[1]!s_dq_close($A62,$B$1,3)</f>
        <v>3</v>
      </c>
      <c r="C62">
        <f>[1]!s_dq_volume($A62,$B$1)</f>
        <v>30507000</v>
      </c>
      <c r="D62">
        <f>[1]!s_dq_amount($A62,$B$1)</f>
        <v>92001472</v>
      </c>
      <c r="E62">
        <f>[1]!s_dq_turn($A62,$B$1)</f>
        <v>0.59654237049451397</v>
      </c>
      <c r="F62">
        <f>[1]!S_VAL_MV($A62,$B$1)</f>
        <v>15341911074</v>
      </c>
      <c r="G62">
        <f>[1]!s_val_ev($A62,$B$1)</f>
        <v>15341911074</v>
      </c>
      <c r="H62">
        <f>[1]!s_val_ev1($A62,$B$1)</f>
        <v>15342113139.459999</v>
      </c>
      <c r="I62">
        <f>IFERROR([1]!s_mq_amount($A62,$B$1),"")</f>
        <v>213309893</v>
      </c>
      <c r="J62">
        <f>[1]!s_val_pe_ttm($A62,$B$1)</f>
        <v>11.486493110656699</v>
      </c>
      <c r="K62">
        <f>[1]!s_val_pb_lf($A62,$B$1)</f>
        <v>0.83905613422393799</v>
      </c>
      <c r="L62">
        <f>[1]!s_val_dividendyield2($A62,$B$1)</f>
        <v>3</v>
      </c>
      <c r="M62">
        <f>[1]!s_val_evtoebitda($A62,$B$1)</f>
        <v>0</v>
      </c>
      <c r="N62">
        <f>[1]!s_risk_betar24($A62,$B$1)</f>
        <v>1.37109994888306</v>
      </c>
      <c r="O62">
        <f>[1]!s_profitnotice_changeratio($A62,$B$1)</f>
        <v>0</v>
      </c>
      <c r="P62">
        <f>IFERROR([1]!i_pq_pctchange($A62,TEXT(DATE(YEAR($B$1),1,1),"yyyy-mm-dd"),$B$1),"")</f>
        <v>-11.4231697450358</v>
      </c>
      <c r="Q62">
        <f>[1]!s_west_netprofit($A62,YEAR($B$1),$B$1,180)</f>
        <v>0</v>
      </c>
      <c r="R62">
        <f>[1]!s_west_eps($A62,YEAR($B$1),$B$1,180)</f>
        <v>0</v>
      </c>
      <c r="S62">
        <f>[1]!s_west_instnum_np($A62,YEAR($B$1),$B$1,180)</f>
        <v>0</v>
      </c>
      <c r="T62">
        <f>[1]!s_west_stdnetprofit($A62,YEAR($B$1),$B$1,180)</f>
        <v>0</v>
      </c>
      <c r="U62">
        <f>[1]!s_west_mediannetprofit($A62,YEAR($B$1),$B$1,180)</f>
        <v>0</v>
      </c>
      <c r="V62">
        <f>[1]!s_west_maxnetprofit($A62,YEAR($B$1),$B$1,180)</f>
        <v>0</v>
      </c>
      <c r="W62">
        <f>[1]!s_west_minnetprofit($A62,YEAR($B$1),$B$1,180)</f>
        <v>0</v>
      </c>
      <c r="X62">
        <f>[1]!s_west_netprofit($A62,YEAR($B$1)+1,$B$1,180)</f>
        <v>0</v>
      </c>
      <c r="Y62">
        <f>[1]!s_west_eps($A62,YEAR($B$1)+1,$B$1,180)</f>
        <v>0</v>
      </c>
      <c r="Z62">
        <f>[1]!s_west_instnum_np($A62,YEAR($B$1)+1,$B$1,180)</f>
        <v>0</v>
      </c>
      <c r="AA62">
        <f>[1]!s_west_stdnetprofit($A62,YEAR($B$1)+1,$B$1,180)</f>
        <v>0</v>
      </c>
      <c r="AB62">
        <f>[1]!s_west_mediannetprofit($A62,YEAR($B$1)+1,$B$1,180)</f>
        <v>0</v>
      </c>
      <c r="AC62">
        <f>[1]!s_west_maxnetprofit($A62,YEAR($B$1)+1,$B$1,180)</f>
        <v>0</v>
      </c>
      <c r="AD62">
        <f>[1]!s_west_minnetprofit($A62,YEAR($B$1)+1,$B$1,180)</f>
        <v>0</v>
      </c>
      <c r="AE62">
        <f>[1]!s_west_avgroe($A62,YEAR($B$1),$B$1,180)</f>
        <v>0</v>
      </c>
      <c r="AF62">
        <f>IFERROR([1]!s_info_indexweight($A62,$B$1,"000016.SH"),"")</f>
        <v>0</v>
      </c>
      <c r="AG62">
        <f>IFERROR([1]!s_info_indexweight($A62,$B$1,"000300.SH"),"")</f>
        <v>0</v>
      </c>
      <c r="AH62">
        <f>IFERROR([1]!s_info_indexweight($A62,$B$1,"000905.SH"),"")</f>
        <v>8.6999999999999994E-2</v>
      </c>
      <c r="AI62">
        <f>IFERROR([1]!s_info_indexweight($A62,$B$1,"000852.SH"),"")</f>
        <v>0</v>
      </c>
    </row>
    <row r="63" spans="1:35">
      <c r="A63" t="s">
        <v>95</v>
      </c>
      <c r="B63">
        <f>[1]!s_dq_close($A63,$B$1,3)</f>
        <v>6.18</v>
      </c>
      <c r="C63">
        <f>[1]!s_dq_volume($A63,$B$1)</f>
        <v>20088450</v>
      </c>
      <c r="D63">
        <f>[1]!s_dq_amount($A63,$B$1)</f>
        <v>124429574</v>
      </c>
      <c r="E63">
        <f>[1]!s_dq_turn($A63,$B$1)</f>
        <v>1.0309489013150701</v>
      </c>
      <c r="F63">
        <f>[1]!S_VAL_MV($A63,$B$1)</f>
        <v>12079379517.9</v>
      </c>
      <c r="G63">
        <f>[1]!s_val_ev($A63,$B$1)</f>
        <v>12079379517.9</v>
      </c>
      <c r="H63">
        <f>[1]!s_val_ev1($A63,$B$1)</f>
        <v>14847050502.17</v>
      </c>
      <c r="I63">
        <f>IFERROR([1]!s_mq_amount($A63,$B$1),"")</f>
        <v>281866410</v>
      </c>
      <c r="J63">
        <f>[1]!s_val_pe_ttm($A63,$B$1)</f>
        <v>17.0682277679443</v>
      </c>
      <c r="K63">
        <f>[1]!s_val_pb_lf($A63,$B$1)</f>
        <v>2.0052969455718999</v>
      </c>
      <c r="L63">
        <f>[1]!s_val_dividendyield2($A63,$B$1)</f>
        <v>0</v>
      </c>
      <c r="M63">
        <f>[1]!s_val_evtoebitda($A63,$B$1)</f>
        <v>22.5318818910171</v>
      </c>
      <c r="N63">
        <f>[1]!s_risk_betar24($A63,$B$1)</f>
        <v>1.98189997673035</v>
      </c>
      <c r="O63">
        <f>[1]!s_profitnotice_changeratio($A63,$B$1)</f>
        <v>0</v>
      </c>
      <c r="P63">
        <f>IFERROR([1]!i_pq_pctchange($A63,TEXT(DATE(YEAR($B$1),1,1),"yyyy-mm-dd"),$B$1),"")</f>
        <v>-3.73831775700936</v>
      </c>
      <c r="Q63">
        <f>[1]!s_west_netprofit($A63,YEAR($B$1),$B$1,180)</f>
        <v>504000000</v>
      </c>
      <c r="R63">
        <f>[1]!s_west_eps($A63,YEAR($B$1),$B$1,180)</f>
        <v>0.25780001282692</v>
      </c>
      <c r="S63">
        <f>[1]!s_west_instnum_np($A63,YEAR($B$1),$B$1,180)</f>
        <v>1</v>
      </c>
      <c r="T63">
        <f>[1]!s_west_stdnetprofit($A63,YEAR($B$1),$B$1,180)</f>
        <v>0</v>
      </c>
      <c r="U63">
        <f>[1]!s_west_mediannetprofit($A63,YEAR($B$1),$B$1,180)</f>
        <v>504000000</v>
      </c>
      <c r="V63">
        <f>[1]!s_west_maxnetprofit($A63,YEAR($B$1),$B$1,180)</f>
        <v>504000000</v>
      </c>
      <c r="W63">
        <f>[1]!s_west_minnetprofit($A63,YEAR($B$1),$B$1,180)</f>
        <v>504000000</v>
      </c>
      <c r="X63">
        <f>[1]!s_west_netprofit($A63,YEAR($B$1)+1,$B$1,180)</f>
        <v>516000000</v>
      </c>
      <c r="Y63">
        <f>[1]!s_west_eps($A63,YEAR($B$1)+1,$B$1,180)</f>
        <v>0.26390001177787797</v>
      </c>
      <c r="Z63">
        <f>[1]!s_west_instnum_np($A63,YEAR($B$1)+1,$B$1,180)</f>
        <v>1</v>
      </c>
      <c r="AA63">
        <f>[1]!s_west_stdnetprofit($A63,YEAR($B$1)+1,$B$1,180)</f>
        <v>0</v>
      </c>
      <c r="AB63">
        <f>[1]!s_west_mediannetprofit($A63,YEAR($B$1)+1,$B$1,180)</f>
        <v>516000000</v>
      </c>
      <c r="AC63">
        <f>[1]!s_west_maxnetprofit($A63,YEAR($B$1)+1,$B$1,180)</f>
        <v>516000000</v>
      </c>
      <c r="AD63">
        <f>[1]!s_west_minnetprofit($A63,YEAR($B$1)+1,$B$1,180)</f>
        <v>516000000</v>
      </c>
      <c r="AE63">
        <f>[1]!s_west_avgroe($A63,YEAR($B$1),$B$1,180)</f>
        <v>8.25</v>
      </c>
      <c r="AF63">
        <f>IFERROR([1]!s_info_indexweight($A63,$B$1,"000016.SH"),"")</f>
        <v>0</v>
      </c>
      <c r="AG63">
        <f>IFERROR([1]!s_info_indexweight($A63,$B$1,"000300.SH"),"")</f>
        <v>0</v>
      </c>
      <c r="AH63">
        <f>IFERROR([1]!s_info_indexweight($A63,$B$1,"000905.SH"),"")</f>
        <v>0</v>
      </c>
      <c r="AI63">
        <f>IFERROR([1]!s_info_indexweight($A63,$B$1,"000852.SH"),"")</f>
        <v>3.9E-2</v>
      </c>
    </row>
    <row r="64" spans="1:35">
      <c r="A64" t="s">
        <v>96</v>
      </c>
      <c r="B64">
        <f>[1]!s_dq_close($A64,$B$1,3)</f>
        <v>88.5</v>
      </c>
      <c r="C64">
        <f>[1]!s_dq_volume($A64,$B$1)</f>
        <v>14551383</v>
      </c>
      <c r="D64">
        <f>[1]!s_dq_amount($A64,$B$1)</f>
        <v>1295899001</v>
      </c>
      <c r="E64">
        <f>[1]!s_dq_turn($A64,$B$1)</f>
        <v>0.98917662398732997</v>
      </c>
      <c r="F64">
        <f>[1]!S_VAL_MV($A64,$B$1)</f>
        <v>130266863725.5</v>
      </c>
      <c r="G64">
        <f>[1]!s_val_ev($A64,$B$1)</f>
        <v>130266863725.5</v>
      </c>
      <c r="H64">
        <f>[1]!s_val_ev1($A64,$B$1)</f>
        <v>136953578466.09</v>
      </c>
      <c r="I64">
        <f>IFERROR([1]!s_mq_amount($A64,$B$1),"")</f>
        <v>2566424758</v>
      </c>
      <c r="J64">
        <f>[1]!s_val_pe_ttm($A64,$B$1)</f>
        <v>13.096906661987299</v>
      </c>
      <c r="K64">
        <f>[1]!s_val_pb_lf($A64,$B$1)</f>
        <v>2.52461910247803</v>
      </c>
      <c r="L64">
        <f>[1]!s_val_dividendyield2($A64,$B$1)</f>
        <v>6.7231974709893798</v>
      </c>
      <c r="M64">
        <f>[1]!s_val_evtoebitda($A64,$B$1)</f>
        <v>7.1729182267883598</v>
      </c>
      <c r="N64">
        <f>[1]!s_risk_betar24($A64,$B$1)</f>
        <v>1.55809998512268</v>
      </c>
      <c r="O64">
        <f>[1]!s_profitnotice_changeratio($A64,$B$1)</f>
        <v>0</v>
      </c>
      <c r="P64">
        <f>IFERROR([1]!i_pq_pctchange($A64,TEXT(DATE(YEAR($B$1),1,1),"yyyy-mm-dd"),$B$1),"")</f>
        <v>-23.008456968184198</v>
      </c>
      <c r="Q64">
        <f>[1]!s_west_netprofit($A64,YEAR($B$1),$B$1,180)</f>
        <v>9894282538</v>
      </c>
      <c r="R64">
        <f>[1]!s_west_eps($A64,YEAR($B$1),$B$1,180)</f>
        <v>6.7217998504638699</v>
      </c>
      <c r="S64">
        <f>[1]!s_west_instnum_np($A64,YEAR($B$1),$B$1,180)</f>
        <v>29</v>
      </c>
      <c r="T64">
        <f>[1]!s_west_stdnetprofit($A64,YEAR($B$1),$B$1,180)</f>
        <v>631055722</v>
      </c>
      <c r="U64">
        <f>[1]!s_west_mediannetprofit($A64,YEAR($B$1),$B$1,180)</f>
        <v>9817000000</v>
      </c>
      <c r="V64">
        <f>[1]!s_west_maxnetprofit($A64,YEAR($B$1),$B$1,180)</f>
        <v>11510586151</v>
      </c>
      <c r="W64">
        <f>[1]!s_west_minnetprofit($A64,YEAR($B$1),$B$1,180)</f>
        <v>8880000000</v>
      </c>
      <c r="X64">
        <f>[1]!s_west_netprofit($A64,YEAR($B$1)+1,$B$1,180)</f>
        <v>10495223059</v>
      </c>
      <c r="Y64">
        <f>[1]!s_west_eps($A64,YEAR($B$1)+1,$B$1,180)</f>
        <v>7.1300001144409197</v>
      </c>
      <c r="Z64">
        <f>[1]!s_west_instnum_np($A64,YEAR($B$1)+1,$B$1,180)</f>
        <v>29</v>
      </c>
      <c r="AA64">
        <f>[1]!s_west_stdnetprofit($A64,YEAR($B$1)+1,$B$1,180)</f>
        <v>878252713</v>
      </c>
      <c r="AB64">
        <f>[1]!s_west_mediannetprofit($A64,YEAR($B$1)+1,$B$1,180)</f>
        <v>10462225000</v>
      </c>
      <c r="AC64">
        <f>[1]!s_west_maxnetprofit($A64,YEAR($B$1)+1,$B$1,180)</f>
        <v>12717000000</v>
      </c>
      <c r="AD64">
        <f>[1]!s_west_minnetprofit($A64,YEAR($B$1)+1,$B$1,180)</f>
        <v>9029000000</v>
      </c>
      <c r="AE64">
        <f>[1]!s_west_avgroe($A64,YEAR($B$1),$B$1,180)</f>
        <v>18.7152004241943</v>
      </c>
      <c r="AF64">
        <f>IFERROR([1]!s_info_indexweight($A64,$B$1,"000016.SH"),"")</f>
        <v>0</v>
      </c>
      <c r="AG64">
        <f>IFERROR([1]!s_info_indexweight($A64,$B$1,"000300.SH"),"")</f>
        <v>0.25159999999999999</v>
      </c>
      <c r="AH64">
        <f>IFERROR([1]!s_info_indexweight($A64,$B$1,"000905.SH"),"")</f>
        <v>0</v>
      </c>
      <c r="AI64">
        <f>IFERROR([1]!s_info_indexweight($A64,$B$1,"000852.SH"),"")</f>
        <v>0</v>
      </c>
    </row>
    <row r="65" spans="1:35">
      <c r="A65" t="s">
        <v>97</v>
      </c>
      <c r="B65">
        <f>[1]!s_dq_close($A65,$B$1,3)</f>
        <v>19.25</v>
      </c>
      <c r="C65">
        <f>[1]!s_dq_volume($A65,$B$1)</f>
        <v>8165052</v>
      </c>
      <c r="D65">
        <f>[1]!s_dq_amount($A65,$B$1)</f>
        <v>157088305</v>
      </c>
      <c r="E65">
        <f>[1]!s_dq_turn($A65,$B$1)</f>
        <v>1.0284667466364901</v>
      </c>
      <c r="F65">
        <f>[1]!S_VAL_MV($A65,$B$1)</f>
        <v>18610624590.25</v>
      </c>
      <c r="G65">
        <f>[1]!s_val_ev($A65,$B$1)</f>
        <v>17366355307.942001</v>
      </c>
      <c r="H65">
        <f>[1]!s_val_ev1($A65,$B$1)</f>
        <v>18738317965.172001</v>
      </c>
      <c r="I65">
        <f>IFERROR([1]!s_mq_amount($A65,$B$1),"")</f>
        <v>322360626</v>
      </c>
      <c r="J65">
        <f>[1]!s_val_pe_ttm($A65,$B$1)</f>
        <v>17.103981018066399</v>
      </c>
      <c r="K65">
        <f>[1]!s_val_pb_lf($A65,$B$1)</f>
        <v>0.91866266727447499</v>
      </c>
      <c r="L65">
        <f>[1]!s_val_dividendyield2($A65,$B$1)</f>
        <v>5.2383353534359101</v>
      </c>
      <c r="M65">
        <f>[1]!s_val_evtoebitda($A65,$B$1)</f>
        <v>8.8762453453782708</v>
      </c>
      <c r="N65">
        <f>[1]!s_risk_betar24($A65,$B$1)</f>
        <v>1.40699994564056</v>
      </c>
      <c r="O65">
        <f>[1]!s_profitnotice_changeratio($A65,$B$1)</f>
        <v>0</v>
      </c>
      <c r="P65">
        <f>IFERROR([1]!i_pq_pctchange($A65,TEXT(DATE(YEAR($B$1),1,1),"yyyy-mm-dd"),$B$1),"")</f>
        <v>-6.64403491755579</v>
      </c>
      <c r="Q65">
        <f>[1]!s_west_netprofit($A65,YEAR($B$1),$B$1,180)</f>
        <v>1868000000</v>
      </c>
      <c r="R65">
        <f>[1]!s_west_eps($A65,YEAR($B$1),$B$1,180)</f>
        <v>1.93219995498657</v>
      </c>
      <c r="S65">
        <f>[1]!s_west_instnum_np($A65,YEAR($B$1),$B$1,180)</f>
        <v>1</v>
      </c>
      <c r="T65">
        <f>[1]!s_west_stdnetprofit($A65,YEAR($B$1),$B$1,180)</f>
        <v>0</v>
      </c>
      <c r="U65">
        <f>[1]!s_west_mediannetprofit($A65,YEAR($B$1),$B$1,180)</f>
        <v>1868000000</v>
      </c>
      <c r="V65">
        <f>[1]!s_west_maxnetprofit($A65,YEAR($B$1),$B$1,180)</f>
        <v>1868000000</v>
      </c>
      <c r="W65">
        <f>[1]!s_west_minnetprofit($A65,YEAR($B$1),$B$1,180)</f>
        <v>1868000000</v>
      </c>
      <c r="X65">
        <f>[1]!s_west_netprofit($A65,YEAR($B$1)+1,$B$1,180)</f>
        <v>2135000000</v>
      </c>
      <c r="Y65">
        <f>[1]!s_west_eps($A65,YEAR($B$1)+1,$B$1,180)</f>
        <v>2.2083001136779798</v>
      </c>
      <c r="Z65">
        <f>[1]!s_west_instnum_np($A65,YEAR($B$1)+1,$B$1,180)</f>
        <v>1</v>
      </c>
      <c r="AA65">
        <f>[1]!s_west_stdnetprofit($A65,YEAR($B$1)+1,$B$1,180)</f>
        <v>0</v>
      </c>
      <c r="AB65">
        <f>[1]!s_west_mediannetprofit($A65,YEAR($B$1)+1,$B$1,180)</f>
        <v>2135000000</v>
      </c>
      <c r="AC65">
        <f>[1]!s_west_maxnetprofit($A65,YEAR($B$1)+1,$B$1,180)</f>
        <v>2135000000</v>
      </c>
      <c r="AD65">
        <f>[1]!s_west_minnetprofit($A65,YEAR($B$1)+1,$B$1,180)</f>
        <v>2135000000</v>
      </c>
      <c r="AE65">
        <f>[1]!s_west_avgroe($A65,YEAR($B$1),$B$1,180)</f>
        <v>8.6000003814697301</v>
      </c>
      <c r="AF65">
        <f>IFERROR([1]!s_info_indexweight($A65,$B$1,"000016.SH"),"")</f>
        <v>0</v>
      </c>
      <c r="AG65">
        <f>IFERROR([1]!s_info_indexweight($A65,$B$1,"000300.SH"),"")</f>
        <v>0</v>
      </c>
      <c r="AH65">
        <f>IFERROR([1]!s_info_indexweight($A65,$B$1,"000905.SH"),"")</f>
        <v>0</v>
      </c>
      <c r="AI65">
        <f>IFERROR([1]!s_info_indexweight($A65,$B$1,"000852.SH"),"")</f>
        <v>9.9000000000000005E-2</v>
      </c>
    </row>
    <row r="66" spans="1:35">
      <c r="A66" t="s">
        <v>98</v>
      </c>
      <c r="B66">
        <f>[1]!s_dq_close($A66,$B$1,3)</f>
        <v>14.05</v>
      </c>
      <c r="C66">
        <f>[1]!s_dq_volume($A66,$B$1)</f>
        <v>108324888</v>
      </c>
      <c r="D66">
        <f>[1]!s_dq_amount($A66,$B$1)</f>
        <v>1485539580</v>
      </c>
      <c r="E66">
        <f>[1]!s_dq_turn($A66,$B$1)</f>
        <v>5.0223695318407202</v>
      </c>
      <c r="F66">
        <f>[1]!S_VAL_MV($A66,$B$1)</f>
        <v>35365036944</v>
      </c>
      <c r="G66">
        <f>[1]!s_val_ev($A66,$B$1)</f>
        <v>35365036944</v>
      </c>
      <c r="H66">
        <f>[1]!s_val_ev1($A66,$B$1)</f>
        <v>45893397593.769997</v>
      </c>
      <c r="I66">
        <f>IFERROR([1]!s_mq_amount($A66,$B$1),"")</f>
        <v>2395342670</v>
      </c>
      <c r="J66">
        <f>[1]!s_val_pe_ttm($A66,$B$1)</f>
        <v>33.0133056640625</v>
      </c>
      <c r="K66">
        <f>[1]!s_val_pb_lf($A66,$B$1)</f>
        <v>1.74957263469696</v>
      </c>
      <c r="L66">
        <f>[1]!s_val_dividendyield2($A66,$B$1)</f>
        <v>1.1121397701611899</v>
      </c>
      <c r="M66">
        <f>[1]!s_val_evtoebitda($A66,$B$1)</f>
        <v>12.308511086096299</v>
      </c>
      <c r="N66">
        <f>[1]!s_risk_betar24($A66,$B$1)</f>
        <v>0.62230002880096402</v>
      </c>
      <c r="O66">
        <f>[1]!s_profitnotice_changeratio($A66,$B$1)</f>
        <v>0</v>
      </c>
      <c r="P66">
        <f>IFERROR([1]!i_pq_pctchange($A66,TEXT(DATE(YEAR($B$1),1,1),"yyyy-mm-dd"),$B$1),"")</f>
        <v>50.6966452043565</v>
      </c>
      <c r="Q66">
        <f>[1]!s_west_netprofit($A66,YEAR($B$1),$B$1,180)</f>
        <v>1205750000</v>
      </c>
      <c r="R66">
        <f>[1]!s_west_eps($A66,YEAR($B$1),$B$1,180)</f>
        <v>0.47900000214576699</v>
      </c>
      <c r="S66">
        <f>[1]!s_west_instnum_np($A66,YEAR($B$1),$B$1,180)</f>
        <v>2</v>
      </c>
      <c r="T66">
        <f>[1]!s_west_stdnetprofit($A66,YEAR($B$1),$B$1,180)</f>
        <v>172180501</v>
      </c>
      <c r="U66">
        <f>[1]!s_west_mediannetprofit($A66,YEAR($B$1),$B$1,180)</f>
        <v>1205750000</v>
      </c>
      <c r="V66">
        <f>[1]!s_west_maxnetprofit($A66,YEAR($B$1),$B$1,180)</f>
        <v>1327500000</v>
      </c>
      <c r="W66">
        <f>[1]!s_west_minnetprofit($A66,YEAR($B$1),$B$1,180)</f>
        <v>1084000000</v>
      </c>
      <c r="X66">
        <f>[1]!s_west_netprofit($A66,YEAR($B$1)+1,$B$1,180)</f>
        <v>1440500000</v>
      </c>
      <c r="Y66">
        <f>[1]!s_west_eps($A66,YEAR($B$1)+1,$B$1,180)</f>
        <v>0.57230001688003496</v>
      </c>
      <c r="Z66">
        <f>[1]!s_west_instnum_np($A66,YEAR($B$1)+1,$B$1,180)</f>
        <v>2</v>
      </c>
      <c r="AA66">
        <f>[1]!s_west_stdnetprofit($A66,YEAR($B$1)+1,$B$1,180)</f>
        <v>375473701</v>
      </c>
      <c r="AB66">
        <f>[1]!s_west_mediannetprofit($A66,YEAR($B$1)+1,$B$1,180)</f>
        <v>1440500000</v>
      </c>
      <c r="AC66">
        <f>[1]!s_west_maxnetprofit($A66,YEAR($B$1)+1,$B$1,180)</f>
        <v>1706000000</v>
      </c>
      <c r="AD66">
        <f>[1]!s_west_minnetprofit($A66,YEAR($B$1)+1,$B$1,180)</f>
        <v>1175000000</v>
      </c>
      <c r="AE66">
        <f>[1]!s_west_avgroe($A66,YEAR($B$1),$B$1,180)</f>
        <v>5.8499999046325701</v>
      </c>
      <c r="AF66">
        <f>IFERROR([1]!s_info_indexweight($A66,$B$1,"000016.SH"),"")</f>
        <v>0</v>
      </c>
      <c r="AG66">
        <f>IFERROR([1]!s_info_indexweight($A66,$B$1,"000300.SH"),"")</f>
        <v>0</v>
      </c>
      <c r="AH66">
        <f>IFERROR([1]!s_info_indexweight($A66,$B$1,"000905.SH"),"")</f>
        <v>0.13</v>
      </c>
      <c r="AI66">
        <f>IFERROR([1]!s_info_indexweight($A66,$B$1,"000852.SH"),"")</f>
        <v>0</v>
      </c>
    </row>
    <row r="67" spans="1:35">
      <c r="A67" t="s">
        <v>99</v>
      </c>
      <c r="B67">
        <f>[1]!s_dq_close($A67,$B$1,3)</f>
        <v>4.76</v>
      </c>
      <c r="C67">
        <f>[1]!s_dq_volume($A67,$B$1)</f>
        <v>23890708</v>
      </c>
      <c r="D67">
        <f>[1]!s_dq_amount($A67,$B$1)</f>
        <v>114091248</v>
      </c>
      <c r="E67">
        <f>[1]!s_dq_turn($A67,$B$1)</f>
        <v>1.5472147131751199</v>
      </c>
      <c r="F67">
        <f>[1]!S_VAL_MV($A67,$B$1)</f>
        <v>7398896895.04</v>
      </c>
      <c r="G67">
        <f>[1]!s_val_ev($A67,$B$1)</f>
        <v>7398896895.04</v>
      </c>
      <c r="H67">
        <f>[1]!s_val_ev1($A67,$B$1)</f>
        <v>12222001678.860001</v>
      </c>
      <c r="I67">
        <f>IFERROR([1]!s_mq_amount($A67,$B$1),"")</f>
        <v>303832142</v>
      </c>
      <c r="J67">
        <f>[1]!s_val_pe_ttm($A67,$B$1)</f>
        <v>10.078661918640099</v>
      </c>
      <c r="K67">
        <f>[1]!s_val_pb_lf($A67,$B$1)</f>
        <v>0.80502581596374501</v>
      </c>
      <c r="L67">
        <f>[1]!s_val_dividendyield2($A67,$B$1)</f>
        <v>3.5581227095688099</v>
      </c>
      <c r="M67">
        <f>[1]!s_val_evtoebitda($A67,$B$1)</f>
        <v>6.8501191477040102</v>
      </c>
      <c r="N67">
        <f>[1]!s_risk_betar24($A67,$B$1)</f>
        <v>1.25380003452301</v>
      </c>
      <c r="O67">
        <f>[1]!s_profitnotice_changeratio($A67,$B$1)</f>
        <v>0</v>
      </c>
      <c r="P67">
        <f>IFERROR([1]!i_pq_pctchange($A67,TEXT(DATE(YEAR($B$1),1,1),"yyyy-mm-dd"),$B$1),"")</f>
        <v>-8.1081081081081106</v>
      </c>
      <c r="Q67">
        <f>[1]!s_west_netprofit($A67,YEAR($B$1),$B$1,180)</f>
        <v>782750000</v>
      </c>
      <c r="R67">
        <f>[1]!s_west_eps($A67,YEAR($B$1),$B$1,180)</f>
        <v>0.50360000133514404</v>
      </c>
      <c r="S67">
        <f>[1]!s_west_instnum_np($A67,YEAR($B$1),$B$1,180)</f>
        <v>4</v>
      </c>
      <c r="T67">
        <f>[1]!s_west_stdnetprofit($A67,YEAR($B$1),$B$1,180)</f>
        <v>69013887</v>
      </c>
      <c r="U67">
        <f>[1]!s_west_mediannetprofit($A67,YEAR($B$1),$B$1,180)</f>
        <v>781500000</v>
      </c>
      <c r="V67">
        <f>[1]!s_west_maxnetprofit($A67,YEAR($B$1),$B$1,180)</f>
        <v>851000000</v>
      </c>
      <c r="W67">
        <f>[1]!s_west_minnetprofit($A67,YEAR($B$1),$B$1,180)</f>
        <v>717000000</v>
      </c>
      <c r="X67">
        <f>[1]!s_west_netprofit($A67,YEAR($B$1)+1,$B$1,180)</f>
        <v>940500000</v>
      </c>
      <c r="Y67">
        <f>[1]!s_west_eps($A67,YEAR($B$1)+1,$B$1,180)</f>
        <v>0.60509997606277499</v>
      </c>
      <c r="Z67">
        <f>[1]!s_west_instnum_np($A67,YEAR($B$1)+1,$B$1,180)</f>
        <v>4</v>
      </c>
      <c r="AA67">
        <f>[1]!s_west_stdnetprofit($A67,YEAR($B$1)+1,$B$1,180)</f>
        <v>19226718</v>
      </c>
      <c r="AB67">
        <f>[1]!s_west_mediannetprofit($A67,YEAR($B$1)+1,$B$1,180)</f>
        <v>939500000</v>
      </c>
      <c r="AC67">
        <f>[1]!s_west_maxnetprofit($A67,YEAR($B$1)+1,$B$1,180)</f>
        <v>965000000</v>
      </c>
      <c r="AD67">
        <f>[1]!s_west_minnetprofit($A67,YEAR($B$1)+1,$B$1,180)</f>
        <v>918000000</v>
      </c>
      <c r="AE67">
        <f>[1]!s_west_avgroe($A67,YEAR($B$1),$B$1,180)</f>
        <v>7.9250001907348597</v>
      </c>
      <c r="AF67">
        <f>IFERROR([1]!s_info_indexweight($A67,$B$1,"000016.SH"),"")</f>
        <v>0</v>
      </c>
      <c r="AG67">
        <f>IFERROR([1]!s_info_indexweight($A67,$B$1,"000300.SH"),"")</f>
        <v>0</v>
      </c>
      <c r="AH67">
        <f>IFERROR([1]!s_info_indexweight($A67,$B$1,"000905.SH"),"")</f>
        <v>0</v>
      </c>
      <c r="AI67">
        <f>IFERROR([1]!s_info_indexweight($A67,$B$1,"000852.SH"),"")</f>
        <v>6.3E-2</v>
      </c>
    </row>
    <row r="68" spans="1:35">
      <c r="A68" t="s">
        <v>100</v>
      </c>
      <c r="B68">
        <f>[1]!s_dq_close($A68,$B$1,3)</f>
        <v>5.69</v>
      </c>
      <c r="C68">
        <f>[1]!s_dq_volume($A68,$B$1)</f>
        <v>173055888</v>
      </c>
      <c r="D68">
        <f>[1]!s_dq_amount($A68,$B$1)</f>
        <v>990649678</v>
      </c>
      <c r="E68">
        <f>[1]!s_dq_turn($A68,$B$1)</f>
        <v>4.4334741768175698</v>
      </c>
      <c r="F68">
        <f>[1]!S_VAL_MV($A68,$B$1)</f>
        <v>22218592016.279999</v>
      </c>
      <c r="G68">
        <f>[1]!s_val_ev($A68,$B$1)</f>
        <v>22218592016.279999</v>
      </c>
      <c r="H68">
        <f>[1]!s_val_ev1($A68,$B$1)</f>
        <v>48538192434.290001</v>
      </c>
      <c r="I68">
        <f>IFERROR([1]!s_mq_amount($A68,$B$1),"")</f>
        <v>2283599860</v>
      </c>
      <c r="J68">
        <f>[1]!s_val_pe_ttm($A68,$B$1)</f>
        <v>30.981122970581101</v>
      </c>
      <c r="K68">
        <f>[1]!s_val_pb_lf($A68,$B$1)</f>
        <v>0.928808093070984</v>
      </c>
      <c r="L68">
        <f>[1]!s_val_dividendyield2($A68,$B$1)</f>
        <v>2.0992873764112701</v>
      </c>
      <c r="M68">
        <f>[1]!s_val_evtoebitda($A68,$B$1)</f>
        <v>13.5192704477171</v>
      </c>
      <c r="N68">
        <f>[1]!s_risk_betar24($A68,$B$1)</f>
        <v>1.0343999862670901</v>
      </c>
      <c r="O68">
        <f>[1]!s_profitnotice_changeratio($A68,$B$1)</f>
        <v>0</v>
      </c>
      <c r="P68">
        <f>IFERROR([1]!i_pq_pctchange($A68,TEXT(DATE(YEAR($B$1),1,1),"yyyy-mm-dd"),$B$1),"")</f>
        <v>29.861862312130199</v>
      </c>
      <c r="Q68">
        <f>[1]!s_west_netprofit($A68,YEAR($B$1),$B$1,180)</f>
        <v>1097000000</v>
      </c>
      <c r="R68">
        <f>[1]!s_west_eps($A68,YEAR($B$1),$B$1,180)</f>
        <v>0.28090000152587902</v>
      </c>
      <c r="S68">
        <f>[1]!s_west_instnum_np($A68,YEAR($B$1),$B$1,180)</f>
        <v>1</v>
      </c>
      <c r="T68">
        <f>[1]!s_west_stdnetprofit($A68,YEAR($B$1),$B$1,180)</f>
        <v>0</v>
      </c>
      <c r="U68">
        <f>[1]!s_west_mediannetprofit($A68,YEAR($B$1),$B$1,180)</f>
        <v>1097000000</v>
      </c>
      <c r="V68">
        <f>[1]!s_west_maxnetprofit($A68,YEAR($B$1),$B$1,180)</f>
        <v>1097000000</v>
      </c>
      <c r="W68">
        <f>[1]!s_west_minnetprofit($A68,YEAR($B$1),$B$1,180)</f>
        <v>1097000000</v>
      </c>
      <c r="X68">
        <f>[1]!s_west_netprofit($A68,YEAR($B$1)+1,$B$1,180)</f>
        <v>1139000000</v>
      </c>
      <c r="Y68">
        <f>[1]!s_west_eps($A68,YEAR($B$1)+1,$B$1,180)</f>
        <v>0.29170000553131098</v>
      </c>
      <c r="Z68">
        <f>[1]!s_west_instnum_np($A68,YEAR($B$1)+1,$B$1,180)</f>
        <v>1</v>
      </c>
      <c r="AA68">
        <f>[1]!s_west_stdnetprofit($A68,YEAR($B$1)+1,$B$1,180)</f>
        <v>0</v>
      </c>
      <c r="AB68">
        <f>[1]!s_west_mediannetprofit($A68,YEAR($B$1)+1,$B$1,180)</f>
        <v>1139000000</v>
      </c>
      <c r="AC68">
        <f>[1]!s_west_maxnetprofit($A68,YEAR($B$1)+1,$B$1,180)</f>
        <v>1139000000</v>
      </c>
      <c r="AD68">
        <f>[1]!s_west_minnetprofit($A68,YEAR($B$1)+1,$B$1,180)</f>
        <v>1139000000</v>
      </c>
      <c r="AE68">
        <f>[1]!s_west_avgroe($A68,YEAR($B$1),$B$1,180)</f>
        <v>4.46000003814697</v>
      </c>
      <c r="AF68">
        <f>IFERROR([1]!s_info_indexweight($A68,$B$1,"000016.SH"),"")</f>
        <v>0</v>
      </c>
      <c r="AG68">
        <f>IFERROR([1]!s_info_indexweight($A68,$B$1,"000300.SH"),"")</f>
        <v>0</v>
      </c>
      <c r="AH68">
        <f>IFERROR([1]!s_info_indexweight($A68,$B$1,"000905.SH"),"")</f>
        <v>0.158</v>
      </c>
      <c r="AI68">
        <f>IFERROR([1]!s_info_indexweight($A68,$B$1,"000852.SH"),"")</f>
        <v>0</v>
      </c>
    </row>
    <row r="69" spans="1:35">
      <c r="A69" t="s">
        <v>101</v>
      </c>
      <c r="B69">
        <f>[1]!s_dq_close($A69,$B$1,3)</f>
        <v>93.05</v>
      </c>
      <c r="C69">
        <f>[1]!s_dq_volume($A69,$B$1)</f>
        <v>3615529</v>
      </c>
      <c r="D69">
        <f>[1]!s_dq_amount($A69,$B$1)</f>
        <v>339966221</v>
      </c>
      <c r="E69">
        <f>[1]!s_dq_turn($A69,$B$1)</f>
        <v>0.88485780714635298</v>
      </c>
      <c r="F69">
        <f>[1]!S_VAL_MV($A69,$B$1)</f>
        <v>49186230000</v>
      </c>
      <c r="G69">
        <f>[1]!s_val_ev($A69,$B$1)</f>
        <v>43906166688</v>
      </c>
      <c r="H69">
        <f>[1]!s_val_ev1($A69,$B$1)</f>
        <v>44500067082.870003</v>
      </c>
      <c r="I69">
        <f>IFERROR([1]!s_mq_amount($A69,$B$1),"")</f>
        <v>734562757</v>
      </c>
      <c r="J69">
        <f>[1]!s_val_pe_ttm($A69,$B$1)</f>
        <v>17.4040431976318</v>
      </c>
      <c r="K69">
        <f>[1]!s_val_pb_lf($A69,$B$1)</f>
        <v>1.88279485702515</v>
      </c>
      <c r="L69">
        <f>[1]!s_val_dividendyield2($A69,$B$1)</f>
        <v>6.44814615797958</v>
      </c>
      <c r="M69">
        <f>[1]!s_val_evtoebitda($A69,$B$1)</f>
        <v>5.5986232105350604</v>
      </c>
      <c r="N69">
        <f>[1]!s_risk_betar24($A69,$B$1)</f>
        <v>1.5298000574111901</v>
      </c>
      <c r="O69">
        <f>[1]!s_profitnotice_changeratio($A69,$B$1)</f>
        <v>0</v>
      </c>
      <c r="P69">
        <f>IFERROR([1]!i_pq_pctchange($A69,TEXT(DATE(YEAR($B$1),1,1),"yyyy-mm-dd"),$B$1),"")</f>
        <v>-29.290099278205599</v>
      </c>
      <c r="Q69">
        <f>[1]!s_west_netprofit($A69,YEAR($B$1),$B$1,180)</f>
        <v>3583972308</v>
      </c>
      <c r="R69">
        <f>[1]!s_west_eps($A69,YEAR($B$1),$B$1,180)</f>
        <v>6.77699995040894</v>
      </c>
      <c r="S69">
        <f>[1]!s_west_instnum_np($A69,YEAR($B$1),$B$1,180)</f>
        <v>26</v>
      </c>
      <c r="T69">
        <f>[1]!s_west_stdnetprofit($A69,YEAR($B$1),$B$1,180)</f>
        <v>321154741</v>
      </c>
      <c r="U69">
        <f>[1]!s_west_mediannetprofit($A69,YEAR($B$1),$B$1,180)</f>
        <v>3583775000</v>
      </c>
      <c r="V69">
        <f>[1]!s_west_maxnetprofit($A69,YEAR($B$1),$B$1,180)</f>
        <v>4305000000</v>
      </c>
      <c r="W69">
        <f>[1]!s_west_minnetprofit($A69,YEAR($B$1),$B$1,180)</f>
        <v>2797000000</v>
      </c>
      <c r="X69">
        <f>[1]!s_west_netprofit($A69,YEAR($B$1)+1,$B$1,180)</f>
        <v>3896005600</v>
      </c>
      <c r="Y69">
        <f>[1]!s_west_eps($A69,YEAR($B$1)+1,$B$1,180)</f>
        <v>7.3670997619628897</v>
      </c>
      <c r="Z69">
        <f>[1]!s_west_instnum_np($A69,YEAR($B$1)+1,$B$1,180)</f>
        <v>25</v>
      </c>
      <c r="AA69">
        <f>[1]!s_west_stdnetprofit($A69,YEAR($B$1)+1,$B$1,180)</f>
        <v>444617173</v>
      </c>
      <c r="AB69">
        <f>[1]!s_west_mediannetprofit($A69,YEAR($B$1)+1,$B$1,180)</f>
        <v>3907000000</v>
      </c>
      <c r="AC69">
        <f>[1]!s_west_maxnetprofit($A69,YEAR($B$1)+1,$B$1,180)</f>
        <v>4584000000</v>
      </c>
      <c r="AD69">
        <f>[1]!s_west_minnetprofit($A69,YEAR($B$1)+1,$B$1,180)</f>
        <v>2825000000</v>
      </c>
      <c r="AE69">
        <f>[1]!s_west_avgroe($A69,YEAR($B$1),$B$1,180)</f>
        <v>13.3776998519897</v>
      </c>
      <c r="AF69">
        <f>IFERROR([1]!s_info_indexweight($A69,$B$1,"000016.SH"),"")</f>
        <v>0</v>
      </c>
      <c r="AG69">
        <f>IFERROR([1]!s_info_indexweight($A69,$B$1,"000300.SH"),"")</f>
        <v>5.8599999999999999E-2</v>
      </c>
      <c r="AH69">
        <f>IFERROR([1]!s_info_indexweight($A69,$B$1,"000905.SH"),"")</f>
        <v>0</v>
      </c>
      <c r="AI69">
        <f>IFERROR([1]!s_info_indexweight($A69,$B$1,"000852.SH"),"")</f>
        <v>0</v>
      </c>
    </row>
    <row r="70" spans="1:35">
      <c r="A70" t="s">
        <v>102</v>
      </c>
      <c r="B70">
        <f>[1]!s_dq_close($A70,$B$1,3)</f>
        <v>4.59</v>
      </c>
      <c r="C70">
        <f>[1]!s_dq_volume($A70,$B$1)</f>
        <v>10920050</v>
      </c>
      <c r="D70">
        <f>[1]!s_dq_amount($A70,$B$1)</f>
        <v>50565303</v>
      </c>
      <c r="E70">
        <f>[1]!s_dq_turn($A70,$B$1)</f>
        <v>0.77492573933770403</v>
      </c>
      <c r="F70">
        <f>[1]!S_VAL_MV($A70,$B$1)</f>
        <v>6550335136.3500004</v>
      </c>
      <c r="G70">
        <f>[1]!s_val_ev($A70,$B$1)</f>
        <v>6550335136.3500004</v>
      </c>
      <c r="H70">
        <f>[1]!s_val_ev1($A70,$B$1)</f>
        <v>8468246689.2700005</v>
      </c>
      <c r="I70">
        <f>IFERROR([1]!s_mq_amount($A70,$B$1),"")</f>
        <v>99713688</v>
      </c>
      <c r="J70">
        <f>[1]!s_val_pe_ttm($A70,$B$1)</f>
        <v>26.161579132080099</v>
      </c>
      <c r="K70">
        <f>[1]!s_val_pb_lf($A70,$B$1)</f>
        <v>1.1790404319763199</v>
      </c>
      <c r="L70">
        <f>[1]!s_val_dividendyield2($A70,$B$1)</f>
        <v>2.17864923747277</v>
      </c>
      <c r="M70">
        <f>[1]!s_val_evtoebitda($A70,$B$1)</f>
        <v>5.7991612827541799</v>
      </c>
      <c r="N70">
        <f>[1]!s_risk_betar24($A70,$B$1)</f>
        <v>0.51679998636245705</v>
      </c>
      <c r="O70">
        <f>[1]!s_profitnotice_changeratio($A70,$B$1)</f>
        <v>0</v>
      </c>
      <c r="P70">
        <f>IFERROR([1]!i_pq_pctchange($A70,TEXT(DATE(YEAR($B$1),1,1),"yyyy-mm-dd"),$B$1),"")</f>
        <v>-12.0689655172414</v>
      </c>
      <c r="Q70">
        <f>[1]!s_west_netprofit($A70,YEAR($B$1),$B$1,180)</f>
        <v>0</v>
      </c>
      <c r="R70">
        <f>[1]!s_west_eps($A70,YEAR($B$1),$B$1,180)</f>
        <v>0</v>
      </c>
      <c r="S70">
        <f>[1]!s_west_instnum_np($A70,YEAR($B$1),$B$1,180)</f>
        <v>0</v>
      </c>
      <c r="T70">
        <f>[1]!s_west_stdnetprofit($A70,YEAR($B$1),$B$1,180)</f>
        <v>0</v>
      </c>
      <c r="U70">
        <f>[1]!s_west_mediannetprofit($A70,YEAR($B$1),$B$1,180)</f>
        <v>0</v>
      </c>
      <c r="V70">
        <f>[1]!s_west_maxnetprofit($A70,YEAR($B$1),$B$1,180)</f>
        <v>0</v>
      </c>
      <c r="W70">
        <f>[1]!s_west_minnetprofit($A70,YEAR($B$1),$B$1,180)</f>
        <v>0</v>
      </c>
      <c r="X70">
        <f>[1]!s_west_netprofit($A70,YEAR($B$1)+1,$B$1,180)</f>
        <v>0</v>
      </c>
      <c r="Y70">
        <f>[1]!s_west_eps($A70,YEAR($B$1)+1,$B$1,180)</f>
        <v>0</v>
      </c>
      <c r="Z70">
        <f>[1]!s_west_instnum_np($A70,YEAR($B$1)+1,$B$1,180)</f>
        <v>0</v>
      </c>
      <c r="AA70">
        <f>[1]!s_west_stdnetprofit($A70,YEAR($B$1)+1,$B$1,180)</f>
        <v>0</v>
      </c>
      <c r="AB70">
        <f>[1]!s_west_mediannetprofit($A70,YEAR($B$1)+1,$B$1,180)</f>
        <v>0</v>
      </c>
      <c r="AC70">
        <f>[1]!s_west_maxnetprofit($A70,YEAR($B$1)+1,$B$1,180)</f>
        <v>0</v>
      </c>
      <c r="AD70">
        <f>[1]!s_west_minnetprofit($A70,YEAR($B$1)+1,$B$1,180)</f>
        <v>0</v>
      </c>
      <c r="AE70">
        <f>[1]!s_west_avgroe($A70,YEAR($B$1),$B$1,180)</f>
        <v>0</v>
      </c>
      <c r="AF70">
        <f>IFERROR([1]!s_info_indexweight($A70,$B$1,"000016.SH"),"")</f>
        <v>0</v>
      </c>
      <c r="AG70">
        <f>IFERROR([1]!s_info_indexweight($A70,$B$1,"000300.SH"),"")</f>
        <v>0</v>
      </c>
      <c r="AH70">
        <f>IFERROR([1]!s_info_indexweight($A70,$B$1,"000905.SH"),"")</f>
        <v>0</v>
      </c>
      <c r="AI70">
        <f>IFERROR([1]!s_info_indexweight($A70,$B$1,"000852.SH"),"")</f>
        <v>3.5999999999999997E-2</v>
      </c>
    </row>
    <row r="71" spans="1:35">
      <c r="A71" t="s">
        <v>103</v>
      </c>
      <c r="B71">
        <f>[1]!s_dq_close($A71,$B$1,3)</f>
        <v>7.17</v>
      </c>
      <c r="C71">
        <f>[1]!s_dq_volume($A71,$B$1)</f>
        <v>32963844</v>
      </c>
      <c r="D71">
        <f>[1]!s_dq_amount($A71,$B$1)</f>
        <v>235509812</v>
      </c>
      <c r="E71">
        <f>[1]!s_dq_turn($A71,$B$1)</f>
        <v>1.1064560042739999</v>
      </c>
      <c r="F71">
        <f>[1]!S_VAL_MV($A71,$B$1)</f>
        <v>21395342529.57</v>
      </c>
      <c r="G71">
        <f>[1]!s_val_ev($A71,$B$1)</f>
        <v>21395342529.57</v>
      </c>
      <c r="H71">
        <f>[1]!s_val_ev1($A71,$B$1)</f>
        <v>37598391551.970001</v>
      </c>
      <c r="I71">
        <f>IFERROR([1]!s_mq_amount($A71,$B$1),"")</f>
        <v>560564508</v>
      </c>
      <c r="J71">
        <f>[1]!s_val_pe_ttm($A71,$B$1)</f>
        <v>10.5675945281982</v>
      </c>
      <c r="K71">
        <f>[1]!s_val_pb_lf($A71,$B$1)</f>
        <v>1.05643057823181</v>
      </c>
      <c r="L71">
        <f>[1]!s_val_dividendyield2($A71,$B$1)</f>
        <v>2.6084615941795599</v>
      </c>
      <c r="M71">
        <f>[1]!s_val_evtoebitda($A71,$B$1)</f>
        <v>7.2309589029930397</v>
      </c>
      <c r="N71">
        <f>[1]!s_risk_betar24($A71,$B$1)</f>
        <v>0.40810000896453902</v>
      </c>
      <c r="O71">
        <f>[1]!s_profitnotice_changeratio($A71,$B$1)</f>
        <v>0</v>
      </c>
      <c r="P71">
        <f>IFERROR([1]!i_pq_pctchange($A71,TEXT(DATE(YEAR($B$1),1,1),"yyyy-mm-dd"),$B$1),"")</f>
        <v>0</v>
      </c>
      <c r="Q71">
        <f>[1]!s_west_netprofit($A71,YEAR($B$1),$B$1,180)</f>
        <v>2190800000</v>
      </c>
      <c r="R71">
        <f>[1]!s_west_eps($A71,YEAR($B$1),$B$1,180)</f>
        <v>0.73420000076293901</v>
      </c>
      <c r="S71">
        <f>[1]!s_west_instnum_np($A71,YEAR($B$1),$B$1,180)</f>
        <v>5</v>
      </c>
      <c r="T71">
        <f>[1]!s_west_stdnetprofit($A71,YEAR($B$1),$B$1,180)</f>
        <v>135232023</v>
      </c>
      <c r="U71">
        <f>[1]!s_west_mediannetprofit($A71,YEAR($B$1),$B$1,180)</f>
        <v>2146000000</v>
      </c>
      <c r="V71">
        <f>[1]!s_west_maxnetprofit($A71,YEAR($B$1),$B$1,180)</f>
        <v>2423000000</v>
      </c>
      <c r="W71">
        <f>[1]!s_west_minnetprofit($A71,YEAR($B$1),$B$1,180)</f>
        <v>2089000000</v>
      </c>
      <c r="X71">
        <f>[1]!s_west_netprofit($A71,YEAR($B$1)+1,$B$1,180)</f>
        <v>2361000000</v>
      </c>
      <c r="Y71">
        <f>[1]!s_west_eps($A71,YEAR($B$1)+1,$B$1,180)</f>
        <v>0.79119998216628995</v>
      </c>
      <c r="Z71">
        <f>[1]!s_west_instnum_np($A71,YEAR($B$1)+1,$B$1,180)</f>
        <v>5</v>
      </c>
      <c r="AA71">
        <f>[1]!s_west_stdnetprofit($A71,YEAR($B$1)+1,$B$1,180)</f>
        <v>224330114</v>
      </c>
      <c r="AB71">
        <f>[1]!s_west_mediannetprofit($A71,YEAR($B$1)+1,$B$1,180)</f>
        <v>2281000000</v>
      </c>
      <c r="AC71">
        <f>[1]!s_west_maxnetprofit($A71,YEAR($B$1)+1,$B$1,180)</f>
        <v>2735000000</v>
      </c>
      <c r="AD71">
        <f>[1]!s_west_minnetprofit($A71,YEAR($B$1)+1,$B$1,180)</f>
        <v>2191000000</v>
      </c>
      <c r="AE71">
        <f>[1]!s_west_avgroe($A71,YEAR($B$1),$B$1,180)</f>
        <v>10.189999580383301</v>
      </c>
      <c r="AF71">
        <f>IFERROR([1]!s_info_indexweight($A71,$B$1,"000016.SH"),"")</f>
        <v>0</v>
      </c>
      <c r="AG71">
        <f>IFERROR([1]!s_info_indexweight($A71,$B$1,"000300.SH"),"")</f>
        <v>0</v>
      </c>
      <c r="AH71">
        <f>IFERROR([1]!s_info_indexweight($A71,$B$1,"000905.SH"),"")</f>
        <v>9.9000000000000005E-2</v>
      </c>
      <c r="AI71">
        <f>IFERROR([1]!s_info_indexweight($A71,$B$1,"000852.SH"),"")</f>
        <v>0</v>
      </c>
    </row>
    <row r="72" spans="1:35">
      <c r="A72" t="s">
        <v>104</v>
      </c>
      <c r="B72">
        <f>[1]!s_dq_close($A72,$B$1,3)</f>
        <v>11.8</v>
      </c>
      <c r="C72">
        <f>[1]!s_dq_volume($A72,$B$1)</f>
        <v>88935772</v>
      </c>
      <c r="D72">
        <f>[1]!s_dq_amount($A72,$B$1)</f>
        <v>1039786113</v>
      </c>
      <c r="E72">
        <f>[1]!s_dq_turn($A72,$B$1)</f>
        <v>8.1588643207512099</v>
      </c>
      <c r="F72">
        <f>[1]!S_VAL_MV($A72,$B$1)</f>
        <v>21278165636.799999</v>
      </c>
      <c r="G72">
        <f>[1]!s_val_ev($A72,$B$1)</f>
        <v>21278165636.799999</v>
      </c>
      <c r="H72">
        <f>[1]!s_val_ev1($A72,$B$1)</f>
        <v>44895197438.389999</v>
      </c>
      <c r="I72">
        <f>IFERROR([1]!s_mq_amount($A72,$B$1),"")</f>
        <v>2557720433</v>
      </c>
      <c r="J72">
        <f>[1]!s_val_pe_ttm($A72,$B$1)</f>
        <v>10.4602241516113</v>
      </c>
      <c r="K72">
        <f>[1]!s_val_pb_lf($A72,$B$1)</f>
        <v>1.70514464378357</v>
      </c>
      <c r="L72">
        <f>[1]!s_val_dividendyield2($A72,$B$1)</f>
        <v>1.9528579839671301</v>
      </c>
      <c r="M72">
        <f>[1]!s_val_evtoebitda($A72,$B$1)</f>
        <v>7.0061292956416601</v>
      </c>
      <c r="N72">
        <f>[1]!s_risk_betar24($A72,$B$1)</f>
        <v>0.82059997320175204</v>
      </c>
      <c r="O72">
        <f>[1]!s_profitnotice_changeratio($A72,$B$1)</f>
        <v>0</v>
      </c>
      <c r="P72">
        <f>IFERROR([1]!i_pq_pctchange($A72,TEXT(DATE(YEAR($B$1),1,1),"yyyy-mm-dd"),$B$1),"")</f>
        <v>39.9400968308817</v>
      </c>
      <c r="Q72">
        <f>[1]!s_west_netprofit($A72,YEAR($B$1),$B$1,180)</f>
        <v>1871333333</v>
      </c>
      <c r="R72">
        <f>[1]!s_west_eps($A72,YEAR($B$1),$B$1,180)</f>
        <v>1.0377999544143699</v>
      </c>
      <c r="S72">
        <f>[1]!s_west_instnum_np($A72,YEAR($B$1),$B$1,180)</f>
        <v>6</v>
      </c>
      <c r="T72">
        <f>[1]!s_west_stdnetprofit($A72,YEAR($B$1),$B$1,180)</f>
        <v>127658398</v>
      </c>
      <c r="U72">
        <f>[1]!s_west_mediannetprofit($A72,YEAR($B$1),$B$1,180)</f>
        <v>1856000000</v>
      </c>
      <c r="V72">
        <f>[1]!s_west_maxnetprofit($A72,YEAR($B$1),$B$1,180)</f>
        <v>2022000000</v>
      </c>
      <c r="W72">
        <f>[1]!s_west_minnetprofit($A72,YEAR($B$1),$B$1,180)</f>
        <v>1736000000</v>
      </c>
      <c r="X72">
        <f>[1]!s_west_netprofit($A72,YEAR($B$1)+1,$B$1,180)</f>
        <v>2059000000</v>
      </c>
      <c r="Y72">
        <f>[1]!s_west_eps($A72,YEAR($B$1)+1,$B$1,180)</f>
        <v>1.1418000459671001</v>
      </c>
      <c r="Z72">
        <f>[1]!s_west_instnum_np($A72,YEAR($B$1)+1,$B$1,180)</f>
        <v>6</v>
      </c>
      <c r="AA72">
        <f>[1]!s_west_stdnetprofit($A72,YEAR($B$1)+1,$B$1,180)</f>
        <v>141828065</v>
      </c>
      <c r="AB72">
        <f>[1]!s_west_mediannetprofit($A72,YEAR($B$1)+1,$B$1,180)</f>
        <v>2062000000</v>
      </c>
      <c r="AC72">
        <f>[1]!s_west_maxnetprofit($A72,YEAR($B$1)+1,$B$1,180)</f>
        <v>2246000000</v>
      </c>
      <c r="AD72">
        <f>[1]!s_west_minnetprofit($A72,YEAR($B$1)+1,$B$1,180)</f>
        <v>1852000000</v>
      </c>
      <c r="AE72">
        <f>[1]!s_west_avgroe($A72,YEAR($B$1),$B$1,180)</f>
        <v>13.0916996002197</v>
      </c>
      <c r="AF72">
        <f>IFERROR([1]!s_info_indexweight($A72,$B$1,"000016.SH"),"")</f>
        <v>0</v>
      </c>
      <c r="AG72">
        <f>IFERROR([1]!s_info_indexweight($A72,$B$1,"000300.SH"),"")</f>
        <v>0</v>
      </c>
      <c r="AH72">
        <f>IFERROR([1]!s_info_indexweight($A72,$B$1,"000905.SH"),"")</f>
        <v>0</v>
      </c>
      <c r="AI72">
        <f>IFERROR([1]!s_info_indexweight($A72,$B$1,"000852.SH"),"")</f>
        <v>9.7000000000000003E-2</v>
      </c>
    </row>
    <row r="73" spans="1:35">
      <c r="A73" t="s">
        <v>105</v>
      </c>
      <c r="B73">
        <f>[1]!s_dq_close($A73,$B$1,3)</f>
        <v>31.77</v>
      </c>
      <c r="C73">
        <f>[1]!s_dq_volume($A73,$B$1)</f>
        <v>16512049</v>
      </c>
      <c r="D73">
        <f>[1]!s_dq_amount($A73,$B$1)</f>
        <v>515855682</v>
      </c>
      <c r="E73">
        <f>[1]!s_dq_turn($A73,$B$1)</f>
        <v>2.4766227462554302</v>
      </c>
      <c r="F73">
        <f>[1]!S_VAL_MV($A73,$B$1)</f>
        <v>21920326122.419998</v>
      </c>
      <c r="G73">
        <f>[1]!s_val_ev($A73,$B$1)</f>
        <v>21920326122.419998</v>
      </c>
      <c r="H73">
        <f>[1]!s_val_ev1($A73,$B$1)</f>
        <v>24357822475.34</v>
      </c>
      <c r="I73">
        <f>IFERROR([1]!s_mq_amount($A73,$B$1),"")</f>
        <v>931214078</v>
      </c>
      <c r="J73">
        <f>[1]!s_val_pe_ttm($A73,$B$1)</f>
        <v>36.317394256591797</v>
      </c>
      <c r="K73">
        <f>[1]!s_val_pb_lf($A73,$B$1)</f>
        <v>6.1316413879394496</v>
      </c>
      <c r="L73">
        <f>[1]!s_val_dividendyield2($A73,$B$1)</f>
        <v>0.31476235442241102</v>
      </c>
      <c r="M73">
        <f>[1]!s_val_evtoebitda($A73,$B$1)</f>
        <v>20.7217684341622</v>
      </c>
      <c r="N73">
        <f>[1]!s_risk_betar24($A73,$B$1)</f>
        <v>2.0534999370575</v>
      </c>
      <c r="O73">
        <f>[1]!s_profitnotice_changeratio($A73,$B$1)</f>
        <v>0</v>
      </c>
      <c r="P73">
        <f>IFERROR([1]!i_pq_pctchange($A73,TEXT(DATE(YEAR($B$1),1,1),"yyyy-mm-dd"),$B$1),"")</f>
        <v>2.6162790697674501</v>
      </c>
      <c r="Q73">
        <f>[1]!s_west_netprofit($A73,YEAR($B$1),$B$1,180)</f>
        <v>1380750000</v>
      </c>
      <c r="R73">
        <f>[1]!s_west_eps($A73,YEAR($B$1),$B$1,180)</f>
        <v>2.0011999607086199</v>
      </c>
      <c r="S73">
        <f>[1]!s_west_instnum_np($A73,YEAR($B$1),$B$1,180)</f>
        <v>4</v>
      </c>
      <c r="T73">
        <f>[1]!s_west_stdnetprofit($A73,YEAR($B$1),$B$1,180)</f>
        <v>61184829</v>
      </c>
      <c r="U73">
        <f>[1]!s_west_mediannetprofit($A73,YEAR($B$1),$B$1,180)</f>
        <v>1356000000</v>
      </c>
      <c r="V73">
        <f>[1]!s_west_maxnetprofit($A73,YEAR($B$1),$B$1,180)</f>
        <v>1471000000</v>
      </c>
      <c r="W73">
        <f>[1]!s_west_minnetprofit($A73,YEAR($B$1),$B$1,180)</f>
        <v>1340000000</v>
      </c>
      <c r="X73">
        <f>[1]!s_west_netprofit($A73,YEAR($B$1)+1,$B$1,180)</f>
        <v>1830250000</v>
      </c>
      <c r="Y73">
        <f>[1]!s_west_eps($A73,YEAR($B$1)+1,$B$1,180)</f>
        <v>2.65269994735718</v>
      </c>
      <c r="Z73">
        <f>[1]!s_west_instnum_np($A73,YEAR($B$1)+1,$B$1,180)</f>
        <v>4</v>
      </c>
      <c r="AA73">
        <f>[1]!s_west_stdnetprofit($A73,YEAR($B$1)+1,$B$1,180)</f>
        <v>214475135</v>
      </c>
      <c r="AB73">
        <f>[1]!s_west_mediannetprofit($A73,YEAR($B$1)+1,$B$1,180)</f>
        <v>1763500000</v>
      </c>
      <c r="AC73">
        <f>[1]!s_west_maxnetprofit($A73,YEAR($B$1)+1,$B$1,180)</f>
        <v>2141000000</v>
      </c>
      <c r="AD73">
        <f>[1]!s_west_minnetprofit($A73,YEAR($B$1)+1,$B$1,180)</f>
        <v>1653000000</v>
      </c>
      <c r="AE73">
        <f>[1]!s_west_avgroe($A73,YEAR($B$1),$B$1,180)</f>
        <v>29.084999084472699</v>
      </c>
      <c r="AF73">
        <f>IFERROR([1]!s_info_indexweight($A73,$B$1,"000016.SH"),"")</f>
        <v>0</v>
      </c>
      <c r="AG73">
        <f>IFERROR([1]!s_info_indexweight($A73,$B$1,"000300.SH"),"")</f>
        <v>0</v>
      </c>
      <c r="AH73">
        <f>IFERROR([1]!s_info_indexweight($A73,$B$1,"000905.SH"),"")</f>
        <v>0</v>
      </c>
      <c r="AI73">
        <f>IFERROR([1]!s_info_indexweight($A73,$B$1,"000852.SH"),"")</f>
        <v>0.13800000000000001</v>
      </c>
    </row>
    <row r="74" spans="1:35">
      <c r="A74" t="s">
        <v>106</v>
      </c>
      <c r="B74">
        <f>[1]!s_dq_close($A74,$B$1,3)</f>
        <v>12.22</v>
      </c>
      <c r="C74">
        <f>[1]!s_dq_volume($A74,$B$1)</f>
        <v>44780777</v>
      </c>
      <c r="D74">
        <f>[1]!s_dq_amount($A74,$B$1)</f>
        <v>539646901</v>
      </c>
      <c r="E74">
        <f>[1]!s_dq_turn($A74,$B$1)</f>
        <v>3.7561482773241499</v>
      </c>
      <c r="F74">
        <f>[1]!S_VAL_MV($A74,$B$1)</f>
        <v>14568676594.68</v>
      </c>
      <c r="G74">
        <f>[1]!s_val_ev($A74,$B$1)</f>
        <v>14568676594.68</v>
      </c>
      <c r="H74">
        <f>[1]!s_val_ev1($A74,$B$1)</f>
        <v>15229174980.969999</v>
      </c>
      <c r="I74">
        <f>IFERROR([1]!s_mq_amount($A74,$B$1),"")</f>
        <v>956765358</v>
      </c>
      <c r="J74">
        <f>[1]!s_val_pe_ttm($A74,$B$1)</f>
        <v>10.256221771240201</v>
      </c>
      <c r="K74">
        <f>[1]!s_val_pb_lf($A74,$B$1)</f>
        <v>1.99060499668121</v>
      </c>
      <c r="L74">
        <f>[1]!s_val_dividendyield2($A74,$B$1)</f>
        <v>2.6595744680851099</v>
      </c>
      <c r="M74">
        <f>[1]!s_val_evtoebitda($A74,$B$1)</f>
        <v>8.3246160863876106</v>
      </c>
      <c r="N74">
        <f>[1]!s_risk_betar24($A74,$B$1)</f>
        <v>1.9451999664306601</v>
      </c>
      <c r="O74">
        <f>[1]!s_profitnotice_changeratio($A74,$B$1)</f>
        <v>0</v>
      </c>
      <c r="P74">
        <f>IFERROR([1]!i_pq_pctchange($A74,TEXT(DATE(YEAR($B$1),1,1),"yyyy-mm-dd"),$B$1),"")</f>
        <v>13.8562305958579</v>
      </c>
      <c r="Q74">
        <f>[1]!s_west_netprofit($A74,YEAR($B$1),$B$1,180)</f>
        <v>0</v>
      </c>
      <c r="R74">
        <f>[1]!s_west_eps($A74,YEAR($B$1),$B$1,180)</f>
        <v>0</v>
      </c>
      <c r="S74">
        <f>[1]!s_west_instnum_np($A74,YEAR($B$1),$B$1,180)</f>
        <v>0</v>
      </c>
      <c r="T74">
        <f>[1]!s_west_stdnetprofit($A74,YEAR($B$1),$B$1,180)</f>
        <v>0</v>
      </c>
      <c r="U74">
        <f>[1]!s_west_mediannetprofit($A74,YEAR($B$1),$B$1,180)</f>
        <v>0</v>
      </c>
      <c r="V74">
        <f>[1]!s_west_maxnetprofit($A74,YEAR($B$1),$B$1,180)</f>
        <v>0</v>
      </c>
      <c r="W74">
        <f>[1]!s_west_minnetprofit($A74,YEAR($B$1),$B$1,180)</f>
        <v>0</v>
      </c>
      <c r="X74">
        <f>[1]!s_west_netprofit($A74,YEAR($B$1)+1,$B$1,180)</f>
        <v>0</v>
      </c>
      <c r="Y74">
        <f>[1]!s_west_eps($A74,YEAR($B$1)+1,$B$1,180)</f>
        <v>0</v>
      </c>
      <c r="Z74">
        <f>[1]!s_west_instnum_np($A74,YEAR($B$1)+1,$B$1,180)</f>
        <v>0</v>
      </c>
      <c r="AA74">
        <f>[1]!s_west_stdnetprofit($A74,YEAR($B$1)+1,$B$1,180)</f>
        <v>0</v>
      </c>
      <c r="AB74">
        <f>[1]!s_west_mediannetprofit($A74,YEAR($B$1)+1,$B$1,180)</f>
        <v>0</v>
      </c>
      <c r="AC74">
        <f>[1]!s_west_maxnetprofit($A74,YEAR($B$1)+1,$B$1,180)</f>
        <v>0</v>
      </c>
      <c r="AD74">
        <f>[1]!s_west_minnetprofit($A74,YEAR($B$1)+1,$B$1,180)</f>
        <v>0</v>
      </c>
      <c r="AE74">
        <f>[1]!s_west_avgroe($A74,YEAR($B$1),$B$1,180)</f>
        <v>0</v>
      </c>
      <c r="AF74">
        <f>IFERROR([1]!s_info_indexweight($A74,$B$1,"000016.SH"),"")</f>
        <v>0</v>
      </c>
      <c r="AG74">
        <f>IFERROR([1]!s_info_indexweight($A74,$B$1,"000300.SH"),"")</f>
        <v>0</v>
      </c>
      <c r="AH74">
        <f>IFERROR([1]!s_info_indexweight($A74,$B$1,"000905.SH"),"")</f>
        <v>0</v>
      </c>
      <c r="AI74">
        <f>IFERROR([1]!s_info_indexweight($A74,$B$1,"000852.SH"),"")</f>
        <v>0.11899999999999999</v>
      </c>
    </row>
    <row r="75" spans="1:35">
      <c r="A75" t="s">
        <v>107</v>
      </c>
      <c r="B75">
        <f>[1]!s_dq_close($A75,$B$1,3)</f>
        <v>7.79</v>
      </c>
      <c r="C75">
        <f>[1]!s_dq_volume($A75,$B$1)</f>
        <v>71419630</v>
      </c>
      <c r="D75">
        <f>[1]!s_dq_amount($A75,$B$1)</f>
        <v>554943159</v>
      </c>
      <c r="E75">
        <f>[1]!s_dq_turn($A75,$B$1)</f>
        <v>0.56493579539963901</v>
      </c>
      <c r="F75">
        <f>[1]!S_VAL_MV($A75,$B$1)</f>
        <v>98481796025.410004</v>
      </c>
      <c r="G75">
        <f>[1]!s_val_ev($A75,$B$1)</f>
        <v>98481796025.410004</v>
      </c>
      <c r="H75">
        <f>[1]!s_val_ev1($A75,$B$1)</f>
        <v>962486518662.68005</v>
      </c>
      <c r="I75">
        <f>IFERROR([1]!s_mq_amount($A75,$B$1),"")</f>
        <v>1142232292</v>
      </c>
      <c r="J75">
        <f>[1]!s_val_pe_ttm($A75,$B$1)</f>
        <v>21.3895378112793</v>
      </c>
      <c r="K75">
        <f>[1]!s_val_pb_lf($A75,$B$1)</f>
        <v>0.92534941434860196</v>
      </c>
      <c r="L75">
        <f>[1]!s_val_dividendyield2($A75,$B$1)</f>
        <v>1.4377406931964101</v>
      </c>
      <c r="M75">
        <f>[1]!s_val_evtoebitda($A75,$B$1)</f>
        <v>78.356459886864599</v>
      </c>
      <c r="N75">
        <f>[1]!s_risk_betar24($A75,$B$1)</f>
        <v>1.8989000320434599</v>
      </c>
      <c r="O75">
        <f>[1]!s_profitnotice_changeratio($A75,$B$1)</f>
        <v>0</v>
      </c>
      <c r="P75">
        <f>IFERROR([1]!i_pq_pctchange($A75,TEXT(DATE(YEAR($B$1),1,1),"yyyy-mm-dd"),$B$1),"")</f>
        <v>-18.434595390875099</v>
      </c>
      <c r="Q75">
        <f>[1]!s_west_netprofit($A75,YEAR($B$1),$B$1,180)</f>
        <v>4881000000</v>
      </c>
      <c r="R75">
        <f>[1]!s_west_eps($A75,YEAR($B$1),$B$1,180)</f>
        <v>0.386099994182587</v>
      </c>
      <c r="S75">
        <f>[1]!s_west_instnum_np($A75,YEAR($B$1),$B$1,180)</f>
        <v>1</v>
      </c>
      <c r="T75">
        <f>[1]!s_west_stdnetprofit($A75,YEAR($B$1),$B$1,180)</f>
        <v>0</v>
      </c>
      <c r="U75">
        <f>[1]!s_west_mediannetprofit($A75,YEAR($B$1),$B$1,180)</f>
        <v>4881000000</v>
      </c>
      <c r="V75">
        <f>[1]!s_west_maxnetprofit($A75,YEAR($B$1),$B$1,180)</f>
        <v>4881000000</v>
      </c>
      <c r="W75">
        <f>[1]!s_west_minnetprofit($A75,YEAR($B$1),$B$1,180)</f>
        <v>4881000000</v>
      </c>
      <c r="X75">
        <f>[1]!s_west_netprofit($A75,YEAR($B$1)+1,$B$1,180)</f>
        <v>5113000000</v>
      </c>
      <c r="Y75">
        <f>[1]!s_west_eps($A75,YEAR($B$1)+1,$B$1,180)</f>
        <v>0.40439999103546098</v>
      </c>
      <c r="Z75">
        <f>[1]!s_west_instnum_np($A75,YEAR($B$1)+1,$B$1,180)</f>
        <v>1</v>
      </c>
      <c r="AA75">
        <f>[1]!s_west_stdnetprofit($A75,YEAR($B$1)+1,$B$1,180)</f>
        <v>0</v>
      </c>
      <c r="AB75">
        <f>[1]!s_west_mediannetprofit($A75,YEAR($B$1)+1,$B$1,180)</f>
        <v>5113000000</v>
      </c>
      <c r="AC75">
        <f>[1]!s_west_maxnetprofit($A75,YEAR($B$1)+1,$B$1,180)</f>
        <v>5113000000</v>
      </c>
      <c r="AD75">
        <f>[1]!s_west_minnetprofit($A75,YEAR($B$1)+1,$B$1,180)</f>
        <v>5113000000</v>
      </c>
      <c r="AE75">
        <f>[1]!s_west_avgroe($A75,YEAR($B$1),$B$1,180)</f>
        <v>4.5</v>
      </c>
      <c r="AF75">
        <f>IFERROR([1]!s_info_indexweight($A75,$B$1,"000016.SH"),"")</f>
        <v>0</v>
      </c>
      <c r="AG75">
        <f>IFERROR([1]!s_info_indexweight($A75,$B$1,"000300.SH"),"")</f>
        <v>7.5300000000000006E-2</v>
      </c>
      <c r="AH75">
        <f>IFERROR([1]!s_info_indexweight($A75,$B$1,"000905.SH"),"")</f>
        <v>0</v>
      </c>
      <c r="AI75">
        <f>IFERROR([1]!s_info_indexweight($A75,$B$1,"000852.SH"),"")</f>
        <v>0</v>
      </c>
    </row>
    <row r="76" spans="1:35">
      <c r="A76" t="s">
        <v>108</v>
      </c>
      <c r="B76">
        <f>[1]!s_dq_close($A76,$B$1,3)</f>
        <v>2.84</v>
      </c>
      <c r="C76">
        <f>[1]!s_dq_volume($A76,$B$1)</f>
        <v>158937000</v>
      </c>
      <c r="D76">
        <f>[1]!s_dq_amount($A76,$B$1)</f>
        <v>447079694</v>
      </c>
      <c r="E76">
        <f>[1]!s_dq_turn($A76,$B$1)</f>
        <v>3.4020878753088502</v>
      </c>
      <c r="F76">
        <f>[1]!S_VAL_MV($A76,$B$1)</f>
        <v>16675954713.6</v>
      </c>
      <c r="G76">
        <f>[1]!s_val_ev($A76,$B$1)</f>
        <v>16675954713.6</v>
      </c>
      <c r="H76">
        <f>[1]!s_val_ev1($A76,$B$1)</f>
        <v>18707550531.689999</v>
      </c>
      <c r="I76">
        <f>IFERROR([1]!s_mq_amount($A76,$B$1),"")</f>
        <v>777225044</v>
      </c>
      <c r="J76">
        <f>[1]!s_val_pe_ttm($A76,$B$1)</f>
        <v>-14.0125894546509</v>
      </c>
      <c r="K76">
        <f>[1]!s_val_pb_lf($A76,$B$1)</f>
        <v>4.5505332946777299</v>
      </c>
      <c r="L76">
        <f>[1]!s_val_dividendyield2($A76,$B$1)</f>
        <v>0</v>
      </c>
      <c r="M76">
        <f>[1]!s_val_evtoebitda($A76,$B$1)</f>
        <v>-20.680998199236399</v>
      </c>
      <c r="N76">
        <f>[1]!s_risk_betar24($A76,$B$1)</f>
        <v>1.55420005321503</v>
      </c>
      <c r="O76">
        <f>[1]!s_profitnotice_changeratio($A76,$B$1)</f>
        <v>0</v>
      </c>
      <c r="P76">
        <f>IFERROR([1]!i_pq_pctchange($A76,TEXT(DATE(YEAR($B$1),1,1),"yyyy-mm-dd"),$B$1),"")</f>
        <v>5.9701492537313197</v>
      </c>
      <c r="Q76">
        <f>[1]!s_west_netprofit($A76,YEAR($B$1),$B$1,180)</f>
        <v>0</v>
      </c>
      <c r="R76">
        <f>[1]!s_west_eps($A76,YEAR($B$1),$B$1,180)</f>
        <v>0</v>
      </c>
      <c r="S76">
        <f>[1]!s_west_instnum_np($A76,YEAR($B$1),$B$1,180)</f>
        <v>0</v>
      </c>
      <c r="T76">
        <f>[1]!s_west_stdnetprofit($A76,YEAR($B$1),$B$1,180)</f>
        <v>0</v>
      </c>
      <c r="U76">
        <f>[1]!s_west_mediannetprofit($A76,YEAR($B$1),$B$1,180)</f>
        <v>0</v>
      </c>
      <c r="V76">
        <f>[1]!s_west_maxnetprofit($A76,YEAR($B$1),$B$1,180)</f>
        <v>0</v>
      </c>
      <c r="W76">
        <f>[1]!s_west_minnetprofit($A76,YEAR($B$1),$B$1,180)</f>
        <v>0</v>
      </c>
      <c r="X76">
        <f>[1]!s_west_netprofit($A76,YEAR($B$1)+1,$B$1,180)</f>
        <v>0</v>
      </c>
      <c r="Y76">
        <f>[1]!s_west_eps($A76,YEAR($B$1)+1,$B$1,180)</f>
        <v>0</v>
      </c>
      <c r="Z76">
        <f>[1]!s_west_instnum_np($A76,YEAR($B$1)+1,$B$1,180)</f>
        <v>0</v>
      </c>
      <c r="AA76">
        <f>[1]!s_west_stdnetprofit($A76,YEAR($B$1)+1,$B$1,180)</f>
        <v>0</v>
      </c>
      <c r="AB76">
        <f>[1]!s_west_mediannetprofit($A76,YEAR($B$1)+1,$B$1,180)</f>
        <v>0</v>
      </c>
      <c r="AC76">
        <f>[1]!s_west_maxnetprofit($A76,YEAR($B$1)+1,$B$1,180)</f>
        <v>0</v>
      </c>
      <c r="AD76">
        <f>[1]!s_west_minnetprofit($A76,YEAR($B$1)+1,$B$1,180)</f>
        <v>0</v>
      </c>
      <c r="AE76">
        <f>[1]!s_west_avgroe($A76,YEAR($B$1),$B$1,180)</f>
        <v>0</v>
      </c>
      <c r="AF76">
        <f>IFERROR([1]!s_info_indexweight($A76,$B$1,"000016.SH"),"")</f>
        <v>0</v>
      </c>
      <c r="AG76">
        <f>IFERROR([1]!s_info_indexweight($A76,$B$1,"000300.SH"),"")</f>
        <v>0</v>
      </c>
      <c r="AH76">
        <f>IFERROR([1]!s_info_indexweight($A76,$B$1,"000905.SH"),"")</f>
        <v>0</v>
      </c>
      <c r="AI76">
        <f>IFERROR([1]!s_info_indexweight($A76,$B$1,"000852.SH"),"")</f>
        <v>8.7999999999999995E-2</v>
      </c>
    </row>
    <row r="77" spans="1:35">
      <c r="A77" t="s">
        <v>109</v>
      </c>
      <c r="B77">
        <f>[1]!s_dq_close($A77,$B$1,3)</f>
        <v>17.329999999999998</v>
      </c>
      <c r="C77">
        <f>[1]!s_dq_volume($A77,$B$1)</f>
        <v>9612631</v>
      </c>
      <c r="D77">
        <f>[1]!s_dq_amount($A77,$B$1)</f>
        <v>166530791</v>
      </c>
      <c r="E77">
        <f>[1]!s_dq_turn($A77,$B$1)</f>
        <v>0.80712860577597001</v>
      </c>
      <c r="F77">
        <f>[1]!S_VAL_MV($A77,$B$1)</f>
        <v>20724867056.709999</v>
      </c>
      <c r="G77">
        <f>[1]!s_val_ev($A77,$B$1)</f>
        <v>20724867056.709999</v>
      </c>
      <c r="H77">
        <f>[1]!s_val_ev1($A77,$B$1)</f>
        <v>22973950874.389999</v>
      </c>
      <c r="I77">
        <f>IFERROR([1]!s_mq_amount($A77,$B$1),"")</f>
        <v>361379283</v>
      </c>
      <c r="J77">
        <f>[1]!s_val_pe_ttm($A77,$B$1)</f>
        <v>7.5516934394836399</v>
      </c>
      <c r="K77">
        <f>[1]!s_val_pb_lf($A77,$B$1)</f>
        <v>0.65807241201400801</v>
      </c>
      <c r="L77">
        <f>[1]!s_val_dividendyield2($A77,$B$1)</f>
        <v>2.8284417549989098</v>
      </c>
      <c r="M77">
        <f>[1]!s_val_evtoebitda($A77,$B$1)</f>
        <v>8.1354868193104508</v>
      </c>
      <c r="N77">
        <f>[1]!s_risk_betar24($A77,$B$1)</f>
        <v>1.8293000459671001</v>
      </c>
      <c r="O77">
        <f>[1]!s_profitnotice_changeratio($A77,$B$1)</f>
        <v>0</v>
      </c>
      <c r="P77">
        <f>IFERROR([1]!i_pq_pctchange($A77,TEXT(DATE(YEAR($B$1),1,1),"yyyy-mm-dd"),$B$1),"")</f>
        <v>-11.264720942140301</v>
      </c>
      <c r="Q77">
        <f>[1]!s_west_netprofit($A77,YEAR($B$1),$B$1,180)</f>
        <v>0</v>
      </c>
      <c r="R77">
        <f>[1]!s_west_eps($A77,YEAR($B$1),$B$1,180)</f>
        <v>0</v>
      </c>
      <c r="S77">
        <f>[1]!s_west_instnum_np($A77,YEAR($B$1),$B$1,180)</f>
        <v>0</v>
      </c>
      <c r="T77">
        <f>[1]!s_west_stdnetprofit($A77,YEAR($B$1),$B$1,180)</f>
        <v>0</v>
      </c>
      <c r="U77">
        <f>[1]!s_west_mediannetprofit($A77,YEAR($B$1),$B$1,180)</f>
        <v>0</v>
      </c>
      <c r="V77">
        <f>[1]!s_west_maxnetprofit($A77,YEAR($B$1),$B$1,180)</f>
        <v>0</v>
      </c>
      <c r="W77">
        <f>[1]!s_west_minnetprofit($A77,YEAR($B$1),$B$1,180)</f>
        <v>0</v>
      </c>
      <c r="X77">
        <f>[1]!s_west_netprofit($A77,YEAR($B$1)+1,$B$1,180)</f>
        <v>0</v>
      </c>
      <c r="Y77">
        <f>[1]!s_west_eps($A77,YEAR($B$1)+1,$B$1,180)</f>
        <v>0</v>
      </c>
      <c r="Z77">
        <f>[1]!s_west_instnum_np($A77,YEAR($B$1)+1,$B$1,180)</f>
        <v>0</v>
      </c>
      <c r="AA77">
        <f>[1]!s_west_stdnetprofit($A77,YEAR($B$1)+1,$B$1,180)</f>
        <v>0</v>
      </c>
      <c r="AB77">
        <f>[1]!s_west_mediannetprofit($A77,YEAR($B$1)+1,$B$1,180)</f>
        <v>0</v>
      </c>
      <c r="AC77">
        <f>[1]!s_west_maxnetprofit($A77,YEAR($B$1)+1,$B$1,180)</f>
        <v>0</v>
      </c>
      <c r="AD77">
        <f>[1]!s_west_minnetprofit($A77,YEAR($B$1)+1,$B$1,180)</f>
        <v>0</v>
      </c>
      <c r="AE77">
        <f>[1]!s_west_avgroe($A77,YEAR($B$1),$B$1,180)</f>
        <v>0</v>
      </c>
      <c r="AF77">
        <f>IFERROR([1]!s_info_indexweight($A77,$B$1,"000016.SH"),"")</f>
        <v>0</v>
      </c>
      <c r="AG77">
        <f>IFERROR([1]!s_info_indexweight($A77,$B$1,"000300.SH"),"")</f>
        <v>0</v>
      </c>
      <c r="AH77">
        <f>IFERROR([1]!s_info_indexweight($A77,$B$1,"000905.SH"),"")</f>
        <v>0.157</v>
      </c>
      <c r="AI77">
        <f>IFERROR([1]!s_info_indexweight($A77,$B$1,"000852.SH"),"")</f>
        <v>0</v>
      </c>
    </row>
    <row r="78" spans="1:35">
      <c r="A78" t="s">
        <v>110</v>
      </c>
      <c r="B78">
        <f>[1]!s_dq_close($A78,$B$1,3)</f>
        <v>8.4600000000000009</v>
      </c>
      <c r="C78">
        <f>[1]!s_dq_volume($A78,$B$1)</f>
        <v>222212217</v>
      </c>
      <c r="D78">
        <f>[1]!s_dq_amount($A78,$B$1)</f>
        <v>1867450932</v>
      </c>
      <c r="E78">
        <f>[1]!s_dq_turn($A78,$B$1)</f>
        <v>2.6879059141666599</v>
      </c>
      <c r="F78">
        <f>[1]!S_VAL_MV($A78,$B$1)</f>
        <v>83863337987.520004</v>
      </c>
      <c r="G78">
        <f>[1]!s_val_ev($A78,$B$1)</f>
        <v>74945315616.556702</v>
      </c>
      <c r="H78">
        <f>[1]!s_val_ev1($A78,$B$1)</f>
        <v>76918402603.706696</v>
      </c>
      <c r="I78">
        <f>IFERROR([1]!s_mq_amount($A78,$B$1),"")</f>
        <v>2704914061</v>
      </c>
      <c r="J78">
        <f>[1]!s_val_pe_ttm($A78,$B$1)</f>
        <v>27.290000915527301</v>
      </c>
      <c r="K78">
        <f>[1]!s_val_pb_lf($A78,$B$1)</f>
        <v>1.0863007307052599</v>
      </c>
      <c r="L78">
        <f>[1]!s_val_dividendyield2($A78,$B$1)</f>
        <v>4.07858706110067</v>
      </c>
      <c r="M78">
        <f>[1]!s_val_evtoebitda($A78,$B$1)</f>
        <v>4.0457549631770098</v>
      </c>
      <c r="N78">
        <f>[1]!s_risk_betar24($A78,$B$1)</f>
        <v>1.2086999416351301</v>
      </c>
      <c r="O78">
        <f>[1]!s_profitnotice_changeratio($A78,$B$1)</f>
        <v>0</v>
      </c>
      <c r="P78">
        <f>IFERROR([1]!i_pq_pctchange($A78,TEXT(DATE(YEAR($B$1),1,1),"yyyy-mm-dd"),$B$1),"")</f>
        <v>-28.6677908937605</v>
      </c>
      <c r="Q78">
        <f>[1]!s_west_netprofit($A78,YEAR($B$1),$B$1,180)</f>
        <v>5450400000</v>
      </c>
      <c r="R78">
        <f>[1]!s_west_eps($A78,YEAR($B$1),$B$1,180)</f>
        <v>0.54970002174377397</v>
      </c>
      <c r="S78">
        <f>[1]!s_west_instnum_np($A78,YEAR($B$1),$B$1,180)</f>
        <v>20</v>
      </c>
      <c r="T78">
        <f>[1]!s_west_stdnetprofit($A78,YEAR($B$1),$B$1,180)</f>
        <v>962464785</v>
      </c>
      <c r="U78">
        <f>[1]!s_west_mediannetprofit($A78,YEAR($B$1),$B$1,180)</f>
        <v>5488000000</v>
      </c>
      <c r="V78">
        <f>[1]!s_west_maxnetprofit($A78,YEAR($B$1),$B$1,180)</f>
        <v>7320000000</v>
      </c>
      <c r="W78">
        <f>[1]!s_west_minnetprofit($A78,YEAR($B$1),$B$1,180)</f>
        <v>4100000000</v>
      </c>
      <c r="X78">
        <f>[1]!s_west_netprofit($A78,YEAR($B$1)+1,$B$1,180)</f>
        <v>6968100000</v>
      </c>
      <c r="Y78">
        <f>[1]!s_west_eps($A78,YEAR($B$1)+1,$B$1,180)</f>
        <v>0.70279997587204002</v>
      </c>
      <c r="Z78">
        <f>[1]!s_west_instnum_np($A78,YEAR($B$1)+1,$B$1,180)</f>
        <v>20</v>
      </c>
      <c r="AA78">
        <f>[1]!s_west_stdnetprofit($A78,YEAR($B$1)+1,$B$1,180)</f>
        <v>1277650306</v>
      </c>
      <c r="AB78">
        <f>[1]!s_west_mediannetprofit($A78,YEAR($B$1)+1,$B$1,180)</f>
        <v>6960500000</v>
      </c>
      <c r="AC78">
        <f>[1]!s_west_maxnetprofit($A78,YEAR($B$1)+1,$B$1,180)</f>
        <v>9593000000</v>
      </c>
      <c r="AD78">
        <f>[1]!s_west_minnetprofit($A78,YEAR($B$1)+1,$B$1,180)</f>
        <v>4586000000</v>
      </c>
      <c r="AE78">
        <f>[1]!s_west_avgroe($A78,YEAR($B$1),$B$1,180)</f>
        <v>6.3674998283386204</v>
      </c>
      <c r="AF78">
        <f>IFERROR([1]!s_info_indexweight($A78,$B$1,"000016.SH"),"")</f>
        <v>0</v>
      </c>
      <c r="AG78">
        <f>IFERROR([1]!s_info_indexweight($A78,$B$1,"000300.SH"),"")</f>
        <v>0.15140000000000001</v>
      </c>
      <c r="AH78">
        <f>IFERROR([1]!s_info_indexweight($A78,$B$1,"000905.SH"),"")</f>
        <v>0</v>
      </c>
      <c r="AI78">
        <f>IFERROR([1]!s_info_indexweight($A78,$B$1,"000852.SH"),"")</f>
        <v>0</v>
      </c>
    </row>
    <row r="79" spans="1:35">
      <c r="A79" t="s">
        <v>111</v>
      </c>
      <c r="B79">
        <f>[1]!s_dq_close($A79,$B$1,3)</f>
        <v>53.76</v>
      </c>
      <c r="C79">
        <f>[1]!s_dq_volume($A79,$B$1)</f>
        <v>11555172</v>
      </c>
      <c r="D79">
        <f>[1]!s_dq_amount($A79,$B$1)</f>
        <v>637355223</v>
      </c>
      <c r="E79">
        <f>[1]!s_dq_turn($A79,$B$1)</f>
        <v>6.0108494868499003</v>
      </c>
      <c r="F79">
        <f>[1]!S_VAL_MV($A79,$B$1)</f>
        <v>18938572800</v>
      </c>
      <c r="G79">
        <f>[1]!s_val_ev($A79,$B$1)</f>
        <v>18938572800</v>
      </c>
      <c r="H79">
        <f>[1]!s_val_ev1($A79,$B$1)</f>
        <v>21044000220.080002</v>
      </c>
      <c r="I79">
        <f>IFERROR([1]!s_mq_amount($A79,$B$1),"")</f>
        <v>1456940030</v>
      </c>
      <c r="J79">
        <f>[1]!s_val_pe_ttm($A79,$B$1)</f>
        <v>174.973068237305</v>
      </c>
      <c r="K79">
        <f>[1]!s_val_pb_lf($A79,$B$1)</f>
        <v>8.6114387512206996</v>
      </c>
      <c r="L79">
        <f>[1]!s_val_dividendyield2($A79,$B$1)</f>
        <v>0.102306547619048</v>
      </c>
      <c r="M79">
        <f>[1]!s_val_evtoebitda($A79,$B$1)</f>
        <v>70.398219155444494</v>
      </c>
      <c r="N79">
        <f>[1]!s_risk_betar24($A79,$B$1)</f>
        <v>2.0929000377654998</v>
      </c>
      <c r="O79">
        <f>[1]!s_profitnotice_changeratio($A79,$B$1)</f>
        <v>0</v>
      </c>
      <c r="P79">
        <f>IFERROR([1]!i_pq_pctchange($A79,TEXT(DATE(YEAR($B$1),1,1),"yyyy-mm-dd"),$B$1),"")</f>
        <v>20.565149136577698</v>
      </c>
      <c r="Q79">
        <f>[1]!s_west_netprofit($A79,YEAR($B$1),$B$1,180)</f>
        <v>0</v>
      </c>
      <c r="R79">
        <f>[1]!s_west_eps($A79,YEAR($B$1),$B$1,180)</f>
        <v>0</v>
      </c>
      <c r="S79">
        <f>[1]!s_west_instnum_np($A79,YEAR($B$1),$B$1,180)</f>
        <v>0</v>
      </c>
      <c r="T79">
        <f>[1]!s_west_stdnetprofit($A79,YEAR($B$1),$B$1,180)</f>
        <v>0</v>
      </c>
      <c r="U79">
        <f>[1]!s_west_mediannetprofit($A79,YEAR($B$1),$B$1,180)</f>
        <v>0</v>
      </c>
      <c r="V79">
        <f>[1]!s_west_maxnetprofit($A79,YEAR($B$1),$B$1,180)</f>
        <v>0</v>
      </c>
      <c r="W79">
        <f>[1]!s_west_minnetprofit($A79,YEAR($B$1),$B$1,180)</f>
        <v>0</v>
      </c>
      <c r="X79">
        <f>[1]!s_west_netprofit($A79,YEAR($B$1)+1,$B$1,180)</f>
        <v>0</v>
      </c>
      <c r="Y79">
        <f>[1]!s_west_eps($A79,YEAR($B$1)+1,$B$1,180)</f>
        <v>0</v>
      </c>
      <c r="Z79">
        <f>[1]!s_west_instnum_np($A79,YEAR($B$1)+1,$B$1,180)</f>
        <v>0</v>
      </c>
      <c r="AA79">
        <f>[1]!s_west_stdnetprofit($A79,YEAR($B$1)+1,$B$1,180)</f>
        <v>0</v>
      </c>
      <c r="AB79">
        <f>[1]!s_west_mediannetprofit($A79,YEAR($B$1)+1,$B$1,180)</f>
        <v>0</v>
      </c>
      <c r="AC79">
        <f>[1]!s_west_maxnetprofit($A79,YEAR($B$1)+1,$B$1,180)</f>
        <v>0</v>
      </c>
      <c r="AD79">
        <f>[1]!s_west_minnetprofit($A79,YEAR($B$1)+1,$B$1,180)</f>
        <v>0</v>
      </c>
      <c r="AE79">
        <f>[1]!s_west_avgroe($A79,YEAR($B$1),$B$1,180)</f>
        <v>0</v>
      </c>
      <c r="AF79">
        <f>IFERROR([1]!s_info_indexweight($A79,$B$1,"000016.SH"),"")</f>
        <v>0</v>
      </c>
      <c r="AG79">
        <f>IFERROR([1]!s_info_indexweight($A79,$B$1,"000300.SH"),"")</f>
        <v>0</v>
      </c>
      <c r="AH79">
        <f>IFERROR([1]!s_info_indexweight($A79,$B$1,"000905.SH"),"")</f>
        <v>0</v>
      </c>
      <c r="AI79">
        <f>IFERROR([1]!s_info_indexweight($A79,$B$1,"000852.SH"),"")</f>
        <v>0.115</v>
      </c>
    </row>
    <row r="80" spans="1:35">
      <c r="A80" t="s">
        <v>112</v>
      </c>
      <c r="B80">
        <f>[1]!s_dq_close($A80,$B$1,3)</f>
        <v>3.43</v>
      </c>
      <c r="C80">
        <f>[1]!s_dq_volume($A80,$B$1)</f>
        <v>95473400</v>
      </c>
      <c r="D80">
        <f>[1]!s_dq_amount($A80,$B$1)</f>
        <v>325015324</v>
      </c>
      <c r="E80">
        <f>[1]!s_dq_turn($A80,$B$1)</f>
        <v>1.0276515910445001</v>
      </c>
      <c r="F80">
        <f>[1]!S_VAL_MV($A80,$B$1)</f>
        <v>31867951108.349998</v>
      </c>
      <c r="G80">
        <f>[1]!s_val_ev($A80,$B$1)</f>
        <v>31867951108.349998</v>
      </c>
      <c r="H80">
        <f>[1]!s_val_ev1($A80,$B$1)</f>
        <v>32216596185.25</v>
      </c>
      <c r="I80">
        <f>IFERROR([1]!s_mq_amount($A80,$B$1),"")</f>
        <v>721958383</v>
      </c>
      <c r="J80">
        <f>[1]!s_val_pe_ttm($A80,$B$1)</f>
        <v>416.26498413085898</v>
      </c>
      <c r="K80">
        <f>[1]!s_val_pb_lf($A80,$B$1)</f>
        <v>2.57730317115784</v>
      </c>
      <c r="L80">
        <f>[1]!s_val_dividendyield2($A80,$B$1)</f>
        <v>0</v>
      </c>
      <c r="M80">
        <f>[1]!s_val_evtoebitda($A80,$B$1)</f>
        <v>99.096702727126697</v>
      </c>
      <c r="N80">
        <f>[1]!s_risk_betar24($A80,$B$1)</f>
        <v>1.7786999940872199</v>
      </c>
      <c r="O80">
        <f>[1]!s_profitnotice_changeratio($A80,$B$1)</f>
        <v>0</v>
      </c>
      <c r="P80">
        <f>IFERROR([1]!i_pq_pctchange($A80,TEXT(DATE(YEAR($B$1),1,1),"yyyy-mm-dd"),$B$1),"")</f>
        <v>10.6451612903226</v>
      </c>
      <c r="Q80">
        <f>[1]!s_west_netprofit($A80,YEAR($B$1),$B$1,180)</f>
        <v>484500000</v>
      </c>
      <c r="R80">
        <f>[1]!s_west_eps($A80,YEAR($B$1),$B$1,180)</f>
        <v>5.2099999040365198E-2</v>
      </c>
      <c r="S80">
        <f>[1]!s_west_instnum_np($A80,YEAR($B$1),$B$1,180)</f>
        <v>2</v>
      </c>
      <c r="T80">
        <f>[1]!s_west_stdnetprofit($A80,YEAR($B$1),$B$1,180)</f>
        <v>53033009</v>
      </c>
      <c r="U80">
        <f>[1]!s_west_mediannetprofit($A80,YEAR($B$1),$B$1,180)</f>
        <v>484500000</v>
      </c>
      <c r="V80">
        <f>[1]!s_west_maxnetprofit($A80,YEAR($B$1),$B$1,180)</f>
        <v>522000000</v>
      </c>
      <c r="W80">
        <f>[1]!s_west_minnetprofit($A80,YEAR($B$1),$B$1,180)</f>
        <v>447000000</v>
      </c>
      <c r="X80">
        <f>[1]!s_west_netprofit($A80,YEAR($B$1)+1,$B$1,180)</f>
        <v>1028000000</v>
      </c>
      <c r="Y80">
        <f>[1]!s_west_eps($A80,YEAR($B$1)+1,$B$1,180)</f>
        <v>0.11060000211000399</v>
      </c>
      <c r="Z80">
        <f>[1]!s_west_instnum_np($A80,YEAR($B$1)+1,$B$1,180)</f>
        <v>2</v>
      </c>
      <c r="AA80">
        <f>[1]!s_west_stdnetprofit($A80,YEAR($B$1)+1,$B$1,180)</f>
        <v>461033621</v>
      </c>
      <c r="AB80">
        <f>[1]!s_west_mediannetprofit($A80,YEAR($B$1)+1,$B$1,180)</f>
        <v>1028000000</v>
      </c>
      <c r="AC80">
        <f>[1]!s_west_maxnetprofit($A80,YEAR($B$1)+1,$B$1,180)</f>
        <v>1354000000</v>
      </c>
      <c r="AD80">
        <f>[1]!s_west_minnetprofit($A80,YEAR($B$1)+1,$B$1,180)</f>
        <v>702000000</v>
      </c>
      <c r="AE80">
        <f>[1]!s_west_avgroe($A80,YEAR($B$1),$B$1,180)</f>
        <v>3.75</v>
      </c>
      <c r="AF80">
        <f>IFERROR([1]!s_info_indexweight($A80,$B$1,"000016.SH"),"")</f>
        <v>0</v>
      </c>
      <c r="AG80">
        <f>IFERROR([1]!s_info_indexweight($A80,$B$1,"000300.SH"),"")</f>
        <v>0</v>
      </c>
      <c r="AH80">
        <f>IFERROR([1]!s_info_indexweight($A80,$B$1,"000905.SH"),"")</f>
        <v>0.151</v>
      </c>
      <c r="AI80">
        <f>IFERROR([1]!s_info_indexweight($A80,$B$1,"000852.SH"),"")</f>
        <v>0</v>
      </c>
    </row>
    <row r="81" spans="1:35">
      <c r="A81" t="s">
        <v>113</v>
      </c>
      <c r="B81">
        <f>[1]!s_dq_close($A81,$B$1,3)</f>
        <v>7.08</v>
      </c>
      <c r="C81">
        <f>[1]!s_dq_volume($A81,$B$1)</f>
        <v>548267434</v>
      </c>
      <c r="D81">
        <f>[1]!s_dq_amount($A81,$B$1)</f>
        <v>3846267411</v>
      </c>
      <c r="E81">
        <f>[1]!s_dq_turn($A81,$B$1)</f>
        <v>4.9202902663709001</v>
      </c>
      <c r="F81">
        <f>[1]!S_VAL_MV($A81,$B$1)</f>
        <v>94939058290.800003</v>
      </c>
      <c r="G81">
        <f>[1]!s_val_ev($A81,$B$1)</f>
        <v>94939058290.800003</v>
      </c>
      <c r="H81">
        <f>[1]!s_val_ev1($A81,$B$1)</f>
        <v>125104409781.39999</v>
      </c>
      <c r="I81">
        <f>IFERROR([1]!s_mq_amount($A81,$B$1),"")</f>
        <v>6713166375</v>
      </c>
      <c r="J81">
        <f>[1]!s_val_pe_ttm($A81,$B$1)</f>
        <v>36.172714233398402</v>
      </c>
      <c r="K81">
        <f>[1]!s_val_pb_lf($A81,$B$1)</f>
        <v>2.53269743919373</v>
      </c>
      <c r="L81">
        <f>[1]!s_val_dividendyield2($A81,$B$1)</f>
        <v>2.0507221610904298</v>
      </c>
      <c r="M81">
        <f>[1]!s_val_evtoebitda($A81,$B$1)</f>
        <v>10.6054552239522</v>
      </c>
      <c r="N81">
        <f>[1]!s_risk_betar24($A81,$B$1)</f>
        <v>2.0525999069213898</v>
      </c>
      <c r="O81">
        <f>[1]!s_profitnotice_changeratio($A81,$B$1)</f>
        <v>0</v>
      </c>
      <c r="P81">
        <f>IFERROR([1]!i_pq_pctchange($A81,TEXT(DATE(YEAR($B$1),1,1),"yyyy-mm-dd"),$B$1),"")</f>
        <v>17.803660565723799</v>
      </c>
      <c r="Q81">
        <f>[1]!s_west_netprofit($A81,YEAR($B$1),$B$1,180)</f>
        <v>5735333333</v>
      </c>
      <c r="R81">
        <f>[1]!s_west_eps($A81,YEAR($B$1),$B$1,180)</f>
        <v>0.42770001292228699</v>
      </c>
      <c r="S81">
        <f>[1]!s_west_instnum_np($A81,YEAR($B$1),$B$1,180)</f>
        <v>3</v>
      </c>
      <c r="T81">
        <f>[1]!s_west_stdnetprofit($A81,YEAR($B$1),$B$1,180)</f>
        <v>1617812515</v>
      </c>
      <c r="U81">
        <f>[1]!s_west_mediannetprofit($A81,YEAR($B$1),$B$1,180)</f>
        <v>5102000000</v>
      </c>
      <c r="V81">
        <f>[1]!s_west_maxnetprofit($A81,YEAR($B$1),$B$1,180)</f>
        <v>7574000000</v>
      </c>
      <c r="W81">
        <f>[1]!s_west_minnetprofit($A81,YEAR($B$1),$B$1,180)</f>
        <v>4530000000</v>
      </c>
      <c r="X81">
        <f>[1]!s_west_netprofit($A81,YEAR($B$1)+1,$B$1,180)</f>
        <v>8613666667</v>
      </c>
      <c r="Y81">
        <f>[1]!s_west_eps($A81,YEAR($B$1)+1,$B$1,180)</f>
        <v>0.64240002632141102</v>
      </c>
      <c r="Z81">
        <f>[1]!s_west_instnum_np($A81,YEAR($B$1)+1,$B$1,180)</f>
        <v>3</v>
      </c>
      <c r="AA81">
        <f>[1]!s_west_stdnetprofit($A81,YEAR($B$1)+1,$B$1,180)</f>
        <v>3128097558</v>
      </c>
      <c r="AB81">
        <f>[1]!s_west_mediannetprofit($A81,YEAR($B$1)+1,$B$1,180)</f>
        <v>8048000000</v>
      </c>
      <c r="AC81">
        <f>[1]!s_west_maxnetprofit($A81,YEAR($B$1)+1,$B$1,180)</f>
        <v>11986000000</v>
      </c>
      <c r="AD81">
        <f>[1]!s_west_minnetprofit($A81,YEAR($B$1)+1,$B$1,180)</f>
        <v>5807000000</v>
      </c>
      <c r="AE81">
        <f>[1]!s_west_avgroe($A81,YEAR($B$1),$B$1,180)</f>
        <v>14.266699790954601</v>
      </c>
      <c r="AF81">
        <f>IFERROR([1]!s_info_indexweight($A81,$B$1,"000016.SH"),"")</f>
        <v>0</v>
      </c>
      <c r="AG81">
        <f>IFERROR([1]!s_info_indexweight($A81,$B$1,"000300.SH"),"")</f>
        <v>0.20749999999999999</v>
      </c>
      <c r="AH81">
        <f>IFERROR([1]!s_info_indexweight($A81,$B$1,"000905.SH"),"")</f>
        <v>0</v>
      </c>
      <c r="AI81">
        <f>IFERROR([1]!s_info_indexweight($A81,$B$1,"000852.SH"),"")</f>
        <v>0</v>
      </c>
    </row>
    <row r="82" spans="1:35">
      <c r="A82" t="s">
        <v>114</v>
      </c>
      <c r="B82">
        <f>[1]!s_dq_close($A82,$B$1,3)</f>
        <v>59.91</v>
      </c>
      <c r="C82">
        <f>[1]!s_dq_volume($A82,$B$1)</f>
        <v>189966587</v>
      </c>
      <c r="D82">
        <f>[1]!s_dq_amount($A82,$B$1)</f>
        <v>11121450011</v>
      </c>
      <c r="E82">
        <f>[1]!s_dq_turn($A82,$B$1)</f>
        <v>16.418706511960998</v>
      </c>
      <c r="F82">
        <f>[1]!S_VAL_MV($A82,$B$1)</f>
        <v>69316661471.009995</v>
      </c>
      <c r="G82">
        <f>[1]!s_val_ev($A82,$B$1)</f>
        <v>69316661471.009995</v>
      </c>
      <c r="H82">
        <f>[1]!s_val_ev1($A82,$B$1)</f>
        <v>69528972301.300003</v>
      </c>
      <c r="I82">
        <f>IFERROR([1]!s_mq_amount($A82,$B$1),"")</f>
        <v>25229624793</v>
      </c>
      <c r="J82">
        <f>[1]!s_val_pe_ttm($A82,$B$1)</f>
        <v>225.56568908691401</v>
      </c>
      <c r="K82">
        <f>[1]!s_val_pb_lf($A82,$B$1)</f>
        <v>5.5529012680053702</v>
      </c>
      <c r="L82">
        <f>[1]!s_val_dividendyield2($A82,$B$1)</f>
        <v>0.248314848403347</v>
      </c>
      <c r="M82">
        <f>[1]!s_val_evtoebitda($A82,$B$1)</f>
        <v>67.962535702455895</v>
      </c>
      <c r="N82">
        <f>[1]!s_risk_betar24($A82,$B$1)</f>
        <v>0.88709998130798295</v>
      </c>
      <c r="O82">
        <f>[1]!s_profitnotice_changeratio($A82,$B$1)</f>
        <v>0</v>
      </c>
      <c r="P82">
        <f>IFERROR([1]!i_pq_pctchange($A82,TEXT(DATE(YEAR($B$1),1,1),"yyyy-mm-dd"),$B$1),"")</f>
        <v>267.99754299754301</v>
      </c>
      <c r="Q82">
        <f>[1]!s_west_netprofit($A82,YEAR($B$1),$B$1,180)</f>
        <v>612330000</v>
      </c>
      <c r="R82">
        <f>[1]!s_west_eps($A82,YEAR($B$1),$B$1,180)</f>
        <v>0.52920001745223999</v>
      </c>
      <c r="S82">
        <f>[1]!s_west_instnum_np($A82,YEAR($B$1),$B$1,180)</f>
        <v>2</v>
      </c>
      <c r="T82">
        <f>[1]!s_west_stdnetprofit($A82,YEAR($B$1),$B$1,180)</f>
        <v>173481578</v>
      </c>
      <c r="U82">
        <f>[1]!s_west_mediannetprofit($A82,YEAR($B$1),$B$1,180)</f>
        <v>612330000</v>
      </c>
      <c r="V82">
        <f>[1]!s_west_maxnetprofit($A82,YEAR($B$1),$B$1,180)</f>
        <v>735000000</v>
      </c>
      <c r="W82">
        <f>[1]!s_west_minnetprofit($A82,YEAR($B$1),$B$1,180)</f>
        <v>489660000</v>
      </c>
      <c r="X82">
        <f>[1]!s_west_netprofit($A82,YEAR($B$1)+1,$B$1,180)</f>
        <v>752665000</v>
      </c>
      <c r="Y82">
        <f>[1]!s_west_eps($A82,YEAR($B$1)+1,$B$1,180)</f>
        <v>0.65049999952316295</v>
      </c>
      <c r="Z82">
        <f>[1]!s_west_instnum_np($A82,YEAR($B$1)+1,$B$1,180)</f>
        <v>2</v>
      </c>
      <c r="AA82">
        <f>[1]!s_west_stdnetprofit($A82,YEAR($B$1)+1,$B$1,180)</f>
        <v>158865681</v>
      </c>
      <c r="AB82">
        <f>[1]!s_west_mediannetprofit($A82,YEAR($B$1)+1,$B$1,180)</f>
        <v>752665000</v>
      </c>
      <c r="AC82">
        <f>[1]!s_west_maxnetprofit($A82,YEAR($B$1)+1,$B$1,180)</f>
        <v>865000000</v>
      </c>
      <c r="AD82">
        <f>[1]!s_west_minnetprofit($A82,YEAR($B$1)+1,$B$1,180)</f>
        <v>640330000</v>
      </c>
      <c r="AE82">
        <f>[1]!s_west_avgroe($A82,YEAR($B$1),$B$1,180)</f>
        <v>4.8000001907348597</v>
      </c>
      <c r="AF82">
        <f>IFERROR([1]!s_info_indexweight($A82,$B$1,"000016.SH"),"")</f>
        <v>0</v>
      </c>
      <c r="AG82">
        <f>IFERROR([1]!s_info_indexweight($A82,$B$1,"000300.SH"),"")</f>
        <v>0</v>
      </c>
      <c r="AH82">
        <f>IFERROR([1]!s_info_indexweight($A82,$B$1,"000905.SH"),"")</f>
        <v>0</v>
      </c>
      <c r="AI82">
        <f>IFERROR([1]!s_info_indexweight($A82,$B$1,"000852.SH"),"")</f>
        <v>0.46200000000000002</v>
      </c>
    </row>
    <row r="83" spans="1:35">
      <c r="A83" t="s">
        <v>115</v>
      </c>
      <c r="B83">
        <f>[1]!s_dq_close($A83,$B$1,3)</f>
        <v>5.38</v>
      </c>
      <c r="C83">
        <f>[1]!s_dq_volume($A83,$B$1)</f>
        <v>10409169</v>
      </c>
      <c r="D83">
        <f>[1]!s_dq_amount($A83,$B$1)</f>
        <v>56297465</v>
      </c>
      <c r="E83">
        <f>[1]!s_dq_turn($A83,$B$1)</f>
        <v>0.781829634519005</v>
      </c>
      <c r="F83">
        <f>[1]!S_VAL_MV($A83,$B$1)</f>
        <v>7531667698.9200001</v>
      </c>
      <c r="G83">
        <f>[1]!s_val_ev($A83,$B$1)</f>
        <v>7531667698.9200001</v>
      </c>
      <c r="H83">
        <f>[1]!s_val_ev1($A83,$B$1)</f>
        <v>7533907585.3199997</v>
      </c>
      <c r="I83">
        <f>IFERROR([1]!s_mq_amount($A83,$B$1),"")</f>
        <v>135098971</v>
      </c>
      <c r="J83">
        <f>[1]!s_val_pe_ttm($A83,$B$1)</f>
        <v>20.395805358886701</v>
      </c>
      <c r="K83">
        <f>[1]!s_val_pb_lf($A83,$B$1)</f>
        <v>1.1666285991668699</v>
      </c>
      <c r="L83">
        <f>[1]!s_val_dividendyield2($A83,$B$1)</f>
        <v>2.7881040892193298</v>
      </c>
      <c r="M83">
        <f>[1]!s_val_evtoebitda($A83,$B$1)</f>
        <v>8.3469569826765593</v>
      </c>
      <c r="N83">
        <f>[1]!s_risk_betar24($A83,$B$1)</f>
        <v>1.0836999416351301</v>
      </c>
      <c r="O83">
        <f>[1]!s_profitnotice_changeratio($A83,$B$1)</f>
        <v>0</v>
      </c>
      <c r="P83">
        <f>IFERROR([1]!i_pq_pctchange($A83,TEXT(DATE(YEAR($B$1),1,1),"yyyy-mm-dd"),$B$1),"")</f>
        <v>-4.7787610619469003</v>
      </c>
      <c r="Q83">
        <f>[1]!s_west_netprofit($A83,YEAR($B$1),$B$1,180)</f>
        <v>412000000</v>
      </c>
      <c r="R83">
        <f>[1]!s_west_eps($A83,YEAR($B$1),$B$1,180)</f>
        <v>0.29429998993873602</v>
      </c>
      <c r="S83">
        <f>[1]!s_west_instnum_np($A83,YEAR($B$1),$B$1,180)</f>
        <v>1</v>
      </c>
      <c r="T83">
        <f>[1]!s_west_stdnetprofit($A83,YEAR($B$1),$B$1,180)</f>
        <v>0</v>
      </c>
      <c r="U83">
        <f>[1]!s_west_mediannetprofit($A83,YEAR($B$1),$B$1,180)</f>
        <v>412000000</v>
      </c>
      <c r="V83">
        <f>[1]!s_west_maxnetprofit($A83,YEAR($B$1),$B$1,180)</f>
        <v>412000000</v>
      </c>
      <c r="W83">
        <f>[1]!s_west_minnetprofit($A83,YEAR($B$1),$B$1,180)</f>
        <v>412000000</v>
      </c>
      <c r="X83">
        <f>[1]!s_west_netprofit($A83,YEAR($B$1)+1,$B$1,180)</f>
        <v>448000000</v>
      </c>
      <c r="Y83">
        <f>[1]!s_west_eps($A83,YEAR($B$1)+1,$B$1,180)</f>
        <v>0.31999999284744302</v>
      </c>
      <c r="Z83">
        <f>[1]!s_west_instnum_np($A83,YEAR($B$1)+1,$B$1,180)</f>
        <v>1</v>
      </c>
      <c r="AA83">
        <f>[1]!s_west_stdnetprofit($A83,YEAR($B$1)+1,$B$1,180)</f>
        <v>0</v>
      </c>
      <c r="AB83">
        <f>[1]!s_west_mediannetprofit($A83,YEAR($B$1)+1,$B$1,180)</f>
        <v>448000000</v>
      </c>
      <c r="AC83">
        <f>[1]!s_west_maxnetprofit($A83,YEAR($B$1)+1,$B$1,180)</f>
        <v>448000000</v>
      </c>
      <c r="AD83">
        <f>[1]!s_west_minnetprofit($A83,YEAR($B$1)+1,$B$1,180)</f>
        <v>448000000</v>
      </c>
      <c r="AE83">
        <f>[1]!s_west_avgroe($A83,YEAR($B$1),$B$1,180)</f>
        <v>6.3000001907348597</v>
      </c>
      <c r="AF83">
        <f>IFERROR([1]!s_info_indexweight($A83,$B$1,"000016.SH"),"")</f>
        <v>0</v>
      </c>
      <c r="AG83">
        <f>IFERROR([1]!s_info_indexweight($A83,$B$1,"000300.SH"),"")</f>
        <v>0</v>
      </c>
      <c r="AH83">
        <f>IFERROR([1]!s_info_indexweight($A83,$B$1,"000905.SH"),"")</f>
        <v>0</v>
      </c>
      <c r="AI83">
        <f>IFERROR([1]!s_info_indexweight($A83,$B$1,"000852.SH"),"")</f>
        <v>6.4000000000000001E-2</v>
      </c>
    </row>
    <row r="84" spans="1:35">
      <c r="A84" t="s">
        <v>116</v>
      </c>
      <c r="B84">
        <f>[1]!s_dq_close($A84,$B$1,3)</f>
        <v>39.520000000000003</v>
      </c>
      <c r="C84">
        <f>[1]!s_dq_volume($A84,$B$1)</f>
        <v>46282766</v>
      </c>
      <c r="D84">
        <f>[1]!s_dq_amount($A84,$B$1)</f>
        <v>1826653783</v>
      </c>
      <c r="E84">
        <f>[1]!s_dq_turn($A84,$B$1)</f>
        <v>0.83815078945299204</v>
      </c>
      <c r="F84">
        <f>[1]!S_VAL_MV($A84,$B$1)</f>
        <v>221367554884.32001</v>
      </c>
      <c r="G84">
        <f>[1]!s_val_ev($A84,$B$1)</f>
        <v>221367554884.32001</v>
      </c>
      <c r="H84">
        <f>[1]!s_val_ev1($A84,$B$1)</f>
        <v>295236491799.52002</v>
      </c>
      <c r="I84">
        <f>IFERROR([1]!s_mq_amount($A84,$B$1),"")</f>
        <v>3725070922</v>
      </c>
      <c r="J84">
        <f>[1]!s_val_pe_ttm($A84,$B$1)</f>
        <v>7.5860676765441903</v>
      </c>
      <c r="K84">
        <f>[1]!s_val_pb_lf($A84,$B$1)</f>
        <v>1.45613312721252</v>
      </c>
      <c r="L84">
        <f>[1]!s_val_dividendyield2($A84,$B$1)</f>
        <v>7.5690478813644901</v>
      </c>
      <c r="M84">
        <f>[1]!s_val_evtoebitda($A84,$B$1)</f>
        <v>4.7309052616912401</v>
      </c>
      <c r="N84">
        <f>[1]!s_risk_betar24($A84,$B$1)</f>
        <v>0.67379999160766602</v>
      </c>
      <c r="O84">
        <f>[1]!s_profitnotice_changeratio($A84,$B$1)</f>
        <v>0</v>
      </c>
      <c r="P84">
        <f>IFERROR([1]!i_pq_pctchange($A84,TEXT(DATE(YEAR($B$1),1,1),"yyyy-mm-dd"),$B$1),"")</f>
        <v>0.72530816524631903</v>
      </c>
      <c r="Q84">
        <f>[1]!s_west_netprofit($A84,YEAR($B$1),$B$1,180)</f>
        <v>30178716087</v>
      </c>
      <c r="R84">
        <f>[1]!s_west_eps($A84,YEAR($B$1),$B$1,180)</f>
        <v>5.3877000808715803</v>
      </c>
      <c r="S84">
        <f>[1]!s_west_instnum_np($A84,YEAR($B$1),$B$1,180)</f>
        <v>23</v>
      </c>
      <c r="T84">
        <f>[1]!s_west_stdnetprofit($A84,YEAR($B$1),$B$1,180)</f>
        <v>1256923665</v>
      </c>
      <c r="U84">
        <f>[1]!s_west_mediannetprofit($A84,YEAR($B$1),$B$1,180)</f>
        <v>30495000000</v>
      </c>
      <c r="V84">
        <f>[1]!s_west_maxnetprofit($A84,YEAR($B$1),$B$1,180)</f>
        <v>32279000000</v>
      </c>
      <c r="W84">
        <f>[1]!s_west_minnetprofit($A84,YEAR($B$1),$B$1,180)</f>
        <v>25752000000</v>
      </c>
      <c r="X84">
        <f>[1]!s_west_netprofit($A84,YEAR($B$1)+1,$B$1,180)</f>
        <v>31616925652</v>
      </c>
      <c r="Y84">
        <f>[1]!s_west_eps($A84,YEAR($B$1)+1,$B$1,180)</f>
        <v>5.6444997787475604</v>
      </c>
      <c r="Z84">
        <f>[1]!s_west_instnum_np($A84,YEAR($B$1)+1,$B$1,180)</f>
        <v>23</v>
      </c>
      <c r="AA84">
        <f>[1]!s_west_stdnetprofit($A84,YEAR($B$1)+1,$B$1,180)</f>
        <v>2114942800</v>
      </c>
      <c r="AB84">
        <f>[1]!s_west_mediannetprofit($A84,YEAR($B$1)+1,$B$1,180)</f>
        <v>32048760000</v>
      </c>
      <c r="AC84">
        <f>[1]!s_west_maxnetprofit($A84,YEAR($B$1)+1,$B$1,180)</f>
        <v>34156000000</v>
      </c>
      <c r="AD84">
        <f>[1]!s_west_minnetprofit($A84,YEAR($B$1)+1,$B$1,180)</f>
        <v>24277000000</v>
      </c>
      <c r="AE84">
        <f>[1]!s_west_avgroe($A84,YEAR($B$1),$B$1,180)</f>
        <v>19.239500045776399</v>
      </c>
      <c r="AF84">
        <f>IFERROR([1]!s_info_indexweight($A84,$B$1,"000016.SH"),"")</f>
        <v>0</v>
      </c>
      <c r="AG84">
        <f>IFERROR([1]!s_info_indexweight($A84,$B$1,"000300.SH"),"")</f>
        <v>0.6623</v>
      </c>
      <c r="AH84">
        <f>IFERROR([1]!s_info_indexweight($A84,$B$1,"000905.SH"),"")</f>
        <v>0</v>
      </c>
      <c r="AI84">
        <f>IFERROR([1]!s_info_indexweight($A84,$B$1,"000852.SH"),"")</f>
        <v>0</v>
      </c>
    </row>
    <row r="85" spans="1:35">
      <c r="A85" t="s">
        <v>117</v>
      </c>
      <c r="B85">
        <f>[1]!s_dq_close($A85,$B$1,3)</f>
        <v>66.510000000000005</v>
      </c>
      <c r="C85">
        <f>[1]!s_dq_volume($A85,$B$1)</f>
        <v>83473327</v>
      </c>
      <c r="D85">
        <f>[1]!s_dq_amount($A85,$B$1)</f>
        <v>5381284925</v>
      </c>
      <c r="E85">
        <f>[1]!s_dq_turn($A85,$B$1)</f>
        <v>5.7451903815715797</v>
      </c>
      <c r="F85">
        <f>[1]!S_VAL_MV($A85,$B$1)</f>
        <v>151549978644</v>
      </c>
      <c r="G85">
        <f>[1]!s_val_ev($A85,$B$1)</f>
        <v>151549978644</v>
      </c>
      <c r="H85">
        <f>[1]!s_val_ev1($A85,$B$1)</f>
        <v>158264305820.07001</v>
      </c>
      <c r="I85">
        <f>IFERROR([1]!s_mq_amount($A85,$B$1),"")</f>
        <v>11485132793</v>
      </c>
      <c r="J85">
        <f>[1]!s_val_pe_ttm($A85,$B$1)</f>
        <v>76.510032653808594</v>
      </c>
      <c r="K85">
        <f>[1]!s_val_pb_lf($A85,$B$1)</f>
        <v>14.184618949890099</v>
      </c>
      <c r="L85">
        <f>[1]!s_val_dividendyield2($A85,$B$1)</f>
        <v>0.240602277916874</v>
      </c>
      <c r="M85">
        <f>[1]!s_val_evtoebitda($A85,$B$1)</f>
        <v>61.933534135334597</v>
      </c>
      <c r="N85">
        <f>[1]!s_risk_betar24($A85,$B$1)</f>
        <v>2.6905000209808301</v>
      </c>
      <c r="O85">
        <f>[1]!s_profitnotice_changeratio($A85,$B$1)</f>
        <v>0</v>
      </c>
      <c r="P85">
        <f>IFERROR([1]!i_pq_pctchange($A85,TEXT(DATE(YEAR($B$1),1,1),"yyyy-mm-dd"),$B$1),"")</f>
        <v>140.021652832912</v>
      </c>
      <c r="Q85">
        <f>[1]!s_west_netprofit($A85,YEAR($B$1),$B$1,180)</f>
        <v>4299298571</v>
      </c>
      <c r="R85">
        <f>[1]!s_west_eps($A85,YEAR($B$1),$B$1,180)</f>
        <v>1.8867000341415401</v>
      </c>
      <c r="S85">
        <f>[1]!s_west_instnum_np($A85,YEAR($B$1),$B$1,180)</f>
        <v>7</v>
      </c>
      <c r="T85">
        <f>[1]!s_west_stdnetprofit($A85,YEAR($B$1),$B$1,180)</f>
        <v>1792206683</v>
      </c>
      <c r="U85">
        <f>[1]!s_west_mediannetprofit($A85,YEAR($B$1),$B$1,180)</f>
        <v>4566000000</v>
      </c>
      <c r="V85">
        <f>[1]!s_west_maxnetprofit($A85,YEAR($B$1),$B$1,180)</f>
        <v>7189000000</v>
      </c>
      <c r="W85">
        <f>[1]!s_west_minnetprofit($A85,YEAR($B$1),$B$1,180)</f>
        <v>1783840000</v>
      </c>
      <c r="X85">
        <f>[1]!s_west_netprofit($A85,YEAR($B$1)+1,$B$1,180)</f>
        <v>4891165000</v>
      </c>
      <c r="Y85">
        <f>[1]!s_west_eps($A85,YEAR($B$1)+1,$B$1,180)</f>
        <v>2.1463999748229998</v>
      </c>
      <c r="Z85">
        <f>[1]!s_west_instnum_np($A85,YEAR($B$1)+1,$B$1,180)</f>
        <v>6</v>
      </c>
      <c r="AA85">
        <f>[1]!s_west_stdnetprofit($A85,YEAR($B$1)+1,$B$1,180)</f>
        <v>1941898226</v>
      </c>
      <c r="AB85">
        <f>[1]!s_west_mediannetprofit($A85,YEAR($B$1)+1,$B$1,180)</f>
        <v>4702695000</v>
      </c>
      <c r="AC85">
        <f>[1]!s_west_maxnetprofit($A85,YEAR($B$1)+1,$B$1,180)</f>
        <v>8115000000</v>
      </c>
      <c r="AD85">
        <f>[1]!s_west_minnetprofit($A85,YEAR($B$1)+1,$B$1,180)</f>
        <v>2156400000</v>
      </c>
      <c r="AE85">
        <f>[1]!s_west_avgroe($A85,YEAR($B$1),$B$1,180)</f>
        <v>31.035699844360401</v>
      </c>
      <c r="AF85">
        <f>IFERROR([1]!s_info_indexweight($A85,$B$1,"000016.SH"),"")</f>
        <v>0</v>
      </c>
      <c r="AG85">
        <f>IFERROR([1]!s_info_indexweight($A85,$B$1,"000300.SH"),"")</f>
        <v>0</v>
      </c>
      <c r="AH85">
        <f>IFERROR([1]!s_info_indexweight($A85,$B$1,"000905.SH"),"")</f>
        <v>0.58799999999999997</v>
      </c>
      <c r="AI85">
        <f>IFERROR([1]!s_info_indexweight($A85,$B$1,"000852.SH"),"")</f>
        <v>0</v>
      </c>
    </row>
    <row r="86" spans="1:35">
      <c r="A86" t="s">
        <v>118</v>
      </c>
      <c r="B86">
        <f>[1]!s_dq_close($A86,$B$1,3)</f>
        <v>71.66</v>
      </c>
      <c r="C86">
        <f>[1]!s_dq_volume($A86,$B$1)</f>
        <v>6207744</v>
      </c>
      <c r="D86">
        <f>[1]!s_dq_amount($A86,$B$1)</f>
        <v>446680514</v>
      </c>
      <c r="E86">
        <f>[1]!s_dq_turn($A86,$B$1)</f>
        <v>1.55343285683219</v>
      </c>
      <c r="F86">
        <f>[1]!S_VAL_MV($A86,$B$1)</f>
        <v>29232803328.139999</v>
      </c>
      <c r="G86">
        <f>[1]!s_val_ev($A86,$B$1)</f>
        <v>29232803328.139999</v>
      </c>
      <c r="H86">
        <f>[1]!s_val_ev1($A86,$B$1)</f>
        <v>31229668887.080002</v>
      </c>
      <c r="I86">
        <f>IFERROR([1]!s_mq_amount($A86,$B$1),"")</f>
        <v>845582214</v>
      </c>
      <c r="J86">
        <f>[1]!s_val_pe_ttm($A86,$B$1)</f>
        <v>-696.17236328125</v>
      </c>
      <c r="K86">
        <f>[1]!s_val_pb_lf($A86,$B$1)</f>
        <v>1.3157751560211199</v>
      </c>
      <c r="L86">
        <f>[1]!s_val_dividendyield2($A86,$B$1)</f>
        <v>0.219870483164126</v>
      </c>
      <c r="M86">
        <f>[1]!s_val_evtoebitda($A86,$B$1)</f>
        <v>35.424280361967597</v>
      </c>
      <c r="N86">
        <f>[1]!s_risk_betar24($A86,$B$1)</f>
        <v>1.7116999626159699</v>
      </c>
      <c r="O86">
        <f>[1]!s_profitnotice_changeratio($A86,$B$1)</f>
        <v>0</v>
      </c>
      <c r="P86">
        <f>IFERROR([1]!i_pq_pctchange($A86,TEXT(DATE(YEAR($B$1),1,1),"yyyy-mm-dd"),$B$1),"")</f>
        <v>-22.414448785911201</v>
      </c>
      <c r="Q86">
        <f>[1]!s_west_netprofit($A86,YEAR($B$1),$B$1,180)</f>
        <v>1278430000</v>
      </c>
      <c r="R86">
        <f>[1]!s_west_eps($A86,YEAR($B$1),$B$1,180)</f>
        <v>3.1335999965667698</v>
      </c>
      <c r="S86">
        <f>[1]!s_west_instnum_np($A86,YEAR($B$1),$B$1,180)</f>
        <v>8</v>
      </c>
      <c r="T86">
        <f>[1]!s_west_stdnetprofit($A86,YEAR($B$1),$B$1,180)</f>
        <v>375422116</v>
      </c>
      <c r="U86">
        <f>[1]!s_west_mediannetprofit($A86,YEAR($B$1),$B$1,180)</f>
        <v>1159000000</v>
      </c>
      <c r="V86">
        <f>[1]!s_west_maxnetprofit($A86,YEAR($B$1),$B$1,180)</f>
        <v>2128000000</v>
      </c>
      <c r="W86">
        <f>[1]!s_west_minnetprofit($A86,YEAR($B$1),$B$1,180)</f>
        <v>1022000000</v>
      </c>
      <c r="X86">
        <f>[1]!s_west_netprofit($A86,YEAR($B$1)+1,$B$1,180)</f>
        <v>1555355000</v>
      </c>
      <c r="Y86">
        <f>[1]!s_west_eps($A86,YEAR($B$1)+1,$B$1,180)</f>
        <v>3.81240010261536</v>
      </c>
      <c r="Z86">
        <f>[1]!s_west_instnum_np($A86,YEAR($B$1)+1,$B$1,180)</f>
        <v>8</v>
      </c>
      <c r="AA86">
        <f>[1]!s_west_stdnetprofit($A86,YEAR($B$1)+1,$B$1,180)</f>
        <v>375887874</v>
      </c>
      <c r="AB86">
        <f>[1]!s_west_mediannetprofit($A86,YEAR($B$1)+1,$B$1,180)</f>
        <v>1489500000</v>
      </c>
      <c r="AC86">
        <f>[1]!s_west_maxnetprofit($A86,YEAR($B$1)+1,$B$1,180)</f>
        <v>2411000000</v>
      </c>
      <c r="AD86">
        <f>[1]!s_west_minnetprofit($A86,YEAR($B$1)+1,$B$1,180)</f>
        <v>1217000000</v>
      </c>
      <c r="AE86">
        <f>[1]!s_west_avgroe($A86,YEAR($B$1),$B$1,180)</f>
        <v>5.4463000297546396</v>
      </c>
      <c r="AF86">
        <f>IFERROR([1]!s_info_indexweight($A86,$B$1,"000016.SH"),"")</f>
        <v>0</v>
      </c>
      <c r="AG86">
        <f>IFERROR([1]!s_info_indexweight($A86,$B$1,"000300.SH"),"")</f>
        <v>9.0300000000000005E-2</v>
      </c>
      <c r="AH86">
        <f>IFERROR([1]!s_info_indexweight($A86,$B$1,"000905.SH"),"")</f>
        <v>0</v>
      </c>
      <c r="AI86">
        <f>IFERROR([1]!s_info_indexweight($A86,$B$1,"000852.SH"),"")</f>
        <v>0</v>
      </c>
    </row>
    <row r="87" spans="1:35">
      <c r="A87" t="s">
        <v>119</v>
      </c>
      <c r="B87">
        <f>[1]!s_dq_close($A87,$B$1,3)</f>
        <v>16.11</v>
      </c>
      <c r="C87">
        <f>[1]!s_dq_volume($A87,$B$1)</f>
        <v>17302063</v>
      </c>
      <c r="D87">
        <f>[1]!s_dq_amount($A87,$B$1)</f>
        <v>279939218</v>
      </c>
      <c r="E87">
        <f>[1]!s_dq_turn($A87,$B$1)</f>
        <v>1.7848302258897499</v>
      </c>
      <c r="F87">
        <f>[1]!S_VAL_MV($A87,$B$1)</f>
        <v>15616960699.5</v>
      </c>
      <c r="G87">
        <f>[1]!s_val_ev($A87,$B$1)</f>
        <v>15616960699.5</v>
      </c>
      <c r="H87">
        <f>[1]!s_val_ev1($A87,$B$1)</f>
        <v>18734195871.07</v>
      </c>
      <c r="I87">
        <f>IFERROR([1]!s_mq_amount($A87,$B$1),"")</f>
        <v>937779059</v>
      </c>
      <c r="J87">
        <f>[1]!s_val_pe_ttm($A87,$B$1)</f>
        <v>26.486644744873001</v>
      </c>
      <c r="K87">
        <f>[1]!s_val_pb_lf($A87,$B$1)</f>
        <v>1.8096609115600599</v>
      </c>
      <c r="L87">
        <f>[1]!s_val_dividendyield2($A87,$B$1)</f>
        <v>2.9303755935983902</v>
      </c>
      <c r="M87">
        <f>[1]!s_val_evtoebitda($A87,$B$1)</f>
        <v>11.080060332413799</v>
      </c>
      <c r="N87">
        <f>[1]!s_risk_betar24($A87,$B$1)</f>
        <v>0.946399986743927</v>
      </c>
      <c r="O87">
        <f>[1]!s_profitnotice_changeratio($A87,$B$1)</f>
        <v>0</v>
      </c>
      <c r="P87">
        <f>IFERROR([1]!i_pq_pctchange($A87,TEXT(DATE(YEAR($B$1),1,1),"yyyy-mm-dd"),$B$1),"")</f>
        <v>27.351164327999999</v>
      </c>
      <c r="Q87">
        <f>[1]!s_west_netprofit($A87,YEAR($B$1),$B$1,180)</f>
        <v>1087864444</v>
      </c>
      <c r="R87">
        <f>[1]!s_west_eps($A87,YEAR($B$1),$B$1,180)</f>
        <v>1.1222000122070299</v>
      </c>
      <c r="S87">
        <f>[1]!s_west_instnum_np($A87,YEAR($B$1),$B$1,180)</f>
        <v>9</v>
      </c>
      <c r="T87">
        <f>[1]!s_west_stdnetprofit($A87,YEAR($B$1),$B$1,180)</f>
        <v>374281853</v>
      </c>
      <c r="U87">
        <f>[1]!s_west_mediannetprofit($A87,YEAR($B$1),$B$1,180)</f>
        <v>900000000</v>
      </c>
      <c r="V87">
        <f>[1]!s_west_maxnetprofit($A87,YEAR($B$1),$B$1,180)</f>
        <v>1814000000</v>
      </c>
      <c r="W87">
        <f>[1]!s_west_minnetprofit($A87,YEAR($B$1),$B$1,180)</f>
        <v>721000000</v>
      </c>
      <c r="X87">
        <f>[1]!s_west_netprofit($A87,YEAR($B$1)+1,$B$1,180)</f>
        <v>1043777778</v>
      </c>
      <c r="Y87">
        <f>[1]!s_west_eps($A87,YEAR($B$1)+1,$B$1,180)</f>
        <v>1.07669997215271</v>
      </c>
      <c r="Z87">
        <f>[1]!s_west_instnum_np($A87,YEAR($B$1)+1,$B$1,180)</f>
        <v>9</v>
      </c>
      <c r="AA87">
        <f>[1]!s_west_stdnetprofit($A87,YEAR($B$1)+1,$B$1,180)</f>
        <v>156488640</v>
      </c>
      <c r="AB87">
        <f>[1]!s_west_mediannetprofit($A87,YEAR($B$1)+1,$B$1,180)</f>
        <v>1049000000</v>
      </c>
      <c r="AC87">
        <f>[1]!s_west_maxnetprofit($A87,YEAR($B$1)+1,$B$1,180)</f>
        <v>1346000000</v>
      </c>
      <c r="AD87">
        <f>[1]!s_west_minnetprofit($A87,YEAR($B$1)+1,$B$1,180)</f>
        <v>794000000</v>
      </c>
      <c r="AE87">
        <f>[1]!s_west_avgroe($A87,YEAR($B$1),$B$1,180)</f>
        <v>11.5987997055054</v>
      </c>
      <c r="AF87">
        <f>IFERROR([1]!s_info_indexweight($A87,$B$1,"000016.SH"),"")</f>
        <v>0</v>
      </c>
      <c r="AG87">
        <f>IFERROR([1]!s_info_indexweight($A87,$B$1,"000300.SH"),"")</f>
        <v>0</v>
      </c>
      <c r="AH87">
        <f>IFERROR([1]!s_info_indexweight($A87,$B$1,"000905.SH"),"")</f>
        <v>0</v>
      </c>
      <c r="AI87">
        <f>IFERROR([1]!s_info_indexweight($A87,$B$1,"000852.SH"),"")</f>
        <v>8.8999999999999996E-2</v>
      </c>
    </row>
    <row r="88" spans="1:35">
      <c r="A88" t="s">
        <v>120</v>
      </c>
      <c r="B88">
        <f>[1]!s_dq_close($A88,$B$1,3)</f>
        <v>5.93</v>
      </c>
      <c r="C88">
        <f>[1]!s_dq_volume($A88,$B$1)</f>
        <v>25748748</v>
      </c>
      <c r="D88">
        <f>[1]!s_dq_amount($A88,$B$1)</f>
        <v>153264081</v>
      </c>
      <c r="E88">
        <f>[1]!s_dq_turn($A88,$B$1)</f>
        <v>2.0451282354258802</v>
      </c>
      <c r="F88">
        <f>[1]!S_VAL_MV($A88,$B$1)</f>
        <v>7470550044.9499998</v>
      </c>
      <c r="G88">
        <f>[1]!s_val_ev($A88,$B$1)</f>
        <v>7470550044.9499998</v>
      </c>
      <c r="H88">
        <f>[1]!s_val_ev1($A88,$B$1)</f>
        <v>7832219547.25</v>
      </c>
      <c r="I88">
        <f>IFERROR([1]!s_mq_amount($A88,$B$1),"")</f>
        <v>401436828</v>
      </c>
      <c r="J88">
        <f>[1]!s_val_pe_ttm($A88,$B$1)</f>
        <v>52.140636444091797</v>
      </c>
      <c r="K88">
        <f>[1]!s_val_pb_lf($A88,$B$1)</f>
        <v>1.74488413333893</v>
      </c>
      <c r="L88">
        <f>[1]!s_val_dividendyield2($A88,$B$1)</f>
        <v>0</v>
      </c>
      <c r="M88">
        <f>[1]!s_val_evtoebitda($A88,$B$1)</f>
        <v>35.8739096620696</v>
      </c>
      <c r="N88">
        <f>[1]!s_risk_betar24($A88,$B$1)</f>
        <v>1.59879994392395</v>
      </c>
      <c r="O88">
        <f>[1]!s_profitnotice_changeratio($A88,$B$1)</f>
        <v>0</v>
      </c>
      <c r="P88">
        <f>IFERROR([1]!i_pq_pctchange($A88,TEXT(DATE(YEAR($B$1),1,1),"yyyy-mm-dd"),$B$1),"")</f>
        <v>-31.286210892236401</v>
      </c>
      <c r="Q88">
        <f>[1]!s_west_netprofit($A88,YEAR($B$1),$B$1,180)</f>
        <v>0</v>
      </c>
      <c r="R88">
        <f>[1]!s_west_eps($A88,YEAR($B$1),$B$1,180)</f>
        <v>0</v>
      </c>
      <c r="S88">
        <f>[1]!s_west_instnum_np($A88,YEAR($B$1),$B$1,180)</f>
        <v>0</v>
      </c>
      <c r="T88">
        <f>[1]!s_west_stdnetprofit($A88,YEAR($B$1),$B$1,180)</f>
        <v>0</v>
      </c>
      <c r="U88">
        <f>[1]!s_west_mediannetprofit($A88,YEAR($B$1),$B$1,180)</f>
        <v>0</v>
      </c>
      <c r="V88">
        <f>[1]!s_west_maxnetprofit($A88,YEAR($B$1),$B$1,180)</f>
        <v>0</v>
      </c>
      <c r="W88">
        <f>[1]!s_west_minnetprofit($A88,YEAR($B$1),$B$1,180)</f>
        <v>0</v>
      </c>
      <c r="X88">
        <f>[1]!s_west_netprofit($A88,YEAR($B$1)+1,$B$1,180)</f>
        <v>0</v>
      </c>
      <c r="Y88">
        <f>[1]!s_west_eps($A88,YEAR($B$1)+1,$B$1,180)</f>
        <v>0</v>
      </c>
      <c r="Z88">
        <f>[1]!s_west_instnum_np($A88,YEAR($B$1)+1,$B$1,180)</f>
        <v>0</v>
      </c>
      <c r="AA88">
        <f>[1]!s_west_stdnetprofit($A88,YEAR($B$1)+1,$B$1,180)</f>
        <v>0</v>
      </c>
      <c r="AB88">
        <f>[1]!s_west_mediannetprofit($A88,YEAR($B$1)+1,$B$1,180)</f>
        <v>0</v>
      </c>
      <c r="AC88">
        <f>[1]!s_west_maxnetprofit($A88,YEAR($B$1)+1,$B$1,180)</f>
        <v>0</v>
      </c>
      <c r="AD88">
        <f>[1]!s_west_minnetprofit($A88,YEAR($B$1)+1,$B$1,180)</f>
        <v>0</v>
      </c>
      <c r="AE88">
        <f>[1]!s_west_avgroe($A88,YEAR($B$1),$B$1,180)</f>
        <v>0</v>
      </c>
      <c r="AF88">
        <f>IFERROR([1]!s_info_indexweight($A88,$B$1,"000016.SH"),"")</f>
        <v>0</v>
      </c>
      <c r="AG88">
        <f>IFERROR([1]!s_info_indexweight($A88,$B$1,"000300.SH"),"")</f>
        <v>0</v>
      </c>
      <c r="AH88">
        <f>IFERROR([1]!s_info_indexweight($A88,$B$1,"000905.SH"),"")</f>
        <v>0</v>
      </c>
      <c r="AI88">
        <f>IFERROR([1]!s_info_indexweight($A88,$B$1,"000852.SH"),"")</f>
        <v>6.3E-2</v>
      </c>
    </row>
    <row r="89" spans="1:35">
      <c r="A89" t="s">
        <v>121</v>
      </c>
      <c r="B89">
        <f>[1]!s_dq_close($A89,$B$1,3)</f>
        <v>10.99</v>
      </c>
      <c r="C89">
        <f>[1]!s_dq_volume($A89,$B$1)</f>
        <v>15487109</v>
      </c>
      <c r="D89">
        <f>[1]!s_dq_amount($A89,$B$1)</f>
        <v>170983536</v>
      </c>
      <c r="E89">
        <f>[1]!s_dq_turn($A89,$B$1)</f>
        <v>1.1780148807386699</v>
      </c>
      <c r="F89">
        <f>[1]!S_VAL_MV($A89,$B$1)</f>
        <v>16486567305.879999</v>
      </c>
      <c r="G89">
        <f>[1]!s_val_ev($A89,$B$1)</f>
        <v>16486567305.879999</v>
      </c>
      <c r="H89">
        <f>[1]!s_val_ev1($A89,$B$1)</f>
        <v>18737356091.529999</v>
      </c>
      <c r="I89">
        <f>IFERROR([1]!s_mq_amount($A89,$B$1),"")</f>
        <v>507432475</v>
      </c>
      <c r="J89">
        <f>[1]!s_val_pe_ttm($A89,$B$1)</f>
        <v>12.942289352416999</v>
      </c>
      <c r="K89">
        <f>[1]!s_val_pb_lf($A89,$B$1)</f>
        <v>2.5467603206634499</v>
      </c>
      <c r="L89">
        <f>[1]!s_val_dividendyield2($A89,$B$1)</f>
        <v>0.86012078657165303</v>
      </c>
      <c r="M89">
        <f>[1]!s_val_evtoebitda($A89,$B$1)</f>
        <v>9.4600515395548701</v>
      </c>
      <c r="N89">
        <f>[1]!s_risk_betar24($A89,$B$1)</f>
        <v>1.0822999477386499</v>
      </c>
      <c r="O89">
        <f>[1]!s_profitnotice_changeratio($A89,$B$1)</f>
        <v>0</v>
      </c>
      <c r="P89">
        <f>IFERROR([1]!i_pq_pctchange($A89,TEXT(DATE(YEAR($B$1),1,1),"yyyy-mm-dd"),$B$1),"")</f>
        <v>-8.1871345029239802</v>
      </c>
      <c r="Q89">
        <f>[1]!s_west_netprofit($A89,YEAR($B$1),$B$1,180)</f>
        <v>1482077273</v>
      </c>
      <c r="R89">
        <f>[1]!s_west_eps($A89,YEAR($B$1),$B$1,180)</f>
        <v>0.98799997568130504</v>
      </c>
      <c r="S89">
        <f>[1]!s_west_instnum_np($A89,YEAR($B$1),$B$1,180)</f>
        <v>11</v>
      </c>
      <c r="T89">
        <f>[1]!s_west_stdnetprofit($A89,YEAR($B$1),$B$1,180)</f>
        <v>35357965</v>
      </c>
      <c r="U89">
        <f>[1]!s_west_mediannetprofit($A89,YEAR($B$1),$B$1,180)</f>
        <v>1493000000</v>
      </c>
      <c r="V89">
        <f>[1]!s_west_maxnetprofit($A89,YEAR($B$1),$B$1,180)</f>
        <v>1539000000</v>
      </c>
      <c r="W89">
        <f>[1]!s_west_minnetprofit($A89,YEAR($B$1),$B$1,180)</f>
        <v>1399000000</v>
      </c>
      <c r="X89">
        <f>[1]!s_west_netprofit($A89,YEAR($B$1)+1,$B$1,180)</f>
        <v>1786741818</v>
      </c>
      <c r="Y89">
        <f>[1]!s_west_eps($A89,YEAR($B$1)+1,$B$1,180)</f>
        <v>1.19099998474121</v>
      </c>
      <c r="Z89">
        <f>[1]!s_west_instnum_np($A89,YEAR($B$1)+1,$B$1,180)</f>
        <v>11</v>
      </c>
      <c r="AA89">
        <f>[1]!s_west_stdnetprofit($A89,YEAR($B$1)+1,$B$1,180)</f>
        <v>58542064</v>
      </c>
      <c r="AB89">
        <f>[1]!s_west_mediannetprofit($A89,YEAR($B$1)+1,$B$1,180)</f>
        <v>1821000000</v>
      </c>
      <c r="AC89">
        <f>[1]!s_west_maxnetprofit($A89,YEAR($B$1)+1,$B$1,180)</f>
        <v>1843000000</v>
      </c>
      <c r="AD89">
        <f>[1]!s_west_minnetprofit($A89,YEAR($B$1)+1,$B$1,180)</f>
        <v>1655000000</v>
      </c>
      <c r="AE89">
        <f>[1]!s_west_avgroe($A89,YEAR($B$1),$B$1,180)</f>
        <v>20.2182006835938</v>
      </c>
      <c r="AF89">
        <f>IFERROR([1]!s_info_indexweight($A89,$B$1,"000016.SH"),"")</f>
        <v>0</v>
      </c>
      <c r="AG89">
        <f>IFERROR([1]!s_info_indexweight($A89,$B$1,"000300.SH"),"")</f>
        <v>0</v>
      </c>
      <c r="AH89">
        <f>IFERROR([1]!s_info_indexweight($A89,$B$1,"000905.SH"),"")</f>
        <v>0</v>
      </c>
      <c r="AI89">
        <f>IFERROR([1]!s_info_indexweight($A89,$B$1,"000852.SH"),"")</f>
        <v>0.104</v>
      </c>
    </row>
    <row r="90" spans="1:35">
      <c r="A90" t="s">
        <v>122</v>
      </c>
      <c r="B90">
        <f>[1]!s_dq_close($A90,$B$1,3)</f>
        <v>23.19</v>
      </c>
      <c r="C90">
        <f>[1]!s_dq_volume($A90,$B$1)</f>
        <v>133202716</v>
      </c>
      <c r="D90">
        <f>[1]!s_dq_amount($A90,$B$1)</f>
        <v>3069743247</v>
      </c>
      <c r="E90">
        <f>[1]!s_dq_turn($A90,$B$1)</f>
        <v>19.700608240771199</v>
      </c>
      <c r="F90">
        <f>[1]!S_VAL_MV($A90,$B$1)</f>
        <v>16246390740.84</v>
      </c>
      <c r="G90">
        <f>[1]!s_val_ev($A90,$B$1)</f>
        <v>16246390740.84</v>
      </c>
      <c r="H90">
        <f>[1]!s_val_ev1($A90,$B$1)</f>
        <v>16386695104.559999</v>
      </c>
      <c r="I90">
        <f>IFERROR([1]!s_mq_amount($A90,$B$1),"")</f>
        <v>4104346091</v>
      </c>
      <c r="J90">
        <f>[1]!s_val_pe_ttm($A90,$B$1)</f>
        <v>53.434337615966797</v>
      </c>
      <c r="K90">
        <f>[1]!s_val_pb_lf($A90,$B$1)</f>
        <v>4.2379555702209499</v>
      </c>
      <c r="L90">
        <f>[1]!s_val_dividendyield2($A90,$B$1)</f>
        <v>0.10334533701564701</v>
      </c>
      <c r="M90">
        <f>[1]!s_val_evtoebitda($A90,$B$1)</f>
        <v>110.241484075874</v>
      </c>
      <c r="N90">
        <f>[1]!s_risk_betar24($A90,$B$1)</f>
        <v>1.06719994544983</v>
      </c>
      <c r="O90">
        <f>[1]!s_profitnotice_changeratio($A90,$B$1)</f>
        <v>0</v>
      </c>
      <c r="P90">
        <f>IFERROR([1]!i_pq_pctchange($A90,TEXT(DATE(YEAR($B$1),1,1),"yyyy-mm-dd"),$B$1),"")</f>
        <v>-2.6039479210415601</v>
      </c>
      <c r="Q90">
        <f>[1]!s_west_netprofit($A90,YEAR($B$1),$B$1,180)</f>
        <v>0</v>
      </c>
      <c r="R90">
        <f>[1]!s_west_eps($A90,YEAR($B$1),$B$1,180)</f>
        <v>0</v>
      </c>
      <c r="S90">
        <f>[1]!s_west_instnum_np($A90,YEAR($B$1),$B$1,180)</f>
        <v>0</v>
      </c>
      <c r="T90">
        <f>[1]!s_west_stdnetprofit($A90,YEAR($B$1),$B$1,180)</f>
        <v>0</v>
      </c>
      <c r="U90">
        <f>[1]!s_west_mediannetprofit($A90,YEAR($B$1),$B$1,180)</f>
        <v>0</v>
      </c>
      <c r="V90">
        <f>[1]!s_west_maxnetprofit($A90,YEAR($B$1),$B$1,180)</f>
        <v>0</v>
      </c>
      <c r="W90">
        <f>[1]!s_west_minnetprofit($A90,YEAR($B$1),$B$1,180)</f>
        <v>0</v>
      </c>
      <c r="X90">
        <f>[1]!s_west_netprofit($A90,YEAR($B$1)+1,$B$1,180)</f>
        <v>0</v>
      </c>
      <c r="Y90">
        <f>[1]!s_west_eps($A90,YEAR($B$1)+1,$B$1,180)</f>
        <v>0</v>
      </c>
      <c r="Z90">
        <f>[1]!s_west_instnum_np($A90,YEAR($B$1)+1,$B$1,180)</f>
        <v>0</v>
      </c>
      <c r="AA90">
        <f>[1]!s_west_stdnetprofit($A90,YEAR($B$1)+1,$B$1,180)</f>
        <v>0</v>
      </c>
      <c r="AB90">
        <f>[1]!s_west_mediannetprofit($A90,YEAR($B$1)+1,$B$1,180)</f>
        <v>0</v>
      </c>
      <c r="AC90">
        <f>[1]!s_west_maxnetprofit($A90,YEAR($B$1)+1,$B$1,180)</f>
        <v>0</v>
      </c>
      <c r="AD90">
        <f>[1]!s_west_minnetprofit($A90,YEAR($B$1)+1,$B$1,180)</f>
        <v>0</v>
      </c>
      <c r="AE90">
        <f>[1]!s_west_avgroe($A90,YEAR($B$1),$B$1,180)</f>
        <v>0</v>
      </c>
      <c r="AF90">
        <f>IFERROR([1]!s_info_indexweight($A90,$B$1,"000016.SH"),"")</f>
        <v>0</v>
      </c>
      <c r="AG90">
        <f>IFERROR([1]!s_info_indexweight($A90,$B$1,"000300.SH"),"")</f>
        <v>0</v>
      </c>
      <c r="AH90">
        <f>IFERROR([1]!s_info_indexweight($A90,$B$1,"000905.SH"),"")</f>
        <v>0</v>
      </c>
      <c r="AI90">
        <f>IFERROR([1]!s_info_indexweight($A90,$B$1,"000852.SH"),"")</f>
        <v>0.109</v>
      </c>
    </row>
    <row r="91" spans="1:35">
      <c r="A91" t="s">
        <v>123</v>
      </c>
      <c r="B91">
        <f>[1]!s_dq_close($A91,$B$1,3)</f>
        <v>13.66</v>
      </c>
      <c r="C91">
        <f>[1]!s_dq_volume($A91,$B$1)</f>
        <v>44732600</v>
      </c>
      <c r="D91">
        <f>[1]!s_dq_amount($A91,$B$1)</f>
        <v>614724799</v>
      </c>
      <c r="E91">
        <f>[1]!s_dq_turn($A91,$B$1)</f>
        <v>3.3367614793171998</v>
      </c>
      <c r="F91">
        <f>[1]!S_VAL_MV($A91,$B$1)</f>
        <v>18314330915.619999</v>
      </c>
      <c r="G91">
        <f>[1]!s_val_ev($A91,$B$1)</f>
        <v>18314330915.619999</v>
      </c>
      <c r="H91">
        <f>[1]!s_val_ev1($A91,$B$1)</f>
        <v>18455774012.490002</v>
      </c>
      <c r="I91">
        <f>IFERROR([1]!s_mq_amount($A91,$B$1),"")</f>
        <v>1227391016</v>
      </c>
      <c r="J91">
        <f>[1]!s_val_pe_ttm($A91,$B$1)</f>
        <v>17.834300994873001</v>
      </c>
      <c r="K91">
        <f>[1]!s_val_pb_lf($A91,$B$1)</f>
        <v>2.9769823551178001</v>
      </c>
      <c r="L91">
        <f>[1]!s_val_dividendyield2($A91,$B$1)</f>
        <v>0.60029282576866805</v>
      </c>
      <c r="M91">
        <f>[1]!s_val_evtoebitda($A91,$B$1)</f>
        <v>13.7063498387056</v>
      </c>
      <c r="N91">
        <f>[1]!s_risk_betar24($A91,$B$1)</f>
        <v>1.19169998168945</v>
      </c>
      <c r="O91">
        <f>[1]!s_profitnotice_changeratio($A91,$B$1)</f>
        <v>0</v>
      </c>
      <c r="P91">
        <f>IFERROR([1]!i_pq_pctchange($A91,TEXT(DATE(YEAR($B$1),1,1),"yyyy-mm-dd"),$B$1),"")</f>
        <v>15.177065767285001</v>
      </c>
      <c r="Q91">
        <f>[1]!s_west_netprofit($A91,YEAR($B$1),$B$1,180)</f>
        <v>1034400000</v>
      </c>
      <c r="R91">
        <f>[1]!s_west_eps($A91,YEAR($B$1),$B$1,180)</f>
        <v>0.77139997482299805</v>
      </c>
      <c r="S91">
        <f>[1]!s_west_instnum_np($A91,YEAR($B$1),$B$1,180)</f>
        <v>5</v>
      </c>
      <c r="T91">
        <f>[1]!s_west_stdnetprofit($A91,YEAR($B$1),$B$1,180)</f>
        <v>20255863</v>
      </c>
      <c r="U91">
        <f>[1]!s_west_mediannetprofit($A91,YEAR($B$1),$B$1,180)</f>
        <v>1032000000</v>
      </c>
      <c r="V91">
        <f>[1]!s_west_maxnetprofit($A91,YEAR($B$1),$B$1,180)</f>
        <v>1068000000</v>
      </c>
      <c r="W91">
        <f>[1]!s_west_minnetprofit($A91,YEAR($B$1),$B$1,180)</f>
        <v>1018000000</v>
      </c>
      <c r="X91">
        <f>[1]!s_west_netprofit($A91,YEAR($B$1)+1,$B$1,180)</f>
        <v>1211000000</v>
      </c>
      <c r="Y91">
        <f>[1]!s_west_eps($A91,YEAR($B$1)+1,$B$1,180)</f>
        <v>0.90310001373291005</v>
      </c>
      <c r="Z91">
        <f>[1]!s_west_instnum_np($A91,YEAR($B$1)+1,$B$1,180)</f>
        <v>5</v>
      </c>
      <c r="AA91">
        <f>[1]!s_west_stdnetprofit($A91,YEAR($B$1)+1,$B$1,180)</f>
        <v>22327114</v>
      </c>
      <c r="AB91">
        <f>[1]!s_west_mediannetprofit($A91,YEAR($B$1)+1,$B$1,180)</f>
        <v>1209000000</v>
      </c>
      <c r="AC91">
        <f>[1]!s_west_maxnetprofit($A91,YEAR($B$1)+1,$B$1,180)</f>
        <v>1246000000</v>
      </c>
      <c r="AD91">
        <f>[1]!s_west_minnetprofit($A91,YEAR($B$1)+1,$B$1,180)</f>
        <v>1189000000</v>
      </c>
      <c r="AE91">
        <f>[1]!s_west_avgroe($A91,YEAR($B$1),$B$1,180)</f>
        <v>15.3400001525879</v>
      </c>
      <c r="AF91">
        <f>IFERROR([1]!s_info_indexweight($A91,$B$1,"000016.SH"),"")</f>
        <v>0</v>
      </c>
      <c r="AG91">
        <f>IFERROR([1]!s_info_indexweight($A91,$B$1,"000300.SH"),"")</f>
        <v>0</v>
      </c>
      <c r="AH91">
        <f>IFERROR([1]!s_info_indexweight($A91,$B$1,"000905.SH"),"")</f>
        <v>0</v>
      </c>
      <c r="AI91">
        <f>IFERROR([1]!s_info_indexweight($A91,$B$1,"000852.SH"),"")</f>
        <v>0.121</v>
      </c>
    </row>
    <row r="92" spans="1:35">
      <c r="A92" t="s">
        <v>124</v>
      </c>
      <c r="B92">
        <f>[1]!s_dq_close($A92,$B$1,3)</f>
        <v>7.26</v>
      </c>
      <c r="C92">
        <f>[1]!s_dq_volume($A92,$B$1)</f>
        <v>32630246</v>
      </c>
      <c r="D92">
        <f>[1]!s_dq_amount($A92,$B$1)</f>
        <v>235541087</v>
      </c>
      <c r="E92">
        <f>[1]!s_dq_turn($A92,$B$1)</f>
        <v>0.97633609452474102</v>
      </c>
      <c r="F92">
        <f>[1]!S_VAL_MV($A92,$B$1)</f>
        <v>26984197125.599998</v>
      </c>
      <c r="G92">
        <f>[1]!s_val_ev($A92,$B$1)</f>
        <v>26984197125.599998</v>
      </c>
      <c r="H92">
        <f>[1]!s_val_ev1($A92,$B$1)</f>
        <v>39615745371.93</v>
      </c>
      <c r="I92">
        <f>IFERROR([1]!s_mq_amount($A92,$B$1),"")</f>
        <v>571936803</v>
      </c>
      <c r="J92">
        <f>[1]!s_val_pe_ttm($A92,$B$1)</f>
        <v>26.375785827636701</v>
      </c>
      <c r="K92">
        <f>[1]!s_val_pb_lf($A92,$B$1)</f>
        <v>2.0719163417816202</v>
      </c>
      <c r="L92">
        <f>[1]!s_val_dividendyield2($A92,$B$1)</f>
        <v>4.1343520906227198</v>
      </c>
      <c r="M92">
        <f>[1]!s_val_evtoebitda($A92,$B$1)</f>
        <v>10.027872739293199</v>
      </c>
      <c r="N92">
        <f>[1]!s_risk_betar24($A92,$B$1)</f>
        <v>1.4474999904632599</v>
      </c>
      <c r="O92">
        <f>[1]!s_profitnotice_changeratio($A92,$B$1)</f>
        <v>0</v>
      </c>
      <c r="P92">
        <f>IFERROR([1]!i_pq_pctchange($A92,TEXT(DATE(YEAR($B$1),1,1),"yyyy-mm-dd"),$B$1),"")</f>
        <v>-2.4193548387097001</v>
      </c>
      <c r="Q92">
        <f>[1]!s_west_netprofit($A92,YEAR($B$1),$B$1,180)</f>
        <v>1965595455</v>
      </c>
      <c r="R92">
        <f>[1]!s_west_eps($A92,YEAR($B$1),$B$1,180)</f>
        <v>0.52880001068115201</v>
      </c>
      <c r="S92">
        <f>[1]!s_west_instnum_np($A92,YEAR($B$1),$B$1,180)</f>
        <v>11</v>
      </c>
      <c r="T92">
        <f>[1]!s_west_stdnetprofit($A92,YEAR($B$1),$B$1,180)</f>
        <v>143870672</v>
      </c>
      <c r="U92">
        <f>[1]!s_west_mediannetprofit($A92,YEAR($B$1),$B$1,180)</f>
        <v>1974000000</v>
      </c>
      <c r="V92">
        <f>[1]!s_west_maxnetprofit($A92,YEAR($B$1),$B$1,180)</f>
        <v>2240000000</v>
      </c>
      <c r="W92">
        <f>[1]!s_west_minnetprofit($A92,YEAR($B$1),$B$1,180)</f>
        <v>1716000000</v>
      </c>
      <c r="X92">
        <f>[1]!s_west_netprofit($A92,YEAR($B$1)+1,$B$1,180)</f>
        <v>2349581818</v>
      </c>
      <c r="Y92">
        <f>[1]!s_west_eps($A92,YEAR($B$1)+1,$B$1,180)</f>
        <v>0.63209998607635498</v>
      </c>
      <c r="Z92">
        <f>[1]!s_west_instnum_np($A92,YEAR($B$1)+1,$B$1,180)</f>
        <v>11</v>
      </c>
      <c r="AA92">
        <f>[1]!s_west_stdnetprofit($A92,YEAR($B$1)+1,$B$1,180)</f>
        <v>156108692</v>
      </c>
      <c r="AB92">
        <f>[1]!s_west_mediannetprofit($A92,YEAR($B$1)+1,$B$1,180)</f>
        <v>2389000000</v>
      </c>
      <c r="AC92">
        <f>[1]!s_west_maxnetprofit($A92,YEAR($B$1)+1,$B$1,180)</f>
        <v>2605000000</v>
      </c>
      <c r="AD92">
        <f>[1]!s_west_minnetprofit($A92,YEAR($B$1)+1,$B$1,180)</f>
        <v>2086000000</v>
      </c>
      <c r="AE92">
        <f>[1]!s_west_avgroe($A92,YEAR($B$1),$B$1,180)</f>
        <v>14.4045000076294</v>
      </c>
      <c r="AF92">
        <f>IFERROR([1]!s_info_indexweight($A92,$B$1,"000016.SH"),"")</f>
        <v>0</v>
      </c>
      <c r="AG92">
        <f>IFERROR([1]!s_info_indexweight($A92,$B$1,"000300.SH"),"")</f>
        <v>0</v>
      </c>
      <c r="AH92">
        <f>IFERROR([1]!s_info_indexweight($A92,$B$1,"000905.SH"),"")</f>
        <v>0.17799999999999999</v>
      </c>
      <c r="AI92">
        <f>IFERROR([1]!s_info_indexweight($A92,$B$1,"000852.SH"),"")</f>
        <v>0</v>
      </c>
    </row>
    <row r="93" spans="1:35">
      <c r="A93" t="s">
        <v>125</v>
      </c>
      <c r="B93">
        <f>[1]!s_dq_close($A93,$B$1,3)</f>
        <v>11.34</v>
      </c>
      <c r="C93">
        <f>[1]!s_dq_volume($A93,$B$1)</f>
        <v>20021860</v>
      </c>
      <c r="D93">
        <f>[1]!s_dq_amount($A93,$B$1)</f>
        <v>228055160</v>
      </c>
      <c r="E93">
        <f>[1]!s_dq_turn($A93,$B$1)</f>
        <v>1.60614070824739</v>
      </c>
      <c r="F93">
        <f>[1]!S_VAL_MV($A93,$B$1)</f>
        <v>16644071014.200001</v>
      </c>
      <c r="G93">
        <f>[1]!s_val_ev($A93,$B$1)</f>
        <v>16644071014.200001</v>
      </c>
      <c r="H93">
        <f>[1]!s_val_ev1($A93,$B$1)</f>
        <v>27132173584.720001</v>
      </c>
      <c r="I93">
        <f>IFERROR([1]!s_mq_amount($A93,$B$1),"")</f>
        <v>459111354</v>
      </c>
      <c r="J93">
        <f>[1]!s_val_pe_ttm($A93,$B$1)</f>
        <v>7.7124400138854998</v>
      </c>
      <c r="K93">
        <f>[1]!s_val_pb_lf($A93,$B$1)</f>
        <v>0.86752653121948198</v>
      </c>
      <c r="L93">
        <f>[1]!s_val_dividendyield2($A93,$B$1)</f>
        <v>0.72310405643738995</v>
      </c>
      <c r="M93">
        <f>[1]!s_val_evtoebitda($A93,$B$1)</f>
        <v>9.0068891071877406</v>
      </c>
      <c r="N93">
        <f>[1]!s_risk_betar24($A93,$B$1)</f>
        <v>1.3156000375747701</v>
      </c>
      <c r="O93">
        <f>[1]!s_profitnotice_changeratio($A93,$B$1)</f>
        <v>0</v>
      </c>
      <c r="P93">
        <f>IFERROR([1]!i_pq_pctchange($A93,TEXT(DATE(YEAR($B$1),1,1),"yyyy-mm-dd"),$B$1),"")</f>
        <v>-2.6609442060085802</v>
      </c>
      <c r="Q93">
        <f>[1]!s_west_netprofit($A93,YEAR($B$1),$B$1,180)</f>
        <v>2020000000</v>
      </c>
      <c r="R93">
        <f>[1]!s_west_eps($A93,YEAR($B$1),$B$1,180)</f>
        <v>1.3762999773025499</v>
      </c>
      <c r="S93">
        <f>[1]!s_west_instnum_np($A93,YEAR($B$1),$B$1,180)</f>
        <v>2</v>
      </c>
      <c r="T93">
        <f>[1]!s_west_stdnetprofit($A93,YEAR($B$1),$B$1,180)</f>
        <v>176776695</v>
      </c>
      <c r="U93">
        <f>[1]!s_west_mediannetprofit($A93,YEAR($B$1),$B$1,180)</f>
        <v>2020000000</v>
      </c>
      <c r="V93">
        <f>[1]!s_west_maxnetprofit($A93,YEAR($B$1),$B$1,180)</f>
        <v>2145000000</v>
      </c>
      <c r="W93">
        <f>[1]!s_west_minnetprofit($A93,YEAR($B$1),$B$1,180)</f>
        <v>1895000000</v>
      </c>
      <c r="X93">
        <f>[1]!s_west_netprofit($A93,YEAR($B$1)+1,$B$1,180)</f>
        <v>2173500000</v>
      </c>
      <c r="Y93">
        <f>[1]!s_west_eps($A93,YEAR($B$1)+1,$B$1,180)</f>
        <v>1.4809000492095901</v>
      </c>
      <c r="Z93">
        <f>[1]!s_west_instnum_np($A93,YEAR($B$1)+1,$B$1,180)</f>
        <v>2</v>
      </c>
      <c r="AA93">
        <f>[1]!s_west_stdnetprofit($A93,YEAR($B$1)+1,$B$1,180)</f>
        <v>289206674</v>
      </c>
      <c r="AB93">
        <f>[1]!s_west_mediannetprofit($A93,YEAR($B$1)+1,$B$1,180)</f>
        <v>2173500000</v>
      </c>
      <c r="AC93">
        <f>[1]!s_west_maxnetprofit($A93,YEAR($B$1)+1,$B$1,180)</f>
        <v>2378000000</v>
      </c>
      <c r="AD93">
        <f>[1]!s_west_minnetprofit($A93,YEAR($B$1)+1,$B$1,180)</f>
        <v>1969000000</v>
      </c>
      <c r="AE93">
        <f>[1]!s_west_avgroe($A93,YEAR($B$1),$B$1,180)</f>
        <v>10.2349996566772</v>
      </c>
      <c r="AF93">
        <f>IFERROR([1]!s_info_indexweight($A93,$B$1,"000016.SH"),"")</f>
        <v>0</v>
      </c>
      <c r="AG93">
        <f>IFERROR([1]!s_info_indexweight($A93,$B$1,"000300.SH"),"")</f>
        <v>0</v>
      </c>
      <c r="AH93">
        <f>IFERROR([1]!s_info_indexweight($A93,$B$1,"000905.SH"),"")</f>
        <v>0</v>
      </c>
      <c r="AI93">
        <f>IFERROR([1]!s_info_indexweight($A93,$B$1,"000852.SH"),"")</f>
        <v>9.0999999999999998E-2</v>
      </c>
    </row>
    <row r="94" spans="1:35">
      <c r="A94" t="s">
        <v>126</v>
      </c>
      <c r="B94">
        <f>[1]!s_dq_close($A94,$B$1,3)</f>
        <v>7.93</v>
      </c>
      <c r="C94">
        <f>[1]!s_dq_volume($A94,$B$1)</f>
        <v>18771374</v>
      </c>
      <c r="D94">
        <f>[1]!s_dq_amount($A94,$B$1)</f>
        <v>149156198</v>
      </c>
      <c r="E94">
        <f>[1]!s_dq_turn($A94,$B$1)</f>
        <v>0.80204023245645994</v>
      </c>
      <c r="F94">
        <f>[1]!S_VAL_MV($A94,$B$1)</f>
        <v>18559791615.950001</v>
      </c>
      <c r="G94">
        <f>[1]!s_val_ev($A94,$B$1)</f>
        <v>18559791615.950001</v>
      </c>
      <c r="H94">
        <f>[1]!s_val_ev1($A94,$B$1)</f>
        <v>46848117499.400002</v>
      </c>
      <c r="I94">
        <f>IFERROR([1]!s_mq_amount($A94,$B$1),"")</f>
        <v>315488341</v>
      </c>
      <c r="J94">
        <f>[1]!s_val_pe_ttm($A94,$B$1)</f>
        <v>11.184359550476101</v>
      </c>
      <c r="K94">
        <f>[1]!s_val_pb_lf($A94,$B$1)</f>
        <v>0.91382813453674305</v>
      </c>
      <c r="L94">
        <f>[1]!s_val_dividendyield2($A94,$B$1)</f>
        <v>3.1525851197982302</v>
      </c>
      <c r="M94">
        <f>[1]!s_val_evtoebitda($A94,$B$1)</f>
        <v>0</v>
      </c>
      <c r="N94">
        <f>[1]!s_risk_betar24($A94,$B$1)</f>
        <v>1.81700003147125</v>
      </c>
      <c r="O94">
        <f>[1]!s_profitnotice_changeratio($A94,$B$1)</f>
        <v>0</v>
      </c>
      <c r="P94">
        <f>IFERROR([1]!i_pq_pctchange($A94,TEXT(DATE(YEAR($B$1),1,1),"yyyy-mm-dd"),$B$1),"")</f>
        <v>-13.3026882224533</v>
      </c>
      <c r="Q94">
        <f>[1]!s_west_netprofit($A94,YEAR($B$1),$B$1,180)</f>
        <v>1629000000</v>
      </c>
      <c r="R94">
        <f>[1]!s_west_eps($A94,YEAR($B$1),$B$1,180)</f>
        <v>0.69599997997283902</v>
      </c>
      <c r="S94">
        <f>[1]!s_west_instnum_np($A94,YEAR($B$1),$B$1,180)</f>
        <v>1</v>
      </c>
      <c r="T94">
        <f>[1]!s_west_stdnetprofit($A94,YEAR($B$1),$B$1,180)</f>
        <v>0</v>
      </c>
      <c r="U94">
        <f>[1]!s_west_mediannetprofit($A94,YEAR($B$1),$B$1,180)</f>
        <v>1629000000</v>
      </c>
      <c r="V94">
        <f>[1]!s_west_maxnetprofit($A94,YEAR($B$1),$B$1,180)</f>
        <v>1629000000</v>
      </c>
      <c r="W94">
        <f>[1]!s_west_minnetprofit($A94,YEAR($B$1),$B$1,180)</f>
        <v>1629000000</v>
      </c>
      <c r="X94">
        <f>[1]!s_west_netprofit($A94,YEAR($B$1)+1,$B$1,180)</f>
        <v>1740000000</v>
      </c>
      <c r="Y94">
        <f>[1]!s_west_eps($A94,YEAR($B$1)+1,$B$1,180)</f>
        <v>0.743399977684021</v>
      </c>
      <c r="Z94">
        <f>[1]!s_west_instnum_np($A94,YEAR($B$1)+1,$B$1,180)</f>
        <v>1</v>
      </c>
      <c r="AA94">
        <f>[1]!s_west_stdnetprofit($A94,YEAR($B$1)+1,$B$1,180)</f>
        <v>0</v>
      </c>
      <c r="AB94">
        <f>[1]!s_west_mediannetprofit($A94,YEAR($B$1)+1,$B$1,180)</f>
        <v>1740000000</v>
      </c>
      <c r="AC94">
        <f>[1]!s_west_maxnetprofit($A94,YEAR($B$1)+1,$B$1,180)</f>
        <v>1740000000</v>
      </c>
      <c r="AD94">
        <f>[1]!s_west_minnetprofit($A94,YEAR($B$1)+1,$B$1,180)</f>
        <v>1740000000</v>
      </c>
      <c r="AE94">
        <f>[1]!s_west_avgroe($A94,YEAR($B$1),$B$1,180)</f>
        <v>0</v>
      </c>
      <c r="AF94">
        <f>IFERROR([1]!s_info_indexweight($A94,$B$1,"000016.SH"),"")</f>
        <v>0</v>
      </c>
      <c r="AG94">
        <f>IFERROR([1]!s_info_indexweight($A94,$B$1,"000300.SH"),"")</f>
        <v>0</v>
      </c>
      <c r="AH94">
        <f>IFERROR([1]!s_info_indexweight($A94,$B$1,"000905.SH"),"")</f>
        <v>0</v>
      </c>
      <c r="AI94">
        <f>IFERROR([1]!s_info_indexweight($A94,$B$1,"000852.SH"),"")</f>
        <v>0.12</v>
      </c>
    </row>
    <row r="95" spans="1:35">
      <c r="A95" t="s">
        <v>127</v>
      </c>
      <c r="B95">
        <f>[1]!s_dq_close($A95,$B$1,3)</f>
        <v>38.72</v>
      </c>
      <c r="C95">
        <f>[1]!s_dq_volume($A95,$B$1)</f>
        <v>17861412</v>
      </c>
      <c r="D95">
        <f>[1]!s_dq_amount($A95,$B$1)</f>
        <v>685985754</v>
      </c>
      <c r="E95">
        <f>[1]!s_dq_turn($A95,$B$1)</f>
        <v>1.5072115307087901</v>
      </c>
      <c r="F95">
        <f>[1]!S_VAL_MV($A95,$B$1)</f>
        <v>45885821576.32</v>
      </c>
      <c r="G95">
        <f>[1]!s_val_ev($A95,$B$1)</f>
        <v>45885821576.32</v>
      </c>
      <c r="H95">
        <f>[1]!s_val_ev1($A95,$B$1)</f>
        <v>50423890533.339996</v>
      </c>
      <c r="I95">
        <f>IFERROR([1]!s_mq_amount($A95,$B$1),"")</f>
        <v>1581085432</v>
      </c>
      <c r="J95">
        <f>[1]!s_val_pe_ttm($A95,$B$1)</f>
        <v>56.089992523193402</v>
      </c>
      <c r="K95">
        <f>[1]!s_val_pb_lf($A95,$B$1)</f>
        <v>16.119947433471701</v>
      </c>
      <c r="L95">
        <f>[1]!s_val_dividendyield2($A95,$B$1)</f>
        <v>0.33574380165289303</v>
      </c>
      <c r="M95">
        <f>[1]!s_val_evtoebitda($A95,$B$1)</f>
        <v>19.347834444200998</v>
      </c>
      <c r="N95">
        <f>[1]!s_risk_betar24($A95,$B$1)</f>
        <v>1.33889997005463</v>
      </c>
      <c r="O95">
        <f>[1]!s_profitnotice_changeratio($A95,$B$1)</f>
        <v>0</v>
      </c>
      <c r="P95">
        <f>IFERROR([1]!i_pq_pctchange($A95,TEXT(DATE(YEAR($B$1),1,1),"yyyy-mm-dd"),$B$1),"")</f>
        <v>39.723913348877097</v>
      </c>
      <c r="Q95">
        <f>[1]!s_west_netprofit($A95,YEAR($B$1),$B$1,180)</f>
        <v>1810200000</v>
      </c>
      <c r="R95">
        <f>[1]!s_west_eps($A95,YEAR($B$1),$B$1,180)</f>
        <v>1.5275000333786</v>
      </c>
      <c r="S95">
        <f>[1]!s_west_instnum_np($A95,YEAR($B$1),$B$1,180)</f>
        <v>5</v>
      </c>
      <c r="T95">
        <f>[1]!s_west_stdnetprofit($A95,YEAR($B$1),$B$1,180)</f>
        <v>440828425</v>
      </c>
      <c r="U95">
        <f>[1]!s_west_mediannetprofit($A95,YEAR($B$1),$B$1,180)</f>
        <v>1970000000</v>
      </c>
      <c r="V95">
        <f>[1]!s_west_maxnetprofit($A95,YEAR($B$1),$B$1,180)</f>
        <v>2325000000</v>
      </c>
      <c r="W95">
        <f>[1]!s_west_minnetprofit($A95,YEAR($B$1),$B$1,180)</f>
        <v>1212000000</v>
      </c>
      <c r="X95">
        <f>[1]!s_west_netprofit($A95,YEAR($B$1)+1,$B$1,180)</f>
        <v>2701600000</v>
      </c>
      <c r="Y95">
        <f>[1]!s_west_eps($A95,YEAR($B$1)+1,$B$1,180)</f>
        <v>2.2797000408172599</v>
      </c>
      <c r="Z95">
        <f>[1]!s_west_instnum_np($A95,YEAR($B$1)+1,$B$1,180)</f>
        <v>5</v>
      </c>
      <c r="AA95">
        <f>[1]!s_west_stdnetprofit($A95,YEAR($B$1)+1,$B$1,180)</f>
        <v>674816123</v>
      </c>
      <c r="AB95">
        <f>[1]!s_west_mediannetprofit($A95,YEAR($B$1)+1,$B$1,180)</f>
        <v>2803000000</v>
      </c>
      <c r="AC95">
        <f>[1]!s_west_maxnetprofit($A95,YEAR($B$1)+1,$B$1,180)</f>
        <v>3445000000</v>
      </c>
      <c r="AD95">
        <f>[1]!s_west_minnetprofit($A95,YEAR($B$1)+1,$B$1,180)</f>
        <v>1727000000</v>
      </c>
      <c r="AE95">
        <f>[1]!s_west_avgroe($A95,YEAR($B$1),$B$1,180)</f>
        <v>40.104000091552699</v>
      </c>
      <c r="AF95">
        <f>IFERROR([1]!s_info_indexweight($A95,$B$1,"000016.SH"),"")</f>
        <v>0</v>
      </c>
      <c r="AG95">
        <f>IFERROR([1]!s_info_indexweight($A95,$B$1,"000300.SH"),"")</f>
        <v>0</v>
      </c>
      <c r="AH95">
        <f>IFERROR([1]!s_info_indexweight($A95,$B$1,"000905.SH"),"")</f>
        <v>0</v>
      </c>
      <c r="AI95">
        <f>IFERROR([1]!s_info_indexweight($A95,$B$1,"000852.SH"),"")</f>
        <v>0.161</v>
      </c>
    </row>
    <row r="96" spans="1:35">
      <c r="A96" t="s">
        <v>128</v>
      </c>
      <c r="B96">
        <f>[1]!s_dq_close($A96,$B$1,3)</f>
        <v>5.89</v>
      </c>
      <c r="C96">
        <f>[1]!s_dq_volume($A96,$B$1)</f>
        <v>170737485</v>
      </c>
      <c r="D96">
        <f>[1]!s_dq_amount($A96,$B$1)</f>
        <v>1006819304</v>
      </c>
      <c r="E96">
        <f>[1]!s_dq_turn($A96,$B$1)</f>
        <v>7.8519191497029004</v>
      </c>
      <c r="F96">
        <f>[1]!S_VAL_MV($A96,$B$1)</f>
        <v>12815979507.18</v>
      </c>
      <c r="G96">
        <f>[1]!s_val_ev($A96,$B$1)</f>
        <v>12815979507.18</v>
      </c>
      <c r="H96">
        <f>[1]!s_val_ev1($A96,$B$1)</f>
        <v>19764029382.970001</v>
      </c>
      <c r="I96">
        <f>IFERROR([1]!s_mq_amount($A96,$B$1),"")</f>
        <v>2832914547</v>
      </c>
      <c r="J96">
        <f>[1]!s_val_pe_ttm($A96,$B$1)</f>
        <v>12.3853464126587</v>
      </c>
      <c r="K96">
        <f>[1]!s_val_pb_lf($A96,$B$1)</f>
        <v>1.0127760171890301</v>
      </c>
      <c r="L96">
        <f>[1]!s_val_dividendyield2($A96,$B$1)</f>
        <v>4.2444821731748696</v>
      </c>
      <c r="M96">
        <f>[1]!s_val_evtoebitda($A96,$B$1)</f>
        <v>7.9618975200660103</v>
      </c>
      <c r="N96">
        <f>[1]!s_risk_betar24($A96,$B$1)</f>
        <v>0.83399999141693104</v>
      </c>
      <c r="O96">
        <f>[1]!s_profitnotice_changeratio($A96,$B$1)</f>
        <v>0</v>
      </c>
      <c r="P96">
        <f>IFERROR([1]!i_pq_pctchange($A96,TEXT(DATE(YEAR($B$1),1,1),"yyyy-mm-dd"),$B$1),"")</f>
        <v>46.010812296666899</v>
      </c>
      <c r="Q96">
        <f>[1]!s_west_netprofit($A96,YEAR($B$1),$B$1,180)</f>
        <v>1099380000</v>
      </c>
      <c r="R96">
        <f>[1]!s_west_eps($A96,YEAR($B$1),$B$1,180)</f>
        <v>0.50520002841949496</v>
      </c>
      <c r="S96">
        <f>[1]!s_west_instnum_np($A96,YEAR($B$1),$B$1,180)</f>
        <v>2</v>
      </c>
      <c r="T96">
        <f>[1]!s_west_stdnetprofit($A96,YEAR($B$1),$B$1,180)</f>
        <v>20675802</v>
      </c>
      <c r="U96">
        <f>[1]!s_west_mediannetprofit($A96,YEAR($B$1),$B$1,180)</f>
        <v>1099380000</v>
      </c>
      <c r="V96">
        <f>[1]!s_west_maxnetprofit($A96,YEAR($B$1),$B$1,180)</f>
        <v>1114000000</v>
      </c>
      <c r="W96">
        <f>[1]!s_west_minnetprofit($A96,YEAR($B$1),$B$1,180)</f>
        <v>1084760000</v>
      </c>
      <c r="X96">
        <f>[1]!s_west_netprofit($A96,YEAR($B$1)+1,$B$1,180)</f>
        <v>1102925000</v>
      </c>
      <c r="Y96">
        <f>[1]!s_west_eps($A96,YEAR($B$1)+1,$B$1,180)</f>
        <v>0.50690001249313399</v>
      </c>
      <c r="Z96">
        <f>[1]!s_west_instnum_np($A96,YEAR($B$1)+1,$B$1,180)</f>
        <v>2</v>
      </c>
      <c r="AA96">
        <f>[1]!s_west_stdnetprofit($A96,YEAR($B$1)+1,$B$1,180)</f>
        <v>24147697</v>
      </c>
      <c r="AB96">
        <f>[1]!s_west_mediannetprofit($A96,YEAR($B$1)+1,$B$1,180)</f>
        <v>1102925000</v>
      </c>
      <c r="AC96">
        <f>[1]!s_west_maxnetprofit($A96,YEAR($B$1)+1,$B$1,180)</f>
        <v>1120000000</v>
      </c>
      <c r="AD96">
        <f>[1]!s_west_minnetprofit($A96,YEAR($B$1)+1,$B$1,180)</f>
        <v>1085850000</v>
      </c>
      <c r="AE96">
        <f>[1]!s_west_avgroe($A96,YEAR($B$1),$B$1,180)</f>
        <v>8.3149995803833008</v>
      </c>
      <c r="AF96">
        <f>IFERROR([1]!s_info_indexweight($A96,$B$1,"000016.SH"),"")</f>
        <v>0</v>
      </c>
      <c r="AG96">
        <f>IFERROR([1]!s_info_indexweight($A96,$B$1,"000300.SH"),"")</f>
        <v>0</v>
      </c>
      <c r="AH96">
        <f>IFERROR([1]!s_info_indexweight($A96,$B$1,"000905.SH"),"")</f>
        <v>0</v>
      </c>
      <c r="AI96">
        <f>IFERROR([1]!s_info_indexweight($A96,$B$1,"000852.SH"),"")</f>
        <v>0.14499999999999999</v>
      </c>
    </row>
    <row r="97" spans="1:35">
      <c r="A97" t="s">
        <v>129</v>
      </c>
      <c r="B97">
        <f>[1]!s_dq_close($A97,$B$1,3)</f>
        <v>13.16</v>
      </c>
      <c r="C97">
        <f>[1]!s_dq_volume($A97,$B$1)</f>
        <v>51811125</v>
      </c>
      <c r="D97">
        <f>[1]!s_dq_amount($A97,$B$1)</f>
        <v>681437415</v>
      </c>
      <c r="E97">
        <f>[1]!s_dq_turn($A97,$B$1)</f>
        <v>1.3627651378990999</v>
      </c>
      <c r="F97">
        <f>[1]!S_VAL_MV($A97,$B$1)</f>
        <v>50285462636.919998</v>
      </c>
      <c r="G97">
        <f>[1]!s_val_ev($A97,$B$1)</f>
        <v>50285462636.919998</v>
      </c>
      <c r="H97">
        <f>[1]!s_val_ev1($A97,$B$1)</f>
        <v>121156932584.67999</v>
      </c>
      <c r="I97">
        <f>IFERROR([1]!s_mq_amount($A97,$B$1),"")</f>
        <v>1223243842</v>
      </c>
      <c r="J97">
        <f>[1]!s_val_pe_ttm($A97,$B$1)</f>
        <v>22.840116500854499</v>
      </c>
      <c r="K97">
        <f>[1]!s_val_pb_lf($A97,$B$1)</f>
        <v>1.9019426107406601</v>
      </c>
      <c r="L97">
        <f>[1]!s_val_dividendyield2($A97,$B$1)</f>
        <v>0.32816149657702998</v>
      </c>
      <c r="M97">
        <f>[1]!s_val_evtoebitda($A97,$B$1)</f>
        <v>18.315193824649999</v>
      </c>
      <c r="N97">
        <f>[1]!s_risk_betar24($A97,$B$1)</f>
        <v>1.43700003623962</v>
      </c>
      <c r="O97">
        <f>[1]!s_profitnotice_changeratio($A97,$B$1)</f>
        <v>0</v>
      </c>
      <c r="P97">
        <f>IFERROR([1]!i_pq_pctchange($A97,TEXT(DATE(YEAR($B$1),1,1),"yyyy-mm-dd"),$B$1),"")</f>
        <v>22.1912720519963</v>
      </c>
      <c r="Q97">
        <f>[1]!s_west_netprofit($A97,YEAR($B$1),$B$1,180)</f>
        <v>5078447500</v>
      </c>
      <c r="R97">
        <f>[1]!s_west_eps($A97,YEAR($B$1),$B$1,180)</f>
        <v>1.3291000127792401</v>
      </c>
      <c r="S97">
        <f>[1]!s_west_instnum_np($A97,YEAR($B$1),$B$1,180)</f>
        <v>4</v>
      </c>
      <c r="T97">
        <f>[1]!s_west_stdnetprofit($A97,YEAR($B$1),$B$1,180)</f>
        <v>3113775368</v>
      </c>
      <c r="U97">
        <f>[1]!s_west_mediannetprofit($A97,YEAR($B$1),$B$1,180)</f>
        <v>6069395000</v>
      </c>
      <c r="V97">
        <f>[1]!s_west_maxnetprofit($A97,YEAR($B$1),$B$1,180)</f>
        <v>7492000000</v>
      </c>
      <c r="W97">
        <f>[1]!s_west_minnetprofit($A97,YEAR($B$1),$B$1,180)</f>
        <v>683000000</v>
      </c>
      <c r="X97">
        <f>[1]!s_west_netprofit($A97,YEAR($B$1)+1,$B$1,180)</f>
        <v>5436085000</v>
      </c>
      <c r="Y97">
        <f>[1]!s_west_eps($A97,YEAR($B$1)+1,$B$1,180)</f>
        <v>1.4227000474929801</v>
      </c>
      <c r="Z97">
        <f>[1]!s_west_instnum_np($A97,YEAR($B$1)+1,$B$1,180)</f>
        <v>4</v>
      </c>
      <c r="AA97">
        <f>[1]!s_west_stdnetprofit($A97,YEAR($B$1)+1,$B$1,180)</f>
        <v>3244463738</v>
      </c>
      <c r="AB97">
        <f>[1]!s_west_mediannetprofit($A97,YEAR($B$1)+1,$B$1,180)</f>
        <v>6532500000</v>
      </c>
      <c r="AC97">
        <f>[1]!s_west_maxnetprofit($A97,YEAR($B$1)+1,$B$1,180)</f>
        <v>7843340000</v>
      </c>
      <c r="AD97">
        <f>[1]!s_west_minnetprofit($A97,YEAR($B$1)+1,$B$1,180)</f>
        <v>836000000</v>
      </c>
      <c r="AE97">
        <f>[1]!s_west_avgroe($A97,YEAR($B$1),$B$1,180)</f>
        <v>18.412500381469702</v>
      </c>
      <c r="AF97">
        <f>IFERROR([1]!s_info_indexweight($A97,$B$1,"000016.SH"),"")</f>
        <v>0</v>
      </c>
      <c r="AG97">
        <f>IFERROR([1]!s_info_indexweight($A97,$B$1,"000300.SH"),"")</f>
        <v>0</v>
      </c>
      <c r="AH97">
        <f>IFERROR([1]!s_info_indexweight($A97,$B$1,"000905.SH"),"")</f>
        <v>0.28000000000000003</v>
      </c>
      <c r="AI97">
        <f>IFERROR([1]!s_info_indexweight($A97,$B$1,"000852.SH"),"")</f>
        <v>0</v>
      </c>
    </row>
    <row r="98" spans="1:35">
      <c r="A98" t="s">
        <v>130</v>
      </c>
      <c r="B98">
        <f>[1]!s_dq_close($A98,$B$1,3)</f>
        <v>13.94</v>
      </c>
      <c r="C98">
        <f>[1]!s_dq_volume($A98,$B$1)</f>
        <v>12768900</v>
      </c>
      <c r="D98">
        <f>[1]!s_dq_amount($A98,$B$1)</f>
        <v>178765093</v>
      </c>
      <c r="E98">
        <f>[1]!s_dq_turn($A98,$B$1)</f>
        <v>0.25299299170420603</v>
      </c>
      <c r="F98">
        <f>[1]!S_VAL_MV($A98,$B$1)</f>
        <v>70357387496.580002</v>
      </c>
      <c r="G98">
        <f>[1]!s_val_ev($A98,$B$1)</f>
        <v>70357387496.580002</v>
      </c>
      <c r="H98">
        <f>[1]!s_val_ev1($A98,$B$1)</f>
        <v>102327642606.42</v>
      </c>
      <c r="I98">
        <f>IFERROR([1]!s_mq_amount($A98,$B$1),"")</f>
        <v>472728703</v>
      </c>
      <c r="J98">
        <f>[1]!s_val_pe_ttm($A98,$B$1)</f>
        <v>11.6171016693115</v>
      </c>
      <c r="K98">
        <f>[1]!s_val_pb_lf($A98,$B$1)</f>
        <v>1.6611137390136701</v>
      </c>
      <c r="L98">
        <f>[1]!s_val_dividendyield2($A98,$B$1)</f>
        <v>4.6326784725777301</v>
      </c>
      <c r="M98">
        <f>[1]!s_val_evtoebitda($A98,$B$1)</f>
        <v>7.31881444161725</v>
      </c>
      <c r="N98">
        <f>[1]!s_risk_betar24($A98,$B$1)</f>
        <v>1.0513999462127701</v>
      </c>
      <c r="O98">
        <f>[1]!s_profitnotice_changeratio($A98,$B$1)</f>
        <v>0</v>
      </c>
      <c r="P98">
        <f>IFERROR([1]!i_pq_pctchange($A98,TEXT(DATE(YEAR($B$1),1,1),"yyyy-mm-dd"),$B$1),"")</f>
        <v>-12.1399209671604</v>
      </c>
      <c r="Q98">
        <f>[1]!s_west_netprofit($A98,YEAR($B$1),$B$1,180)</f>
        <v>6507666667</v>
      </c>
      <c r="R98">
        <f>[1]!s_west_eps($A98,YEAR($B$1),$B$1,180)</f>
        <v>1.28939998149872</v>
      </c>
      <c r="S98">
        <f>[1]!s_west_instnum_np($A98,YEAR($B$1),$B$1,180)</f>
        <v>6</v>
      </c>
      <c r="T98">
        <f>[1]!s_west_stdnetprofit($A98,YEAR($B$1),$B$1,180)</f>
        <v>177193303</v>
      </c>
      <c r="U98">
        <f>[1]!s_west_mediannetprofit($A98,YEAR($B$1),$B$1,180)</f>
        <v>6459500000</v>
      </c>
      <c r="V98">
        <f>[1]!s_west_maxnetprofit($A98,YEAR($B$1),$B$1,180)</f>
        <v>6814000000</v>
      </c>
      <c r="W98">
        <f>[1]!s_west_minnetprofit($A98,YEAR($B$1),$B$1,180)</f>
        <v>6355000000</v>
      </c>
      <c r="X98">
        <f>[1]!s_west_netprofit($A98,YEAR($B$1)+1,$B$1,180)</f>
        <v>6992000000</v>
      </c>
      <c r="Y98">
        <f>[1]!s_west_eps($A98,YEAR($B$1)+1,$B$1,180)</f>
        <v>1.3853000402450599</v>
      </c>
      <c r="Z98">
        <f>[1]!s_west_instnum_np($A98,YEAR($B$1)+1,$B$1,180)</f>
        <v>6</v>
      </c>
      <c r="AA98">
        <f>[1]!s_west_stdnetprofit($A98,YEAR($B$1)+1,$B$1,180)</f>
        <v>423283829</v>
      </c>
      <c r="AB98">
        <f>[1]!s_west_mediannetprofit($A98,YEAR($B$1)+1,$B$1,180)</f>
        <v>6865500000</v>
      </c>
      <c r="AC98">
        <f>[1]!s_west_maxnetprofit($A98,YEAR($B$1)+1,$B$1,180)</f>
        <v>7827000000</v>
      </c>
      <c r="AD98">
        <f>[1]!s_west_minnetprofit($A98,YEAR($B$1)+1,$B$1,180)</f>
        <v>6654000000</v>
      </c>
      <c r="AE98">
        <f>[1]!s_west_avgroe($A98,YEAR($B$1),$B$1,180)</f>
        <v>13.7150001525879</v>
      </c>
      <c r="AF98">
        <f>IFERROR([1]!s_info_indexweight($A98,$B$1,"000016.SH"),"")</f>
        <v>0</v>
      </c>
      <c r="AG98">
        <f>IFERROR([1]!s_info_indexweight($A98,$B$1,"000300.SH"),"")</f>
        <v>5.3699999999999998E-2</v>
      </c>
      <c r="AH98">
        <f>IFERROR([1]!s_info_indexweight($A98,$B$1,"000905.SH"),"")</f>
        <v>0</v>
      </c>
      <c r="AI98">
        <f>IFERROR([1]!s_info_indexweight($A98,$B$1,"000852.SH"),"")</f>
        <v>0</v>
      </c>
    </row>
    <row r="99" spans="1:35">
      <c r="A99" t="s">
        <v>131</v>
      </c>
      <c r="B99">
        <f>[1]!s_dq_close($A99,$B$1,3)</f>
        <v>2.2400000000000002</v>
      </c>
      <c r="C99">
        <f>[1]!s_dq_volume($A99,$B$1)</f>
        <v>69730034</v>
      </c>
      <c r="D99">
        <f>[1]!s_dq_amount($A99,$B$1)</f>
        <v>156809473</v>
      </c>
      <c r="E99">
        <f>[1]!s_dq_turn($A99,$B$1)</f>
        <v>0.67467103696310604</v>
      </c>
      <c r="F99">
        <f>[1]!S_VAL_MV($A99,$B$1)</f>
        <v>23155151246.080002</v>
      </c>
      <c r="G99">
        <f>[1]!s_val_ev($A99,$B$1)</f>
        <v>23155151246.080002</v>
      </c>
      <c r="H99">
        <f>[1]!s_val_ev1($A99,$B$1)</f>
        <v>160970904819.69</v>
      </c>
      <c r="I99">
        <f>IFERROR([1]!s_mq_amount($A99,$B$1),"")</f>
        <v>389949965</v>
      </c>
      <c r="J99">
        <f>[1]!s_val_pe_ttm($A99,$B$1)</f>
        <v>21.1905307769775</v>
      </c>
      <c r="K99">
        <f>[1]!s_val_pb_lf($A99,$B$1)</f>
        <v>0.44491535425186202</v>
      </c>
      <c r="L99">
        <f>[1]!s_val_dividendyield2($A99,$B$1)</f>
        <v>1.33928571428571</v>
      </c>
      <c r="M99">
        <f>[1]!s_val_evtoebitda($A99,$B$1)</f>
        <v>9.0525531743419307</v>
      </c>
      <c r="N99">
        <f>[1]!s_risk_betar24($A99,$B$1)</f>
        <v>1.2333999872207599</v>
      </c>
      <c r="O99">
        <f>[1]!s_profitnotice_changeratio($A99,$B$1)</f>
        <v>0</v>
      </c>
      <c r="P99">
        <f>IFERROR([1]!i_pq_pctchange($A99,TEXT(DATE(YEAR($B$1),1,1),"yyyy-mm-dd"),$B$1),"")</f>
        <v>-3.0303030303030298</v>
      </c>
      <c r="Q99">
        <f>[1]!s_west_netprofit($A99,YEAR($B$1),$B$1,180)</f>
        <v>1644000000</v>
      </c>
      <c r="R99">
        <f>[1]!s_west_eps($A99,YEAR($B$1),$B$1,180)</f>
        <v>0.158999994397163</v>
      </c>
      <c r="S99">
        <f>[1]!s_west_instnum_np($A99,YEAR($B$1),$B$1,180)</f>
        <v>1</v>
      </c>
      <c r="T99">
        <f>[1]!s_west_stdnetprofit($A99,YEAR($B$1),$B$1,180)</f>
        <v>0</v>
      </c>
      <c r="U99">
        <f>[1]!s_west_mediannetprofit($A99,YEAR($B$1),$B$1,180)</f>
        <v>1644000000</v>
      </c>
      <c r="V99">
        <f>[1]!s_west_maxnetprofit($A99,YEAR($B$1),$B$1,180)</f>
        <v>1644000000</v>
      </c>
      <c r="W99">
        <f>[1]!s_west_minnetprofit($A99,YEAR($B$1),$B$1,180)</f>
        <v>1644000000</v>
      </c>
      <c r="X99">
        <f>[1]!s_west_netprofit($A99,YEAR($B$1)+1,$B$1,180)</f>
        <v>2040000000</v>
      </c>
      <c r="Y99">
        <f>[1]!s_west_eps($A99,YEAR($B$1)+1,$B$1,180)</f>
        <v>0.19730000197887401</v>
      </c>
      <c r="Z99">
        <f>[1]!s_west_instnum_np($A99,YEAR($B$1)+1,$B$1,180)</f>
        <v>1</v>
      </c>
      <c r="AA99">
        <f>[1]!s_west_stdnetprofit($A99,YEAR($B$1)+1,$B$1,180)</f>
        <v>0</v>
      </c>
      <c r="AB99">
        <f>[1]!s_west_mediannetprofit($A99,YEAR($B$1)+1,$B$1,180)</f>
        <v>2040000000</v>
      </c>
      <c r="AC99">
        <f>[1]!s_west_maxnetprofit($A99,YEAR($B$1)+1,$B$1,180)</f>
        <v>2040000000</v>
      </c>
      <c r="AD99">
        <f>[1]!s_west_minnetprofit($A99,YEAR($B$1)+1,$B$1,180)</f>
        <v>2040000000</v>
      </c>
      <c r="AE99">
        <f>[1]!s_west_avgroe($A99,YEAR($B$1),$B$1,180)</f>
        <v>2.7000000476837198</v>
      </c>
      <c r="AF99">
        <f>IFERROR([1]!s_info_indexweight($A99,$B$1,"000016.SH"),"")</f>
        <v>0</v>
      </c>
      <c r="AG99">
        <f>IFERROR([1]!s_info_indexweight($A99,$B$1,"000300.SH"),"")</f>
        <v>0</v>
      </c>
      <c r="AH99">
        <f>IFERROR([1]!s_info_indexweight($A99,$B$1,"000905.SH"),"")</f>
        <v>8.6999999999999994E-2</v>
      </c>
      <c r="AI99">
        <f>IFERROR([1]!s_info_indexweight($A99,$B$1,"000852.SH"),"")</f>
        <v>0</v>
      </c>
    </row>
    <row r="100" spans="1:35">
      <c r="A100" t="s">
        <v>132</v>
      </c>
      <c r="B100">
        <f>[1]!s_dq_close($A100,$B$1,3)</f>
        <v>10.99</v>
      </c>
      <c r="C100">
        <f>[1]!s_dq_volume($A100,$B$1)</f>
        <v>41274495</v>
      </c>
      <c r="D100">
        <f>[1]!s_dq_amount($A100,$B$1)</f>
        <v>455030481</v>
      </c>
      <c r="E100">
        <f>[1]!s_dq_turn($A100,$B$1)</f>
        <v>4.6078957860402996</v>
      </c>
      <c r="F100">
        <f>[1]!S_VAL_MV($A100,$B$1)</f>
        <v>9847040000</v>
      </c>
      <c r="G100">
        <f>[1]!s_val_ev($A100,$B$1)</f>
        <v>9847040000</v>
      </c>
      <c r="H100">
        <f>[1]!s_val_ev1($A100,$B$1)</f>
        <v>15347193455.469999</v>
      </c>
      <c r="I100">
        <f>IFERROR([1]!s_mq_amount($A100,$B$1),"")</f>
        <v>850943019</v>
      </c>
      <c r="J100">
        <f>[1]!s_val_pe_ttm($A100,$B$1)</f>
        <v>27.08766746521</v>
      </c>
      <c r="K100">
        <f>[1]!s_val_pb_lf($A100,$B$1)</f>
        <v>3.6869068145752002</v>
      </c>
      <c r="L100">
        <f>[1]!s_val_dividendyield2($A100,$B$1)</f>
        <v>0</v>
      </c>
      <c r="M100">
        <f>[1]!s_val_evtoebitda($A100,$B$1)</f>
        <v>0</v>
      </c>
      <c r="N100">
        <f>[1]!s_risk_betar24($A100,$B$1)</f>
        <v>2.2444000244140598</v>
      </c>
      <c r="O100">
        <f>[1]!s_profitnotice_changeratio($A100,$B$1)</f>
        <v>0</v>
      </c>
      <c r="P100">
        <f>IFERROR([1]!i_pq_pctchange($A100,TEXT(DATE(YEAR($B$1),1,1),"yyyy-mm-dd"),$B$1),"")</f>
        <v>-8.5690515806988401</v>
      </c>
      <c r="Q100">
        <f>[1]!s_west_netprofit($A100,YEAR($B$1),$B$1,180)</f>
        <v>0</v>
      </c>
      <c r="R100">
        <f>[1]!s_west_eps($A100,YEAR($B$1),$B$1,180)</f>
        <v>0</v>
      </c>
      <c r="S100">
        <f>[1]!s_west_instnum_np($A100,YEAR($B$1),$B$1,180)</f>
        <v>0</v>
      </c>
      <c r="T100">
        <f>[1]!s_west_stdnetprofit($A100,YEAR($B$1),$B$1,180)</f>
        <v>0</v>
      </c>
      <c r="U100">
        <f>[1]!s_west_mediannetprofit($A100,YEAR($B$1),$B$1,180)</f>
        <v>0</v>
      </c>
      <c r="V100">
        <f>[1]!s_west_maxnetprofit($A100,YEAR($B$1),$B$1,180)</f>
        <v>0</v>
      </c>
      <c r="W100">
        <f>[1]!s_west_minnetprofit($A100,YEAR($B$1),$B$1,180)</f>
        <v>0</v>
      </c>
      <c r="X100">
        <f>[1]!s_west_netprofit($A100,YEAR($B$1)+1,$B$1,180)</f>
        <v>0</v>
      </c>
      <c r="Y100">
        <f>[1]!s_west_eps($A100,YEAR($B$1)+1,$B$1,180)</f>
        <v>0</v>
      </c>
      <c r="Z100">
        <f>[1]!s_west_instnum_np($A100,YEAR($B$1)+1,$B$1,180)</f>
        <v>0</v>
      </c>
      <c r="AA100">
        <f>[1]!s_west_stdnetprofit($A100,YEAR($B$1)+1,$B$1,180)</f>
        <v>0</v>
      </c>
      <c r="AB100">
        <f>[1]!s_west_mediannetprofit($A100,YEAR($B$1)+1,$B$1,180)</f>
        <v>0</v>
      </c>
      <c r="AC100">
        <f>[1]!s_west_maxnetprofit($A100,YEAR($B$1)+1,$B$1,180)</f>
        <v>0</v>
      </c>
      <c r="AD100">
        <f>[1]!s_west_minnetprofit($A100,YEAR($B$1)+1,$B$1,180)</f>
        <v>0</v>
      </c>
      <c r="AE100">
        <f>[1]!s_west_avgroe($A100,YEAR($B$1),$B$1,180)</f>
        <v>0</v>
      </c>
      <c r="AF100">
        <f>IFERROR([1]!s_info_indexweight($A100,$B$1,"000016.SH"),"")</f>
        <v>0</v>
      </c>
      <c r="AG100">
        <f>IFERROR([1]!s_info_indexweight($A100,$B$1,"000300.SH"),"")</f>
        <v>0</v>
      </c>
      <c r="AH100">
        <f>IFERROR([1]!s_info_indexweight($A100,$B$1,"000905.SH"),"")</f>
        <v>0</v>
      </c>
      <c r="AI100">
        <f>IFERROR([1]!s_info_indexweight($A100,$B$1,"000852.SH"),"")</f>
        <v>7.5999999999999998E-2</v>
      </c>
    </row>
    <row r="101" spans="1:35">
      <c r="A101" t="s">
        <v>133</v>
      </c>
      <c r="B101">
        <f>[1]!s_dq_close($A101,$B$1,3)</f>
        <v>13.16</v>
      </c>
      <c r="C101">
        <f>[1]!s_dq_volume($A101,$B$1)</f>
        <v>5335865</v>
      </c>
      <c r="D101">
        <f>[1]!s_dq_amount($A101,$B$1)</f>
        <v>71041163</v>
      </c>
      <c r="E101">
        <f>[1]!s_dq_turn($A101,$B$1)</f>
        <v>0.79980284061392404</v>
      </c>
      <c r="F101">
        <f>[1]!S_VAL_MV($A101,$B$1)</f>
        <v>13465361336.84</v>
      </c>
      <c r="G101">
        <f>[1]!s_val_ev($A101,$B$1)</f>
        <v>13465361336.84</v>
      </c>
      <c r="H101">
        <f>[1]!s_val_ev1($A101,$B$1)</f>
        <v>13555701169.15</v>
      </c>
      <c r="I101">
        <f>IFERROR([1]!s_mq_amount($A101,$B$1),"")</f>
        <v>159750951</v>
      </c>
      <c r="J101">
        <f>[1]!s_val_pe_ttm($A101,$B$1)</f>
        <v>9.7799758911132795</v>
      </c>
      <c r="K101">
        <f>[1]!s_val_pb_lf($A101,$B$1)</f>
        <v>1.0879606008529701</v>
      </c>
      <c r="L101">
        <f>[1]!s_val_dividendyield2($A101,$B$1)</f>
        <v>4.55927051671733</v>
      </c>
      <c r="M101">
        <f>[1]!s_val_evtoebitda($A101,$B$1)</f>
        <v>4.7459171653721901</v>
      </c>
      <c r="N101">
        <f>[1]!s_risk_betar24($A101,$B$1)</f>
        <v>0.654100000858307</v>
      </c>
      <c r="O101">
        <f>[1]!s_profitnotice_changeratio($A101,$B$1)</f>
        <v>0</v>
      </c>
      <c r="P101">
        <f>IFERROR([1]!i_pq_pctchange($A101,TEXT(DATE(YEAR($B$1),1,1),"yyyy-mm-dd"),$B$1),"")</f>
        <v>11.9047619047619</v>
      </c>
      <c r="Q101">
        <f>[1]!s_west_netprofit($A101,YEAR($B$1),$B$1,180)</f>
        <v>1453500000</v>
      </c>
      <c r="R101">
        <f>[1]!s_west_eps($A101,YEAR($B$1),$B$1,180)</f>
        <v>1.42050004005432</v>
      </c>
      <c r="S101">
        <f>[1]!s_west_instnum_np($A101,YEAR($B$1),$B$1,180)</f>
        <v>6</v>
      </c>
      <c r="T101">
        <f>[1]!s_west_stdnetprofit($A101,YEAR($B$1),$B$1,180)</f>
        <v>9853933</v>
      </c>
      <c r="U101">
        <f>[1]!s_west_mediannetprofit($A101,YEAR($B$1),$B$1,180)</f>
        <v>1455500000</v>
      </c>
      <c r="V101">
        <f>[1]!s_west_maxnetprofit($A101,YEAR($B$1),$B$1,180)</f>
        <v>1463000000</v>
      </c>
      <c r="W101">
        <f>[1]!s_west_minnetprofit($A101,YEAR($B$1),$B$1,180)</f>
        <v>1435000000</v>
      </c>
      <c r="X101">
        <f>[1]!s_west_netprofit($A101,YEAR($B$1)+1,$B$1,180)</f>
        <v>1539833333</v>
      </c>
      <c r="Y101">
        <f>[1]!s_west_eps($A101,YEAR($B$1)+1,$B$1,180)</f>
        <v>1.5048999786377</v>
      </c>
      <c r="Z101">
        <f>[1]!s_west_instnum_np($A101,YEAR($B$1)+1,$B$1,180)</f>
        <v>6</v>
      </c>
      <c r="AA101">
        <f>[1]!s_west_stdnetprofit($A101,YEAR($B$1)+1,$B$1,180)</f>
        <v>19322698</v>
      </c>
      <c r="AB101">
        <f>[1]!s_west_mediannetprofit($A101,YEAR($B$1)+1,$B$1,180)</f>
        <v>1544000000</v>
      </c>
      <c r="AC101">
        <f>[1]!s_west_maxnetprofit($A101,YEAR($B$1)+1,$B$1,180)</f>
        <v>1559000000</v>
      </c>
      <c r="AD101">
        <f>[1]!s_west_minnetprofit($A101,YEAR($B$1)+1,$B$1,180)</f>
        <v>1504000000</v>
      </c>
      <c r="AE101">
        <f>[1]!s_west_avgroe($A101,YEAR($B$1),$B$1,180)</f>
        <v>11.2982997894287</v>
      </c>
      <c r="AF101">
        <f>IFERROR([1]!s_info_indexweight($A101,$B$1,"000016.SH"),"")</f>
        <v>0</v>
      </c>
      <c r="AG101">
        <f>IFERROR([1]!s_info_indexweight($A101,$B$1,"000300.SH"),"")</f>
        <v>0</v>
      </c>
      <c r="AH101">
        <f>IFERROR([1]!s_info_indexweight($A101,$B$1,"000905.SH"),"")</f>
        <v>0</v>
      </c>
      <c r="AI101">
        <f>IFERROR([1]!s_info_indexweight($A101,$B$1,"000852.SH"),"")</f>
        <v>4.2999999999999997E-2</v>
      </c>
    </row>
    <row r="102" spans="1:35">
      <c r="A102" t="s">
        <v>134</v>
      </c>
      <c r="B102">
        <f>[1]!s_dq_close($A102,$B$1,3)</f>
        <v>4.38</v>
      </c>
      <c r="C102">
        <f>[1]!s_dq_volume($A102,$B$1)</f>
        <v>103623534</v>
      </c>
      <c r="D102">
        <f>[1]!s_dq_amount($A102,$B$1)</f>
        <v>456622456</v>
      </c>
      <c r="E102">
        <f>[1]!s_dq_turn($A102,$B$1)</f>
        <v>2.3577564188723699</v>
      </c>
      <c r="F102">
        <f>[1]!S_VAL_MV($A102,$B$1)</f>
        <v>19287321432.720001</v>
      </c>
      <c r="G102">
        <f>[1]!s_val_ev($A102,$B$1)</f>
        <v>19287321432.720001</v>
      </c>
      <c r="H102">
        <f>[1]!s_val_ev1($A102,$B$1)</f>
        <v>28838756992.59</v>
      </c>
      <c r="I102">
        <f>IFERROR([1]!s_mq_amount($A102,$B$1),"")</f>
        <v>965906524</v>
      </c>
      <c r="J102">
        <f>[1]!s_val_pe_ttm($A102,$B$1)</f>
        <v>-17.5216178894043</v>
      </c>
      <c r="K102">
        <f>[1]!s_val_pb_lf($A102,$B$1)</f>
        <v>1.5616257190704299</v>
      </c>
      <c r="L102">
        <f>[1]!s_val_dividendyield2($A102,$B$1)</f>
        <v>0</v>
      </c>
      <c r="M102">
        <f>[1]!s_val_evtoebitda($A102,$B$1)</f>
        <v>20.306996867336402</v>
      </c>
      <c r="N102">
        <f>[1]!s_risk_betar24($A102,$B$1)</f>
        <v>1.5746999979019201</v>
      </c>
      <c r="O102">
        <f>[1]!s_profitnotice_changeratio($A102,$B$1)</f>
        <v>0</v>
      </c>
      <c r="P102">
        <f>IFERROR([1]!i_pq_pctchange($A102,TEXT(DATE(YEAR($B$1),1,1),"yyyy-mm-dd"),$B$1),"")</f>
        <v>-6.8085106382978697</v>
      </c>
      <c r="Q102">
        <f>[1]!s_west_netprofit($A102,YEAR($B$1),$B$1,180)</f>
        <v>0</v>
      </c>
      <c r="R102">
        <f>[1]!s_west_eps($A102,YEAR($B$1),$B$1,180)</f>
        <v>0</v>
      </c>
      <c r="S102">
        <f>[1]!s_west_instnum_np($A102,YEAR($B$1),$B$1,180)</f>
        <v>0</v>
      </c>
      <c r="T102">
        <f>[1]!s_west_stdnetprofit($A102,YEAR($B$1),$B$1,180)</f>
        <v>0</v>
      </c>
      <c r="U102">
        <f>[1]!s_west_mediannetprofit($A102,YEAR($B$1),$B$1,180)</f>
        <v>0</v>
      </c>
      <c r="V102">
        <f>[1]!s_west_maxnetprofit($A102,YEAR($B$1),$B$1,180)</f>
        <v>0</v>
      </c>
      <c r="W102">
        <f>[1]!s_west_minnetprofit($A102,YEAR($B$1),$B$1,180)</f>
        <v>0</v>
      </c>
      <c r="X102">
        <f>[1]!s_west_netprofit($A102,YEAR($B$1)+1,$B$1,180)</f>
        <v>0</v>
      </c>
      <c r="Y102">
        <f>[1]!s_west_eps($A102,YEAR($B$1)+1,$B$1,180)</f>
        <v>0</v>
      </c>
      <c r="Z102">
        <f>[1]!s_west_instnum_np($A102,YEAR($B$1)+1,$B$1,180)</f>
        <v>0</v>
      </c>
      <c r="AA102">
        <f>[1]!s_west_stdnetprofit($A102,YEAR($B$1)+1,$B$1,180)</f>
        <v>0</v>
      </c>
      <c r="AB102">
        <f>[1]!s_west_mediannetprofit($A102,YEAR($B$1)+1,$B$1,180)</f>
        <v>0</v>
      </c>
      <c r="AC102">
        <f>[1]!s_west_maxnetprofit($A102,YEAR($B$1)+1,$B$1,180)</f>
        <v>0</v>
      </c>
      <c r="AD102">
        <f>[1]!s_west_minnetprofit($A102,YEAR($B$1)+1,$B$1,180)</f>
        <v>0</v>
      </c>
      <c r="AE102">
        <f>[1]!s_west_avgroe($A102,YEAR($B$1),$B$1,180)</f>
        <v>0</v>
      </c>
      <c r="AF102">
        <f>IFERROR([1]!s_info_indexweight($A102,$B$1,"000016.SH"),"")</f>
        <v>0</v>
      </c>
      <c r="AG102">
        <f>IFERROR([1]!s_info_indexweight($A102,$B$1,"000300.SH"),"")</f>
        <v>0</v>
      </c>
      <c r="AH102">
        <f>IFERROR([1]!s_info_indexweight($A102,$B$1,"000905.SH"),"")</f>
        <v>0.127</v>
      </c>
      <c r="AI102">
        <f>IFERROR([1]!s_info_indexweight($A102,$B$1,"000852.SH"),"")</f>
        <v>0</v>
      </c>
    </row>
    <row r="103" spans="1:35">
      <c r="A103" t="s">
        <v>135</v>
      </c>
      <c r="B103">
        <f>[1]!s_dq_close($A103,$B$1,3)</f>
        <v>5.47</v>
      </c>
      <c r="C103">
        <f>[1]!s_dq_volume($A103,$B$1)</f>
        <v>3025845529</v>
      </c>
      <c r="D103">
        <f>[1]!s_dq_amount($A103,$B$1)</f>
        <v>16146951841</v>
      </c>
      <c r="E103">
        <f>[1]!s_dq_turn($A103,$B$1)</f>
        <v>8.3261062417076097</v>
      </c>
      <c r="F103">
        <f>[1]!S_VAL_MV($A103,$B$1)</f>
        <v>202632474510.07999</v>
      </c>
      <c r="G103">
        <f>[1]!s_val_ev($A103,$B$1)</f>
        <v>201585117099.664</v>
      </c>
      <c r="H103">
        <f>[1]!s_val_ev1($A103,$B$1)</f>
        <v>346710488365.664</v>
      </c>
      <c r="I103">
        <f>IFERROR([1]!s_mq_amount($A103,$B$1),"")</f>
        <v>34444336555</v>
      </c>
      <c r="J103">
        <f>[1]!s_val_pe_ttm($A103,$B$1)</f>
        <v>34.054805755615199</v>
      </c>
      <c r="K103">
        <f>[1]!s_val_pb_lf($A103,$B$1)</f>
        <v>1.4888834953308101</v>
      </c>
      <c r="L103">
        <f>[1]!s_val_dividendyield2($A103,$B$1)</f>
        <v>0.923369378070522</v>
      </c>
      <c r="M103">
        <f>[1]!s_val_evtoebitda($A103,$B$1)</f>
        <v>5.7756642460771204</v>
      </c>
      <c r="N103">
        <f>[1]!s_risk_betar24($A103,$B$1)</f>
        <v>0.79329997301101696</v>
      </c>
      <c r="O103">
        <f>[1]!s_profitnotice_changeratio($A103,$B$1)</f>
        <v>0</v>
      </c>
      <c r="P103">
        <f>IFERROR([1]!i_pq_pctchange($A103,TEXT(DATE(YEAR($B$1),1,1),"yyyy-mm-dd"),$B$1),"")</f>
        <v>29.928741092636599</v>
      </c>
      <c r="Q103">
        <f>[1]!s_west_netprofit($A103,YEAR($B$1),$B$1,180)</f>
        <v>8329206806</v>
      </c>
      <c r="R103">
        <f>[1]!s_west_eps($A103,YEAR($B$1),$B$1,180)</f>
        <v>0.224800005555153</v>
      </c>
      <c r="S103">
        <f>[1]!s_west_instnum_np($A103,YEAR($B$1),$B$1,180)</f>
        <v>15</v>
      </c>
      <c r="T103">
        <f>[1]!s_west_stdnetprofit($A103,YEAR($B$1),$B$1,180)</f>
        <v>1147308695</v>
      </c>
      <c r="U103">
        <f>[1]!s_west_mediannetprofit($A103,YEAR($B$1),$B$1,180)</f>
        <v>8047500000</v>
      </c>
      <c r="V103">
        <f>[1]!s_west_maxnetprofit($A103,YEAR($B$1),$B$1,180)</f>
        <v>11715000000</v>
      </c>
      <c r="W103">
        <f>[1]!s_west_minnetprofit($A103,YEAR($B$1),$B$1,180)</f>
        <v>6872000000</v>
      </c>
      <c r="X103">
        <f>[1]!s_west_netprofit($A103,YEAR($B$1)+1,$B$1,180)</f>
        <v>12034275741</v>
      </c>
      <c r="Y103">
        <f>[1]!s_west_eps($A103,YEAR($B$1)+1,$B$1,180)</f>
        <v>0.32490000128745999</v>
      </c>
      <c r="Z103">
        <f>[1]!s_west_instnum_np($A103,YEAR($B$1)+1,$B$1,180)</f>
        <v>15</v>
      </c>
      <c r="AA103">
        <f>[1]!s_west_stdnetprofit($A103,YEAR($B$1)+1,$B$1,180)</f>
        <v>1347812696</v>
      </c>
      <c r="AB103">
        <f>[1]!s_west_mediannetprofit($A103,YEAR($B$1)+1,$B$1,180)</f>
        <v>11880500000</v>
      </c>
      <c r="AC103">
        <f>[1]!s_west_maxnetprofit($A103,YEAR($B$1)+1,$B$1,180)</f>
        <v>15454000000</v>
      </c>
      <c r="AD103">
        <f>[1]!s_west_minnetprofit($A103,YEAR($B$1)+1,$B$1,180)</f>
        <v>10167000000</v>
      </c>
      <c r="AE103">
        <f>[1]!s_west_avgroe($A103,YEAR($B$1),$B$1,180)</f>
        <v>5.7522997856140101</v>
      </c>
      <c r="AF103">
        <f>IFERROR([1]!s_info_indexweight($A103,$B$1,"000016.SH"),"")</f>
        <v>0</v>
      </c>
      <c r="AG103">
        <f>IFERROR([1]!s_info_indexweight($A103,$B$1,"000300.SH"),"")</f>
        <v>0.74419999999999997</v>
      </c>
      <c r="AH103">
        <f>IFERROR([1]!s_info_indexweight($A103,$B$1,"000905.SH"),"")</f>
        <v>0</v>
      </c>
      <c r="AI103">
        <f>IFERROR([1]!s_info_indexweight($A103,$B$1,"000852.SH"),"")</f>
        <v>0</v>
      </c>
    </row>
    <row r="104" spans="1:35">
      <c r="A104" t="s">
        <v>136</v>
      </c>
      <c r="B104">
        <f>[1]!s_dq_close($A104,$B$1,3)</f>
        <v>2.98</v>
      </c>
      <c r="C104">
        <f>[1]!s_dq_volume($A104,$B$1)</f>
        <v>427335051</v>
      </c>
      <c r="D104">
        <f>[1]!s_dq_amount($A104,$B$1)</f>
        <v>1262578038</v>
      </c>
      <c r="E104">
        <f>[1]!s_dq_turn($A104,$B$1)</f>
        <v>9.4343466580110107</v>
      </c>
      <c r="F104">
        <f>[1]!S_VAL_MV($A104,$B$1)</f>
        <v>13498109600.4</v>
      </c>
      <c r="G104">
        <f>[1]!s_val_ev($A104,$B$1)</f>
        <v>13498109600.4</v>
      </c>
      <c r="H104">
        <f>[1]!s_val_ev1($A104,$B$1)</f>
        <v>26015651731.650002</v>
      </c>
      <c r="I104">
        <f>IFERROR([1]!s_mq_amount($A104,$B$1),"")</f>
        <v>2330247423</v>
      </c>
      <c r="J104">
        <f>[1]!s_val_pe_ttm($A104,$B$1)</f>
        <v>-15.040112495422401</v>
      </c>
      <c r="K104">
        <f>[1]!s_val_pb_lf($A104,$B$1)</f>
        <v>7.48825931549072</v>
      </c>
      <c r="L104">
        <f>[1]!s_val_dividendyield2($A104,$B$1)</f>
        <v>0</v>
      </c>
      <c r="M104">
        <f>[1]!s_val_evtoebitda($A104,$B$1)</f>
        <v>28.4837004300568</v>
      </c>
      <c r="N104">
        <f>[1]!s_risk_betar24($A104,$B$1)</f>
        <v>0.86100000143051103</v>
      </c>
      <c r="O104">
        <f>[1]!s_profitnotice_changeratio($A104,$B$1)</f>
        <v>0</v>
      </c>
      <c r="P104">
        <f>IFERROR([1]!i_pq_pctchange($A104,TEXT(DATE(YEAR($B$1),1,1),"yyyy-mm-dd"),$B$1),"")</f>
        <v>17.3228346456693</v>
      </c>
      <c r="Q104">
        <f>[1]!s_west_netprofit($A104,YEAR($B$1),$B$1,180)</f>
        <v>0</v>
      </c>
      <c r="R104">
        <f>[1]!s_west_eps($A104,YEAR($B$1),$B$1,180)</f>
        <v>0</v>
      </c>
      <c r="S104">
        <f>[1]!s_west_instnum_np($A104,YEAR($B$1),$B$1,180)</f>
        <v>0</v>
      </c>
      <c r="T104">
        <f>[1]!s_west_stdnetprofit($A104,YEAR($B$1),$B$1,180)</f>
        <v>0</v>
      </c>
      <c r="U104">
        <f>[1]!s_west_mediannetprofit($A104,YEAR($B$1),$B$1,180)</f>
        <v>0</v>
      </c>
      <c r="V104">
        <f>[1]!s_west_maxnetprofit($A104,YEAR($B$1),$B$1,180)</f>
        <v>0</v>
      </c>
      <c r="W104">
        <f>[1]!s_west_minnetprofit($A104,YEAR($B$1),$B$1,180)</f>
        <v>0</v>
      </c>
      <c r="X104">
        <f>[1]!s_west_netprofit($A104,YEAR($B$1)+1,$B$1,180)</f>
        <v>0</v>
      </c>
      <c r="Y104">
        <f>[1]!s_west_eps($A104,YEAR($B$1)+1,$B$1,180)</f>
        <v>0</v>
      </c>
      <c r="Z104">
        <f>[1]!s_west_instnum_np($A104,YEAR($B$1)+1,$B$1,180)</f>
        <v>0</v>
      </c>
      <c r="AA104">
        <f>[1]!s_west_stdnetprofit($A104,YEAR($B$1)+1,$B$1,180)</f>
        <v>0</v>
      </c>
      <c r="AB104">
        <f>[1]!s_west_mediannetprofit($A104,YEAR($B$1)+1,$B$1,180)</f>
        <v>0</v>
      </c>
      <c r="AC104">
        <f>[1]!s_west_maxnetprofit($A104,YEAR($B$1)+1,$B$1,180)</f>
        <v>0</v>
      </c>
      <c r="AD104">
        <f>[1]!s_west_minnetprofit($A104,YEAR($B$1)+1,$B$1,180)</f>
        <v>0</v>
      </c>
      <c r="AE104">
        <f>[1]!s_west_avgroe($A104,YEAR($B$1),$B$1,180)</f>
        <v>0</v>
      </c>
      <c r="AF104">
        <f>IFERROR([1]!s_info_indexweight($A104,$B$1,"000016.SH"),"")</f>
        <v>0</v>
      </c>
      <c r="AG104">
        <f>IFERROR([1]!s_info_indexweight($A104,$B$1,"000300.SH"),"")</f>
        <v>0</v>
      </c>
      <c r="AH104">
        <f>IFERROR([1]!s_info_indexweight($A104,$B$1,"000905.SH"),"")</f>
        <v>0</v>
      </c>
      <c r="AI104">
        <f>IFERROR([1]!s_info_indexweight($A104,$B$1,"000852.SH"),"")</f>
        <v>0.08</v>
      </c>
    </row>
    <row r="105" spans="1:35">
      <c r="A105" t="s">
        <v>137</v>
      </c>
      <c r="B105">
        <f>[1]!s_dq_close($A105,$B$1,3)</f>
        <v>7.18</v>
      </c>
      <c r="C105">
        <f>[1]!s_dq_volume($A105,$B$1)</f>
        <v>35672370</v>
      </c>
      <c r="D105">
        <f>[1]!s_dq_amount($A105,$B$1)</f>
        <v>255323575</v>
      </c>
      <c r="E105">
        <f>[1]!s_dq_turn($A105,$B$1)</f>
        <v>0.81746529935842704</v>
      </c>
      <c r="F105">
        <f>[1]!S_VAL_MV($A105,$B$1)</f>
        <v>31331925257.380001</v>
      </c>
      <c r="G105">
        <f>[1]!s_val_ev($A105,$B$1)</f>
        <v>31331925257.380001</v>
      </c>
      <c r="H105">
        <f>[1]!s_val_ev1($A105,$B$1)</f>
        <v>97094531067.169998</v>
      </c>
      <c r="I105">
        <f>IFERROR([1]!s_mq_amount($A105,$B$1),"")</f>
        <v>478071570</v>
      </c>
      <c r="J105">
        <f>[1]!s_val_pe_ttm($A105,$B$1)</f>
        <v>13.460730552673301</v>
      </c>
      <c r="K105">
        <f>[1]!s_val_pb_lf($A105,$B$1)</f>
        <v>0.80592221021652199</v>
      </c>
      <c r="L105">
        <f>[1]!s_val_dividendyield2($A105,$B$1)</f>
        <v>2.50696378830084</v>
      </c>
      <c r="M105">
        <f>[1]!s_val_evtoebitda($A105,$B$1)</f>
        <v>0</v>
      </c>
      <c r="N105">
        <f>[1]!s_risk_betar24($A105,$B$1)</f>
        <v>1.7159999608993499</v>
      </c>
      <c r="O105">
        <f>[1]!s_profitnotice_changeratio($A105,$B$1)</f>
        <v>0</v>
      </c>
      <c r="P105">
        <f>IFERROR([1]!i_pq_pctchange($A105,TEXT(DATE(YEAR($B$1),1,1),"yyyy-mm-dd"),$B$1),"")</f>
        <v>-14.0119760479042</v>
      </c>
      <c r="Q105">
        <f>[1]!s_west_netprofit($A105,YEAR($B$1),$B$1,180)</f>
        <v>2556000000</v>
      </c>
      <c r="R105">
        <f>[1]!s_west_eps($A105,YEAR($B$1),$B$1,180)</f>
        <v>0.58569997549056996</v>
      </c>
      <c r="S105">
        <f>[1]!s_west_instnum_np($A105,YEAR($B$1),$B$1,180)</f>
        <v>2</v>
      </c>
      <c r="T105">
        <f>[1]!s_west_stdnetprofit($A105,YEAR($B$1),$B$1,180)</f>
        <v>217788889</v>
      </c>
      <c r="U105">
        <f>[1]!s_west_mediannetprofit($A105,YEAR($B$1),$B$1,180)</f>
        <v>2556000000</v>
      </c>
      <c r="V105">
        <f>[1]!s_west_maxnetprofit($A105,YEAR($B$1),$B$1,180)</f>
        <v>2710000000</v>
      </c>
      <c r="W105">
        <f>[1]!s_west_minnetprofit($A105,YEAR($B$1),$B$1,180)</f>
        <v>2402000000</v>
      </c>
      <c r="X105">
        <f>[1]!s_west_netprofit($A105,YEAR($B$1)+1,$B$1,180)</f>
        <v>2867500000</v>
      </c>
      <c r="Y105">
        <f>[1]!s_west_eps($A105,YEAR($B$1)+1,$B$1,180)</f>
        <v>0.65710002183914196</v>
      </c>
      <c r="Z105">
        <f>[1]!s_west_instnum_np($A105,YEAR($B$1)+1,$B$1,180)</f>
        <v>2</v>
      </c>
      <c r="AA105">
        <f>[1]!s_west_stdnetprofit($A105,YEAR($B$1)+1,$B$1,180)</f>
        <v>284964033</v>
      </c>
      <c r="AB105">
        <f>[1]!s_west_mediannetprofit($A105,YEAR($B$1)+1,$B$1,180)</f>
        <v>2867500000</v>
      </c>
      <c r="AC105">
        <f>[1]!s_west_maxnetprofit($A105,YEAR($B$1)+1,$B$1,180)</f>
        <v>3069000000</v>
      </c>
      <c r="AD105">
        <f>[1]!s_west_minnetprofit($A105,YEAR($B$1)+1,$B$1,180)</f>
        <v>2666000000</v>
      </c>
      <c r="AE105">
        <f>[1]!s_west_avgroe($A105,YEAR($B$1),$B$1,180)</f>
        <v>6.5749998092651403</v>
      </c>
      <c r="AF105">
        <f>IFERROR([1]!s_info_indexweight($A105,$B$1,"000016.SH"),"")</f>
        <v>0</v>
      </c>
      <c r="AG105">
        <f>IFERROR([1]!s_info_indexweight($A105,$B$1,"000300.SH"),"")</f>
        <v>0</v>
      </c>
      <c r="AH105">
        <f>IFERROR([1]!s_info_indexweight($A105,$B$1,"000905.SH"),"")</f>
        <v>0.17699999999999999</v>
      </c>
      <c r="AI105">
        <f>IFERROR([1]!s_info_indexweight($A105,$B$1,"000852.SH"),"")</f>
        <v>0</v>
      </c>
    </row>
    <row r="106" spans="1:35">
      <c r="A106" t="s">
        <v>138</v>
      </c>
      <c r="B106">
        <f>[1]!s_dq_close($A106,$B$1,3)</f>
        <v>12.59</v>
      </c>
      <c r="C106">
        <f>[1]!s_dq_volume($A106,$B$1)</f>
        <v>38505070</v>
      </c>
      <c r="D106">
        <f>[1]!s_dq_amount($A106,$B$1)</f>
        <v>489559335</v>
      </c>
      <c r="E106">
        <f>[1]!s_dq_turn($A106,$B$1)</f>
        <v>1.5343069695471101</v>
      </c>
      <c r="F106">
        <f>[1]!S_VAL_MV($A106,$B$1)</f>
        <v>35485410303.190002</v>
      </c>
      <c r="G106">
        <f>[1]!s_val_ev($A106,$B$1)</f>
        <v>35485410303.190002</v>
      </c>
      <c r="H106">
        <f>[1]!s_val_ev1($A106,$B$1)</f>
        <v>35923346423.709999</v>
      </c>
      <c r="I106">
        <f>IFERROR([1]!s_mq_amount($A106,$B$1),"")</f>
        <v>1069290635</v>
      </c>
      <c r="J106">
        <f>[1]!s_val_pe_ttm($A106,$B$1)</f>
        <v>19.951408386230501</v>
      </c>
      <c r="K106">
        <f>[1]!s_val_pb_lf($A106,$B$1)</f>
        <v>2.25368404388428</v>
      </c>
      <c r="L106">
        <f>[1]!s_val_dividendyield2($A106,$B$1)</f>
        <v>2.3034154090548098</v>
      </c>
      <c r="M106">
        <f>[1]!s_val_evtoebitda($A106,$B$1)</f>
        <v>10.780040370038201</v>
      </c>
      <c r="N106">
        <f>[1]!s_risk_betar24($A106,$B$1)</f>
        <v>0.58649998903274503</v>
      </c>
      <c r="O106">
        <f>[1]!s_profitnotice_changeratio($A106,$B$1)</f>
        <v>0</v>
      </c>
      <c r="P106">
        <f>IFERROR([1]!i_pq_pctchange($A106,TEXT(DATE(YEAR($B$1),1,1),"yyyy-mm-dd"),$B$1),"")</f>
        <v>12.1104185218166</v>
      </c>
      <c r="Q106">
        <f>[1]!s_west_netprofit($A106,YEAR($B$1),$B$1,180)</f>
        <v>1982972593</v>
      </c>
      <c r="R106">
        <f>[1]!s_west_eps($A106,YEAR($B$1),$B$1,180)</f>
        <v>0.70349997282028198</v>
      </c>
      <c r="S106">
        <f>[1]!s_west_instnum_np($A106,YEAR($B$1),$B$1,180)</f>
        <v>27</v>
      </c>
      <c r="T106">
        <f>[1]!s_west_stdnetprofit($A106,YEAR($B$1),$B$1,180)</f>
        <v>82149589</v>
      </c>
      <c r="U106">
        <f>[1]!s_west_mediannetprofit($A106,YEAR($B$1),$B$1,180)</f>
        <v>2001000000</v>
      </c>
      <c r="V106">
        <f>[1]!s_west_maxnetprofit($A106,YEAR($B$1),$B$1,180)</f>
        <v>2101000000</v>
      </c>
      <c r="W106">
        <f>[1]!s_west_minnetprofit($A106,YEAR($B$1),$B$1,180)</f>
        <v>1762000000</v>
      </c>
      <c r="X106">
        <f>[1]!s_west_netprofit($A106,YEAR($B$1)+1,$B$1,180)</f>
        <v>2283536667</v>
      </c>
      <c r="Y106">
        <f>[1]!s_west_eps($A106,YEAR($B$1)+1,$B$1,180)</f>
        <v>0.81010001897811901</v>
      </c>
      <c r="Z106">
        <f>[1]!s_west_instnum_np($A106,YEAR($B$1)+1,$B$1,180)</f>
        <v>27</v>
      </c>
      <c r="AA106">
        <f>[1]!s_west_stdnetprofit($A106,YEAR($B$1)+1,$B$1,180)</f>
        <v>121330587</v>
      </c>
      <c r="AB106">
        <f>[1]!s_west_mediannetprofit($A106,YEAR($B$1)+1,$B$1,180)</f>
        <v>2305000000</v>
      </c>
      <c r="AC106">
        <f>[1]!s_west_maxnetprofit($A106,YEAR($B$1)+1,$B$1,180)</f>
        <v>2475000000</v>
      </c>
      <c r="AD106">
        <f>[1]!s_west_minnetprofit($A106,YEAR($B$1)+1,$B$1,180)</f>
        <v>2032000000</v>
      </c>
      <c r="AE106">
        <f>[1]!s_west_avgroe($A106,YEAR($B$1),$B$1,180)</f>
        <v>12.014599800109901</v>
      </c>
      <c r="AF106">
        <f>IFERROR([1]!s_info_indexweight($A106,$B$1,"000016.SH"),"")</f>
        <v>0</v>
      </c>
      <c r="AG106">
        <f>IFERROR([1]!s_info_indexweight($A106,$B$1,"000300.SH"),"")</f>
        <v>0</v>
      </c>
      <c r="AH106">
        <f>IFERROR([1]!s_info_indexweight($A106,$B$1,"000905.SH"),"")</f>
        <v>0.17100000000000001</v>
      </c>
      <c r="AI106">
        <f>IFERROR([1]!s_info_indexweight($A106,$B$1,"000852.SH"),"")</f>
        <v>0</v>
      </c>
    </row>
    <row r="107" spans="1:35">
      <c r="A107" t="s">
        <v>139</v>
      </c>
      <c r="B107">
        <f>[1]!s_dq_close($A107,$B$1,3)</f>
        <v>54.1</v>
      </c>
      <c r="C107">
        <f>[1]!s_dq_volume($A107,$B$1)</f>
        <v>54301410</v>
      </c>
      <c r="D107">
        <f>[1]!s_dq_amount($A107,$B$1)</f>
        <v>2886948240</v>
      </c>
      <c r="E107">
        <f>[1]!s_dq_turn($A107,$B$1)</f>
        <v>9.8000228051257192</v>
      </c>
      <c r="F107">
        <f>[1]!S_VAL_MV($A107,$B$1)</f>
        <v>29980566217.099998</v>
      </c>
      <c r="G107">
        <f>[1]!s_val_ev($A107,$B$1)</f>
        <v>29980566217.099998</v>
      </c>
      <c r="H107">
        <f>[1]!s_val_ev1($A107,$B$1)</f>
        <v>30924021623.709999</v>
      </c>
      <c r="I107">
        <f>IFERROR([1]!s_mq_amount($A107,$B$1),"")</f>
        <v>4740892445</v>
      </c>
      <c r="J107">
        <f>[1]!s_val_pe_ttm($A107,$B$1)</f>
        <v>30.504945755004901</v>
      </c>
      <c r="K107">
        <f>[1]!s_val_pb_lf($A107,$B$1)</f>
        <v>1.90222668647766</v>
      </c>
      <c r="L107">
        <f>[1]!s_val_dividendyield2($A107,$B$1)</f>
        <v>0.33271719038816999</v>
      </c>
      <c r="M107">
        <f>[1]!s_val_evtoebitda($A107,$B$1)</f>
        <v>17.360984115286399</v>
      </c>
      <c r="N107">
        <f>[1]!s_risk_betar24($A107,$B$1)</f>
        <v>0.95069998502731301</v>
      </c>
      <c r="O107">
        <f>[1]!s_profitnotice_changeratio($A107,$B$1)</f>
        <v>0</v>
      </c>
      <c r="P107">
        <f>IFERROR([1]!i_pq_pctchange($A107,TEXT(DATE(YEAR($B$1),1,1),"yyyy-mm-dd"),$B$1),"")</f>
        <v>3.2245754626979699</v>
      </c>
      <c r="Q107">
        <f>[1]!s_west_netprofit($A107,YEAR($B$1),$B$1,180)</f>
        <v>1116000000</v>
      </c>
      <c r="R107">
        <f>[1]!s_west_eps($A107,YEAR($B$1),$B$1,180)</f>
        <v>2.0137999057769802</v>
      </c>
      <c r="S107">
        <f>[1]!s_west_instnum_np($A107,YEAR($B$1),$B$1,180)</f>
        <v>3</v>
      </c>
      <c r="T107">
        <f>[1]!s_west_stdnetprofit($A107,YEAR($B$1),$B$1,180)</f>
        <v>1732051</v>
      </c>
      <c r="U107">
        <f>[1]!s_west_mediannetprofit($A107,YEAR($B$1),$B$1,180)</f>
        <v>1117000000</v>
      </c>
      <c r="V107">
        <f>[1]!s_west_maxnetprofit($A107,YEAR($B$1),$B$1,180)</f>
        <v>1117000000</v>
      </c>
      <c r="W107">
        <f>[1]!s_west_minnetprofit($A107,YEAR($B$1),$B$1,180)</f>
        <v>1114000000</v>
      </c>
      <c r="X107">
        <f>[1]!s_west_netprofit($A107,YEAR($B$1)+1,$B$1,180)</f>
        <v>1278333333</v>
      </c>
      <c r="Y107">
        <f>[1]!s_west_eps($A107,YEAR($B$1)+1,$B$1,180)</f>
        <v>2.3067998886108398</v>
      </c>
      <c r="Z107">
        <f>[1]!s_west_instnum_np($A107,YEAR($B$1)+1,$B$1,180)</f>
        <v>3</v>
      </c>
      <c r="AA107">
        <f>[1]!s_west_stdnetprofit($A107,YEAR($B$1)+1,$B$1,180)</f>
        <v>96292956</v>
      </c>
      <c r="AB107">
        <f>[1]!s_west_mediannetprofit($A107,YEAR($B$1)+1,$B$1,180)</f>
        <v>1287000000</v>
      </c>
      <c r="AC107">
        <f>[1]!s_west_maxnetprofit($A107,YEAR($B$1)+1,$B$1,180)</f>
        <v>1370000000</v>
      </c>
      <c r="AD107">
        <f>[1]!s_west_minnetprofit($A107,YEAR($B$1)+1,$B$1,180)</f>
        <v>1178000000</v>
      </c>
      <c r="AE107">
        <f>[1]!s_west_avgroe($A107,YEAR($B$1),$B$1,180)</f>
        <v>6.7032999992370597</v>
      </c>
      <c r="AF107">
        <f>IFERROR([1]!s_info_indexweight($A107,$B$1,"000016.SH"),"")</f>
        <v>0</v>
      </c>
      <c r="AG107">
        <f>IFERROR([1]!s_info_indexweight($A107,$B$1,"000300.SH"),"")</f>
        <v>0</v>
      </c>
      <c r="AH107">
        <f>IFERROR([1]!s_info_indexweight($A107,$B$1,"000905.SH"),"")</f>
        <v>0.19</v>
      </c>
      <c r="AI107">
        <f>IFERROR([1]!s_info_indexweight($A107,$B$1,"000852.SH"),"")</f>
        <v>0</v>
      </c>
    </row>
    <row r="108" spans="1:35">
      <c r="A108" t="s">
        <v>140</v>
      </c>
      <c r="B108">
        <f>[1]!s_dq_close($A108,$B$1,3)</f>
        <v>15.1</v>
      </c>
      <c r="C108">
        <f>[1]!s_dq_volume($A108,$B$1)</f>
        <v>122828036</v>
      </c>
      <c r="D108">
        <f>[1]!s_dq_amount($A108,$B$1)</f>
        <v>1820763256</v>
      </c>
      <c r="E108">
        <f>[1]!s_dq_turn($A108,$B$1)</f>
        <v>6.4492257303217801</v>
      </c>
      <c r="F108">
        <f>[1]!S_VAL_MV($A108,$B$1)</f>
        <v>28761218168.5</v>
      </c>
      <c r="G108">
        <f>[1]!s_val_ev($A108,$B$1)</f>
        <v>28761218168.5</v>
      </c>
      <c r="H108">
        <f>[1]!s_val_ev1($A108,$B$1)</f>
        <v>39877636546.639999</v>
      </c>
      <c r="I108">
        <f>IFERROR([1]!s_mq_amount($A108,$B$1),"")</f>
        <v>2318994207</v>
      </c>
      <c r="J108">
        <f>[1]!s_val_pe_ttm($A108,$B$1)</f>
        <v>27.800979614257798</v>
      </c>
      <c r="K108">
        <f>[1]!s_val_pb_lf($A108,$B$1)</f>
        <v>3.8680737018585201</v>
      </c>
      <c r="L108">
        <f>[1]!s_val_dividendyield2($A108,$B$1)</f>
        <v>0.72847682119205304</v>
      </c>
      <c r="M108">
        <f>[1]!s_val_evtoebitda($A108,$B$1)</f>
        <v>21.865044990011199</v>
      </c>
      <c r="N108">
        <f>[1]!s_risk_betar24($A108,$B$1)</f>
        <v>1.87090003490448</v>
      </c>
      <c r="O108">
        <f>[1]!s_profitnotice_changeratio($A108,$B$1)</f>
        <v>0</v>
      </c>
      <c r="P108">
        <f>IFERROR([1]!i_pq_pctchange($A108,TEXT(DATE(YEAR($B$1),1,1),"yyyy-mm-dd"),$B$1),"")</f>
        <v>-1.8843404808317099</v>
      </c>
      <c r="Q108">
        <f>[1]!s_west_netprofit($A108,YEAR($B$1),$B$1,180)</f>
        <v>0</v>
      </c>
      <c r="R108">
        <f>[1]!s_west_eps($A108,YEAR($B$1),$B$1,180)</f>
        <v>0</v>
      </c>
      <c r="S108">
        <f>[1]!s_west_instnum_np($A108,YEAR($B$1),$B$1,180)</f>
        <v>0</v>
      </c>
      <c r="T108">
        <f>[1]!s_west_stdnetprofit($A108,YEAR($B$1),$B$1,180)</f>
        <v>0</v>
      </c>
      <c r="U108">
        <f>[1]!s_west_mediannetprofit($A108,YEAR($B$1),$B$1,180)</f>
        <v>0</v>
      </c>
      <c r="V108">
        <f>[1]!s_west_maxnetprofit($A108,YEAR($B$1),$B$1,180)</f>
        <v>0</v>
      </c>
      <c r="W108">
        <f>[1]!s_west_minnetprofit($A108,YEAR($B$1),$B$1,180)</f>
        <v>0</v>
      </c>
      <c r="X108">
        <f>[1]!s_west_netprofit($A108,YEAR($B$1)+1,$B$1,180)</f>
        <v>0</v>
      </c>
      <c r="Y108">
        <f>[1]!s_west_eps($A108,YEAR($B$1)+1,$B$1,180)</f>
        <v>0</v>
      </c>
      <c r="Z108">
        <f>[1]!s_west_instnum_np($A108,YEAR($B$1)+1,$B$1,180)</f>
        <v>0</v>
      </c>
      <c r="AA108">
        <f>[1]!s_west_stdnetprofit($A108,YEAR($B$1)+1,$B$1,180)</f>
        <v>0</v>
      </c>
      <c r="AB108">
        <f>[1]!s_west_mediannetprofit($A108,YEAR($B$1)+1,$B$1,180)</f>
        <v>0</v>
      </c>
      <c r="AC108">
        <f>[1]!s_west_maxnetprofit($A108,YEAR($B$1)+1,$B$1,180)</f>
        <v>0</v>
      </c>
      <c r="AD108">
        <f>[1]!s_west_minnetprofit($A108,YEAR($B$1)+1,$B$1,180)</f>
        <v>0</v>
      </c>
      <c r="AE108">
        <f>[1]!s_west_avgroe($A108,YEAR($B$1),$B$1,180)</f>
        <v>0</v>
      </c>
      <c r="AF108">
        <f>IFERROR([1]!s_info_indexweight($A108,$B$1,"000016.SH"),"")</f>
        <v>0</v>
      </c>
      <c r="AG108">
        <f>IFERROR([1]!s_info_indexweight($A108,$B$1,"000300.SH"),"")</f>
        <v>0</v>
      </c>
      <c r="AH108">
        <f>IFERROR([1]!s_info_indexweight($A108,$B$1,"000905.SH"),"")</f>
        <v>0</v>
      </c>
      <c r="AI108">
        <f>IFERROR([1]!s_info_indexweight($A108,$B$1,"000852.SH"),"")</f>
        <v>0.14199999999999999</v>
      </c>
    </row>
    <row r="109" spans="1:35">
      <c r="A109" t="s">
        <v>141</v>
      </c>
      <c r="B109">
        <f>[1]!s_dq_close($A109,$B$1,3)</f>
        <v>18.75</v>
      </c>
      <c r="C109">
        <f>[1]!s_dq_volume($A109,$B$1)</f>
        <v>14173654</v>
      </c>
      <c r="D109">
        <f>[1]!s_dq_amount($A109,$B$1)</f>
        <v>265523647</v>
      </c>
      <c r="E109">
        <f>[1]!s_dq_turn($A109,$B$1)</f>
        <v>1.0776936146746801</v>
      </c>
      <c r="F109">
        <f>[1]!S_VAL_MV($A109,$B$1)</f>
        <v>24659700018.75</v>
      </c>
      <c r="G109">
        <f>[1]!s_val_ev($A109,$B$1)</f>
        <v>24659700018.75</v>
      </c>
      <c r="H109">
        <f>[1]!s_val_ev1($A109,$B$1)</f>
        <v>24757831990.32</v>
      </c>
      <c r="I109">
        <f>IFERROR([1]!s_mq_amount($A109,$B$1),"")</f>
        <v>506108716</v>
      </c>
      <c r="J109">
        <f>[1]!s_val_pe_ttm($A109,$B$1)</f>
        <v>78.480278015136705</v>
      </c>
      <c r="K109">
        <f>[1]!s_val_pb_lf($A109,$B$1)</f>
        <v>1.95782363414764</v>
      </c>
      <c r="L109">
        <f>[1]!s_val_dividendyield2($A109,$B$1)</f>
        <v>0.917333333333333</v>
      </c>
      <c r="M109">
        <f>[1]!s_val_evtoebitda($A109,$B$1)</f>
        <v>21.599243362559999</v>
      </c>
      <c r="N109">
        <f>[1]!s_risk_betar24($A109,$B$1)</f>
        <v>1.08990001678467</v>
      </c>
      <c r="O109">
        <f>[1]!s_profitnotice_changeratio($A109,$B$1)</f>
        <v>0</v>
      </c>
      <c r="P109">
        <f>IFERROR([1]!i_pq_pctchange($A109,TEXT(DATE(YEAR($B$1),1,1),"yyyy-mm-dd"),$B$1),"")</f>
        <v>-12.013139371187201</v>
      </c>
      <c r="Q109">
        <f>[1]!s_west_netprofit($A109,YEAR($B$1),$B$1,180)</f>
        <v>394166667</v>
      </c>
      <c r="R109">
        <f>[1]!s_west_eps($A109,YEAR($B$1),$B$1,180)</f>
        <v>0.29969999194145203</v>
      </c>
      <c r="S109">
        <f>[1]!s_west_instnum_np($A109,YEAR($B$1),$B$1,180)</f>
        <v>6</v>
      </c>
      <c r="T109">
        <f>[1]!s_west_stdnetprofit($A109,YEAR($B$1),$B$1,180)</f>
        <v>49684672</v>
      </c>
      <c r="U109">
        <f>[1]!s_west_mediannetprofit($A109,YEAR($B$1),$B$1,180)</f>
        <v>381000000</v>
      </c>
      <c r="V109">
        <f>[1]!s_west_maxnetprofit($A109,YEAR($B$1),$B$1,180)</f>
        <v>491000000</v>
      </c>
      <c r="W109">
        <f>[1]!s_west_minnetprofit($A109,YEAR($B$1),$B$1,180)</f>
        <v>351000000</v>
      </c>
      <c r="X109">
        <f>[1]!s_west_netprofit($A109,YEAR($B$1)+1,$B$1,180)</f>
        <v>452166667</v>
      </c>
      <c r="Y109">
        <f>[1]!s_west_eps($A109,YEAR($B$1)+1,$B$1,180)</f>
        <v>0.343800008296967</v>
      </c>
      <c r="Z109">
        <f>[1]!s_west_instnum_np($A109,YEAR($B$1)+1,$B$1,180)</f>
        <v>6</v>
      </c>
      <c r="AA109">
        <f>[1]!s_west_stdnetprofit($A109,YEAR($B$1)+1,$B$1,180)</f>
        <v>69709158</v>
      </c>
      <c r="AB109">
        <f>[1]!s_west_mediannetprofit($A109,YEAR($B$1)+1,$B$1,180)</f>
        <v>422500000</v>
      </c>
      <c r="AC109">
        <f>[1]!s_west_maxnetprofit($A109,YEAR($B$1)+1,$B$1,180)</f>
        <v>582000000</v>
      </c>
      <c r="AD109">
        <f>[1]!s_west_minnetprofit($A109,YEAR($B$1)+1,$B$1,180)</f>
        <v>402000000</v>
      </c>
      <c r="AE109">
        <f>[1]!s_west_avgroe($A109,YEAR($B$1),$B$1,180)</f>
        <v>2.96000003814697</v>
      </c>
      <c r="AF109">
        <f>IFERROR([1]!s_info_indexweight($A109,$B$1,"000016.SH"),"")</f>
        <v>0</v>
      </c>
      <c r="AG109">
        <f>IFERROR([1]!s_info_indexweight($A109,$B$1,"000300.SH"),"")</f>
        <v>0</v>
      </c>
      <c r="AH109">
        <f>IFERROR([1]!s_info_indexweight($A109,$B$1,"000905.SH"),"")</f>
        <v>0.14299999999999999</v>
      </c>
      <c r="AI109">
        <f>IFERROR([1]!s_info_indexweight($A109,$B$1,"000852.SH"),"")</f>
        <v>0</v>
      </c>
    </row>
    <row r="110" spans="1:35">
      <c r="A110" t="s">
        <v>142</v>
      </c>
      <c r="B110">
        <f>[1]!s_dq_close($A110,$B$1,3)</f>
        <v>16.45</v>
      </c>
      <c r="C110">
        <f>[1]!s_dq_volume($A110,$B$1)</f>
        <v>7596610</v>
      </c>
      <c r="D110">
        <f>[1]!s_dq_amount($A110,$B$1)</f>
        <v>125175589</v>
      </c>
      <c r="E110">
        <f>[1]!s_dq_turn($A110,$B$1)</f>
        <v>0.65600646482354297</v>
      </c>
      <c r="F110">
        <f>[1]!S_VAL_MV($A110,$B$1)</f>
        <v>19056396825.200001</v>
      </c>
      <c r="G110">
        <f>[1]!s_val_ev($A110,$B$1)</f>
        <v>19056396825.200001</v>
      </c>
      <c r="H110">
        <f>[1]!s_val_ev1($A110,$B$1)</f>
        <v>20663559994.990002</v>
      </c>
      <c r="I110">
        <f>IFERROR([1]!s_mq_amount($A110,$B$1),"")</f>
        <v>273440474</v>
      </c>
      <c r="J110">
        <f>[1]!s_val_pe_ttm($A110,$B$1)</f>
        <v>21.3840217590332</v>
      </c>
      <c r="K110">
        <f>[1]!s_val_pb_lf($A110,$B$1)</f>
        <v>3.0281610488891602</v>
      </c>
      <c r="L110">
        <f>[1]!s_val_dividendyield2($A110,$B$1)</f>
        <v>3.5054725141125398</v>
      </c>
      <c r="M110">
        <f>[1]!s_val_evtoebitda($A110,$B$1)</f>
        <v>10.2827829823407</v>
      </c>
      <c r="N110">
        <f>[1]!s_risk_betar24($A110,$B$1)</f>
        <v>0.90710002183914196</v>
      </c>
      <c r="O110">
        <f>[1]!s_profitnotice_changeratio($A110,$B$1)</f>
        <v>0</v>
      </c>
      <c r="P110">
        <f>IFERROR([1]!i_pq_pctchange($A110,TEXT(DATE(YEAR($B$1),1,1),"yyyy-mm-dd"),$B$1),"")</f>
        <v>2.3579125317517899</v>
      </c>
      <c r="Q110">
        <f>[1]!s_west_netprofit($A110,YEAR($B$1),$B$1,180)</f>
        <v>1056260000</v>
      </c>
      <c r="R110">
        <f>[1]!s_west_eps($A110,YEAR($B$1),$B$1,180)</f>
        <v>0.91180002689361594</v>
      </c>
      <c r="S110">
        <f>[1]!s_west_instnum_np($A110,YEAR($B$1),$B$1,180)</f>
        <v>15</v>
      </c>
      <c r="T110">
        <f>[1]!s_west_stdnetprofit($A110,YEAR($B$1),$B$1,180)</f>
        <v>26296925</v>
      </c>
      <c r="U110">
        <f>[1]!s_west_mediannetprofit($A110,YEAR($B$1),$B$1,180)</f>
        <v>1053000000</v>
      </c>
      <c r="V110">
        <f>[1]!s_west_maxnetprofit($A110,YEAR($B$1),$B$1,180)</f>
        <v>1101000000</v>
      </c>
      <c r="W110">
        <f>[1]!s_west_minnetprofit($A110,YEAR($B$1),$B$1,180)</f>
        <v>1023900000</v>
      </c>
      <c r="X110">
        <f>[1]!s_west_netprofit($A110,YEAR($B$1)+1,$B$1,180)</f>
        <v>1258088667</v>
      </c>
      <c r="Y110">
        <f>[1]!s_west_eps($A110,YEAR($B$1)+1,$B$1,180)</f>
        <v>1.0859999656677199</v>
      </c>
      <c r="Z110">
        <f>[1]!s_west_instnum_np($A110,YEAR($B$1)+1,$B$1,180)</f>
        <v>15</v>
      </c>
      <c r="AA110">
        <f>[1]!s_west_stdnetprofit($A110,YEAR($B$1)+1,$B$1,180)</f>
        <v>47926097</v>
      </c>
      <c r="AB110">
        <f>[1]!s_west_mediannetprofit($A110,YEAR($B$1)+1,$B$1,180)</f>
        <v>1260000000</v>
      </c>
      <c r="AC110">
        <f>[1]!s_west_maxnetprofit($A110,YEAR($B$1)+1,$B$1,180)</f>
        <v>1333000000</v>
      </c>
      <c r="AD110">
        <f>[1]!s_west_minnetprofit($A110,YEAR($B$1)+1,$B$1,180)</f>
        <v>1149000000</v>
      </c>
      <c r="AE110">
        <f>[1]!s_west_avgroe($A110,YEAR($B$1),$B$1,180)</f>
        <v>15.4106998443604</v>
      </c>
      <c r="AF110">
        <f>IFERROR([1]!s_info_indexweight($A110,$B$1,"000016.SH"),"")</f>
        <v>0</v>
      </c>
      <c r="AG110">
        <f>IFERROR([1]!s_info_indexweight($A110,$B$1,"000300.SH"),"")</f>
        <v>0</v>
      </c>
      <c r="AH110">
        <f>IFERROR([1]!s_info_indexweight($A110,$B$1,"000905.SH"),"")</f>
        <v>9.0999999999999998E-2</v>
      </c>
      <c r="AI110">
        <f>IFERROR([1]!s_info_indexweight($A110,$B$1,"000852.SH"),"")</f>
        <v>0</v>
      </c>
    </row>
    <row r="111" spans="1:35">
      <c r="A111" t="s">
        <v>143</v>
      </c>
      <c r="B111">
        <f>[1]!s_dq_close($A111,$B$1,3)</f>
        <v>3.71</v>
      </c>
      <c r="C111">
        <f>[1]!s_dq_volume($A111,$B$1)</f>
        <v>42271425</v>
      </c>
      <c r="D111">
        <f>[1]!s_dq_amount($A111,$B$1)</f>
        <v>157137625</v>
      </c>
      <c r="E111">
        <f>[1]!s_dq_turn($A111,$B$1)</f>
        <v>0.72929498630030698</v>
      </c>
      <c r="F111">
        <f>[1]!S_VAL_MV($A111,$B$1)</f>
        <v>23692707309.669998</v>
      </c>
      <c r="G111">
        <f>[1]!s_val_ev($A111,$B$1)</f>
        <v>23692707309.669998</v>
      </c>
      <c r="H111">
        <f>[1]!s_val_ev1($A111,$B$1)</f>
        <v>35405741222.279999</v>
      </c>
      <c r="I111">
        <f>IFERROR([1]!s_mq_amount($A111,$B$1),"")</f>
        <v>319660013</v>
      </c>
      <c r="J111">
        <f>[1]!s_val_pe_ttm($A111,$B$1)</f>
        <v>28.6891899108887</v>
      </c>
      <c r="K111">
        <f>[1]!s_val_pb_lf($A111,$B$1)</f>
        <v>1.03739321231842</v>
      </c>
      <c r="L111">
        <f>[1]!s_val_dividendyield2($A111,$B$1)</f>
        <v>0.32345013477089002</v>
      </c>
      <c r="M111">
        <f>[1]!s_val_evtoebitda($A111,$B$1)</f>
        <v>0</v>
      </c>
      <c r="N111">
        <f>[1]!s_risk_betar24($A111,$B$1)</f>
        <v>2.61089992523193</v>
      </c>
      <c r="O111">
        <f>[1]!s_profitnotice_changeratio($A111,$B$1)</f>
        <v>0</v>
      </c>
      <c r="P111">
        <f>IFERROR([1]!i_pq_pctchange($A111,TEXT(DATE(YEAR($B$1),1,1),"yyyy-mm-dd"),$B$1),"")</f>
        <v>-12.5</v>
      </c>
      <c r="Q111">
        <f>[1]!s_west_netprofit($A111,YEAR($B$1),$B$1,180)</f>
        <v>0</v>
      </c>
      <c r="R111">
        <f>[1]!s_west_eps($A111,YEAR($B$1),$B$1,180)</f>
        <v>0</v>
      </c>
      <c r="S111">
        <f>[1]!s_west_instnum_np($A111,YEAR($B$1),$B$1,180)</f>
        <v>0</v>
      </c>
      <c r="T111">
        <f>[1]!s_west_stdnetprofit($A111,YEAR($B$1),$B$1,180)</f>
        <v>0</v>
      </c>
      <c r="U111">
        <f>[1]!s_west_mediannetprofit($A111,YEAR($B$1),$B$1,180)</f>
        <v>0</v>
      </c>
      <c r="V111">
        <f>[1]!s_west_maxnetprofit($A111,YEAR($B$1),$B$1,180)</f>
        <v>0</v>
      </c>
      <c r="W111">
        <f>[1]!s_west_minnetprofit($A111,YEAR($B$1),$B$1,180)</f>
        <v>0</v>
      </c>
      <c r="X111">
        <f>[1]!s_west_netprofit($A111,YEAR($B$1)+1,$B$1,180)</f>
        <v>0</v>
      </c>
      <c r="Y111">
        <f>[1]!s_west_eps($A111,YEAR($B$1)+1,$B$1,180)</f>
        <v>0</v>
      </c>
      <c r="Z111">
        <f>[1]!s_west_instnum_np($A111,YEAR($B$1)+1,$B$1,180)</f>
        <v>0</v>
      </c>
      <c r="AA111">
        <f>[1]!s_west_stdnetprofit($A111,YEAR($B$1)+1,$B$1,180)</f>
        <v>0</v>
      </c>
      <c r="AB111">
        <f>[1]!s_west_mediannetprofit($A111,YEAR($B$1)+1,$B$1,180)</f>
        <v>0</v>
      </c>
      <c r="AC111">
        <f>[1]!s_west_maxnetprofit($A111,YEAR($B$1)+1,$B$1,180)</f>
        <v>0</v>
      </c>
      <c r="AD111">
        <f>[1]!s_west_minnetprofit($A111,YEAR($B$1)+1,$B$1,180)</f>
        <v>0</v>
      </c>
      <c r="AE111">
        <f>[1]!s_west_avgroe($A111,YEAR($B$1),$B$1,180)</f>
        <v>0</v>
      </c>
      <c r="AF111">
        <f>IFERROR([1]!s_info_indexweight($A111,$B$1,"000016.SH"),"")</f>
        <v>0</v>
      </c>
      <c r="AG111">
        <f>IFERROR([1]!s_info_indexweight($A111,$B$1,"000300.SH"),"")</f>
        <v>0</v>
      </c>
      <c r="AH111">
        <f>IFERROR([1]!s_info_indexweight($A111,$B$1,"000905.SH"),"")</f>
        <v>0.158</v>
      </c>
      <c r="AI111">
        <f>IFERROR([1]!s_info_indexweight($A111,$B$1,"000852.SH"),"")</f>
        <v>0</v>
      </c>
    </row>
    <row r="112" spans="1:35">
      <c r="A112" t="s">
        <v>144</v>
      </c>
      <c r="B112">
        <f>[1]!s_dq_close($A112,$B$1,3)</f>
        <v>13.45</v>
      </c>
      <c r="C112">
        <f>[1]!s_dq_volume($A112,$B$1)</f>
        <v>2783611</v>
      </c>
      <c r="D112">
        <f>[1]!s_dq_amount($A112,$B$1)</f>
        <v>37575831</v>
      </c>
      <c r="E112">
        <f>[1]!s_dq_turn($A112,$B$1)</f>
        <v>0.55795045986744196</v>
      </c>
      <c r="F112">
        <f>[1]!S_VAL_MV($A112,$B$1)</f>
        <v>9370392200.75</v>
      </c>
      <c r="G112">
        <f>[1]!s_val_ev($A112,$B$1)</f>
        <v>7777394027.75</v>
      </c>
      <c r="H112">
        <f>[1]!s_val_ev1($A112,$B$1)</f>
        <v>9198462562.8299999</v>
      </c>
      <c r="I112">
        <f>IFERROR([1]!s_mq_amount($A112,$B$1),"")</f>
        <v>82923251</v>
      </c>
      <c r="J112">
        <f>[1]!s_val_pe_ttm($A112,$B$1)</f>
        <v>35.806312561035199</v>
      </c>
      <c r="K112">
        <f>[1]!s_val_pb_lf($A112,$B$1)</f>
        <v>1.7515447139739999</v>
      </c>
      <c r="L112">
        <f>[1]!s_val_dividendyield2($A112,$B$1)</f>
        <v>1.8331460096721099</v>
      </c>
      <c r="M112">
        <f>[1]!s_val_evtoebitda($A112,$B$1)</f>
        <v>8.0382043204887204</v>
      </c>
      <c r="N112">
        <f>[1]!s_risk_betar24($A112,$B$1)</f>
        <v>0.65799999237060502</v>
      </c>
      <c r="O112">
        <f>[1]!s_profitnotice_changeratio($A112,$B$1)</f>
        <v>0</v>
      </c>
      <c r="P112">
        <f>IFERROR([1]!i_pq_pctchange($A112,TEXT(DATE(YEAR($B$1),1,1),"yyyy-mm-dd"),$B$1),"")</f>
        <v>-12.719013627514601</v>
      </c>
      <c r="Q112">
        <f>[1]!s_west_netprofit($A112,YEAR($B$1),$B$1,180)</f>
        <v>0</v>
      </c>
      <c r="R112">
        <f>[1]!s_west_eps($A112,YEAR($B$1),$B$1,180)</f>
        <v>0</v>
      </c>
      <c r="S112">
        <f>[1]!s_west_instnum_np($A112,YEAR($B$1),$B$1,180)</f>
        <v>0</v>
      </c>
      <c r="T112">
        <f>[1]!s_west_stdnetprofit($A112,YEAR($B$1),$B$1,180)</f>
        <v>0</v>
      </c>
      <c r="U112">
        <f>[1]!s_west_mediannetprofit($A112,YEAR($B$1),$B$1,180)</f>
        <v>0</v>
      </c>
      <c r="V112">
        <f>[1]!s_west_maxnetprofit($A112,YEAR($B$1),$B$1,180)</f>
        <v>0</v>
      </c>
      <c r="W112">
        <f>[1]!s_west_minnetprofit($A112,YEAR($B$1),$B$1,180)</f>
        <v>0</v>
      </c>
      <c r="X112">
        <f>[1]!s_west_netprofit($A112,YEAR($B$1)+1,$B$1,180)</f>
        <v>0</v>
      </c>
      <c r="Y112">
        <f>[1]!s_west_eps($A112,YEAR($B$1)+1,$B$1,180)</f>
        <v>0</v>
      </c>
      <c r="Z112">
        <f>[1]!s_west_instnum_np($A112,YEAR($B$1)+1,$B$1,180)</f>
        <v>0</v>
      </c>
      <c r="AA112">
        <f>[1]!s_west_stdnetprofit($A112,YEAR($B$1)+1,$B$1,180)</f>
        <v>0</v>
      </c>
      <c r="AB112">
        <f>[1]!s_west_mediannetprofit($A112,YEAR($B$1)+1,$B$1,180)</f>
        <v>0</v>
      </c>
      <c r="AC112">
        <f>[1]!s_west_maxnetprofit($A112,YEAR($B$1)+1,$B$1,180)</f>
        <v>0</v>
      </c>
      <c r="AD112">
        <f>[1]!s_west_minnetprofit($A112,YEAR($B$1)+1,$B$1,180)</f>
        <v>0</v>
      </c>
      <c r="AE112">
        <f>[1]!s_west_avgroe($A112,YEAR($B$1),$B$1,180)</f>
        <v>0</v>
      </c>
      <c r="AF112">
        <f>IFERROR([1]!s_info_indexweight($A112,$B$1,"000016.SH"),"")</f>
        <v>0</v>
      </c>
      <c r="AG112">
        <f>IFERROR([1]!s_info_indexweight($A112,$B$1,"000300.SH"),"")</f>
        <v>0</v>
      </c>
      <c r="AH112">
        <f>IFERROR([1]!s_info_indexweight($A112,$B$1,"000905.SH"),"")</f>
        <v>0</v>
      </c>
      <c r="AI112">
        <f>IFERROR([1]!s_info_indexweight($A112,$B$1,"000852.SH"),"")</f>
        <v>4.2999999999999997E-2</v>
      </c>
    </row>
    <row r="113" spans="1:35">
      <c r="A113" t="s">
        <v>145</v>
      </c>
      <c r="B113">
        <f>[1]!s_dq_close($A113,$B$1,3)</f>
        <v>6.85</v>
      </c>
      <c r="C113">
        <f>[1]!s_dq_volume($A113,$B$1)</f>
        <v>42598370</v>
      </c>
      <c r="D113">
        <f>[1]!s_dq_amount($A113,$B$1)</f>
        <v>289439818</v>
      </c>
      <c r="E113">
        <f>[1]!s_dq_turn($A113,$B$1)</f>
        <v>2.14844553954355</v>
      </c>
      <c r="F113">
        <f>[1]!S_VAL_MV($A113,$B$1)</f>
        <v>13634513520.5</v>
      </c>
      <c r="G113">
        <f>[1]!s_val_ev($A113,$B$1)</f>
        <v>13634513520.5</v>
      </c>
      <c r="H113">
        <f>[1]!s_val_ev1($A113,$B$1)</f>
        <v>18705337291.34</v>
      </c>
      <c r="I113">
        <f>IFERROR([1]!s_mq_amount($A113,$B$1),"")</f>
        <v>478405412</v>
      </c>
      <c r="J113">
        <f>[1]!s_val_pe_ttm($A113,$B$1)</f>
        <v>27.953578948974599</v>
      </c>
      <c r="K113">
        <f>[1]!s_val_pb_lf($A113,$B$1)</f>
        <v>2.1871531009674099</v>
      </c>
      <c r="L113">
        <f>[1]!s_val_dividendyield2($A113,$B$1)</f>
        <v>0.67234294958936103</v>
      </c>
      <c r="M113">
        <f>[1]!s_val_evtoebitda($A113,$B$1)</f>
        <v>14.300374190051301</v>
      </c>
      <c r="N113">
        <f>[1]!s_risk_betar24($A113,$B$1)</f>
        <v>1.9673000574111901</v>
      </c>
      <c r="O113">
        <f>[1]!s_profitnotice_changeratio($A113,$B$1)</f>
        <v>0</v>
      </c>
      <c r="P113">
        <f>IFERROR([1]!i_pq_pctchange($A113,TEXT(DATE(YEAR($B$1),1,1),"yyyy-mm-dd"),$B$1),"")</f>
        <v>3.1626506024096299</v>
      </c>
      <c r="Q113">
        <f>[1]!s_west_netprofit($A113,YEAR($B$1),$B$1,180)</f>
        <v>0</v>
      </c>
      <c r="R113">
        <f>[1]!s_west_eps($A113,YEAR($B$1),$B$1,180)</f>
        <v>0</v>
      </c>
      <c r="S113">
        <f>[1]!s_west_instnum_np($A113,YEAR($B$1),$B$1,180)</f>
        <v>0</v>
      </c>
      <c r="T113">
        <f>[1]!s_west_stdnetprofit($A113,YEAR($B$1),$B$1,180)</f>
        <v>0</v>
      </c>
      <c r="U113">
        <f>[1]!s_west_mediannetprofit($A113,YEAR($B$1),$B$1,180)</f>
        <v>0</v>
      </c>
      <c r="V113">
        <f>[1]!s_west_maxnetprofit($A113,YEAR($B$1),$B$1,180)</f>
        <v>0</v>
      </c>
      <c r="W113">
        <f>[1]!s_west_minnetprofit($A113,YEAR($B$1),$B$1,180)</f>
        <v>0</v>
      </c>
      <c r="X113">
        <f>[1]!s_west_netprofit($A113,YEAR($B$1)+1,$B$1,180)</f>
        <v>0</v>
      </c>
      <c r="Y113">
        <f>[1]!s_west_eps($A113,YEAR($B$1)+1,$B$1,180)</f>
        <v>0</v>
      </c>
      <c r="Z113">
        <f>[1]!s_west_instnum_np($A113,YEAR($B$1)+1,$B$1,180)</f>
        <v>0</v>
      </c>
      <c r="AA113">
        <f>[1]!s_west_stdnetprofit($A113,YEAR($B$1)+1,$B$1,180)</f>
        <v>0</v>
      </c>
      <c r="AB113">
        <f>[1]!s_west_mediannetprofit($A113,YEAR($B$1)+1,$B$1,180)</f>
        <v>0</v>
      </c>
      <c r="AC113">
        <f>[1]!s_west_maxnetprofit($A113,YEAR($B$1)+1,$B$1,180)</f>
        <v>0</v>
      </c>
      <c r="AD113">
        <f>[1]!s_west_minnetprofit($A113,YEAR($B$1)+1,$B$1,180)</f>
        <v>0</v>
      </c>
      <c r="AE113">
        <f>[1]!s_west_avgroe($A113,YEAR($B$1),$B$1,180)</f>
        <v>0</v>
      </c>
      <c r="AF113">
        <f>IFERROR([1]!s_info_indexweight($A113,$B$1,"000016.SH"),"")</f>
        <v>0</v>
      </c>
      <c r="AG113">
        <f>IFERROR([1]!s_info_indexweight($A113,$B$1,"000300.SH"),"")</f>
        <v>0</v>
      </c>
      <c r="AH113">
        <f>IFERROR([1]!s_info_indexweight($A113,$B$1,"000905.SH"),"")</f>
        <v>0</v>
      </c>
      <c r="AI113">
        <f>IFERROR([1]!s_info_indexweight($A113,$B$1,"000852.SH"),"")</f>
        <v>0.1</v>
      </c>
    </row>
    <row r="114" spans="1:35">
      <c r="A114" t="s">
        <v>146</v>
      </c>
      <c r="B114">
        <f>[1]!s_dq_close($A114,$B$1,3)</f>
        <v>2.5499999999999998</v>
      </c>
      <c r="C114">
        <f>[1]!s_dq_volume($A114,$B$1)</f>
        <v>19216700</v>
      </c>
      <c r="D114">
        <f>[1]!s_dq_amount($A114,$B$1)</f>
        <v>49313265</v>
      </c>
      <c r="E114">
        <f>[1]!s_dq_turn($A114,$B$1)</f>
        <v>0.51821611893834796</v>
      </c>
      <c r="F114">
        <f>[1]!S_VAL_MV($A114,$B$1)</f>
        <v>10476013275</v>
      </c>
      <c r="G114">
        <f>[1]!s_val_ev($A114,$B$1)</f>
        <v>9769206075</v>
      </c>
      <c r="H114">
        <f>[1]!s_val_ev1($A114,$B$1)</f>
        <v>27766258849.25</v>
      </c>
      <c r="I114">
        <f>IFERROR([1]!s_mq_amount($A114,$B$1),"")</f>
        <v>100501484</v>
      </c>
      <c r="J114">
        <f>[1]!s_val_pe_ttm($A114,$B$1)</f>
        <v>-2.4666047096252401</v>
      </c>
      <c r="K114">
        <f>[1]!s_val_pb_lf($A114,$B$1)</f>
        <v>1.76843237876892</v>
      </c>
      <c r="L114">
        <f>[1]!s_val_dividendyield2($A114,$B$1)</f>
        <v>0</v>
      </c>
      <c r="M114">
        <f>[1]!s_val_evtoebitda($A114,$B$1)</f>
        <v>-15.114630535186</v>
      </c>
      <c r="N114">
        <f>[1]!s_risk_betar24($A114,$B$1)</f>
        <v>1.9802000522613501</v>
      </c>
      <c r="O114">
        <f>[1]!s_profitnotice_changeratio($A114,$B$1)</f>
        <v>0</v>
      </c>
      <c r="P114">
        <f>IFERROR([1]!i_pq_pctchange($A114,TEXT(DATE(YEAR($B$1),1,1),"yyyy-mm-dd"),$B$1),"")</f>
        <v>-23.880597014925399</v>
      </c>
      <c r="Q114">
        <f>[1]!s_west_netprofit($A114,YEAR($B$1),$B$1,180)</f>
        <v>0</v>
      </c>
      <c r="R114">
        <f>[1]!s_west_eps($A114,YEAR($B$1),$B$1,180)</f>
        <v>0</v>
      </c>
      <c r="S114">
        <f>[1]!s_west_instnum_np($A114,YEAR($B$1),$B$1,180)</f>
        <v>0</v>
      </c>
      <c r="T114">
        <f>[1]!s_west_stdnetprofit($A114,YEAR($B$1),$B$1,180)</f>
        <v>0</v>
      </c>
      <c r="U114">
        <f>[1]!s_west_mediannetprofit($A114,YEAR($B$1),$B$1,180)</f>
        <v>0</v>
      </c>
      <c r="V114">
        <f>[1]!s_west_maxnetprofit($A114,YEAR($B$1),$B$1,180)</f>
        <v>0</v>
      </c>
      <c r="W114">
        <f>[1]!s_west_minnetprofit($A114,YEAR($B$1),$B$1,180)</f>
        <v>0</v>
      </c>
      <c r="X114">
        <f>[1]!s_west_netprofit($A114,YEAR($B$1)+1,$B$1,180)</f>
        <v>0</v>
      </c>
      <c r="Y114">
        <f>[1]!s_west_eps($A114,YEAR($B$1)+1,$B$1,180)</f>
        <v>0</v>
      </c>
      <c r="Z114">
        <f>[1]!s_west_instnum_np($A114,YEAR($B$1)+1,$B$1,180)</f>
        <v>0</v>
      </c>
      <c r="AA114">
        <f>[1]!s_west_stdnetprofit($A114,YEAR($B$1)+1,$B$1,180)</f>
        <v>0</v>
      </c>
      <c r="AB114">
        <f>[1]!s_west_mediannetprofit($A114,YEAR($B$1)+1,$B$1,180)</f>
        <v>0</v>
      </c>
      <c r="AC114">
        <f>[1]!s_west_maxnetprofit($A114,YEAR($B$1)+1,$B$1,180)</f>
        <v>0</v>
      </c>
      <c r="AD114">
        <f>[1]!s_west_minnetprofit($A114,YEAR($B$1)+1,$B$1,180)</f>
        <v>0</v>
      </c>
      <c r="AE114">
        <f>[1]!s_west_avgroe($A114,YEAR($B$1),$B$1,180)</f>
        <v>0</v>
      </c>
      <c r="AF114">
        <f>IFERROR([1]!s_info_indexweight($A114,$B$1,"000016.SH"),"")</f>
        <v>0</v>
      </c>
      <c r="AG114">
        <f>IFERROR([1]!s_info_indexweight($A114,$B$1,"000300.SH"),"")</f>
        <v>0</v>
      </c>
      <c r="AH114">
        <f>IFERROR([1]!s_info_indexweight($A114,$B$1,"000905.SH"),"")</f>
        <v>0</v>
      </c>
      <c r="AI114">
        <f>IFERROR([1]!s_info_indexweight($A114,$B$1,"000852.SH"),"")</f>
        <v>0.02</v>
      </c>
    </row>
    <row r="115" spans="1:35">
      <c r="A115" t="s">
        <v>147</v>
      </c>
      <c r="B115">
        <f>[1]!s_dq_close($A115,$B$1,3)</f>
        <v>29.13</v>
      </c>
      <c r="C115">
        <f>[1]!s_dq_volume($A115,$B$1)</f>
        <v>19433861</v>
      </c>
      <c r="D115">
        <f>[1]!s_dq_amount($A115,$B$1)</f>
        <v>557383728</v>
      </c>
      <c r="E115">
        <f>[1]!s_dq_turn($A115,$B$1)</f>
        <v>3.7315357025939599</v>
      </c>
      <c r="F115">
        <f>[1]!S_VAL_MV($A115,$B$1)</f>
        <v>15171464461.200001</v>
      </c>
      <c r="G115">
        <f>[1]!s_val_ev($A115,$B$1)</f>
        <v>15171464461.200001</v>
      </c>
      <c r="H115">
        <f>[1]!s_val_ev1($A115,$B$1)</f>
        <v>16675438147.799999</v>
      </c>
      <c r="I115">
        <f>IFERROR([1]!s_mq_amount($A115,$B$1),"")</f>
        <v>978616860</v>
      </c>
      <c r="J115">
        <f>[1]!s_val_pe_ttm($A115,$B$1)</f>
        <v>6851.38623046875</v>
      </c>
      <c r="K115">
        <f>[1]!s_val_pb_lf($A115,$B$1)</f>
        <v>5.1561746597290004</v>
      </c>
      <c r="L115">
        <f>[1]!s_val_dividendyield2($A115,$B$1)</f>
        <v>0.17176131590093599</v>
      </c>
      <c r="M115">
        <f>[1]!s_val_evtoebitda($A115,$B$1)</f>
        <v>177.55318334066101</v>
      </c>
      <c r="N115">
        <f>[1]!s_risk_betar24($A115,$B$1)</f>
        <v>1.54980003833771</v>
      </c>
      <c r="O115">
        <f>[1]!s_profitnotice_changeratio($A115,$B$1)</f>
        <v>0</v>
      </c>
      <c r="P115">
        <f>IFERROR([1]!i_pq_pctchange($A115,TEXT(DATE(YEAR($B$1),1,1),"yyyy-mm-dd"),$B$1),"")</f>
        <v>10.886943281309501</v>
      </c>
      <c r="Q115">
        <f>[1]!s_west_netprofit($A115,YEAR($B$1),$B$1,180)</f>
        <v>0</v>
      </c>
      <c r="R115">
        <f>[1]!s_west_eps($A115,YEAR($B$1),$B$1,180)</f>
        <v>0</v>
      </c>
      <c r="S115">
        <f>[1]!s_west_instnum_np($A115,YEAR($B$1),$B$1,180)</f>
        <v>0</v>
      </c>
      <c r="T115">
        <f>[1]!s_west_stdnetprofit($A115,YEAR($B$1),$B$1,180)</f>
        <v>0</v>
      </c>
      <c r="U115">
        <f>[1]!s_west_mediannetprofit($A115,YEAR($B$1),$B$1,180)</f>
        <v>0</v>
      </c>
      <c r="V115">
        <f>[1]!s_west_maxnetprofit($A115,YEAR($B$1),$B$1,180)</f>
        <v>0</v>
      </c>
      <c r="W115">
        <f>[1]!s_west_minnetprofit($A115,YEAR($B$1),$B$1,180)</f>
        <v>0</v>
      </c>
      <c r="X115">
        <f>[1]!s_west_netprofit($A115,YEAR($B$1)+1,$B$1,180)</f>
        <v>0</v>
      </c>
      <c r="Y115">
        <f>[1]!s_west_eps($A115,YEAR($B$1)+1,$B$1,180)</f>
        <v>0</v>
      </c>
      <c r="Z115">
        <f>[1]!s_west_instnum_np($A115,YEAR($B$1)+1,$B$1,180)</f>
        <v>0</v>
      </c>
      <c r="AA115">
        <f>[1]!s_west_stdnetprofit($A115,YEAR($B$1)+1,$B$1,180)</f>
        <v>0</v>
      </c>
      <c r="AB115">
        <f>[1]!s_west_mediannetprofit($A115,YEAR($B$1)+1,$B$1,180)</f>
        <v>0</v>
      </c>
      <c r="AC115">
        <f>[1]!s_west_maxnetprofit($A115,YEAR($B$1)+1,$B$1,180)</f>
        <v>0</v>
      </c>
      <c r="AD115">
        <f>[1]!s_west_minnetprofit($A115,YEAR($B$1)+1,$B$1,180)</f>
        <v>0</v>
      </c>
      <c r="AE115">
        <f>[1]!s_west_avgroe($A115,YEAR($B$1),$B$1,180)</f>
        <v>0</v>
      </c>
      <c r="AF115">
        <f>IFERROR([1]!s_info_indexweight($A115,$B$1,"000016.SH"),"")</f>
        <v>0</v>
      </c>
      <c r="AG115">
        <f>IFERROR([1]!s_info_indexweight($A115,$B$1,"000300.SH"),"")</f>
        <v>0</v>
      </c>
      <c r="AH115">
        <f>IFERROR([1]!s_info_indexweight($A115,$B$1,"000905.SH"),"")</f>
        <v>0</v>
      </c>
      <c r="AI115">
        <f>IFERROR([1]!s_info_indexweight($A115,$B$1,"000852.SH"),"")</f>
        <v>0.13300000000000001</v>
      </c>
    </row>
    <row r="116" spans="1:35">
      <c r="A116" t="s">
        <v>148</v>
      </c>
      <c r="B116">
        <f>[1]!s_dq_close($A116,$B$1,3)</f>
        <v>24.13</v>
      </c>
      <c r="C116">
        <f>[1]!s_dq_volume($A116,$B$1)</f>
        <v>20935539</v>
      </c>
      <c r="D116">
        <f>[1]!s_dq_amount($A116,$B$1)</f>
        <v>501773910</v>
      </c>
      <c r="E116">
        <f>[1]!s_dq_turn($A116,$B$1)</f>
        <v>2.1672228297737499</v>
      </c>
      <c r="F116">
        <f>[1]!S_VAL_MV($A116,$B$1)</f>
        <v>23321517279.91</v>
      </c>
      <c r="G116">
        <f>[1]!s_val_ev($A116,$B$1)</f>
        <v>23321517279.91</v>
      </c>
      <c r="H116">
        <f>[1]!s_val_ev1($A116,$B$1)</f>
        <v>25343545708.540001</v>
      </c>
      <c r="I116">
        <f>IFERROR([1]!s_mq_amount($A116,$B$1),"")</f>
        <v>909165210</v>
      </c>
      <c r="J116">
        <f>[1]!s_val_pe_ttm($A116,$B$1)</f>
        <v>732.620361328125</v>
      </c>
      <c r="K116">
        <f>[1]!s_val_pb_lf($A116,$B$1)</f>
        <v>10.0538520812988</v>
      </c>
      <c r="L116">
        <f>[1]!s_val_dividendyield2($A116,$B$1)</f>
        <v>0</v>
      </c>
      <c r="M116">
        <f>[1]!s_val_evtoebitda($A116,$B$1)</f>
        <v>133.674777141779</v>
      </c>
      <c r="N116">
        <f>[1]!s_risk_betar24($A116,$B$1)</f>
        <v>0.69260001182556197</v>
      </c>
      <c r="O116">
        <f>[1]!s_profitnotice_changeratio($A116,$B$1)</f>
        <v>0</v>
      </c>
      <c r="P116">
        <f>IFERROR([1]!i_pq_pctchange($A116,TEXT(DATE(YEAR($B$1),1,1),"yyyy-mm-dd"),$B$1),"")</f>
        <v>-12.2226264096035</v>
      </c>
      <c r="Q116">
        <f>[1]!s_west_netprofit($A116,YEAR($B$1),$B$1,180)</f>
        <v>0</v>
      </c>
      <c r="R116">
        <f>[1]!s_west_eps($A116,YEAR($B$1),$B$1,180)</f>
        <v>0</v>
      </c>
      <c r="S116">
        <f>[1]!s_west_instnum_np($A116,YEAR($B$1),$B$1,180)</f>
        <v>0</v>
      </c>
      <c r="T116">
        <f>[1]!s_west_stdnetprofit($A116,YEAR($B$1),$B$1,180)</f>
        <v>0</v>
      </c>
      <c r="U116">
        <f>[1]!s_west_mediannetprofit($A116,YEAR($B$1),$B$1,180)</f>
        <v>0</v>
      </c>
      <c r="V116">
        <f>[1]!s_west_maxnetprofit($A116,YEAR($B$1),$B$1,180)</f>
        <v>0</v>
      </c>
      <c r="W116">
        <f>[1]!s_west_minnetprofit($A116,YEAR($B$1),$B$1,180)</f>
        <v>0</v>
      </c>
      <c r="X116">
        <f>[1]!s_west_netprofit($A116,YEAR($B$1)+1,$B$1,180)</f>
        <v>0</v>
      </c>
      <c r="Y116">
        <f>[1]!s_west_eps($A116,YEAR($B$1)+1,$B$1,180)</f>
        <v>0</v>
      </c>
      <c r="Z116">
        <f>[1]!s_west_instnum_np($A116,YEAR($B$1)+1,$B$1,180)</f>
        <v>0</v>
      </c>
      <c r="AA116">
        <f>[1]!s_west_stdnetprofit($A116,YEAR($B$1)+1,$B$1,180)</f>
        <v>0</v>
      </c>
      <c r="AB116">
        <f>[1]!s_west_mediannetprofit($A116,YEAR($B$1)+1,$B$1,180)</f>
        <v>0</v>
      </c>
      <c r="AC116">
        <f>[1]!s_west_maxnetprofit($A116,YEAR($B$1)+1,$B$1,180)</f>
        <v>0</v>
      </c>
      <c r="AD116">
        <f>[1]!s_west_minnetprofit($A116,YEAR($B$1)+1,$B$1,180)</f>
        <v>0</v>
      </c>
      <c r="AE116">
        <f>[1]!s_west_avgroe($A116,YEAR($B$1),$B$1,180)</f>
        <v>0</v>
      </c>
      <c r="AF116">
        <f>IFERROR([1]!s_info_indexweight($A116,$B$1,"000016.SH"),"")</f>
        <v>0</v>
      </c>
      <c r="AG116">
        <f>IFERROR([1]!s_info_indexweight($A116,$B$1,"000300.SH"),"")</f>
        <v>0</v>
      </c>
      <c r="AH116">
        <f>IFERROR([1]!s_info_indexweight($A116,$B$1,"000905.SH"),"")</f>
        <v>0</v>
      </c>
      <c r="AI116">
        <f>IFERROR([1]!s_info_indexweight($A116,$B$1,"000852.SH"),"")</f>
        <v>0.24099999999999999</v>
      </c>
    </row>
    <row r="117" spans="1:35">
      <c r="A117" t="s">
        <v>149</v>
      </c>
      <c r="B117">
        <f>[1]!s_dq_close($A117,$B$1,3)</f>
        <v>6.11</v>
      </c>
      <c r="C117">
        <f>[1]!s_dq_volume($A117,$B$1)</f>
        <v>904372866</v>
      </c>
      <c r="D117">
        <f>[1]!s_dq_amount($A117,$B$1)</f>
        <v>5682631046</v>
      </c>
      <c r="E117">
        <f>[1]!s_dq_turn($A117,$B$1)</f>
        <v>31.054132466968198</v>
      </c>
      <c r="F117">
        <f>[1]!S_VAL_MV($A117,$B$1)</f>
        <v>18800116958.09</v>
      </c>
      <c r="G117">
        <f>[1]!s_val_ev($A117,$B$1)</f>
        <v>18800116958.09</v>
      </c>
      <c r="H117">
        <f>[1]!s_val_ev1($A117,$B$1)</f>
        <v>55197712121</v>
      </c>
      <c r="I117">
        <f>IFERROR([1]!s_mq_amount($A117,$B$1),"")</f>
        <v>9785826034</v>
      </c>
      <c r="J117">
        <f>[1]!s_val_pe_ttm($A117,$B$1)</f>
        <v>94.795059204101605</v>
      </c>
      <c r="K117">
        <f>[1]!s_val_pb_lf($A117,$B$1)</f>
        <v>3.11238694190979</v>
      </c>
      <c r="L117">
        <f>[1]!s_val_dividendyield2($A117,$B$1)</f>
        <v>0</v>
      </c>
      <c r="M117">
        <f>[1]!s_val_evtoebitda($A117,$B$1)</f>
        <v>12.9632056841597</v>
      </c>
      <c r="N117">
        <f>[1]!s_risk_betar24($A117,$B$1)</f>
        <v>0.27259999513626099</v>
      </c>
      <c r="O117">
        <f>[1]!s_profitnotice_changeratio($A117,$B$1)</f>
        <v>0</v>
      </c>
      <c r="P117">
        <f>IFERROR([1]!i_pq_pctchange($A117,TEXT(DATE(YEAR($B$1),1,1),"yyyy-mm-dd"),$B$1),"")</f>
        <v>118.21428571428601</v>
      </c>
      <c r="Q117">
        <f>[1]!s_west_netprofit($A117,YEAR($B$1),$B$1,180)</f>
        <v>0</v>
      </c>
      <c r="R117">
        <f>[1]!s_west_eps($A117,YEAR($B$1),$B$1,180)</f>
        <v>0</v>
      </c>
      <c r="S117">
        <f>[1]!s_west_instnum_np($A117,YEAR($B$1),$B$1,180)</f>
        <v>0</v>
      </c>
      <c r="T117">
        <f>[1]!s_west_stdnetprofit($A117,YEAR($B$1),$B$1,180)</f>
        <v>0</v>
      </c>
      <c r="U117">
        <f>[1]!s_west_mediannetprofit($A117,YEAR($B$1),$B$1,180)</f>
        <v>0</v>
      </c>
      <c r="V117">
        <f>[1]!s_west_maxnetprofit($A117,YEAR($B$1),$B$1,180)</f>
        <v>0</v>
      </c>
      <c r="W117">
        <f>[1]!s_west_minnetprofit($A117,YEAR($B$1),$B$1,180)</f>
        <v>0</v>
      </c>
      <c r="X117">
        <f>[1]!s_west_netprofit($A117,YEAR($B$1)+1,$B$1,180)</f>
        <v>0</v>
      </c>
      <c r="Y117">
        <f>[1]!s_west_eps($A117,YEAR($B$1)+1,$B$1,180)</f>
        <v>0</v>
      </c>
      <c r="Z117">
        <f>[1]!s_west_instnum_np($A117,YEAR($B$1)+1,$B$1,180)</f>
        <v>0</v>
      </c>
      <c r="AA117">
        <f>[1]!s_west_stdnetprofit($A117,YEAR($B$1)+1,$B$1,180)</f>
        <v>0</v>
      </c>
      <c r="AB117">
        <f>[1]!s_west_mediannetprofit($A117,YEAR($B$1)+1,$B$1,180)</f>
        <v>0</v>
      </c>
      <c r="AC117">
        <f>[1]!s_west_maxnetprofit($A117,YEAR($B$1)+1,$B$1,180)</f>
        <v>0</v>
      </c>
      <c r="AD117">
        <f>[1]!s_west_minnetprofit($A117,YEAR($B$1)+1,$B$1,180)</f>
        <v>0</v>
      </c>
      <c r="AE117">
        <f>[1]!s_west_avgroe($A117,YEAR($B$1),$B$1,180)</f>
        <v>0</v>
      </c>
      <c r="AF117">
        <f>IFERROR([1]!s_info_indexweight($A117,$B$1,"000016.SH"),"")</f>
        <v>0</v>
      </c>
      <c r="AG117">
        <f>IFERROR([1]!s_info_indexweight($A117,$B$1,"000300.SH"),"")</f>
        <v>0</v>
      </c>
      <c r="AH117">
        <f>IFERROR([1]!s_info_indexweight($A117,$B$1,"000905.SH"),"")</f>
        <v>0</v>
      </c>
      <c r="AI117">
        <f>IFERROR([1]!s_info_indexweight($A117,$B$1,"000852.SH"),"")</f>
        <v>0.111</v>
      </c>
    </row>
    <row r="118" spans="1:35">
      <c r="A118" t="s">
        <v>150</v>
      </c>
      <c r="B118">
        <f>[1]!s_dq_close($A118,$B$1,3)</f>
        <v>22.14</v>
      </c>
      <c r="C118">
        <f>[1]!s_dq_volume($A118,$B$1)</f>
        <v>23334799</v>
      </c>
      <c r="D118">
        <f>[1]!s_dq_amount($A118,$B$1)</f>
        <v>512048601</v>
      </c>
      <c r="E118">
        <f>[1]!s_dq_turn($A118,$B$1)</f>
        <v>0.84046539616779503</v>
      </c>
      <c r="F118">
        <f>[1]!S_VAL_MV($A118,$B$1)</f>
        <v>61562708388.900002</v>
      </c>
      <c r="G118">
        <f>[1]!s_val_ev($A118,$B$1)</f>
        <v>61562708388.900002</v>
      </c>
      <c r="H118">
        <f>[1]!s_val_ev1($A118,$B$1)</f>
        <v>65887664104.449997</v>
      </c>
      <c r="I118">
        <f>IFERROR([1]!s_mq_amount($A118,$B$1),"")</f>
        <v>868315518</v>
      </c>
      <c r="J118">
        <f>[1]!s_val_pe_ttm($A118,$B$1)</f>
        <v>55.526325225830099</v>
      </c>
      <c r="K118">
        <f>[1]!s_val_pb_lf($A118,$B$1)</f>
        <v>2.7322986125946001</v>
      </c>
      <c r="L118">
        <f>[1]!s_val_dividendyield2($A118,$B$1)</f>
        <v>0.54211047118286704</v>
      </c>
      <c r="M118">
        <f>[1]!s_val_evtoebitda($A118,$B$1)</f>
        <v>25.081194742502898</v>
      </c>
      <c r="N118">
        <f>[1]!s_risk_betar24($A118,$B$1)</f>
        <v>0.95700001716613803</v>
      </c>
      <c r="O118">
        <f>[1]!s_profitnotice_changeratio($A118,$B$1)</f>
        <v>0</v>
      </c>
      <c r="P118">
        <f>IFERROR([1]!i_pq_pctchange($A118,TEXT(DATE(YEAR($B$1),1,1),"yyyy-mm-dd"),$B$1),"")</f>
        <v>-12.7659574468085</v>
      </c>
      <c r="Q118">
        <f>[1]!s_west_netprofit($A118,YEAR($B$1),$B$1,180)</f>
        <v>1258363636</v>
      </c>
      <c r="R118">
        <f>[1]!s_west_eps($A118,YEAR($B$1),$B$1,180)</f>
        <v>0.45249998569488498</v>
      </c>
      <c r="S118">
        <f>[1]!s_west_instnum_np($A118,YEAR($B$1),$B$1,180)</f>
        <v>11</v>
      </c>
      <c r="T118">
        <f>[1]!s_west_stdnetprofit($A118,YEAR($B$1),$B$1,180)</f>
        <v>48177324</v>
      </c>
      <c r="U118">
        <f>[1]!s_west_mediannetprofit($A118,YEAR($B$1),$B$1,180)</f>
        <v>1249000000</v>
      </c>
      <c r="V118">
        <f>[1]!s_west_maxnetprofit($A118,YEAR($B$1),$B$1,180)</f>
        <v>1345000000</v>
      </c>
      <c r="W118">
        <f>[1]!s_west_minnetprofit($A118,YEAR($B$1),$B$1,180)</f>
        <v>1170000000</v>
      </c>
      <c r="X118">
        <f>[1]!s_west_netprofit($A118,YEAR($B$1)+1,$B$1,180)</f>
        <v>1447818182</v>
      </c>
      <c r="Y118">
        <f>[1]!s_west_eps($A118,YEAR($B$1)+1,$B$1,180)</f>
        <v>0.52069997787475597</v>
      </c>
      <c r="Z118">
        <f>[1]!s_west_instnum_np($A118,YEAR($B$1)+1,$B$1,180)</f>
        <v>11</v>
      </c>
      <c r="AA118">
        <f>[1]!s_west_stdnetprofit($A118,YEAR($B$1)+1,$B$1,180)</f>
        <v>78343881</v>
      </c>
      <c r="AB118">
        <f>[1]!s_west_mediannetprofit($A118,YEAR($B$1)+1,$B$1,180)</f>
        <v>1426000000</v>
      </c>
      <c r="AC118">
        <f>[1]!s_west_maxnetprofit($A118,YEAR($B$1)+1,$B$1,180)</f>
        <v>1592000000</v>
      </c>
      <c r="AD118">
        <f>[1]!s_west_minnetprofit($A118,YEAR($B$1)+1,$B$1,180)</f>
        <v>1294000000</v>
      </c>
      <c r="AE118">
        <f>[1]!s_west_avgroe($A118,YEAR($B$1),$B$1,180)</f>
        <v>5.4927000999450701</v>
      </c>
      <c r="AF118">
        <f>IFERROR([1]!s_info_indexweight($A118,$B$1,"000016.SH"),"")</f>
        <v>0</v>
      </c>
      <c r="AG118">
        <f>IFERROR([1]!s_info_indexweight($A118,$B$1,"000300.SH"),"")</f>
        <v>0.1159</v>
      </c>
      <c r="AH118">
        <f>IFERROR([1]!s_info_indexweight($A118,$B$1,"000905.SH"),"")</f>
        <v>0</v>
      </c>
      <c r="AI118">
        <f>IFERROR([1]!s_info_indexweight($A118,$B$1,"000852.SH"),"")</f>
        <v>0</v>
      </c>
    </row>
    <row r="119" spans="1:35">
      <c r="A119" t="s">
        <v>151</v>
      </c>
      <c r="B119">
        <f>[1]!s_dq_close($A119,$B$1,3)</f>
        <v>18.989999999999998</v>
      </c>
      <c r="C119">
        <f>[1]!s_dq_volume($A119,$B$1)</f>
        <v>68781589</v>
      </c>
      <c r="D119">
        <f>[1]!s_dq_amount($A119,$B$1)</f>
        <v>1300648398</v>
      </c>
      <c r="E119">
        <f>[1]!s_dq_turn($A119,$B$1)</f>
        <v>1.16499008353218</v>
      </c>
      <c r="F119">
        <f>[1]!S_VAL_MV($A119,$B$1)</f>
        <v>148593816253.89001</v>
      </c>
      <c r="G119">
        <f>[1]!s_val_ev($A119,$B$1)</f>
        <v>139807265803.60901</v>
      </c>
      <c r="H119">
        <f>[1]!s_val_ev1($A119,$B$1)</f>
        <v>475847625886.159</v>
      </c>
      <c r="I119">
        <f>IFERROR([1]!s_mq_amount($A119,$B$1),"")</f>
        <v>2767165676</v>
      </c>
      <c r="J119">
        <f>[1]!s_val_pe_ttm($A119,$B$1)</f>
        <v>9.4937238693237305</v>
      </c>
      <c r="K119">
        <f>[1]!s_val_pb_lf($A119,$B$1)</f>
        <v>1.0779786109924301</v>
      </c>
      <c r="L119">
        <f>[1]!s_val_dividendyield2($A119,$B$1)</f>
        <v>2.6329647182727798</v>
      </c>
      <c r="M119">
        <f>[1]!s_val_evtoebitda($A119,$B$1)</f>
        <v>0</v>
      </c>
      <c r="N119">
        <f>[1]!s_risk_betar24($A119,$B$1)</f>
        <v>2.2118999958038299</v>
      </c>
      <c r="O119">
        <f>[1]!s_profitnotice_changeratio($A119,$B$1)</f>
        <v>0</v>
      </c>
      <c r="P119">
        <f>IFERROR([1]!i_pq_pctchange($A119,TEXT(DATE(YEAR($B$1),1,1),"yyyy-mm-dd"),$B$1),"")</f>
        <v>-13.7602179836512</v>
      </c>
      <c r="Q119">
        <f>[1]!s_west_netprofit($A119,YEAR($B$1),$B$1,180)</f>
        <v>16837796154</v>
      </c>
      <c r="R119">
        <f>[1]!s_west_eps($A119,YEAR($B$1),$B$1,180)</f>
        <v>2.1517999172210698</v>
      </c>
      <c r="S119">
        <f>[1]!s_west_instnum_np($A119,YEAR($B$1),$B$1,180)</f>
        <v>13</v>
      </c>
      <c r="T119">
        <f>[1]!s_west_stdnetprofit($A119,YEAR($B$1),$B$1,180)</f>
        <v>1137939533</v>
      </c>
      <c r="U119">
        <f>[1]!s_west_mediannetprofit($A119,YEAR($B$1),$B$1,180)</f>
        <v>16703000000</v>
      </c>
      <c r="V119">
        <f>[1]!s_west_maxnetprofit($A119,YEAR($B$1),$B$1,180)</f>
        <v>19004000000</v>
      </c>
      <c r="W119">
        <f>[1]!s_west_minnetprofit($A119,YEAR($B$1),$B$1,180)</f>
        <v>15583000000</v>
      </c>
      <c r="X119">
        <f>[1]!s_west_netprofit($A119,YEAR($B$1)+1,$B$1,180)</f>
        <v>18785902308</v>
      </c>
      <c r="Y119">
        <f>[1]!s_west_eps($A119,YEAR($B$1)+1,$B$1,180)</f>
        <v>2.40079998970032</v>
      </c>
      <c r="Z119">
        <f>[1]!s_west_instnum_np($A119,YEAR($B$1)+1,$B$1,180)</f>
        <v>13</v>
      </c>
      <c r="AA119">
        <f>[1]!s_west_stdnetprofit($A119,YEAR($B$1)+1,$B$1,180)</f>
        <v>1741664538</v>
      </c>
      <c r="AB119">
        <f>[1]!s_west_mediannetprofit($A119,YEAR($B$1)+1,$B$1,180)</f>
        <v>18559000000</v>
      </c>
      <c r="AC119">
        <f>[1]!s_west_maxnetprofit($A119,YEAR($B$1)+1,$B$1,180)</f>
        <v>22127000000</v>
      </c>
      <c r="AD119">
        <f>[1]!s_west_minnetprofit($A119,YEAR($B$1)+1,$B$1,180)</f>
        <v>16754000000</v>
      </c>
      <c r="AE119">
        <f>[1]!s_west_avgroe($A119,YEAR($B$1),$B$1,180)</f>
        <v>10.9174995422363</v>
      </c>
      <c r="AF119">
        <f>IFERROR([1]!s_info_indexweight($A119,$B$1,"000016.SH"),"")</f>
        <v>0</v>
      </c>
      <c r="AG119">
        <f>IFERROR([1]!s_info_indexweight($A119,$B$1,"000300.SH"),"")</f>
        <v>0.21210000000000001</v>
      </c>
      <c r="AH119">
        <f>IFERROR([1]!s_info_indexweight($A119,$B$1,"000905.SH"),"")</f>
        <v>0</v>
      </c>
      <c r="AI119">
        <f>IFERROR([1]!s_info_indexweight($A119,$B$1,"000852.SH"),"")</f>
        <v>0</v>
      </c>
    </row>
    <row r="120" spans="1:35">
      <c r="A120" t="s">
        <v>152</v>
      </c>
      <c r="B120">
        <f>[1]!s_dq_close($A120,$B$1,3)</f>
        <v>4.3600000000000003</v>
      </c>
      <c r="C120">
        <f>[1]!s_dq_volume($A120,$B$1)</f>
        <v>78108854</v>
      </c>
      <c r="D120">
        <f>[1]!s_dq_amount($A120,$B$1)</f>
        <v>343835814</v>
      </c>
      <c r="E120">
        <f>[1]!s_dq_turn($A120,$B$1)</f>
        <v>2.0061241800765299</v>
      </c>
      <c r="F120">
        <f>[1]!S_VAL_MV($A120,$B$1)</f>
        <v>17279474762.599998</v>
      </c>
      <c r="G120">
        <f>[1]!s_val_ev($A120,$B$1)</f>
        <v>17279474762.599998</v>
      </c>
      <c r="H120">
        <f>[1]!s_val_ev1($A120,$B$1)</f>
        <v>27954213707.709999</v>
      </c>
      <c r="I120">
        <f>IFERROR([1]!s_mq_amount($A120,$B$1),"")</f>
        <v>853970132</v>
      </c>
      <c r="J120">
        <f>[1]!s_val_pe_ttm($A120,$B$1)</f>
        <v>17.153007507324201</v>
      </c>
      <c r="K120">
        <f>[1]!s_val_pb_lf($A120,$B$1)</f>
        <v>0.64833396673202504</v>
      </c>
      <c r="L120">
        <f>[1]!s_val_dividendyield2($A120,$B$1)</f>
        <v>0.45871559633027498</v>
      </c>
      <c r="M120">
        <f>[1]!s_val_evtoebitda($A120,$B$1)</f>
        <v>7.357309036318</v>
      </c>
      <c r="N120">
        <f>[1]!s_risk_betar24($A120,$B$1)</f>
        <v>1.00820004940033</v>
      </c>
      <c r="O120">
        <f>[1]!s_profitnotice_changeratio($A120,$B$1)</f>
        <v>0</v>
      </c>
      <c r="P120">
        <f>IFERROR([1]!i_pq_pctchange($A120,TEXT(DATE(YEAR($B$1),1,1),"yyyy-mm-dd"),$B$1),"")</f>
        <v>4.3062200956937904</v>
      </c>
      <c r="Q120">
        <f>[1]!s_west_netprofit($A120,YEAR($B$1),$B$1,180)</f>
        <v>1132200000</v>
      </c>
      <c r="R120">
        <f>[1]!s_west_eps($A120,YEAR($B$1),$B$1,180)</f>
        <v>0.285699993371964</v>
      </c>
      <c r="S120">
        <f>[1]!s_west_instnum_np($A120,YEAR($B$1),$B$1,180)</f>
        <v>5</v>
      </c>
      <c r="T120">
        <f>[1]!s_west_stdnetprofit($A120,YEAR($B$1),$B$1,180)</f>
        <v>58700085</v>
      </c>
      <c r="U120">
        <f>[1]!s_west_mediannetprofit($A120,YEAR($B$1),$B$1,180)</f>
        <v>1149000000</v>
      </c>
      <c r="V120">
        <f>[1]!s_west_maxnetprofit($A120,YEAR($B$1),$B$1,180)</f>
        <v>1184000000</v>
      </c>
      <c r="W120">
        <f>[1]!s_west_minnetprofit($A120,YEAR($B$1),$B$1,180)</f>
        <v>1041000000</v>
      </c>
      <c r="X120">
        <f>[1]!s_west_netprofit($A120,YEAR($B$1)+1,$B$1,180)</f>
        <v>1285800000</v>
      </c>
      <c r="Y120">
        <f>[1]!s_west_eps($A120,YEAR($B$1)+1,$B$1,180)</f>
        <v>0.32440000772476202</v>
      </c>
      <c r="Z120">
        <f>[1]!s_west_instnum_np($A120,YEAR($B$1)+1,$B$1,180)</f>
        <v>5</v>
      </c>
      <c r="AA120">
        <f>[1]!s_west_stdnetprofit($A120,YEAR($B$1)+1,$B$1,180)</f>
        <v>111203417</v>
      </c>
      <c r="AB120">
        <f>[1]!s_west_mediannetprofit($A120,YEAR($B$1)+1,$B$1,180)</f>
        <v>1290000000</v>
      </c>
      <c r="AC120">
        <f>[1]!s_west_maxnetprofit($A120,YEAR($B$1)+1,$B$1,180)</f>
        <v>1386000000</v>
      </c>
      <c r="AD120">
        <f>[1]!s_west_minnetprofit($A120,YEAR($B$1)+1,$B$1,180)</f>
        <v>1108000000</v>
      </c>
      <c r="AE120">
        <f>[1]!s_west_avgroe($A120,YEAR($B$1),$B$1,180)</f>
        <v>4.1240000724792498</v>
      </c>
      <c r="AF120">
        <f>IFERROR([1]!s_info_indexweight($A120,$B$1,"000016.SH"),"")</f>
        <v>0</v>
      </c>
      <c r="AG120">
        <f>IFERROR([1]!s_info_indexweight($A120,$B$1,"000300.SH"),"")</f>
        <v>0</v>
      </c>
      <c r="AH120">
        <f>IFERROR([1]!s_info_indexweight($A120,$B$1,"000905.SH"),"")</f>
        <v>0</v>
      </c>
      <c r="AI120">
        <f>IFERROR([1]!s_info_indexweight($A120,$B$1,"000852.SH"),"")</f>
        <v>0.115</v>
      </c>
    </row>
    <row r="121" spans="1:35">
      <c r="A121" t="s">
        <v>153</v>
      </c>
      <c r="B121">
        <f>[1]!s_dq_close($A121,$B$1,3)</f>
        <v>7.84</v>
      </c>
      <c r="C121">
        <f>[1]!s_dq_volume($A121,$B$1)</f>
        <v>94640800</v>
      </c>
      <c r="D121">
        <f>[1]!s_dq_amount($A121,$B$1)</f>
        <v>740742123</v>
      </c>
      <c r="E121">
        <f>[1]!s_dq_turn($A121,$B$1)</f>
        <v>1.7113842961913901</v>
      </c>
      <c r="F121">
        <f>[1]!S_VAL_MV($A121,$B$1)</f>
        <v>43355771912.32</v>
      </c>
      <c r="G121">
        <f>[1]!s_val_ev($A121,$B$1)</f>
        <v>43355771912.32</v>
      </c>
      <c r="H121">
        <f>[1]!s_val_ev1($A121,$B$1)</f>
        <v>97515545452.970001</v>
      </c>
      <c r="I121">
        <f>IFERROR([1]!s_mq_amount($A121,$B$1),"")</f>
        <v>1530404515</v>
      </c>
      <c r="J121">
        <f>[1]!s_val_pe_ttm($A121,$B$1)</f>
        <v>10.3151588439941</v>
      </c>
      <c r="K121">
        <f>[1]!s_val_pb_lf($A121,$B$1)</f>
        <v>1.1770635843277</v>
      </c>
      <c r="L121">
        <f>[1]!s_val_dividendyield2($A121,$B$1)</f>
        <v>1.91326530612245</v>
      </c>
      <c r="M121">
        <f>[1]!s_val_evtoebitda($A121,$B$1)</f>
        <v>0</v>
      </c>
      <c r="N121">
        <f>[1]!s_risk_betar24($A121,$B$1)</f>
        <v>2.3689999580383301</v>
      </c>
      <c r="O121">
        <f>[1]!s_profitnotice_changeratio($A121,$B$1)</f>
        <v>0</v>
      </c>
      <c r="P121">
        <f>IFERROR([1]!i_pq_pctchange($A121,TEXT(DATE(YEAR($B$1),1,1),"yyyy-mm-dd"),$B$1),"")</f>
        <v>-3.8036809815950998</v>
      </c>
      <c r="Q121">
        <f>[1]!s_west_netprofit($A121,YEAR($B$1),$B$1,180)</f>
        <v>4366350000</v>
      </c>
      <c r="R121">
        <f>[1]!s_west_eps($A121,YEAR($B$1),$B$1,180)</f>
        <v>0.78960001468658403</v>
      </c>
      <c r="S121">
        <f>[1]!s_west_instnum_np($A121,YEAR($B$1),$B$1,180)</f>
        <v>2</v>
      </c>
      <c r="T121">
        <f>[1]!s_west_stdnetprofit($A121,YEAR($B$1),$B$1,180)</f>
        <v>1021557167</v>
      </c>
      <c r="U121">
        <f>[1]!s_west_mediannetprofit($A121,YEAR($B$1),$B$1,180)</f>
        <v>4366350000</v>
      </c>
      <c r="V121">
        <f>[1]!s_west_maxnetprofit($A121,YEAR($B$1),$B$1,180)</f>
        <v>5088700000</v>
      </c>
      <c r="W121">
        <f>[1]!s_west_minnetprofit($A121,YEAR($B$1),$B$1,180)</f>
        <v>3644000000</v>
      </c>
      <c r="X121">
        <f>[1]!s_west_netprofit($A121,YEAR($B$1)+1,$B$1,180)</f>
        <v>5132170000</v>
      </c>
      <c r="Y121">
        <f>[1]!s_west_eps($A121,YEAR($B$1)+1,$B$1,180)</f>
        <v>0.92799997329711903</v>
      </c>
      <c r="Z121">
        <f>[1]!s_west_instnum_np($A121,YEAR($B$1)+1,$B$1,180)</f>
        <v>2</v>
      </c>
      <c r="AA121">
        <f>[1]!s_west_stdnetprofit($A121,YEAR($B$1)+1,$B$1,180)</f>
        <v>1782149505</v>
      </c>
      <c r="AB121">
        <f>[1]!s_west_mediannetprofit($A121,YEAR($B$1)+1,$B$1,180)</f>
        <v>5132170000</v>
      </c>
      <c r="AC121">
        <f>[1]!s_west_maxnetprofit($A121,YEAR($B$1)+1,$B$1,180)</f>
        <v>6392340000</v>
      </c>
      <c r="AD121">
        <f>[1]!s_west_minnetprofit($A121,YEAR($B$1)+1,$B$1,180)</f>
        <v>3872000000</v>
      </c>
      <c r="AE121">
        <f>[1]!s_west_avgroe($A121,YEAR($B$1),$B$1,180)</f>
        <v>9.8999996185302699</v>
      </c>
      <c r="AF121">
        <f>IFERROR([1]!s_info_indexweight($A121,$B$1,"000016.SH"),"")</f>
        <v>0</v>
      </c>
      <c r="AG121">
        <f>IFERROR([1]!s_info_indexweight($A121,$B$1,"000300.SH"),"")</f>
        <v>0</v>
      </c>
      <c r="AH121">
        <f>IFERROR([1]!s_info_indexweight($A121,$B$1,"000905.SH"),"")</f>
        <v>0.25600000000000001</v>
      </c>
      <c r="AI121">
        <f>IFERROR([1]!s_info_indexweight($A121,$B$1,"000852.SH"),"")</f>
        <v>0</v>
      </c>
    </row>
    <row r="122" spans="1:35">
      <c r="A122" t="s">
        <v>154</v>
      </c>
      <c r="B122">
        <f>[1]!s_dq_close($A122,$B$1,3)</f>
        <v>2.4300000000000002</v>
      </c>
      <c r="C122">
        <f>[1]!s_dq_volume($A122,$B$1)</f>
        <v>45535600</v>
      </c>
      <c r="D122">
        <f>[1]!s_dq_amount($A122,$B$1)</f>
        <v>111060335</v>
      </c>
      <c r="E122">
        <f>[1]!s_dq_turn($A122,$B$1)</f>
        <v>0.78449034600673395</v>
      </c>
      <c r="F122">
        <f>[1]!S_VAL_MV($A122,$B$1)</f>
        <v>15131728618.02</v>
      </c>
      <c r="G122">
        <f>[1]!s_val_ev($A122,$B$1)</f>
        <v>15131728618.02</v>
      </c>
      <c r="H122">
        <f>[1]!s_val_ev1($A122,$B$1)</f>
        <v>30125112099.73</v>
      </c>
      <c r="I122">
        <f>IFERROR([1]!s_mq_amount($A122,$B$1),"")</f>
        <v>267320777</v>
      </c>
      <c r="J122">
        <f>[1]!s_val_pe_ttm($A122,$B$1)</f>
        <v>-13.1754264831543</v>
      </c>
      <c r="K122">
        <f>[1]!s_val_pb_lf($A122,$B$1)</f>
        <v>0.79159337282180797</v>
      </c>
      <c r="L122">
        <f>[1]!s_val_dividendyield2($A122,$B$1)</f>
        <v>0</v>
      </c>
      <c r="M122">
        <f>[1]!s_val_evtoebitda($A122,$B$1)</f>
        <v>21.671694160022302</v>
      </c>
      <c r="N122">
        <f>[1]!s_risk_betar24($A122,$B$1)</f>
        <v>1.1002000570297199</v>
      </c>
      <c r="O122">
        <f>[1]!s_profitnotice_changeratio($A122,$B$1)</f>
        <v>0</v>
      </c>
      <c r="P122">
        <f>IFERROR([1]!i_pq_pctchange($A122,TEXT(DATE(YEAR($B$1),1,1),"yyyy-mm-dd"),$B$1),"")</f>
        <v>-16.780821917808201</v>
      </c>
      <c r="Q122">
        <f>[1]!s_west_netprofit($A122,YEAR($B$1),$B$1,180)</f>
        <v>504000000</v>
      </c>
      <c r="R122">
        <f>[1]!s_west_eps($A122,YEAR($B$1),$B$1,180)</f>
        <v>8.0899998545646695E-2</v>
      </c>
      <c r="S122">
        <f>[1]!s_west_instnum_np($A122,YEAR($B$1),$B$1,180)</f>
        <v>5</v>
      </c>
      <c r="T122">
        <f>[1]!s_west_stdnetprofit($A122,YEAR($B$1),$B$1,180)</f>
        <v>97231682</v>
      </c>
      <c r="U122">
        <f>[1]!s_west_mediannetprofit($A122,YEAR($B$1),$B$1,180)</f>
        <v>532000000</v>
      </c>
      <c r="V122">
        <f>[1]!s_west_maxnetprofit($A122,YEAR($B$1),$B$1,180)</f>
        <v>606000000</v>
      </c>
      <c r="W122">
        <f>[1]!s_west_minnetprofit($A122,YEAR($B$1),$B$1,180)</f>
        <v>344000000</v>
      </c>
      <c r="X122">
        <f>[1]!s_west_netprofit($A122,YEAR($B$1)+1,$B$1,180)</f>
        <v>602000000</v>
      </c>
      <c r="Y122">
        <f>[1]!s_west_eps($A122,YEAR($B$1)+1,$B$1,180)</f>
        <v>9.66999977827072E-2</v>
      </c>
      <c r="Z122">
        <f>[1]!s_west_instnum_np($A122,YEAR($B$1)+1,$B$1,180)</f>
        <v>5</v>
      </c>
      <c r="AA122">
        <f>[1]!s_west_stdnetprofit($A122,YEAR($B$1)+1,$B$1,180)</f>
        <v>84681757</v>
      </c>
      <c r="AB122">
        <f>[1]!s_west_mediannetprofit($A122,YEAR($B$1)+1,$B$1,180)</f>
        <v>607000000</v>
      </c>
      <c r="AC122">
        <f>[1]!s_west_maxnetprofit($A122,YEAR($B$1)+1,$B$1,180)</f>
        <v>699000000</v>
      </c>
      <c r="AD122">
        <f>[1]!s_west_minnetprofit($A122,YEAR($B$1)+1,$B$1,180)</f>
        <v>467000000</v>
      </c>
      <c r="AE122">
        <f>[1]!s_west_avgroe($A122,YEAR($B$1),$B$1,180)</f>
        <v>2.6199998855590798</v>
      </c>
      <c r="AF122">
        <f>IFERROR([1]!s_info_indexweight($A122,$B$1,"000016.SH"),"")</f>
        <v>0</v>
      </c>
      <c r="AG122">
        <f>IFERROR([1]!s_info_indexweight($A122,$B$1,"000300.SH"),"")</f>
        <v>0</v>
      </c>
      <c r="AH122">
        <f>IFERROR([1]!s_info_indexweight($A122,$B$1,"000905.SH"),"")</f>
        <v>5.7000000000000002E-2</v>
      </c>
      <c r="AI122">
        <f>IFERROR([1]!s_info_indexweight($A122,$B$1,"000852.SH"),"")</f>
        <v>0</v>
      </c>
    </row>
    <row r="123" spans="1:35">
      <c r="A123" t="s">
        <v>155</v>
      </c>
      <c r="B123">
        <f>[1]!s_dq_close($A123,$B$1,3)</f>
        <v>22.55</v>
      </c>
      <c r="C123">
        <f>[1]!s_dq_volume($A123,$B$1)</f>
        <v>8774706</v>
      </c>
      <c r="D123">
        <f>[1]!s_dq_amount($A123,$B$1)</f>
        <v>199323314</v>
      </c>
      <c r="E123">
        <f>[1]!s_dq_turn($A123,$B$1)</f>
        <v>0.51936462097818403</v>
      </c>
      <c r="F123">
        <f>[1]!S_VAL_MV($A123,$B$1)</f>
        <v>38385422747.099998</v>
      </c>
      <c r="G123">
        <f>[1]!s_val_ev($A123,$B$1)</f>
        <v>38385422747.099998</v>
      </c>
      <c r="H123">
        <f>[1]!s_val_ev1($A123,$B$1)</f>
        <v>39134132960.559998</v>
      </c>
      <c r="I123">
        <f>IFERROR([1]!s_mq_amount($A123,$B$1),"")</f>
        <v>505952084</v>
      </c>
      <c r="J123">
        <f>[1]!s_val_pe_ttm($A123,$B$1)</f>
        <v>13.384105682373001</v>
      </c>
      <c r="K123">
        <f>[1]!s_val_pb_lf($A123,$B$1)</f>
        <v>1.3739420175552399</v>
      </c>
      <c r="L123">
        <f>[1]!s_val_dividendyield2($A123,$B$1)</f>
        <v>3.8072376927004399</v>
      </c>
      <c r="M123">
        <f>[1]!s_val_evtoebitda($A123,$B$1)</f>
        <v>8.3153282572325793</v>
      </c>
      <c r="N123">
        <f>[1]!s_risk_betar24($A123,$B$1)</f>
        <v>1.20060002803802</v>
      </c>
      <c r="O123">
        <f>[1]!s_profitnotice_changeratio($A123,$B$1)</f>
        <v>0</v>
      </c>
      <c r="P123">
        <f>IFERROR([1]!i_pq_pctchange($A123,TEXT(DATE(YEAR($B$1),1,1),"yyyy-mm-dd"),$B$1),"")</f>
        <v>-9.6916299559471106</v>
      </c>
      <c r="Q123">
        <f>[1]!s_west_netprofit($A123,YEAR($B$1),$B$1,180)</f>
        <v>3477273810</v>
      </c>
      <c r="R123">
        <f>[1]!s_west_eps($A123,YEAR($B$1),$B$1,180)</f>
        <v>2.0423998832702601</v>
      </c>
      <c r="S123">
        <f>[1]!s_west_instnum_np($A123,YEAR($B$1),$B$1,180)</f>
        <v>21</v>
      </c>
      <c r="T123">
        <f>[1]!s_west_stdnetprofit($A123,YEAR($B$1),$B$1,180)</f>
        <v>305607018</v>
      </c>
      <c r="U123">
        <f>[1]!s_west_mediannetprofit($A123,YEAR($B$1),$B$1,180)</f>
        <v>3474000000</v>
      </c>
      <c r="V123">
        <f>[1]!s_west_maxnetprofit($A123,YEAR($B$1),$B$1,180)</f>
        <v>4203750000</v>
      </c>
      <c r="W123">
        <f>[1]!s_west_minnetprofit($A123,YEAR($B$1),$B$1,180)</f>
        <v>2811000000</v>
      </c>
      <c r="X123">
        <f>[1]!s_west_netprofit($A123,YEAR($B$1)+1,$B$1,180)</f>
        <v>3987162857</v>
      </c>
      <c r="Y123">
        <f>[1]!s_west_eps($A123,YEAR($B$1)+1,$B$1,180)</f>
        <v>2.3419001102447501</v>
      </c>
      <c r="Z123">
        <f>[1]!s_west_instnum_np($A123,YEAR($B$1)+1,$B$1,180)</f>
        <v>21</v>
      </c>
      <c r="AA123">
        <f>[1]!s_west_stdnetprofit($A123,YEAR($B$1)+1,$B$1,180)</f>
        <v>405079119</v>
      </c>
      <c r="AB123">
        <f>[1]!s_west_mediannetprofit($A123,YEAR($B$1)+1,$B$1,180)</f>
        <v>3976000000</v>
      </c>
      <c r="AC123">
        <f>[1]!s_west_maxnetprofit($A123,YEAR($B$1)+1,$B$1,180)</f>
        <v>5048420000</v>
      </c>
      <c r="AD123">
        <f>[1]!s_west_minnetprofit($A123,YEAR($B$1)+1,$B$1,180)</f>
        <v>3275000000</v>
      </c>
      <c r="AE123">
        <f>[1]!s_west_avgroe($A123,YEAR($B$1),$B$1,180)</f>
        <v>11.7952003479004</v>
      </c>
      <c r="AF123">
        <f>IFERROR([1]!s_info_indexweight($A123,$B$1,"000016.SH"),"")</f>
        <v>0</v>
      </c>
      <c r="AG123">
        <f>IFERROR([1]!s_info_indexweight($A123,$B$1,"000300.SH"),"")</f>
        <v>8.9800000000000005E-2</v>
      </c>
      <c r="AH123">
        <f>IFERROR([1]!s_info_indexweight($A123,$B$1,"000905.SH"),"")</f>
        <v>0</v>
      </c>
      <c r="AI123">
        <f>IFERROR([1]!s_info_indexweight($A123,$B$1,"000852.SH"),"")</f>
        <v>0</v>
      </c>
    </row>
    <row r="124" spans="1:35">
      <c r="A124" t="s">
        <v>156</v>
      </c>
      <c r="B124">
        <f>[1]!s_dq_close($A124,$B$1,3)</f>
        <v>10.08</v>
      </c>
      <c r="C124">
        <f>[1]!s_dq_volume($A124,$B$1)</f>
        <v>117091605</v>
      </c>
      <c r="D124">
        <f>[1]!s_dq_amount($A124,$B$1)</f>
        <v>1142922877</v>
      </c>
      <c r="E124">
        <f>[1]!s_dq_turn($A124,$B$1)</f>
        <v>6.0493128137352201</v>
      </c>
      <c r="F124">
        <f>[1]!S_VAL_MV($A124,$B$1)</f>
        <v>32697904599.360001</v>
      </c>
      <c r="G124">
        <f>[1]!s_val_ev($A124,$B$1)</f>
        <v>32697904599.360001</v>
      </c>
      <c r="H124">
        <f>[1]!s_val_ev1($A124,$B$1)</f>
        <v>50477259661.309998</v>
      </c>
      <c r="I124">
        <f>IFERROR([1]!s_mq_amount($A124,$B$1),"")</f>
        <v>2185448045</v>
      </c>
      <c r="J124">
        <f>[1]!s_val_pe_ttm($A124,$B$1)</f>
        <v>15.8804178237915</v>
      </c>
      <c r="K124">
        <f>[1]!s_val_pb_lf($A124,$B$1)</f>
        <v>2.2082943916320801</v>
      </c>
      <c r="L124">
        <f>[1]!s_val_dividendyield2($A124,$B$1)</f>
        <v>2.2817460317460299</v>
      </c>
      <c r="M124">
        <f>[1]!s_val_evtoebitda($A124,$B$1)</f>
        <v>8.81622054721241</v>
      </c>
      <c r="N124">
        <f>[1]!s_risk_betar24($A124,$B$1)</f>
        <v>0.78159999847412098</v>
      </c>
      <c r="O124">
        <f>[1]!s_profitnotice_changeratio($A124,$B$1)</f>
        <v>0</v>
      </c>
      <c r="P124">
        <f>IFERROR([1]!i_pq_pctchange($A124,TEXT(DATE(YEAR($B$1),1,1),"yyyy-mm-dd"),$B$1),"")</f>
        <v>60.386971974081803</v>
      </c>
      <c r="Q124">
        <f>[1]!s_west_netprofit($A124,YEAR($B$1),$B$1,180)</f>
        <v>2313750000</v>
      </c>
      <c r="R124">
        <f>[1]!s_west_eps($A124,YEAR($B$1),$B$1,180)</f>
        <v>0.71319997310638406</v>
      </c>
      <c r="S124">
        <f>[1]!s_west_instnum_np($A124,YEAR($B$1),$B$1,180)</f>
        <v>4</v>
      </c>
      <c r="T124">
        <f>[1]!s_west_stdnetprofit($A124,YEAR($B$1),$B$1,180)</f>
        <v>162694755</v>
      </c>
      <c r="U124">
        <f>[1]!s_west_mediannetprofit($A124,YEAR($B$1),$B$1,180)</f>
        <v>2330500000</v>
      </c>
      <c r="V124">
        <f>[1]!s_west_maxnetprofit($A124,YEAR($B$1),$B$1,180)</f>
        <v>2486000000</v>
      </c>
      <c r="W124">
        <f>[1]!s_west_minnetprofit($A124,YEAR($B$1),$B$1,180)</f>
        <v>2108000000</v>
      </c>
      <c r="X124">
        <f>[1]!s_west_netprofit($A124,YEAR($B$1)+1,$B$1,180)</f>
        <v>2384500000</v>
      </c>
      <c r="Y124">
        <f>[1]!s_west_eps($A124,YEAR($B$1)+1,$B$1,180)</f>
        <v>0.73509997129440297</v>
      </c>
      <c r="Z124">
        <f>[1]!s_west_instnum_np($A124,YEAR($B$1)+1,$B$1,180)</f>
        <v>4</v>
      </c>
      <c r="AA124">
        <f>[1]!s_west_stdnetprofit($A124,YEAR($B$1)+1,$B$1,180)</f>
        <v>102841302</v>
      </c>
      <c r="AB124">
        <f>[1]!s_west_mediannetprofit($A124,YEAR($B$1)+1,$B$1,180)</f>
        <v>2363500000</v>
      </c>
      <c r="AC124">
        <f>[1]!s_west_maxnetprofit($A124,YEAR($B$1)+1,$B$1,180)</f>
        <v>2517000000</v>
      </c>
      <c r="AD124">
        <f>[1]!s_west_minnetprofit($A124,YEAR($B$1)+1,$B$1,180)</f>
        <v>2294000000</v>
      </c>
      <c r="AE124">
        <f>[1]!s_west_avgroe($A124,YEAR($B$1),$B$1,180)</f>
        <v>14.117500305175801</v>
      </c>
      <c r="AF124">
        <f>IFERROR([1]!s_info_indexweight($A124,$B$1,"000016.SH"),"")</f>
        <v>0</v>
      </c>
      <c r="AG124">
        <f>IFERROR([1]!s_info_indexweight($A124,$B$1,"000300.SH"),"")</f>
        <v>0</v>
      </c>
      <c r="AH124">
        <f>IFERROR([1]!s_info_indexweight($A124,$B$1,"000905.SH"),"")</f>
        <v>0</v>
      </c>
      <c r="AI124">
        <f>IFERROR([1]!s_info_indexweight($A124,$B$1,"000852.SH"),"")</f>
        <v>0.10299999999999999</v>
      </c>
    </row>
    <row r="125" spans="1:35">
      <c r="A125" t="s">
        <v>157</v>
      </c>
      <c r="B125">
        <f>[1]!s_dq_close($A125,$B$1,3)</f>
        <v>30.35</v>
      </c>
      <c r="C125">
        <f>[1]!s_dq_volume($A125,$B$1)</f>
        <v>81068525</v>
      </c>
      <c r="D125">
        <f>[1]!s_dq_amount($A125,$B$1)</f>
        <v>2441062764</v>
      </c>
      <c r="E125">
        <f>[1]!s_dq_turn($A125,$B$1)</f>
        <v>1.53204453000061</v>
      </c>
      <c r="F125">
        <f>[1]!S_VAL_MV($A125,$B$1)</f>
        <v>160599226619.35001</v>
      </c>
      <c r="G125">
        <f>[1]!s_val_ev($A125,$B$1)</f>
        <v>160599226619.35001</v>
      </c>
      <c r="H125">
        <f>[1]!s_val_ev1($A125,$B$1)</f>
        <v>161943026448.88</v>
      </c>
      <c r="I125">
        <f>IFERROR([1]!s_mq_amount($A125,$B$1),"")</f>
        <v>4160430176</v>
      </c>
      <c r="J125">
        <f>[1]!s_val_pe_ttm($A125,$B$1)</f>
        <v>15.505302429199199</v>
      </c>
      <c r="K125">
        <f>[1]!s_val_pb_lf($A125,$B$1)</f>
        <v>3.5932304859161399</v>
      </c>
      <c r="L125">
        <f>[1]!s_val_dividendyield2($A125,$B$1)</f>
        <v>0</v>
      </c>
      <c r="M125">
        <f>[1]!s_val_evtoebitda($A125,$B$1)</f>
        <v>16.756452712669901</v>
      </c>
      <c r="N125">
        <f>[1]!s_risk_betar24($A125,$B$1)</f>
        <v>1.4754999876022299</v>
      </c>
      <c r="O125">
        <f>[1]!s_profitnotice_changeratio($A125,$B$1)</f>
        <v>0</v>
      </c>
      <c r="P125">
        <f>IFERROR([1]!i_pq_pctchange($A125,TEXT(DATE(YEAR($B$1),1,1),"yyyy-mm-dd"),$B$1),"")</f>
        <v>7.77698863636365</v>
      </c>
      <c r="Q125">
        <f>[1]!s_west_netprofit($A125,YEAR($B$1),$B$1,180)</f>
        <v>11333171765</v>
      </c>
      <c r="R125">
        <f>[1]!s_west_eps($A125,YEAR($B$1),$B$1,180)</f>
        <v>2.1417000293731698</v>
      </c>
      <c r="S125">
        <f>[1]!s_west_instnum_np($A125,YEAR($B$1),$B$1,180)</f>
        <v>17</v>
      </c>
      <c r="T125">
        <f>[1]!s_west_stdnetprofit($A125,YEAR($B$1),$B$1,180)</f>
        <v>1113395664</v>
      </c>
      <c r="U125">
        <f>[1]!s_west_mediannetprofit($A125,YEAR($B$1),$B$1,180)</f>
        <v>11171000000</v>
      </c>
      <c r="V125">
        <f>[1]!s_west_maxnetprofit($A125,YEAR($B$1),$B$1,180)</f>
        <v>12925000000</v>
      </c>
      <c r="W125">
        <f>[1]!s_west_minnetprofit($A125,YEAR($B$1),$B$1,180)</f>
        <v>8549000000</v>
      </c>
      <c r="X125">
        <f>[1]!s_west_netprofit($A125,YEAR($B$1)+1,$B$1,180)</f>
        <v>12667662353</v>
      </c>
      <c r="Y125">
        <f>[1]!s_west_eps($A125,YEAR($B$1)+1,$B$1,180)</f>
        <v>2.3938000202178999</v>
      </c>
      <c r="Z125">
        <f>[1]!s_west_instnum_np($A125,YEAR($B$1)+1,$B$1,180)</f>
        <v>17</v>
      </c>
      <c r="AA125">
        <f>[1]!s_west_stdnetprofit($A125,YEAR($B$1)+1,$B$1,180)</f>
        <v>1317091359</v>
      </c>
      <c r="AB125">
        <f>[1]!s_west_mediannetprofit($A125,YEAR($B$1)+1,$B$1,180)</f>
        <v>12749000000</v>
      </c>
      <c r="AC125">
        <f>[1]!s_west_maxnetprofit($A125,YEAR($B$1)+1,$B$1,180)</f>
        <v>14828000000</v>
      </c>
      <c r="AD125">
        <f>[1]!s_west_minnetprofit($A125,YEAR($B$1)+1,$B$1,180)</f>
        <v>10164000000</v>
      </c>
      <c r="AE125">
        <f>[1]!s_west_avgroe($A125,YEAR($B$1),$B$1,180)</f>
        <v>20.617599487304702</v>
      </c>
      <c r="AF125">
        <f>IFERROR([1]!s_info_indexweight($A125,$B$1,"000016.SH"),"")</f>
        <v>0</v>
      </c>
      <c r="AG125">
        <f>IFERROR([1]!s_info_indexweight($A125,$B$1,"000300.SH"),"")</f>
        <v>0.36470000000000002</v>
      </c>
      <c r="AH125">
        <f>IFERROR([1]!s_info_indexweight($A125,$B$1,"000905.SH"),"")</f>
        <v>0</v>
      </c>
      <c r="AI125">
        <f>IFERROR([1]!s_info_indexweight($A125,$B$1,"000852.SH"),"")</f>
        <v>0</v>
      </c>
    </row>
    <row r="126" spans="1:35">
      <c r="A126" t="s">
        <v>158</v>
      </c>
      <c r="B126">
        <f>[1]!s_dq_close($A126,$B$1,3)</f>
        <v>8.9499999999999993</v>
      </c>
      <c r="C126">
        <f>[1]!s_dq_volume($A126,$B$1)</f>
        <v>13028326</v>
      </c>
      <c r="D126">
        <f>[1]!s_dq_amount($A126,$B$1)</f>
        <v>115734103</v>
      </c>
      <c r="E126">
        <f>[1]!s_dq_turn($A126,$B$1)</f>
        <v>1.1492042053512801</v>
      </c>
      <c r="F126">
        <f>[1]!S_VAL_MV($A126,$B$1)</f>
        <v>10146472721.85</v>
      </c>
      <c r="G126">
        <f>[1]!s_val_ev($A126,$B$1)</f>
        <v>10146472721.85</v>
      </c>
      <c r="H126">
        <f>[1]!s_val_ev1($A126,$B$1)</f>
        <v>10628819379.620001</v>
      </c>
      <c r="I126">
        <f>IFERROR([1]!s_mq_amount($A126,$B$1),"")</f>
        <v>215658651</v>
      </c>
      <c r="J126">
        <f>[1]!s_val_pe_ttm($A126,$B$1)</f>
        <v>40.508777618408203</v>
      </c>
      <c r="K126">
        <f>[1]!s_val_pb_lf($A126,$B$1)</f>
        <v>3.73162817955017</v>
      </c>
      <c r="L126">
        <f>[1]!s_val_dividendyield2($A126,$B$1)</f>
        <v>1.4925243339577801</v>
      </c>
      <c r="M126">
        <f>[1]!s_val_evtoebitda($A126,$B$1)</f>
        <v>24.040280892600101</v>
      </c>
      <c r="N126">
        <f>[1]!s_risk_betar24($A126,$B$1)</f>
        <v>1.0822000503539999</v>
      </c>
      <c r="O126">
        <f>[1]!s_profitnotice_changeratio($A126,$B$1)</f>
        <v>0</v>
      </c>
      <c r="P126">
        <f>IFERROR([1]!i_pq_pctchange($A126,TEXT(DATE(YEAR($B$1),1,1),"yyyy-mm-dd"),$B$1),"")</f>
        <v>-10.230692076228699</v>
      </c>
      <c r="Q126">
        <f>[1]!s_west_netprofit($A126,YEAR($B$1),$B$1,180)</f>
        <v>0</v>
      </c>
      <c r="R126">
        <f>[1]!s_west_eps($A126,YEAR($B$1),$B$1,180)</f>
        <v>0</v>
      </c>
      <c r="S126">
        <f>[1]!s_west_instnum_np($A126,YEAR($B$1),$B$1,180)</f>
        <v>0</v>
      </c>
      <c r="T126">
        <f>[1]!s_west_stdnetprofit($A126,YEAR($B$1),$B$1,180)</f>
        <v>0</v>
      </c>
      <c r="U126">
        <f>[1]!s_west_mediannetprofit($A126,YEAR($B$1),$B$1,180)</f>
        <v>0</v>
      </c>
      <c r="V126">
        <f>[1]!s_west_maxnetprofit($A126,YEAR($B$1),$B$1,180)</f>
        <v>0</v>
      </c>
      <c r="W126">
        <f>[1]!s_west_minnetprofit($A126,YEAR($B$1),$B$1,180)</f>
        <v>0</v>
      </c>
      <c r="X126">
        <f>[1]!s_west_netprofit($A126,YEAR($B$1)+1,$B$1,180)</f>
        <v>0</v>
      </c>
      <c r="Y126">
        <f>[1]!s_west_eps($A126,YEAR($B$1)+1,$B$1,180)</f>
        <v>0</v>
      </c>
      <c r="Z126">
        <f>[1]!s_west_instnum_np($A126,YEAR($B$1)+1,$B$1,180)</f>
        <v>0</v>
      </c>
      <c r="AA126">
        <f>[1]!s_west_stdnetprofit($A126,YEAR($B$1)+1,$B$1,180)</f>
        <v>0</v>
      </c>
      <c r="AB126">
        <f>[1]!s_west_mediannetprofit($A126,YEAR($B$1)+1,$B$1,180)</f>
        <v>0</v>
      </c>
      <c r="AC126">
        <f>[1]!s_west_maxnetprofit($A126,YEAR($B$1)+1,$B$1,180)</f>
        <v>0</v>
      </c>
      <c r="AD126">
        <f>[1]!s_west_minnetprofit($A126,YEAR($B$1)+1,$B$1,180)</f>
        <v>0</v>
      </c>
      <c r="AE126">
        <f>[1]!s_west_avgroe($A126,YEAR($B$1),$B$1,180)</f>
        <v>0</v>
      </c>
      <c r="AF126">
        <f>IFERROR([1]!s_info_indexweight($A126,$B$1,"000016.SH"),"")</f>
        <v>0</v>
      </c>
      <c r="AG126">
        <f>IFERROR([1]!s_info_indexweight($A126,$B$1,"000300.SH"),"")</f>
        <v>0</v>
      </c>
      <c r="AH126">
        <f>IFERROR([1]!s_info_indexweight($A126,$B$1,"000905.SH"),"")</f>
        <v>0</v>
      </c>
      <c r="AI126">
        <f>IFERROR([1]!s_info_indexweight($A126,$B$1,"000852.SH"),"")</f>
        <v>6.5000000000000002E-2</v>
      </c>
    </row>
    <row r="127" spans="1:35">
      <c r="A127" t="s">
        <v>159</v>
      </c>
      <c r="B127">
        <f>[1]!s_dq_close($A127,$B$1,3)</f>
        <v>12.8</v>
      </c>
      <c r="C127">
        <f>[1]!s_dq_volume($A127,$B$1)</f>
        <v>13820045</v>
      </c>
      <c r="D127">
        <f>[1]!s_dq_amount($A127,$B$1)</f>
        <v>176438143</v>
      </c>
      <c r="E127">
        <f>[1]!s_dq_turn($A127,$B$1)</f>
        <v>1.3602833017176601</v>
      </c>
      <c r="F127">
        <f>[1]!S_VAL_MV($A127,$B$1)</f>
        <v>13008956915.200001</v>
      </c>
      <c r="G127">
        <f>[1]!s_val_ev($A127,$B$1)</f>
        <v>13008956915.200001</v>
      </c>
      <c r="H127">
        <f>[1]!s_val_ev1($A127,$B$1)</f>
        <v>14426788212.27</v>
      </c>
      <c r="I127">
        <f>IFERROR([1]!s_mq_amount($A127,$B$1),"")</f>
        <v>448840939</v>
      </c>
      <c r="J127">
        <f>[1]!s_val_pe_ttm($A127,$B$1)</f>
        <v>75.583534240722699</v>
      </c>
      <c r="K127">
        <f>[1]!s_val_pb_lf($A127,$B$1)</f>
        <v>4.17602443695068</v>
      </c>
      <c r="L127">
        <f>[1]!s_val_dividendyield2($A127,$B$1)</f>
        <v>0.786232633920808</v>
      </c>
      <c r="M127">
        <f>[1]!s_val_evtoebitda($A127,$B$1)</f>
        <v>38.586500767765997</v>
      </c>
      <c r="N127">
        <f>[1]!s_risk_betar24($A127,$B$1)</f>
        <v>1.12030005455017</v>
      </c>
      <c r="O127">
        <f>[1]!s_profitnotice_changeratio($A127,$B$1)</f>
        <v>0</v>
      </c>
      <c r="P127">
        <f>IFERROR([1]!i_pq_pctchange($A127,TEXT(DATE(YEAR($B$1),1,1),"yyyy-mm-dd"),$B$1),"")</f>
        <v>-24.528301886792502</v>
      </c>
      <c r="Q127">
        <f>[1]!s_west_netprofit($A127,YEAR($B$1),$B$1,180)</f>
        <v>260012500</v>
      </c>
      <c r="R127">
        <f>[1]!s_west_eps($A127,YEAR($B$1),$B$1,180)</f>
        <v>0.25540000200271601</v>
      </c>
      <c r="S127">
        <f>[1]!s_west_instnum_np($A127,YEAR($B$1),$B$1,180)</f>
        <v>4</v>
      </c>
      <c r="T127">
        <f>[1]!s_west_stdnetprofit($A127,YEAR($B$1),$B$1,180)</f>
        <v>44747074</v>
      </c>
      <c r="U127">
        <f>[1]!s_west_mediannetprofit($A127,YEAR($B$1),$B$1,180)</f>
        <v>258000000</v>
      </c>
      <c r="V127">
        <f>[1]!s_west_maxnetprofit($A127,YEAR($B$1),$B$1,180)</f>
        <v>309050000</v>
      </c>
      <c r="W127">
        <f>[1]!s_west_minnetprofit($A127,YEAR($B$1),$B$1,180)</f>
        <v>215000000</v>
      </c>
      <c r="X127">
        <f>[1]!s_west_netprofit($A127,YEAR($B$1)+1,$B$1,180)</f>
        <v>316337500</v>
      </c>
      <c r="Y127">
        <f>[1]!s_west_eps($A127,YEAR($B$1)+1,$B$1,180)</f>
        <v>0.31079998612403897</v>
      </c>
      <c r="Z127">
        <f>[1]!s_west_instnum_np($A127,YEAR($B$1)+1,$B$1,180)</f>
        <v>4</v>
      </c>
      <c r="AA127">
        <f>[1]!s_west_stdnetprofit($A127,YEAR($B$1)+1,$B$1,180)</f>
        <v>53951419</v>
      </c>
      <c r="AB127">
        <f>[1]!s_west_mediannetprofit($A127,YEAR($B$1)+1,$B$1,180)</f>
        <v>304500000</v>
      </c>
      <c r="AC127">
        <f>[1]!s_west_maxnetprofit($A127,YEAR($B$1)+1,$B$1,180)</f>
        <v>384350000</v>
      </c>
      <c r="AD127">
        <f>[1]!s_west_minnetprofit($A127,YEAR($B$1)+1,$B$1,180)</f>
        <v>272000000</v>
      </c>
      <c r="AE127">
        <f>[1]!s_west_avgroe($A127,YEAR($B$1),$B$1,180)</f>
        <v>7.7074999809265101</v>
      </c>
      <c r="AF127">
        <f>IFERROR([1]!s_info_indexweight($A127,$B$1,"000016.SH"),"")</f>
        <v>0</v>
      </c>
      <c r="AG127">
        <f>IFERROR([1]!s_info_indexweight($A127,$B$1,"000300.SH"),"")</f>
        <v>0</v>
      </c>
      <c r="AH127">
        <f>IFERROR([1]!s_info_indexweight($A127,$B$1,"000905.SH"),"")</f>
        <v>0</v>
      </c>
      <c r="AI127">
        <f>IFERROR([1]!s_info_indexweight($A127,$B$1,"000852.SH"),"")</f>
        <v>8.2000000000000003E-2</v>
      </c>
    </row>
    <row r="128" spans="1:35">
      <c r="A128" t="s">
        <v>160</v>
      </c>
      <c r="B128">
        <f>[1]!s_dq_close($A128,$B$1,3)</f>
        <v>30.29</v>
      </c>
      <c r="C128">
        <f>[1]!s_dq_volume($A128,$B$1)</f>
        <v>75570616</v>
      </c>
      <c r="D128">
        <f>[1]!s_dq_amount($A128,$B$1)</f>
        <v>2257814056</v>
      </c>
      <c r="E128">
        <f>[1]!s_dq_turn($A128,$B$1)</f>
        <v>2.1791330828780602</v>
      </c>
      <c r="F128">
        <f>[1]!S_VAL_MV($A128,$B$1)</f>
        <v>105044429797.45</v>
      </c>
      <c r="G128">
        <f>[1]!s_val_ev($A128,$B$1)</f>
        <v>105044429797.45</v>
      </c>
      <c r="H128">
        <f>[1]!s_val_ev1($A128,$B$1)</f>
        <v>107416391012.57001</v>
      </c>
      <c r="I128">
        <f>IFERROR([1]!s_mq_amount($A128,$B$1),"")</f>
        <v>4002543188</v>
      </c>
      <c r="J128">
        <f>[1]!s_val_pe_ttm($A128,$B$1)</f>
        <v>12.101626396179199</v>
      </c>
      <c r="K128">
        <f>[1]!s_val_pb_lf($A128,$B$1)</f>
        <v>2.9463551044464098</v>
      </c>
      <c r="L128">
        <f>[1]!s_val_dividendyield2($A128,$B$1)</f>
        <v>1.6507098052162399</v>
      </c>
      <c r="M128">
        <f>[1]!s_val_evtoebitda($A128,$B$1)</f>
        <v>9.3899716054076396</v>
      </c>
      <c r="N128">
        <f>[1]!s_risk_betar24($A128,$B$1)</f>
        <v>1.22300004959106</v>
      </c>
      <c r="O128">
        <f>[1]!s_profitnotice_changeratio($A128,$B$1)</f>
        <v>0</v>
      </c>
      <c r="P128">
        <f>IFERROR([1]!i_pq_pctchange($A128,TEXT(DATE(YEAR($B$1),1,1),"yyyy-mm-dd"),$B$1),"")</f>
        <v>-7.7649208282582398</v>
      </c>
      <c r="Q128">
        <f>[1]!s_west_netprofit($A128,YEAR($B$1),$B$1,180)</f>
        <v>13053411765</v>
      </c>
      <c r="R128">
        <f>[1]!s_west_eps($A128,YEAR($B$1),$B$1,180)</f>
        <v>3.7639999389648402</v>
      </c>
      <c r="S128">
        <f>[1]!s_west_instnum_np($A128,YEAR($B$1),$B$1,180)</f>
        <v>17</v>
      </c>
      <c r="T128">
        <f>[1]!s_west_stdnetprofit($A128,YEAR($B$1),$B$1,180)</f>
        <v>2141019735</v>
      </c>
      <c r="U128">
        <f>[1]!s_west_mediannetprofit($A128,YEAR($B$1),$B$1,180)</f>
        <v>13775000000</v>
      </c>
      <c r="V128">
        <f>[1]!s_west_maxnetprofit($A128,YEAR($B$1),$B$1,180)</f>
        <v>15559000000</v>
      </c>
      <c r="W128">
        <f>[1]!s_west_minnetprofit($A128,YEAR($B$1),$B$1,180)</f>
        <v>8046000000</v>
      </c>
      <c r="X128">
        <f>[1]!s_west_netprofit($A128,YEAR($B$1)+1,$B$1,180)</f>
        <v>14480411765</v>
      </c>
      <c r="Y128">
        <f>[1]!s_west_eps($A128,YEAR($B$1)+1,$B$1,180)</f>
        <v>4.1754999160766602</v>
      </c>
      <c r="Z128">
        <f>[1]!s_west_instnum_np($A128,YEAR($B$1)+1,$B$1,180)</f>
        <v>17</v>
      </c>
      <c r="AA128">
        <f>[1]!s_west_stdnetprofit($A128,YEAR($B$1)+1,$B$1,180)</f>
        <v>2477470788</v>
      </c>
      <c r="AB128">
        <f>[1]!s_west_mediannetprofit($A128,YEAR($B$1)+1,$B$1,180)</f>
        <v>14738000000</v>
      </c>
      <c r="AC128">
        <f>[1]!s_west_maxnetprofit($A128,YEAR($B$1)+1,$B$1,180)</f>
        <v>17901000000</v>
      </c>
      <c r="AD128">
        <f>[1]!s_west_minnetprofit($A128,YEAR($B$1)+1,$B$1,180)</f>
        <v>8805000000</v>
      </c>
      <c r="AE128">
        <f>[1]!s_west_avgroe($A128,YEAR($B$1),$B$1,180)</f>
        <v>31.4547004699707</v>
      </c>
      <c r="AF128">
        <f>IFERROR([1]!s_info_indexweight($A128,$B$1,"000016.SH"),"")</f>
        <v>0</v>
      </c>
      <c r="AG128">
        <f>IFERROR([1]!s_info_indexweight($A128,$B$1,"000300.SH"),"")</f>
        <v>0.22739999999999999</v>
      </c>
      <c r="AH128">
        <f>IFERROR([1]!s_info_indexweight($A128,$B$1,"000905.SH"),"")</f>
        <v>0</v>
      </c>
      <c r="AI128">
        <f>IFERROR([1]!s_info_indexweight($A128,$B$1,"000852.SH"),"")</f>
        <v>0</v>
      </c>
    </row>
    <row r="129" spans="1:35">
      <c r="A129" t="s">
        <v>161</v>
      </c>
      <c r="B129">
        <f>[1]!s_dq_close($A129,$B$1,3)</f>
        <v>11.39</v>
      </c>
      <c r="C129">
        <f>[1]!s_dq_volume($A129,$B$1)</f>
        <v>14774660</v>
      </c>
      <c r="D129">
        <f>[1]!s_dq_amount($A129,$B$1)</f>
        <v>170899945</v>
      </c>
      <c r="E129">
        <f>[1]!s_dq_turn($A129,$B$1)</f>
        <v>1.3303239557442601</v>
      </c>
      <c r="F129">
        <f>[1]!S_VAL_MV($A129,$B$1)</f>
        <v>13100727644.809999</v>
      </c>
      <c r="G129">
        <f>[1]!s_val_ev($A129,$B$1)</f>
        <v>13100727644.809999</v>
      </c>
      <c r="H129">
        <f>[1]!s_val_ev1($A129,$B$1)</f>
        <v>15777657144.549999</v>
      </c>
      <c r="I129">
        <f>IFERROR([1]!s_mq_amount($A129,$B$1),"")</f>
        <v>363134946</v>
      </c>
      <c r="J129">
        <f>[1]!s_val_pe_ttm($A129,$B$1)</f>
        <v>50.892585754394503</v>
      </c>
      <c r="K129">
        <f>[1]!s_val_pb_lf($A129,$B$1)</f>
        <v>1.98854243755341</v>
      </c>
      <c r="L129">
        <f>[1]!s_val_dividendyield2($A129,$B$1)</f>
        <v>0.43569930234075799</v>
      </c>
      <c r="M129">
        <f>[1]!s_val_evtoebitda($A129,$B$1)</f>
        <v>50.5895539649756</v>
      </c>
      <c r="N129">
        <f>[1]!s_risk_betar24($A129,$B$1)</f>
        <v>0.19460000097751601</v>
      </c>
      <c r="O129">
        <f>[1]!s_profitnotice_changeratio($A129,$B$1)</f>
        <v>0</v>
      </c>
      <c r="P129">
        <f>IFERROR([1]!i_pq_pctchange($A129,TEXT(DATE(YEAR($B$1),1,1),"yyyy-mm-dd"),$B$1),"")</f>
        <v>-3.3106960950763802</v>
      </c>
      <c r="Q129">
        <f>[1]!s_west_netprofit($A129,YEAR($B$1),$B$1,180)</f>
        <v>329000000</v>
      </c>
      <c r="R129">
        <f>[1]!s_west_eps($A129,YEAR($B$1),$B$1,180)</f>
        <v>0.28600001335143999</v>
      </c>
      <c r="S129">
        <f>[1]!s_west_instnum_np($A129,YEAR($B$1),$B$1,180)</f>
        <v>1</v>
      </c>
      <c r="T129">
        <f>[1]!s_west_stdnetprofit($A129,YEAR($B$1),$B$1,180)</f>
        <v>0</v>
      </c>
      <c r="U129">
        <f>[1]!s_west_mediannetprofit($A129,YEAR($B$1),$B$1,180)</f>
        <v>329000000</v>
      </c>
      <c r="V129">
        <f>[1]!s_west_maxnetprofit($A129,YEAR($B$1),$B$1,180)</f>
        <v>329000000</v>
      </c>
      <c r="W129">
        <f>[1]!s_west_minnetprofit($A129,YEAR($B$1),$B$1,180)</f>
        <v>329000000</v>
      </c>
      <c r="X129">
        <f>[1]!s_west_netprofit($A129,YEAR($B$1)+1,$B$1,180)</f>
        <v>404000000</v>
      </c>
      <c r="Y129">
        <f>[1]!s_west_eps($A129,YEAR($B$1)+1,$B$1,180)</f>
        <v>0.35120001435279802</v>
      </c>
      <c r="Z129">
        <f>[1]!s_west_instnum_np($A129,YEAR($B$1)+1,$B$1,180)</f>
        <v>1</v>
      </c>
      <c r="AA129">
        <f>[1]!s_west_stdnetprofit($A129,YEAR($B$1)+1,$B$1,180)</f>
        <v>0</v>
      </c>
      <c r="AB129">
        <f>[1]!s_west_mediannetprofit($A129,YEAR($B$1)+1,$B$1,180)</f>
        <v>404000000</v>
      </c>
      <c r="AC129">
        <f>[1]!s_west_maxnetprofit($A129,YEAR($B$1)+1,$B$1,180)</f>
        <v>404000000</v>
      </c>
      <c r="AD129">
        <f>[1]!s_west_minnetprofit($A129,YEAR($B$1)+1,$B$1,180)</f>
        <v>404000000</v>
      </c>
      <c r="AE129">
        <f>[1]!s_west_avgroe($A129,YEAR($B$1),$B$1,180)</f>
        <v>4.9000000953674299</v>
      </c>
      <c r="AF129">
        <f>IFERROR([1]!s_info_indexweight($A129,$B$1,"000016.SH"),"")</f>
        <v>0</v>
      </c>
      <c r="AG129">
        <f>IFERROR([1]!s_info_indexweight($A129,$B$1,"000300.SH"),"")</f>
        <v>0</v>
      </c>
      <c r="AH129">
        <f>IFERROR([1]!s_info_indexweight($A129,$B$1,"000905.SH"),"")</f>
        <v>0</v>
      </c>
      <c r="AI129">
        <f>IFERROR([1]!s_info_indexweight($A129,$B$1,"000852.SH"),"")</f>
        <v>7.0999999999999994E-2</v>
      </c>
    </row>
    <row r="130" spans="1:35">
      <c r="A130" t="s">
        <v>162</v>
      </c>
      <c r="B130">
        <f>[1]!s_dq_close($A130,$B$1,3)</f>
        <v>31.01</v>
      </c>
      <c r="C130">
        <f>[1]!s_dq_volume($A130,$B$1)</f>
        <v>32503324</v>
      </c>
      <c r="D130">
        <f>[1]!s_dq_amount($A130,$B$1)</f>
        <v>1011244736</v>
      </c>
      <c r="E130">
        <f>[1]!s_dq_turn($A130,$B$1)</f>
        <v>3.3221041988634901</v>
      </c>
      <c r="F130">
        <f>[1]!S_VAL_MV($A130,$B$1)</f>
        <v>30776742314.849998</v>
      </c>
      <c r="G130">
        <f>[1]!s_val_ev($A130,$B$1)</f>
        <v>30776742314.849998</v>
      </c>
      <c r="H130">
        <f>[1]!s_val_ev1($A130,$B$1)</f>
        <v>32027626717.43</v>
      </c>
      <c r="I130">
        <f>IFERROR([1]!s_mq_amount($A130,$B$1),"")</f>
        <v>2216337321</v>
      </c>
      <c r="J130">
        <f>[1]!s_val_pe_ttm($A130,$B$1)</f>
        <v>52.352569580078097</v>
      </c>
      <c r="K130">
        <f>[1]!s_val_pb_lf($A130,$B$1)</f>
        <v>4.7111387252807599</v>
      </c>
      <c r="L130">
        <f>[1]!s_val_dividendyield2($A130,$B$1)</f>
        <v>0</v>
      </c>
      <c r="M130">
        <f>[1]!s_val_evtoebitda($A130,$B$1)</f>
        <v>33.644293106365602</v>
      </c>
      <c r="N130">
        <f>[1]!s_risk_betar24($A130,$B$1)</f>
        <v>1.8767000436782799</v>
      </c>
      <c r="O130">
        <f>[1]!s_profitnotice_changeratio($A130,$B$1)</f>
        <v>0</v>
      </c>
      <c r="P130">
        <f>IFERROR([1]!i_pq_pctchange($A130,TEXT(DATE(YEAR($B$1),1,1),"yyyy-mm-dd"),$B$1),"")</f>
        <v>67.440604751619901</v>
      </c>
      <c r="Q130">
        <f>[1]!s_west_netprofit($A130,YEAR($B$1),$B$1,180)</f>
        <v>808145385</v>
      </c>
      <c r="R130">
        <f>[1]!s_west_eps($A130,YEAR($B$1),$B$1,180)</f>
        <v>0.81430000066757202</v>
      </c>
      <c r="S130">
        <f>[1]!s_west_instnum_np($A130,YEAR($B$1),$B$1,180)</f>
        <v>13</v>
      </c>
      <c r="T130">
        <f>[1]!s_west_stdnetprofit($A130,YEAR($B$1),$B$1,180)</f>
        <v>59208517</v>
      </c>
      <c r="U130">
        <f>[1]!s_west_mediannetprofit($A130,YEAR($B$1),$B$1,180)</f>
        <v>787000000</v>
      </c>
      <c r="V130">
        <f>[1]!s_west_maxnetprofit($A130,YEAR($B$1),$B$1,180)</f>
        <v>938000000</v>
      </c>
      <c r="W130">
        <f>[1]!s_west_minnetprofit($A130,YEAR($B$1),$B$1,180)</f>
        <v>733000000</v>
      </c>
      <c r="X130">
        <f>[1]!s_west_netprofit($A130,YEAR($B$1)+1,$B$1,180)</f>
        <v>997986923</v>
      </c>
      <c r="Y130">
        <f>[1]!s_west_eps($A130,YEAR($B$1)+1,$B$1,180)</f>
        <v>1.0055999755859399</v>
      </c>
      <c r="Z130">
        <f>[1]!s_west_instnum_np($A130,YEAR($B$1)+1,$B$1,180)</f>
        <v>13</v>
      </c>
      <c r="AA130">
        <f>[1]!s_west_stdnetprofit($A130,YEAR($B$1)+1,$B$1,180)</f>
        <v>96767626</v>
      </c>
      <c r="AB130">
        <f>[1]!s_west_mediannetprofit($A130,YEAR($B$1)+1,$B$1,180)</f>
        <v>972850000</v>
      </c>
      <c r="AC130">
        <f>[1]!s_west_maxnetprofit($A130,YEAR($B$1)+1,$B$1,180)</f>
        <v>1217000000</v>
      </c>
      <c r="AD130">
        <f>[1]!s_west_minnetprofit($A130,YEAR($B$1)+1,$B$1,180)</f>
        <v>852000000</v>
      </c>
      <c r="AE130">
        <f>[1]!s_west_avgroe($A130,YEAR($B$1),$B$1,180)</f>
        <v>11.538499832153301</v>
      </c>
      <c r="AF130">
        <f>IFERROR([1]!s_info_indexweight($A130,$B$1,"000016.SH"),"")</f>
        <v>0</v>
      </c>
      <c r="AG130">
        <f>IFERROR([1]!s_info_indexweight($A130,$B$1,"000300.SH"),"")</f>
        <v>0</v>
      </c>
      <c r="AH130">
        <f>IFERROR([1]!s_info_indexweight($A130,$B$1,"000905.SH"),"")</f>
        <v>0</v>
      </c>
      <c r="AI130">
        <f>IFERROR([1]!s_info_indexweight($A130,$B$1,"000852.SH"),"")</f>
        <v>0.246</v>
      </c>
    </row>
    <row r="131" spans="1:35">
      <c r="A131" t="s">
        <v>163</v>
      </c>
      <c r="B131">
        <f>[1]!s_dq_close($A131,$B$1,3)</f>
        <v>3.26</v>
      </c>
      <c r="C131">
        <f>[1]!s_dq_volume($A131,$B$1)</f>
        <v>39462300</v>
      </c>
      <c r="D131">
        <f>[1]!s_dq_amount($A131,$B$1)</f>
        <v>130636816</v>
      </c>
      <c r="E131">
        <f>[1]!s_dq_turn($A131,$B$1)</f>
        <v>1.88206040924444</v>
      </c>
      <c r="F131">
        <f>[1]!S_VAL_MV($A131,$B$1)</f>
        <v>6836564060.3999996</v>
      </c>
      <c r="G131">
        <f>[1]!s_val_ev($A131,$B$1)</f>
        <v>6836564060.3999996</v>
      </c>
      <c r="H131">
        <f>[1]!s_val_ev1($A131,$B$1)</f>
        <v>6969475874.6199999</v>
      </c>
      <c r="I131">
        <f>IFERROR([1]!s_mq_amount($A131,$B$1),"")</f>
        <v>263098064</v>
      </c>
      <c r="J131">
        <f>[1]!s_val_pe_ttm($A131,$B$1)</f>
        <v>-19.111061096191399</v>
      </c>
      <c r="K131">
        <f>[1]!s_val_pb_lf($A131,$B$1)</f>
        <v>1.48578500747681</v>
      </c>
      <c r="L131">
        <f>[1]!s_val_dividendyield2($A131,$B$1)</f>
        <v>0</v>
      </c>
      <c r="M131">
        <f>[1]!s_val_evtoebitda($A131,$B$1)</f>
        <v>-17.083698869994301</v>
      </c>
      <c r="N131">
        <f>[1]!s_risk_betar24($A131,$B$1)</f>
        <v>1.2717000246048</v>
      </c>
      <c r="O131">
        <f>[1]!s_profitnotice_changeratio($A131,$B$1)</f>
        <v>0</v>
      </c>
      <c r="P131">
        <f>IFERROR([1]!i_pq_pctchange($A131,TEXT(DATE(YEAR($B$1),1,1),"yyyy-mm-dd"),$B$1),"")</f>
        <v>-15.1041666666667</v>
      </c>
      <c r="Q131">
        <f>[1]!s_west_netprofit($A131,YEAR($B$1),$B$1,180)</f>
        <v>0</v>
      </c>
      <c r="R131">
        <f>[1]!s_west_eps($A131,YEAR($B$1),$B$1,180)</f>
        <v>0</v>
      </c>
      <c r="S131">
        <f>[1]!s_west_instnum_np($A131,YEAR($B$1),$B$1,180)</f>
        <v>0</v>
      </c>
      <c r="T131">
        <f>[1]!s_west_stdnetprofit($A131,YEAR($B$1),$B$1,180)</f>
        <v>0</v>
      </c>
      <c r="U131">
        <f>[1]!s_west_mediannetprofit($A131,YEAR($B$1),$B$1,180)</f>
        <v>0</v>
      </c>
      <c r="V131">
        <f>[1]!s_west_maxnetprofit($A131,YEAR($B$1),$B$1,180)</f>
        <v>0</v>
      </c>
      <c r="W131">
        <f>[1]!s_west_minnetprofit($A131,YEAR($B$1),$B$1,180)</f>
        <v>0</v>
      </c>
      <c r="X131">
        <f>[1]!s_west_netprofit($A131,YEAR($B$1)+1,$B$1,180)</f>
        <v>0</v>
      </c>
      <c r="Y131">
        <f>[1]!s_west_eps($A131,YEAR($B$1)+1,$B$1,180)</f>
        <v>0</v>
      </c>
      <c r="Z131">
        <f>[1]!s_west_instnum_np($A131,YEAR($B$1)+1,$B$1,180)</f>
        <v>0</v>
      </c>
      <c r="AA131">
        <f>[1]!s_west_stdnetprofit($A131,YEAR($B$1)+1,$B$1,180)</f>
        <v>0</v>
      </c>
      <c r="AB131">
        <f>[1]!s_west_mediannetprofit($A131,YEAR($B$1)+1,$B$1,180)</f>
        <v>0</v>
      </c>
      <c r="AC131">
        <f>[1]!s_west_maxnetprofit($A131,YEAR($B$1)+1,$B$1,180)</f>
        <v>0</v>
      </c>
      <c r="AD131">
        <f>[1]!s_west_minnetprofit($A131,YEAR($B$1)+1,$B$1,180)</f>
        <v>0</v>
      </c>
      <c r="AE131">
        <f>[1]!s_west_avgroe($A131,YEAR($B$1),$B$1,180)</f>
        <v>0</v>
      </c>
      <c r="AF131">
        <f>IFERROR([1]!s_info_indexweight($A131,$B$1,"000016.SH"),"")</f>
        <v>0</v>
      </c>
      <c r="AG131">
        <f>IFERROR([1]!s_info_indexweight($A131,$B$1,"000300.SH"),"")</f>
        <v>0</v>
      </c>
      <c r="AH131">
        <f>IFERROR([1]!s_info_indexweight($A131,$B$1,"000905.SH"),"")</f>
        <v>0</v>
      </c>
      <c r="AI131">
        <f>IFERROR([1]!s_info_indexweight($A131,$B$1,"000852.SH"),"")</f>
        <v>4.5999999999999999E-2</v>
      </c>
    </row>
    <row r="132" spans="1:35">
      <c r="A132" t="s">
        <v>164</v>
      </c>
      <c r="B132">
        <f>[1]!s_dq_close($A132,$B$1,3)</f>
        <v>3.87</v>
      </c>
      <c r="C132">
        <f>[1]!s_dq_volume($A132,$B$1)</f>
        <v>26681850</v>
      </c>
      <c r="D132">
        <f>[1]!s_dq_amount($A132,$B$1)</f>
        <v>103784849</v>
      </c>
      <c r="E132">
        <f>[1]!s_dq_turn($A132,$B$1)</f>
        <v>0.46841097781484198</v>
      </c>
      <c r="F132">
        <f>[1]!S_VAL_MV($A132,$B$1)</f>
        <v>22044478970.52</v>
      </c>
      <c r="G132">
        <f>[1]!s_val_ev($A132,$B$1)</f>
        <v>22044478970.52</v>
      </c>
      <c r="H132">
        <f>[1]!s_val_ev1($A132,$B$1)</f>
        <v>28538427726.330002</v>
      </c>
      <c r="I132">
        <f>IFERROR([1]!s_mq_amount($A132,$B$1),"")</f>
        <v>211458415</v>
      </c>
      <c r="J132">
        <f>[1]!s_val_pe_ttm($A132,$B$1)</f>
        <v>-189.6513671875</v>
      </c>
      <c r="K132">
        <f>[1]!s_val_pb_lf($A132,$B$1)</f>
        <v>0.67454046010971103</v>
      </c>
      <c r="L132">
        <f>[1]!s_val_dividendyield2($A132,$B$1)</f>
        <v>0</v>
      </c>
      <c r="M132">
        <f>[1]!s_val_evtoebitda($A132,$B$1)</f>
        <v>6.2380168455812797</v>
      </c>
      <c r="N132">
        <f>[1]!s_risk_betar24($A132,$B$1)</f>
        <v>1.3243000507354701</v>
      </c>
      <c r="O132">
        <f>[1]!s_profitnotice_changeratio($A132,$B$1)</f>
        <v>0</v>
      </c>
      <c r="P132">
        <f>IFERROR([1]!i_pq_pctchange($A132,TEXT(DATE(YEAR($B$1),1,1),"yyyy-mm-dd"),$B$1),"")</f>
        <v>-20.858895705521501</v>
      </c>
      <c r="Q132">
        <f>[1]!s_west_netprofit($A132,YEAR($B$1),$B$1,180)</f>
        <v>278000000</v>
      </c>
      <c r="R132">
        <f>[1]!s_west_eps($A132,YEAR($B$1),$B$1,180)</f>
        <v>4.8799999058246599E-2</v>
      </c>
      <c r="S132">
        <f>[1]!s_west_instnum_np($A132,YEAR($B$1),$B$1,180)</f>
        <v>1</v>
      </c>
      <c r="T132">
        <f>[1]!s_west_stdnetprofit($A132,YEAR($B$1),$B$1,180)</f>
        <v>0</v>
      </c>
      <c r="U132">
        <f>[1]!s_west_mediannetprofit($A132,YEAR($B$1),$B$1,180)</f>
        <v>278000000</v>
      </c>
      <c r="V132">
        <f>[1]!s_west_maxnetprofit($A132,YEAR($B$1),$B$1,180)</f>
        <v>278000000</v>
      </c>
      <c r="W132">
        <f>[1]!s_west_minnetprofit($A132,YEAR($B$1),$B$1,180)</f>
        <v>278000000</v>
      </c>
      <c r="X132">
        <f>[1]!s_west_netprofit($A132,YEAR($B$1)+1,$B$1,180)</f>
        <v>1356000000</v>
      </c>
      <c r="Y132">
        <f>[1]!s_west_eps($A132,YEAR($B$1)+1,$B$1,180)</f>
        <v>0.23810000717639901</v>
      </c>
      <c r="Z132">
        <f>[1]!s_west_instnum_np($A132,YEAR($B$1)+1,$B$1,180)</f>
        <v>1</v>
      </c>
      <c r="AA132">
        <f>[1]!s_west_stdnetprofit($A132,YEAR($B$1)+1,$B$1,180)</f>
        <v>0</v>
      </c>
      <c r="AB132">
        <f>[1]!s_west_mediannetprofit($A132,YEAR($B$1)+1,$B$1,180)</f>
        <v>1356000000</v>
      </c>
      <c r="AC132">
        <f>[1]!s_west_maxnetprofit($A132,YEAR($B$1)+1,$B$1,180)</f>
        <v>1356000000</v>
      </c>
      <c r="AD132">
        <f>[1]!s_west_minnetprofit($A132,YEAR($B$1)+1,$B$1,180)</f>
        <v>1356000000</v>
      </c>
      <c r="AE132">
        <f>[1]!s_west_avgroe($A132,YEAR($B$1),$B$1,180)</f>
        <v>0.80000001192092896</v>
      </c>
      <c r="AF132">
        <f>IFERROR([1]!s_info_indexweight($A132,$B$1,"000016.SH"),"")</f>
        <v>0</v>
      </c>
      <c r="AG132">
        <f>IFERROR([1]!s_info_indexweight($A132,$B$1,"000300.SH"),"")</f>
        <v>0</v>
      </c>
      <c r="AH132">
        <f>IFERROR([1]!s_info_indexweight($A132,$B$1,"000905.SH"),"")</f>
        <v>8.4000000000000005E-2</v>
      </c>
      <c r="AI132">
        <f>IFERROR([1]!s_info_indexweight($A132,$B$1,"000852.SH"),"")</f>
        <v>0</v>
      </c>
    </row>
    <row r="133" spans="1:35">
      <c r="A133" t="s">
        <v>165</v>
      </c>
      <c r="B133">
        <f>[1]!s_dq_close($A133,$B$1,3)</f>
        <v>10.11</v>
      </c>
      <c r="C133">
        <f>[1]!s_dq_volume($A133,$B$1)</f>
        <v>5141599</v>
      </c>
      <c r="D133">
        <f>[1]!s_dq_amount($A133,$B$1)</f>
        <v>52361266</v>
      </c>
      <c r="E133">
        <f>[1]!s_dq_turn($A133,$B$1)</f>
        <v>0.49461423329961302</v>
      </c>
      <c r="F133">
        <f>[1]!S_VAL_MV($A133,$B$1)</f>
        <v>10509516789.120001</v>
      </c>
      <c r="G133">
        <f>[1]!s_val_ev($A133,$B$1)</f>
        <v>10509516789.120001</v>
      </c>
      <c r="H133">
        <f>[1]!s_val_ev1($A133,$B$1)</f>
        <v>14849129691.76</v>
      </c>
      <c r="I133">
        <f>IFERROR([1]!s_mq_amount($A133,$B$1),"")</f>
        <v>115545504</v>
      </c>
      <c r="J133">
        <f>[1]!s_val_pe_ttm($A133,$B$1)</f>
        <v>11.823575019836399</v>
      </c>
      <c r="K133">
        <f>[1]!s_val_pb_lf($A133,$B$1)</f>
        <v>1.03702008724213</v>
      </c>
      <c r="L133">
        <f>[1]!s_val_dividendyield2($A133,$B$1)</f>
        <v>4.6983184965380804</v>
      </c>
      <c r="M133">
        <f>[1]!s_val_evtoebitda($A133,$B$1)</f>
        <v>9.3017190827311893</v>
      </c>
      <c r="N133">
        <f>[1]!s_risk_betar24($A133,$B$1)</f>
        <v>1.3542000055313099</v>
      </c>
      <c r="O133">
        <f>[1]!s_profitnotice_changeratio($A133,$B$1)</f>
        <v>0</v>
      </c>
      <c r="P133">
        <f>IFERROR([1]!i_pq_pctchange($A133,TEXT(DATE(YEAR($B$1),1,1),"yyyy-mm-dd"),$B$1),"")</f>
        <v>-3.0130067298266301</v>
      </c>
      <c r="Q133">
        <f>[1]!s_west_netprofit($A133,YEAR($B$1),$B$1,180)</f>
        <v>940333333</v>
      </c>
      <c r="R133">
        <f>[1]!s_west_eps($A133,YEAR($B$1),$B$1,180)</f>
        <v>0.90429997444152799</v>
      </c>
      <c r="S133">
        <f>[1]!s_west_instnum_np($A133,YEAR($B$1),$B$1,180)</f>
        <v>3</v>
      </c>
      <c r="T133">
        <f>[1]!s_west_stdnetprofit($A133,YEAR($B$1),$B$1,180)</f>
        <v>84512327</v>
      </c>
      <c r="U133">
        <f>[1]!s_west_mediannetprofit($A133,YEAR($B$1),$B$1,180)</f>
        <v>975000000</v>
      </c>
      <c r="V133">
        <f>[1]!s_west_maxnetprofit($A133,YEAR($B$1),$B$1,180)</f>
        <v>1002000000</v>
      </c>
      <c r="W133">
        <f>[1]!s_west_minnetprofit($A133,YEAR($B$1),$B$1,180)</f>
        <v>844000000</v>
      </c>
      <c r="X133">
        <f>[1]!s_west_netprofit($A133,YEAR($B$1)+1,$B$1,180)</f>
        <v>949000000</v>
      </c>
      <c r="Y133">
        <f>[1]!s_west_eps($A133,YEAR($B$1)+1,$B$1,180)</f>
        <v>0.91259998083114602</v>
      </c>
      <c r="Z133">
        <f>[1]!s_west_instnum_np($A133,YEAR($B$1)+1,$B$1,180)</f>
        <v>3</v>
      </c>
      <c r="AA133">
        <f>[1]!s_west_stdnetprofit($A133,YEAR($B$1)+1,$B$1,180)</f>
        <v>91307174</v>
      </c>
      <c r="AB133">
        <f>[1]!s_west_mediannetprofit($A133,YEAR($B$1)+1,$B$1,180)</f>
        <v>981000000</v>
      </c>
      <c r="AC133">
        <f>[1]!s_west_maxnetprofit($A133,YEAR($B$1)+1,$B$1,180)</f>
        <v>1020000000</v>
      </c>
      <c r="AD133">
        <f>[1]!s_west_minnetprofit($A133,YEAR($B$1)+1,$B$1,180)</f>
        <v>846000000</v>
      </c>
      <c r="AE133">
        <f>[1]!s_west_avgroe($A133,YEAR($B$1),$B$1,180)</f>
        <v>8.9067001342773402</v>
      </c>
      <c r="AF133">
        <f>IFERROR([1]!s_info_indexweight($A133,$B$1,"000016.SH"),"")</f>
        <v>0</v>
      </c>
      <c r="AG133">
        <f>IFERROR([1]!s_info_indexweight($A133,$B$1,"000300.SH"),"")</f>
        <v>0</v>
      </c>
      <c r="AH133">
        <f>IFERROR([1]!s_info_indexweight($A133,$B$1,"000905.SH"),"")</f>
        <v>0</v>
      </c>
      <c r="AI133">
        <f>IFERROR([1]!s_info_indexweight($A133,$B$1,"000852.SH"),"")</f>
        <v>4.4999999999999998E-2</v>
      </c>
    </row>
    <row r="134" spans="1:35">
      <c r="A134" t="s">
        <v>166</v>
      </c>
      <c r="B134">
        <f>[1]!s_dq_close($A134,$B$1,3)</f>
        <v>8.5500000000000007</v>
      </c>
      <c r="C134">
        <f>[1]!s_dq_volume($A134,$B$1)</f>
        <v>16977598</v>
      </c>
      <c r="D134">
        <f>[1]!s_dq_amount($A134,$B$1)</f>
        <v>144640398</v>
      </c>
      <c r="E134">
        <f>[1]!s_dq_turn($A134,$B$1)</f>
        <v>1.6577586329060801</v>
      </c>
      <c r="F134">
        <f>[1]!S_VAL_MV($A134,$B$1)</f>
        <v>8764608744.8999996</v>
      </c>
      <c r="G134">
        <f>[1]!s_val_ev($A134,$B$1)</f>
        <v>8764608744.8999996</v>
      </c>
      <c r="H134">
        <f>[1]!s_val_ev1($A134,$B$1)</f>
        <v>24086568313.099998</v>
      </c>
      <c r="I134">
        <f>IFERROR([1]!s_mq_amount($A134,$B$1),"")</f>
        <v>342893200</v>
      </c>
      <c r="J134">
        <f>[1]!s_val_pe_ttm($A134,$B$1)</f>
        <v>-476.59048461914102</v>
      </c>
      <c r="K134">
        <f>[1]!s_val_pb_lf($A134,$B$1)</f>
        <v>3.02454662322998</v>
      </c>
      <c r="L134">
        <f>[1]!s_val_dividendyield2($A134,$B$1)</f>
        <v>0.116959064327485</v>
      </c>
      <c r="M134">
        <f>[1]!s_val_evtoebitda($A134,$B$1)</f>
        <v>37.403885942688703</v>
      </c>
      <c r="N134">
        <f>[1]!s_risk_betar24($A134,$B$1)</f>
        <v>0.80720001459121704</v>
      </c>
      <c r="O134">
        <f>[1]!s_profitnotice_changeratio($A134,$B$1)</f>
        <v>0</v>
      </c>
      <c r="P134">
        <f>IFERROR([1]!i_pq_pctchange($A134,TEXT(DATE(YEAR($B$1),1,1),"yyyy-mm-dd"),$B$1),"")</f>
        <v>-21.631530705774502</v>
      </c>
      <c r="Q134">
        <f>[1]!s_west_netprofit($A134,YEAR($B$1),$B$1,180)</f>
        <v>0</v>
      </c>
      <c r="R134">
        <f>[1]!s_west_eps($A134,YEAR($B$1),$B$1,180)</f>
        <v>0</v>
      </c>
      <c r="S134">
        <f>[1]!s_west_instnum_np($A134,YEAR($B$1),$B$1,180)</f>
        <v>0</v>
      </c>
      <c r="T134">
        <f>[1]!s_west_stdnetprofit($A134,YEAR($B$1),$B$1,180)</f>
        <v>0</v>
      </c>
      <c r="U134">
        <f>[1]!s_west_mediannetprofit($A134,YEAR($B$1),$B$1,180)</f>
        <v>0</v>
      </c>
      <c r="V134">
        <f>[1]!s_west_maxnetprofit($A134,YEAR($B$1),$B$1,180)</f>
        <v>0</v>
      </c>
      <c r="W134">
        <f>[1]!s_west_minnetprofit($A134,YEAR($B$1),$B$1,180)</f>
        <v>0</v>
      </c>
      <c r="X134">
        <f>[1]!s_west_netprofit($A134,YEAR($B$1)+1,$B$1,180)</f>
        <v>0</v>
      </c>
      <c r="Y134">
        <f>[1]!s_west_eps($A134,YEAR($B$1)+1,$B$1,180)</f>
        <v>0</v>
      </c>
      <c r="Z134">
        <f>[1]!s_west_instnum_np($A134,YEAR($B$1)+1,$B$1,180)</f>
        <v>0</v>
      </c>
      <c r="AA134">
        <f>[1]!s_west_stdnetprofit($A134,YEAR($B$1)+1,$B$1,180)</f>
        <v>0</v>
      </c>
      <c r="AB134">
        <f>[1]!s_west_mediannetprofit($A134,YEAR($B$1)+1,$B$1,180)</f>
        <v>0</v>
      </c>
      <c r="AC134">
        <f>[1]!s_west_maxnetprofit($A134,YEAR($B$1)+1,$B$1,180)</f>
        <v>0</v>
      </c>
      <c r="AD134">
        <f>[1]!s_west_minnetprofit($A134,YEAR($B$1)+1,$B$1,180)</f>
        <v>0</v>
      </c>
      <c r="AE134">
        <f>[1]!s_west_avgroe($A134,YEAR($B$1),$B$1,180)</f>
        <v>0</v>
      </c>
      <c r="AF134">
        <f>IFERROR([1]!s_info_indexweight($A134,$B$1,"000016.SH"),"")</f>
        <v>0</v>
      </c>
      <c r="AG134">
        <f>IFERROR([1]!s_info_indexweight($A134,$B$1,"000300.SH"),"")</f>
        <v>0</v>
      </c>
      <c r="AH134">
        <f>IFERROR([1]!s_info_indexweight($A134,$B$1,"000905.SH"),"")</f>
        <v>0</v>
      </c>
      <c r="AI134">
        <f>IFERROR([1]!s_info_indexweight($A134,$B$1,"000852.SH"),"")</f>
        <v>7.3999999999999996E-2</v>
      </c>
    </row>
    <row r="135" spans="1:35">
      <c r="A135" t="s">
        <v>167</v>
      </c>
      <c r="B135">
        <f>[1]!s_dq_close($A135,$B$1,3)</f>
        <v>13.22</v>
      </c>
      <c r="C135">
        <f>[1]!s_dq_volume($A135,$B$1)</f>
        <v>22741918</v>
      </c>
      <c r="D135">
        <f>[1]!s_dq_amount($A135,$B$1)</f>
        <v>300354320</v>
      </c>
      <c r="E135">
        <f>[1]!s_dq_turn($A135,$B$1)</f>
        <v>1.1943179079261801</v>
      </c>
      <c r="F135">
        <f>[1]!S_VAL_MV($A135,$B$1)</f>
        <v>25175097325.419998</v>
      </c>
      <c r="G135">
        <f>[1]!s_val_ev($A135,$B$1)</f>
        <v>25175097325.419998</v>
      </c>
      <c r="H135">
        <f>[1]!s_val_ev1($A135,$B$1)</f>
        <v>36850863742.400002</v>
      </c>
      <c r="I135">
        <f>IFERROR([1]!s_mq_amount($A135,$B$1),"")</f>
        <v>755186576</v>
      </c>
      <c r="J135">
        <f>[1]!s_val_pe_ttm($A135,$B$1)</f>
        <v>27.0189399719238</v>
      </c>
      <c r="K135">
        <f>[1]!s_val_pb_lf($A135,$B$1)</f>
        <v>1.298455119133</v>
      </c>
      <c r="L135">
        <f>[1]!s_val_dividendyield2($A135,$B$1)</f>
        <v>2.6556416017305202</v>
      </c>
      <c r="M135">
        <f>[1]!s_val_evtoebitda($A135,$B$1)</f>
        <v>9.3369328258065494</v>
      </c>
      <c r="N135">
        <f>[1]!s_risk_betar24($A135,$B$1)</f>
        <v>1.5069999694824201</v>
      </c>
      <c r="O135">
        <f>[1]!s_profitnotice_changeratio($A135,$B$1)</f>
        <v>0</v>
      </c>
      <c r="P135">
        <f>IFERROR([1]!i_pq_pctchange($A135,TEXT(DATE(YEAR($B$1),1,1),"yyyy-mm-dd"),$B$1),"")</f>
        <v>-20.217260108630001</v>
      </c>
      <c r="Q135">
        <f>[1]!s_west_netprofit($A135,YEAR($B$1),$B$1,180)</f>
        <v>1904392222</v>
      </c>
      <c r="R135">
        <f>[1]!s_west_eps($A135,YEAR($B$1),$B$1,180)</f>
        <v>1</v>
      </c>
      <c r="S135">
        <f>[1]!s_west_instnum_np($A135,YEAR($B$1),$B$1,180)</f>
        <v>9</v>
      </c>
      <c r="T135">
        <f>[1]!s_west_stdnetprofit($A135,YEAR($B$1),$B$1,180)</f>
        <v>377795733</v>
      </c>
      <c r="U135">
        <f>[1]!s_west_mediannetprofit($A135,YEAR($B$1),$B$1,180)</f>
        <v>1949000000</v>
      </c>
      <c r="V135">
        <f>[1]!s_west_maxnetprofit($A135,YEAR($B$1),$B$1,180)</f>
        <v>2560000000</v>
      </c>
      <c r="W135">
        <f>[1]!s_west_minnetprofit($A135,YEAR($B$1),$B$1,180)</f>
        <v>1300460000</v>
      </c>
      <c r="X135">
        <f>[1]!s_west_netprofit($A135,YEAR($B$1)+1,$B$1,180)</f>
        <v>2328092222</v>
      </c>
      <c r="Y135">
        <f>[1]!s_west_eps($A135,YEAR($B$1)+1,$B$1,180)</f>
        <v>1.2224999666214</v>
      </c>
      <c r="Z135">
        <f>[1]!s_west_instnum_np($A135,YEAR($B$1)+1,$B$1,180)</f>
        <v>9</v>
      </c>
      <c r="AA135">
        <f>[1]!s_west_stdnetprofit($A135,YEAR($B$1)+1,$B$1,180)</f>
        <v>346249238</v>
      </c>
      <c r="AB135">
        <f>[1]!s_west_mediannetprofit($A135,YEAR($B$1)+1,$B$1,180)</f>
        <v>2459000000</v>
      </c>
      <c r="AC135">
        <f>[1]!s_west_maxnetprofit($A135,YEAR($B$1)+1,$B$1,180)</f>
        <v>2766000000</v>
      </c>
      <c r="AD135">
        <f>[1]!s_west_minnetprofit($A135,YEAR($B$1)+1,$B$1,180)</f>
        <v>1590000000</v>
      </c>
      <c r="AE135">
        <f>[1]!s_west_avgroe($A135,YEAR($B$1),$B$1,180)</f>
        <v>9.3022003173828107</v>
      </c>
      <c r="AF135">
        <f>IFERROR([1]!s_info_indexweight($A135,$B$1,"000016.SH"),"")</f>
        <v>0</v>
      </c>
      <c r="AG135">
        <f>IFERROR([1]!s_info_indexweight($A135,$B$1,"000300.SH"),"")</f>
        <v>0</v>
      </c>
      <c r="AH135">
        <f>IFERROR([1]!s_info_indexweight($A135,$B$1,"000905.SH"),"")</f>
        <v>0.14099999999999999</v>
      </c>
      <c r="AI135">
        <f>IFERROR([1]!s_info_indexweight($A135,$B$1,"000852.SH"),"")</f>
        <v>0</v>
      </c>
    </row>
    <row r="136" spans="1:35">
      <c r="A136" t="s">
        <v>168</v>
      </c>
      <c r="B136">
        <f>[1]!s_dq_close($A136,$B$1,3)</f>
        <v>49.93</v>
      </c>
      <c r="C136">
        <f>[1]!s_dq_volume($A136,$B$1)</f>
        <v>29625434</v>
      </c>
      <c r="D136">
        <f>[1]!s_dq_amount($A136,$B$1)</f>
        <v>1447354723</v>
      </c>
      <c r="E136">
        <f>[1]!s_dq_turn($A136,$B$1)</f>
        <v>2.7916371225088499</v>
      </c>
      <c r="F136">
        <f>[1]!S_VAL_MV($A136,$B$1)</f>
        <v>52986754893.510002</v>
      </c>
      <c r="G136">
        <f>[1]!s_val_ev($A136,$B$1)</f>
        <v>52986754893.510002</v>
      </c>
      <c r="H136">
        <f>[1]!s_val_ev1($A136,$B$1)</f>
        <v>53336212597.599998</v>
      </c>
      <c r="I136">
        <f>IFERROR([1]!s_mq_amount($A136,$B$1),"")</f>
        <v>2416962688</v>
      </c>
      <c r="J136">
        <f>[1]!s_val_pe_ttm($A136,$B$1)</f>
        <v>222.15521240234401</v>
      </c>
      <c r="K136">
        <f>[1]!s_val_pb_lf($A136,$B$1)</f>
        <v>10.7105798721313</v>
      </c>
      <c r="L136">
        <f>[1]!s_val_dividendyield2($A136,$B$1)</f>
        <v>0</v>
      </c>
      <c r="M136">
        <f>[1]!s_val_evtoebitda($A136,$B$1)</f>
        <v>157.59842210751199</v>
      </c>
      <c r="N136">
        <f>[1]!s_risk_betar24($A136,$B$1)</f>
        <v>2.3635001182556201</v>
      </c>
      <c r="O136">
        <f>[1]!s_profitnotice_changeratio($A136,$B$1)</f>
        <v>0</v>
      </c>
      <c r="P136">
        <f>IFERROR([1]!i_pq_pctchange($A136,TEXT(DATE(YEAR($B$1),1,1),"yyyy-mm-dd"),$B$1),"")</f>
        <v>7.5150732127476196</v>
      </c>
      <c r="Q136">
        <f>[1]!s_west_netprofit($A136,YEAR($B$1),$B$1,180)</f>
        <v>566005000</v>
      </c>
      <c r="R136">
        <f>[1]!s_west_eps($A136,YEAR($B$1),$B$1,180)</f>
        <v>0.533399999141693</v>
      </c>
      <c r="S136">
        <f>[1]!s_west_instnum_np($A136,YEAR($B$1),$B$1,180)</f>
        <v>2</v>
      </c>
      <c r="T136">
        <f>[1]!s_west_stdnetprofit($A136,YEAR($B$1),$B$1,180)</f>
        <v>142828499</v>
      </c>
      <c r="U136">
        <f>[1]!s_west_mediannetprofit($A136,YEAR($B$1),$B$1,180)</f>
        <v>566005000</v>
      </c>
      <c r="V136">
        <f>[1]!s_west_maxnetprofit($A136,YEAR($B$1),$B$1,180)</f>
        <v>667000000</v>
      </c>
      <c r="W136">
        <f>[1]!s_west_minnetprofit($A136,YEAR($B$1),$B$1,180)</f>
        <v>465010000</v>
      </c>
      <c r="X136">
        <f>[1]!s_west_netprofit($A136,YEAR($B$1)+1,$B$1,180)</f>
        <v>739290000</v>
      </c>
      <c r="Y136">
        <f>[1]!s_west_eps($A136,YEAR($B$1)+1,$B$1,180)</f>
        <v>0.69660001993179299</v>
      </c>
      <c r="Z136">
        <f>[1]!s_west_instnum_np($A136,YEAR($B$1)+1,$B$1,180)</f>
        <v>2</v>
      </c>
      <c r="AA136">
        <f>[1]!s_west_stdnetprofit($A136,YEAR($B$1)+1,$B$1,180)</f>
        <v>273947309</v>
      </c>
      <c r="AB136">
        <f>[1]!s_west_mediannetprofit($A136,YEAR($B$1)+1,$B$1,180)</f>
        <v>739290000</v>
      </c>
      <c r="AC136">
        <f>[1]!s_west_maxnetprofit($A136,YEAR($B$1)+1,$B$1,180)</f>
        <v>933000000</v>
      </c>
      <c r="AD136">
        <f>[1]!s_west_minnetprofit($A136,YEAR($B$1)+1,$B$1,180)</f>
        <v>545580000</v>
      </c>
      <c r="AE136">
        <f>[1]!s_west_avgroe($A136,YEAR($B$1),$B$1,180)</f>
        <v>12.8999996185303</v>
      </c>
      <c r="AF136">
        <f>IFERROR([1]!s_info_indexweight($A136,$B$1,"000016.SH"),"")</f>
        <v>0</v>
      </c>
      <c r="AG136">
        <f>IFERROR([1]!s_info_indexweight($A136,$B$1,"000300.SH"),"")</f>
        <v>0</v>
      </c>
      <c r="AH136">
        <f>IFERROR([1]!s_info_indexweight($A136,$B$1,"000905.SH"),"")</f>
        <v>0.34399999999999997</v>
      </c>
      <c r="AI136">
        <f>IFERROR([1]!s_info_indexweight($A136,$B$1,"000852.SH"),"")</f>
        <v>0</v>
      </c>
    </row>
    <row r="137" spans="1:35">
      <c r="A137" t="s">
        <v>169</v>
      </c>
      <c r="B137">
        <f>[1]!s_dq_close($A137,$B$1,3)</f>
        <v>23.24</v>
      </c>
      <c r="C137">
        <f>[1]!s_dq_volume($A137,$B$1)</f>
        <v>25184310</v>
      </c>
      <c r="D137">
        <f>[1]!s_dq_amount($A137,$B$1)</f>
        <v>588675587</v>
      </c>
      <c r="E137">
        <f>[1]!s_dq_turn($A137,$B$1)</f>
        <v>5.5508480361072898</v>
      </c>
      <c r="F137">
        <f>[1]!S_VAL_MV($A137,$B$1)</f>
        <v>18640390816.040001</v>
      </c>
      <c r="G137">
        <f>[1]!s_val_ev($A137,$B$1)</f>
        <v>18640390816.040001</v>
      </c>
      <c r="H137">
        <f>[1]!s_val_ev1($A137,$B$1)</f>
        <v>20987998039.18</v>
      </c>
      <c r="I137">
        <f>IFERROR([1]!s_mq_amount($A137,$B$1),"")</f>
        <v>1160193529</v>
      </c>
      <c r="J137">
        <f>[1]!s_val_pe_ttm($A137,$B$1)</f>
        <v>32.206588745117202</v>
      </c>
      <c r="K137">
        <f>[1]!s_val_pb_lf($A137,$B$1)</f>
        <v>4.6470961570739702</v>
      </c>
      <c r="L137">
        <f>[1]!s_val_dividendyield2($A137,$B$1)</f>
        <v>0.77452667814113596</v>
      </c>
      <c r="M137">
        <f>[1]!s_val_evtoebitda($A137,$B$1)</f>
        <v>25.144247821146301</v>
      </c>
      <c r="N137">
        <f>[1]!s_risk_betar24($A137,$B$1)</f>
        <v>0.79040002822875999</v>
      </c>
      <c r="O137">
        <f>[1]!s_profitnotice_changeratio($A137,$B$1)</f>
        <v>0</v>
      </c>
      <c r="P137">
        <f>IFERROR([1]!i_pq_pctchange($A137,TEXT(DATE(YEAR($B$1),1,1),"yyyy-mm-dd"),$B$1),"")</f>
        <v>20.349054911634902</v>
      </c>
      <c r="Q137">
        <f>[1]!s_west_netprofit($A137,YEAR($B$1),$B$1,180)</f>
        <v>0</v>
      </c>
      <c r="R137">
        <f>[1]!s_west_eps($A137,YEAR($B$1),$B$1,180)</f>
        <v>0</v>
      </c>
      <c r="S137">
        <f>[1]!s_west_instnum_np($A137,YEAR($B$1),$B$1,180)</f>
        <v>0</v>
      </c>
      <c r="T137">
        <f>[1]!s_west_stdnetprofit($A137,YEAR($B$1),$B$1,180)</f>
        <v>0</v>
      </c>
      <c r="U137">
        <f>[1]!s_west_mediannetprofit($A137,YEAR($B$1),$B$1,180)</f>
        <v>0</v>
      </c>
      <c r="V137">
        <f>[1]!s_west_maxnetprofit($A137,YEAR($B$1),$B$1,180)</f>
        <v>0</v>
      </c>
      <c r="W137">
        <f>[1]!s_west_minnetprofit($A137,YEAR($B$1),$B$1,180)</f>
        <v>0</v>
      </c>
      <c r="X137">
        <f>[1]!s_west_netprofit($A137,YEAR($B$1)+1,$B$1,180)</f>
        <v>0</v>
      </c>
      <c r="Y137">
        <f>[1]!s_west_eps($A137,YEAR($B$1)+1,$B$1,180)</f>
        <v>0</v>
      </c>
      <c r="Z137">
        <f>[1]!s_west_instnum_np($A137,YEAR($B$1)+1,$B$1,180)</f>
        <v>0</v>
      </c>
      <c r="AA137">
        <f>[1]!s_west_stdnetprofit($A137,YEAR($B$1)+1,$B$1,180)</f>
        <v>0</v>
      </c>
      <c r="AB137">
        <f>[1]!s_west_mediannetprofit($A137,YEAR($B$1)+1,$B$1,180)</f>
        <v>0</v>
      </c>
      <c r="AC137">
        <f>[1]!s_west_maxnetprofit($A137,YEAR($B$1)+1,$B$1,180)</f>
        <v>0</v>
      </c>
      <c r="AD137">
        <f>[1]!s_west_minnetprofit($A137,YEAR($B$1)+1,$B$1,180)</f>
        <v>0</v>
      </c>
      <c r="AE137">
        <f>[1]!s_west_avgroe($A137,YEAR($B$1),$B$1,180)</f>
        <v>0</v>
      </c>
      <c r="AF137">
        <f>IFERROR([1]!s_info_indexweight($A137,$B$1,"000016.SH"),"")</f>
        <v>0</v>
      </c>
      <c r="AG137">
        <f>IFERROR([1]!s_info_indexweight($A137,$B$1,"000300.SH"),"")</f>
        <v>0</v>
      </c>
      <c r="AH137">
        <f>IFERROR([1]!s_info_indexweight($A137,$B$1,"000905.SH"),"")</f>
        <v>0</v>
      </c>
      <c r="AI137">
        <f>IFERROR([1]!s_info_indexweight($A137,$B$1,"000852.SH"),"")</f>
        <v>0.10100000000000001</v>
      </c>
    </row>
    <row r="138" spans="1:35">
      <c r="A138" t="s">
        <v>170</v>
      </c>
      <c r="B138">
        <f>[1]!s_dq_close($A138,$B$1,3)</f>
        <v>11.35</v>
      </c>
      <c r="C138">
        <f>[1]!s_dq_volume($A138,$B$1)</f>
        <v>16094828</v>
      </c>
      <c r="D138">
        <f>[1]!s_dq_amount($A138,$B$1)</f>
        <v>184037055</v>
      </c>
      <c r="E138">
        <f>[1]!s_dq_turn($A138,$B$1)</f>
        <v>1.59765482293613</v>
      </c>
      <c r="F138">
        <f>[1]!S_VAL_MV($A138,$B$1)</f>
        <v>11612705249.950001</v>
      </c>
      <c r="G138">
        <f>[1]!s_val_ev($A138,$B$1)</f>
        <v>11612705249.950001</v>
      </c>
      <c r="H138">
        <f>[1]!s_val_ev1($A138,$B$1)</f>
        <v>12299163772.9</v>
      </c>
      <c r="I138">
        <f>IFERROR([1]!s_mq_amount($A138,$B$1),"")</f>
        <v>357021291</v>
      </c>
      <c r="J138">
        <f>[1]!s_val_pe_ttm($A138,$B$1)</f>
        <v>233.77607727050801</v>
      </c>
      <c r="K138">
        <f>[1]!s_val_pb_lf($A138,$B$1)</f>
        <v>2.3576564788818399</v>
      </c>
      <c r="L138">
        <f>[1]!s_val_dividendyield2($A138,$B$1)</f>
        <v>0.26431718061673998</v>
      </c>
      <c r="M138">
        <f>[1]!s_val_evtoebitda($A138,$B$1)</f>
        <v>35.9289269986918</v>
      </c>
      <c r="N138">
        <f>[1]!s_risk_betar24($A138,$B$1)</f>
        <v>1.2154999971389799</v>
      </c>
      <c r="O138">
        <f>[1]!s_profitnotice_changeratio($A138,$B$1)</f>
        <v>0</v>
      </c>
      <c r="P138">
        <f>IFERROR([1]!i_pq_pctchange($A138,TEXT(DATE(YEAR($B$1),1,1),"yyyy-mm-dd"),$B$1),"")</f>
        <v>-11.8788819875776</v>
      </c>
      <c r="Q138">
        <f>[1]!s_west_netprofit($A138,YEAR($B$1),$B$1,180)</f>
        <v>0</v>
      </c>
      <c r="R138">
        <f>[1]!s_west_eps($A138,YEAR($B$1),$B$1,180)</f>
        <v>0</v>
      </c>
      <c r="S138">
        <f>[1]!s_west_instnum_np($A138,YEAR($B$1),$B$1,180)</f>
        <v>0</v>
      </c>
      <c r="T138">
        <f>[1]!s_west_stdnetprofit($A138,YEAR($B$1),$B$1,180)</f>
        <v>0</v>
      </c>
      <c r="U138">
        <f>[1]!s_west_mediannetprofit($A138,YEAR($B$1),$B$1,180)</f>
        <v>0</v>
      </c>
      <c r="V138">
        <f>[1]!s_west_maxnetprofit($A138,YEAR($B$1),$B$1,180)</f>
        <v>0</v>
      </c>
      <c r="W138">
        <f>[1]!s_west_minnetprofit($A138,YEAR($B$1),$B$1,180)</f>
        <v>0</v>
      </c>
      <c r="X138">
        <f>[1]!s_west_netprofit($A138,YEAR($B$1)+1,$B$1,180)</f>
        <v>0</v>
      </c>
      <c r="Y138">
        <f>[1]!s_west_eps($A138,YEAR($B$1)+1,$B$1,180)</f>
        <v>0</v>
      </c>
      <c r="Z138">
        <f>[1]!s_west_instnum_np($A138,YEAR($B$1)+1,$B$1,180)</f>
        <v>0</v>
      </c>
      <c r="AA138">
        <f>[1]!s_west_stdnetprofit($A138,YEAR($B$1)+1,$B$1,180)</f>
        <v>0</v>
      </c>
      <c r="AB138">
        <f>[1]!s_west_mediannetprofit($A138,YEAR($B$1)+1,$B$1,180)</f>
        <v>0</v>
      </c>
      <c r="AC138">
        <f>[1]!s_west_maxnetprofit($A138,YEAR($B$1)+1,$B$1,180)</f>
        <v>0</v>
      </c>
      <c r="AD138">
        <f>[1]!s_west_minnetprofit($A138,YEAR($B$1)+1,$B$1,180)</f>
        <v>0</v>
      </c>
      <c r="AE138">
        <f>[1]!s_west_avgroe($A138,YEAR($B$1),$B$1,180)</f>
        <v>0</v>
      </c>
      <c r="AF138">
        <f>IFERROR([1]!s_info_indexweight($A138,$B$1,"000016.SH"),"")</f>
        <v>0</v>
      </c>
      <c r="AG138">
        <f>IFERROR([1]!s_info_indexweight($A138,$B$1,"000300.SH"),"")</f>
        <v>0</v>
      </c>
      <c r="AH138">
        <f>IFERROR([1]!s_info_indexweight($A138,$B$1,"000905.SH"),"")</f>
        <v>0</v>
      </c>
      <c r="AI138">
        <f>IFERROR([1]!s_info_indexweight($A138,$B$1,"000852.SH"),"")</f>
        <v>7.6999999999999999E-2</v>
      </c>
    </row>
    <row r="139" spans="1:35">
      <c r="A139" t="s">
        <v>171</v>
      </c>
      <c r="B139">
        <f>[1]!s_dq_close($A139,$B$1,3)</f>
        <v>8.17</v>
      </c>
      <c r="C139">
        <f>[1]!s_dq_volume($A139,$B$1)</f>
        <v>18281678</v>
      </c>
      <c r="D139">
        <f>[1]!s_dq_amount($A139,$B$1)</f>
        <v>150673513</v>
      </c>
      <c r="E139">
        <f>[1]!s_dq_turn($A139,$B$1)</f>
        <v>1.8080191013412401</v>
      </c>
      <c r="F139">
        <f>[1]!S_VAL_MV($A139,$B$1)</f>
        <v>8333400604.5799999</v>
      </c>
      <c r="G139">
        <f>[1]!s_val_ev($A139,$B$1)</f>
        <v>8333400604.5799999</v>
      </c>
      <c r="H139">
        <f>[1]!s_val_ev1($A139,$B$1)</f>
        <v>9075381379.1800003</v>
      </c>
      <c r="I139">
        <f>IFERROR([1]!s_mq_amount($A139,$B$1),"")</f>
        <v>326277214</v>
      </c>
      <c r="J139">
        <f>[1]!s_val_pe_ttm($A139,$B$1)</f>
        <v>12.624671936035201</v>
      </c>
      <c r="K139">
        <f>[1]!s_val_pb_lf($A139,$B$1)</f>
        <v>2.6033010482788099</v>
      </c>
      <c r="L139">
        <f>[1]!s_val_dividendyield2($A139,$B$1)</f>
        <v>6.1199510403916797</v>
      </c>
      <c r="M139">
        <f>[1]!s_val_evtoebitda($A139,$B$1)</f>
        <v>6.1124321760600804</v>
      </c>
      <c r="N139">
        <f>[1]!s_risk_betar24($A139,$B$1)</f>
        <v>0.87769997119903598</v>
      </c>
      <c r="O139">
        <f>[1]!s_profitnotice_changeratio($A139,$B$1)</f>
        <v>0</v>
      </c>
      <c r="P139">
        <f>IFERROR([1]!i_pq_pctchange($A139,TEXT(DATE(YEAR($B$1),1,1),"yyyy-mm-dd"),$B$1),"")</f>
        <v>2.0581684946152898</v>
      </c>
      <c r="Q139">
        <f>[1]!s_west_netprofit($A139,YEAR($B$1),$B$1,180)</f>
        <v>688000000</v>
      </c>
      <c r="R139">
        <f>[1]!s_west_eps($A139,YEAR($B$1),$B$1,180)</f>
        <v>0.67449998855590798</v>
      </c>
      <c r="S139">
        <f>[1]!s_west_instnum_np($A139,YEAR($B$1),$B$1,180)</f>
        <v>4</v>
      </c>
      <c r="T139">
        <f>[1]!s_west_stdnetprofit($A139,YEAR($B$1),$B$1,180)</f>
        <v>24166092</v>
      </c>
      <c r="U139">
        <f>[1]!s_west_mediannetprofit($A139,YEAR($B$1),$B$1,180)</f>
        <v>695000000</v>
      </c>
      <c r="V139">
        <f>[1]!s_west_maxnetprofit($A139,YEAR($B$1),$B$1,180)</f>
        <v>708000000</v>
      </c>
      <c r="W139">
        <f>[1]!s_west_minnetprofit($A139,YEAR($B$1),$B$1,180)</f>
        <v>654000000</v>
      </c>
      <c r="X139">
        <f>[1]!s_west_netprofit($A139,YEAR($B$1)+1,$B$1,180)</f>
        <v>738250000</v>
      </c>
      <c r="Y139">
        <f>[1]!s_west_eps($A139,YEAR($B$1)+1,$B$1,180)</f>
        <v>0.72380000352859497</v>
      </c>
      <c r="Z139">
        <f>[1]!s_west_instnum_np($A139,YEAR($B$1)+1,$B$1,180)</f>
        <v>4</v>
      </c>
      <c r="AA139">
        <f>[1]!s_west_stdnetprofit($A139,YEAR($B$1)+1,$B$1,180)</f>
        <v>32653484</v>
      </c>
      <c r="AB139">
        <f>[1]!s_west_mediannetprofit($A139,YEAR($B$1)+1,$B$1,180)</f>
        <v>732500000</v>
      </c>
      <c r="AC139">
        <f>[1]!s_west_maxnetprofit($A139,YEAR($B$1)+1,$B$1,180)</f>
        <v>783000000</v>
      </c>
      <c r="AD139">
        <f>[1]!s_west_minnetprofit($A139,YEAR($B$1)+1,$B$1,180)</f>
        <v>705000000</v>
      </c>
      <c r="AE139">
        <f>[1]!s_west_avgroe($A139,YEAR($B$1),$B$1,180)</f>
        <v>18.665000915527301</v>
      </c>
      <c r="AF139">
        <f>IFERROR([1]!s_info_indexweight($A139,$B$1,"000016.SH"),"")</f>
        <v>0</v>
      </c>
      <c r="AG139">
        <f>IFERROR([1]!s_info_indexweight($A139,$B$1,"000300.SH"),"")</f>
        <v>0</v>
      </c>
      <c r="AH139">
        <f>IFERROR([1]!s_info_indexweight($A139,$B$1,"000905.SH"),"")</f>
        <v>0</v>
      </c>
      <c r="AI139">
        <f>IFERROR([1]!s_info_indexweight($A139,$B$1,"000852.SH"),"")</f>
        <v>5.3999999999999999E-2</v>
      </c>
    </row>
    <row r="140" spans="1:35">
      <c r="A140" t="s">
        <v>172</v>
      </c>
      <c r="B140">
        <f>[1]!s_dq_close($A140,$B$1,3)</f>
        <v>82.71</v>
      </c>
      <c r="C140">
        <f>[1]!s_dq_volume($A140,$B$1)</f>
        <v>23817861</v>
      </c>
      <c r="D140">
        <f>[1]!s_dq_amount($A140,$B$1)</f>
        <v>1977315316</v>
      </c>
      <c r="E140">
        <f>[1]!s_dq_turn($A140,$B$1)</f>
        <v>0.61362305370956804</v>
      </c>
      <c r="F140">
        <f>[1]!S_VAL_MV($A140,$B$1)</f>
        <v>321047798093.54999</v>
      </c>
      <c r="G140">
        <f>[1]!s_val_ev($A140,$B$1)</f>
        <v>321047798093.54999</v>
      </c>
      <c r="H140">
        <f>[1]!s_val_ev1($A140,$B$1)</f>
        <v>321488903005.92999</v>
      </c>
      <c r="I140">
        <f>IFERROR([1]!s_mq_amount($A140,$B$1),"")</f>
        <v>4309532208</v>
      </c>
      <c r="J140">
        <f>[1]!s_val_pe_ttm($A140,$B$1)</f>
        <v>25.478549957275401</v>
      </c>
      <c r="K140">
        <f>[1]!s_val_pb_lf($A140,$B$1)</f>
        <v>2.50825119018555</v>
      </c>
      <c r="L140">
        <f>[1]!s_val_dividendyield2($A140,$B$1)</f>
        <v>6.9483738362954899</v>
      </c>
      <c r="M140">
        <f>[1]!s_val_evtoebitda($A140,$B$1)</f>
        <v>18.246425886815999</v>
      </c>
      <c r="N140">
        <f>[1]!s_risk_betar24($A140,$B$1)</f>
        <v>1.41019999980927</v>
      </c>
      <c r="O140">
        <f>[1]!s_profitnotice_changeratio($A140,$B$1)</f>
        <v>0</v>
      </c>
      <c r="P140">
        <f>IFERROR([1]!i_pq_pctchange($A140,TEXT(DATE(YEAR($B$1),1,1),"yyyy-mm-dd"),$B$1),"")</f>
        <v>-21.927506135548398</v>
      </c>
      <c r="Q140">
        <f>[1]!s_west_netprofit($A140,YEAR($B$1),$B$1,180)</f>
        <v>19660278342</v>
      </c>
      <c r="R140">
        <f>[1]!s_west_eps($A140,YEAR($B$1),$B$1,180)</f>
        <v>5.0637001991271999</v>
      </c>
      <c r="S140">
        <f>[1]!s_west_instnum_np($A140,YEAR($B$1),$B$1,180)</f>
        <v>22</v>
      </c>
      <c r="T140">
        <f>[1]!s_west_stdnetprofit($A140,YEAR($B$1),$B$1,180)</f>
        <v>4893700820</v>
      </c>
      <c r="U140">
        <f>[1]!s_west_mediannetprofit($A140,YEAR($B$1),$B$1,180)</f>
        <v>16460000000</v>
      </c>
      <c r="V140">
        <f>[1]!s_west_maxnetprofit($A140,YEAR($B$1),$B$1,180)</f>
        <v>28091000000</v>
      </c>
      <c r="W140">
        <f>[1]!s_west_minnetprofit($A140,YEAR($B$1),$B$1,180)</f>
        <v>13905000000</v>
      </c>
      <c r="X140">
        <f>[1]!s_west_netprofit($A140,YEAR($B$1)+1,$B$1,180)</f>
        <v>21342712467</v>
      </c>
      <c r="Y140">
        <f>[1]!s_west_eps($A140,YEAR($B$1)+1,$B$1,180)</f>
        <v>5.4980001449584996</v>
      </c>
      <c r="Z140">
        <f>[1]!s_west_instnum_np($A140,YEAR($B$1)+1,$B$1,180)</f>
        <v>21</v>
      </c>
      <c r="AA140">
        <f>[1]!s_west_stdnetprofit($A140,YEAR($B$1)+1,$B$1,180)</f>
        <v>5056538244</v>
      </c>
      <c r="AB140">
        <f>[1]!s_west_mediannetprofit($A140,YEAR($B$1)+1,$B$1,180)</f>
        <v>18487500000</v>
      </c>
      <c r="AC140">
        <f>[1]!s_west_maxnetprofit($A140,YEAR($B$1)+1,$B$1,180)</f>
        <v>30356000000</v>
      </c>
      <c r="AD140">
        <f>[1]!s_west_minnetprofit($A140,YEAR($B$1)+1,$B$1,180)</f>
        <v>15070000000</v>
      </c>
      <c r="AE140">
        <f>[1]!s_west_avgroe($A140,YEAR($B$1),$B$1,180)</f>
        <v>14.7641000747681</v>
      </c>
      <c r="AF140">
        <f>IFERROR([1]!s_info_indexweight($A140,$B$1,"000016.SH"),"")</f>
        <v>0</v>
      </c>
      <c r="AG140">
        <f>IFERROR([1]!s_info_indexweight($A140,$B$1,"000300.SH"),"")</f>
        <v>0.61209999999999998</v>
      </c>
      <c r="AH140">
        <f>IFERROR([1]!s_info_indexweight($A140,$B$1,"000905.SH"),"")</f>
        <v>0</v>
      </c>
      <c r="AI140">
        <f>IFERROR([1]!s_info_indexweight($A140,$B$1,"000852.SH"),"")</f>
        <v>0</v>
      </c>
    </row>
    <row r="141" spans="1:35">
      <c r="A141" t="s">
        <v>173</v>
      </c>
      <c r="B141">
        <f>[1]!s_dq_close($A141,$B$1,3)</f>
        <v>11.22</v>
      </c>
      <c r="C141">
        <f>[1]!s_dq_volume($A141,$B$1)</f>
        <v>11769897</v>
      </c>
      <c r="D141">
        <f>[1]!s_dq_amount($A141,$B$1)</f>
        <v>134068009</v>
      </c>
      <c r="E141">
        <f>[1]!s_dq_turn($A141,$B$1)</f>
        <v>1.58673777271585</v>
      </c>
      <c r="F141">
        <f>[1]!S_VAL_MV($A141,$B$1)</f>
        <v>8322625616.5799999</v>
      </c>
      <c r="G141">
        <f>[1]!s_val_ev($A141,$B$1)</f>
        <v>8322625616.5799999</v>
      </c>
      <c r="H141">
        <f>[1]!s_val_ev1($A141,$B$1)</f>
        <v>13120096411.030001</v>
      </c>
      <c r="I141">
        <f>IFERROR([1]!s_mq_amount($A141,$B$1),"")</f>
        <v>241363024</v>
      </c>
      <c r="J141">
        <f>[1]!s_val_pe_ttm($A141,$B$1)</f>
        <v>-26.0912075042725</v>
      </c>
      <c r="K141">
        <f>[1]!s_val_pb_lf($A141,$B$1)</f>
        <v>1.2121505737304701</v>
      </c>
      <c r="L141">
        <f>[1]!s_val_dividendyield2($A141,$B$1)</f>
        <v>1.33689839572192</v>
      </c>
      <c r="M141">
        <f>[1]!s_val_evtoebitda($A141,$B$1)</f>
        <v>25.575600185095301</v>
      </c>
      <c r="N141">
        <f>[1]!s_risk_betar24($A141,$B$1)</f>
        <v>1.7039999961853001</v>
      </c>
      <c r="O141">
        <f>[1]!s_profitnotice_changeratio($A141,$B$1)</f>
        <v>0</v>
      </c>
      <c r="P141">
        <f>IFERROR([1]!i_pq_pctchange($A141,TEXT(DATE(YEAR($B$1),1,1),"yyyy-mm-dd"),$B$1),"")</f>
        <v>-23.4129692832765</v>
      </c>
      <c r="Q141">
        <f>[1]!s_west_netprofit($A141,YEAR($B$1),$B$1,180)</f>
        <v>59953333</v>
      </c>
      <c r="R141">
        <f>[1]!s_west_eps($A141,YEAR($B$1),$B$1,180)</f>
        <v>8.0799996852874797E-2</v>
      </c>
      <c r="S141">
        <f>[1]!s_west_instnum_np($A141,YEAR($B$1),$B$1,180)</f>
        <v>3</v>
      </c>
      <c r="T141">
        <f>[1]!s_west_stdnetprofit($A141,YEAR($B$1),$B$1,180)</f>
        <v>65744707</v>
      </c>
      <c r="U141">
        <f>[1]!s_west_mediannetprofit($A141,YEAR($B$1),$B$1,180)</f>
        <v>23000000</v>
      </c>
      <c r="V141">
        <f>[1]!s_west_maxnetprofit($A141,YEAR($B$1),$B$1,180)</f>
        <v>135860000</v>
      </c>
      <c r="W141">
        <f>[1]!s_west_minnetprofit($A141,YEAR($B$1),$B$1,180)</f>
        <v>21000000</v>
      </c>
      <c r="X141">
        <f>[1]!s_west_netprofit($A141,YEAR($B$1)+1,$B$1,180)</f>
        <v>60200000</v>
      </c>
      <c r="Y141">
        <f>[1]!s_west_eps($A141,YEAR($B$1)+1,$B$1,180)</f>
        <v>8.1100001931190505E-2</v>
      </c>
      <c r="Z141">
        <f>[1]!s_west_instnum_np($A141,YEAR($B$1)+1,$B$1,180)</f>
        <v>3</v>
      </c>
      <c r="AA141">
        <f>[1]!s_west_stdnetprofit($A141,YEAR($B$1)+1,$B$1,180)</f>
        <v>126849202</v>
      </c>
      <c r="AB141">
        <f>[1]!s_west_mediannetprofit($A141,YEAR($B$1)+1,$B$1,180)</f>
        <v>79000000</v>
      </c>
      <c r="AC141">
        <f>[1]!s_west_maxnetprofit($A141,YEAR($B$1)+1,$B$1,180)</f>
        <v>176600000</v>
      </c>
      <c r="AD141">
        <f>[1]!s_west_minnetprofit($A141,YEAR($B$1)+1,$B$1,180)</f>
        <v>-75000000</v>
      </c>
      <c r="AE141">
        <f>[1]!s_west_avgroe($A141,YEAR($B$1),$B$1,180)</f>
        <v>0.82330000400543202</v>
      </c>
      <c r="AF141">
        <f>IFERROR([1]!s_info_indexweight($A141,$B$1,"000016.SH"),"")</f>
        <v>0</v>
      </c>
      <c r="AG141">
        <f>IFERROR([1]!s_info_indexweight($A141,$B$1,"000300.SH"),"")</f>
        <v>0</v>
      </c>
      <c r="AH141">
        <f>IFERROR([1]!s_info_indexweight($A141,$B$1,"000905.SH"),"")</f>
        <v>0</v>
      </c>
      <c r="AI141">
        <f>IFERROR([1]!s_info_indexweight($A141,$B$1,"000852.SH"),"")</f>
        <v>6.4000000000000001E-2</v>
      </c>
    </row>
    <row r="142" spans="1:35">
      <c r="A142" t="s">
        <v>174</v>
      </c>
      <c r="B142">
        <f>[1]!s_dq_close($A142,$B$1,3)</f>
        <v>6.94</v>
      </c>
      <c r="C142">
        <f>[1]!s_dq_volume($A142,$B$1)</f>
        <v>91775120</v>
      </c>
      <c r="D142">
        <f>[1]!s_dq_amount($A142,$B$1)</f>
        <v>631346743</v>
      </c>
      <c r="E142">
        <f>[1]!s_dq_turn($A142,$B$1)</f>
        <v>2.74580201475974</v>
      </c>
      <c r="F142">
        <f>[1]!S_VAL_MV($A142,$B$1)</f>
        <v>25173258144.439999</v>
      </c>
      <c r="G142">
        <f>[1]!s_val_ev($A142,$B$1)</f>
        <v>25173258144.439999</v>
      </c>
      <c r="H142">
        <f>[1]!s_val_ev1($A142,$B$1)</f>
        <v>74889676094.850006</v>
      </c>
      <c r="I142">
        <f>IFERROR([1]!s_mq_amount($A142,$B$1),"")</f>
        <v>1608643708</v>
      </c>
      <c r="J142">
        <f>[1]!s_val_pe_ttm($A142,$B$1)</f>
        <v>151.76741027832</v>
      </c>
      <c r="K142">
        <f>[1]!s_val_pb_lf($A142,$B$1)</f>
        <v>1.43229043483734</v>
      </c>
      <c r="L142">
        <f>[1]!s_val_dividendyield2($A142,$B$1)</f>
        <v>0.82132564841498501</v>
      </c>
      <c r="M142">
        <f>[1]!s_val_evtoebitda($A142,$B$1)</f>
        <v>10.4734702571726</v>
      </c>
      <c r="N142">
        <f>[1]!s_risk_betar24($A142,$B$1)</f>
        <v>0.95300000905990601</v>
      </c>
      <c r="O142">
        <f>[1]!s_profitnotice_changeratio($A142,$B$1)</f>
        <v>0</v>
      </c>
      <c r="P142">
        <f>IFERROR([1]!i_pq_pctchange($A142,TEXT(DATE(YEAR($B$1),1,1),"yyyy-mm-dd"),$B$1),"")</f>
        <v>23.0496453900709</v>
      </c>
      <c r="Q142">
        <f>[1]!s_west_netprofit($A142,YEAR($B$1),$B$1,180)</f>
        <v>548400000</v>
      </c>
      <c r="R142">
        <f>[1]!s_west_eps($A142,YEAR($B$1),$B$1,180)</f>
        <v>0.151199996471405</v>
      </c>
      <c r="S142">
        <f>[1]!s_west_instnum_np($A142,YEAR($B$1),$B$1,180)</f>
        <v>3</v>
      </c>
      <c r="T142">
        <f>[1]!s_west_stdnetprofit($A142,YEAR($B$1),$B$1,180)</f>
        <v>29289589</v>
      </c>
      <c r="U142">
        <f>[1]!s_west_mediannetprofit($A142,YEAR($B$1),$B$1,180)</f>
        <v>556200000</v>
      </c>
      <c r="V142">
        <f>[1]!s_west_maxnetprofit($A142,YEAR($B$1),$B$1,180)</f>
        <v>573000000</v>
      </c>
      <c r="W142">
        <f>[1]!s_west_minnetprofit($A142,YEAR($B$1),$B$1,180)</f>
        <v>516000000</v>
      </c>
      <c r="X142">
        <f>[1]!s_west_netprofit($A142,YEAR($B$1)+1,$B$1,180)</f>
        <v>599386667</v>
      </c>
      <c r="Y142">
        <f>[1]!s_west_eps($A142,YEAR($B$1)+1,$B$1,180)</f>
        <v>0.165199995040894</v>
      </c>
      <c r="Z142">
        <f>[1]!s_west_instnum_np($A142,YEAR($B$1)+1,$B$1,180)</f>
        <v>3</v>
      </c>
      <c r="AA142">
        <f>[1]!s_west_stdnetprofit($A142,YEAR($B$1)+1,$B$1,180)</f>
        <v>39419393</v>
      </c>
      <c r="AB142">
        <f>[1]!s_west_mediannetprofit($A142,YEAR($B$1)+1,$B$1,180)</f>
        <v>609160000</v>
      </c>
      <c r="AC142">
        <f>[1]!s_west_maxnetprofit($A142,YEAR($B$1)+1,$B$1,180)</f>
        <v>633000000</v>
      </c>
      <c r="AD142">
        <f>[1]!s_west_minnetprofit($A142,YEAR($B$1)+1,$B$1,180)</f>
        <v>556000000</v>
      </c>
      <c r="AE142">
        <f>[1]!s_west_avgroe($A142,YEAR($B$1),$B$1,180)</f>
        <v>3.42330002784729</v>
      </c>
      <c r="AF142">
        <f>IFERROR([1]!s_info_indexweight($A142,$B$1,"000016.SH"),"")</f>
        <v>0</v>
      </c>
      <c r="AG142">
        <f>IFERROR([1]!s_info_indexweight($A142,$B$1,"000300.SH"),"")</f>
        <v>0</v>
      </c>
      <c r="AH142">
        <f>IFERROR([1]!s_info_indexweight($A142,$B$1,"000905.SH"),"")</f>
        <v>0</v>
      </c>
      <c r="AI142">
        <f>IFERROR([1]!s_info_indexweight($A142,$B$1,"000852.SH"),"")</f>
        <v>0.19600000000000001</v>
      </c>
    </row>
    <row r="143" spans="1:35">
      <c r="A143" t="s">
        <v>175</v>
      </c>
      <c r="B143">
        <f>[1]!s_dq_close($A143,$B$1,3)</f>
        <v>7.8</v>
      </c>
      <c r="C143">
        <f>[1]!s_dq_volume($A143,$B$1)</f>
        <v>16147196</v>
      </c>
      <c r="D143">
        <f>[1]!s_dq_amount($A143,$B$1)</f>
        <v>126437929</v>
      </c>
      <c r="E143">
        <f>[1]!s_dq_turn($A143,$B$1)</f>
        <v>0.35882628888274598</v>
      </c>
      <c r="F143">
        <f>[1]!S_VAL_MV($A143,$B$1)</f>
        <v>35121646848.599998</v>
      </c>
      <c r="G143">
        <f>[1]!s_val_ev($A143,$B$1)</f>
        <v>35121646848.599998</v>
      </c>
      <c r="H143">
        <f>[1]!s_val_ev1($A143,$B$1)</f>
        <v>94130347889.550003</v>
      </c>
      <c r="I143">
        <f>IFERROR([1]!s_mq_amount($A143,$B$1),"")</f>
        <v>264019384</v>
      </c>
      <c r="J143">
        <f>[1]!s_val_pe_ttm($A143,$B$1)</f>
        <v>-11.232647895813001</v>
      </c>
      <c r="K143">
        <f>[1]!s_val_pb_lf($A143,$B$1)</f>
        <v>1.7176702022552499</v>
      </c>
      <c r="L143">
        <f>[1]!s_val_dividendyield2($A143,$B$1)</f>
        <v>0.30927442272693001</v>
      </c>
      <c r="M143">
        <f>[1]!s_val_evtoebitda($A143,$B$1)</f>
        <v>18.510589349246501</v>
      </c>
      <c r="N143">
        <f>[1]!s_risk_betar24($A143,$B$1)</f>
        <v>0.92009997367858898</v>
      </c>
      <c r="O143">
        <f>[1]!s_profitnotice_changeratio($A143,$B$1)</f>
        <v>0</v>
      </c>
      <c r="P143">
        <f>IFERROR([1]!i_pq_pctchange($A143,TEXT(DATE(YEAR($B$1),1,1),"yyyy-mm-dd"),$B$1),"")</f>
        <v>-15.401301518438199</v>
      </c>
      <c r="Q143">
        <f>[1]!s_west_netprofit($A143,YEAR($B$1),$B$1,180)</f>
        <v>385333333</v>
      </c>
      <c r="R143">
        <f>[1]!s_west_eps($A143,YEAR($B$1),$B$1,180)</f>
        <v>8.5600003600120503E-2</v>
      </c>
      <c r="S143">
        <f>[1]!s_west_instnum_np($A143,YEAR($B$1),$B$1,180)</f>
        <v>3</v>
      </c>
      <c r="T143">
        <f>[1]!s_west_stdnetprofit($A143,YEAR($B$1),$B$1,180)</f>
        <v>829279406</v>
      </c>
      <c r="U143">
        <f>[1]!s_west_mediannetprofit($A143,YEAR($B$1),$B$1,180)</f>
        <v>613000000</v>
      </c>
      <c r="V143">
        <f>[1]!s_west_maxnetprofit($A143,YEAR($B$1),$B$1,180)</f>
        <v>1077000000</v>
      </c>
      <c r="W143">
        <f>[1]!s_west_minnetprofit($A143,YEAR($B$1),$B$1,180)</f>
        <v>-534000000</v>
      </c>
      <c r="X143">
        <f>[1]!s_west_netprofit($A143,YEAR($B$1)+1,$B$1,180)</f>
        <v>1804333333</v>
      </c>
      <c r="Y143">
        <f>[1]!s_west_eps($A143,YEAR($B$1)+1,$B$1,180)</f>
        <v>0.400700002908707</v>
      </c>
      <c r="Z143">
        <f>[1]!s_west_instnum_np($A143,YEAR($B$1)+1,$B$1,180)</f>
        <v>3</v>
      </c>
      <c r="AA143">
        <f>[1]!s_west_stdnetprofit($A143,YEAR($B$1)+1,$B$1,180)</f>
        <v>1516170285</v>
      </c>
      <c r="AB143">
        <f>[1]!s_west_mediannetprofit($A143,YEAR($B$1)+1,$B$1,180)</f>
        <v>1058000000</v>
      </c>
      <c r="AC143">
        <f>[1]!s_west_maxnetprofit($A143,YEAR($B$1)+1,$B$1,180)</f>
        <v>3549000000</v>
      </c>
      <c r="AD143">
        <f>[1]!s_west_minnetprofit($A143,YEAR($B$1)+1,$B$1,180)</f>
        <v>806000000</v>
      </c>
      <c r="AE143">
        <f>[1]!s_west_avgroe($A143,YEAR($B$1),$B$1,180)</f>
        <v>1.36670005321503</v>
      </c>
      <c r="AF143">
        <f>IFERROR([1]!s_info_indexweight($A143,$B$1,"000016.SH"),"")</f>
        <v>0</v>
      </c>
      <c r="AG143">
        <f>IFERROR([1]!s_info_indexweight($A143,$B$1,"000300.SH"),"")</f>
        <v>6.7599999999999993E-2</v>
      </c>
      <c r="AH143">
        <f>IFERROR([1]!s_info_indexweight($A143,$B$1,"000905.SH"),"")</f>
        <v>0</v>
      </c>
      <c r="AI143">
        <f>IFERROR([1]!s_info_indexweight($A143,$B$1,"000852.SH"),"")</f>
        <v>0</v>
      </c>
    </row>
    <row r="144" spans="1:35">
      <c r="A144" t="s">
        <v>176</v>
      </c>
      <c r="B144">
        <f>[1]!s_dq_close($A144,$B$1,3)</f>
        <v>19</v>
      </c>
      <c r="C144">
        <f>[1]!s_dq_volume($A144,$B$1)</f>
        <v>93309529</v>
      </c>
      <c r="D144">
        <f>[1]!s_dq_amount($A144,$B$1)</f>
        <v>1741659361</v>
      </c>
      <c r="E144">
        <f>[1]!s_dq_turn($A144,$B$1)</f>
        <v>4.6570453118821398</v>
      </c>
      <c r="F144">
        <f>[1]!S_VAL_MV($A144,$B$1)</f>
        <v>46078496760</v>
      </c>
      <c r="G144">
        <f>[1]!s_val_ev($A144,$B$1)</f>
        <v>46078496760</v>
      </c>
      <c r="H144">
        <f>[1]!s_val_ev1($A144,$B$1)</f>
        <v>76804013136.839996</v>
      </c>
      <c r="I144">
        <f>IFERROR([1]!s_mq_amount($A144,$B$1),"")</f>
        <v>2480380212</v>
      </c>
      <c r="J144">
        <f>[1]!s_val_pe_ttm($A144,$B$1)</f>
        <v>32.513637542724602</v>
      </c>
      <c r="K144">
        <f>[1]!s_val_pb_lf($A144,$B$1)</f>
        <v>2.5784912109375</v>
      </c>
      <c r="L144">
        <f>[1]!s_val_dividendyield2($A144,$B$1)</f>
        <v>1.2105263157894699</v>
      </c>
      <c r="M144">
        <f>[1]!s_val_evtoebitda($A144,$B$1)</f>
        <v>15.3611348156148</v>
      </c>
      <c r="N144">
        <f>[1]!s_risk_betar24($A144,$B$1)</f>
        <v>1.93799996376038</v>
      </c>
      <c r="O144">
        <f>[1]!s_profitnotice_changeratio($A144,$B$1)</f>
        <v>0</v>
      </c>
      <c r="P144">
        <f>IFERROR([1]!i_pq_pctchange($A144,TEXT(DATE(YEAR($B$1),1,1),"yyyy-mm-dd"),$B$1),"")</f>
        <v>-6.1133407729058602</v>
      </c>
      <c r="Q144">
        <f>[1]!s_west_netprofit($A144,YEAR($B$1),$B$1,180)</f>
        <v>3523000000</v>
      </c>
      <c r="R144">
        <f>[1]!s_west_eps($A144,YEAR($B$1),$B$1,180)</f>
        <v>1.4527000188827499</v>
      </c>
      <c r="S144">
        <f>[1]!s_west_instnum_np($A144,YEAR($B$1),$B$1,180)</f>
        <v>2</v>
      </c>
      <c r="T144">
        <f>[1]!s_west_stdnetprofit($A144,YEAR($B$1),$B$1,180)</f>
        <v>196575685</v>
      </c>
      <c r="U144">
        <f>[1]!s_west_mediannetprofit($A144,YEAR($B$1),$B$1,180)</f>
        <v>3523000000</v>
      </c>
      <c r="V144">
        <f>[1]!s_west_maxnetprofit($A144,YEAR($B$1),$B$1,180)</f>
        <v>3662000000</v>
      </c>
      <c r="W144">
        <f>[1]!s_west_minnetprofit($A144,YEAR($B$1),$B$1,180)</f>
        <v>3384000000</v>
      </c>
      <c r="X144">
        <f>[1]!s_west_netprofit($A144,YEAR($B$1)+1,$B$1,180)</f>
        <v>3958000000</v>
      </c>
      <c r="Y144">
        <f>[1]!s_west_eps($A144,YEAR($B$1)+1,$B$1,180)</f>
        <v>1.6319999694824201</v>
      </c>
      <c r="Z144">
        <f>[1]!s_west_instnum_np($A144,YEAR($B$1)+1,$B$1,180)</f>
        <v>2</v>
      </c>
      <c r="AA144">
        <f>[1]!s_west_stdnetprofit($A144,YEAR($B$1)+1,$B$1,180)</f>
        <v>56568542</v>
      </c>
      <c r="AB144">
        <f>[1]!s_west_mediannetprofit($A144,YEAR($B$1)+1,$B$1,180)</f>
        <v>3958000000</v>
      </c>
      <c r="AC144">
        <f>[1]!s_west_maxnetprofit($A144,YEAR($B$1)+1,$B$1,180)</f>
        <v>3998000000</v>
      </c>
      <c r="AD144">
        <f>[1]!s_west_minnetprofit($A144,YEAR($B$1)+1,$B$1,180)</f>
        <v>3918000000</v>
      </c>
      <c r="AE144">
        <f>[1]!s_west_avgroe($A144,YEAR($B$1),$B$1,180)</f>
        <v>18.649999618530298</v>
      </c>
      <c r="AF144">
        <f>IFERROR([1]!s_info_indexweight($A144,$B$1,"000016.SH"),"")</f>
        <v>0</v>
      </c>
      <c r="AG144">
        <f>IFERROR([1]!s_info_indexweight($A144,$B$1,"000300.SH"),"")</f>
        <v>0</v>
      </c>
      <c r="AH144">
        <f>IFERROR([1]!s_info_indexweight($A144,$B$1,"000905.SH"),"")</f>
        <v>0.245</v>
      </c>
      <c r="AI144">
        <f>IFERROR([1]!s_info_indexweight($A144,$B$1,"000852.SH"),"")</f>
        <v>0</v>
      </c>
    </row>
    <row r="145" spans="1:35">
      <c r="A145" t="s">
        <v>177</v>
      </c>
      <c r="B145">
        <f>[1]!s_dq_close($A145,$B$1,3)</f>
        <v>28.21</v>
      </c>
      <c r="C145">
        <f>[1]!s_dq_volume($A145,$B$1)</f>
        <v>22220979</v>
      </c>
      <c r="D145">
        <f>[1]!s_dq_amount($A145,$B$1)</f>
        <v>626856348</v>
      </c>
      <c r="E145">
        <f>[1]!s_dq_turn($A145,$B$1)</f>
        <v>9.7878219663933894</v>
      </c>
      <c r="F145">
        <f>[1]!S_VAL_MV($A145,$B$1)</f>
        <v>13085175776.4</v>
      </c>
      <c r="G145">
        <f>[1]!s_val_ev($A145,$B$1)</f>
        <v>13085175776.4</v>
      </c>
      <c r="H145">
        <f>[1]!s_val_ev1($A145,$B$1)</f>
        <v>13163298148.74</v>
      </c>
      <c r="I145">
        <f>IFERROR([1]!s_mq_amount($A145,$B$1),"")</f>
        <v>1220433004</v>
      </c>
      <c r="J145">
        <f>[1]!s_val_pe_ttm($A145,$B$1)</f>
        <v>49.783641815185497</v>
      </c>
      <c r="K145">
        <f>[1]!s_val_pb_lf($A145,$B$1)</f>
        <v>6.0632381439209002</v>
      </c>
      <c r="L145">
        <f>[1]!s_val_dividendyield2($A145,$B$1)</f>
        <v>0.65832784726793903</v>
      </c>
      <c r="M145">
        <f>[1]!s_val_evtoebitda($A145,$B$1)</f>
        <v>29.848746554356001</v>
      </c>
      <c r="N145">
        <f>[1]!s_risk_betar24($A145,$B$1)</f>
        <v>1.67340004444122</v>
      </c>
      <c r="O145">
        <f>[1]!s_profitnotice_changeratio($A145,$B$1)</f>
        <v>0</v>
      </c>
      <c r="P145">
        <f>IFERROR([1]!i_pq_pctchange($A145,TEXT(DATE(YEAR($B$1),1,1),"yyyy-mm-dd"),$B$1),"")</f>
        <v>3.2576866764275398</v>
      </c>
      <c r="Q145">
        <f>[1]!s_west_netprofit($A145,YEAR($B$1),$B$1,180)</f>
        <v>0</v>
      </c>
      <c r="R145">
        <f>[1]!s_west_eps($A145,YEAR($B$1),$B$1,180)</f>
        <v>0</v>
      </c>
      <c r="S145">
        <f>[1]!s_west_instnum_np($A145,YEAR($B$1),$B$1,180)</f>
        <v>0</v>
      </c>
      <c r="T145">
        <f>[1]!s_west_stdnetprofit($A145,YEAR($B$1),$B$1,180)</f>
        <v>0</v>
      </c>
      <c r="U145">
        <f>[1]!s_west_mediannetprofit($A145,YEAR($B$1),$B$1,180)</f>
        <v>0</v>
      </c>
      <c r="V145">
        <f>[1]!s_west_maxnetprofit($A145,YEAR($B$1),$B$1,180)</f>
        <v>0</v>
      </c>
      <c r="W145">
        <f>[1]!s_west_minnetprofit($A145,YEAR($B$1),$B$1,180)</f>
        <v>0</v>
      </c>
      <c r="X145">
        <f>[1]!s_west_netprofit($A145,YEAR($B$1)+1,$B$1,180)</f>
        <v>0</v>
      </c>
      <c r="Y145">
        <f>[1]!s_west_eps($A145,YEAR($B$1)+1,$B$1,180)</f>
        <v>0</v>
      </c>
      <c r="Z145">
        <f>[1]!s_west_instnum_np($A145,YEAR($B$1)+1,$B$1,180)</f>
        <v>0</v>
      </c>
      <c r="AA145">
        <f>[1]!s_west_stdnetprofit($A145,YEAR($B$1)+1,$B$1,180)</f>
        <v>0</v>
      </c>
      <c r="AB145">
        <f>[1]!s_west_mediannetprofit($A145,YEAR($B$1)+1,$B$1,180)</f>
        <v>0</v>
      </c>
      <c r="AC145">
        <f>[1]!s_west_maxnetprofit($A145,YEAR($B$1)+1,$B$1,180)</f>
        <v>0</v>
      </c>
      <c r="AD145">
        <f>[1]!s_west_minnetprofit($A145,YEAR($B$1)+1,$B$1,180)</f>
        <v>0</v>
      </c>
      <c r="AE145">
        <f>[1]!s_west_avgroe($A145,YEAR($B$1),$B$1,180)</f>
        <v>0</v>
      </c>
      <c r="AF145">
        <f>IFERROR([1]!s_info_indexweight($A145,$B$1,"000016.SH"),"")</f>
        <v>0</v>
      </c>
      <c r="AG145">
        <f>IFERROR([1]!s_info_indexweight($A145,$B$1,"000300.SH"),"")</f>
        <v>0</v>
      </c>
      <c r="AH145">
        <f>IFERROR([1]!s_info_indexweight($A145,$B$1,"000905.SH"),"")</f>
        <v>0</v>
      </c>
      <c r="AI145">
        <f>IFERROR([1]!s_info_indexweight($A145,$B$1,"000852.SH"),"")</f>
        <v>7.4999999999999997E-2</v>
      </c>
    </row>
    <row r="146" spans="1:35">
      <c r="A146" t="s">
        <v>178</v>
      </c>
      <c r="B146">
        <f>[1]!s_dq_close($A146,$B$1,3)</f>
        <v>5.32</v>
      </c>
      <c r="C146">
        <f>[1]!s_dq_volume($A146,$B$1)</f>
        <v>86996575</v>
      </c>
      <c r="D146">
        <f>[1]!s_dq_amount($A146,$B$1)</f>
        <v>465903741</v>
      </c>
      <c r="E146">
        <f>[1]!s_dq_turn($A146,$B$1)</f>
        <v>1.34262562964263</v>
      </c>
      <c r="F146">
        <f>[1]!S_VAL_MV($A146,$B$1)</f>
        <v>37662342191.599998</v>
      </c>
      <c r="G146">
        <f>[1]!s_val_ev($A146,$B$1)</f>
        <v>37662342191.599998</v>
      </c>
      <c r="H146">
        <f>[1]!s_val_ev1($A146,$B$1)</f>
        <v>80135709645.669998</v>
      </c>
      <c r="I146">
        <f>IFERROR([1]!s_mq_amount($A146,$B$1),"")</f>
        <v>1054655112</v>
      </c>
      <c r="J146">
        <f>[1]!s_val_pe_ttm($A146,$B$1)</f>
        <v>18.289554595947301</v>
      </c>
      <c r="K146">
        <f>[1]!s_val_pb_lf($A146,$B$1)</f>
        <v>0.99683582782745395</v>
      </c>
      <c r="L146">
        <f>[1]!s_val_dividendyield2($A146,$B$1)</f>
        <v>1.7257884342226799</v>
      </c>
      <c r="M146">
        <f>[1]!s_val_evtoebitda($A146,$B$1)</f>
        <v>9.3934675788518405</v>
      </c>
      <c r="N146">
        <f>[1]!s_risk_betar24($A146,$B$1)</f>
        <v>0.61129999160766602</v>
      </c>
      <c r="O146">
        <f>[1]!s_profitnotice_changeratio($A146,$B$1)</f>
        <v>0</v>
      </c>
      <c r="P146">
        <f>IFERROR([1]!i_pq_pctchange($A146,TEXT(DATE(YEAR($B$1),1,1),"yyyy-mm-dd"),$B$1),"")</f>
        <v>17.180616740088102</v>
      </c>
      <c r="Q146">
        <f>[1]!s_west_netprofit($A146,YEAR($B$1),$B$1,180)</f>
        <v>2166750000</v>
      </c>
      <c r="R146">
        <f>[1]!s_west_eps($A146,YEAR($B$1),$B$1,180)</f>
        <v>0.30610001087188698</v>
      </c>
      <c r="S146">
        <f>[1]!s_west_instnum_np($A146,YEAR($B$1),$B$1,180)</f>
        <v>4</v>
      </c>
      <c r="T146">
        <f>[1]!s_west_stdnetprofit($A146,YEAR($B$1),$B$1,180)</f>
        <v>273091407</v>
      </c>
      <c r="U146">
        <f>[1]!s_west_mediannetprofit($A146,YEAR($B$1),$B$1,180)</f>
        <v>2174500000</v>
      </c>
      <c r="V146">
        <f>[1]!s_west_maxnetprofit($A146,YEAR($B$1),$B$1,180)</f>
        <v>2403000000</v>
      </c>
      <c r="W146">
        <f>[1]!s_west_minnetprofit($A146,YEAR($B$1),$B$1,180)</f>
        <v>1915000000</v>
      </c>
      <c r="X146">
        <f>[1]!s_west_netprofit($A146,YEAR($B$1)+1,$B$1,180)</f>
        <v>2221000000</v>
      </c>
      <c r="Y146">
        <f>[1]!s_west_eps($A146,YEAR($B$1)+1,$B$1,180)</f>
        <v>0.313699990510941</v>
      </c>
      <c r="Z146">
        <f>[1]!s_west_instnum_np($A146,YEAR($B$1)+1,$B$1,180)</f>
        <v>4</v>
      </c>
      <c r="AA146">
        <f>[1]!s_west_stdnetprofit($A146,YEAR($B$1)+1,$B$1,180)</f>
        <v>269050181</v>
      </c>
      <c r="AB146">
        <f>[1]!s_west_mediannetprofit($A146,YEAR($B$1)+1,$B$1,180)</f>
        <v>2222000000</v>
      </c>
      <c r="AC146">
        <f>[1]!s_west_maxnetprofit($A146,YEAR($B$1)+1,$B$1,180)</f>
        <v>2454000000</v>
      </c>
      <c r="AD146">
        <f>[1]!s_west_minnetprofit($A146,YEAR($B$1)+1,$B$1,180)</f>
        <v>1986000000</v>
      </c>
      <c r="AE146">
        <f>[1]!s_west_avgroe($A146,YEAR($B$1),$B$1,180)</f>
        <v>5.5374999046325701</v>
      </c>
      <c r="AF146">
        <f>IFERROR([1]!s_info_indexweight($A146,$B$1,"000016.SH"),"")</f>
        <v>0</v>
      </c>
      <c r="AG146">
        <f>IFERROR([1]!s_info_indexweight($A146,$B$1,"000300.SH"),"")</f>
        <v>0</v>
      </c>
      <c r="AH146">
        <f>IFERROR([1]!s_info_indexweight($A146,$B$1,"000905.SH"),"")</f>
        <v>0.107</v>
      </c>
      <c r="AI146">
        <f>IFERROR([1]!s_info_indexweight($A146,$B$1,"000852.SH"),"")</f>
        <v>0</v>
      </c>
    </row>
    <row r="147" spans="1:35">
      <c r="A147" t="s">
        <v>179</v>
      </c>
      <c r="B147">
        <f>[1]!s_dq_close($A147,$B$1,3)</f>
        <v>13.38</v>
      </c>
      <c r="C147">
        <f>[1]!s_dq_volume($A147,$B$1)</f>
        <v>4284307</v>
      </c>
      <c r="D147">
        <f>[1]!s_dq_amount($A147,$B$1)</f>
        <v>57766054</v>
      </c>
      <c r="E147">
        <f>[1]!s_dq_turn($A147,$B$1)</f>
        <v>0.66725620539820296</v>
      </c>
      <c r="F147">
        <f>[1]!S_VAL_MV($A147,$B$1)</f>
        <v>8591007051.8999996</v>
      </c>
      <c r="G147">
        <f>[1]!s_val_ev($A147,$B$1)</f>
        <v>8591007051.8999996</v>
      </c>
      <c r="H147">
        <f>[1]!s_val_ev1($A147,$B$1)</f>
        <v>25227147489.25</v>
      </c>
      <c r="I147">
        <f>IFERROR([1]!s_mq_amount($A147,$B$1),"")</f>
        <v>125213338</v>
      </c>
      <c r="J147">
        <f>[1]!s_val_pe_ttm($A147,$B$1)</f>
        <v>6.7257213592529297</v>
      </c>
      <c r="K147">
        <f>[1]!s_val_pb_lf($A147,$B$1)</f>
        <v>0.877266645431519</v>
      </c>
      <c r="L147">
        <f>[1]!s_val_dividendyield2($A147,$B$1)</f>
        <v>2.6606875934230199</v>
      </c>
      <c r="M147">
        <f>[1]!s_val_evtoebitda($A147,$B$1)</f>
        <v>6.9076389469790103</v>
      </c>
      <c r="N147">
        <f>[1]!s_risk_betar24($A147,$B$1)</f>
        <v>0.78179997205734297</v>
      </c>
      <c r="O147">
        <f>[1]!s_profitnotice_changeratio($A147,$B$1)</f>
        <v>0</v>
      </c>
      <c r="P147">
        <f>IFERROR([1]!i_pq_pctchange($A147,TEXT(DATE(YEAR($B$1),1,1),"yyyy-mm-dd"),$B$1),"")</f>
        <v>-2.4781341107871699</v>
      </c>
      <c r="Q147">
        <f>[1]!s_west_netprofit($A147,YEAR($B$1),$B$1,180)</f>
        <v>1251000000</v>
      </c>
      <c r="R147">
        <f>[1]!s_west_eps($A147,YEAR($B$1),$B$1,180)</f>
        <v>1.9484000205993699</v>
      </c>
      <c r="S147">
        <f>[1]!s_west_instnum_np($A147,YEAR($B$1),$B$1,180)</f>
        <v>2</v>
      </c>
      <c r="T147">
        <f>[1]!s_west_stdnetprofit($A147,YEAR($B$1),$B$1,180)</f>
        <v>181019336</v>
      </c>
      <c r="U147">
        <f>[1]!s_west_mediannetprofit($A147,YEAR($B$1),$B$1,180)</f>
        <v>1251000000</v>
      </c>
      <c r="V147">
        <f>[1]!s_west_maxnetprofit($A147,YEAR($B$1),$B$1,180)</f>
        <v>1379000000</v>
      </c>
      <c r="W147">
        <f>[1]!s_west_minnetprofit($A147,YEAR($B$1),$B$1,180)</f>
        <v>1123000000</v>
      </c>
      <c r="X147">
        <f>[1]!s_west_netprofit($A147,YEAR($B$1)+1,$B$1,180)</f>
        <v>1324000000</v>
      </c>
      <c r="Y147">
        <f>[1]!s_west_eps($A147,YEAR($B$1)+1,$B$1,180)</f>
        <v>2.0620999336242698</v>
      </c>
      <c r="Z147">
        <f>[1]!s_west_instnum_np($A147,YEAR($B$1)+1,$B$1,180)</f>
        <v>2</v>
      </c>
      <c r="AA147">
        <f>[1]!s_west_stdnetprofit($A147,YEAR($B$1)+1,$B$1,180)</f>
        <v>202232539</v>
      </c>
      <c r="AB147">
        <f>[1]!s_west_mediannetprofit($A147,YEAR($B$1)+1,$B$1,180)</f>
        <v>1324000000</v>
      </c>
      <c r="AC147">
        <f>[1]!s_west_maxnetprofit($A147,YEAR($B$1)+1,$B$1,180)</f>
        <v>1467000000</v>
      </c>
      <c r="AD147">
        <f>[1]!s_west_minnetprofit($A147,YEAR($B$1)+1,$B$1,180)</f>
        <v>1181000000</v>
      </c>
      <c r="AE147">
        <f>[1]!s_west_avgroe($A147,YEAR($B$1),$B$1,180)</f>
        <v>11.6549997329712</v>
      </c>
      <c r="AF147">
        <f>IFERROR([1]!s_info_indexweight($A147,$B$1,"000016.SH"),"")</f>
        <v>0</v>
      </c>
      <c r="AG147">
        <f>IFERROR([1]!s_info_indexweight($A147,$B$1,"000300.SH"),"")</f>
        <v>0</v>
      </c>
      <c r="AH147">
        <f>IFERROR([1]!s_info_indexweight($A147,$B$1,"000905.SH"),"")</f>
        <v>0</v>
      </c>
      <c r="AI147">
        <f>IFERROR([1]!s_info_indexweight($A147,$B$1,"000852.SH"),"")</f>
        <v>2.7E-2</v>
      </c>
    </row>
    <row r="148" spans="1:35">
      <c r="A148" t="s">
        <v>180</v>
      </c>
      <c r="B148">
        <f>[1]!s_dq_close($A148,$B$1,3)</f>
        <v>20.96</v>
      </c>
      <c r="C148">
        <f>[1]!s_dq_volume($A148,$B$1)</f>
        <v>45939456</v>
      </c>
      <c r="D148">
        <f>[1]!s_dq_amount($A148,$B$1)</f>
        <v>959798499</v>
      </c>
      <c r="E148">
        <f>[1]!s_dq_turn($A148,$B$1)</f>
        <v>3.4951676277898001</v>
      </c>
      <c r="F148">
        <f>[1]!S_VAL_MV($A148,$B$1)</f>
        <v>27593625097.119999</v>
      </c>
      <c r="G148">
        <f>[1]!s_val_ev($A148,$B$1)</f>
        <v>27593625097.119999</v>
      </c>
      <c r="H148">
        <f>[1]!s_val_ev1($A148,$B$1)</f>
        <v>34387878105.510002</v>
      </c>
      <c r="I148">
        <f>IFERROR([1]!s_mq_amount($A148,$B$1),"")</f>
        <v>2244949811</v>
      </c>
      <c r="J148">
        <f>[1]!s_val_pe_ttm($A148,$B$1)</f>
        <v>18.2876281738281</v>
      </c>
      <c r="K148">
        <f>[1]!s_val_pb_lf($A148,$B$1)</f>
        <v>1.88306224346161</v>
      </c>
      <c r="L148">
        <f>[1]!s_val_dividendyield2($A148,$B$1)</f>
        <v>0.954198473282443</v>
      </c>
      <c r="M148">
        <f>[1]!s_val_evtoebitda($A148,$B$1)</f>
        <v>9.5476806262924097</v>
      </c>
      <c r="N148">
        <f>[1]!s_risk_betar24($A148,$B$1)</f>
        <v>1.53480005264282</v>
      </c>
      <c r="O148">
        <f>[1]!s_profitnotice_changeratio($A148,$B$1)</f>
        <v>0</v>
      </c>
      <c r="P148">
        <f>IFERROR([1]!i_pq_pctchange($A148,TEXT(DATE(YEAR($B$1),1,1),"yyyy-mm-dd"),$B$1),"")</f>
        <v>-9.6940973718224797</v>
      </c>
      <c r="Q148">
        <f>[1]!s_west_netprofit($A148,YEAR($B$1),$B$1,180)</f>
        <v>1743833333</v>
      </c>
      <c r="R148">
        <f>[1]!s_west_eps($A148,YEAR($B$1),$B$1,180)</f>
        <v>1.3245999813079801</v>
      </c>
      <c r="S148">
        <f>[1]!s_west_instnum_np($A148,YEAR($B$1),$B$1,180)</f>
        <v>6</v>
      </c>
      <c r="T148">
        <f>[1]!s_west_stdnetprofit($A148,YEAR($B$1),$B$1,180)</f>
        <v>103339086</v>
      </c>
      <c r="U148">
        <f>[1]!s_west_mediannetprofit($A148,YEAR($B$1),$B$1,180)</f>
        <v>1735500000</v>
      </c>
      <c r="V148">
        <f>[1]!s_west_maxnetprofit($A148,YEAR($B$1),$B$1,180)</f>
        <v>1917000000</v>
      </c>
      <c r="W148">
        <f>[1]!s_west_minnetprofit($A148,YEAR($B$1),$B$1,180)</f>
        <v>1592000000</v>
      </c>
      <c r="X148">
        <f>[1]!s_west_netprofit($A148,YEAR($B$1)+1,$B$1,180)</f>
        <v>1971000000</v>
      </c>
      <c r="Y148">
        <f>[1]!s_west_eps($A148,YEAR($B$1)+1,$B$1,180)</f>
        <v>1.4972000122070299</v>
      </c>
      <c r="Z148">
        <f>[1]!s_west_instnum_np($A148,YEAR($B$1)+1,$B$1,180)</f>
        <v>6</v>
      </c>
      <c r="AA148">
        <f>[1]!s_west_stdnetprofit($A148,YEAR($B$1)+1,$B$1,180)</f>
        <v>116117182</v>
      </c>
      <c r="AB148">
        <f>[1]!s_west_mediannetprofit($A148,YEAR($B$1)+1,$B$1,180)</f>
        <v>1988000000</v>
      </c>
      <c r="AC148">
        <f>[1]!s_west_maxnetprofit($A148,YEAR($B$1)+1,$B$1,180)</f>
        <v>2080000000</v>
      </c>
      <c r="AD148">
        <f>[1]!s_west_minnetprofit($A148,YEAR($B$1)+1,$B$1,180)</f>
        <v>1762000000</v>
      </c>
      <c r="AE148">
        <f>[1]!s_west_avgroe($A148,YEAR($B$1),$B$1,180)</f>
        <v>11.0132999420166</v>
      </c>
      <c r="AF148">
        <f>IFERROR([1]!s_info_indexweight($A148,$B$1,"000016.SH"),"")</f>
        <v>0</v>
      </c>
      <c r="AG148">
        <f>IFERROR([1]!s_info_indexweight($A148,$B$1,"000300.SH"),"")</f>
        <v>0</v>
      </c>
      <c r="AH148">
        <f>IFERROR([1]!s_info_indexweight($A148,$B$1,"000905.SH"),"")</f>
        <v>0.159</v>
      </c>
      <c r="AI148">
        <f>IFERROR([1]!s_info_indexweight($A148,$B$1,"000852.SH"),"")</f>
        <v>0</v>
      </c>
    </row>
    <row r="149" spans="1:35">
      <c r="A149" t="s">
        <v>181</v>
      </c>
      <c r="B149">
        <f>[1]!s_dq_close($A149,$B$1,3)</f>
        <v>46.81</v>
      </c>
      <c r="C149">
        <f>[1]!s_dq_volume($A149,$B$1)</f>
        <v>12547427</v>
      </c>
      <c r="D149">
        <f>[1]!s_dq_amount($A149,$B$1)</f>
        <v>582688338</v>
      </c>
      <c r="E149">
        <f>[1]!s_dq_turn($A149,$B$1)</f>
        <v>1.5456182871519499</v>
      </c>
      <c r="F149">
        <f>[1]!S_VAL_MV($A149,$B$1)</f>
        <v>43254836063.470001</v>
      </c>
      <c r="G149">
        <f>[1]!s_val_ev($A149,$B$1)</f>
        <v>43254836063.470001</v>
      </c>
      <c r="H149">
        <f>[1]!s_val_ev1($A149,$B$1)</f>
        <v>45812341569.209999</v>
      </c>
      <c r="I149">
        <f>IFERROR([1]!s_mq_amount($A149,$B$1),"")</f>
        <v>1234810551</v>
      </c>
      <c r="J149">
        <f>[1]!s_val_pe_ttm($A149,$B$1)</f>
        <v>23.757783889770501</v>
      </c>
      <c r="K149">
        <f>[1]!s_val_pb_lf($A149,$B$1)</f>
        <v>3.11314749717712</v>
      </c>
      <c r="L149">
        <f>[1]!s_val_dividendyield2($A149,$B$1)</f>
        <v>0</v>
      </c>
      <c r="M149">
        <f>[1]!s_val_evtoebitda($A149,$B$1)</f>
        <v>16.006058534843898</v>
      </c>
      <c r="N149">
        <f>[1]!s_risk_betar24($A149,$B$1)</f>
        <v>0.34000000357627902</v>
      </c>
      <c r="O149">
        <f>[1]!s_profitnotice_changeratio($A149,$B$1)</f>
        <v>0</v>
      </c>
      <c r="P149">
        <f>IFERROR([1]!i_pq_pctchange($A149,TEXT(DATE(YEAR($B$1),1,1),"yyyy-mm-dd"),$B$1),"")</f>
        <v>-2.4181780279341298</v>
      </c>
      <c r="Q149">
        <f>[1]!s_west_netprofit($A149,YEAR($B$1),$B$1,180)</f>
        <v>3181369500</v>
      </c>
      <c r="R149">
        <f>[1]!s_west_eps($A149,YEAR($B$1),$B$1,180)</f>
        <v>3.44280004501343</v>
      </c>
      <c r="S149">
        <f>[1]!s_west_instnum_np($A149,YEAR($B$1),$B$1,180)</f>
        <v>20</v>
      </c>
      <c r="T149">
        <f>[1]!s_west_stdnetprofit($A149,YEAR($B$1),$B$1,180)</f>
        <v>326070641</v>
      </c>
      <c r="U149">
        <f>[1]!s_west_mediannetprofit($A149,YEAR($B$1),$B$1,180)</f>
        <v>3194695000</v>
      </c>
      <c r="V149">
        <f>[1]!s_west_maxnetprofit($A149,YEAR($B$1),$B$1,180)</f>
        <v>3946000000</v>
      </c>
      <c r="W149">
        <f>[1]!s_west_minnetprofit($A149,YEAR($B$1),$B$1,180)</f>
        <v>2514000000</v>
      </c>
      <c r="X149">
        <f>[1]!s_west_netprofit($A149,YEAR($B$1)+1,$B$1,180)</f>
        <v>4329697500</v>
      </c>
      <c r="Y149">
        <f>[1]!s_west_eps($A149,YEAR($B$1)+1,$B$1,180)</f>
        <v>4.6855998039245597</v>
      </c>
      <c r="Z149">
        <f>[1]!s_west_instnum_np($A149,YEAR($B$1)+1,$B$1,180)</f>
        <v>20</v>
      </c>
      <c r="AA149">
        <f>[1]!s_west_stdnetprofit($A149,YEAR($B$1)+1,$B$1,180)</f>
        <v>658383542</v>
      </c>
      <c r="AB149">
        <f>[1]!s_west_mediannetprofit($A149,YEAR($B$1)+1,$B$1,180)</f>
        <v>4332500000</v>
      </c>
      <c r="AC149">
        <f>[1]!s_west_maxnetprofit($A149,YEAR($B$1)+1,$B$1,180)</f>
        <v>5656000000</v>
      </c>
      <c r="AD149">
        <f>[1]!s_west_minnetprofit($A149,YEAR($B$1)+1,$B$1,180)</f>
        <v>2952000000</v>
      </c>
      <c r="AE149">
        <f>[1]!s_west_avgroe($A149,YEAR($B$1),$B$1,180)</f>
        <v>19.372600555419901</v>
      </c>
      <c r="AF149">
        <f>IFERROR([1]!s_info_indexweight($A149,$B$1,"000016.SH"),"")</f>
        <v>0</v>
      </c>
      <c r="AG149">
        <f>IFERROR([1]!s_info_indexweight($A149,$B$1,"000300.SH"),"")</f>
        <v>0</v>
      </c>
      <c r="AH149">
        <f>IFERROR([1]!s_info_indexweight($A149,$B$1,"000905.SH"),"")</f>
        <v>0.23300000000000001</v>
      </c>
      <c r="AI149">
        <f>IFERROR([1]!s_info_indexweight($A149,$B$1,"000852.SH"),"")</f>
        <v>0</v>
      </c>
    </row>
    <row r="150" spans="1:35">
      <c r="A150" t="s">
        <v>182</v>
      </c>
      <c r="B150">
        <f>[1]!s_dq_close($A150,$B$1,3)</f>
        <v>24.93</v>
      </c>
      <c r="C150">
        <f>[1]!s_dq_volume($A150,$B$1)</f>
        <v>8053262</v>
      </c>
      <c r="D150">
        <f>[1]!s_dq_amount($A150,$B$1)</f>
        <v>201227311</v>
      </c>
      <c r="E150">
        <f>[1]!s_dq_turn($A150,$B$1)</f>
        <v>0.23247041140887201</v>
      </c>
      <c r="F150">
        <f>[1]!S_VAL_MV($A150,$B$1)</f>
        <v>86374004040.089996</v>
      </c>
      <c r="G150">
        <f>[1]!s_val_ev($A150,$B$1)</f>
        <v>86374004040.089996</v>
      </c>
      <c r="H150">
        <f>[1]!s_val_ev1($A150,$B$1)</f>
        <v>100287710333.16</v>
      </c>
      <c r="I150">
        <f>IFERROR([1]!s_mq_amount($A150,$B$1),"")</f>
        <v>549519817</v>
      </c>
      <c r="J150">
        <f>[1]!s_val_pe_ttm($A150,$B$1)</f>
        <v>16.423545837402301</v>
      </c>
      <c r="K150">
        <f>[1]!s_val_pb_lf($A150,$B$1)</f>
        <v>4.3435044288635298</v>
      </c>
      <c r="L150">
        <f>[1]!s_val_dividendyield2($A150,$B$1)</f>
        <v>5.8162855996790999</v>
      </c>
      <c r="M150">
        <f>[1]!s_val_evtoebitda($A150,$B$1)</f>
        <v>11.288107272571899</v>
      </c>
      <c r="N150">
        <f>[1]!s_risk_betar24($A150,$B$1)</f>
        <v>0.71850001811981201</v>
      </c>
      <c r="O150">
        <f>[1]!s_profitnotice_changeratio($A150,$B$1)</f>
        <v>0</v>
      </c>
      <c r="P150">
        <f>IFERROR([1]!i_pq_pctchange($A150,TEXT(DATE(YEAR($B$1),1,1),"yyyy-mm-dd"),$B$1),"")</f>
        <v>-3.1555170725553001</v>
      </c>
      <c r="Q150">
        <f>[1]!s_west_netprofit($A150,YEAR($B$1),$B$1,180)</f>
        <v>5409000000</v>
      </c>
      <c r="R150">
        <f>[1]!s_west_eps($A150,YEAR($B$1),$B$1,180)</f>
        <v>1.5611000061035201</v>
      </c>
      <c r="S150">
        <f>[1]!s_west_instnum_np($A150,YEAR($B$1),$B$1,180)</f>
        <v>9</v>
      </c>
      <c r="T150">
        <f>[1]!s_west_stdnetprofit($A150,YEAR($B$1),$B$1,180)</f>
        <v>60995902</v>
      </c>
      <c r="U150">
        <f>[1]!s_west_mediannetprofit($A150,YEAR($B$1),$B$1,180)</f>
        <v>5402000000</v>
      </c>
      <c r="V150">
        <f>[1]!s_west_maxnetprofit($A150,YEAR($B$1),$B$1,180)</f>
        <v>5513000000</v>
      </c>
      <c r="W150">
        <f>[1]!s_west_minnetprofit($A150,YEAR($B$1),$B$1,180)</f>
        <v>5335000000</v>
      </c>
      <c r="X150">
        <f>[1]!s_west_netprofit($A150,YEAR($B$1)+1,$B$1,180)</f>
        <v>5613888889</v>
      </c>
      <c r="Y150">
        <f>[1]!s_west_eps($A150,YEAR($B$1)+1,$B$1,180)</f>
        <v>1.62020003795624</v>
      </c>
      <c r="Z150">
        <f>[1]!s_west_instnum_np($A150,YEAR($B$1)+1,$B$1,180)</f>
        <v>9</v>
      </c>
      <c r="AA150">
        <f>[1]!s_west_stdnetprofit($A150,YEAR($B$1)+1,$B$1,180)</f>
        <v>98808457</v>
      </c>
      <c r="AB150">
        <f>[1]!s_west_mediannetprofit($A150,YEAR($B$1)+1,$B$1,180)</f>
        <v>5566000000</v>
      </c>
      <c r="AC150">
        <f>[1]!s_west_maxnetprofit($A150,YEAR($B$1)+1,$B$1,180)</f>
        <v>5777000000</v>
      </c>
      <c r="AD150">
        <f>[1]!s_west_minnetprofit($A150,YEAR($B$1)+1,$B$1,180)</f>
        <v>5517000000</v>
      </c>
      <c r="AE150">
        <f>[1]!s_west_avgroe($A150,YEAR($B$1),$B$1,180)</f>
        <v>24.459999084472699</v>
      </c>
      <c r="AF150">
        <f>IFERROR([1]!s_info_indexweight($A150,$B$1,"000016.SH"),"")</f>
        <v>0</v>
      </c>
      <c r="AG150">
        <f>IFERROR([1]!s_info_indexweight($A150,$B$1,"000300.SH"),"")</f>
        <v>9.8400000000000001E-2</v>
      </c>
      <c r="AH150">
        <f>IFERROR([1]!s_info_indexweight($A150,$B$1,"000905.SH"),"")</f>
        <v>0</v>
      </c>
      <c r="AI150">
        <f>IFERROR([1]!s_info_indexweight($A150,$B$1,"000852.SH"),"")</f>
        <v>0</v>
      </c>
    </row>
    <row r="151" spans="1:35">
      <c r="A151" t="s">
        <v>183</v>
      </c>
      <c r="B151">
        <f>[1]!s_dq_close($A151,$B$1,3)</f>
        <v>2.06</v>
      </c>
      <c r="C151">
        <f>[1]!s_dq_volume($A151,$B$1)</f>
        <v>38264758</v>
      </c>
      <c r="D151">
        <f>[1]!s_dq_amount($A151,$B$1)</f>
        <v>79492256</v>
      </c>
      <c r="E151">
        <f>[1]!s_dq_turn($A151,$B$1)</f>
        <v>0.48086557559440302</v>
      </c>
      <c r="F151">
        <f>[1]!S_VAL_MV($A151,$B$1)</f>
        <v>19300595791.48</v>
      </c>
      <c r="G151">
        <f>[1]!s_val_ev($A151,$B$1)</f>
        <v>17964678200.056</v>
      </c>
      <c r="H151">
        <f>[1]!s_val_ev1($A151,$B$1)</f>
        <v>33689678200.056</v>
      </c>
      <c r="I151">
        <f>IFERROR([1]!s_mq_amount($A151,$B$1),"")</f>
        <v>182988916</v>
      </c>
      <c r="J151">
        <f>[1]!s_val_pe_ttm($A151,$B$1)</f>
        <v>-3.8826384544372599</v>
      </c>
      <c r="K151">
        <f>[1]!s_val_pb_lf($A151,$B$1)</f>
        <v>0.45468798279762301</v>
      </c>
      <c r="L151">
        <f>[1]!s_val_dividendyield2($A151,$B$1)</f>
        <v>0</v>
      </c>
      <c r="M151">
        <f>[1]!s_val_evtoebitda($A151,$B$1)</f>
        <v>39.1589351926375</v>
      </c>
      <c r="N151">
        <f>[1]!s_risk_betar24($A151,$B$1)</f>
        <v>1.1908999681472801</v>
      </c>
      <c r="O151">
        <f>[1]!s_profitnotice_changeratio($A151,$B$1)</f>
        <v>0</v>
      </c>
      <c r="P151">
        <f>IFERROR([1]!i_pq_pctchange($A151,TEXT(DATE(YEAR($B$1),1,1),"yyyy-mm-dd"),$B$1),"")</f>
        <v>-18.577075098814198</v>
      </c>
      <c r="Q151">
        <f>[1]!s_west_netprofit($A151,YEAR($B$1),$B$1,180)</f>
        <v>0</v>
      </c>
      <c r="R151">
        <f>[1]!s_west_eps($A151,YEAR($B$1),$B$1,180)</f>
        <v>0</v>
      </c>
      <c r="S151">
        <f>[1]!s_west_instnum_np($A151,YEAR($B$1),$B$1,180)</f>
        <v>0</v>
      </c>
      <c r="T151">
        <f>[1]!s_west_stdnetprofit($A151,YEAR($B$1),$B$1,180)</f>
        <v>0</v>
      </c>
      <c r="U151">
        <f>[1]!s_west_mediannetprofit($A151,YEAR($B$1),$B$1,180)</f>
        <v>0</v>
      </c>
      <c r="V151">
        <f>[1]!s_west_maxnetprofit($A151,YEAR($B$1),$B$1,180)</f>
        <v>0</v>
      </c>
      <c r="W151">
        <f>[1]!s_west_minnetprofit($A151,YEAR($B$1),$B$1,180)</f>
        <v>0</v>
      </c>
      <c r="X151">
        <f>[1]!s_west_netprofit($A151,YEAR($B$1)+1,$B$1,180)</f>
        <v>0</v>
      </c>
      <c r="Y151">
        <f>[1]!s_west_eps($A151,YEAR($B$1)+1,$B$1,180)</f>
        <v>0</v>
      </c>
      <c r="Z151">
        <f>[1]!s_west_instnum_np($A151,YEAR($B$1)+1,$B$1,180)</f>
        <v>0</v>
      </c>
      <c r="AA151">
        <f>[1]!s_west_stdnetprofit($A151,YEAR($B$1)+1,$B$1,180)</f>
        <v>0</v>
      </c>
      <c r="AB151">
        <f>[1]!s_west_mediannetprofit($A151,YEAR($B$1)+1,$B$1,180)</f>
        <v>0</v>
      </c>
      <c r="AC151">
        <f>[1]!s_west_maxnetprofit($A151,YEAR($B$1)+1,$B$1,180)</f>
        <v>0</v>
      </c>
      <c r="AD151">
        <f>[1]!s_west_minnetprofit($A151,YEAR($B$1)+1,$B$1,180)</f>
        <v>0</v>
      </c>
      <c r="AE151">
        <f>[1]!s_west_avgroe($A151,YEAR($B$1),$B$1,180)</f>
        <v>0</v>
      </c>
      <c r="AF151">
        <f>IFERROR([1]!s_info_indexweight($A151,$B$1,"000016.SH"),"")</f>
        <v>0</v>
      </c>
      <c r="AG151">
        <f>IFERROR([1]!s_info_indexweight($A151,$B$1,"000300.SH"),"")</f>
        <v>0</v>
      </c>
      <c r="AH151">
        <f>IFERROR([1]!s_info_indexweight($A151,$B$1,"000905.SH"),"")</f>
        <v>4.5999999999999999E-2</v>
      </c>
      <c r="AI151">
        <f>IFERROR([1]!s_info_indexweight($A151,$B$1,"000852.SH"),"")</f>
        <v>0</v>
      </c>
    </row>
    <row r="152" spans="1:35">
      <c r="A152" t="s">
        <v>184</v>
      </c>
      <c r="B152">
        <f>[1]!s_dq_close($A152,$B$1,3)</f>
        <v>14.35</v>
      </c>
      <c r="C152">
        <f>[1]!s_dq_volume($A152,$B$1)</f>
        <v>47041395</v>
      </c>
      <c r="D152">
        <f>[1]!s_dq_amount($A152,$B$1)</f>
        <v>663543090</v>
      </c>
      <c r="E152">
        <f>[1]!s_dq_turn($A152,$B$1)</f>
        <v>4.8214069161523199</v>
      </c>
      <c r="F152">
        <f>[1]!S_VAL_MV($A152,$B$1)</f>
        <v>14000975856</v>
      </c>
      <c r="G152">
        <f>[1]!s_val_ev($A152,$B$1)</f>
        <v>14000975856</v>
      </c>
      <c r="H152">
        <f>[1]!s_val_ev1($A152,$B$1)</f>
        <v>25560222462.5</v>
      </c>
      <c r="I152">
        <f>IFERROR([1]!s_mq_amount($A152,$B$1),"")</f>
        <v>1585232578</v>
      </c>
      <c r="J152">
        <f>[1]!s_val_pe_ttm($A152,$B$1)</f>
        <v>13.785067558288601</v>
      </c>
      <c r="K152">
        <f>[1]!s_val_pb_lf($A152,$B$1)</f>
        <v>2.1039378643035902</v>
      </c>
      <c r="L152">
        <f>[1]!s_val_dividendyield2($A152,$B$1)</f>
        <v>2.2996515679442502</v>
      </c>
      <c r="M152">
        <f>[1]!s_val_evtoebitda($A152,$B$1)</f>
        <v>12.173116800940599</v>
      </c>
      <c r="N152">
        <f>[1]!s_risk_betar24($A152,$B$1)</f>
        <v>1.0414999723434399</v>
      </c>
      <c r="O152">
        <f>[1]!s_profitnotice_changeratio($A152,$B$1)</f>
        <v>0</v>
      </c>
      <c r="P152">
        <f>IFERROR([1]!i_pq_pctchange($A152,TEXT(DATE(YEAR($B$1),1,1),"yyyy-mm-dd"),$B$1),"")</f>
        <v>44.949494949494898</v>
      </c>
      <c r="Q152">
        <f>[1]!s_west_netprofit($A152,YEAR($B$1),$B$1,180)</f>
        <v>1203000000</v>
      </c>
      <c r="R152">
        <f>[1]!s_west_eps($A152,YEAR($B$1),$B$1,180)</f>
        <v>1.23259997367859</v>
      </c>
      <c r="S152">
        <f>[1]!s_west_instnum_np($A152,YEAR($B$1),$B$1,180)</f>
        <v>2</v>
      </c>
      <c r="T152">
        <f>[1]!s_west_stdnetprofit($A152,YEAR($B$1),$B$1,180)</f>
        <v>94752309</v>
      </c>
      <c r="U152">
        <f>[1]!s_west_mediannetprofit($A152,YEAR($B$1),$B$1,180)</f>
        <v>1203000000</v>
      </c>
      <c r="V152">
        <f>[1]!s_west_maxnetprofit($A152,YEAR($B$1),$B$1,180)</f>
        <v>1270000000</v>
      </c>
      <c r="W152">
        <f>[1]!s_west_minnetprofit($A152,YEAR($B$1),$B$1,180)</f>
        <v>1136000000</v>
      </c>
      <c r="X152">
        <f>[1]!s_west_netprofit($A152,YEAR($B$1)+1,$B$1,180)</f>
        <v>1265500000</v>
      </c>
      <c r="Y152">
        <f>[1]!s_west_eps($A152,YEAR($B$1)+1,$B$1,180)</f>
        <v>1.2965999841690099</v>
      </c>
      <c r="Z152">
        <f>[1]!s_west_instnum_np($A152,YEAR($B$1)+1,$B$1,180)</f>
        <v>2</v>
      </c>
      <c r="AA152">
        <f>[1]!s_west_stdnetprofit($A152,YEAR($B$1)+1,$B$1,180)</f>
        <v>82731493</v>
      </c>
      <c r="AB152">
        <f>[1]!s_west_mediannetprofit($A152,YEAR($B$1)+1,$B$1,180)</f>
        <v>1265500000</v>
      </c>
      <c r="AC152">
        <f>[1]!s_west_maxnetprofit($A152,YEAR($B$1)+1,$B$1,180)</f>
        <v>1324000000</v>
      </c>
      <c r="AD152">
        <f>[1]!s_west_minnetprofit($A152,YEAR($B$1)+1,$B$1,180)</f>
        <v>1207000000</v>
      </c>
      <c r="AE152">
        <f>[1]!s_west_avgroe($A152,YEAR($B$1),$B$1,180)</f>
        <v>17.215000152587901</v>
      </c>
      <c r="AF152">
        <f>IFERROR([1]!s_info_indexweight($A152,$B$1,"000016.SH"),"")</f>
        <v>0</v>
      </c>
      <c r="AG152">
        <f>IFERROR([1]!s_info_indexweight($A152,$B$1,"000300.SH"),"")</f>
        <v>0</v>
      </c>
      <c r="AH152">
        <f>IFERROR([1]!s_info_indexweight($A152,$B$1,"000905.SH"),"")</f>
        <v>0</v>
      </c>
      <c r="AI152">
        <f>IFERROR([1]!s_info_indexweight($A152,$B$1,"000852.SH"),"")</f>
        <v>4.3999999999999997E-2</v>
      </c>
    </row>
    <row r="153" spans="1:35">
      <c r="A153" t="s">
        <v>185</v>
      </c>
      <c r="B153">
        <f>[1]!s_dq_close($A153,$B$1,3)</f>
        <v>18.61</v>
      </c>
      <c r="C153">
        <f>[1]!s_dq_volume($A153,$B$1)</f>
        <v>18741739</v>
      </c>
      <c r="D153">
        <f>[1]!s_dq_amount($A153,$B$1)</f>
        <v>348054480</v>
      </c>
      <c r="E153">
        <f>[1]!s_dq_turn($A153,$B$1)</f>
        <v>2.3480198465840201</v>
      </c>
      <c r="F153">
        <f>[1]!S_VAL_MV($A153,$B$1)</f>
        <v>14854528165.66</v>
      </c>
      <c r="G153">
        <f>[1]!s_val_ev($A153,$B$1)</f>
        <v>14854528165.66</v>
      </c>
      <c r="H153">
        <f>[1]!s_val_ev1($A153,$B$1)</f>
        <v>15243145262.879999</v>
      </c>
      <c r="I153">
        <f>IFERROR([1]!s_mq_amount($A153,$B$1),"")</f>
        <v>613957562</v>
      </c>
      <c r="J153">
        <f>[1]!s_val_pe_ttm($A153,$B$1)</f>
        <v>167.046630859375</v>
      </c>
      <c r="K153">
        <f>[1]!s_val_pb_lf($A153,$B$1)</f>
        <v>3.4972200393676798</v>
      </c>
      <c r="L153">
        <f>[1]!s_val_dividendyield2($A153,$B$1)</f>
        <v>0</v>
      </c>
      <c r="M153">
        <f>[1]!s_val_evtoebitda($A153,$B$1)</f>
        <v>32.919980736177799</v>
      </c>
      <c r="N153">
        <f>[1]!s_risk_betar24($A153,$B$1)</f>
        <v>1.83940005302429</v>
      </c>
      <c r="O153">
        <f>[1]!s_profitnotice_changeratio($A153,$B$1)</f>
        <v>0</v>
      </c>
      <c r="P153">
        <f>IFERROR([1]!i_pq_pctchange($A153,TEXT(DATE(YEAR($B$1),1,1),"yyyy-mm-dd"),$B$1),"")</f>
        <v>-34.632946961714097</v>
      </c>
      <c r="Q153">
        <f>[1]!s_west_netprofit($A153,YEAR($B$1),$B$1,180)</f>
        <v>0</v>
      </c>
      <c r="R153">
        <f>[1]!s_west_eps($A153,YEAR($B$1),$B$1,180)</f>
        <v>0</v>
      </c>
      <c r="S153">
        <f>[1]!s_west_instnum_np($A153,YEAR($B$1),$B$1,180)</f>
        <v>0</v>
      </c>
      <c r="T153">
        <f>[1]!s_west_stdnetprofit($A153,YEAR($B$1),$B$1,180)</f>
        <v>0</v>
      </c>
      <c r="U153">
        <f>[1]!s_west_mediannetprofit($A153,YEAR($B$1),$B$1,180)</f>
        <v>0</v>
      </c>
      <c r="V153">
        <f>[1]!s_west_maxnetprofit($A153,YEAR($B$1),$B$1,180)</f>
        <v>0</v>
      </c>
      <c r="W153">
        <f>[1]!s_west_minnetprofit($A153,YEAR($B$1),$B$1,180)</f>
        <v>0</v>
      </c>
      <c r="X153">
        <f>[1]!s_west_netprofit($A153,YEAR($B$1)+1,$B$1,180)</f>
        <v>0</v>
      </c>
      <c r="Y153">
        <f>[1]!s_west_eps($A153,YEAR($B$1)+1,$B$1,180)</f>
        <v>0</v>
      </c>
      <c r="Z153">
        <f>[1]!s_west_instnum_np($A153,YEAR($B$1)+1,$B$1,180)</f>
        <v>0</v>
      </c>
      <c r="AA153">
        <f>[1]!s_west_stdnetprofit($A153,YEAR($B$1)+1,$B$1,180)</f>
        <v>0</v>
      </c>
      <c r="AB153">
        <f>[1]!s_west_mediannetprofit($A153,YEAR($B$1)+1,$B$1,180)</f>
        <v>0</v>
      </c>
      <c r="AC153">
        <f>[1]!s_west_maxnetprofit($A153,YEAR($B$1)+1,$B$1,180)</f>
        <v>0</v>
      </c>
      <c r="AD153">
        <f>[1]!s_west_minnetprofit($A153,YEAR($B$1)+1,$B$1,180)</f>
        <v>0</v>
      </c>
      <c r="AE153">
        <f>[1]!s_west_avgroe($A153,YEAR($B$1),$B$1,180)</f>
        <v>0</v>
      </c>
      <c r="AF153">
        <f>IFERROR([1]!s_info_indexweight($A153,$B$1,"000016.SH"),"")</f>
        <v>0</v>
      </c>
      <c r="AG153">
        <f>IFERROR([1]!s_info_indexweight($A153,$B$1,"000300.SH"),"")</f>
        <v>0</v>
      </c>
      <c r="AH153">
        <f>IFERROR([1]!s_info_indexweight($A153,$B$1,"000905.SH"),"")</f>
        <v>0</v>
      </c>
      <c r="AI153">
        <f>IFERROR([1]!s_info_indexweight($A153,$B$1,"000852.SH"),"")</f>
        <v>0.114</v>
      </c>
    </row>
    <row r="154" spans="1:35">
      <c r="A154" t="s">
        <v>186</v>
      </c>
      <c r="B154">
        <f>[1]!s_dq_close($A154,$B$1,3)</f>
        <v>13.02</v>
      </c>
      <c r="C154">
        <f>[1]!s_dq_volume($A154,$B$1)</f>
        <v>10618671</v>
      </c>
      <c r="D154">
        <f>[1]!s_dq_amount($A154,$B$1)</f>
        <v>138379950</v>
      </c>
      <c r="E154">
        <f>[1]!s_dq_turn($A154,$B$1)</f>
        <v>0.92919382483611002</v>
      </c>
      <c r="F154">
        <f>[1]!S_VAL_MV($A154,$B$1)</f>
        <v>16336637018.52</v>
      </c>
      <c r="G154">
        <f>[1]!s_val_ev($A154,$B$1)</f>
        <v>16336637018.52</v>
      </c>
      <c r="H154">
        <f>[1]!s_val_ev1($A154,$B$1)</f>
        <v>18339197075.549999</v>
      </c>
      <c r="I154">
        <f>IFERROR([1]!s_mq_amount($A154,$B$1),"")</f>
        <v>295787736</v>
      </c>
      <c r="J154">
        <f>[1]!s_val_pe_ttm($A154,$B$1)</f>
        <v>10.234133720397899</v>
      </c>
      <c r="K154">
        <f>[1]!s_val_pb_lf($A154,$B$1)</f>
        <v>1.3559582233428999</v>
      </c>
      <c r="L154">
        <f>[1]!s_val_dividendyield2($A154,$B$1)</f>
        <v>1.5360983102918599</v>
      </c>
      <c r="M154">
        <f>[1]!s_val_evtoebitda($A154,$B$1)</f>
        <v>5.6740552614271902</v>
      </c>
      <c r="N154">
        <f>[1]!s_risk_betar24($A154,$B$1)</f>
        <v>0.80040001869201705</v>
      </c>
      <c r="O154">
        <f>[1]!s_profitnotice_changeratio($A154,$B$1)</f>
        <v>0</v>
      </c>
      <c r="P154">
        <f>IFERROR([1]!i_pq_pctchange($A154,TEXT(DATE(YEAR($B$1),1,1),"yyyy-mm-dd"),$B$1),"")</f>
        <v>-15.3833409951606</v>
      </c>
      <c r="Q154">
        <f>[1]!s_west_netprofit($A154,YEAR($B$1),$B$1,180)</f>
        <v>1786633000</v>
      </c>
      <c r="R154">
        <f>[1]!s_west_eps($A154,YEAR($B$1),$B$1,180)</f>
        <v>1.42379999160767</v>
      </c>
      <c r="S154">
        <f>[1]!s_west_instnum_np($A154,YEAR($B$1),$B$1,180)</f>
        <v>10</v>
      </c>
      <c r="T154">
        <f>[1]!s_west_stdnetprofit($A154,YEAR($B$1),$B$1,180)</f>
        <v>62886690</v>
      </c>
      <c r="U154">
        <f>[1]!s_west_mediannetprofit($A154,YEAR($B$1),$B$1,180)</f>
        <v>1787000000</v>
      </c>
      <c r="V154">
        <f>[1]!s_west_maxnetprofit($A154,YEAR($B$1),$B$1,180)</f>
        <v>1874000000</v>
      </c>
      <c r="W154">
        <f>[1]!s_west_minnetprofit($A154,YEAR($B$1),$B$1,180)</f>
        <v>1648000000</v>
      </c>
      <c r="X154">
        <f>[1]!s_west_netprofit($A154,YEAR($B$1)+1,$B$1,180)</f>
        <v>2037034000</v>
      </c>
      <c r="Y154">
        <f>[1]!s_west_eps($A154,YEAR($B$1)+1,$B$1,180)</f>
        <v>1.6233999729156501</v>
      </c>
      <c r="Z154">
        <f>[1]!s_west_instnum_np($A154,YEAR($B$1)+1,$B$1,180)</f>
        <v>10</v>
      </c>
      <c r="AA154">
        <f>[1]!s_west_stdnetprofit($A154,YEAR($B$1)+1,$B$1,180)</f>
        <v>112736657</v>
      </c>
      <c r="AB154">
        <f>[1]!s_west_mediannetprofit($A154,YEAR($B$1)+1,$B$1,180)</f>
        <v>2033000000</v>
      </c>
      <c r="AC154">
        <f>[1]!s_west_maxnetprofit($A154,YEAR($B$1)+1,$B$1,180)</f>
        <v>2187000000</v>
      </c>
      <c r="AD154">
        <f>[1]!s_west_minnetprofit($A154,YEAR($B$1)+1,$B$1,180)</f>
        <v>1780000000</v>
      </c>
      <c r="AE154">
        <f>[1]!s_west_avgroe($A154,YEAR($B$1),$B$1,180)</f>
        <v>13.6149997711182</v>
      </c>
      <c r="AF154">
        <f>IFERROR([1]!s_info_indexweight($A154,$B$1,"000016.SH"),"")</f>
        <v>0</v>
      </c>
      <c r="AG154">
        <f>IFERROR([1]!s_info_indexweight($A154,$B$1,"000300.SH"),"")</f>
        <v>0</v>
      </c>
      <c r="AH154">
        <f>IFERROR([1]!s_info_indexweight($A154,$B$1,"000905.SH"),"")</f>
        <v>0</v>
      </c>
      <c r="AI154">
        <f>IFERROR([1]!s_info_indexweight($A154,$B$1,"000852.SH"),"")</f>
        <v>8.7999999999999995E-2</v>
      </c>
    </row>
    <row r="155" spans="1:35">
      <c r="A155" t="s">
        <v>187</v>
      </c>
      <c r="B155">
        <f>[1]!s_dq_close($A155,$B$1,3)</f>
        <v>12</v>
      </c>
      <c r="C155">
        <f>[1]!s_dq_volume($A155,$B$1)</f>
        <v>7517400</v>
      </c>
      <c r="D155">
        <f>[1]!s_dq_amount($A155,$B$1)</f>
        <v>89242700</v>
      </c>
      <c r="E155">
        <f>[1]!s_dq_turn($A155,$B$1)</f>
        <v>1.4453684553727799</v>
      </c>
      <c r="F155">
        <f>[1]!S_VAL_MV($A155,$B$1)</f>
        <v>6316932000</v>
      </c>
      <c r="G155">
        <f>[1]!s_val_ev($A155,$B$1)</f>
        <v>6316932000</v>
      </c>
      <c r="H155">
        <f>[1]!s_val_ev1($A155,$B$1)</f>
        <v>6453648386.1499996</v>
      </c>
      <c r="I155">
        <f>IFERROR([1]!s_mq_amount($A155,$B$1),"")</f>
        <v>146223801</v>
      </c>
      <c r="J155">
        <f>[1]!s_val_pe_ttm($A155,$B$1)</f>
        <v>7.4184088706970197</v>
      </c>
      <c r="K155">
        <f>[1]!s_val_pb_lf($A155,$B$1)</f>
        <v>1.2600786685943599</v>
      </c>
      <c r="L155">
        <f>[1]!s_val_dividendyield2($A155,$B$1)</f>
        <v>9.1681111970177902</v>
      </c>
      <c r="M155">
        <f>[1]!s_val_evtoebitda($A155,$B$1)</f>
        <v>2.1755032057586301</v>
      </c>
      <c r="N155">
        <f>[1]!s_risk_betar24($A155,$B$1)</f>
        <v>0.59240001440048196</v>
      </c>
      <c r="O155">
        <f>[1]!s_profitnotice_changeratio($A155,$B$1)</f>
        <v>0</v>
      </c>
      <c r="P155">
        <f>IFERROR([1]!i_pq_pctchange($A155,TEXT(DATE(YEAR($B$1),1,1),"yyyy-mm-dd"),$B$1),"")</f>
        <v>-18.184765728936899</v>
      </c>
      <c r="Q155">
        <f>[1]!s_west_netprofit($A155,YEAR($B$1),$B$1,180)</f>
        <v>392000000</v>
      </c>
      <c r="R155">
        <f>[1]!s_west_eps($A155,YEAR($B$1),$B$1,180)</f>
        <v>0.74470001459121704</v>
      </c>
      <c r="S155">
        <f>[1]!s_west_instnum_np($A155,YEAR($B$1),$B$1,180)</f>
        <v>3</v>
      </c>
      <c r="T155">
        <f>[1]!s_west_stdnetprofit($A155,YEAR($B$1),$B$1,180)</f>
        <v>152826699</v>
      </c>
      <c r="U155">
        <f>[1]!s_west_mediannetprofit($A155,YEAR($B$1),$B$1,180)</f>
        <v>348000000</v>
      </c>
      <c r="V155">
        <f>[1]!s_west_maxnetprofit($A155,YEAR($B$1),$B$1,180)</f>
        <v>562000000</v>
      </c>
      <c r="W155">
        <f>[1]!s_west_minnetprofit($A155,YEAR($B$1),$B$1,180)</f>
        <v>266000000</v>
      </c>
      <c r="X155">
        <f>[1]!s_west_netprofit($A155,YEAR($B$1)+1,$B$1,180)</f>
        <v>488000000</v>
      </c>
      <c r="Y155">
        <f>[1]!s_west_eps($A155,YEAR($B$1)+1,$B$1,180)</f>
        <v>0.92699998617172197</v>
      </c>
      <c r="Z155">
        <f>[1]!s_west_instnum_np($A155,YEAR($B$1)+1,$B$1,180)</f>
        <v>3</v>
      </c>
      <c r="AA155">
        <f>[1]!s_west_stdnetprofit($A155,YEAR($B$1)+1,$B$1,180)</f>
        <v>158615888</v>
      </c>
      <c r="AB155">
        <f>[1]!s_west_mediannetprofit($A155,YEAR($B$1)+1,$B$1,180)</f>
        <v>481000000</v>
      </c>
      <c r="AC155">
        <f>[1]!s_west_maxnetprofit($A155,YEAR($B$1)+1,$B$1,180)</f>
        <v>650000000</v>
      </c>
      <c r="AD155">
        <f>[1]!s_west_minnetprofit($A155,YEAR($B$1)+1,$B$1,180)</f>
        <v>333000000</v>
      </c>
      <c r="AE155">
        <f>[1]!s_west_avgroe($A155,YEAR($B$1),$B$1,180)</f>
        <v>7.4932999610900897</v>
      </c>
      <c r="AF155">
        <f>IFERROR([1]!s_info_indexweight($A155,$B$1,"000016.SH"),"")</f>
        <v>0</v>
      </c>
      <c r="AG155">
        <f>IFERROR([1]!s_info_indexweight($A155,$B$1,"000300.SH"),"")</f>
        <v>0</v>
      </c>
      <c r="AH155">
        <f>IFERROR([1]!s_info_indexweight($A155,$B$1,"000905.SH"),"")</f>
        <v>0</v>
      </c>
      <c r="AI155">
        <f>IFERROR([1]!s_info_indexweight($A155,$B$1,"000852.SH"),"")</f>
        <v>3.9E-2</v>
      </c>
    </row>
    <row r="156" spans="1:35">
      <c r="A156" t="s">
        <v>188</v>
      </c>
      <c r="B156">
        <f>[1]!s_dq_close($A156,$B$1,3)</f>
        <v>8.2100000000000009</v>
      </c>
      <c r="C156">
        <f>[1]!s_dq_volume($A156,$B$1)</f>
        <v>58614620</v>
      </c>
      <c r="D156">
        <f>[1]!s_dq_amount($A156,$B$1)</f>
        <v>488338052</v>
      </c>
      <c r="E156">
        <f>[1]!s_dq_turn($A156,$B$1)</f>
        <v>4.1351887419152797</v>
      </c>
      <c r="F156">
        <f>[1]!S_VAL_MV($A156,$B$1)</f>
        <v>11638137534.98</v>
      </c>
      <c r="G156">
        <f>[1]!s_val_ev($A156,$B$1)</f>
        <v>11638137534.98</v>
      </c>
      <c r="H156">
        <f>[1]!s_val_ev1($A156,$B$1)</f>
        <v>15174183553.59</v>
      </c>
      <c r="I156">
        <f>IFERROR([1]!s_mq_amount($A156,$B$1),"")</f>
        <v>1021513195</v>
      </c>
      <c r="J156">
        <f>[1]!s_val_pe_ttm($A156,$B$1)</f>
        <v>276.99172973632801</v>
      </c>
      <c r="K156">
        <f>[1]!s_val_pb_lf($A156,$B$1)</f>
        <v>1.13085377216339</v>
      </c>
      <c r="L156">
        <f>[1]!s_val_dividendyield2($A156,$B$1)</f>
        <v>0.243605359317905</v>
      </c>
      <c r="M156">
        <f>[1]!s_val_evtoebitda($A156,$B$1)</f>
        <v>21.083652298527699</v>
      </c>
      <c r="N156">
        <f>[1]!s_risk_betar24($A156,$B$1)</f>
        <v>1.12440001964569</v>
      </c>
      <c r="O156">
        <f>[1]!s_profitnotice_changeratio($A156,$B$1)</f>
        <v>0</v>
      </c>
      <c r="P156">
        <f>IFERROR([1]!i_pq_pctchange($A156,TEXT(DATE(YEAR($B$1),1,1),"yyyy-mm-dd"),$B$1),"")</f>
        <v>-20.136186770428001</v>
      </c>
      <c r="Q156">
        <f>[1]!s_west_netprofit($A156,YEAR($B$1),$B$1,180)</f>
        <v>0</v>
      </c>
      <c r="R156">
        <f>[1]!s_west_eps($A156,YEAR($B$1),$B$1,180)</f>
        <v>0</v>
      </c>
      <c r="S156">
        <f>[1]!s_west_instnum_np($A156,YEAR($B$1),$B$1,180)</f>
        <v>0</v>
      </c>
      <c r="T156">
        <f>[1]!s_west_stdnetprofit($A156,YEAR($B$1),$B$1,180)</f>
        <v>0</v>
      </c>
      <c r="U156">
        <f>[1]!s_west_mediannetprofit($A156,YEAR($B$1),$B$1,180)</f>
        <v>0</v>
      </c>
      <c r="V156">
        <f>[1]!s_west_maxnetprofit($A156,YEAR($B$1),$B$1,180)</f>
        <v>0</v>
      </c>
      <c r="W156">
        <f>[1]!s_west_minnetprofit($A156,YEAR($B$1),$B$1,180)</f>
        <v>0</v>
      </c>
      <c r="X156">
        <f>[1]!s_west_netprofit($A156,YEAR($B$1)+1,$B$1,180)</f>
        <v>0</v>
      </c>
      <c r="Y156">
        <f>[1]!s_west_eps($A156,YEAR($B$1)+1,$B$1,180)</f>
        <v>0</v>
      </c>
      <c r="Z156">
        <f>[1]!s_west_instnum_np($A156,YEAR($B$1)+1,$B$1,180)</f>
        <v>0</v>
      </c>
      <c r="AA156">
        <f>[1]!s_west_stdnetprofit($A156,YEAR($B$1)+1,$B$1,180)</f>
        <v>0</v>
      </c>
      <c r="AB156">
        <f>[1]!s_west_mediannetprofit($A156,YEAR($B$1)+1,$B$1,180)</f>
        <v>0</v>
      </c>
      <c r="AC156">
        <f>[1]!s_west_maxnetprofit($A156,YEAR($B$1)+1,$B$1,180)</f>
        <v>0</v>
      </c>
      <c r="AD156">
        <f>[1]!s_west_minnetprofit($A156,YEAR($B$1)+1,$B$1,180)</f>
        <v>0</v>
      </c>
      <c r="AE156">
        <f>[1]!s_west_avgroe($A156,YEAR($B$1),$B$1,180)</f>
        <v>0</v>
      </c>
      <c r="AF156">
        <f>IFERROR([1]!s_info_indexweight($A156,$B$1,"000016.SH"),"")</f>
        <v>0</v>
      </c>
      <c r="AG156">
        <f>IFERROR([1]!s_info_indexweight($A156,$B$1,"000300.SH"),"")</f>
        <v>0</v>
      </c>
      <c r="AH156">
        <f>IFERROR([1]!s_info_indexweight($A156,$B$1,"000905.SH"),"")</f>
        <v>0</v>
      </c>
      <c r="AI156">
        <f>IFERROR([1]!s_info_indexweight($A156,$B$1,"000852.SH"),"")</f>
        <v>0.121</v>
      </c>
    </row>
    <row r="157" spans="1:35">
      <c r="A157" t="s">
        <v>189</v>
      </c>
      <c r="B157">
        <f>[1]!s_dq_close($A157,$B$1,3)</f>
        <v>26.66</v>
      </c>
      <c r="C157">
        <f>[1]!s_dq_volume($A157,$B$1)</f>
        <v>24868477</v>
      </c>
      <c r="D157">
        <f>[1]!s_dq_amount($A157,$B$1)</f>
        <v>657109145</v>
      </c>
      <c r="E157">
        <f>[1]!s_dq_turn($A157,$B$1)</f>
        <v>2.7085906354771399</v>
      </c>
      <c r="F157">
        <f>[1]!S_VAL_MV($A157,$B$1)</f>
        <v>36920398818.860001</v>
      </c>
      <c r="G157">
        <f>[1]!s_val_ev($A157,$B$1)</f>
        <v>34607606314.913101</v>
      </c>
      <c r="H157">
        <f>[1]!s_val_ev1($A157,$B$1)</f>
        <v>38903800846.223099</v>
      </c>
      <c r="I157">
        <f>IFERROR([1]!s_mq_amount($A157,$B$1),"")</f>
        <v>1017719905</v>
      </c>
      <c r="J157">
        <f>[1]!s_val_pe_ttm($A157,$B$1)</f>
        <v>11.933381080627401</v>
      </c>
      <c r="K157">
        <f>[1]!s_val_pb_lf($A157,$B$1)</f>
        <v>1.9957302808761599</v>
      </c>
      <c r="L157">
        <f>[1]!s_val_dividendyield2($A157,$B$1)</f>
        <v>4.6111684304188296</v>
      </c>
      <c r="M157">
        <f>[1]!s_val_evtoebitda($A157,$B$1)</f>
        <v>4.8600565411632903</v>
      </c>
      <c r="N157">
        <f>[1]!s_risk_betar24($A157,$B$1)</f>
        <v>2.1077001094818102</v>
      </c>
      <c r="O157">
        <f>[1]!s_profitnotice_changeratio($A157,$B$1)</f>
        <v>0</v>
      </c>
      <c r="P157">
        <f>IFERROR([1]!i_pq_pctchange($A157,TEXT(DATE(YEAR($B$1),1,1),"yyyy-mm-dd"),$B$1),"")</f>
        <v>7.4566706972994696</v>
      </c>
      <c r="Q157">
        <f>[1]!s_west_netprofit($A157,YEAR($B$1),$B$1,180)</f>
        <v>3335605677</v>
      </c>
      <c r="R157">
        <f>[1]!s_west_eps($A157,YEAR($B$1),$B$1,180)</f>
        <v>2.4086000919342001</v>
      </c>
      <c r="S157">
        <f>[1]!s_west_instnum_np($A157,YEAR($B$1),$B$1,180)</f>
        <v>23</v>
      </c>
      <c r="T157">
        <f>[1]!s_west_stdnetprofit($A157,YEAR($B$1),$B$1,180)</f>
        <v>161782053</v>
      </c>
      <c r="U157">
        <f>[1]!s_west_mediannetprofit($A157,YEAR($B$1),$B$1,180)</f>
        <v>3340500000</v>
      </c>
      <c r="V157">
        <f>[1]!s_west_maxnetprofit($A157,YEAR($B$1),$B$1,180)</f>
        <v>3688000000</v>
      </c>
      <c r="W157">
        <f>[1]!s_west_minnetprofit($A157,YEAR($B$1),$B$1,180)</f>
        <v>3063000000</v>
      </c>
      <c r="X157">
        <f>[1]!s_west_netprofit($A157,YEAR($B$1)+1,$B$1,180)</f>
        <v>3651984520</v>
      </c>
      <c r="Y157">
        <f>[1]!s_west_eps($A157,YEAR($B$1)+1,$B$1,180)</f>
        <v>2.6370000839233398</v>
      </c>
      <c r="Z157">
        <f>[1]!s_west_instnum_np($A157,YEAR($B$1)+1,$B$1,180)</f>
        <v>23</v>
      </c>
      <c r="AA157">
        <f>[1]!s_west_stdnetprofit($A157,YEAR($B$1)+1,$B$1,180)</f>
        <v>187007636</v>
      </c>
      <c r="AB157">
        <f>[1]!s_west_mediannetprofit($A157,YEAR($B$1)+1,$B$1,180)</f>
        <v>3642500000</v>
      </c>
      <c r="AC157">
        <f>[1]!s_west_maxnetprofit($A157,YEAR($B$1)+1,$B$1,180)</f>
        <v>4069000000</v>
      </c>
      <c r="AD157">
        <f>[1]!s_west_minnetprofit($A157,YEAR($B$1)+1,$B$1,180)</f>
        <v>3395000000</v>
      </c>
      <c r="AE157">
        <f>[1]!s_west_avgroe($A157,YEAR($B$1),$B$1,180)</f>
        <v>17.8589992523193</v>
      </c>
      <c r="AF157">
        <f>IFERROR([1]!s_info_indexweight($A157,$B$1,"000016.SH"),"")</f>
        <v>0</v>
      </c>
      <c r="AG157">
        <f>IFERROR([1]!s_info_indexweight($A157,$B$1,"000300.SH"),"")</f>
        <v>0</v>
      </c>
      <c r="AH157">
        <f>IFERROR([1]!s_info_indexweight($A157,$B$1,"000905.SH"),"")</f>
        <v>0.108</v>
      </c>
      <c r="AI157">
        <f>IFERROR([1]!s_info_indexweight($A157,$B$1,"000852.SH"),"")</f>
        <v>0</v>
      </c>
    </row>
    <row r="158" spans="1:35">
      <c r="A158" t="s">
        <v>190</v>
      </c>
      <c r="B158">
        <f>[1]!s_dq_close($A158,$B$1,3)</f>
        <v>16.149999999999999</v>
      </c>
      <c r="C158">
        <f>[1]!s_dq_volume($A158,$B$1)</f>
        <v>17994415</v>
      </c>
      <c r="D158">
        <f>[1]!s_dq_amount($A158,$B$1)</f>
        <v>289157009</v>
      </c>
      <c r="E158">
        <f>[1]!s_dq_turn($A158,$B$1)</f>
        <v>2.8658028662253798</v>
      </c>
      <c r="F158">
        <f>[1]!S_VAL_MV($A158,$B$1)</f>
        <v>10541572720.15</v>
      </c>
      <c r="G158">
        <f>[1]!s_val_ev($A158,$B$1)</f>
        <v>10541572720.15</v>
      </c>
      <c r="H158">
        <f>[1]!s_val_ev1($A158,$B$1)</f>
        <v>11159320812.82</v>
      </c>
      <c r="I158">
        <f>IFERROR([1]!s_mq_amount($A158,$B$1),"")</f>
        <v>457019107</v>
      </c>
      <c r="J158">
        <f>[1]!s_val_pe_ttm($A158,$B$1)</f>
        <v>22.718257904052699</v>
      </c>
      <c r="K158">
        <f>[1]!s_val_pb_lf($A158,$B$1)</f>
        <v>1.04963910579681</v>
      </c>
      <c r="L158">
        <f>[1]!s_val_dividendyield2($A158,$B$1)</f>
        <v>3.09597523219814</v>
      </c>
      <c r="M158">
        <f>[1]!s_val_evtoebitda($A158,$B$1)</f>
        <v>6.1043404893706201</v>
      </c>
      <c r="N158">
        <f>[1]!s_risk_betar24($A158,$B$1)</f>
        <v>1.73740005493164</v>
      </c>
      <c r="O158">
        <f>[1]!s_profitnotice_changeratio($A158,$B$1)</f>
        <v>0</v>
      </c>
      <c r="P158">
        <f>IFERROR([1]!i_pq_pctchange($A158,TEXT(DATE(YEAR($B$1),1,1),"yyyy-mm-dd"),$B$1),"")</f>
        <v>-23.7128011336798</v>
      </c>
      <c r="Q158">
        <f>[1]!s_west_netprofit($A158,YEAR($B$1),$B$1,180)</f>
        <v>673116667</v>
      </c>
      <c r="R158">
        <f>[1]!s_west_eps($A158,YEAR($B$1),$B$1,180)</f>
        <v>1.03110003471375</v>
      </c>
      <c r="S158">
        <f>[1]!s_west_instnum_np($A158,YEAR($B$1),$B$1,180)</f>
        <v>3</v>
      </c>
      <c r="T158">
        <f>[1]!s_west_stdnetprofit($A158,YEAR($B$1),$B$1,180)</f>
        <v>74772260</v>
      </c>
      <c r="U158">
        <f>[1]!s_west_mediannetprofit($A158,YEAR($B$1),$B$1,180)</f>
        <v>644350000</v>
      </c>
      <c r="V158">
        <f>[1]!s_west_maxnetprofit($A158,YEAR($B$1),$B$1,180)</f>
        <v>758000000</v>
      </c>
      <c r="W158">
        <f>[1]!s_west_minnetprofit($A158,YEAR($B$1),$B$1,180)</f>
        <v>617000000</v>
      </c>
      <c r="X158">
        <f>[1]!s_west_netprofit($A158,YEAR($B$1)+1,$B$1,180)</f>
        <v>1019950000</v>
      </c>
      <c r="Y158">
        <f>[1]!s_west_eps($A158,YEAR($B$1)+1,$B$1,180)</f>
        <v>1.56239998340607</v>
      </c>
      <c r="Z158">
        <f>[1]!s_west_instnum_np($A158,YEAR($B$1)+1,$B$1,180)</f>
        <v>3</v>
      </c>
      <c r="AA158">
        <f>[1]!s_west_stdnetprofit($A158,YEAR($B$1)+1,$B$1,180)</f>
        <v>389160195</v>
      </c>
      <c r="AB158">
        <f>[1]!s_west_mediannetprofit($A158,YEAR($B$1)+1,$B$1,180)</f>
        <v>868850000</v>
      </c>
      <c r="AC158">
        <f>[1]!s_west_maxnetprofit($A158,YEAR($B$1)+1,$B$1,180)</f>
        <v>1462000000</v>
      </c>
      <c r="AD158">
        <f>[1]!s_west_minnetprofit($A158,YEAR($B$1)+1,$B$1,180)</f>
        <v>729000000</v>
      </c>
      <c r="AE158">
        <f>[1]!s_west_avgroe($A158,YEAR($B$1),$B$1,180)</f>
        <v>6.07670021057129</v>
      </c>
      <c r="AF158">
        <f>IFERROR([1]!s_info_indexweight($A158,$B$1,"000016.SH"),"")</f>
        <v>0</v>
      </c>
      <c r="AG158">
        <f>IFERROR([1]!s_info_indexweight($A158,$B$1,"000300.SH"),"")</f>
        <v>0</v>
      </c>
      <c r="AH158">
        <f>IFERROR([1]!s_info_indexweight($A158,$B$1,"000905.SH"),"")</f>
        <v>0</v>
      </c>
      <c r="AI158">
        <f>IFERROR([1]!s_info_indexweight($A158,$B$1,"000852.SH"),"")</f>
        <v>7.5999999999999998E-2</v>
      </c>
    </row>
    <row r="159" spans="1:35">
      <c r="A159" t="s">
        <v>191</v>
      </c>
      <c r="B159">
        <f>[1]!s_dq_close($A159,$B$1,3)</f>
        <v>2.7</v>
      </c>
      <c r="C159">
        <f>[1]!s_dq_volume($A159,$B$1)</f>
        <v>46242380</v>
      </c>
      <c r="D159">
        <f>[1]!s_dq_amount($A159,$B$1)</f>
        <v>125334945</v>
      </c>
      <c r="E159">
        <f>[1]!s_dq_turn($A159,$B$1)</f>
        <v>0.76429257083408697</v>
      </c>
      <c r="F159">
        <f>[1]!S_VAL_MV($A159,$B$1)</f>
        <v>16335954830.700001</v>
      </c>
      <c r="G159">
        <f>[1]!s_val_ev($A159,$B$1)</f>
        <v>16335954830.700001</v>
      </c>
      <c r="H159">
        <f>[1]!s_val_ev1($A159,$B$1)</f>
        <v>17385571642.400002</v>
      </c>
      <c r="I159">
        <f>IFERROR([1]!s_mq_amount($A159,$B$1),"")</f>
        <v>293814591</v>
      </c>
      <c r="J159">
        <f>[1]!s_val_pe_ttm($A159,$B$1)</f>
        <v>32.633224487304702</v>
      </c>
      <c r="K159">
        <f>[1]!s_val_pb_lf($A159,$B$1)</f>
        <v>1.6585564613342301</v>
      </c>
      <c r="L159">
        <f>[1]!s_val_dividendyield2($A159,$B$1)</f>
        <v>1</v>
      </c>
      <c r="M159">
        <f>[1]!s_val_evtoebitda($A159,$B$1)</f>
        <v>12.587983680188801</v>
      </c>
      <c r="N159">
        <f>[1]!s_risk_betar24($A159,$B$1)</f>
        <v>0.39230000972747803</v>
      </c>
      <c r="O159">
        <f>[1]!s_profitnotice_changeratio($A159,$B$1)</f>
        <v>0</v>
      </c>
      <c r="P159">
        <f>IFERROR([1]!i_pq_pctchange($A159,TEXT(DATE(YEAR($B$1),1,1),"yyyy-mm-dd"),$B$1),"")</f>
        <v>3.4482758620689902</v>
      </c>
      <c r="Q159">
        <f>[1]!s_west_netprofit($A159,YEAR($B$1),$B$1,180)</f>
        <v>0</v>
      </c>
      <c r="R159">
        <f>[1]!s_west_eps($A159,YEAR($B$1),$B$1,180)</f>
        <v>0</v>
      </c>
      <c r="S159">
        <f>[1]!s_west_instnum_np($A159,YEAR($B$1),$B$1,180)</f>
        <v>0</v>
      </c>
      <c r="T159">
        <f>[1]!s_west_stdnetprofit($A159,YEAR($B$1),$B$1,180)</f>
        <v>0</v>
      </c>
      <c r="U159">
        <f>[1]!s_west_mediannetprofit($A159,YEAR($B$1),$B$1,180)</f>
        <v>0</v>
      </c>
      <c r="V159">
        <f>[1]!s_west_maxnetprofit($A159,YEAR($B$1),$B$1,180)</f>
        <v>0</v>
      </c>
      <c r="W159">
        <f>[1]!s_west_minnetprofit($A159,YEAR($B$1),$B$1,180)</f>
        <v>0</v>
      </c>
      <c r="X159">
        <f>[1]!s_west_netprofit($A159,YEAR($B$1)+1,$B$1,180)</f>
        <v>0</v>
      </c>
      <c r="Y159">
        <f>[1]!s_west_eps($A159,YEAR($B$1)+1,$B$1,180)</f>
        <v>0</v>
      </c>
      <c r="Z159">
        <f>[1]!s_west_instnum_np($A159,YEAR($B$1)+1,$B$1,180)</f>
        <v>0</v>
      </c>
      <c r="AA159">
        <f>[1]!s_west_stdnetprofit($A159,YEAR($B$1)+1,$B$1,180)</f>
        <v>0</v>
      </c>
      <c r="AB159">
        <f>[1]!s_west_mediannetprofit($A159,YEAR($B$1)+1,$B$1,180)</f>
        <v>0</v>
      </c>
      <c r="AC159">
        <f>[1]!s_west_maxnetprofit($A159,YEAR($B$1)+1,$B$1,180)</f>
        <v>0</v>
      </c>
      <c r="AD159">
        <f>[1]!s_west_minnetprofit($A159,YEAR($B$1)+1,$B$1,180)</f>
        <v>0</v>
      </c>
      <c r="AE159">
        <f>[1]!s_west_avgroe($A159,YEAR($B$1),$B$1,180)</f>
        <v>0</v>
      </c>
      <c r="AF159">
        <f>IFERROR([1]!s_info_indexweight($A159,$B$1,"000016.SH"),"")</f>
        <v>0</v>
      </c>
      <c r="AG159">
        <f>IFERROR([1]!s_info_indexweight($A159,$B$1,"000300.SH"),"")</f>
        <v>0</v>
      </c>
      <c r="AH159">
        <f>IFERROR([1]!s_info_indexweight($A159,$B$1,"000905.SH"),"")</f>
        <v>0</v>
      </c>
      <c r="AI159">
        <f>IFERROR([1]!s_info_indexweight($A159,$B$1,"000852.SH"),"")</f>
        <v>7.0000000000000007E-2</v>
      </c>
    </row>
    <row r="160" spans="1:35">
      <c r="A160" t="s">
        <v>192</v>
      </c>
      <c r="B160">
        <f>[1]!s_dq_close($A160,$B$1,3)</f>
        <v>6.01</v>
      </c>
      <c r="C160">
        <f>[1]!s_dq_volume($A160,$B$1)</f>
        <v>11503545</v>
      </c>
      <c r="D160">
        <f>[1]!s_dq_amount($A160,$B$1)</f>
        <v>69286901</v>
      </c>
      <c r="E160">
        <f>[1]!s_dq_turn($A160,$B$1)</f>
        <v>0.80184915177862304</v>
      </c>
      <c r="F160">
        <f>[1]!S_VAL_MV($A160,$B$1)</f>
        <v>8622214172.2099991</v>
      </c>
      <c r="G160">
        <f>[1]!s_val_ev($A160,$B$1)</f>
        <v>8622214172.2099991</v>
      </c>
      <c r="H160">
        <f>[1]!s_val_ev1($A160,$B$1)</f>
        <v>9198376097.4300003</v>
      </c>
      <c r="I160">
        <f>IFERROR([1]!s_mq_amount($A160,$B$1),"")</f>
        <v>163380073</v>
      </c>
      <c r="J160">
        <f>[1]!s_val_pe_ttm($A160,$B$1)</f>
        <v>19.675054550170898</v>
      </c>
      <c r="K160">
        <f>[1]!s_val_pb_lf($A160,$B$1)</f>
        <v>1.00310707092285</v>
      </c>
      <c r="L160">
        <f>[1]!s_val_dividendyield2($A160,$B$1)</f>
        <v>4.9750415973377704</v>
      </c>
      <c r="M160">
        <f>[1]!s_val_evtoebitda($A160,$B$1)</f>
        <v>-1.8182746268077301</v>
      </c>
      <c r="N160">
        <f>[1]!s_risk_betar24($A160,$B$1)</f>
        <v>0.83020001649856601</v>
      </c>
      <c r="O160">
        <f>[1]!s_profitnotice_changeratio($A160,$B$1)</f>
        <v>0</v>
      </c>
      <c r="P160">
        <f>IFERROR([1]!i_pq_pctchange($A160,TEXT(DATE(YEAR($B$1),1,1),"yyyy-mm-dd"),$B$1),"")</f>
        <v>-9.0771558245083206</v>
      </c>
      <c r="Q160">
        <f>[1]!s_west_netprofit($A160,YEAR($B$1),$B$1,180)</f>
        <v>626731667</v>
      </c>
      <c r="R160">
        <f>[1]!s_west_eps($A160,YEAR($B$1),$B$1,180)</f>
        <v>0.43680000305175798</v>
      </c>
      <c r="S160">
        <f>[1]!s_west_instnum_np($A160,YEAR($B$1),$B$1,180)</f>
        <v>6</v>
      </c>
      <c r="T160">
        <f>[1]!s_west_stdnetprofit($A160,YEAR($B$1),$B$1,180)</f>
        <v>95265284</v>
      </c>
      <c r="U160">
        <f>[1]!s_west_mediannetprofit($A160,YEAR($B$1),$B$1,180)</f>
        <v>637175000</v>
      </c>
      <c r="V160">
        <f>[1]!s_west_maxnetprofit($A160,YEAR($B$1),$B$1,180)</f>
        <v>744000000</v>
      </c>
      <c r="W160">
        <f>[1]!s_west_minnetprofit($A160,YEAR($B$1),$B$1,180)</f>
        <v>514000000</v>
      </c>
      <c r="X160">
        <f>[1]!s_west_netprofit($A160,YEAR($B$1)+1,$B$1,180)</f>
        <v>681541667</v>
      </c>
      <c r="Y160">
        <f>[1]!s_west_eps($A160,YEAR($B$1)+1,$B$1,180)</f>
        <v>0.47499999403953602</v>
      </c>
      <c r="Z160">
        <f>[1]!s_west_instnum_np($A160,YEAR($B$1)+1,$B$1,180)</f>
        <v>6</v>
      </c>
      <c r="AA160">
        <f>[1]!s_west_stdnetprofit($A160,YEAR($B$1)+1,$B$1,180)</f>
        <v>94412598</v>
      </c>
      <c r="AB160">
        <f>[1]!s_west_mediannetprofit($A160,YEAR($B$1)+1,$B$1,180)</f>
        <v>673635000</v>
      </c>
      <c r="AC160">
        <f>[1]!s_west_maxnetprofit($A160,YEAR($B$1)+1,$B$1,180)</f>
        <v>805000000</v>
      </c>
      <c r="AD160">
        <f>[1]!s_west_minnetprofit($A160,YEAR($B$1)+1,$B$1,180)</f>
        <v>562000000</v>
      </c>
      <c r="AE160">
        <f>[1]!s_west_avgroe($A160,YEAR($B$1),$B$1,180)</f>
        <v>7.2617001533508301</v>
      </c>
      <c r="AF160">
        <f>IFERROR([1]!s_info_indexweight($A160,$B$1,"000016.SH"),"")</f>
        <v>0</v>
      </c>
      <c r="AG160">
        <f>IFERROR([1]!s_info_indexweight($A160,$B$1,"000300.SH"),"")</f>
        <v>0</v>
      </c>
      <c r="AH160">
        <f>IFERROR([1]!s_info_indexweight($A160,$B$1,"000905.SH"),"")</f>
        <v>0</v>
      </c>
      <c r="AI160">
        <f>IFERROR([1]!s_info_indexweight($A160,$B$1,"000852.SH"),"")</f>
        <v>5.5E-2</v>
      </c>
    </row>
    <row r="161" spans="1:35">
      <c r="A161" t="s">
        <v>193</v>
      </c>
      <c r="B161">
        <f>[1]!s_dq_close($A161,$B$1,3)</f>
        <v>5.17</v>
      </c>
      <c r="C161">
        <f>[1]!s_dq_volume($A161,$B$1)</f>
        <v>18280286</v>
      </c>
      <c r="D161">
        <f>[1]!s_dq_amount($A161,$B$1)</f>
        <v>94839192</v>
      </c>
      <c r="E161">
        <f>[1]!s_dq_turn($A161,$B$1)</f>
        <v>0.98474452054272099</v>
      </c>
      <c r="F161">
        <f>[1]!S_VAL_MV($A161,$B$1)</f>
        <v>9597807187.3199997</v>
      </c>
      <c r="G161">
        <f>[1]!s_val_ev($A161,$B$1)</f>
        <v>9597807187.3199997</v>
      </c>
      <c r="H161">
        <f>[1]!s_val_ev1($A161,$B$1)</f>
        <v>12832642169.549999</v>
      </c>
      <c r="I161">
        <f>IFERROR([1]!s_mq_amount($A161,$B$1),"")</f>
        <v>194489098</v>
      </c>
      <c r="J161">
        <f>[1]!s_val_pe_ttm($A161,$B$1)</f>
        <v>-77.648353576660199</v>
      </c>
      <c r="K161">
        <f>[1]!s_val_pb_lf($A161,$B$1)</f>
        <v>0.92241191864013705</v>
      </c>
      <c r="L161">
        <f>[1]!s_val_dividendyield2($A161,$B$1)</f>
        <v>0</v>
      </c>
      <c r="M161">
        <f>[1]!s_val_evtoebitda($A161,$B$1)</f>
        <v>16.392618425642201</v>
      </c>
      <c r="N161">
        <f>[1]!s_risk_betar24($A161,$B$1)</f>
        <v>1.0551999807357799</v>
      </c>
      <c r="O161">
        <f>[1]!s_profitnotice_changeratio($A161,$B$1)</f>
        <v>0</v>
      </c>
      <c r="P161">
        <f>IFERROR([1]!i_pq_pctchange($A161,TEXT(DATE(YEAR($B$1),1,1),"yyyy-mm-dd"),$B$1),"")</f>
        <v>-10.3986135181976</v>
      </c>
      <c r="Q161">
        <f>[1]!s_west_netprofit($A161,YEAR($B$1),$B$1,180)</f>
        <v>0</v>
      </c>
      <c r="R161">
        <f>[1]!s_west_eps($A161,YEAR($B$1),$B$1,180)</f>
        <v>0</v>
      </c>
      <c r="S161">
        <f>[1]!s_west_instnum_np($A161,YEAR($B$1),$B$1,180)</f>
        <v>0</v>
      </c>
      <c r="T161">
        <f>[1]!s_west_stdnetprofit($A161,YEAR($B$1),$B$1,180)</f>
        <v>0</v>
      </c>
      <c r="U161">
        <f>[1]!s_west_mediannetprofit($A161,YEAR($B$1),$B$1,180)</f>
        <v>0</v>
      </c>
      <c r="V161">
        <f>[1]!s_west_maxnetprofit($A161,YEAR($B$1),$B$1,180)</f>
        <v>0</v>
      </c>
      <c r="W161">
        <f>[1]!s_west_minnetprofit($A161,YEAR($B$1),$B$1,180)</f>
        <v>0</v>
      </c>
      <c r="X161">
        <f>[1]!s_west_netprofit($A161,YEAR($B$1)+1,$B$1,180)</f>
        <v>0</v>
      </c>
      <c r="Y161">
        <f>[1]!s_west_eps($A161,YEAR($B$1)+1,$B$1,180)</f>
        <v>0</v>
      </c>
      <c r="Z161">
        <f>[1]!s_west_instnum_np($A161,YEAR($B$1)+1,$B$1,180)</f>
        <v>0</v>
      </c>
      <c r="AA161">
        <f>[1]!s_west_stdnetprofit($A161,YEAR($B$1)+1,$B$1,180)</f>
        <v>0</v>
      </c>
      <c r="AB161">
        <f>[1]!s_west_mediannetprofit($A161,YEAR($B$1)+1,$B$1,180)</f>
        <v>0</v>
      </c>
      <c r="AC161">
        <f>[1]!s_west_maxnetprofit($A161,YEAR($B$1)+1,$B$1,180)</f>
        <v>0</v>
      </c>
      <c r="AD161">
        <f>[1]!s_west_minnetprofit($A161,YEAR($B$1)+1,$B$1,180)</f>
        <v>0</v>
      </c>
      <c r="AE161">
        <f>[1]!s_west_avgroe($A161,YEAR($B$1),$B$1,180)</f>
        <v>0</v>
      </c>
      <c r="AF161">
        <f>IFERROR([1]!s_info_indexweight($A161,$B$1,"000016.SH"),"")</f>
        <v>0</v>
      </c>
      <c r="AG161">
        <f>IFERROR([1]!s_info_indexweight($A161,$B$1,"000300.SH"),"")</f>
        <v>0</v>
      </c>
      <c r="AH161">
        <f>IFERROR([1]!s_info_indexweight($A161,$B$1,"000905.SH"),"")</f>
        <v>0</v>
      </c>
      <c r="AI161">
        <f>IFERROR([1]!s_info_indexweight($A161,$B$1,"000852.SH"),"")</f>
        <v>5.0999999999999997E-2</v>
      </c>
    </row>
    <row r="162" spans="1:35">
      <c r="A162" t="s">
        <v>194</v>
      </c>
      <c r="B162">
        <f>[1]!s_dq_close($A162,$B$1,3)</f>
        <v>4.0199999999999996</v>
      </c>
      <c r="C162">
        <f>[1]!s_dq_volume($A162,$B$1)</f>
        <v>100188270</v>
      </c>
      <c r="D162">
        <f>[1]!s_dq_amount($A162,$B$1)</f>
        <v>403552753</v>
      </c>
      <c r="E162">
        <f>[1]!s_dq_turn($A162,$B$1)</f>
        <v>1.46204558965391</v>
      </c>
      <c r="F162">
        <f>[1]!S_VAL_MV($A162,$B$1)</f>
        <v>27547488823.200001</v>
      </c>
      <c r="G162">
        <f>[1]!s_val_ev($A162,$B$1)</f>
        <v>27547488823.200001</v>
      </c>
      <c r="H162">
        <f>[1]!s_val_ev1($A162,$B$1)</f>
        <v>51074704512.309998</v>
      </c>
      <c r="I162">
        <f>IFERROR([1]!s_mq_amount($A162,$B$1),"")</f>
        <v>737274735</v>
      </c>
      <c r="J162">
        <f>[1]!s_val_pe_ttm($A162,$B$1)</f>
        <v>12.2635402679443</v>
      </c>
      <c r="K162">
        <f>[1]!s_val_pb_lf($A162,$B$1)</f>
        <v>0.49332791566848799</v>
      </c>
      <c r="L162">
        <f>[1]!s_val_dividendyield2($A162,$B$1)</f>
        <v>2.4926304767994298</v>
      </c>
      <c r="M162">
        <f>[1]!s_val_evtoebitda($A162,$B$1)</f>
        <v>4.2811034384417397</v>
      </c>
      <c r="N162">
        <f>[1]!s_risk_betar24($A162,$B$1)</f>
        <v>1.3602000474929801</v>
      </c>
      <c r="O162">
        <f>[1]!s_profitnotice_changeratio($A162,$B$1)</f>
        <v>0</v>
      </c>
      <c r="P162">
        <f>IFERROR([1]!i_pq_pctchange($A162,TEXT(DATE(YEAR($B$1),1,1),"yyyy-mm-dd"),$B$1),"")</f>
        <v>-28.469750889679698</v>
      </c>
      <c r="Q162">
        <f>[1]!s_west_netprofit($A162,YEAR($B$1),$B$1,180)</f>
        <v>3336257500</v>
      </c>
      <c r="R162">
        <f>[1]!s_west_eps($A162,YEAR($B$1),$B$1,180)</f>
        <v>0.48690000176429699</v>
      </c>
      <c r="S162">
        <f>[1]!s_west_instnum_np($A162,YEAR($B$1),$B$1,180)</f>
        <v>8</v>
      </c>
      <c r="T162">
        <f>[1]!s_west_stdnetprofit($A162,YEAR($B$1),$B$1,180)</f>
        <v>342568974</v>
      </c>
      <c r="U162">
        <f>[1]!s_west_mediannetprofit($A162,YEAR($B$1),$B$1,180)</f>
        <v>3428500000</v>
      </c>
      <c r="V162">
        <f>[1]!s_west_maxnetprofit($A162,YEAR($B$1),$B$1,180)</f>
        <v>3734000000</v>
      </c>
      <c r="W162">
        <f>[1]!s_west_minnetprofit($A162,YEAR($B$1),$B$1,180)</f>
        <v>2821000000</v>
      </c>
      <c r="X162">
        <f>[1]!s_west_netprofit($A162,YEAR($B$1)+1,$B$1,180)</f>
        <v>3785474444</v>
      </c>
      <c r="Y162">
        <f>[1]!s_west_eps($A162,YEAR($B$1)+1,$B$1,180)</f>
        <v>0.55239999294280995</v>
      </c>
      <c r="Z162">
        <f>[1]!s_west_instnum_np($A162,YEAR($B$1)+1,$B$1,180)</f>
        <v>9</v>
      </c>
      <c r="AA162">
        <f>[1]!s_west_stdnetprofit($A162,YEAR($B$1)+1,$B$1,180)</f>
        <v>363916046</v>
      </c>
      <c r="AB162">
        <f>[1]!s_west_mediannetprofit($A162,YEAR($B$1)+1,$B$1,180)</f>
        <v>3901000000</v>
      </c>
      <c r="AC162">
        <f>[1]!s_west_maxnetprofit($A162,YEAR($B$1)+1,$B$1,180)</f>
        <v>4299000000</v>
      </c>
      <c r="AD162">
        <f>[1]!s_west_minnetprofit($A162,YEAR($B$1)+1,$B$1,180)</f>
        <v>3224270000</v>
      </c>
      <c r="AE162">
        <f>[1]!s_west_avgroe($A162,YEAR($B$1),$B$1,180)</f>
        <v>5.7824997901916504</v>
      </c>
      <c r="AF162">
        <f>IFERROR([1]!s_info_indexweight($A162,$B$1,"000016.SH"),"")</f>
        <v>0</v>
      </c>
      <c r="AG162">
        <f>IFERROR([1]!s_info_indexweight($A162,$B$1,"000300.SH"),"")</f>
        <v>0</v>
      </c>
      <c r="AH162">
        <f>IFERROR([1]!s_info_indexweight($A162,$B$1,"000905.SH"),"")</f>
        <v>0.13100000000000001</v>
      </c>
      <c r="AI162">
        <f>IFERROR([1]!s_info_indexweight($A162,$B$1,"000852.SH"),"")</f>
        <v>0</v>
      </c>
    </row>
    <row r="163" spans="1:35">
      <c r="A163" t="s">
        <v>195</v>
      </c>
      <c r="B163">
        <f>[1]!s_dq_close($A163,$B$1,3)</f>
        <v>30.88</v>
      </c>
      <c r="C163">
        <f>[1]!s_dq_volume($A163,$B$1)</f>
        <v>53326057</v>
      </c>
      <c r="D163">
        <f>[1]!s_dq_amount($A163,$B$1)</f>
        <v>1641366627</v>
      </c>
      <c r="E163">
        <f>[1]!s_dq_turn($A163,$B$1)</f>
        <v>2.3727676627811101</v>
      </c>
      <c r="F163">
        <f>[1]!S_VAL_MV($A163,$B$1)</f>
        <v>69449255841.119995</v>
      </c>
      <c r="G163">
        <f>[1]!s_val_ev($A163,$B$1)</f>
        <v>69449255841.119995</v>
      </c>
      <c r="H163">
        <f>[1]!s_val_ev1($A163,$B$1)</f>
        <v>79556215694.460007</v>
      </c>
      <c r="I163">
        <f>IFERROR([1]!s_mq_amount($A163,$B$1),"")</f>
        <v>3335392692</v>
      </c>
      <c r="J163">
        <f>[1]!s_val_pe_ttm($A163,$B$1)</f>
        <v>12.430977821350099</v>
      </c>
      <c r="K163">
        <f>[1]!s_val_pb_lf($A163,$B$1)</f>
        <v>2.7660279273986799</v>
      </c>
      <c r="L163">
        <f>[1]!s_val_dividendyield2($A163,$B$1)</f>
        <v>2.5729105511048802</v>
      </c>
      <c r="M163">
        <f>[1]!s_val_evtoebitda($A163,$B$1)</f>
        <v>8.1953347806598504</v>
      </c>
      <c r="N163">
        <f>[1]!s_risk_betar24($A163,$B$1)</f>
        <v>1.8184000253677399</v>
      </c>
      <c r="O163">
        <f>[1]!s_profitnotice_changeratio($A163,$B$1)</f>
        <v>0</v>
      </c>
      <c r="P163">
        <f>IFERROR([1]!i_pq_pctchange($A163,TEXT(DATE(YEAR($B$1),1,1),"yyyy-mm-dd"),$B$1),"")</f>
        <v>15.4821890456078</v>
      </c>
      <c r="Q163">
        <f>[1]!s_west_netprofit($A163,YEAR($B$1),$B$1,180)</f>
        <v>8390710000</v>
      </c>
      <c r="R163">
        <f>[1]!s_west_eps($A163,YEAR($B$1),$B$1,180)</f>
        <v>3.7309000492095898</v>
      </c>
      <c r="S163">
        <f>[1]!s_west_instnum_np($A163,YEAR($B$1),$B$1,180)</f>
        <v>16</v>
      </c>
      <c r="T163">
        <f>[1]!s_west_stdnetprofit($A163,YEAR($B$1),$B$1,180)</f>
        <v>1142945454</v>
      </c>
      <c r="U163">
        <f>[1]!s_west_mediannetprofit($A163,YEAR($B$1),$B$1,180)</f>
        <v>8464640000</v>
      </c>
      <c r="V163">
        <f>[1]!s_west_maxnetprofit($A163,YEAR($B$1),$B$1,180)</f>
        <v>10776000000</v>
      </c>
      <c r="W163">
        <f>[1]!s_west_minnetprofit($A163,YEAR($B$1),$B$1,180)</f>
        <v>5856000000</v>
      </c>
      <c r="X163">
        <f>[1]!s_west_netprofit($A163,YEAR($B$1)+1,$B$1,180)</f>
        <v>8907102500</v>
      </c>
      <c r="Y163">
        <f>[1]!s_west_eps($A163,YEAR($B$1)+1,$B$1,180)</f>
        <v>3.96050000190735</v>
      </c>
      <c r="Z163">
        <f>[1]!s_west_instnum_np($A163,YEAR($B$1)+1,$B$1,180)</f>
        <v>16</v>
      </c>
      <c r="AA163">
        <f>[1]!s_west_stdnetprofit($A163,YEAR($B$1)+1,$B$1,180)</f>
        <v>1217925332</v>
      </c>
      <c r="AB163">
        <f>[1]!s_west_mediannetprofit($A163,YEAR($B$1)+1,$B$1,180)</f>
        <v>9063670000</v>
      </c>
      <c r="AC163">
        <f>[1]!s_west_maxnetprofit($A163,YEAR($B$1)+1,$B$1,180)</f>
        <v>11721000000</v>
      </c>
      <c r="AD163">
        <f>[1]!s_west_minnetprofit($A163,YEAR($B$1)+1,$B$1,180)</f>
        <v>6109000000</v>
      </c>
      <c r="AE163">
        <f>[1]!s_west_avgroe($A163,YEAR($B$1),$B$1,180)</f>
        <v>28.271999359130898</v>
      </c>
      <c r="AF163">
        <f>IFERROR([1]!s_info_indexweight($A163,$B$1,"000016.SH"),"")</f>
        <v>0</v>
      </c>
      <c r="AG163">
        <f>IFERROR([1]!s_info_indexweight($A163,$B$1,"000300.SH"),"")</f>
        <v>0</v>
      </c>
      <c r="AH163">
        <f>IFERROR([1]!s_info_indexweight($A163,$B$1,"000905.SH"),"")</f>
        <v>0.434</v>
      </c>
      <c r="AI163">
        <f>IFERROR([1]!s_info_indexweight($A163,$B$1,"000852.SH"),"")</f>
        <v>0</v>
      </c>
    </row>
    <row r="164" spans="1:35">
      <c r="A164" t="s">
        <v>196</v>
      </c>
      <c r="B164">
        <f>[1]!s_dq_close($A164,$B$1,3)</f>
        <v>28.07</v>
      </c>
      <c r="C164">
        <f>[1]!s_dq_volume($A164,$B$1)</f>
        <v>6679773</v>
      </c>
      <c r="D164">
        <f>[1]!s_dq_amount($A164,$B$1)</f>
        <v>187822027</v>
      </c>
      <c r="E164">
        <f>[1]!s_dq_turn($A164,$B$1)</f>
        <v>0.87495678591558002</v>
      </c>
      <c r="F164">
        <f>[1]!S_VAL_MV($A164,$B$1)</f>
        <v>21429770147.310001</v>
      </c>
      <c r="G164">
        <f>[1]!s_val_ev($A164,$B$1)</f>
        <v>21429770147.310001</v>
      </c>
      <c r="H164">
        <f>[1]!s_val_ev1($A164,$B$1)</f>
        <v>22474325733.27</v>
      </c>
      <c r="I164">
        <f>IFERROR([1]!s_mq_amount($A164,$B$1),"")</f>
        <v>452709817</v>
      </c>
      <c r="J164">
        <f>[1]!s_val_pe_ttm($A164,$B$1)</f>
        <v>89.096420288085895</v>
      </c>
      <c r="K164">
        <f>[1]!s_val_pb_lf($A164,$B$1)</f>
        <v>2.7364130020141602</v>
      </c>
      <c r="L164">
        <f>[1]!s_val_dividendyield2($A164,$B$1)</f>
        <v>0</v>
      </c>
      <c r="M164">
        <f>[1]!s_val_evtoebitda($A164,$B$1)</f>
        <v>44.192447246279499</v>
      </c>
      <c r="N164">
        <f>[1]!s_risk_betar24($A164,$B$1)</f>
        <v>1.2913999557495099</v>
      </c>
      <c r="O164">
        <f>[1]!s_profitnotice_changeratio($A164,$B$1)</f>
        <v>0</v>
      </c>
      <c r="P164">
        <f>IFERROR([1]!i_pq_pctchange($A164,TEXT(DATE(YEAR($B$1),1,1),"yyyy-mm-dd"),$B$1),"")</f>
        <v>13.0032206119163</v>
      </c>
      <c r="Q164">
        <f>[1]!s_west_netprofit($A164,YEAR($B$1),$B$1,180)</f>
        <v>1100305000</v>
      </c>
      <c r="R164">
        <f>[1]!s_west_eps($A164,YEAR($B$1),$B$1,180)</f>
        <v>1.44120001792908</v>
      </c>
      <c r="S164">
        <f>[1]!s_west_instnum_np($A164,YEAR($B$1),$B$1,180)</f>
        <v>2</v>
      </c>
      <c r="T164">
        <f>[1]!s_west_stdnetprofit($A164,YEAR($B$1),$B$1,180)</f>
        <v>44271956</v>
      </c>
      <c r="U164">
        <f>[1]!s_west_mediannetprofit($A164,YEAR($B$1),$B$1,180)</f>
        <v>1100305000</v>
      </c>
      <c r="V164">
        <f>[1]!s_west_maxnetprofit($A164,YEAR($B$1),$B$1,180)</f>
        <v>1131610000</v>
      </c>
      <c r="W164">
        <f>[1]!s_west_minnetprofit($A164,YEAR($B$1),$B$1,180)</f>
        <v>1069000000</v>
      </c>
      <c r="X164">
        <f>[1]!s_west_netprofit($A164,YEAR($B$1)+1,$B$1,180)</f>
        <v>1387345000</v>
      </c>
      <c r="Y164">
        <f>[1]!s_west_eps($A164,YEAR($B$1)+1,$B$1,180)</f>
        <v>1.81719994544983</v>
      </c>
      <c r="Z164">
        <f>[1]!s_west_instnum_np($A164,YEAR($B$1)+1,$B$1,180)</f>
        <v>2</v>
      </c>
      <c r="AA164">
        <f>[1]!s_west_stdnetprofit($A164,YEAR($B$1)+1,$B$1,180)</f>
        <v>123524484</v>
      </c>
      <c r="AB164">
        <f>[1]!s_west_mediannetprofit($A164,YEAR($B$1)+1,$B$1,180)</f>
        <v>1387345000</v>
      </c>
      <c r="AC164">
        <f>[1]!s_west_maxnetprofit($A164,YEAR($B$1)+1,$B$1,180)</f>
        <v>1474690000</v>
      </c>
      <c r="AD164">
        <f>[1]!s_west_minnetprofit($A164,YEAR($B$1)+1,$B$1,180)</f>
        <v>1300000000</v>
      </c>
      <c r="AE164">
        <f>[1]!s_west_avgroe($A164,YEAR($B$1),$B$1,180)</f>
        <v>12.805000305175801</v>
      </c>
      <c r="AF164">
        <f>IFERROR([1]!s_info_indexweight($A164,$B$1,"000016.SH"),"")</f>
        <v>0</v>
      </c>
      <c r="AG164">
        <f>IFERROR([1]!s_info_indexweight($A164,$B$1,"000300.SH"),"")</f>
        <v>0</v>
      </c>
      <c r="AH164">
        <f>IFERROR([1]!s_info_indexweight($A164,$B$1,"000905.SH"),"")</f>
        <v>0</v>
      </c>
      <c r="AI164">
        <f>IFERROR([1]!s_info_indexweight($A164,$B$1,"000852.SH"),"")</f>
        <v>9.7000000000000003E-2</v>
      </c>
    </row>
    <row r="165" spans="1:35">
      <c r="A165" t="s">
        <v>197</v>
      </c>
      <c r="B165">
        <f>[1]!s_dq_close($A165,$B$1,3)</f>
        <v>5.59</v>
      </c>
      <c r="C165">
        <f>[1]!s_dq_volume($A165,$B$1)</f>
        <v>40087464</v>
      </c>
      <c r="D165">
        <f>[1]!s_dq_amount($A165,$B$1)</f>
        <v>225793343</v>
      </c>
      <c r="E165">
        <f>[1]!s_dq_turn($A165,$B$1)</f>
        <v>1.1675743445101301</v>
      </c>
      <c r="F165">
        <f>[1]!S_VAL_MV($A165,$B$1)</f>
        <v>19752526891.5</v>
      </c>
      <c r="G165">
        <f>[1]!s_val_ev($A165,$B$1)</f>
        <v>19752526891.5</v>
      </c>
      <c r="H165">
        <f>[1]!s_val_ev1($A165,$B$1)</f>
        <v>43244453963.970001</v>
      </c>
      <c r="I165">
        <f>IFERROR([1]!s_mq_amount($A165,$B$1),"")</f>
        <v>543155195</v>
      </c>
      <c r="J165">
        <f>[1]!s_val_pe_ttm($A165,$B$1)</f>
        <v>48.757896423339801</v>
      </c>
      <c r="K165">
        <f>[1]!s_val_pb_lf($A165,$B$1)</f>
        <v>1.0231130123138401</v>
      </c>
      <c r="L165">
        <f>[1]!s_val_dividendyield2($A165,$B$1)</f>
        <v>10.733452593917701</v>
      </c>
      <c r="M165">
        <f>[1]!s_val_evtoebitda($A165,$B$1)</f>
        <v>8.6009049991413296</v>
      </c>
      <c r="N165">
        <f>[1]!s_risk_betar24($A165,$B$1)</f>
        <v>0.94529998302459695</v>
      </c>
      <c r="O165">
        <f>[1]!s_profitnotice_changeratio($A165,$B$1)</f>
        <v>0</v>
      </c>
      <c r="P165">
        <f>IFERROR([1]!i_pq_pctchange($A165,TEXT(DATE(YEAR($B$1),1,1),"yyyy-mm-dd"),$B$1),"")</f>
        <v>3.9033457249070702</v>
      </c>
      <c r="Q165">
        <f>[1]!s_west_netprofit($A165,YEAR($B$1),$B$1,180)</f>
        <v>835000000</v>
      </c>
      <c r="R165">
        <f>[1]!s_west_eps($A165,YEAR($B$1),$B$1,180)</f>
        <v>0.23630000650882699</v>
      </c>
      <c r="S165">
        <f>[1]!s_west_instnum_np($A165,YEAR($B$1),$B$1,180)</f>
        <v>1</v>
      </c>
      <c r="T165">
        <f>[1]!s_west_stdnetprofit($A165,YEAR($B$1),$B$1,180)</f>
        <v>0</v>
      </c>
      <c r="U165">
        <f>[1]!s_west_mediannetprofit($A165,YEAR($B$1),$B$1,180)</f>
        <v>835000000</v>
      </c>
      <c r="V165">
        <f>[1]!s_west_maxnetprofit($A165,YEAR($B$1),$B$1,180)</f>
        <v>835000000</v>
      </c>
      <c r="W165">
        <f>[1]!s_west_minnetprofit($A165,YEAR($B$1),$B$1,180)</f>
        <v>835000000</v>
      </c>
      <c r="X165">
        <f>[1]!s_west_netprofit($A165,YEAR($B$1)+1,$B$1,180)</f>
        <v>1039000000</v>
      </c>
      <c r="Y165">
        <f>[1]!s_west_eps($A165,YEAR($B$1)+1,$B$1,180)</f>
        <v>0.29399999976158098</v>
      </c>
      <c r="Z165">
        <f>[1]!s_west_instnum_np($A165,YEAR($B$1)+1,$B$1,180)</f>
        <v>1</v>
      </c>
      <c r="AA165">
        <f>[1]!s_west_stdnetprofit($A165,YEAR($B$1)+1,$B$1,180)</f>
        <v>0</v>
      </c>
      <c r="AB165">
        <f>[1]!s_west_mediannetprofit($A165,YEAR($B$1)+1,$B$1,180)</f>
        <v>1039000000</v>
      </c>
      <c r="AC165">
        <f>[1]!s_west_maxnetprofit($A165,YEAR($B$1)+1,$B$1,180)</f>
        <v>1039000000</v>
      </c>
      <c r="AD165">
        <f>[1]!s_west_minnetprofit($A165,YEAR($B$1)+1,$B$1,180)</f>
        <v>1039000000</v>
      </c>
      <c r="AE165">
        <f>[1]!s_west_avgroe($A165,YEAR($B$1),$B$1,180)</f>
        <v>4.1700000762939498</v>
      </c>
      <c r="AF165">
        <f>IFERROR([1]!s_info_indexweight($A165,$B$1,"000016.SH"),"")</f>
        <v>0</v>
      </c>
      <c r="AG165">
        <f>IFERROR([1]!s_info_indexweight($A165,$B$1,"000300.SH"),"")</f>
        <v>0</v>
      </c>
      <c r="AH165">
        <f>IFERROR([1]!s_info_indexweight($A165,$B$1,"000905.SH"),"")</f>
        <v>5.5E-2</v>
      </c>
      <c r="AI165">
        <f>IFERROR([1]!s_info_indexweight($A165,$B$1,"000852.SH"),"")</f>
        <v>0</v>
      </c>
    </row>
    <row r="166" spans="1:35">
      <c r="A166" t="s">
        <v>198</v>
      </c>
      <c r="B166">
        <f>[1]!s_dq_close($A166,$B$1,3)</f>
        <v>28.21</v>
      </c>
      <c r="C166">
        <f>[1]!s_dq_volume($A166,$B$1)</f>
        <v>150129015</v>
      </c>
      <c r="D166">
        <f>[1]!s_dq_amount($A166,$B$1)</f>
        <v>4233144330</v>
      </c>
      <c r="E166">
        <f>[1]!s_dq_turn($A166,$B$1)</f>
        <v>5.2491328757053797</v>
      </c>
      <c r="F166">
        <f>[1]!S_VAL_MV($A166,$B$1)</f>
        <v>80682853245.539993</v>
      </c>
      <c r="G166">
        <f>[1]!s_val_ev($A166,$B$1)</f>
        <v>80682853245.539993</v>
      </c>
      <c r="H166">
        <f>[1]!s_val_ev1($A166,$B$1)</f>
        <v>116134957920.39999</v>
      </c>
      <c r="I166">
        <f>IFERROR([1]!s_mq_amount($A166,$B$1),"")</f>
        <v>9390535980</v>
      </c>
      <c r="J166">
        <f>[1]!s_val_pe_ttm($A166,$B$1)</f>
        <v>37.970466613769503</v>
      </c>
      <c r="K166">
        <f>[1]!s_val_pb_lf($A166,$B$1)</f>
        <v>5.1962161064147896</v>
      </c>
      <c r="L166">
        <f>[1]!s_val_dividendyield2($A166,$B$1)</f>
        <v>0.265863169088976</v>
      </c>
      <c r="M166">
        <f>[1]!s_val_evtoebitda($A166,$B$1)</f>
        <v>24.397490314412</v>
      </c>
      <c r="N166">
        <f>[1]!s_risk_betar24($A166,$B$1)</f>
        <v>1.48179996013641</v>
      </c>
      <c r="O166">
        <f>[1]!s_profitnotice_changeratio($A166,$B$1)</f>
        <v>0</v>
      </c>
      <c r="P166">
        <f>IFERROR([1]!i_pq_pctchange($A166,TEXT(DATE(YEAR($B$1),1,1),"yyyy-mm-dd"),$B$1),"")</f>
        <v>14.6747967479675</v>
      </c>
      <c r="Q166">
        <f>[1]!s_west_netprofit($A166,YEAR($B$1),$B$1,180)</f>
        <v>2574199412</v>
      </c>
      <c r="R166">
        <f>[1]!s_west_eps($A166,YEAR($B$1),$B$1,180)</f>
        <v>0.89999997615814198</v>
      </c>
      <c r="S166">
        <f>[1]!s_west_instnum_np($A166,YEAR($B$1),$B$1,180)</f>
        <v>17</v>
      </c>
      <c r="T166">
        <f>[1]!s_west_stdnetprofit($A166,YEAR($B$1),$B$1,180)</f>
        <v>277197398</v>
      </c>
      <c r="U166">
        <f>[1]!s_west_mediannetprofit($A166,YEAR($B$1),$B$1,180)</f>
        <v>2556000000</v>
      </c>
      <c r="V166">
        <f>[1]!s_west_maxnetprofit($A166,YEAR($B$1),$B$1,180)</f>
        <v>3319000000</v>
      </c>
      <c r="W166">
        <f>[1]!s_west_minnetprofit($A166,YEAR($B$1),$B$1,180)</f>
        <v>2176000000</v>
      </c>
      <c r="X166">
        <f>[1]!s_west_netprofit($A166,YEAR($B$1)+1,$B$1,180)</f>
        <v>3333565882</v>
      </c>
      <c r="Y166">
        <f>[1]!s_west_eps($A166,YEAR($B$1)+1,$B$1,180)</f>
        <v>1.16550004482269</v>
      </c>
      <c r="Z166">
        <f>[1]!s_west_instnum_np($A166,YEAR($B$1)+1,$B$1,180)</f>
        <v>17</v>
      </c>
      <c r="AA166">
        <f>[1]!s_west_stdnetprofit($A166,YEAR($B$1)+1,$B$1,180)</f>
        <v>499103881</v>
      </c>
      <c r="AB166">
        <f>[1]!s_west_mediannetprofit($A166,YEAR($B$1)+1,$B$1,180)</f>
        <v>3217000000</v>
      </c>
      <c r="AC166">
        <f>[1]!s_west_maxnetprofit($A166,YEAR($B$1)+1,$B$1,180)</f>
        <v>4716000000</v>
      </c>
      <c r="AD166">
        <f>[1]!s_west_minnetprofit($A166,YEAR($B$1)+1,$B$1,180)</f>
        <v>2779000000</v>
      </c>
      <c r="AE166">
        <f>[1]!s_west_avgroe($A166,YEAR($B$1),$B$1,180)</f>
        <v>15.091199874877899</v>
      </c>
      <c r="AF166">
        <f>IFERROR([1]!s_info_indexweight($A166,$B$1,"000016.SH"),"")</f>
        <v>0</v>
      </c>
      <c r="AG166">
        <f>IFERROR([1]!s_info_indexweight($A166,$B$1,"000300.SH"),"")</f>
        <v>0.2107</v>
      </c>
      <c r="AH166">
        <f>IFERROR([1]!s_info_indexweight($A166,$B$1,"000905.SH"),"")</f>
        <v>0</v>
      </c>
      <c r="AI166">
        <f>IFERROR([1]!s_info_indexweight($A166,$B$1,"000852.SH"),"")</f>
        <v>0</v>
      </c>
    </row>
    <row r="167" spans="1:35">
      <c r="A167" t="s">
        <v>199</v>
      </c>
      <c r="B167">
        <f>[1]!s_dq_close($A167,$B$1,3)</f>
        <v>5.7</v>
      </c>
      <c r="C167">
        <f>[1]!s_dq_volume($A167,$B$1)</f>
        <v>27201100</v>
      </c>
      <c r="D167">
        <f>[1]!s_dq_amount($A167,$B$1)</f>
        <v>155800390</v>
      </c>
      <c r="E167">
        <f>[1]!s_dq_turn($A167,$B$1)</f>
        <v>1.5739694989174899</v>
      </c>
      <c r="F167">
        <f>[1]!S_VAL_MV($A167,$B$1)</f>
        <v>9850652767.2000008</v>
      </c>
      <c r="G167">
        <f>[1]!s_val_ev($A167,$B$1)</f>
        <v>9850652767.2000008</v>
      </c>
      <c r="H167">
        <f>[1]!s_val_ev1($A167,$B$1)</f>
        <v>34999788362.639999</v>
      </c>
      <c r="I167">
        <f>IFERROR([1]!s_mq_amount($A167,$B$1),"")</f>
        <v>332583149</v>
      </c>
      <c r="J167">
        <f>[1]!s_val_pe_ttm($A167,$B$1)</f>
        <v>22.791368484497099</v>
      </c>
      <c r="K167">
        <f>[1]!s_val_pb_lf($A167,$B$1)</f>
        <v>0.84142303466796897</v>
      </c>
      <c r="L167">
        <f>[1]!s_val_dividendyield2($A167,$B$1)</f>
        <v>1.0479395244112599</v>
      </c>
      <c r="M167">
        <f>[1]!s_val_evtoebitda($A167,$B$1)</f>
        <v>15.813690218729199</v>
      </c>
      <c r="N167">
        <f>[1]!s_risk_betar24($A167,$B$1)</f>
        <v>1.03170001506805</v>
      </c>
      <c r="O167">
        <f>[1]!s_profitnotice_changeratio($A167,$B$1)</f>
        <v>0</v>
      </c>
      <c r="P167">
        <f>IFERROR([1]!i_pq_pctchange($A167,TEXT(DATE(YEAR($B$1),1,1),"yyyy-mm-dd"),$B$1),"")</f>
        <v>-1.59023411441866</v>
      </c>
      <c r="Q167">
        <f>[1]!s_west_netprofit($A167,YEAR($B$1),$B$1,180)</f>
        <v>570000000</v>
      </c>
      <c r="R167">
        <f>[1]!s_west_eps($A167,YEAR($B$1),$B$1,180)</f>
        <v>0.32980000972747803</v>
      </c>
      <c r="S167">
        <f>[1]!s_west_instnum_np($A167,YEAR($B$1),$B$1,180)</f>
        <v>1</v>
      </c>
      <c r="T167">
        <f>[1]!s_west_stdnetprofit($A167,YEAR($B$1),$B$1,180)</f>
        <v>0</v>
      </c>
      <c r="U167">
        <f>[1]!s_west_mediannetprofit($A167,YEAR($B$1),$B$1,180)</f>
        <v>570000000</v>
      </c>
      <c r="V167">
        <f>[1]!s_west_maxnetprofit($A167,YEAR($B$1),$B$1,180)</f>
        <v>570000000</v>
      </c>
      <c r="W167">
        <f>[1]!s_west_minnetprofit($A167,YEAR($B$1),$B$1,180)</f>
        <v>570000000</v>
      </c>
      <c r="X167">
        <f>[1]!s_west_netprofit($A167,YEAR($B$1)+1,$B$1,180)</f>
        <v>644000000</v>
      </c>
      <c r="Y167">
        <f>[1]!s_west_eps($A167,YEAR($B$1)+1,$B$1,180)</f>
        <v>0.37259998917579701</v>
      </c>
      <c r="Z167">
        <f>[1]!s_west_instnum_np($A167,YEAR($B$1)+1,$B$1,180)</f>
        <v>1</v>
      </c>
      <c r="AA167">
        <f>[1]!s_west_stdnetprofit($A167,YEAR($B$1)+1,$B$1,180)</f>
        <v>0</v>
      </c>
      <c r="AB167">
        <f>[1]!s_west_mediannetprofit($A167,YEAR($B$1)+1,$B$1,180)</f>
        <v>644000000</v>
      </c>
      <c r="AC167">
        <f>[1]!s_west_maxnetprofit($A167,YEAR($B$1)+1,$B$1,180)</f>
        <v>644000000</v>
      </c>
      <c r="AD167">
        <f>[1]!s_west_minnetprofit($A167,YEAR($B$1)+1,$B$1,180)</f>
        <v>644000000</v>
      </c>
      <c r="AE167">
        <f>[1]!s_west_avgroe($A167,YEAR($B$1),$B$1,180)</f>
        <v>4.71000003814697</v>
      </c>
      <c r="AF167">
        <f>IFERROR([1]!s_info_indexweight($A167,$B$1,"000016.SH"),"")</f>
        <v>0</v>
      </c>
      <c r="AG167">
        <f>IFERROR([1]!s_info_indexweight($A167,$B$1,"000300.SH"),"")</f>
        <v>0</v>
      </c>
      <c r="AH167">
        <f>IFERROR([1]!s_info_indexweight($A167,$B$1,"000905.SH"),"")</f>
        <v>0</v>
      </c>
      <c r="AI167">
        <f>IFERROR([1]!s_info_indexweight($A167,$B$1,"000852.SH"),"")</f>
        <v>5.3999999999999999E-2</v>
      </c>
    </row>
    <row r="168" spans="1:35">
      <c r="A168" t="s">
        <v>200</v>
      </c>
      <c r="B168">
        <f>[1]!s_dq_close($A168,$B$1,3)</f>
        <v>22.73</v>
      </c>
      <c r="C168">
        <f>[1]!s_dq_volume($A168,$B$1)</f>
        <v>18497078</v>
      </c>
      <c r="D168">
        <f>[1]!s_dq_amount($A168,$B$1)</f>
        <v>416029959</v>
      </c>
      <c r="E168">
        <f>[1]!s_dq_turn($A168,$B$1)</f>
        <v>1.5823060642115601</v>
      </c>
      <c r="F168">
        <f>[1]!S_VAL_MV($A168,$B$1)</f>
        <v>26571255236.23</v>
      </c>
      <c r="G168">
        <f>[1]!s_val_ev($A168,$B$1)</f>
        <v>26571255236.23</v>
      </c>
      <c r="H168">
        <f>[1]!s_val_ev1($A168,$B$1)</f>
        <v>26571255236.23</v>
      </c>
      <c r="I168">
        <f>IFERROR([1]!s_mq_amount($A168,$B$1),"")</f>
        <v>771128164</v>
      </c>
      <c r="J168">
        <f>[1]!s_val_pe_ttm($A168,$B$1)</f>
        <v>14.6793727874756</v>
      </c>
      <c r="K168">
        <f>[1]!s_val_pb_lf($A168,$B$1)</f>
        <v>1.60523021221161</v>
      </c>
      <c r="L168">
        <f>[1]!s_val_dividendyield2($A168,$B$1)</f>
        <v>3.1676198856137301</v>
      </c>
      <c r="M168">
        <f>[1]!s_val_evtoebitda($A168,$B$1)</f>
        <v>6.3057140586022102</v>
      </c>
      <c r="N168">
        <f>[1]!s_risk_betar24($A168,$B$1)</f>
        <v>0.7567999958992</v>
      </c>
      <c r="O168">
        <f>[1]!s_profitnotice_changeratio($A168,$B$1)</f>
        <v>0</v>
      </c>
      <c r="P168">
        <f>IFERROR([1]!i_pq_pctchange($A168,TEXT(DATE(YEAR($B$1),1,1),"yyyy-mm-dd"),$B$1),"")</f>
        <v>34.4970414201184</v>
      </c>
      <c r="Q168">
        <f>[1]!s_west_netprofit($A168,YEAR($B$1),$B$1,180)</f>
        <v>2026313571</v>
      </c>
      <c r="R168">
        <f>[1]!s_west_eps($A168,YEAR($B$1),$B$1,180)</f>
        <v>1.7333999872207599</v>
      </c>
      <c r="S168">
        <f>[1]!s_west_instnum_np($A168,YEAR($B$1),$B$1,180)</f>
        <v>14</v>
      </c>
      <c r="T168">
        <f>[1]!s_west_stdnetprofit($A168,YEAR($B$1),$B$1,180)</f>
        <v>81780699</v>
      </c>
      <c r="U168">
        <f>[1]!s_west_mediannetprofit($A168,YEAR($B$1),$B$1,180)</f>
        <v>2017500000</v>
      </c>
      <c r="V168">
        <f>[1]!s_west_maxnetprofit($A168,YEAR($B$1),$B$1,180)</f>
        <v>2179000000</v>
      </c>
      <c r="W168">
        <f>[1]!s_west_minnetprofit($A168,YEAR($B$1),$B$1,180)</f>
        <v>1900000000</v>
      </c>
      <c r="X168">
        <f>[1]!s_west_netprofit($A168,YEAR($B$1)+1,$B$1,180)</f>
        <v>2419654286</v>
      </c>
      <c r="Y168">
        <f>[1]!s_west_eps($A168,YEAR($B$1)+1,$B$1,180)</f>
        <v>2.0699000358581499</v>
      </c>
      <c r="Z168">
        <f>[1]!s_west_instnum_np($A168,YEAR($B$1)+1,$B$1,180)</f>
        <v>14</v>
      </c>
      <c r="AA168">
        <f>[1]!s_west_stdnetprofit($A168,YEAR($B$1)+1,$B$1,180)</f>
        <v>109057780</v>
      </c>
      <c r="AB168">
        <f>[1]!s_west_mediannetprofit($A168,YEAR($B$1)+1,$B$1,180)</f>
        <v>2414080000</v>
      </c>
      <c r="AC168">
        <f>[1]!s_west_maxnetprofit($A168,YEAR($B$1)+1,$B$1,180)</f>
        <v>2585000000</v>
      </c>
      <c r="AD168">
        <f>[1]!s_west_minnetprofit($A168,YEAR($B$1)+1,$B$1,180)</f>
        <v>2217000000</v>
      </c>
      <c r="AE168">
        <f>[1]!s_west_avgroe($A168,YEAR($B$1),$B$1,180)</f>
        <v>12.2153997421265</v>
      </c>
      <c r="AF168">
        <f>IFERROR([1]!s_info_indexweight($A168,$B$1,"000016.SH"),"")</f>
        <v>0</v>
      </c>
      <c r="AG168">
        <f>IFERROR([1]!s_info_indexweight($A168,$B$1,"000300.SH"),"")</f>
        <v>0</v>
      </c>
      <c r="AH168">
        <f>IFERROR([1]!s_info_indexweight($A168,$B$1,"000905.SH"),"")</f>
        <v>0.12</v>
      </c>
      <c r="AI168">
        <f>IFERROR([1]!s_info_indexweight($A168,$B$1,"000852.SH"),"")</f>
        <v>0</v>
      </c>
    </row>
    <row r="169" spans="1:35">
      <c r="A169" t="s">
        <v>201</v>
      </c>
      <c r="B169">
        <f>[1]!s_dq_close($A169,$B$1,3)</f>
        <v>6.31</v>
      </c>
      <c r="C169">
        <f>[1]!s_dq_volume($A169,$B$1)</f>
        <v>79078280</v>
      </c>
      <c r="D169">
        <f>[1]!s_dq_amount($A169,$B$1)</f>
        <v>496428812</v>
      </c>
      <c r="E169">
        <f>[1]!s_dq_turn($A169,$B$1)</f>
        <v>1.46892313325103</v>
      </c>
      <c r="F169">
        <f>[1]!S_VAL_MV($A169,$B$1)</f>
        <v>109624442267.37</v>
      </c>
      <c r="G169">
        <f>[1]!s_val_ev($A169,$B$1)</f>
        <v>109624442267.37</v>
      </c>
      <c r="H169">
        <f>[1]!s_val_ev1($A169,$B$1)</f>
        <v>183252235176.76001</v>
      </c>
      <c r="I169">
        <f>IFERROR([1]!s_mq_amount($A169,$B$1),"")</f>
        <v>892882494</v>
      </c>
      <c r="J169">
        <f>[1]!s_val_pe_ttm($A169,$B$1)</f>
        <v>26.440069198608398</v>
      </c>
      <c r="K169">
        <f>[1]!s_val_pb_lf($A169,$B$1)</f>
        <v>2.4183948040008501</v>
      </c>
      <c r="L169">
        <f>[1]!s_val_dividendyield2($A169,$B$1)</f>
        <v>0.87903016439503201</v>
      </c>
      <c r="M169">
        <f>[1]!s_val_evtoebitda($A169,$B$1)</f>
        <v>19.309970853560799</v>
      </c>
      <c r="N169">
        <f>[1]!s_risk_betar24($A169,$B$1)</f>
        <v>1.18000004440546E-2</v>
      </c>
      <c r="O169">
        <f>[1]!s_profitnotice_changeratio($A169,$B$1)</f>
        <v>0</v>
      </c>
      <c r="P169">
        <f>IFERROR([1]!i_pq_pctchange($A169,TEXT(DATE(YEAR($B$1),1,1),"yyyy-mm-dd"),$B$1),"")</f>
        <v>-2.4729520865533301</v>
      </c>
      <c r="Q169">
        <f>[1]!s_west_netprofit($A169,YEAR($B$1),$B$1,180)</f>
        <v>0</v>
      </c>
      <c r="R169">
        <f>[1]!s_west_eps($A169,YEAR($B$1),$B$1,180)</f>
        <v>0</v>
      </c>
      <c r="S169">
        <f>[1]!s_west_instnum_np($A169,YEAR($B$1),$B$1,180)</f>
        <v>0</v>
      </c>
      <c r="T169">
        <f>[1]!s_west_stdnetprofit($A169,YEAR($B$1),$B$1,180)</f>
        <v>0</v>
      </c>
      <c r="U169">
        <f>[1]!s_west_mediannetprofit($A169,YEAR($B$1),$B$1,180)</f>
        <v>0</v>
      </c>
      <c r="V169">
        <f>[1]!s_west_maxnetprofit($A169,YEAR($B$1),$B$1,180)</f>
        <v>0</v>
      </c>
      <c r="W169">
        <f>[1]!s_west_minnetprofit($A169,YEAR($B$1),$B$1,180)</f>
        <v>0</v>
      </c>
      <c r="X169">
        <f>[1]!s_west_netprofit($A169,YEAR($B$1)+1,$B$1,180)</f>
        <v>0</v>
      </c>
      <c r="Y169">
        <f>[1]!s_west_eps($A169,YEAR($B$1)+1,$B$1,180)</f>
        <v>0</v>
      </c>
      <c r="Z169">
        <f>[1]!s_west_instnum_np($A169,YEAR($B$1)+1,$B$1,180)</f>
        <v>0</v>
      </c>
      <c r="AA169">
        <f>[1]!s_west_stdnetprofit($A169,YEAR($B$1)+1,$B$1,180)</f>
        <v>0</v>
      </c>
      <c r="AB169">
        <f>[1]!s_west_mediannetprofit($A169,YEAR($B$1)+1,$B$1,180)</f>
        <v>0</v>
      </c>
      <c r="AC169">
        <f>[1]!s_west_maxnetprofit($A169,YEAR($B$1)+1,$B$1,180)</f>
        <v>0</v>
      </c>
      <c r="AD169">
        <f>[1]!s_west_minnetprofit($A169,YEAR($B$1)+1,$B$1,180)</f>
        <v>0</v>
      </c>
      <c r="AE169">
        <f>[1]!s_west_avgroe($A169,YEAR($B$1),$B$1,180)</f>
        <v>0</v>
      </c>
      <c r="AF169">
        <f>IFERROR([1]!s_info_indexweight($A169,$B$1,"000016.SH"),"")</f>
        <v>0</v>
      </c>
      <c r="AG169">
        <f>IFERROR([1]!s_info_indexweight($A169,$B$1,"000300.SH"),"")</f>
        <v>0</v>
      </c>
      <c r="AH169">
        <f>IFERROR([1]!s_info_indexweight($A169,$B$1,"000905.SH"),"")</f>
        <v>0.09</v>
      </c>
      <c r="AI169">
        <f>IFERROR([1]!s_info_indexweight($A169,$B$1,"000852.SH"),"")</f>
        <v>0</v>
      </c>
    </row>
    <row r="170" spans="1:35">
      <c r="A170" t="s">
        <v>202</v>
      </c>
      <c r="B170">
        <f>[1]!s_dq_close($A170,$B$1,3)</f>
        <v>3.59</v>
      </c>
      <c r="C170">
        <f>[1]!s_dq_volume($A170,$B$1)</f>
        <v>35153405</v>
      </c>
      <c r="D170">
        <f>[1]!s_dq_amount($A170,$B$1)</f>
        <v>126751083</v>
      </c>
      <c r="E170">
        <f>[1]!s_dq_turn($A170,$B$1)</f>
        <v>0.471755999666995</v>
      </c>
      <c r="F170">
        <f>[1]!S_VAL_MV($A170,$B$1)</f>
        <v>27840332858.299999</v>
      </c>
      <c r="G170">
        <f>[1]!s_val_ev($A170,$B$1)</f>
        <v>27840332858.299999</v>
      </c>
      <c r="H170">
        <f>[1]!s_val_ev1($A170,$B$1)</f>
        <v>61609322625.330002</v>
      </c>
      <c r="I170">
        <f>IFERROR([1]!s_mq_amount($A170,$B$1),"")</f>
        <v>245243331</v>
      </c>
      <c r="J170">
        <f>[1]!s_val_pe_ttm($A170,$B$1)</f>
        <v>33.071502685546903</v>
      </c>
      <c r="K170">
        <f>[1]!s_val_pb_lf($A170,$B$1)</f>
        <v>0.55378979444503795</v>
      </c>
      <c r="L170">
        <f>[1]!s_val_dividendyield2($A170,$B$1)</f>
        <v>0.614315867954904</v>
      </c>
      <c r="M170">
        <f>[1]!s_val_evtoebitda($A170,$B$1)</f>
        <v>5.2899487954013598</v>
      </c>
      <c r="N170">
        <f>[1]!s_risk_betar24($A170,$B$1)</f>
        <v>1.4672000408172601</v>
      </c>
      <c r="O170">
        <f>[1]!s_profitnotice_changeratio($A170,$B$1)</f>
        <v>0</v>
      </c>
      <c r="P170">
        <f>IFERROR([1]!i_pq_pctchange($A170,TEXT(DATE(YEAR($B$1),1,1),"yyyy-mm-dd"),$B$1),"")</f>
        <v>-26.734693877550999</v>
      </c>
      <c r="Q170">
        <f>[1]!s_west_netprofit($A170,YEAR($B$1),$B$1,180)</f>
        <v>1129000000</v>
      </c>
      <c r="R170">
        <f>[1]!s_west_eps($A170,YEAR($B$1),$B$1,180)</f>
        <v>0.145600005984306</v>
      </c>
      <c r="S170">
        <f>[1]!s_west_instnum_np($A170,YEAR($B$1),$B$1,180)</f>
        <v>1</v>
      </c>
      <c r="T170">
        <f>[1]!s_west_stdnetprofit($A170,YEAR($B$1),$B$1,180)</f>
        <v>0</v>
      </c>
      <c r="U170">
        <f>[1]!s_west_mediannetprofit($A170,YEAR($B$1),$B$1,180)</f>
        <v>1129000000</v>
      </c>
      <c r="V170">
        <f>[1]!s_west_maxnetprofit($A170,YEAR($B$1),$B$1,180)</f>
        <v>1129000000</v>
      </c>
      <c r="W170">
        <f>[1]!s_west_minnetprofit($A170,YEAR($B$1),$B$1,180)</f>
        <v>1129000000</v>
      </c>
      <c r="X170">
        <f>[1]!s_west_netprofit($A170,YEAR($B$1)+1,$B$1,180)</f>
        <v>1253000000</v>
      </c>
      <c r="Y170">
        <f>[1]!s_west_eps($A170,YEAR($B$1)+1,$B$1,180)</f>
        <v>0.16159999370575001</v>
      </c>
      <c r="Z170">
        <f>[1]!s_west_instnum_np($A170,YEAR($B$1)+1,$B$1,180)</f>
        <v>1</v>
      </c>
      <c r="AA170">
        <f>[1]!s_west_stdnetprofit($A170,YEAR($B$1)+1,$B$1,180)</f>
        <v>0</v>
      </c>
      <c r="AB170">
        <f>[1]!s_west_mediannetprofit($A170,YEAR($B$1)+1,$B$1,180)</f>
        <v>1253000000</v>
      </c>
      <c r="AC170">
        <f>[1]!s_west_maxnetprofit($A170,YEAR($B$1)+1,$B$1,180)</f>
        <v>1253000000</v>
      </c>
      <c r="AD170">
        <f>[1]!s_west_minnetprofit($A170,YEAR($B$1)+1,$B$1,180)</f>
        <v>1253000000</v>
      </c>
      <c r="AE170">
        <f>[1]!s_west_avgroe($A170,YEAR($B$1),$B$1,180)</f>
        <v>2.2000000476837198</v>
      </c>
      <c r="AF170">
        <f>IFERROR([1]!s_info_indexweight($A170,$B$1,"000016.SH"),"")</f>
        <v>0</v>
      </c>
      <c r="AG170">
        <f>IFERROR([1]!s_info_indexweight($A170,$B$1,"000300.SH"),"")</f>
        <v>0</v>
      </c>
      <c r="AH170">
        <f>IFERROR([1]!s_info_indexweight($A170,$B$1,"000905.SH"),"")</f>
        <v>5.2999999999999999E-2</v>
      </c>
      <c r="AI170">
        <f>IFERROR([1]!s_info_indexweight($A170,$B$1,"000852.SH"),"")</f>
        <v>0</v>
      </c>
    </row>
    <row r="171" spans="1:35">
      <c r="A171" t="s">
        <v>203</v>
      </c>
      <c r="B171">
        <f>[1]!s_dq_close($A171,$B$1,3)</f>
        <v>43.19</v>
      </c>
      <c r="C171">
        <f>[1]!s_dq_volume($A171,$B$1)</f>
        <v>115772453</v>
      </c>
      <c r="D171">
        <f>[1]!s_dq_amount($A171,$B$1)</f>
        <v>4845255179</v>
      </c>
      <c r="E171">
        <f>[1]!s_dq_turn($A171,$B$1)</f>
        <v>7.0359915436964897</v>
      </c>
      <c r="F171">
        <f>[1]!S_VAL_MV($A171,$B$1)</f>
        <v>71066206006.880005</v>
      </c>
      <c r="G171">
        <f>[1]!s_val_ev($A171,$B$1)</f>
        <v>71066206006.880005</v>
      </c>
      <c r="H171">
        <f>[1]!s_val_ev1($A171,$B$1)</f>
        <v>86170562404.070007</v>
      </c>
      <c r="I171">
        <f>IFERROR([1]!s_mq_amount($A171,$B$1),"")</f>
        <v>8753357785</v>
      </c>
      <c r="J171">
        <f>[1]!s_val_pe_ttm($A171,$B$1)</f>
        <v>30.4440402984619</v>
      </c>
      <c r="K171">
        <f>[1]!s_val_pb_lf($A171,$B$1)</f>
        <v>3.4993710517883301</v>
      </c>
      <c r="L171">
        <f>[1]!s_val_dividendyield2($A171,$B$1)</f>
        <v>0.83352627923130396</v>
      </c>
      <c r="M171">
        <f>[1]!s_val_evtoebitda($A171,$B$1)</f>
        <v>17.993373015165901</v>
      </c>
      <c r="N171">
        <f>[1]!s_risk_betar24($A171,$B$1)</f>
        <v>1.8457000255584699</v>
      </c>
      <c r="O171">
        <f>[1]!s_profitnotice_changeratio($A171,$B$1)</f>
        <v>0</v>
      </c>
      <c r="P171">
        <f>IFERROR([1]!i_pq_pctchange($A171,TEXT(DATE(YEAR($B$1),1,1),"yyyy-mm-dd"),$B$1),"")</f>
        <v>56.369809628961399</v>
      </c>
      <c r="Q171">
        <f>[1]!s_west_netprofit($A171,YEAR($B$1),$B$1,180)</f>
        <v>3505808750</v>
      </c>
      <c r="R171">
        <f>[1]!s_west_eps($A171,YEAR($B$1),$B$1,180)</f>
        <v>2.1305999755859402</v>
      </c>
      <c r="S171">
        <f>[1]!s_west_instnum_np($A171,YEAR($B$1),$B$1,180)</f>
        <v>8</v>
      </c>
      <c r="T171">
        <f>[1]!s_west_stdnetprofit($A171,YEAR($B$1),$B$1,180)</f>
        <v>782472122</v>
      </c>
      <c r="U171">
        <f>[1]!s_west_mediannetprofit($A171,YEAR($B$1),$B$1,180)</f>
        <v>3628235000</v>
      </c>
      <c r="V171">
        <f>[1]!s_west_maxnetprofit($A171,YEAR($B$1),$B$1,180)</f>
        <v>4591000000</v>
      </c>
      <c r="W171">
        <f>[1]!s_west_minnetprofit($A171,YEAR($B$1),$B$1,180)</f>
        <v>2537000000</v>
      </c>
      <c r="X171">
        <f>[1]!s_west_netprofit($A171,YEAR($B$1)+1,$B$1,180)</f>
        <v>3826843750</v>
      </c>
      <c r="Y171">
        <f>[1]!s_west_eps($A171,YEAR($B$1)+1,$B$1,180)</f>
        <v>2.3257000446319598</v>
      </c>
      <c r="Z171">
        <f>[1]!s_west_instnum_np($A171,YEAR($B$1)+1,$B$1,180)</f>
        <v>8</v>
      </c>
      <c r="AA171">
        <f>[1]!s_west_stdnetprofit($A171,YEAR($B$1)+1,$B$1,180)</f>
        <v>844345128</v>
      </c>
      <c r="AB171">
        <f>[1]!s_west_mediannetprofit($A171,YEAR($B$1)+1,$B$1,180)</f>
        <v>4128875000</v>
      </c>
      <c r="AC171">
        <f>[1]!s_west_maxnetprofit($A171,YEAR($B$1)+1,$B$1,180)</f>
        <v>4592000000</v>
      </c>
      <c r="AD171">
        <f>[1]!s_west_minnetprofit($A171,YEAR($B$1)+1,$B$1,180)</f>
        <v>2792000000</v>
      </c>
      <c r="AE171">
        <f>[1]!s_west_avgroe($A171,YEAR($B$1),$B$1,180)</f>
        <v>14.1499996185303</v>
      </c>
      <c r="AF171">
        <f>IFERROR([1]!s_info_indexweight($A171,$B$1,"000016.SH"),"")</f>
        <v>0</v>
      </c>
      <c r="AG171">
        <f>IFERROR([1]!s_info_indexweight($A171,$B$1,"000300.SH"),"")</f>
        <v>0</v>
      </c>
      <c r="AH171">
        <f>IFERROR([1]!s_info_indexweight($A171,$B$1,"000905.SH"),"")</f>
        <v>0.35099999999999998</v>
      </c>
      <c r="AI171">
        <f>IFERROR([1]!s_info_indexweight($A171,$B$1,"000852.SH"),"")</f>
        <v>0</v>
      </c>
    </row>
    <row r="172" spans="1:35">
      <c r="A172" t="s">
        <v>204</v>
      </c>
      <c r="B172">
        <f>[1]!s_dq_close($A172,$B$1,3)</f>
        <v>29</v>
      </c>
      <c r="C172">
        <f>[1]!s_dq_volume($A172,$B$1)</f>
        <v>8877765</v>
      </c>
      <c r="D172">
        <f>[1]!s_dq_amount($A172,$B$1)</f>
        <v>256669426</v>
      </c>
      <c r="E172">
        <f>[1]!s_dq_turn($A172,$B$1)</f>
        <v>0.50642890290600695</v>
      </c>
      <c r="F172">
        <f>[1]!S_VAL_MV($A172,$B$1)</f>
        <v>50858368592</v>
      </c>
      <c r="G172">
        <f>[1]!s_val_ev($A172,$B$1)</f>
        <v>50858368592</v>
      </c>
      <c r="H172">
        <f>[1]!s_val_ev1($A172,$B$1)</f>
        <v>53018533640.75</v>
      </c>
      <c r="I172">
        <f>IFERROR([1]!s_mq_amount($A172,$B$1),"")</f>
        <v>599464379</v>
      </c>
      <c r="J172">
        <f>[1]!s_val_pe_ttm($A172,$B$1)</f>
        <v>14.5234260559082</v>
      </c>
      <c r="K172">
        <f>[1]!s_val_pb_lf($A172,$B$1)</f>
        <v>1.9763814210891699</v>
      </c>
      <c r="L172">
        <f>[1]!s_val_dividendyield2($A172,$B$1)</f>
        <v>3.2074801056371198</v>
      </c>
      <c r="M172">
        <f>[1]!s_val_evtoebitda($A172,$B$1)</f>
        <v>9.7231368243434897</v>
      </c>
      <c r="N172">
        <f>[1]!s_risk_betar24($A172,$B$1)</f>
        <v>0.76719999313354503</v>
      </c>
      <c r="O172">
        <f>[1]!s_profitnotice_changeratio($A172,$B$1)</f>
        <v>0</v>
      </c>
      <c r="P172">
        <f>IFERROR([1]!i_pq_pctchange($A172,TEXT(DATE(YEAR($B$1),1,1),"yyyy-mm-dd"),$B$1),"")</f>
        <v>-26.489226869454999</v>
      </c>
      <c r="Q172">
        <f>[1]!s_west_netprofit($A172,YEAR($B$1),$B$1,180)</f>
        <v>3913871667</v>
      </c>
      <c r="R172">
        <f>[1]!s_west_eps($A172,YEAR($B$1),$B$1,180)</f>
        <v>2.23169994354248</v>
      </c>
      <c r="S172">
        <f>[1]!s_west_instnum_np($A172,YEAR($B$1),$B$1,180)</f>
        <v>12</v>
      </c>
      <c r="T172">
        <f>[1]!s_west_stdnetprofit($A172,YEAR($B$1),$B$1,180)</f>
        <v>230500746</v>
      </c>
      <c r="U172">
        <f>[1]!s_west_mediannetprofit($A172,YEAR($B$1),$B$1,180)</f>
        <v>3860385000</v>
      </c>
      <c r="V172">
        <f>[1]!s_west_maxnetprofit($A172,YEAR($B$1),$B$1,180)</f>
        <v>4401000000</v>
      </c>
      <c r="W172">
        <f>[1]!s_west_minnetprofit($A172,YEAR($B$1),$B$1,180)</f>
        <v>3504000000</v>
      </c>
      <c r="X172">
        <f>[1]!s_west_netprofit($A172,YEAR($B$1)+1,$B$1,180)</f>
        <v>4360770833</v>
      </c>
      <c r="Y172">
        <f>[1]!s_west_eps($A172,YEAR($B$1)+1,$B$1,180)</f>
        <v>2.4865999221801798</v>
      </c>
      <c r="Z172">
        <f>[1]!s_west_instnum_np($A172,YEAR($B$1)+1,$B$1,180)</f>
        <v>12</v>
      </c>
      <c r="AA172">
        <f>[1]!s_west_stdnetprofit($A172,YEAR($B$1)+1,$B$1,180)</f>
        <v>293464626</v>
      </c>
      <c r="AB172">
        <f>[1]!s_west_mediannetprofit($A172,YEAR($B$1)+1,$B$1,180)</f>
        <v>4278000000</v>
      </c>
      <c r="AC172">
        <f>[1]!s_west_maxnetprofit($A172,YEAR($B$1)+1,$B$1,180)</f>
        <v>4936000000</v>
      </c>
      <c r="AD172">
        <f>[1]!s_west_minnetprofit($A172,YEAR($B$1)+1,$B$1,180)</f>
        <v>3901000000</v>
      </c>
      <c r="AE172">
        <f>[1]!s_west_avgroe($A172,YEAR($B$1),$B$1,180)</f>
        <v>14.0954999923706</v>
      </c>
      <c r="AF172">
        <f>IFERROR([1]!s_info_indexweight($A172,$B$1,"000016.SH"),"")</f>
        <v>0</v>
      </c>
      <c r="AG172">
        <f>IFERROR([1]!s_info_indexweight($A172,$B$1,"000300.SH"),"")</f>
        <v>9.64E-2</v>
      </c>
      <c r="AH172">
        <f>IFERROR([1]!s_info_indexweight($A172,$B$1,"000905.SH"),"")</f>
        <v>0</v>
      </c>
      <c r="AI172">
        <f>IFERROR([1]!s_info_indexweight($A172,$B$1,"000852.SH"),"")</f>
        <v>0</v>
      </c>
    </row>
    <row r="173" spans="1:35">
      <c r="A173" t="s">
        <v>205</v>
      </c>
      <c r="B173">
        <f>[1]!s_dq_close($A173,$B$1,3)</f>
        <v>5.21</v>
      </c>
      <c r="C173">
        <f>[1]!s_dq_volume($A173,$B$1)</f>
        <v>140523771</v>
      </c>
      <c r="D173">
        <f>[1]!s_dq_amount($A173,$B$1)</f>
        <v>728849044</v>
      </c>
      <c r="E173">
        <f>[1]!s_dq_turn($A173,$B$1)</f>
        <v>4.3085325093632196</v>
      </c>
      <c r="F173">
        <f>[1]!S_VAL_MV($A173,$B$1)</f>
        <v>18136192433.360001</v>
      </c>
      <c r="G173">
        <f>[1]!s_val_ev($A173,$B$1)</f>
        <v>18136192433.360001</v>
      </c>
      <c r="H173">
        <f>[1]!s_val_ev1($A173,$B$1)</f>
        <v>42037609891.629997</v>
      </c>
      <c r="I173">
        <f>IFERROR([1]!s_mq_amount($A173,$B$1),"")</f>
        <v>1710968153</v>
      </c>
      <c r="J173">
        <f>[1]!s_val_pe_ttm($A173,$B$1)</f>
        <v>161.84602355957</v>
      </c>
      <c r="K173">
        <f>[1]!s_val_pb_lf($A173,$B$1)</f>
        <v>1.34793841838837</v>
      </c>
      <c r="L173">
        <f>[1]!s_val_dividendyield2($A173,$B$1)</f>
        <v>1.3819577735124799</v>
      </c>
      <c r="M173">
        <f>[1]!s_val_evtoebitda($A173,$B$1)</f>
        <v>18.037047674784599</v>
      </c>
      <c r="N173">
        <f>[1]!s_risk_betar24($A173,$B$1)</f>
        <v>0.62529999017715499</v>
      </c>
      <c r="O173">
        <f>[1]!s_profitnotice_changeratio($A173,$B$1)</f>
        <v>0</v>
      </c>
      <c r="P173">
        <f>IFERROR([1]!i_pq_pctchange($A173,TEXT(DATE(YEAR($B$1),1,1),"yyyy-mm-dd"),$B$1),"")</f>
        <v>22.014051522248199</v>
      </c>
      <c r="Q173">
        <f>[1]!s_west_netprofit($A173,YEAR($B$1),$B$1,180)</f>
        <v>0</v>
      </c>
      <c r="R173">
        <f>[1]!s_west_eps($A173,YEAR($B$1),$B$1,180)</f>
        <v>0</v>
      </c>
      <c r="S173">
        <f>[1]!s_west_instnum_np($A173,YEAR($B$1),$B$1,180)</f>
        <v>0</v>
      </c>
      <c r="T173">
        <f>[1]!s_west_stdnetprofit($A173,YEAR($B$1),$B$1,180)</f>
        <v>0</v>
      </c>
      <c r="U173">
        <f>[1]!s_west_mediannetprofit($A173,YEAR($B$1),$B$1,180)</f>
        <v>0</v>
      </c>
      <c r="V173">
        <f>[1]!s_west_maxnetprofit($A173,YEAR($B$1),$B$1,180)</f>
        <v>0</v>
      </c>
      <c r="W173">
        <f>[1]!s_west_minnetprofit($A173,YEAR($B$1),$B$1,180)</f>
        <v>0</v>
      </c>
      <c r="X173">
        <f>[1]!s_west_netprofit($A173,YEAR($B$1)+1,$B$1,180)</f>
        <v>0</v>
      </c>
      <c r="Y173">
        <f>[1]!s_west_eps($A173,YEAR($B$1)+1,$B$1,180)</f>
        <v>0</v>
      </c>
      <c r="Z173">
        <f>[1]!s_west_instnum_np($A173,YEAR($B$1)+1,$B$1,180)</f>
        <v>0</v>
      </c>
      <c r="AA173">
        <f>[1]!s_west_stdnetprofit($A173,YEAR($B$1)+1,$B$1,180)</f>
        <v>0</v>
      </c>
      <c r="AB173">
        <f>[1]!s_west_mediannetprofit($A173,YEAR($B$1)+1,$B$1,180)</f>
        <v>0</v>
      </c>
      <c r="AC173">
        <f>[1]!s_west_maxnetprofit($A173,YEAR($B$1)+1,$B$1,180)</f>
        <v>0</v>
      </c>
      <c r="AD173">
        <f>[1]!s_west_minnetprofit($A173,YEAR($B$1)+1,$B$1,180)</f>
        <v>0</v>
      </c>
      <c r="AE173">
        <f>[1]!s_west_avgroe($A173,YEAR($B$1),$B$1,180)</f>
        <v>0</v>
      </c>
      <c r="AF173">
        <f>IFERROR([1]!s_info_indexweight($A173,$B$1,"000016.SH"),"")</f>
        <v>0</v>
      </c>
      <c r="AG173">
        <f>IFERROR([1]!s_info_indexweight($A173,$B$1,"000300.SH"),"")</f>
        <v>0</v>
      </c>
      <c r="AH173">
        <f>IFERROR([1]!s_info_indexweight($A173,$B$1,"000905.SH"),"")</f>
        <v>0</v>
      </c>
      <c r="AI173">
        <f>IFERROR([1]!s_info_indexweight($A173,$B$1,"000852.SH"),"")</f>
        <v>8.1000000000000003E-2</v>
      </c>
    </row>
    <row r="174" spans="1:35">
      <c r="A174" t="s">
        <v>206</v>
      </c>
      <c r="B174">
        <f>[1]!s_dq_close($A174,$B$1,3)</f>
        <v>10.83</v>
      </c>
      <c r="C174">
        <f>[1]!s_dq_volume($A174,$B$1)</f>
        <v>160558195</v>
      </c>
      <c r="D174">
        <f>[1]!s_dq_amount($A174,$B$1)</f>
        <v>1760026337</v>
      </c>
      <c r="E174">
        <f>[1]!s_dq_turn($A174,$B$1)</f>
        <v>4.8867654891205099</v>
      </c>
      <c r="F174">
        <f>[1]!S_VAL_MV($A174,$B$1)</f>
        <v>35599199537.099998</v>
      </c>
      <c r="G174">
        <f>[1]!s_val_ev($A174,$B$1)</f>
        <v>35599199537.099998</v>
      </c>
      <c r="H174">
        <f>[1]!s_val_ev1($A174,$B$1)</f>
        <v>48149339513.07</v>
      </c>
      <c r="I174">
        <f>IFERROR([1]!s_mq_amount($A174,$B$1),"")</f>
        <v>2754088186</v>
      </c>
      <c r="J174">
        <f>[1]!s_val_pe_ttm($A174,$B$1)</f>
        <v>61.018611907958999</v>
      </c>
      <c r="K174">
        <f>[1]!s_val_pb_lf($A174,$B$1)</f>
        <v>1.98805260658264</v>
      </c>
      <c r="L174">
        <f>[1]!s_val_dividendyield2($A174,$B$1)</f>
        <v>1.68136445449627</v>
      </c>
      <c r="M174">
        <f>[1]!s_val_evtoebitda($A174,$B$1)</f>
        <v>22.231223087610399</v>
      </c>
      <c r="N174">
        <f>[1]!s_risk_betar24($A174,$B$1)</f>
        <v>1.3990000486373899</v>
      </c>
      <c r="O174">
        <f>[1]!s_profitnotice_changeratio($A174,$B$1)</f>
        <v>0</v>
      </c>
      <c r="P174">
        <f>IFERROR([1]!i_pq_pctchange($A174,TEXT(DATE(YEAR($B$1),1,1),"yyyy-mm-dd"),$B$1),"")</f>
        <v>47.547683923705698</v>
      </c>
      <c r="Q174">
        <f>[1]!s_west_netprofit($A174,YEAR($B$1),$B$1,180)</f>
        <v>781500000</v>
      </c>
      <c r="R174">
        <f>[1]!s_west_eps($A174,YEAR($B$1),$B$1,180)</f>
        <v>0.237700000405312</v>
      </c>
      <c r="S174">
        <f>[1]!s_west_instnum_np($A174,YEAR($B$1),$B$1,180)</f>
        <v>2</v>
      </c>
      <c r="T174">
        <f>[1]!s_west_stdnetprofit($A174,YEAR($B$1),$B$1,180)</f>
        <v>64346717</v>
      </c>
      <c r="U174">
        <f>[1]!s_west_mediannetprofit($A174,YEAR($B$1),$B$1,180)</f>
        <v>781500000</v>
      </c>
      <c r="V174">
        <f>[1]!s_west_maxnetprofit($A174,YEAR($B$1),$B$1,180)</f>
        <v>827000000</v>
      </c>
      <c r="W174">
        <f>[1]!s_west_minnetprofit($A174,YEAR($B$1),$B$1,180)</f>
        <v>736000000</v>
      </c>
      <c r="X174">
        <f>[1]!s_west_netprofit($A174,YEAR($B$1)+1,$B$1,180)</f>
        <v>899000000</v>
      </c>
      <c r="Y174">
        <f>[1]!s_west_eps($A174,YEAR($B$1)+1,$B$1,180)</f>
        <v>0.273499995470047</v>
      </c>
      <c r="Z174">
        <f>[1]!s_west_instnum_np($A174,YEAR($B$1)+1,$B$1,180)</f>
        <v>2</v>
      </c>
      <c r="AA174">
        <f>[1]!s_west_stdnetprofit($A174,YEAR($B$1)+1,$B$1,180)</f>
        <v>142835570</v>
      </c>
      <c r="AB174">
        <f>[1]!s_west_mediannetprofit($A174,YEAR($B$1)+1,$B$1,180)</f>
        <v>899000000</v>
      </c>
      <c r="AC174">
        <f>[1]!s_west_maxnetprofit($A174,YEAR($B$1)+1,$B$1,180)</f>
        <v>1000000000</v>
      </c>
      <c r="AD174">
        <f>[1]!s_west_minnetprofit($A174,YEAR($B$1)+1,$B$1,180)</f>
        <v>798000000</v>
      </c>
      <c r="AE174">
        <f>[1]!s_west_avgroe($A174,YEAR($B$1),$B$1,180)</f>
        <v>4.4499998092651403</v>
      </c>
      <c r="AF174">
        <f>IFERROR([1]!s_info_indexweight($A174,$B$1,"000016.SH"),"")</f>
        <v>0</v>
      </c>
      <c r="AG174">
        <f>IFERROR([1]!s_info_indexweight($A174,$B$1,"000300.SH"),"")</f>
        <v>0</v>
      </c>
      <c r="AH174">
        <f>IFERROR([1]!s_info_indexweight($A174,$B$1,"000905.SH"),"")</f>
        <v>0.128</v>
      </c>
      <c r="AI174">
        <f>IFERROR([1]!s_info_indexweight($A174,$B$1,"000852.SH"),"")</f>
        <v>0</v>
      </c>
    </row>
    <row r="175" spans="1:35">
      <c r="A175" t="s">
        <v>207</v>
      </c>
      <c r="B175">
        <f>[1]!s_dq_close($A175,$B$1,3)</f>
        <v>21.96</v>
      </c>
      <c r="C175">
        <f>[1]!s_dq_volume($A175,$B$1)</f>
        <v>55268119</v>
      </c>
      <c r="D175">
        <f>[1]!s_dq_amount($A175,$B$1)</f>
        <v>1211914754</v>
      </c>
      <c r="E175">
        <f>[1]!s_dq_turn($A175,$B$1)</f>
        <v>5.3073535167317498</v>
      </c>
      <c r="F175">
        <f>[1]!S_VAL_MV($A175,$B$1)</f>
        <v>23069405958.119999</v>
      </c>
      <c r="G175">
        <f>[1]!s_val_ev($A175,$B$1)</f>
        <v>23069405958.119999</v>
      </c>
      <c r="H175">
        <f>[1]!s_val_ev1($A175,$B$1)</f>
        <v>23490548683.720001</v>
      </c>
      <c r="I175">
        <f>IFERROR([1]!s_mq_amount($A175,$B$1),"")</f>
        <v>2529318904</v>
      </c>
      <c r="J175">
        <f>[1]!s_val_pe_ttm($A175,$B$1)</f>
        <v>60.463054656982401</v>
      </c>
      <c r="K175">
        <f>[1]!s_val_pb_lf($A175,$B$1)</f>
        <v>3.9206957817077601</v>
      </c>
      <c r="L175">
        <f>[1]!s_val_dividendyield2($A175,$B$1)</f>
        <v>0.910919075166014</v>
      </c>
      <c r="M175">
        <f>[1]!s_val_evtoebitda($A175,$B$1)</f>
        <v>27.9604633506539</v>
      </c>
      <c r="N175">
        <f>[1]!s_risk_betar24($A175,$B$1)</f>
        <v>1.28659999370575</v>
      </c>
      <c r="O175">
        <f>[1]!s_profitnotice_changeratio($A175,$B$1)</f>
        <v>0</v>
      </c>
      <c r="P175">
        <f>IFERROR([1]!i_pq_pctchange($A175,TEXT(DATE(YEAR($B$1),1,1),"yyyy-mm-dd"),$B$1),"")</f>
        <v>4.5216563541170798</v>
      </c>
      <c r="Q175">
        <f>[1]!s_west_netprofit($A175,YEAR($B$1),$B$1,180)</f>
        <v>385363333</v>
      </c>
      <c r="R175">
        <f>[1]!s_west_eps($A175,YEAR($B$1),$B$1,180)</f>
        <v>0.36669999361038202</v>
      </c>
      <c r="S175">
        <f>[1]!s_west_instnum_np($A175,YEAR($B$1),$B$1,180)</f>
        <v>3</v>
      </c>
      <c r="T175">
        <f>[1]!s_west_stdnetprofit($A175,YEAR($B$1),$B$1,180)</f>
        <v>3265889</v>
      </c>
      <c r="U175">
        <f>[1]!s_west_mediannetprofit($A175,YEAR($B$1),$B$1,180)</f>
        <v>384000000</v>
      </c>
      <c r="V175">
        <f>[1]!s_west_maxnetprofit($A175,YEAR($B$1),$B$1,180)</f>
        <v>389090000</v>
      </c>
      <c r="W175">
        <f>[1]!s_west_minnetprofit($A175,YEAR($B$1),$B$1,180)</f>
        <v>383000000</v>
      </c>
      <c r="X175">
        <f>[1]!s_west_netprofit($A175,YEAR($B$1)+1,$B$1,180)</f>
        <v>425470000</v>
      </c>
      <c r="Y175">
        <f>[1]!s_west_eps($A175,YEAR($B$1)+1,$B$1,180)</f>
        <v>0.40490001440048201</v>
      </c>
      <c r="Z175">
        <f>[1]!s_west_instnum_np($A175,YEAR($B$1)+1,$B$1,180)</f>
        <v>3</v>
      </c>
      <c r="AA175">
        <f>[1]!s_west_stdnetprofit($A175,YEAR($B$1)+1,$B$1,180)</f>
        <v>29431152</v>
      </c>
      <c r="AB175">
        <f>[1]!s_west_mediannetprofit($A175,YEAR($B$1)+1,$B$1,180)</f>
        <v>410000000</v>
      </c>
      <c r="AC175">
        <f>[1]!s_west_maxnetprofit($A175,YEAR($B$1)+1,$B$1,180)</f>
        <v>459410000</v>
      </c>
      <c r="AD175">
        <f>[1]!s_west_minnetprofit($A175,YEAR($B$1)+1,$B$1,180)</f>
        <v>407000000</v>
      </c>
      <c r="AE175">
        <f>[1]!s_west_avgroe($A175,YEAR($B$1),$B$1,180)</f>
        <v>6.32670021057129</v>
      </c>
      <c r="AF175">
        <f>IFERROR([1]!s_info_indexweight($A175,$B$1,"000016.SH"),"")</f>
        <v>0</v>
      </c>
      <c r="AG175">
        <f>IFERROR([1]!s_info_indexweight($A175,$B$1,"000300.SH"),"")</f>
        <v>0</v>
      </c>
      <c r="AH175">
        <f>IFERROR([1]!s_info_indexweight($A175,$B$1,"000905.SH"),"")</f>
        <v>0</v>
      </c>
      <c r="AI175">
        <f>IFERROR([1]!s_info_indexweight($A175,$B$1,"000852.SH"),"")</f>
        <v>0.182</v>
      </c>
    </row>
    <row r="176" spans="1:35">
      <c r="A176" t="s">
        <v>208</v>
      </c>
      <c r="B176">
        <f>[1]!s_dq_close($A176,$B$1,3)</f>
        <v>11.02</v>
      </c>
      <c r="C176">
        <f>[1]!s_dq_volume($A176,$B$1)</f>
        <v>19681282</v>
      </c>
      <c r="D176">
        <f>[1]!s_dq_amount($A176,$B$1)</f>
        <v>215594868</v>
      </c>
      <c r="E176">
        <f>[1]!s_dq_turn($A176,$B$1)</f>
        <v>1.61889156560638</v>
      </c>
      <c r="F176">
        <f>[1]!S_VAL_MV($A176,$B$1)</f>
        <v>13397298018.459999</v>
      </c>
      <c r="G176">
        <f>[1]!s_val_ev($A176,$B$1)</f>
        <v>13397298018.459999</v>
      </c>
      <c r="H176">
        <f>[1]!s_val_ev1($A176,$B$1)</f>
        <v>14194117655.459999</v>
      </c>
      <c r="I176">
        <f>IFERROR([1]!s_mq_amount($A176,$B$1),"")</f>
        <v>406843187</v>
      </c>
      <c r="J176">
        <f>[1]!s_val_pe_ttm($A176,$B$1)</f>
        <v>142.18499755859401</v>
      </c>
      <c r="K176">
        <f>[1]!s_val_pb_lf($A176,$B$1)</f>
        <v>2.0500912666320801</v>
      </c>
      <c r="L176">
        <f>[1]!s_val_dividendyield2($A176,$B$1)</f>
        <v>0</v>
      </c>
      <c r="M176">
        <f>[1]!s_val_evtoebitda($A176,$B$1)</f>
        <v>31.612605445990599</v>
      </c>
      <c r="N176">
        <f>[1]!s_risk_betar24($A176,$B$1)</f>
        <v>1.5470000505447401</v>
      </c>
      <c r="O176">
        <f>[1]!s_profitnotice_changeratio($A176,$B$1)</f>
        <v>0</v>
      </c>
      <c r="P176">
        <f>IFERROR([1]!i_pq_pctchange($A176,TEXT(DATE(YEAR($B$1),1,1),"yyyy-mm-dd"),$B$1),"")</f>
        <v>-18.731563421828898</v>
      </c>
      <c r="Q176">
        <f>[1]!s_west_netprofit($A176,YEAR($B$1),$B$1,180)</f>
        <v>189585000</v>
      </c>
      <c r="R176">
        <f>[1]!s_west_eps($A176,YEAR($B$1),$B$1,180)</f>
        <v>0.15590000152587899</v>
      </c>
      <c r="S176">
        <f>[1]!s_west_instnum_np($A176,YEAR($B$1),$B$1,180)</f>
        <v>2</v>
      </c>
      <c r="T176">
        <f>[1]!s_west_stdnetprofit($A176,YEAR($B$1),$B$1,180)</f>
        <v>10726810</v>
      </c>
      <c r="U176">
        <f>[1]!s_west_mediannetprofit($A176,YEAR($B$1),$B$1,180)</f>
        <v>189585000</v>
      </c>
      <c r="V176">
        <f>[1]!s_west_maxnetprofit($A176,YEAR($B$1),$B$1,180)</f>
        <v>197170000</v>
      </c>
      <c r="W176">
        <f>[1]!s_west_minnetprofit($A176,YEAR($B$1),$B$1,180)</f>
        <v>182000000</v>
      </c>
      <c r="X176">
        <f>[1]!s_west_netprofit($A176,YEAR($B$1)+1,$B$1,180)</f>
        <v>298900000</v>
      </c>
      <c r="Y176">
        <f>[1]!s_west_eps($A176,YEAR($B$1)+1,$B$1,180)</f>
        <v>0.24580000340938599</v>
      </c>
      <c r="Z176">
        <f>[1]!s_west_instnum_np($A176,YEAR($B$1)+1,$B$1,180)</f>
        <v>2</v>
      </c>
      <c r="AA176">
        <f>[1]!s_west_stdnetprofit($A176,YEAR($B$1)+1,$B$1,180)</f>
        <v>32668333</v>
      </c>
      <c r="AB176">
        <f>[1]!s_west_mediannetprofit($A176,YEAR($B$1)+1,$B$1,180)</f>
        <v>298900000</v>
      </c>
      <c r="AC176">
        <f>[1]!s_west_maxnetprofit($A176,YEAR($B$1)+1,$B$1,180)</f>
        <v>322000000</v>
      </c>
      <c r="AD176">
        <f>[1]!s_west_minnetprofit($A176,YEAR($B$1)+1,$B$1,180)</f>
        <v>275800000</v>
      </c>
      <c r="AE176">
        <f>[1]!s_west_avgroe($A176,YEAR($B$1),$B$1,180)</f>
        <v>2.8450000286102299</v>
      </c>
      <c r="AF176">
        <f>IFERROR([1]!s_info_indexweight($A176,$B$1,"000016.SH"),"")</f>
        <v>0</v>
      </c>
      <c r="AG176">
        <f>IFERROR([1]!s_info_indexweight($A176,$B$1,"000300.SH"),"")</f>
        <v>0</v>
      </c>
      <c r="AH176">
        <f>IFERROR([1]!s_info_indexweight($A176,$B$1,"000905.SH"),"")</f>
        <v>0</v>
      </c>
      <c r="AI176">
        <f>IFERROR([1]!s_info_indexweight($A176,$B$1,"000852.SH"),"")</f>
        <v>0.11700000000000001</v>
      </c>
    </row>
    <row r="177" spans="1:35">
      <c r="A177" t="s">
        <v>209</v>
      </c>
      <c r="B177">
        <f>[1]!s_dq_close($A177,$B$1,3)</f>
        <v>23.04</v>
      </c>
      <c r="C177">
        <f>[1]!s_dq_volume($A177,$B$1)</f>
        <v>53811587</v>
      </c>
      <c r="D177">
        <f>[1]!s_dq_amount($A177,$B$1)</f>
        <v>1214114438</v>
      </c>
      <c r="E177">
        <f>[1]!s_dq_turn($A177,$B$1)</f>
        <v>2.1326407404270298</v>
      </c>
      <c r="F177">
        <f>[1]!S_VAL_MV($A177,$B$1)</f>
        <v>63879032125.440002</v>
      </c>
      <c r="G177">
        <f>[1]!s_val_ev($A177,$B$1)</f>
        <v>63879032125.440002</v>
      </c>
      <c r="H177">
        <f>[1]!s_val_ev1($A177,$B$1)</f>
        <v>65621507450.669998</v>
      </c>
      <c r="I177">
        <f>IFERROR([1]!s_mq_amount($A177,$B$1),"")</f>
        <v>2245565443</v>
      </c>
      <c r="J177">
        <f>[1]!s_val_pe_ttm($A177,$B$1)</f>
        <v>17.397872924804702</v>
      </c>
      <c r="K177">
        <f>[1]!s_val_pb_lf($A177,$B$1)</f>
        <v>4.31451368331909</v>
      </c>
      <c r="L177">
        <f>[1]!s_val_dividendyield2($A177,$B$1)</f>
        <v>2.0851063096634701</v>
      </c>
      <c r="M177">
        <f>[1]!s_val_evtoebitda($A177,$B$1)</f>
        <v>11.608650310160099</v>
      </c>
      <c r="N177">
        <f>[1]!s_risk_betar24($A177,$B$1)</f>
        <v>0.93900001049041704</v>
      </c>
      <c r="O177">
        <f>[1]!s_profitnotice_changeratio($A177,$B$1)</f>
        <v>0</v>
      </c>
      <c r="P177">
        <f>IFERROR([1]!i_pq_pctchange($A177,TEXT(DATE(YEAR($B$1),1,1),"yyyy-mm-dd"),$B$1),"")</f>
        <v>-3.6629000470199302</v>
      </c>
      <c r="Q177">
        <f>[1]!s_west_netprofit($A177,YEAR($B$1),$B$1,180)</f>
        <v>5631531765</v>
      </c>
      <c r="R177">
        <f>[1]!s_west_eps($A177,YEAR($B$1),$B$1,180)</f>
        <v>2.03119993209839</v>
      </c>
      <c r="S177">
        <f>[1]!s_west_instnum_np($A177,YEAR($B$1),$B$1,180)</f>
        <v>17</v>
      </c>
      <c r="T177">
        <f>[1]!s_west_stdnetprofit($A177,YEAR($B$1),$B$1,180)</f>
        <v>425392537</v>
      </c>
      <c r="U177">
        <f>[1]!s_west_mediannetprofit($A177,YEAR($B$1),$B$1,180)</f>
        <v>5668000000</v>
      </c>
      <c r="V177">
        <f>[1]!s_west_maxnetprofit($A177,YEAR($B$1),$B$1,180)</f>
        <v>6269000000</v>
      </c>
      <c r="W177">
        <f>[1]!s_west_minnetprofit($A177,YEAR($B$1),$B$1,180)</f>
        <v>4776000000</v>
      </c>
      <c r="X177">
        <f>[1]!s_west_netprofit($A177,YEAR($B$1)+1,$B$1,180)</f>
        <v>7759003529</v>
      </c>
      <c r="Y177">
        <f>[1]!s_west_eps($A177,YEAR($B$1)+1,$B$1,180)</f>
        <v>2.7985000610351598</v>
      </c>
      <c r="Z177">
        <f>[1]!s_west_instnum_np($A177,YEAR($B$1)+1,$B$1,180)</f>
        <v>17</v>
      </c>
      <c r="AA177">
        <f>[1]!s_west_stdnetprofit($A177,YEAR($B$1)+1,$B$1,180)</f>
        <v>754618238</v>
      </c>
      <c r="AB177">
        <f>[1]!s_west_mediannetprofit($A177,YEAR($B$1)+1,$B$1,180)</f>
        <v>7761000000</v>
      </c>
      <c r="AC177">
        <f>[1]!s_west_maxnetprofit($A177,YEAR($B$1)+1,$B$1,180)</f>
        <v>9417000000</v>
      </c>
      <c r="AD177">
        <f>[1]!s_west_minnetprofit($A177,YEAR($B$1)+1,$B$1,180)</f>
        <v>6572000000</v>
      </c>
      <c r="AE177">
        <f>[1]!s_west_avgroe($A177,YEAR($B$1),$B$1,180)</f>
        <v>30.232400894165</v>
      </c>
      <c r="AF177">
        <f>IFERROR([1]!s_info_indexweight($A177,$B$1,"000016.SH"),"")</f>
        <v>0</v>
      </c>
      <c r="AG177">
        <f>IFERROR([1]!s_info_indexweight($A177,$B$1,"000300.SH"),"")</f>
        <v>0.14299999999999999</v>
      </c>
      <c r="AH177">
        <f>IFERROR([1]!s_info_indexweight($A177,$B$1,"000905.SH"),"")</f>
        <v>0</v>
      </c>
      <c r="AI177">
        <f>IFERROR([1]!s_info_indexweight($A177,$B$1,"000852.SH"),"")</f>
        <v>0</v>
      </c>
    </row>
    <row r="178" spans="1:35">
      <c r="A178" t="s">
        <v>210</v>
      </c>
      <c r="B178">
        <f>[1]!s_dq_close($A178,$B$1,3)</f>
        <v>65</v>
      </c>
      <c r="C178">
        <f>[1]!s_dq_volume($A178,$B$1)</f>
        <v>76698941</v>
      </c>
      <c r="D178">
        <f>[1]!s_dq_amount($A178,$B$1)</f>
        <v>4964520949</v>
      </c>
      <c r="E178">
        <f>[1]!s_dq_turn($A178,$B$1)</f>
        <v>5.2288845108787898</v>
      </c>
      <c r="F178">
        <f>[1]!S_VAL_MV($A178,$B$1)</f>
        <v>95450982575</v>
      </c>
      <c r="G178">
        <f>[1]!s_val_ev($A178,$B$1)</f>
        <v>95450982575</v>
      </c>
      <c r="H178">
        <f>[1]!s_val_ev1($A178,$B$1)</f>
        <v>114579219515.7</v>
      </c>
      <c r="I178">
        <f>IFERROR([1]!s_mq_amount($A178,$B$1),"")</f>
        <v>11670977487</v>
      </c>
      <c r="J178">
        <f>[1]!s_val_pe_ttm($A178,$B$1)</f>
        <v>37.357398986816399</v>
      </c>
      <c r="K178">
        <f>[1]!s_val_pb_lf($A178,$B$1)</f>
        <v>4.2911114692687997</v>
      </c>
      <c r="L178">
        <f>[1]!s_val_dividendyield2($A178,$B$1)</f>
        <v>6.15384615384615E-2</v>
      </c>
      <c r="M178">
        <f>[1]!s_val_evtoebitda($A178,$B$1)</f>
        <v>28.213364545306401</v>
      </c>
      <c r="N178">
        <f>[1]!s_risk_betar24($A178,$B$1)</f>
        <v>1.73590004444122</v>
      </c>
      <c r="O178">
        <f>[1]!s_profitnotice_changeratio($A178,$B$1)</f>
        <v>0</v>
      </c>
      <c r="P178">
        <f>IFERROR([1]!i_pq_pctchange($A178,TEXT(DATE(YEAR($B$1),1,1),"yyyy-mm-dd"),$B$1),"")</f>
        <v>-2.3483282691642899</v>
      </c>
      <c r="Q178">
        <f>[1]!s_west_netprofit($A178,YEAR($B$1),$B$1,180)</f>
        <v>3445228333</v>
      </c>
      <c r="R178">
        <f>[1]!s_west_eps($A178,YEAR($B$1),$B$1,180)</f>
        <v>2.3461000919342001</v>
      </c>
      <c r="S178">
        <f>[1]!s_west_instnum_np($A178,YEAR($B$1),$B$1,180)</f>
        <v>18</v>
      </c>
      <c r="T178">
        <f>[1]!s_west_stdnetprofit($A178,YEAR($B$1),$B$1,180)</f>
        <v>531706817</v>
      </c>
      <c r="U178">
        <f>[1]!s_west_mediannetprofit($A178,YEAR($B$1),$B$1,180)</f>
        <v>3468855000</v>
      </c>
      <c r="V178">
        <f>[1]!s_west_maxnetprofit($A178,YEAR($B$1),$B$1,180)</f>
        <v>4554000000</v>
      </c>
      <c r="W178">
        <f>[1]!s_west_minnetprofit($A178,YEAR($B$1),$B$1,180)</f>
        <v>2556000000</v>
      </c>
      <c r="X178">
        <f>[1]!s_west_netprofit($A178,YEAR($B$1)+1,$B$1,180)</f>
        <v>4751611111</v>
      </c>
      <c r="Y178">
        <f>[1]!s_west_eps($A178,YEAR($B$1)+1,$B$1,180)</f>
        <v>3.23569989204407</v>
      </c>
      <c r="Z178">
        <f>[1]!s_west_instnum_np($A178,YEAR($B$1)+1,$B$1,180)</f>
        <v>18</v>
      </c>
      <c r="AA178">
        <f>[1]!s_west_stdnetprofit($A178,YEAR($B$1)+1,$B$1,180)</f>
        <v>913378839</v>
      </c>
      <c r="AB178">
        <f>[1]!s_west_mediannetprofit($A178,YEAR($B$1)+1,$B$1,180)</f>
        <v>4738000000</v>
      </c>
      <c r="AC178">
        <f>[1]!s_west_maxnetprofit($A178,YEAR($B$1)+1,$B$1,180)</f>
        <v>7344000000</v>
      </c>
      <c r="AD178">
        <f>[1]!s_west_minnetprofit($A178,YEAR($B$1)+1,$B$1,180)</f>
        <v>3148000000</v>
      </c>
      <c r="AE178">
        <f>[1]!s_west_avgroe($A178,YEAR($B$1),$B$1,180)</f>
        <v>13.9841003417969</v>
      </c>
      <c r="AF178">
        <f>IFERROR([1]!s_info_indexweight($A178,$B$1,"000016.SH"),"")</f>
        <v>0</v>
      </c>
      <c r="AG178">
        <f>IFERROR([1]!s_info_indexweight($A178,$B$1,"000300.SH"),"")</f>
        <v>0.24929999999999999</v>
      </c>
      <c r="AH178">
        <f>IFERROR([1]!s_info_indexweight($A178,$B$1,"000905.SH"),"")</f>
        <v>0</v>
      </c>
      <c r="AI178">
        <f>IFERROR([1]!s_info_indexweight($A178,$B$1,"000852.SH"),"")</f>
        <v>0</v>
      </c>
    </row>
    <row r="179" spans="1:35">
      <c r="A179" t="s">
        <v>211</v>
      </c>
      <c r="B179">
        <f>[1]!s_dq_close($A179,$B$1,3)</f>
        <v>7.36</v>
      </c>
      <c r="C179">
        <f>[1]!s_dq_volume($A179,$B$1)</f>
        <v>197855030</v>
      </c>
      <c r="D179">
        <f>[1]!s_dq_amount($A179,$B$1)</f>
        <v>1454797243</v>
      </c>
      <c r="E179">
        <f>[1]!s_dq_turn($A179,$B$1)</f>
        <v>3.4851633193046898</v>
      </c>
      <c r="F179">
        <f>[1]!S_VAL_MV($A179,$B$1)</f>
        <v>41783463794.239998</v>
      </c>
      <c r="G179">
        <f>[1]!s_val_ev($A179,$B$1)</f>
        <v>41783463794.239998</v>
      </c>
      <c r="H179">
        <f>[1]!s_val_ev1($A179,$B$1)</f>
        <v>69856121025.429993</v>
      </c>
      <c r="I179">
        <f>IFERROR([1]!s_mq_amount($A179,$B$1),"")</f>
        <v>2948738078</v>
      </c>
      <c r="J179">
        <f>[1]!s_val_pe_ttm($A179,$B$1)</f>
        <v>31.472568511962901</v>
      </c>
      <c r="K179">
        <f>[1]!s_val_pb_lf($A179,$B$1)</f>
        <v>1.1287974119186399</v>
      </c>
      <c r="L179">
        <f>[1]!s_val_dividendyield2($A179,$B$1)</f>
        <v>3.47826086956522</v>
      </c>
      <c r="M179">
        <f>[1]!s_val_evtoebitda($A179,$B$1)</f>
        <v>7.1435333016251903</v>
      </c>
      <c r="N179">
        <f>[1]!s_risk_betar24($A179,$B$1)</f>
        <v>1.37419998645782</v>
      </c>
      <c r="O179">
        <f>[1]!s_profitnotice_changeratio($A179,$B$1)</f>
        <v>0</v>
      </c>
      <c r="P179">
        <f>IFERROR([1]!i_pq_pctchange($A179,TEXT(DATE(YEAR($B$1),1,1),"yyyy-mm-dd"),$B$1),"")</f>
        <v>14.641744548286599</v>
      </c>
      <c r="Q179">
        <f>[1]!s_west_netprofit($A179,YEAR($B$1),$B$1,180)</f>
        <v>2814603077</v>
      </c>
      <c r="R179">
        <f>[1]!s_west_eps($A179,YEAR($B$1),$B$1,180)</f>
        <v>0.49579998850822399</v>
      </c>
      <c r="S179">
        <f>[1]!s_west_instnum_np($A179,YEAR($B$1),$B$1,180)</f>
        <v>13</v>
      </c>
      <c r="T179">
        <f>[1]!s_west_stdnetprofit($A179,YEAR($B$1),$B$1,180)</f>
        <v>423388323</v>
      </c>
      <c r="U179">
        <f>[1]!s_west_mediannetprofit($A179,YEAR($B$1),$B$1,180)</f>
        <v>2862000000</v>
      </c>
      <c r="V179">
        <f>[1]!s_west_maxnetprofit($A179,YEAR($B$1),$B$1,180)</f>
        <v>3870000000</v>
      </c>
      <c r="W179">
        <f>[1]!s_west_minnetprofit($A179,YEAR($B$1),$B$1,180)</f>
        <v>2190140000</v>
      </c>
      <c r="X179">
        <f>[1]!s_west_netprofit($A179,YEAR($B$1)+1,$B$1,180)</f>
        <v>3100790769</v>
      </c>
      <c r="Y179">
        <f>[1]!s_west_eps($A179,YEAR($B$1)+1,$B$1,180)</f>
        <v>0.54619997739791903</v>
      </c>
      <c r="Z179">
        <f>[1]!s_west_instnum_np($A179,YEAR($B$1)+1,$B$1,180)</f>
        <v>13</v>
      </c>
      <c r="AA179">
        <f>[1]!s_west_stdnetprofit($A179,YEAR($B$1)+1,$B$1,180)</f>
        <v>526272734</v>
      </c>
      <c r="AB179">
        <f>[1]!s_west_mediannetprofit($A179,YEAR($B$1)+1,$B$1,180)</f>
        <v>3178000000</v>
      </c>
      <c r="AC179">
        <f>[1]!s_west_maxnetprofit($A179,YEAR($B$1)+1,$B$1,180)</f>
        <v>4294000000</v>
      </c>
      <c r="AD179">
        <f>[1]!s_west_minnetprofit($A179,YEAR($B$1)+1,$B$1,180)</f>
        <v>2273000000</v>
      </c>
      <c r="AE179">
        <f>[1]!s_west_avgroe($A179,YEAR($B$1),$B$1,180)</f>
        <v>7.4692001342773402</v>
      </c>
      <c r="AF179">
        <f>IFERROR([1]!s_info_indexweight($A179,$B$1,"000016.SH"),"")</f>
        <v>0</v>
      </c>
      <c r="AG179">
        <f>IFERROR([1]!s_info_indexweight($A179,$B$1,"000300.SH"),"")</f>
        <v>7.8299999999999995E-2</v>
      </c>
      <c r="AH179">
        <f>IFERROR([1]!s_info_indexweight($A179,$B$1,"000905.SH"),"")</f>
        <v>0</v>
      </c>
      <c r="AI179">
        <f>IFERROR([1]!s_info_indexweight($A179,$B$1,"000852.SH"),"")</f>
        <v>0</v>
      </c>
    </row>
    <row r="180" spans="1:35">
      <c r="A180" t="s">
        <v>212</v>
      </c>
      <c r="B180">
        <f>[1]!s_dq_close($A180,$B$1,3)</f>
        <v>7.86</v>
      </c>
      <c r="C180">
        <f>[1]!s_dq_volume($A180,$B$1)</f>
        <v>28106105</v>
      </c>
      <c r="D180">
        <f>[1]!s_dq_amount($A180,$B$1)</f>
        <v>221564749</v>
      </c>
      <c r="E180">
        <f>[1]!s_dq_turn($A180,$B$1)</f>
        <v>0.56062583024837698</v>
      </c>
      <c r="F180">
        <f>[1]!S_VAL_MV($A180,$B$1)</f>
        <v>39434661151.32</v>
      </c>
      <c r="G180">
        <f>[1]!s_val_ev($A180,$B$1)</f>
        <v>39434661151.32</v>
      </c>
      <c r="H180">
        <f>[1]!s_val_ev1($A180,$B$1)</f>
        <v>182881385437.92999</v>
      </c>
      <c r="I180">
        <f>IFERROR([1]!s_mq_amount($A180,$B$1),"")</f>
        <v>449898530</v>
      </c>
      <c r="J180">
        <f>[1]!s_val_pe_ttm($A180,$B$1)</f>
        <v>9.4802284240722692</v>
      </c>
      <c r="K180">
        <f>[1]!s_val_pb_lf($A180,$B$1)</f>
        <v>1.18439936637878</v>
      </c>
      <c r="L180">
        <f>[1]!s_val_dividendyield2($A180,$B$1)</f>
        <v>3.2958422984103501</v>
      </c>
      <c r="M180">
        <f>[1]!s_val_evtoebitda($A180,$B$1)</f>
        <v>21.937380861468601</v>
      </c>
      <c r="N180">
        <f>[1]!s_risk_betar24($A180,$B$1)</f>
        <v>2.0517001152038601</v>
      </c>
      <c r="O180">
        <f>[1]!s_profitnotice_changeratio($A180,$B$1)</f>
        <v>0</v>
      </c>
      <c r="P180">
        <f>IFERROR([1]!i_pq_pctchange($A180,TEXT(DATE(YEAR($B$1),1,1),"yyyy-mm-dd"),$B$1),"")</f>
        <v>-3.4398034398034301</v>
      </c>
      <c r="Q180">
        <f>[1]!s_west_netprofit($A180,YEAR($B$1),$B$1,180)</f>
        <v>3819500000</v>
      </c>
      <c r="R180">
        <f>[1]!s_west_eps($A180,YEAR($B$1),$B$1,180)</f>
        <v>0.76130002737045299</v>
      </c>
      <c r="S180">
        <f>[1]!s_west_instnum_np($A180,YEAR($B$1),$B$1,180)</f>
        <v>2</v>
      </c>
      <c r="T180">
        <f>[1]!s_west_stdnetprofit($A180,YEAR($B$1),$B$1,180)</f>
        <v>24748737</v>
      </c>
      <c r="U180">
        <f>[1]!s_west_mediannetprofit($A180,YEAR($B$1),$B$1,180)</f>
        <v>3819500000</v>
      </c>
      <c r="V180">
        <f>[1]!s_west_maxnetprofit($A180,YEAR($B$1),$B$1,180)</f>
        <v>3837000000</v>
      </c>
      <c r="W180">
        <f>[1]!s_west_minnetprofit($A180,YEAR($B$1),$B$1,180)</f>
        <v>3802000000</v>
      </c>
      <c r="X180">
        <f>[1]!s_west_netprofit($A180,YEAR($B$1)+1,$B$1,180)</f>
        <v>4326500000</v>
      </c>
      <c r="Y180">
        <f>[1]!s_west_eps($A180,YEAR($B$1)+1,$B$1,180)</f>
        <v>0.86229997873306297</v>
      </c>
      <c r="Z180">
        <f>[1]!s_west_instnum_np($A180,YEAR($B$1)+1,$B$1,180)</f>
        <v>2</v>
      </c>
      <c r="AA180">
        <f>[1]!s_west_stdnetprofit($A180,YEAR($B$1)+1,$B$1,180)</f>
        <v>61518290</v>
      </c>
      <c r="AB180">
        <f>[1]!s_west_mediannetprofit($A180,YEAR($B$1)+1,$B$1,180)</f>
        <v>4326500000</v>
      </c>
      <c r="AC180">
        <f>[1]!s_west_maxnetprofit($A180,YEAR($B$1)+1,$B$1,180)</f>
        <v>4370000000</v>
      </c>
      <c r="AD180">
        <f>[1]!s_west_minnetprofit($A180,YEAR($B$1)+1,$B$1,180)</f>
        <v>4283000000</v>
      </c>
      <c r="AE180">
        <f>[1]!s_west_avgroe($A180,YEAR($B$1),$B$1,180)</f>
        <v>11.055000305175801</v>
      </c>
      <c r="AF180">
        <f>IFERROR([1]!s_info_indexweight($A180,$B$1,"000016.SH"),"")</f>
        <v>0</v>
      </c>
      <c r="AG180">
        <f>IFERROR([1]!s_info_indexweight($A180,$B$1,"000300.SH"),"")</f>
        <v>0</v>
      </c>
      <c r="AH180">
        <f>IFERROR([1]!s_info_indexweight($A180,$B$1,"000905.SH"),"")</f>
        <v>0.115</v>
      </c>
      <c r="AI180">
        <f>IFERROR([1]!s_info_indexweight($A180,$B$1,"000852.SH"),"")</f>
        <v>0</v>
      </c>
    </row>
    <row r="181" spans="1:35">
      <c r="A181" t="s">
        <v>213</v>
      </c>
      <c r="B181">
        <f>[1]!s_dq_close($A181,$B$1,3)</f>
        <v>9.58</v>
      </c>
      <c r="C181">
        <f>[1]!s_dq_volume($A181,$B$1)</f>
        <v>19595077</v>
      </c>
      <c r="D181">
        <f>[1]!s_dq_amount($A181,$B$1)</f>
        <v>188243743</v>
      </c>
      <c r="E181">
        <f>[1]!s_dq_turn($A181,$B$1)</f>
        <v>1.6124494963073599</v>
      </c>
      <c r="F181">
        <f>[1]!S_VAL_MV($A181,$B$1)</f>
        <v>11641975585.299999</v>
      </c>
      <c r="G181">
        <f>[1]!s_val_ev($A181,$B$1)</f>
        <v>11641975585.299999</v>
      </c>
      <c r="H181">
        <f>[1]!s_val_ev1($A181,$B$1)</f>
        <v>18235970921.419998</v>
      </c>
      <c r="I181">
        <f>IFERROR([1]!s_mq_amount($A181,$B$1),"")</f>
        <v>444551633</v>
      </c>
      <c r="J181">
        <f>[1]!s_val_pe_ttm($A181,$B$1)</f>
        <v>164.56517028808599</v>
      </c>
      <c r="K181">
        <f>[1]!s_val_pb_lf($A181,$B$1)</f>
        <v>0.64872562885284402</v>
      </c>
      <c r="L181">
        <f>[1]!s_val_dividendyield2($A181,$B$1)</f>
        <v>0.52192066805845505</v>
      </c>
      <c r="M181">
        <f>[1]!s_val_evtoebitda($A181,$B$1)</f>
        <v>16.841301058190599</v>
      </c>
      <c r="N181">
        <f>[1]!s_risk_betar24($A181,$B$1)</f>
        <v>1.3332999944686901</v>
      </c>
      <c r="O181">
        <f>[1]!s_profitnotice_changeratio($A181,$B$1)</f>
        <v>0</v>
      </c>
      <c r="P181">
        <f>IFERROR([1]!i_pq_pctchange($A181,TEXT(DATE(YEAR($B$1),1,1),"yyyy-mm-dd"),$B$1),"")</f>
        <v>20.959595959596001</v>
      </c>
      <c r="Q181">
        <f>[1]!s_west_netprofit($A181,YEAR($B$1),$B$1,180)</f>
        <v>763666667</v>
      </c>
      <c r="R181">
        <f>[1]!s_west_eps($A181,YEAR($B$1),$B$1,180)</f>
        <v>0.62840002775192305</v>
      </c>
      <c r="S181">
        <f>[1]!s_west_instnum_np($A181,YEAR($B$1),$B$1,180)</f>
        <v>3</v>
      </c>
      <c r="T181">
        <f>[1]!s_west_stdnetprofit($A181,YEAR($B$1),$B$1,180)</f>
        <v>124540489</v>
      </c>
      <c r="U181">
        <f>[1]!s_west_mediannetprofit($A181,YEAR($B$1),$B$1,180)</f>
        <v>830000000</v>
      </c>
      <c r="V181">
        <f>[1]!s_west_maxnetprofit($A181,YEAR($B$1),$B$1,180)</f>
        <v>841000000</v>
      </c>
      <c r="W181">
        <f>[1]!s_west_minnetprofit($A181,YEAR($B$1),$B$1,180)</f>
        <v>620000000</v>
      </c>
      <c r="X181">
        <f>[1]!s_west_netprofit($A181,YEAR($B$1)+1,$B$1,180)</f>
        <v>896333333</v>
      </c>
      <c r="Y181">
        <f>[1]!s_west_eps($A181,YEAR($B$1)+1,$B$1,180)</f>
        <v>0.73760002851486195</v>
      </c>
      <c r="Z181">
        <f>[1]!s_west_instnum_np($A181,YEAR($B$1)+1,$B$1,180)</f>
        <v>3</v>
      </c>
      <c r="AA181">
        <f>[1]!s_west_stdnetprofit($A181,YEAR($B$1)+1,$B$1,180)</f>
        <v>63791326</v>
      </c>
      <c r="AB181">
        <f>[1]!s_west_mediannetprofit($A181,YEAR($B$1)+1,$B$1,180)</f>
        <v>927000000</v>
      </c>
      <c r="AC181">
        <f>[1]!s_west_maxnetprofit($A181,YEAR($B$1)+1,$B$1,180)</f>
        <v>939000000</v>
      </c>
      <c r="AD181">
        <f>[1]!s_west_minnetprofit($A181,YEAR($B$1)+1,$B$1,180)</f>
        <v>823000000</v>
      </c>
      <c r="AE181">
        <f>[1]!s_west_avgroe($A181,YEAR($B$1),$B$1,180)</f>
        <v>4.13329982757568</v>
      </c>
      <c r="AF181">
        <f>IFERROR([1]!s_info_indexweight($A181,$B$1,"000016.SH"),"")</f>
        <v>0</v>
      </c>
      <c r="AG181">
        <f>IFERROR([1]!s_info_indexweight($A181,$B$1,"000300.SH"),"")</f>
        <v>0</v>
      </c>
      <c r="AH181">
        <f>IFERROR([1]!s_info_indexweight($A181,$B$1,"000905.SH"),"")</f>
        <v>0</v>
      </c>
      <c r="AI181">
        <f>IFERROR([1]!s_info_indexweight($A181,$B$1,"000852.SH"),"")</f>
        <v>7.4999999999999997E-2</v>
      </c>
    </row>
    <row r="182" spans="1:35">
      <c r="A182" t="s">
        <v>214</v>
      </c>
      <c r="B182">
        <f>[1]!s_dq_close($A182,$B$1,3)</f>
        <v>20.18</v>
      </c>
      <c r="C182">
        <f>[1]!s_dq_volume($A182,$B$1)</f>
        <v>24872907</v>
      </c>
      <c r="D182">
        <f>[1]!s_dq_amount($A182,$B$1)</f>
        <v>504573507</v>
      </c>
      <c r="E182">
        <f>[1]!s_dq_turn($A182,$B$1)</f>
        <v>2.4689234378857399</v>
      </c>
      <c r="F182">
        <f>[1]!S_VAL_MV($A182,$B$1)</f>
        <v>20444315924.700001</v>
      </c>
      <c r="G182">
        <f>[1]!s_val_ev($A182,$B$1)</f>
        <v>20444315924.700001</v>
      </c>
      <c r="H182">
        <f>[1]!s_val_ev1($A182,$B$1)</f>
        <v>21360382294.150002</v>
      </c>
      <c r="I182">
        <f>IFERROR([1]!s_mq_amount($A182,$B$1),"")</f>
        <v>1045670952</v>
      </c>
      <c r="J182">
        <f>[1]!s_val_pe_ttm($A182,$B$1)</f>
        <v>20.8405666351318</v>
      </c>
      <c r="K182">
        <f>[1]!s_val_pb_lf($A182,$B$1)</f>
        <v>2.7122611999511701</v>
      </c>
      <c r="L182">
        <f>[1]!s_val_dividendyield2($A182,$B$1)</f>
        <v>1.0820881496588699</v>
      </c>
      <c r="M182">
        <f>[1]!s_val_evtoebitda($A182,$B$1)</f>
        <v>13.6357437114319</v>
      </c>
      <c r="N182">
        <f>[1]!s_risk_betar24($A182,$B$1)</f>
        <v>1.43659996986389</v>
      </c>
      <c r="O182">
        <f>[1]!s_profitnotice_changeratio($A182,$B$1)</f>
        <v>0</v>
      </c>
      <c r="P182">
        <f>IFERROR([1]!i_pq_pctchange($A182,TEXT(DATE(YEAR($B$1),1,1),"yyyy-mm-dd"),$B$1),"")</f>
        <v>-28.7429378531073</v>
      </c>
      <c r="Q182">
        <f>[1]!s_west_netprofit($A182,YEAR($B$1),$B$1,180)</f>
        <v>1188857143</v>
      </c>
      <c r="R182">
        <f>[1]!s_west_eps($A182,YEAR($B$1),$B$1,180)</f>
        <v>1.17349994182587</v>
      </c>
      <c r="S182">
        <f>[1]!s_west_instnum_np($A182,YEAR($B$1),$B$1,180)</f>
        <v>7</v>
      </c>
      <c r="T182">
        <f>[1]!s_west_stdnetprofit($A182,YEAR($B$1),$B$1,180)</f>
        <v>68152839</v>
      </c>
      <c r="U182">
        <f>[1]!s_west_mediannetprofit($A182,YEAR($B$1),$B$1,180)</f>
        <v>1166000000</v>
      </c>
      <c r="V182">
        <f>[1]!s_west_maxnetprofit($A182,YEAR($B$1),$B$1,180)</f>
        <v>1323000000</v>
      </c>
      <c r="W182">
        <f>[1]!s_west_minnetprofit($A182,YEAR($B$1),$B$1,180)</f>
        <v>1124000000</v>
      </c>
      <c r="X182">
        <f>[1]!s_west_netprofit($A182,YEAR($B$1)+1,$B$1,180)</f>
        <v>1491428571</v>
      </c>
      <c r="Y182">
        <f>[1]!s_west_eps($A182,YEAR($B$1)+1,$B$1,180)</f>
        <v>1.4721000194549601</v>
      </c>
      <c r="Z182">
        <f>[1]!s_west_instnum_np($A182,YEAR($B$1)+1,$B$1,180)</f>
        <v>7</v>
      </c>
      <c r="AA182">
        <f>[1]!s_west_stdnetprofit($A182,YEAR($B$1)+1,$B$1,180)</f>
        <v>116272463</v>
      </c>
      <c r="AB182">
        <f>[1]!s_west_mediannetprofit($A182,YEAR($B$1)+1,$B$1,180)</f>
        <v>1526000000</v>
      </c>
      <c r="AC182">
        <f>[1]!s_west_maxnetprofit($A182,YEAR($B$1)+1,$B$1,180)</f>
        <v>1630000000</v>
      </c>
      <c r="AD182">
        <f>[1]!s_west_minnetprofit($A182,YEAR($B$1)+1,$B$1,180)</f>
        <v>1322000000</v>
      </c>
      <c r="AE182">
        <f>[1]!s_west_avgroe($A182,YEAR($B$1),$B$1,180)</f>
        <v>14.364299774169901</v>
      </c>
      <c r="AF182">
        <f>IFERROR([1]!s_info_indexweight($A182,$B$1,"000016.SH"),"")</f>
        <v>0</v>
      </c>
      <c r="AG182">
        <f>IFERROR([1]!s_info_indexweight($A182,$B$1,"000300.SH"),"")</f>
        <v>0</v>
      </c>
      <c r="AH182">
        <f>IFERROR([1]!s_info_indexweight($A182,$B$1,"000905.SH"),"")</f>
        <v>0.13900000000000001</v>
      </c>
      <c r="AI182">
        <f>IFERROR([1]!s_info_indexweight($A182,$B$1,"000852.SH"),"")</f>
        <v>0</v>
      </c>
    </row>
    <row r="183" spans="1:35">
      <c r="A183" t="s">
        <v>215</v>
      </c>
      <c r="B183">
        <f>[1]!s_dq_close($A183,$B$1,3)</f>
        <v>24.58</v>
      </c>
      <c r="C183">
        <f>[1]!s_dq_volume($A183,$B$1)</f>
        <v>10328629</v>
      </c>
      <c r="D183">
        <f>[1]!s_dq_amount($A183,$B$1)</f>
        <v>255016388</v>
      </c>
      <c r="E183">
        <f>[1]!s_dq_turn($A183,$B$1)</f>
        <v>0.62119842745352105</v>
      </c>
      <c r="F183">
        <f>[1]!S_VAL_MV($A183,$B$1)</f>
        <v>40906474949.639999</v>
      </c>
      <c r="G183">
        <f>[1]!s_val_ev($A183,$B$1)</f>
        <v>40906474949.639999</v>
      </c>
      <c r="H183">
        <f>[1]!s_val_ev1($A183,$B$1)</f>
        <v>46600756056.849998</v>
      </c>
      <c r="I183">
        <f>IFERROR([1]!s_mq_amount($A183,$B$1),"")</f>
        <v>544325637</v>
      </c>
      <c r="J183">
        <f>[1]!s_val_pe_ttm($A183,$B$1)</f>
        <v>12.6771593093872</v>
      </c>
      <c r="K183">
        <f>[1]!s_val_pb_lf($A183,$B$1)</f>
        <v>1.8373508453369101</v>
      </c>
      <c r="L183">
        <f>[1]!s_val_dividendyield2($A183,$B$1)</f>
        <v>4.2311223387026002</v>
      </c>
      <c r="M183">
        <f>[1]!s_val_evtoebitda($A183,$B$1)</f>
        <v>6.8367310270285699</v>
      </c>
      <c r="N183">
        <f>[1]!s_risk_betar24($A183,$B$1)</f>
        <v>0.20559999346733099</v>
      </c>
      <c r="O183">
        <f>[1]!s_profitnotice_changeratio($A183,$B$1)</f>
        <v>0</v>
      </c>
      <c r="P183">
        <f>IFERROR([1]!i_pq_pctchange($A183,TEXT(DATE(YEAR($B$1),1,1),"yyyy-mm-dd"),$B$1),"")</f>
        <v>-11.475832544616001</v>
      </c>
      <c r="Q183">
        <f>[1]!s_west_netprofit($A183,YEAR($B$1),$B$1,180)</f>
        <v>3691417143</v>
      </c>
      <c r="R183">
        <f>[1]!s_west_eps($A183,YEAR($B$1),$B$1,180)</f>
        <v>2.21810007095337</v>
      </c>
      <c r="S183">
        <f>[1]!s_west_instnum_np($A183,YEAR($B$1),$B$1,180)</f>
        <v>14</v>
      </c>
      <c r="T183">
        <f>[1]!s_west_stdnetprofit($A183,YEAR($B$1),$B$1,180)</f>
        <v>138186115</v>
      </c>
      <c r="U183">
        <f>[1]!s_west_mediannetprofit($A183,YEAR($B$1),$B$1,180)</f>
        <v>3756000000</v>
      </c>
      <c r="V183">
        <f>[1]!s_west_maxnetprofit($A183,YEAR($B$1),$B$1,180)</f>
        <v>3813000000</v>
      </c>
      <c r="W183">
        <f>[1]!s_west_minnetprofit($A183,YEAR($B$1),$B$1,180)</f>
        <v>3371000000</v>
      </c>
      <c r="X183">
        <f>[1]!s_west_netprofit($A183,YEAR($B$1)+1,$B$1,180)</f>
        <v>4092408571</v>
      </c>
      <c r="Y183">
        <f>[1]!s_west_eps($A183,YEAR($B$1)+1,$B$1,180)</f>
        <v>2.4591000080108598</v>
      </c>
      <c r="Z183">
        <f>[1]!s_west_instnum_np($A183,YEAR($B$1)+1,$B$1,180)</f>
        <v>14</v>
      </c>
      <c r="AA183">
        <f>[1]!s_west_stdnetprofit($A183,YEAR($B$1)+1,$B$1,180)</f>
        <v>188352808</v>
      </c>
      <c r="AB183">
        <f>[1]!s_west_mediannetprofit($A183,YEAR($B$1)+1,$B$1,180)</f>
        <v>4143000000</v>
      </c>
      <c r="AC183">
        <f>[1]!s_west_maxnetprofit($A183,YEAR($B$1)+1,$B$1,180)</f>
        <v>4296000000</v>
      </c>
      <c r="AD183">
        <f>[1]!s_west_minnetprofit($A183,YEAR($B$1)+1,$B$1,180)</f>
        <v>3688000000</v>
      </c>
      <c r="AE183">
        <f>[1]!s_west_avgroe($A183,YEAR($B$1),$B$1,180)</f>
        <v>15.004599571228001</v>
      </c>
      <c r="AF183">
        <f>IFERROR([1]!s_info_indexweight($A183,$B$1,"000016.SH"),"")</f>
        <v>0</v>
      </c>
      <c r="AG183">
        <f>IFERROR([1]!s_info_indexweight($A183,$B$1,"000300.SH"),"")</f>
        <v>6.1699999999999998E-2</v>
      </c>
      <c r="AH183">
        <f>IFERROR([1]!s_info_indexweight($A183,$B$1,"000905.SH"),"")</f>
        <v>0</v>
      </c>
      <c r="AI183">
        <f>IFERROR([1]!s_info_indexweight($A183,$B$1,"000852.SH"),"")</f>
        <v>0</v>
      </c>
    </row>
    <row r="184" spans="1:35">
      <c r="A184" t="s">
        <v>216</v>
      </c>
      <c r="B184">
        <f>[1]!s_dq_close($A184,$B$1,3)</f>
        <v>37.46</v>
      </c>
      <c r="C184">
        <f>[1]!s_dq_volume($A184,$B$1)</f>
        <v>21647995</v>
      </c>
      <c r="D184">
        <f>[1]!s_dq_amount($A184,$B$1)</f>
        <v>801224321</v>
      </c>
      <c r="E184">
        <f>[1]!s_dq_turn($A184,$B$1)</f>
        <v>1.65761286041777</v>
      </c>
      <c r="F184">
        <f>[1]!S_VAL_MV($A184,$B$1)</f>
        <v>57429193095.099998</v>
      </c>
      <c r="G184">
        <f>[1]!s_val_ev($A184,$B$1)</f>
        <v>57429193095.099998</v>
      </c>
      <c r="H184">
        <f>[1]!s_val_ev1($A184,$B$1)</f>
        <v>65287488722.660004</v>
      </c>
      <c r="I184">
        <f>IFERROR([1]!s_mq_amount($A184,$B$1),"")</f>
        <v>1713309817</v>
      </c>
      <c r="J184">
        <f>[1]!s_val_pe_ttm($A184,$B$1)</f>
        <v>85.864204406738295</v>
      </c>
      <c r="K184">
        <f>[1]!s_val_pb_lf($A184,$B$1)</f>
        <v>7.8243484497070304</v>
      </c>
      <c r="L184">
        <f>[1]!s_val_dividendyield2($A184,$B$1)</f>
        <v>0.51438020086896297</v>
      </c>
      <c r="M184">
        <f>[1]!s_val_evtoebitda($A184,$B$1)</f>
        <v>39.309476850373301</v>
      </c>
      <c r="N184">
        <f>[1]!s_risk_betar24($A184,$B$1)</f>
        <v>1.1947000026702901</v>
      </c>
      <c r="O184">
        <f>[1]!s_profitnotice_changeratio($A184,$B$1)</f>
        <v>0</v>
      </c>
      <c r="P184">
        <f>IFERROR([1]!i_pq_pctchange($A184,TEXT(DATE(YEAR($B$1),1,1),"yyyy-mm-dd"),$B$1),"")</f>
        <v>22.218597063621502</v>
      </c>
      <c r="Q184">
        <f>[1]!s_west_netprofit($A184,YEAR($B$1),$B$1,180)</f>
        <v>1715255000</v>
      </c>
      <c r="R184">
        <f>[1]!s_west_eps($A184,YEAR($B$1),$B$1,180)</f>
        <v>1.1188000440597501</v>
      </c>
      <c r="S184">
        <f>[1]!s_west_instnum_np($A184,YEAR($B$1),$B$1,180)</f>
        <v>6</v>
      </c>
      <c r="T184">
        <f>[1]!s_west_stdnetprofit($A184,YEAR($B$1),$B$1,180)</f>
        <v>358585292</v>
      </c>
      <c r="U184">
        <f>[1]!s_west_mediannetprofit($A184,YEAR($B$1),$B$1,180)</f>
        <v>1789000000</v>
      </c>
      <c r="V184">
        <f>[1]!s_west_maxnetprofit($A184,YEAR($B$1),$B$1,180)</f>
        <v>2144000000</v>
      </c>
      <c r="W184">
        <f>[1]!s_west_minnetprofit($A184,YEAR($B$1),$B$1,180)</f>
        <v>1075000000</v>
      </c>
      <c r="X184">
        <f>[1]!s_west_netprofit($A184,YEAR($B$1)+1,$B$1,180)</f>
        <v>3147600000</v>
      </c>
      <c r="Y184">
        <f>[1]!s_west_eps($A184,YEAR($B$1)+1,$B$1,180)</f>
        <v>2.05310010910034</v>
      </c>
      <c r="Z184">
        <f>[1]!s_west_instnum_np($A184,YEAR($B$1)+1,$B$1,180)</f>
        <v>6</v>
      </c>
      <c r="AA184">
        <f>[1]!s_west_stdnetprofit($A184,YEAR($B$1)+1,$B$1,180)</f>
        <v>1111470234</v>
      </c>
      <c r="AB184">
        <f>[1]!s_west_mediannetprofit($A184,YEAR($B$1)+1,$B$1,180)</f>
        <v>3671910000</v>
      </c>
      <c r="AC184">
        <f>[1]!s_west_maxnetprofit($A184,YEAR($B$1)+1,$B$1,180)</f>
        <v>4090000000</v>
      </c>
      <c r="AD184">
        <f>[1]!s_west_minnetprofit($A184,YEAR($B$1)+1,$B$1,180)</f>
        <v>1427000000</v>
      </c>
      <c r="AE184">
        <f>[1]!s_west_avgroe($A184,YEAR($B$1),$B$1,180)</f>
        <v>20.221700668335</v>
      </c>
      <c r="AF184">
        <f>IFERROR([1]!s_info_indexweight($A184,$B$1,"000016.SH"),"")</f>
        <v>0</v>
      </c>
      <c r="AG184">
        <f>IFERROR([1]!s_info_indexweight($A184,$B$1,"000300.SH"),"")</f>
        <v>0</v>
      </c>
      <c r="AH184">
        <f>IFERROR([1]!s_info_indexweight($A184,$B$1,"000905.SH"),"")</f>
        <v>0</v>
      </c>
      <c r="AI184">
        <f>IFERROR([1]!s_info_indexweight($A184,$B$1,"000852.SH"),"")</f>
        <v>0.19</v>
      </c>
    </row>
    <row r="185" spans="1:35">
      <c r="A185" t="s">
        <v>217</v>
      </c>
      <c r="B185">
        <f>[1]!s_dq_close($A185,$B$1,3)</f>
        <v>3.83</v>
      </c>
      <c r="C185">
        <f>[1]!s_dq_volume($A185,$B$1)</f>
        <v>9233800</v>
      </c>
      <c r="D185">
        <f>[1]!s_dq_amount($A185,$B$1)</f>
        <v>35497769</v>
      </c>
      <c r="E185">
        <f>[1]!s_dq_turn($A185,$B$1)</f>
        <v>0.20776050002077601</v>
      </c>
      <c r="F185">
        <f>[1]!S_VAL_MV($A185,$B$1)</f>
        <v>17022222220.52</v>
      </c>
      <c r="G185">
        <f>[1]!s_val_ev($A185,$B$1)</f>
        <v>17022222220.52</v>
      </c>
      <c r="H185">
        <f>[1]!s_val_ev1($A185,$B$1)</f>
        <v>17597655939.209999</v>
      </c>
      <c r="I185">
        <f>IFERROR([1]!s_mq_amount($A185,$B$1),"")</f>
        <v>74215698</v>
      </c>
      <c r="J185">
        <f>[1]!s_val_pe_ttm($A185,$B$1)</f>
        <v>45.436603546142599</v>
      </c>
      <c r="K185">
        <f>[1]!s_val_pb_lf($A185,$B$1)</f>
        <v>0.88399541378021196</v>
      </c>
      <c r="L185">
        <f>[1]!s_val_dividendyield2($A185,$B$1)</f>
        <v>2.1148825065274099</v>
      </c>
      <c r="M185">
        <f>[1]!s_val_evtoebitda($A185,$B$1)</f>
        <v>10.8765712669738</v>
      </c>
      <c r="N185">
        <f>[1]!s_risk_betar24($A185,$B$1)</f>
        <v>0.658399999141693</v>
      </c>
      <c r="O185">
        <f>[1]!s_profitnotice_changeratio($A185,$B$1)</f>
        <v>0</v>
      </c>
      <c r="P185">
        <f>IFERROR([1]!i_pq_pctchange($A185,TEXT(DATE(YEAR($B$1),1,1),"yyyy-mm-dd"),$B$1),"")</f>
        <v>-5.43209876543209</v>
      </c>
      <c r="Q185">
        <f>[1]!s_west_netprofit($A185,YEAR($B$1),$B$1,180)</f>
        <v>0</v>
      </c>
      <c r="R185">
        <f>[1]!s_west_eps($A185,YEAR($B$1),$B$1,180)</f>
        <v>0</v>
      </c>
      <c r="S185">
        <f>[1]!s_west_instnum_np($A185,YEAR($B$1),$B$1,180)</f>
        <v>0</v>
      </c>
      <c r="T185">
        <f>[1]!s_west_stdnetprofit($A185,YEAR($B$1),$B$1,180)</f>
        <v>0</v>
      </c>
      <c r="U185">
        <f>[1]!s_west_mediannetprofit($A185,YEAR($B$1),$B$1,180)</f>
        <v>0</v>
      </c>
      <c r="V185">
        <f>[1]!s_west_maxnetprofit($A185,YEAR($B$1),$B$1,180)</f>
        <v>0</v>
      </c>
      <c r="W185">
        <f>[1]!s_west_minnetprofit($A185,YEAR($B$1),$B$1,180)</f>
        <v>0</v>
      </c>
      <c r="X185">
        <f>[1]!s_west_netprofit($A185,YEAR($B$1)+1,$B$1,180)</f>
        <v>0</v>
      </c>
      <c r="Y185">
        <f>[1]!s_west_eps($A185,YEAR($B$1)+1,$B$1,180)</f>
        <v>0</v>
      </c>
      <c r="Z185">
        <f>[1]!s_west_instnum_np($A185,YEAR($B$1)+1,$B$1,180)</f>
        <v>0</v>
      </c>
      <c r="AA185">
        <f>[1]!s_west_stdnetprofit($A185,YEAR($B$1)+1,$B$1,180)</f>
        <v>0</v>
      </c>
      <c r="AB185">
        <f>[1]!s_west_mediannetprofit($A185,YEAR($B$1)+1,$B$1,180)</f>
        <v>0</v>
      </c>
      <c r="AC185">
        <f>[1]!s_west_maxnetprofit($A185,YEAR($B$1)+1,$B$1,180)</f>
        <v>0</v>
      </c>
      <c r="AD185">
        <f>[1]!s_west_minnetprofit($A185,YEAR($B$1)+1,$B$1,180)</f>
        <v>0</v>
      </c>
      <c r="AE185">
        <f>[1]!s_west_avgroe($A185,YEAR($B$1),$B$1,180)</f>
        <v>0</v>
      </c>
      <c r="AF185">
        <f>IFERROR([1]!s_info_indexweight($A185,$B$1,"000016.SH"),"")</f>
        <v>0</v>
      </c>
      <c r="AG185">
        <f>IFERROR([1]!s_info_indexweight($A185,$B$1,"000300.SH"),"")</f>
        <v>0</v>
      </c>
      <c r="AH185">
        <f>IFERROR([1]!s_info_indexweight($A185,$B$1,"000905.SH"),"")</f>
        <v>3.2000000000000001E-2</v>
      </c>
      <c r="AI185">
        <f>IFERROR([1]!s_info_indexweight($A185,$B$1,"000852.SH"),"")</f>
        <v>0</v>
      </c>
    </row>
    <row r="186" spans="1:35">
      <c r="A186" t="s">
        <v>218</v>
      </c>
      <c r="B186">
        <f>[1]!s_dq_close($A186,$B$1,3)</f>
        <v>49.06</v>
      </c>
      <c r="C186">
        <f>[1]!s_dq_volume($A186,$B$1)</f>
        <v>1829206</v>
      </c>
      <c r="D186">
        <f>[1]!s_dq_amount($A186,$B$1)</f>
        <v>88974296</v>
      </c>
      <c r="E186">
        <f>[1]!s_dq_turn($A186,$B$1)</f>
        <v>5.0798578133244501</v>
      </c>
      <c r="F186">
        <f>[1]!S_VAL_MV($A186,$B$1)</f>
        <v>19624490600</v>
      </c>
      <c r="G186">
        <f>[1]!s_val_ev($A186,$B$1)</f>
        <v>19624490600</v>
      </c>
      <c r="H186">
        <f>[1]!s_val_ev1($A186,$B$1)</f>
        <v>19836772628</v>
      </c>
      <c r="I186">
        <f>IFERROR([1]!s_mq_amount($A186,$B$1),"")</f>
        <v>169558945</v>
      </c>
      <c r="J186">
        <f>[1]!s_val_pe_ttm($A186,$B$1)</f>
        <v>27.3915309906006</v>
      </c>
      <c r="K186">
        <f>[1]!s_val_pb_lf($A186,$B$1)</f>
        <v>6.6641616821289098</v>
      </c>
      <c r="L186">
        <f>[1]!s_val_dividendyield2($A186,$B$1)</f>
        <v>0.73379535262943296</v>
      </c>
      <c r="M186">
        <f>[1]!s_val_evtoebitda($A186,$B$1)</f>
        <v>20.245493827691799</v>
      </c>
      <c r="N186">
        <f>[1]!s_risk_betar24($A186,$B$1)</f>
        <v>0</v>
      </c>
      <c r="O186">
        <f>[1]!s_profitnotice_changeratio($A186,$B$1)</f>
        <v>0</v>
      </c>
      <c r="P186">
        <f>IFERROR([1]!i_pq_pctchange($A186,TEXT(DATE(YEAR($B$1),1,1),"yyyy-mm-dd"),$B$1),"")</f>
        <v>-15.2823346572267</v>
      </c>
      <c r="Q186">
        <f>[1]!s_west_netprofit($A186,YEAR($B$1),$B$1,180)</f>
        <v>908491538</v>
      </c>
      <c r="R186">
        <f>[1]!s_west_eps($A186,YEAR($B$1),$B$1,180)</f>
        <v>2.2711999416351301</v>
      </c>
      <c r="S186">
        <f>[1]!s_west_instnum_np($A186,YEAR($B$1),$B$1,180)</f>
        <v>13</v>
      </c>
      <c r="T186">
        <f>[1]!s_west_stdnetprofit($A186,YEAR($B$1),$B$1,180)</f>
        <v>28860159</v>
      </c>
      <c r="U186">
        <f>[1]!s_west_mediannetprofit($A186,YEAR($B$1),$B$1,180)</f>
        <v>913000000</v>
      </c>
      <c r="V186">
        <f>[1]!s_west_maxnetprofit($A186,YEAR($B$1),$B$1,180)</f>
        <v>950000000</v>
      </c>
      <c r="W186">
        <f>[1]!s_west_minnetprofit($A186,YEAR($B$1),$B$1,180)</f>
        <v>864000000</v>
      </c>
      <c r="X186">
        <f>[1]!s_west_netprofit($A186,YEAR($B$1)+1,$B$1,180)</f>
        <v>1158340769</v>
      </c>
      <c r="Y186">
        <f>[1]!s_west_eps($A186,YEAR($B$1)+1,$B$1,180)</f>
        <v>2.8958001136779798</v>
      </c>
      <c r="Z186">
        <f>[1]!s_west_instnum_np($A186,YEAR($B$1)+1,$B$1,180)</f>
        <v>13</v>
      </c>
      <c r="AA186">
        <f>[1]!s_west_stdnetprofit($A186,YEAR($B$1)+1,$B$1,180)</f>
        <v>81079888</v>
      </c>
      <c r="AB186">
        <f>[1]!s_west_mediannetprofit($A186,YEAR($B$1)+1,$B$1,180)</f>
        <v>1168200000</v>
      </c>
      <c r="AC186">
        <f>[1]!s_west_maxnetprofit($A186,YEAR($B$1)+1,$B$1,180)</f>
        <v>1299000000</v>
      </c>
      <c r="AD186">
        <f>[1]!s_west_minnetprofit($A186,YEAR($B$1)+1,$B$1,180)</f>
        <v>1031000000</v>
      </c>
      <c r="AE186">
        <f>[1]!s_west_avgroe($A186,YEAR($B$1),$B$1,180)</f>
        <v>25.789199829101602</v>
      </c>
      <c r="AF186">
        <f>IFERROR([1]!s_info_indexweight($A186,$B$1,"000016.SH"),"")</f>
        <v>0</v>
      </c>
      <c r="AG186">
        <f>IFERROR([1]!s_info_indexweight($A186,$B$1,"000300.SH"),"")</f>
        <v>0</v>
      </c>
      <c r="AH186">
        <f>IFERROR([1]!s_info_indexweight($A186,$B$1,"000905.SH"),"")</f>
        <v>1.7999999999999999E-2</v>
      </c>
      <c r="AI186">
        <f>IFERROR([1]!s_info_indexweight($A186,$B$1,"000852.SH"),"")</f>
        <v>0</v>
      </c>
    </row>
    <row r="187" spans="1:35">
      <c r="A187" t="s">
        <v>219</v>
      </c>
      <c r="B187">
        <f>[1]!s_dq_close($A187,$B$1,3)</f>
        <v>2.14</v>
      </c>
      <c r="C187">
        <f>[1]!s_dq_volume($A187,$B$1)</f>
        <v>53130806</v>
      </c>
      <c r="D187">
        <f>[1]!s_dq_amount($A187,$B$1)</f>
        <v>114731078</v>
      </c>
      <c r="E187">
        <f>[1]!s_dq_turn($A187,$B$1)</f>
        <v>1.2597701389323399</v>
      </c>
      <c r="F187">
        <f>[1]!S_VAL_MV($A187,$B$1)</f>
        <v>12188791939.52</v>
      </c>
      <c r="G187">
        <f>[1]!s_val_ev($A187,$B$1)</f>
        <v>12188791939.52</v>
      </c>
      <c r="H187">
        <f>[1]!s_val_ev1($A187,$B$1)</f>
        <v>487804613344.85999</v>
      </c>
      <c r="I187">
        <f>IFERROR([1]!s_mq_amount($A187,$B$1),"")</f>
        <v>221301528</v>
      </c>
      <c r="J187">
        <f>[1]!s_val_pe_ttm($A187,$B$1)</f>
        <v>6.6313939094543501</v>
      </c>
      <c r="K187">
        <f>[1]!s_val_pb_lf($A187,$B$1)</f>
        <v>0.39599719643592801</v>
      </c>
      <c r="L187">
        <f>[1]!s_val_dividendyield2($A187,$B$1)</f>
        <v>4.7196261682243001</v>
      </c>
      <c r="M187">
        <f>[1]!s_val_evtoebitda($A187,$B$1)</f>
        <v>0</v>
      </c>
      <c r="N187">
        <f>[1]!s_risk_betar24($A187,$B$1)</f>
        <v>0.799000024795532</v>
      </c>
      <c r="O187">
        <f>[1]!s_profitnotice_changeratio($A187,$B$1)</f>
        <v>0</v>
      </c>
      <c r="P187">
        <f>IFERROR([1]!i_pq_pctchange($A187,TEXT(DATE(YEAR($B$1),1,1),"yyyy-mm-dd"),$B$1),"")</f>
        <v>-5.7791567304627396</v>
      </c>
      <c r="Q187">
        <f>[1]!s_west_netprofit($A187,YEAR($B$1),$B$1,180)</f>
        <v>1892000000</v>
      </c>
      <c r="R187">
        <f>[1]!s_west_eps($A187,YEAR($B$1),$B$1,180)</f>
        <v>0.33219999074935902</v>
      </c>
      <c r="S187">
        <f>[1]!s_west_instnum_np($A187,YEAR($B$1),$B$1,180)</f>
        <v>1</v>
      </c>
      <c r="T187">
        <f>[1]!s_west_stdnetprofit($A187,YEAR($B$1),$B$1,180)</f>
        <v>0</v>
      </c>
      <c r="U187">
        <f>[1]!s_west_mediannetprofit($A187,YEAR($B$1),$B$1,180)</f>
        <v>1892000000</v>
      </c>
      <c r="V187">
        <f>[1]!s_west_maxnetprofit($A187,YEAR($B$1),$B$1,180)</f>
        <v>1892000000</v>
      </c>
      <c r="W187">
        <f>[1]!s_west_minnetprofit($A187,YEAR($B$1),$B$1,180)</f>
        <v>1892000000</v>
      </c>
      <c r="X187">
        <f>[1]!s_west_netprofit($A187,YEAR($B$1)+1,$B$1,180)</f>
        <v>1954000000</v>
      </c>
      <c r="Y187">
        <f>[1]!s_west_eps($A187,YEAR($B$1)+1,$B$1,180)</f>
        <v>0.34310001134872398</v>
      </c>
      <c r="Z187">
        <f>[1]!s_west_instnum_np($A187,YEAR($B$1)+1,$B$1,180)</f>
        <v>1</v>
      </c>
      <c r="AA187">
        <f>[1]!s_west_stdnetprofit($A187,YEAR($B$1)+1,$B$1,180)</f>
        <v>0</v>
      </c>
      <c r="AB187">
        <f>[1]!s_west_mediannetprofit($A187,YEAR($B$1)+1,$B$1,180)</f>
        <v>1954000000</v>
      </c>
      <c r="AC187">
        <f>[1]!s_west_maxnetprofit($A187,YEAR($B$1)+1,$B$1,180)</f>
        <v>1954000000</v>
      </c>
      <c r="AD187">
        <f>[1]!s_west_minnetprofit($A187,YEAR($B$1)+1,$B$1,180)</f>
        <v>1954000000</v>
      </c>
      <c r="AE187">
        <f>[1]!s_west_avgroe($A187,YEAR($B$1),$B$1,180)</f>
        <v>6.0599999427795401</v>
      </c>
      <c r="AF187">
        <f>IFERROR([1]!s_info_indexweight($A187,$B$1,"000016.SH"),"")</f>
        <v>0</v>
      </c>
      <c r="AG187">
        <f>IFERROR([1]!s_info_indexweight($A187,$B$1,"000300.SH"),"")</f>
        <v>0</v>
      </c>
      <c r="AH187">
        <f>IFERROR([1]!s_info_indexweight($A187,$B$1,"000905.SH"),"")</f>
        <v>0</v>
      </c>
      <c r="AI187">
        <f>IFERROR([1]!s_info_indexweight($A187,$B$1,"000852.SH"),"")</f>
        <v>9.0999999999999998E-2</v>
      </c>
    </row>
    <row r="188" spans="1:35">
      <c r="A188" t="s">
        <v>220</v>
      </c>
      <c r="B188">
        <f>[1]!s_dq_close($A188,$B$1,3)</f>
        <v>8.16</v>
      </c>
      <c r="C188">
        <f>[1]!s_dq_volume($A188,$B$1)</f>
        <v>11026400</v>
      </c>
      <c r="D188">
        <f>[1]!s_dq_amount($A188,$B$1)</f>
        <v>90450969</v>
      </c>
      <c r="E188">
        <f>[1]!s_dq_turn($A188,$B$1)</f>
        <v>1.4545209370323999</v>
      </c>
      <c r="F188">
        <f>[1]!S_VAL_MV($A188,$B$1)</f>
        <v>8223466668.4799995</v>
      </c>
      <c r="G188">
        <f>[1]!s_val_ev($A188,$B$1)</f>
        <v>6715965643.1199999</v>
      </c>
      <c r="H188">
        <f>[1]!s_val_ev1($A188,$B$1)</f>
        <v>0</v>
      </c>
      <c r="I188">
        <f>IFERROR([1]!s_mq_amount($A188,$B$1),"")</f>
        <v>171304391</v>
      </c>
      <c r="J188">
        <f>[1]!s_val_pe_ttm($A188,$B$1)</f>
        <v>537.53070068359398</v>
      </c>
      <c r="K188">
        <f>[1]!s_val_pb_lf($A188,$B$1)</f>
        <v>4.3903722763061497</v>
      </c>
      <c r="L188">
        <f>[1]!s_val_dividendyield2($A188,$B$1)</f>
        <v>0.12254901960784299</v>
      </c>
      <c r="M188">
        <f>[1]!s_val_evtoebitda($A188,$B$1)</f>
        <v>0</v>
      </c>
      <c r="N188">
        <f>[1]!s_risk_betar24($A188,$B$1)</f>
        <v>3.24469995498657</v>
      </c>
      <c r="O188">
        <f>[1]!s_profitnotice_changeratio($A188,$B$1)</f>
        <v>0</v>
      </c>
      <c r="P188">
        <f>IFERROR([1]!i_pq_pctchange($A188,TEXT(DATE(YEAR($B$1),1,1),"yyyy-mm-dd"),$B$1),"")</f>
        <v>-23.018867924528301</v>
      </c>
      <c r="Q188">
        <f>[1]!s_west_netprofit($A188,YEAR($B$1),$B$1,180)</f>
        <v>0</v>
      </c>
      <c r="R188">
        <f>[1]!s_west_eps($A188,YEAR($B$1),$B$1,180)</f>
        <v>0</v>
      </c>
      <c r="S188">
        <f>[1]!s_west_instnum_np($A188,YEAR($B$1),$B$1,180)</f>
        <v>0</v>
      </c>
      <c r="T188">
        <f>[1]!s_west_stdnetprofit($A188,YEAR($B$1),$B$1,180)</f>
        <v>0</v>
      </c>
      <c r="U188">
        <f>[1]!s_west_mediannetprofit($A188,YEAR($B$1),$B$1,180)</f>
        <v>0</v>
      </c>
      <c r="V188">
        <f>[1]!s_west_maxnetprofit($A188,YEAR($B$1),$B$1,180)</f>
        <v>0</v>
      </c>
      <c r="W188">
        <f>[1]!s_west_minnetprofit($A188,YEAR($B$1),$B$1,180)</f>
        <v>0</v>
      </c>
      <c r="X188">
        <f>[1]!s_west_netprofit($A188,YEAR($B$1)+1,$B$1,180)</f>
        <v>0</v>
      </c>
      <c r="Y188">
        <f>[1]!s_west_eps($A188,YEAR($B$1)+1,$B$1,180)</f>
        <v>0</v>
      </c>
      <c r="Z188">
        <f>[1]!s_west_instnum_np($A188,YEAR($B$1)+1,$B$1,180)</f>
        <v>0</v>
      </c>
      <c r="AA188">
        <f>[1]!s_west_stdnetprofit($A188,YEAR($B$1)+1,$B$1,180)</f>
        <v>0</v>
      </c>
      <c r="AB188">
        <f>[1]!s_west_mediannetprofit($A188,YEAR($B$1)+1,$B$1,180)</f>
        <v>0</v>
      </c>
      <c r="AC188">
        <f>[1]!s_west_maxnetprofit($A188,YEAR($B$1)+1,$B$1,180)</f>
        <v>0</v>
      </c>
      <c r="AD188">
        <f>[1]!s_west_minnetprofit($A188,YEAR($B$1)+1,$B$1,180)</f>
        <v>0</v>
      </c>
      <c r="AE188">
        <f>[1]!s_west_avgroe($A188,YEAR($B$1),$B$1,180)</f>
        <v>0</v>
      </c>
      <c r="AF188">
        <f>IFERROR([1]!s_info_indexweight($A188,$B$1,"000016.SH"),"")</f>
        <v>0</v>
      </c>
      <c r="AG188">
        <f>IFERROR([1]!s_info_indexweight($A188,$B$1,"000300.SH"),"")</f>
        <v>0</v>
      </c>
      <c r="AH188">
        <f>IFERROR([1]!s_info_indexweight($A188,$B$1,"000905.SH"),"")</f>
        <v>0</v>
      </c>
      <c r="AI188">
        <f>IFERROR([1]!s_info_indexweight($A188,$B$1,"000852.SH"),"")</f>
        <v>2.7E-2</v>
      </c>
    </row>
    <row r="189" spans="1:35">
      <c r="A189" t="s">
        <v>221</v>
      </c>
      <c r="B189">
        <f>[1]!s_dq_close($A189,$B$1,3)</f>
        <v>13.12</v>
      </c>
      <c r="C189">
        <f>[1]!s_dq_volume($A189,$B$1)</f>
        <v>71472126</v>
      </c>
      <c r="D189">
        <f>[1]!s_dq_amount($A189,$B$1)</f>
        <v>941981299</v>
      </c>
      <c r="E189">
        <f>[1]!s_dq_turn($A189,$B$1)</f>
        <v>5.2942323398862703</v>
      </c>
      <c r="F189">
        <f>[1]!S_VAL_MV($A189,$B$1)</f>
        <v>49200000000</v>
      </c>
      <c r="G189">
        <f>[1]!s_val_ev($A189,$B$1)</f>
        <v>49200000000</v>
      </c>
      <c r="H189">
        <f>[1]!s_val_ev1($A189,$B$1)</f>
        <v>78973470742.25</v>
      </c>
      <c r="I189">
        <f>IFERROR([1]!s_mq_amount($A189,$B$1),"")</f>
        <v>1969135677</v>
      </c>
      <c r="J189">
        <f>[1]!s_val_pe_ttm($A189,$B$1)</f>
        <v>15.4020395278931</v>
      </c>
      <c r="K189">
        <f>[1]!s_val_pb_lf($A189,$B$1)</f>
        <v>1.78966701030731</v>
      </c>
      <c r="L189">
        <f>[1]!s_val_dividendyield2($A189,$B$1)</f>
        <v>2.74390243902439</v>
      </c>
      <c r="M189">
        <f>[1]!s_val_evtoebitda($A189,$B$1)</f>
        <v>7.7343246980352802</v>
      </c>
      <c r="N189">
        <f>[1]!s_risk_betar24($A189,$B$1)</f>
        <v>0.73259997367858898</v>
      </c>
      <c r="O189">
        <f>[1]!s_profitnotice_changeratio($A189,$B$1)</f>
        <v>0</v>
      </c>
      <c r="P189">
        <f>IFERROR([1]!i_pq_pctchange($A189,TEXT(DATE(YEAR($B$1),1,1),"yyyy-mm-dd"),$B$1),"")</f>
        <v>40.923737916219103</v>
      </c>
      <c r="Q189">
        <f>[1]!s_west_netprofit($A189,YEAR($B$1),$B$1,180)</f>
        <v>3304694286</v>
      </c>
      <c r="R189">
        <f>[1]!s_west_eps($A189,YEAR($B$1),$B$1,180)</f>
        <v>0.88129997253418002</v>
      </c>
      <c r="S189">
        <f>[1]!s_west_instnum_np($A189,YEAR($B$1),$B$1,180)</f>
        <v>7</v>
      </c>
      <c r="T189">
        <f>[1]!s_west_stdnetprofit($A189,YEAR($B$1),$B$1,180)</f>
        <v>76149596</v>
      </c>
      <c r="U189">
        <f>[1]!s_west_mediannetprofit($A189,YEAR($B$1),$B$1,180)</f>
        <v>3332000000</v>
      </c>
      <c r="V189">
        <f>[1]!s_west_maxnetprofit($A189,YEAR($B$1),$B$1,180)</f>
        <v>3388000000</v>
      </c>
      <c r="W189">
        <f>[1]!s_west_minnetprofit($A189,YEAR($B$1),$B$1,180)</f>
        <v>3171000000</v>
      </c>
      <c r="X189">
        <f>[1]!s_west_netprofit($A189,YEAR($B$1)+1,$B$1,180)</f>
        <v>3571632857</v>
      </c>
      <c r="Y189">
        <f>[1]!s_west_eps($A189,YEAR($B$1)+1,$B$1,180)</f>
        <v>0.95240002870559703</v>
      </c>
      <c r="Z189">
        <f>[1]!s_west_instnum_np($A189,YEAR($B$1)+1,$B$1,180)</f>
        <v>7</v>
      </c>
      <c r="AA189">
        <f>[1]!s_west_stdnetprofit($A189,YEAR($B$1)+1,$B$1,180)</f>
        <v>95724885</v>
      </c>
      <c r="AB189">
        <f>[1]!s_west_mediannetprofit($A189,YEAR($B$1)+1,$B$1,180)</f>
        <v>3528000000</v>
      </c>
      <c r="AC189">
        <f>[1]!s_west_maxnetprofit($A189,YEAR($B$1)+1,$B$1,180)</f>
        <v>3721000000</v>
      </c>
      <c r="AD189">
        <f>[1]!s_west_minnetprofit($A189,YEAR($B$1)+1,$B$1,180)</f>
        <v>3471000000</v>
      </c>
      <c r="AE189">
        <f>[1]!s_west_avgroe($A189,YEAR($B$1),$B$1,180)</f>
        <v>11.585700035095201</v>
      </c>
      <c r="AF189">
        <f>IFERROR([1]!s_info_indexweight($A189,$B$1,"000016.SH"),"")</f>
        <v>0</v>
      </c>
      <c r="AG189">
        <f>IFERROR([1]!s_info_indexweight($A189,$B$1,"000300.SH"),"")</f>
        <v>0</v>
      </c>
      <c r="AH189">
        <f>IFERROR([1]!s_info_indexweight($A189,$B$1,"000905.SH"),"")</f>
        <v>9.0999999999999998E-2</v>
      </c>
      <c r="AI189">
        <f>IFERROR([1]!s_info_indexweight($A189,$B$1,"000852.SH"),"")</f>
        <v>0</v>
      </c>
    </row>
    <row r="190" spans="1:35">
      <c r="A190" t="s">
        <v>222</v>
      </c>
      <c r="B190">
        <f>[1]!s_dq_close($A190,$B$1,3)</f>
        <v>26.75</v>
      </c>
      <c r="C190">
        <f>[1]!s_dq_volume($A190,$B$1)</f>
        <v>61596321</v>
      </c>
      <c r="D190">
        <f>[1]!s_dq_amount($A190,$B$1)</f>
        <v>1671300617</v>
      </c>
      <c r="E190">
        <f>[1]!s_dq_turn($A190,$B$1)</f>
        <v>8.1058446028860001</v>
      </c>
      <c r="F190">
        <f>[1]!S_VAL_MV($A190,$B$1)</f>
        <v>20327327594.75</v>
      </c>
      <c r="G190">
        <f>[1]!s_val_ev($A190,$B$1)</f>
        <v>20327327594.75</v>
      </c>
      <c r="H190">
        <f>[1]!s_val_ev1($A190,$B$1)</f>
        <v>48487781806.279999</v>
      </c>
      <c r="I190">
        <f>IFERROR([1]!s_mq_amount($A190,$B$1),"")</f>
        <v>2402586536</v>
      </c>
      <c r="J190">
        <f>[1]!s_val_pe_ttm($A190,$B$1)</f>
        <v>56.765209197997997</v>
      </c>
      <c r="K190">
        <f>[1]!s_val_pb_lf($A190,$B$1)</f>
        <v>3.6708188056945801</v>
      </c>
      <c r="L190">
        <f>[1]!s_val_dividendyield2($A190,$B$1)</f>
        <v>0.41869158878504698</v>
      </c>
      <c r="M190">
        <f>[1]!s_val_evtoebitda($A190,$B$1)</f>
        <v>48.299336276620501</v>
      </c>
      <c r="N190">
        <f>[1]!s_risk_betar24($A190,$B$1)</f>
        <v>0.42899999022483798</v>
      </c>
      <c r="O190">
        <f>[1]!s_profitnotice_changeratio($A190,$B$1)</f>
        <v>0</v>
      </c>
      <c r="P190">
        <f>IFERROR([1]!i_pq_pctchange($A190,TEXT(DATE(YEAR($B$1),1,1),"yyyy-mm-dd"),$B$1),"")</f>
        <v>18.049426301853501</v>
      </c>
      <c r="Q190">
        <f>[1]!s_west_netprofit($A190,YEAR($B$1),$B$1,180)</f>
        <v>0</v>
      </c>
      <c r="R190">
        <f>[1]!s_west_eps($A190,YEAR($B$1),$B$1,180)</f>
        <v>0</v>
      </c>
      <c r="S190">
        <f>[1]!s_west_instnum_np($A190,YEAR($B$1),$B$1,180)</f>
        <v>0</v>
      </c>
      <c r="T190">
        <f>[1]!s_west_stdnetprofit($A190,YEAR($B$1),$B$1,180)</f>
        <v>0</v>
      </c>
      <c r="U190">
        <f>[1]!s_west_mediannetprofit($A190,YEAR($B$1),$B$1,180)</f>
        <v>0</v>
      </c>
      <c r="V190">
        <f>[1]!s_west_maxnetprofit($A190,YEAR($B$1),$B$1,180)</f>
        <v>0</v>
      </c>
      <c r="W190">
        <f>[1]!s_west_minnetprofit($A190,YEAR($B$1),$B$1,180)</f>
        <v>0</v>
      </c>
      <c r="X190">
        <f>[1]!s_west_netprofit($A190,YEAR($B$1)+1,$B$1,180)</f>
        <v>0</v>
      </c>
      <c r="Y190">
        <f>[1]!s_west_eps($A190,YEAR($B$1)+1,$B$1,180)</f>
        <v>0</v>
      </c>
      <c r="Z190">
        <f>[1]!s_west_instnum_np($A190,YEAR($B$1)+1,$B$1,180)</f>
        <v>0</v>
      </c>
      <c r="AA190">
        <f>[1]!s_west_stdnetprofit($A190,YEAR($B$1)+1,$B$1,180)</f>
        <v>0</v>
      </c>
      <c r="AB190">
        <f>[1]!s_west_mediannetprofit($A190,YEAR($B$1)+1,$B$1,180)</f>
        <v>0</v>
      </c>
      <c r="AC190">
        <f>[1]!s_west_maxnetprofit($A190,YEAR($B$1)+1,$B$1,180)</f>
        <v>0</v>
      </c>
      <c r="AD190">
        <f>[1]!s_west_minnetprofit($A190,YEAR($B$1)+1,$B$1,180)</f>
        <v>0</v>
      </c>
      <c r="AE190">
        <f>[1]!s_west_avgroe($A190,YEAR($B$1),$B$1,180)</f>
        <v>0</v>
      </c>
      <c r="AF190">
        <f>IFERROR([1]!s_info_indexweight($A190,$B$1,"000016.SH"),"")</f>
        <v>0</v>
      </c>
      <c r="AG190">
        <f>IFERROR([1]!s_info_indexweight($A190,$B$1,"000300.SH"),"")</f>
        <v>0</v>
      </c>
      <c r="AH190">
        <f>IFERROR([1]!s_info_indexweight($A190,$B$1,"000905.SH"),"")</f>
        <v>0</v>
      </c>
      <c r="AI190">
        <f>IFERROR([1]!s_info_indexweight($A190,$B$1,"000852.SH"),"")</f>
        <v>0.106</v>
      </c>
    </row>
    <row r="191" spans="1:35">
      <c r="A191" t="s">
        <v>223</v>
      </c>
      <c r="B191">
        <f>[1]!s_dq_close($A191,$B$1,3)</f>
        <v>95.67</v>
      </c>
      <c r="C191">
        <f>[1]!s_dq_volume($A191,$B$1)</f>
        <v>8027540</v>
      </c>
      <c r="D191">
        <f>[1]!s_dq_amount($A191,$B$1)</f>
        <v>762808499</v>
      </c>
      <c r="E191">
        <f>[1]!s_dq_turn($A191,$B$1)</f>
        <v>4.3218218787175902</v>
      </c>
      <c r="F191">
        <f>[1]!S_VAL_MV($A191,$B$1)</f>
        <v>24950960824.5</v>
      </c>
      <c r="G191">
        <f>[1]!s_val_ev($A191,$B$1)</f>
        <v>24950960824.5</v>
      </c>
      <c r="H191">
        <f>[1]!s_val_ev1($A191,$B$1)</f>
        <v>31056904553.82</v>
      </c>
      <c r="I191">
        <f>IFERROR([1]!s_mq_amount($A191,$B$1),"")</f>
        <v>1406333026</v>
      </c>
      <c r="J191">
        <f>[1]!s_val_pe_ttm($A191,$B$1)</f>
        <v>28.1170959472656</v>
      </c>
      <c r="K191">
        <f>[1]!s_val_pb_lf($A191,$B$1)</f>
        <v>3.4730162620544398</v>
      </c>
      <c r="L191">
        <f>[1]!s_val_dividendyield2($A191,$B$1)</f>
        <v>0</v>
      </c>
      <c r="M191">
        <f>[1]!s_val_evtoebitda($A191,$B$1)</f>
        <v>18.3419986257422</v>
      </c>
      <c r="N191">
        <f>[1]!s_risk_betar24($A191,$B$1)</f>
        <v>1.82529997825623</v>
      </c>
      <c r="O191">
        <f>[1]!s_profitnotice_changeratio($A191,$B$1)</f>
        <v>0</v>
      </c>
      <c r="P191">
        <f>IFERROR([1]!i_pq_pctchange($A191,TEXT(DATE(YEAR($B$1),1,1),"yyyy-mm-dd"),$B$1),"")</f>
        <v>11.4905022724624</v>
      </c>
      <c r="Q191">
        <f>[1]!s_west_netprofit($A191,YEAR($B$1),$B$1,180)</f>
        <v>1196200000</v>
      </c>
      <c r="R191">
        <f>[1]!s_west_eps($A191,YEAR($B$1),$B$1,180)</f>
        <v>4.5844998359680202</v>
      </c>
      <c r="S191">
        <f>[1]!s_west_instnum_np($A191,YEAR($B$1),$B$1,180)</f>
        <v>10</v>
      </c>
      <c r="T191">
        <f>[1]!s_west_stdnetprofit($A191,YEAR($B$1),$B$1,180)</f>
        <v>59032571</v>
      </c>
      <c r="U191">
        <f>[1]!s_west_mediannetprofit($A191,YEAR($B$1),$B$1,180)</f>
        <v>1193500000</v>
      </c>
      <c r="V191">
        <f>[1]!s_west_maxnetprofit($A191,YEAR($B$1),$B$1,180)</f>
        <v>1329000000</v>
      </c>
      <c r="W191">
        <f>[1]!s_west_minnetprofit($A191,YEAR($B$1),$B$1,180)</f>
        <v>1104000000</v>
      </c>
      <c r="X191">
        <f>[1]!s_west_netprofit($A191,YEAR($B$1)+1,$B$1,180)</f>
        <v>1666000000</v>
      </c>
      <c r="Y191">
        <f>[1]!s_west_eps($A191,YEAR($B$1)+1,$B$1,180)</f>
        <v>6.3850998878479004</v>
      </c>
      <c r="Z191">
        <f>[1]!s_west_instnum_np($A191,YEAR($B$1)+1,$B$1,180)</f>
        <v>10</v>
      </c>
      <c r="AA191">
        <f>[1]!s_west_stdnetprofit($A191,YEAR($B$1)+1,$B$1,180)</f>
        <v>128732280</v>
      </c>
      <c r="AB191">
        <f>[1]!s_west_mediannetprofit($A191,YEAR($B$1)+1,$B$1,180)</f>
        <v>1657500000</v>
      </c>
      <c r="AC191">
        <f>[1]!s_west_maxnetprofit($A191,YEAR($B$1)+1,$B$1,180)</f>
        <v>1891000000</v>
      </c>
      <c r="AD191">
        <f>[1]!s_west_minnetprofit($A191,YEAR($B$1)+1,$B$1,180)</f>
        <v>1511000000</v>
      </c>
      <c r="AE191">
        <f>[1]!s_west_avgroe($A191,YEAR($B$1),$B$1,180)</f>
        <v>15.244000434875501</v>
      </c>
      <c r="AF191">
        <f>IFERROR([1]!s_info_indexweight($A191,$B$1,"000016.SH"),"")</f>
        <v>0</v>
      </c>
      <c r="AG191">
        <f>IFERROR([1]!s_info_indexweight($A191,$B$1,"000300.SH"),"")</f>
        <v>0</v>
      </c>
      <c r="AH191">
        <f>IFERROR([1]!s_info_indexweight($A191,$B$1,"000905.SH"),"")</f>
        <v>0</v>
      </c>
      <c r="AI191">
        <f>IFERROR([1]!s_info_indexweight($A191,$B$1,"000852.SH"),"")</f>
        <v>0.14699999999999999</v>
      </c>
    </row>
    <row r="192" spans="1:35">
      <c r="A192" t="s">
        <v>224</v>
      </c>
      <c r="B192">
        <f>[1]!s_dq_close($A192,$B$1,3)</f>
        <v>22.08</v>
      </c>
      <c r="C192">
        <f>[1]!s_dq_volume($A192,$B$1)</f>
        <v>8891304</v>
      </c>
      <c r="D192">
        <f>[1]!s_dq_amount($A192,$B$1)</f>
        <v>197890668</v>
      </c>
      <c r="E192">
        <f>[1]!s_dq_turn($A192,$B$1)</f>
        <v>1.82484296040233</v>
      </c>
      <c r="F192">
        <f>[1]!S_VAL_MV($A192,$B$1)</f>
        <v>15546335705.280001</v>
      </c>
      <c r="G192">
        <f>[1]!s_val_ev($A192,$B$1)</f>
        <v>15546335705.280001</v>
      </c>
      <c r="H192">
        <f>[1]!s_val_ev1($A192,$B$1)</f>
        <v>19814846452.139999</v>
      </c>
      <c r="I192">
        <f>IFERROR([1]!s_mq_amount($A192,$B$1),"")</f>
        <v>499814590</v>
      </c>
      <c r="J192">
        <f>[1]!s_val_pe_ttm($A192,$B$1)</f>
        <v>34.847888946533203</v>
      </c>
      <c r="K192">
        <f>[1]!s_val_pb_lf($A192,$B$1)</f>
        <v>2.0334167480468799</v>
      </c>
      <c r="L192">
        <f>[1]!s_val_dividendyield2($A192,$B$1)</f>
        <v>4.3463355000787303</v>
      </c>
      <c r="M192">
        <f>[1]!s_val_evtoebitda($A192,$B$1)</f>
        <v>46.810048383168201</v>
      </c>
      <c r="N192">
        <f>[1]!s_risk_betar24($A192,$B$1)</f>
        <v>1.0462000370025599</v>
      </c>
      <c r="O192">
        <f>[1]!s_profitnotice_changeratio($A192,$B$1)</f>
        <v>0</v>
      </c>
      <c r="P192">
        <f>IFERROR([1]!i_pq_pctchange($A192,TEXT(DATE(YEAR($B$1),1,1),"yyyy-mm-dd"),$B$1),"")</f>
        <v>8.8670018981782004</v>
      </c>
      <c r="Q192">
        <f>[1]!s_west_netprofit($A192,YEAR($B$1),$B$1,180)</f>
        <v>775487500</v>
      </c>
      <c r="R192">
        <f>[1]!s_west_eps($A192,YEAR($B$1),$B$1,180)</f>
        <v>1.1014000177383401</v>
      </c>
      <c r="S192">
        <f>[1]!s_west_instnum_np($A192,YEAR($B$1),$B$1,180)</f>
        <v>8</v>
      </c>
      <c r="T192">
        <f>[1]!s_west_stdnetprofit($A192,YEAR($B$1),$B$1,180)</f>
        <v>67728829</v>
      </c>
      <c r="U192">
        <f>[1]!s_west_mediannetprofit($A192,YEAR($B$1),$B$1,180)</f>
        <v>773500000</v>
      </c>
      <c r="V192">
        <f>[1]!s_west_maxnetprofit($A192,YEAR($B$1),$B$1,180)</f>
        <v>901040000</v>
      </c>
      <c r="W192">
        <f>[1]!s_west_minnetprofit($A192,YEAR($B$1),$B$1,180)</f>
        <v>687000000</v>
      </c>
      <c r="X192">
        <f>[1]!s_west_netprofit($A192,YEAR($B$1)+1,$B$1,180)</f>
        <v>929197500</v>
      </c>
      <c r="Y192">
        <f>[1]!s_west_eps($A192,YEAR($B$1)+1,$B$1,180)</f>
        <v>1.3197000026702901</v>
      </c>
      <c r="Z192">
        <f>[1]!s_west_instnum_np($A192,YEAR($B$1)+1,$B$1,180)</f>
        <v>8</v>
      </c>
      <c r="AA192">
        <f>[1]!s_west_stdnetprofit($A192,YEAR($B$1)+1,$B$1,180)</f>
        <v>84125819</v>
      </c>
      <c r="AB192">
        <f>[1]!s_west_mediannetprofit($A192,YEAR($B$1)+1,$B$1,180)</f>
        <v>925500000</v>
      </c>
      <c r="AC192">
        <f>[1]!s_west_maxnetprofit($A192,YEAR($B$1)+1,$B$1,180)</f>
        <v>1064620000</v>
      </c>
      <c r="AD192">
        <f>[1]!s_west_minnetprofit($A192,YEAR($B$1)+1,$B$1,180)</f>
        <v>833960000</v>
      </c>
      <c r="AE192">
        <f>[1]!s_west_avgroe($A192,YEAR($B$1),$B$1,180)</f>
        <v>9.2337999343872106</v>
      </c>
      <c r="AF192">
        <f>IFERROR([1]!s_info_indexweight($A192,$B$1,"000016.SH"),"")</f>
        <v>0</v>
      </c>
      <c r="AG192">
        <f>IFERROR([1]!s_info_indexweight($A192,$B$1,"000300.SH"),"")</f>
        <v>0</v>
      </c>
      <c r="AH192">
        <f>IFERROR([1]!s_info_indexweight($A192,$B$1,"000905.SH"),"")</f>
        <v>0</v>
      </c>
      <c r="AI192">
        <f>IFERROR([1]!s_info_indexweight($A192,$B$1,"000852.SH"),"")</f>
        <v>2.4E-2</v>
      </c>
    </row>
    <row r="193" spans="1:35">
      <c r="A193" t="s">
        <v>225</v>
      </c>
      <c r="B193">
        <f>[1]!s_dq_close($A193,$B$1,3)</f>
        <v>605.9</v>
      </c>
      <c r="C193">
        <f>[1]!s_dq_volume($A193,$B$1)</f>
        <v>11027365</v>
      </c>
      <c r="D193">
        <f>[1]!s_dq_amount($A193,$B$1)</f>
        <v>6626039258</v>
      </c>
      <c r="E193">
        <f>[1]!s_dq_turn($A193,$B$1)</f>
        <v>6.8354365019691103</v>
      </c>
      <c r="F193">
        <f>[1]!S_VAL_MV($A193,$B$1)</f>
        <v>137445784182.20001</v>
      </c>
      <c r="G193">
        <f>[1]!s_val_ev($A193,$B$1)</f>
        <v>137445784182.20001</v>
      </c>
      <c r="H193">
        <f>[1]!s_val_ev1($A193,$B$1)</f>
        <v>144769247186.84</v>
      </c>
      <c r="I193">
        <f>IFERROR([1]!s_mq_amount($A193,$B$1),"")</f>
        <v>14103512823</v>
      </c>
      <c r="J193">
        <f>[1]!s_val_pe_ttm($A193,$B$1)</f>
        <v>33.493934631347699</v>
      </c>
      <c r="K193">
        <f>[1]!s_val_pb_lf($A193,$B$1)</f>
        <v>21.039875030517599</v>
      </c>
      <c r="L193">
        <f>[1]!s_val_dividendyield2($A193,$B$1)</f>
        <v>6.6017494636078602E-2</v>
      </c>
      <c r="M193">
        <f>[1]!s_val_evtoebitda($A193,$B$1)</f>
        <v>148.83232254488701</v>
      </c>
      <c r="N193">
        <f>[1]!s_risk_betar24($A193,$B$1)</f>
        <v>-6.4800001680850997E-2</v>
      </c>
      <c r="O193">
        <f>[1]!s_profitnotice_changeratio($A193,$B$1)</f>
        <v>0</v>
      </c>
      <c r="P193">
        <f>IFERROR([1]!i_pq_pctchange($A193,TEXT(DATE(YEAR($B$1),1,1),"yyyy-mm-dd"),$B$1),"")</f>
        <v>161.56290525543801</v>
      </c>
      <c r="Q193">
        <f>[1]!s_west_netprofit($A193,YEAR($B$1),$B$1,180)</f>
        <v>11596550000</v>
      </c>
      <c r="R193">
        <f>[1]!s_west_eps($A193,YEAR($B$1),$B$1,180)</f>
        <v>51.120399475097699</v>
      </c>
      <c r="S193">
        <f>[1]!s_west_instnum_np($A193,YEAR($B$1),$B$1,180)</f>
        <v>2</v>
      </c>
      <c r="T193">
        <f>[1]!s_west_stdnetprofit($A193,YEAR($B$1),$B$1,180)</f>
        <v>3837539212</v>
      </c>
      <c r="U193">
        <f>[1]!s_west_mediannetprofit($A193,YEAR($B$1),$B$1,180)</f>
        <v>11596550000</v>
      </c>
      <c r="V193">
        <f>[1]!s_west_maxnetprofit($A193,YEAR($B$1),$B$1,180)</f>
        <v>14310100000</v>
      </c>
      <c r="W193">
        <f>[1]!s_west_minnetprofit($A193,YEAR($B$1),$B$1,180)</f>
        <v>8883000000</v>
      </c>
      <c r="X193">
        <f>[1]!s_west_netprofit($A193,YEAR($B$1)+1,$B$1,180)</f>
        <v>9462165000</v>
      </c>
      <c r="Y193">
        <f>[1]!s_west_eps($A193,YEAR($B$1)+1,$B$1,180)</f>
        <v>41.711498260497997</v>
      </c>
      <c r="Z193">
        <f>[1]!s_west_instnum_np($A193,YEAR($B$1)+1,$B$1,180)</f>
        <v>2</v>
      </c>
      <c r="AA193">
        <f>[1]!s_west_stdnetprofit($A193,YEAR($B$1)+1,$B$1,180)</f>
        <v>366514658</v>
      </c>
      <c r="AB193">
        <f>[1]!s_west_mediannetprofit($A193,YEAR($B$1)+1,$B$1,180)</f>
        <v>9462165000</v>
      </c>
      <c r="AC193">
        <f>[1]!s_west_maxnetprofit($A193,YEAR($B$1)+1,$B$1,180)</f>
        <v>9721330000</v>
      </c>
      <c r="AD193">
        <f>[1]!s_west_minnetprofit($A193,YEAR($B$1)+1,$B$1,180)</f>
        <v>9203000000</v>
      </c>
      <c r="AE193">
        <f>[1]!s_west_avgroe($A193,YEAR($B$1),$B$1,180)</f>
        <v>94.550003051757798</v>
      </c>
      <c r="AF193">
        <f>IFERROR([1]!s_info_indexweight($A193,$B$1,"000016.SH"),"")</f>
        <v>0</v>
      </c>
      <c r="AG193">
        <f>IFERROR([1]!s_info_indexweight($A193,$B$1,"000300.SH"),"")</f>
        <v>0</v>
      </c>
      <c r="AH193">
        <f>IFERROR([1]!s_info_indexweight($A193,$B$1,"000905.SH"),"")</f>
        <v>0</v>
      </c>
      <c r="AI193">
        <f>IFERROR([1]!s_info_indexweight($A193,$B$1,"000852.SH"),"")</f>
        <v>0.93799999999999994</v>
      </c>
    </row>
    <row r="194" spans="1:35">
      <c r="A194" t="s">
        <v>226</v>
      </c>
      <c r="B194">
        <f>[1]!s_dq_close($A194,$B$1,3)</f>
        <v>50.55</v>
      </c>
      <c r="C194">
        <f>[1]!s_dq_volume($A194,$B$1)</f>
        <v>10048229</v>
      </c>
      <c r="D194">
        <f>[1]!s_dq_amount($A194,$B$1)</f>
        <v>493709506</v>
      </c>
      <c r="E194">
        <f>[1]!s_dq_turn($A194,$B$1)</f>
        <v>2.3924354761904798</v>
      </c>
      <c r="F194">
        <f>[1]!S_VAL_MV($A194,$B$1)</f>
        <v>21231000000</v>
      </c>
      <c r="G194">
        <f>[1]!s_val_ev($A194,$B$1)</f>
        <v>21231000000</v>
      </c>
      <c r="H194">
        <f>[1]!s_val_ev1($A194,$B$1)</f>
        <v>21775711391.529999</v>
      </c>
      <c r="I194">
        <f>IFERROR([1]!s_mq_amount($A194,$B$1),"")</f>
        <v>858751670</v>
      </c>
      <c r="J194">
        <f>[1]!s_val_pe_ttm($A194,$B$1)</f>
        <v>33.410804748535199</v>
      </c>
      <c r="K194">
        <f>[1]!s_val_pb_lf($A194,$B$1)</f>
        <v>11.218751907348601</v>
      </c>
      <c r="L194">
        <f>[1]!s_val_dividendyield2($A194,$B$1)</f>
        <v>0.98911968348170098</v>
      </c>
      <c r="M194">
        <f>[1]!s_val_evtoebitda($A194,$B$1)</f>
        <v>31.927110764224899</v>
      </c>
      <c r="N194">
        <f>[1]!s_risk_betar24($A194,$B$1)</f>
        <v>1.41470003128052</v>
      </c>
      <c r="O194">
        <f>[1]!s_profitnotice_changeratio($A194,$B$1)</f>
        <v>0</v>
      </c>
      <c r="P194">
        <f>IFERROR([1]!i_pq_pctchange($A194,TEXT(DATE(YEAR($B$1),1,1),"yyyy-mm-dd"),$B$1),"")</f>
        <v>82.971339228167906</v>
      </c>
      <c r="Q194">
        <f>[1]!s_west_netprofit($A194,YEAR($B$1),$B$1,180)</f>
        <v>719560000</v>
      </c>
      <c r="R194">
        <f>[1]!s_west_eps($A194,YEAR($B$1),$B$1,180)</f>
        <v>1.7131999731063801</v>
      </c>
      <c r="S194">
        <f>[1]!s_west_instnum_np($A194,YEAR($B$1),$B$1,180)</f>
        <v>2</v>
      </c>
      <c r="T194">
        <f>[1]!s_west_stdnetprofit($A194,YEAR($B$1),$B$1,180)</f>
        <v>26078098</v>
      </c>
      <c r="U194">
        <f>[1]!s_west_mediannetprofit($A194,YEAR($B$1),$B$1,180)</f>
        <v>719560000</v>
      </c>
      <c r="V194">
        <f>[1]!s_west_maxnetprofit($A194,YEAR($B$1),$B$1,180)</f>
        <v>738000000</v>
      </c>
      <c r="W194">
        <f>[1]!s_west_minnetprofit($A194,YEAR($B$1),$B$1,180)</f>
        <v>701120000</v>
      </c>
      <c r="X194">
        <f>[1]!s_west_netprofit($A194,YEAR($B$1)+1,$B$1,180)</f>
        <v>856305000</v>
      </c>
      <c r="Y194">
        <f>[1]!s_west_eps($A194,YEAR($B$1)+1,$B$1,180)</f>
        <v>2.0388000011444101</v>
      </c>
      <c r="Z194">
        <f>[1]!s_west_instnum_np($A194,YEAR($B$1)+1,$B$1,180)</f>
        <v>2</v>
      </c>
      <c r="AA194">
        <f>[1]!s_west_stdnetprofit($A194,YEAR($B$1)+1,$B$1,180)</f>
        <v>73970440</v>
      </c>
      <c r="AB194">
        <f>[1]!s_west_mediannetprofit($A194,YEAR($B$1)+1,$B$1,180)</f>
        <v>856305000</v>
      </c>
      <c r="AC194">
        <f>[1]!s_west_maxnetprofit($A194,YEAR($B$1)+1,$B$1,180)</f>
        <v>908610000</v>
      </c>
      <c r="AD194">
        <f>[1]!s_west_minnetprofit($A194,YEAR($B$1)+1,$B$1,180)</f>
        <v>804000000</v>
      </c>
      <c r="AE194">
        <f>[1]!s_west_avgroe($A194,YEAR($B$1),$B$1,180)</f>
        <v>33.205001831054702</v>
      </c>
      <c r="AF194">
        <f>IFERROR([1]!s_info_indexweight($A194,$B$1,"000016.SH"),"")</f>
        <v>0</v>
      </c>
      <c r="AG194">
        <f>IFERROR([1]!s_info_indexweight($A194,$B$1,"000300.SH"),"")</f>
        <v>0</v>
      </c>
      <c r="AH194">
        <f>IFERROR([1]!s_info_indexweight($A194,$B$1,"000905.SH"),"")</f>
        <v>0</v>
      </c>
      <c r="AI194">
        <f>IFERROR([1]!s_info_indexweight($A194,$B$1,"000852.SH"),"")</f>
        <v>8.8999999999999996E-2</v>
      </c>
    </row>
    <row r="195" spans="1:35">
      <c r="A195" t="s">
        <v>227</v>
      </c>
      <c r="B195">
        <f>[1]!s_dq_close($A195,$B$1,3)</f>
        <v>101.1</v>
      </c>
      <c r="C195">
        <f>[1]!s_dq_volume($A195,$B$1)</f>
        <v>15962009</v>
      </c>
      <c r="D195">
        <f>[1]!s_dq_amount($A195,$B$1)</f>
        <v>1618863928</v>
      </c>
      <c r="E195">
        <f>[1]!s_dq_turn($A195,$B$1)</f>
        <v>12.817486870936399</v>
      </c>
      <c r="F195">
        <f>[1]!S_VAL_MV($A195,$B$1)</f>
        <v>25506580671</v>
      </c>
      <c r="G195">
        <f>[1]!s_val_ev($A195,$B$1)</f>
        <v>25506580671</v>
      </c>
      <c r="H195">
        <f>[1]!s_val_ev1($A195,$B$1)</f>
        <v>27675629401.580002</v>
      </c>
      <c r="I195">
        <f>IFERROR([1]!s_mq_amount($A195,$B$1),"")</f>
        <v>3166250011</v>
      </c>
      <c r="J195">
        <f>[1]!s_val_pe_ttm($A195,$B$1)</f>
        <v>107.186065673828</v>
      </c>
      <c r="K195">
        <f>[1]!s_val_pb_lf($A195,$B$1)</f>
        <v>10.796838760376</v>
      </c>
      <c r="L195">
        <f>[1]!s_val_dividendyield2($A195,$B$1)</f>
        <v>0</v>
      </c>
      <c r="M195">
        <f>[1]!s_val_evtoebitda($A195,$B$1)</f>
        <v>62.316511622872397</v>
      </c>
      <c r="N195">
        <f>[1]!s_risk_betar24($A195,$B$1)</f>
        <v>1.4136999845504801</v>
      </c>
      <c r="O195">
        <f>[1]!s_profitnotice_changeratio($A195,$B$1)</f>
        <v>0</v>
      </c>
      <c r="P195">
        <f>IFERROR([1]!i_pq_pctchange($A195,TEXT(DATE(YEAR($B$1),1,1),"yyyy-mm-dd"),$B$1),"")</f>
        <v>97.808648014087197</v>
      </c>
      <c r="Q195">
        <f>[1]!s_west_netprofit($A195,YEAR($B$1),$B$1,180)</f>
        <v>467311667</v>
      </c>
      <c r="R195">
        <f>[1]!s_west_eps($A195,YEAR($B$1),$B$1,180)</f>
        <v>1.85230004787445</v>
      </c>
      <c r="S195">
        <f>[1]!s_west_instnum_np($A195,YEAR($B$1),$B$1,180)</f>
        <v>6</v>
      </c>
      <c r="T195">
        <f>[1]!s_west_stdnetprofit($A195,YEAR($B$1),$B$1,180)</f>
        <v>74583171</v>
      </c>
      <c r="U195">
        <f>[1]!s_west_mediannetprofit($A195,YEAR($B$1),$B$1,180)</f>
        <v>451500000</v>
      </c>
      <c r="V195">
        <f>[1]!s_west_maxnetprofit($A195,YEAR($B$1),$B$1,180)</f>
        <v>614000000</v>
      </c>
      <c r="W195">
        <f>[1]!s_west_minnetprofit($A195,YEAR($B$1),$B$1,180)</f>
        <v>413510000</v>
      </c>
      <c r="X195">
        <f>[1]!s_west_netprofit($A195,YEAR($B$1)+1,$B$1,180)</f>
        <v>634700000</v>
      </c>
      <c r="Y195">
        <f>[1]!s_west_eps($A195,YEAR($B$1)+1,$B$1,180)</f>
        <v>2.5157001018524201</v>
      </c>
      <c r="Z195">
        <f>[1]!s_west_instnum_np($A195,YEAR($B$1)+1,$B$1,180)</f>
        <v>6</v>
      </c>
      <c r="AA195">
        <f>[1]!s_west_stdnetprofit($A195,YEAR($B$1)+1,$B$1,180)</f>
        <v>54293639</v>
      </c>
      <c r="AB195">
        <f>[1]!s_west_mediannetprofit($A195,YEAR($B$1)+1,$B$1,180)</f>
        <v>624595000</v>
      </c>
      <c r="AC195">
        <f>[1]!s_west_maxnetprofit($A195,YEAR($B$1)+1,$B$1,180)</f>
        <v>730000000</v>
      </c>
      <c r="AD195">
        <f>[1]!s_west_minnetprofit($A195,YEAR($B$1)+1,$B$1,180)</f>
        <v>582010000</v>
      </c>
      <c r="AE195">
        <f>[1]!s_west_avgroe($A195,YEAR($B$1),$B$1,180)</f>
        <v>17.8367004394531</v>
      </c>
      <c r="AF195">
        <f>IFERROR([1]!s_info_indexweight($A195,$B$1,"000016.SH"),"")</f>
        <v>0</v>
      </c>
      <c r="AG195">
        <f>IFERROR([1]!s_info_indexweight($A195,$B$1,"000300.SH"),"")</f>
        <v>0</v>
      </c>
      <c r="AH195">
        <f>IFERROR([1]!s_info_indexweight($A195,$B$1,"000905.SH"),"")</f>
        <v>0</v>
      </c>
      <c r="AI195">
        <f>IFERROR([1]!s_info_indexweight($A195,$B$1,"000852.SH"),"")</f>
        <v>8.5000000000000006E-2</v>
      </c>
    </row>
    <row r="196" spans="1:35">
      <c r="A196" t="s">
        <v>228</v>
      </c>
      <c r="B196">
        <f>[1]!s_dq_close($A196,$B$1,3)</f>
        <v>9.99</v>
      </c>
      <c r="C196">
        <f>[1]!s_dq_volume($A196,$B$1)</f>
        <v>2081700</v>
      </c>
      <c r="D196">
        <f>[1]!s_dq_amount($A196,$B$1)</f>
        <v>20960425</v>
      </c>
      <c r="E196">
        <f>[1]!s_dq_turn($A196,$B$1)</f>
        <v>1.0374950005420001</v>
      </c>
      <c r="F196">
        <f>[1]!S_VAL_MV($A196,$B$1)</f>
        <v>5887306800</v>
      </c>
      <c r="G196">
        <f>[1]!s_val_ev($A196,$B$1)</f>
        <v>5887306800</v>
      </c>
      <c r="H196">
        <f>[1]!s_val_ev1($A196,$B$1)</f>
        <v>6205620008.3100004</v>
      </c>
      <c r="I196">
        <f>IFERROR([1]!s_mq_amount($A196,$B$1),"")</f>
        <v>40909803</v>
      </c>
      <c r="J196">
        <f>[1]!s_val_pe_ttm($A196,$B$1)</f>
        <v>82.568351745605497</v>
      </c>
      <c r="K196">
        <f>[1]!s_val_pb_lf($A196,$B$1)</f>
        <v>2.8909497261047399</v>
      </c>
      <c r="L196">
        <f>[1]!s_val_dividendyield2($A196,$B$1)</f>
        <v>0.38038038038038002</v>
      </c>
      <c r="M196">
        <f>[1]!s_val_evtoebitda($A196,$B$1)</f>
        <v>27.958645930989501</v>
      </c>
      <c r="N196">
        <f>[1]!s_risk_betar24($A196,$B$1)</f>
        <v>0</v>
      </c>
      <c r="O196">
        <f>[1]!s_profitnotice_changeratio($A196,$B$1)</f>
        <v>0</v>
      </c>
      <c r="P196">
        <f>IFERROR([1]!i_pq_pctchange($A196,TEXT(DATE(YEAR($B$1),1,1),"yyyy-mm-dd"),$B$1),"")</f>
        <v>-22.6780185758514</v>
      </c>
      <c r="Q196">
        <f>[1]!s_west_netprofit($A196,YEAR($B$1),$B$1,180)</f>
        <v>0</v>
      </c>
      <c r="R196">
        <f>[1]!s_west_eps($A196,YEAR($B$1),$B$1,180)</f>
        <v>0</v>
      </c>
      <c r="S196">
        <f>[1]!s_west_instnum_np($A196,YEAR($B$1),$B$1,180)</f>
        <v>0</v>
      </c>
      <c r="T196">
        <f>[1]!s_west_stdnetprofit($A196,YEAR($B$1),$B$1,180)</f>
        <v>0</v>
      </c>
      <c r="U196">
        <f>[1]!s_west_mediannetprofit($A196,YEAR($B$1),$B$1,180)</f>
        <v>0</v>
      </c>
      <c r="V196">
        <f>[1]!s_west_maxnetprofit($A196,YEAR($B$1),$B$1,180)</f>
        <v>0</v>
      </c>
      <c r="W196">
        <f>[1]!s_west_minnetprofit($A196,YEAR($B$1),$B$1,180)</f>
        <v>0</v>
      </c>
      <c r="X196">
        <f>[1]!s_west_netprofit($A196,YEAR($B$1)+1,$B$1,180)</f>
        <v>0</v>
      </c>
      <c r="Y196">
        <f>[1]!s_west_eps($A196,YEAR($B$1)+1,$B$1,180)</f>
        <v>0</v>
      </c>
      <c r="Z196">
        <f>[1]!s_west_instnum_np($A196,YEAR($B$1)+1,$B$1,180)</f>
        <v>0</v>
      </c>
      <c r="AA196">
        <f>[1]!s_west_stdnetprofit($A196,YEAR($B$1)+1,$B$1,180)</f>
        <v>0</v>
      </c>
      <c r="AB196">
        <f>[1]!s_west_mediannetprofit($A196,YEAR($B$1)+1,$B$1,180)</f>
        <v>0</v>
      </c>
      <c r="AC196">
        <f>[1]!s_west_maxnetprofit($A196,YEAR($B$1)+1,$B$1,180)</f>
        <v>0</v>
      </c>
      <c r="AD196">
        <f>[1]!s_west_minnetprofit($A196,YEAR($B$1)+1,$B$1,180)</f>
        <v>0</v>
      </c>
      <c r="AE196">
        <f>[1]!s_west_avgroe($A196,YEAR($B$1),$B$1,180)</f>
        <v>0</v>
      </c>
      <c r="AF196">
        <f>IFERROR([1]!s_info_indexweight($A196,$B$1,"000016.SH"),"")</f>
        <v>0</v>
      </c>
      <c r="AG196">
        <f>IFERROR([1]!s_info_indexweight($A196,$B$1,"000300.SH"),"")</f>
        <v>0</v>
      </c>
      <c r="AH196">
        <f>IFERROR([1]!s_info_indexweight($A196,$B$1,"000905.SH"),"")</f>
        <v>0</v>
      </c>
      <c r="AI196">
        <f>IFERROR([1]!s_info_indexweight($A196,$B$1,"000852.SH"),"")</f>
        <v>1.9E-2</v>
      </c>
    </row>
    <row r="197" spans="1:35">
      <c r="A197" t="s">
        <v>229</v>
      </c>
      <c r="B197">
        <f>[1]!s_dq_close($A197,$B$1,3)</f>
        <v>21.62</v>
      </c>
      <c r="C197">
        <f>[1]!s_dq_volume($A197,$B$1)</f>
        <v>5790770</v>
      </c>
      <c r="D197">
        <f>[1]!s_dq_amount($A197,$B$1)</f>
        <v>123226909</v>
      </c>
      <c r="E197">
        <f>[1]!s_dq_turn($A197,$B$1)</f>
        <v>9.1916984126984094</v>
      </c>
      <c r="F197">
        <f>[1]!S_VAL_MV($A197,$B$1)</f>
        <v>8907440000</v>
      </c>
      <c r="G197">
        <f>[1]!s_val_ev($A197,$B$1)</f>
        <v>8907440000</v>
      </c>
      <c r="H197">
        <f>[1]!s_val_ev1($A197,$B$1)</f>
        <v>9291624741.2199993</v>
      </c>
      <c r="I197">
        <f>IFERROR([1]!s_mq_amount($A197,$B$1),"")</f>
        <v>207617489</v>
      </c>
      <c r="J197">
        <f>[1]!s_val_pe_ttm($A197,$B$1)</f>
        <v>92.926887512207003</v>
      </c>
      <c r="K197">
        <f>[1]!s_val_pb_lf($A197,$B$1)</f>
        <v>5.5351233482360804</v>
      </c>
      <c r="L197">
        <f>[1]!s_val_dividendyield2($A197,$B$1)</f>
        <v>0.34690101757631803</v>
      </c>
      <c r="M197">
        <f>[1]!s_val_evtoebitda($A197,$B$1)</f>
        <v>57.151293537361397</v>
      </c>
      <c r="N197">
        <f>[1]!s_risk_betar24($A197,$B$1)</f>
        <v>0</v>
      </c>
      <c r="O197">
        <f>[1]!s_profitnotice_changeratio($A197,$B$1)</f>
        <v>0</v>
      </c>
      <c r="P197">
        <f>IFERROR([1]!i_pq_pctchange($A197,TEXT(DATE(YEAR($B$1),1,1),"yyyy-mm-dd"),$B$1),"")</f>
        <v>5.83017210474845</v>
      </c>
      <c r="Q197">
        <f>[1]!s_west_netprofit($A197,YEAR($B$1),$B$1,180)</f>
        <v>0</v>
      </c>
      <c r="R197">
        <f>[1]!s_west_eps($A197,YEAR($B$1),$B$1,180)</f>
        <v>0</v>
      </c>
      <c r="S197">
        <f>[1]!s_west_instnum_np($A197,YEAR($B$1),$B$1,180)</f>
        <v>0</v>
      </c>
      <c r="T197">
        <f>[1]!s_west_stdnetprofit($A197,YEAR($B$1),$B$1,180)</f>
        <v>0</v>
      </c>
      <c r="U197">
        <f>[1]!s_west_mediannetprofit($A197,YEAR($B$1),$B$1,180)</f>
        <v>0</v>
      </c>
      <c r="V197">
        <f>[1]!s_west_maxnetprofit($A197,YEAR($B$1),$B$1,180)</f>
        <v>0</v>
      </c>
      <c r="W197">
        <f>[1]!s_west_minnetprofit($A197,YEAR($B$1),$B$1,180)</f>
        <v>0</v>
      </c>
      <c r="X197">
        <f>[1]!s_west_netprofit($A197,YEAR($B$1)+1,$B$1,180)</f>
        <v>0</v>
      </c>
      <c r="Y197">
        <f>[1]!s_west_eps($A197,YEAR($B$1)+1,$B$1,180)</f>
        <v>0</v>
      </c>
      <c r="Z197">
        <f>[1]!s_west_instnum_np($A197,YEAR($B$1)+1,$B$1,180)</f>
        <v>0</v>
      </c>
      <c r="AA197">
        <f>[1]!s_west_stdnetprofit($A197,YEAR($B$1)+1,$B$1,180)</f>
        <v>0</v>
      </c>
      <c r="AB197">
        <f>[1]!s_west_mediannetprofit($A197,YEAR($B$1)+1,$B$1,180)</f>
        <v>0</v>
      </c>
      <c r="AC197">
        <f>[1]!s_west_maxnetprofit($A197,YEAR($B$1)+1,$B$1,180)</f>
        <v>0</v>
      </c>
      <c r="AD197">
        <f>[1]!s_west_minnetprofit($A197,YEAR($B$1)+1,$B$1,180)</f>
        <v>0</v>
      </c>
      <c r="AE197">
        <f>[1]!s_west_avgroe($A197,YEAR($B$1),$B$1,180)</f>
        <v>0</v>
      </c>
      <c r="AF197">
        <f>IFERROR([1]!s_info_indexweight($A197,$B$1,"000016.SH"),"")</f>
        <v>0</v>
      </c>
      <c r="AG197">
        <f>IFERROR([1]!s_info_indexweight($A197,$B$1,"000300.SH"),"")</f>
        <v>0</v>
      </c>
      <c r="AH197">
        <f>IFERROR([1]!s_info_indexweight($A197,$B$1,"000905.SH"),"")</f>
        <v>0</v>
      </c>
      <c r="AI197">
        <f>IFERROR([1]!s_info_indexweight($A197,$B$1,"000852.SH"),"")</f>
        <v>1.7999999999999999E-2</v>
      </c>
    </row>
    <row r="198" spans="1:35">
      <c r="A198" t="s">
        <v>230</v>
      </c>
      <c r="B198">
        <f>[1]!s_dq_close($A198,$B$1,3)</f>
        <v>181.06</v>
      </c>
      <c r="C198">
        <f>[1]!s_dq_volume($A198,$B$1)</f>
        <v>10054990</v>
      </c>
      <c r="D198">
        <f>[1]!s_dq_amount($A198,$B$1)</f>
        <v>1815982962</v>
      </c>
      <c r="E198">
        <f>[1]!s_dq_turn($A198,$B$1)</f>
        <v>6.6157302522689996</v>
      </c>
      <c r="F198">
        <f>[1]!S_VAL_MV($A198,$B$1)</f>
        <v>85549539849.839996</v>
      </c>
      <c r="G198">
        <f>[1]!s_val_ev($A198,$B$1)</f>
        <v>83827929957.839996</v>
      </c>
      <c r="H198">
        <f>[1]!s_val_ev1($A198,$B$1)</f>
        <v>84580329610.169998</v>
      </c>
      <c r="I198">
        <f>IFERROR([1]!s_mq_amount($A198,$B$1),"")</f>
        <v>4903061503</v>
      </c>
      <c r="J198">
        <f>[1]!s_val_pe_ttm($A198,$B$1)</f>
        <v>73.246315002441406</v>
      </c>
      <c r="K198">
        <f>[1]!s_val_pb_lf($A198,$B$1)</f>
        <v>11.8641681671143</v>
      </c>
      <c r="L198">
        <f>[1]!s_val_dividendyield2($A198,$B$1)</f>
        <v>0</v>
      </c>
      <c r="M198">
        <f>[1]!s_val_evtoebitda($A198,$B$1)</f>
        <v>59.489356301373903</v>
      </c>
      <c r="N198">
        <f>[1]!s_risk_betar24($A198,$B$1)</f>
        <v>1.37100005149841</v>
      </c>
      <c r="O198">
        <f>[1]!s_profitnotice_changeratio($A198,$B$1)</f>
        <v>0</v>
      </c>
      <c r="P198">
        <f>IFERROR([1]!i_pq_pctchange($A198,TEXT(DATE(YEAR($B$1),1,1),"yyyy-mm-dd"),$B$1),"")</f>
        <v>121.805708685532</v>
      </c>
      <c r="Q198">
        <f>[1]!s_west_netprofit($A198,YEAR($B$1),$B$1,180)</f>
        <v>1962700000</v>
      </c>
      <c r="R198">
        <f>[1]!s_west_eps($A198,YEAR($B$1),$B$1,180)</f>
        <v>4.1539001464843803</v>
      </c>
      <c r="S198">
        <f>[1]!s_west_instnum_np($A198,YEAR($B$1),$B$1,180)</f>
        <v>4</v>
      </c>
      <c r="T198">
        <f>[1]!s_west_stdnetprofit($A198,YEAR($B$1),$B$1,180)</f>
        <v>94427891</v>
      </c>
      <c r="U198">
        <f>[1]!s_west_mediannetprofit($A198,YEAR($B$1),$B$1,180)</f>
        <v>1958400000</v>
      </c>
      <c r="V198">
        <f>[1]!s_west_maxnetprofit($A198,YEAR($B$1),$B$1,180)</f>
        <v>2056000000</v>
      </c>
      <c r="W198">
        <f>[1]!s_west_minnetprofit($A198,YEAR($B$1),$B$1,180)</f>
        <v>1878000000</v>
      </c>
      <c r="X198">
        <f>[1]!s_west_netprofit($A198,YEAR($B$1)+1,$B$1,180)</f>
        <v>3116982500</v>
      </c>
      <c r="Y198">
        <f>[1]!s_west_eps($A198,YEAR($B$1)+1,$B$1,180)</f>
        <v>6.5968999862670898</v>
      </c>
      <c r="Z198">
        <f>[1]!s_west_instnum_np($A198,YEAR($B$1)+1,$B$1,180)</f>
        <v>4</v>
      </c>
      <c r="AA198">
        <f>[1]!s_west_stdnetprofit($A198,YEAR($B$1)+1,$B$1,180)</f>
        <v>130775436</v>
      </c>
      <c r="AB198">
        <f>[1]!s_west_mediannetprofit($A198,YEAR($B$1)+1,$B$1,180)</f>
        <v>3114965000</v>
      </c>
      <c r="AC198">
        <f>[1]!s_west_maxnetprofit($A198,YEAR($B$1)+1,$B$1,180)</f>
        <v>3261000000</v>
      </c>
      <c r="AD198">
        <f>[1]!s_west_minnetprofit($A198,YEAR($B$1)+1,$B$1,180)</f>
        <v>2977000000</v>
      </c>
      <c r="AE198">
        <f>[1]!s_west_avgroe($A198,YEAR($B$1),$B$1,180)</f>
        <v>30.905000686645501</v>
      </c>
      <c r="AF198">
        <f>IFERROR([1]!s_info_indexweight($A198,$B$1,"000016.SH"),"")</f>
        <v>0</v>
      </c>
      <c r="AG198">
        <f>IFERROR([1]!s_info_indexweight($A198,$B$1,"000300.SH"),"")</f>
        <v>0</v>
      </c>
      <c r="AH198">
        <f>IFERROR([1]!s_info_indexweight($A198,$B$1,"000905.SH"),"")</f>
        <v>0.317</v>
      </c>
      <c r="AI198">
        <f>IFERROR([1]!s_info_indexweight($A198,$B$1,"000852.SH"),"")</f>
        <v>0</v>
      </c>
    </row>
    <row r="199" spans="1:35">
      <c r="A199" t="s">
        <v>231</v>
      </c>
      <c r="B199">
        <f>[1]!s_dq_close($A199,$B$1,3)</f>
        <v>5.2</v>
      </c>
      <c r="C199">
        <f>[1]!s_dq_volume($A199,$B$1)</f>
        <v>8419300</v>
      </c>
      <c r="D199">
        <f>[1]!s_dq_amount($A199,$B$1)</f>
        <v>43807716</v>
      </c>
      <c r="E199">
        <f>[1]!s_dq_turn($A199,$B$1)</f>
        <v>0.55413681664527403</v>
      </c>
      <c r="F199">
        <f>[1]!S_VAL_MV($A199,$B$1)</f>
        <v>63486182370</v>
      </c>
      <c r="G199">
        <f>[1]!s_val_ev($A199,$B$1)</f>
        <v>63486182370</v>
      </c>
      <c r="H199">
        <f>[1]!s_val_ev1($A199,$B$1)</f>
        <v>64008241706</v>
      </c>
      <c r="I199">
        <f>IFERROR([1]!s_mq_amount($A199,$B$1),"")</f>
        <v>115333767</v>
      </c>
      <c r="J199">
        <f>[1]!s_val_pe_ttm($A199,$B$1)</f>
        <v>25.620698928833001</v>
      </c>
      <c r="K199">
        <f>[1]!s_val_pb_lf($A199,$B$1)</f>
        <v>2.3245658874511701</v>
      </c>
      <c r="L199">
        <f>[1]!s_val_dividendyield2($A199,$B$1)</f>
        <v>1.25</v>
      </c>
      <c r="M199">
        <f>[1]!s_val_evtoebitda($A199,$B$1)</f>
        <v>11.779264638551799</v>
      </c>
      <c r="N199">
        <f>[1]!s_risk_betar24($A199,$B$1)</f>
        <v>0</v>
      </c>
      <c r="O199">
        <f>[1]!s_profitnotice_changeratio($A199,$B$1)</f>
        <v>0</v>
      </c>
      <c r="P199">
        <f>IFERROR([1]!i_pq_pctchange($A199,TEXT(DATE(YEAR($B$1),1,1),"yyyy-mm-dd"),$B$1),"")</f>
        <v>-12.162162162162099</v>
      </c>
      <c r="Q199">
        <f>[1]!s_west_netprofit($A199,YEAR($B$1),$B$1,180)</f>
        <v>2707000000</v>
      </c>
      <c r="R199">
        <f>[1]!s_west_eps($A199,YEAR($B$1),$B$1,180)</f>
        <v>0.22169999778270699</v>
      </c>
      <c r="S199">
        <f>[1]!s_west_instnum_np($A199,YEAR($B$1),$B$1,180)</f>
        <v>1</v>
      </c>
      <c r="T199">
        <f>[1]!s_west_stdnetprofit($A199,YEAR($B$1),$B$1,180)</f>
        <v>0</v>
      </c>
      <c r="U199">
        <f>[1]!s_west_mediannetprofit($A199,YEAR($B$1),$B$1,180)</f>
        <v>2707000000</v>
      </c>
      <c r="V199">
        <f>[1]!s_west_maxnetprofit($A199,YEAR($B$1),$B$1,180)</f>
        <v>2707000000</v>
      </c>
      <c r="W199">
        <f>[1]!s_west_minnetprofit($A199,YEAR($B$1),$B$1,180)</f>
        <v>2707000000</v>
      </c>
      <c r="X199">
        <f>[1]!s_west_netprofit($A199,YEAR($B$1)+1,$B$1,180)</f>
        <v>2900000000</v>
      </c>
      <c r="Y199">
        <f>[1]!s_west_eps($A199,YEAR($B$1)+1,$B$1,180)</f>
        <v>0.23749999701976801</v>
      </c>
      <c r="Z199">
        <f>[1]!s_west_instnum_np($A199,YEAR($B$1)+1,$B$1,180)</f>
        <v>1</v>
      </c>
      <c r="AA199">
        <f>[1]!s_west_stdnetprofit($A199,YEAR($B$1)+1,$B$1,180)</f>
        <v>0</v>
      </c>
      <c r="AB199">
        <f>[1]!s_west_mediannetprofit($A199,YEAR($B$1)+1,$B$1,180)</f>
        <v>2900000000</v>
      </c>
      <c r="AC199">
        <f>[1]!s_west_maxnetprofit($A199,YEAR($B$1)+1,$B$1,180)</f>
        <v>2900000000</v>
      </c>
      <c r="AD199">
        <f>[1]!s_west_minnetprofit($A199,YEAR($B$1)+1,$B$1,180)</f>
        <v>2900000000</v>
      </c>
      <c r="AE199">
        <f>[1]!s_west_avgroe($A199,YEAR($B$1),$B$1,180)</f>
        <v>9.4200000762939506</v>
      </c>
      <c r="AF199">
        <f>IFERROR([1]!s_info_indexweight($A199,$B$1,"000016.SH"),"")</f>
        <v>0</v>
      </c>
      <c r="AG199">
        <f>IFERROR([1]!s_info_indexweight($A199,$B$1,"000300.SH"),"")</f>
        <v>1.9400000000000001E-2</v>
      </c>
      <c r="AH199">
        <f>IFERROR([1]!s_info_indexweight($A199,$B$1,"000905.SH"),"")</f>
        <v>0</v>
      </c>
      <c r="AI199">
        <f>IFERROR([1]!s_info_indexweight($A199,$B$1,"000852.SH"),"")</f>
        <v>0</v>
      </c>
    </row>
    <row r="200" spans="1:35">
      <c r="A200" t="s">
        <v>232</v>
      </c>
      <c r="B200">
        <f>[1]!s_dq_close($A200,$B$1,3)</f>
        <v>14.6</v>
      </c>
      <c r="C200">
        <f>[1]!s_dq_volume($A200,$B$1)</f>
        <v>16700271</v>
      </c>
      <c r="D200">
        <f>[1]!s_dq_amount($A200,$B$1)</f>
        <v>243336809</v>
      </c>
      <c r="E200">
        <f>[1]!s_dq_turn($A200,$B$1)</f>
        <v>1.87349161481671</v>
      </c>
      <c r="F200">
        <f>[1]!S_VAL_MV($A200,$B$1)</f>
        <v>16717393032</v>
      </c>
      <c r="G200">
        <f>[1]!s_val_ev($A200,$B$1)</f>
        <v>16717393032</v>
      </c>
      <c r="H200">
        <f>[1]!s_val_ev1($A200,$B$1)</f>
        <v>19509273158.099998</v>
      </c>
      <c r="I200">
        <f>IFERROR([1]!s_mq_amount($A200,$B$1),"")</f>
        <v>486369175</v>
      </c>
      <c r="J200">
        <f>[1]!s_val_pe_ttm($A200,$B$1)</f>
        <v>27.368410110473601</v>
      </c>
      <c r="K200">
        <f>[1]!s_val_pb_lf($A200,$B$1)</f>
        <v>3.0078692436218302</v>
      </c>
      <c r="L200">
        <f>[1]!s_val_dividendyield2($A200,$B$1)</f>
        <v>1.3698630136986301</v>
      </c>
      <c r="M200">
        <f>[1]!s_val_evtoebitda($A200,$B$1)</f>
        <v>14.687552113266801</v>
      </c>
      <c r="N200">
        <f>[1]!s_risk_betar24($A200,$B$1)</f>
        <v>0.33619999885559099</v>
      </c>
      <c r="O200">
        <f>[1]!s_profitnotice_changeratio($A200,$B$1)</f>
        <v>0</v>
      </c>
      <c r="P200">
        <f>IFERROR([1]!i_pq_pctchange($A200,TEXT(DATE(YEAR($B$1),1,1),"yyyy-mm-dd"),$B$1),"")</f>
        <v>-32.687874596588301</v>
      </c>
      <c r="Q200">
        <f>[1]!s_west_netprofit($A200,YEAR($B$1),$B$1,180)</f>
        <v>966000000</v>
      </c>
      <c r="R200">
        <f>[1]!s_west_eps($A200,YEAR($B$1),$B$1,180)</f>
        <v>0.84359997510910001</v>
      </c>
      <c r="S200">
        <f>[1]!s_west_instnum_np($A200,YEAR($B$1),$B$1,180)</f>
        <v>3</v>
      </c>
      <c r="T200">
        <f>[1]!s_west_stdnetprofit($A200,YEAR($B$1),$B$1,180)</f>
        <v>149438951</v>
      </c>
      <c r="U200">
        <f>[1]!s_west_mediannetprofit($A200,YEAR($B$1),$B$1,180)</f>
        <v>892000000</v>
      </c>
      <c r="V200">
        <f>[1]!s_west_maxnetprofit($A200,YEAR($B$1),$B$1,180)</f>
        <v>1138000000</v>
      </c>
      <c r="W200">
        <f>[1]!s_west_minnetprofit($A200,YEAR($B$1),$B$1,180)</f>
        <v>868000000</v>
      </c>
      <c r="X200">
        <f>[1]!s_west_netprofit($A200,YEAR($B$1)+1,$B$1,180)</f>
        <v>1222333333</v>
      </c>
      <c r="Y200">
        <f>[1]!s_west_eps($A200,YEAR($B$1)+1,$B$1,180)</f>
        <v>1.06749999523163</v>
      </c>
      <c r="Z200">
        <f>[1]!s_west_instnum_np($A200,YEAR($B$1)+1,$B$1,180)</f>
        <v>3</v>
      </c>
      <c r="AA200">
        <f>[1]!s_west_stdnetprofit($A200,YEAR($B$1)+1,$B$1,180)</f>
        <v>138022945</v>
      </c>
      <c r="AB200">
        <f>[1]!s_west_mediannetprofit($A200,YEAR($B$1)+1,$B$1,180)</f>
        <v>1192000000</v>
      </c>
      <c r="AC200">
        <f>[1]!s_west_maxnetprofit($A200,YEAR($B$1)+1,$B$1,180)</f>
        <v>1373000000</v>
      </c>
      <c r="AD200">
        <f>[1]!s_west_minnetprofit($A200,YEAR($B$1)+1,$B$1,180)</f>
        <v>1102000000</v>
      </c>
      <c r="AE200">
        <f>[1]!s_west_avgroe($A200,YEAR($B$1),$B$1,180)</f>
        <v>16.233299255371101</v>
      </c>
      <c r="AF200">
        <f>IFERROR([1]!s_info_indexweight($A200,$B$1,"000016.SH"),"")</f>
        <v>0</v>
      </c>
      <c r="AG200">
        <f>IFERROR([1]!s_info_indexweight($A200,$B$1,"000300.SH"),"")</f>
        <v>0</v>
      </c>
      <c r="AH200">
        <f>IFERROR([1]!s_info_indexweight($A200,$B$1,"000905.SH"),"")</f>
        <v>0.112</v>
      </c>
      <c r="AI200">
        <f>IFERROR([1]!s_info_indexweight($A200,$B$1,"000852.SH"),"")</f>
        <v>0</v>
      </c>
    </row>
    <row r="201" spans="1:35">
      <c r="A201" t="s">
        <v>233</v>
      </c>
      <c r="B201">
        <f>[1]!s_dq_close($A201,$B$1,3)</f>
        <v>9.94</v>
      </c>
      <c r="C201">
        <f>[1]!s_dq_volume($A201,$B$1)</f>
        <v>5275637</v>
      </c>
      <c r="D201">
        <f>[1]!s_dq_amount($A201,$B$1)</f>
        <v>52700417</v>
      </c>
      <c r="E201">
        <f>[1]!s_dq_turn($A201,$B$1)</f>
        <v>0.50066969749074497</v>
      </c>
      <c r="F201">
        <f>[1]!S_VAL_MV($A201,$B$1)</f>
        <v>10473975388.52</v>
      </c>
      <c r="G201">
        <f>[1]!s_val_ev($A201,$B$1)</f>
        <v>10473975388.52</v>
      </c>
      <c r="H201">
        <f>[1]!s_val_ev1($A201,$B$1)</f>
        <v>11081058556.17</v>
      </c>
      <c r="I201">
        <f>IFERROR([1]!s_mq_amount($A201,$B$1),"")</f>
        <v>178003373</v>
      </c>
      <c r="J201">
        <f>[1]!s_val_pe_ttm($A201,$B$1)</f>
        <v>15.6701354980469</v>
      </c>
      <c r="K201">
        <f>[1]!s_val_pb_lf($A201,$B$1)</f>
        <v>0.95589745044708296</v>
      </c>
      <c r="L201">
        <f>[1]!s_val_dividendyield2($A201,$B$1)</f>
        <v>2.4273878045578399</v>
      </c>
      <c r="M201">
        <f>[1]!s_val_evtoebitda($A201,$B$1)</f>
        <v>7.14883316214339</v>
      </c>
      <c r="N201">
        <f>[1]!s_risk_betar24($A201,$B$1)</f>
        <v>1.6670000553131099</v>
      </c>
      <c r="O201">
        <f>[1]!s_profitnotice_changeratio($A201,$B$1)</f>
        <v>0</v>
      </c>
      <c r="P201">
        <f>IFERROR([1]!i_pq_pctchange($A201,TEXT(DATE(YEAR($B$1),1,1),"yyyy-mm-dd"),$B$1),"")</f>
        <v>-6.9288389513108699</v>
      </c>
      <c r="Q201">
        <f>[1]!s_west_netprofit($A201,YEAR($B$1),$B$1,180)</f>
        <v>963753951</v>
      </c>
      <c r="R201">
        <f>[1]!s_west_eps($A201,YEAR($B$1),$B$1,180)</f>
        <v>0.91449999809265103</v>
      </c>
      <c r="S201">
        <f>[1]!s_west_instnum_np($A201,YEAR($B$1),$B$1,180)</f>
        <v>18</v>
      </c>
      <c r="T201">
        <f>[1]!s_west_stdnetprofit($A201,YEAR($B$1),$B$1,180)</f>
        <v>30282002</v>
      </c>
      <c r="U201">
        <f>[1]!s_west_mediannetprofit($A201,YEAR($B$1),$B$1,180)</f>
        <v>963000000</v>
      </c>
      <c r="V201">
        <f>[1]!s_west_maxnetprofit($A201,YEAR($B$1),$B$1,180)</f>
        <v>1030000000</v>
      </c>
      <c r="W201">
        <f>[1]!s_west_minnetprofit($A201,YEAR($B$1),$B$1,180)</f>
        <v>909000000</v>
      </c>
      <c r="X201">
        <f>[1]!s_west_netprofit($A201,YEAR($B$1)+1,$B$1,180)</f>
        <v>1050233972</v>
      </c>
      <c r="Y201">
        <f>[1]!s_west_eps($A201,YEAR($B$1)+1,$B$1,180)</f>
        <v>0.99659997224807695</v>
      </c>
      <c r="Z201">
        <f>[1]!s_west_instnum_np($A201,YEAR($B$1)+1,$B$1,180)</f>
        <v>18</v>
      </c>
      <c r="AA201">
        <f>[1]!s_west_stdnetprofit($A201,YEAR($B$1)+1,$B$1,180)</f>
        <v>37540411</v>
      </c>
      <c r="AB201">
        <f>[1]!s_west_mediannetprofit($A201,YEAR($B$1)+1,$B$1,180)</f>
        <v>1050000000</v>
      </c>
      <c r="AC201">
        <f>[1]!s_west_maxnetprofit($A201,YEAR($B$1)+1,$B$1,180)</f>
        <v>1160000000</v>
      </c>
      <c r="AD201">
        <f>[1]!s_west_minnetprofit($A201,YEAR($B$1)+1,$B$1,180)</f>
        <v>993000000</v>
      </c>
      <c r="AE201">
        <f>[1]!s_west_avgroe($A201,YEAR($B$1),$B$1,180)</f>
        <v>8.4577999114990199</v>
      </c>
      <c r="AF201">
        <f>IFERROR([1]!s_info_indexweight($A201,$B$1,"000016.SH"),"")</f>
        <v>0</v>
      </c>
      <c r="AG201">
        <f>IFERROR([1]!s_info_indexweight($A201,$B$1,"000300.SH"),"")</f>
        <v>0</v>
      </c>
      <c r="AH201">
        <f>IFERROR([1]!s_info_indexweight($A201,$B$1,"000905.SH"),"")</f>
        <v>0</v>
      </c>
      <c r="AI201">
        <f>IFERROR([1]!s_info_indexweight($A201,$B$1,"000852.SH"),"")</f>
        <v>4.3999999999999997E-2</v>
      </c>
    </row>
    <row r="202" spans="1:35">
      <c r="A202" t="s">
        <v>234</v>
      </c>
      <c r="B202">
        <f>[1]!s_dq_close($A202,$B$1,3)</f>
        <v>9.94</v>
      </c>
      <c r="C202">
        <f>[1]!s_dq_volume($A202,$B$1)</f>
        <v>11030302</v>
      </c>
      <c r="D202">
        <f>[1]!s_dq_amount($A202,$B$1)</f>
        <v>109586345</v>
      </c>
      <c r="E202">
        <f>[1]!s_dq_turn($A202,$B$1)</f>
        <v>0.162327414303791</v>
      </c>
      <c r="F202">
        <f>[1]!S_VAL_MV($A202,$B$1)</f>
        <v>67543244220.480003</v>
      </c>
      <c r="G202">
        <f>[1]!s_val_ev($A202,$B$1)</f>
        <v>67543244220.480003</v>
      </c>
      <c r="H202">
        <f>[1]!s_val_ev1($A202,$B$1)</f>
        <v>121824853076.37</v>
      </c>
      <c r="I202">
        <f>IFERROR([1]!s_mq_amount($A202,$B$1),"")</f>
        <v>289893087</v>
      </c>
      <c r="J202">
        <f>[1]!s_val_pe_ttm($A202,$B$1)</f>
        <v>14.5880069732666</v>
      </c>
      <c r="K202">
        <f>[1]!s_val_pb_lf($A202,$B$1)</f>
        <v>0.96353834867477395</v>
      </c>
      <c r="L202">
        <f>[1]!s_val_dividendyield2($A202,$B$1)</f>
        <v>4.1994160230224198</v>
      </c>
      <c r="M202">
        <f>[1]!s_val_evtoebitda($A202,$B$1)</f>
        <v>9.9398304821518106</v>
      </c>
      <c r="N202">
        <f>[1]!s_risk_betar24($A202,$B$1)</f>
        <v>2.3299999535083799E-2</v>
      </c>
      <c r="O202">
        <f>[1]!s_profitnotice_changeratio($A202,$B$1)</f>
        <v>0</v>
      </c>
      <c r="P202">
        <f>IFERROR([1]!i_pq_pctchange($A202,TEXT(DATE(YEAR($B$1),1,1),"yyyy-mm-dd"),$B$1),"")</f>
        <v>-1.3888888888888999</v>
      </c>
      <c r="Q202">
        <f>[1]!s_west_netprofit($A202,YEAR($B$1),$B$1,180)</f>
        <v>5012125000</v>
      </c>
      <c r="R202">
        <f>[1]!s_west_eps($A202,YEAR($B$1),$B$1,180)</f>
        <v>0.73760002851486195</v>
      </c>
      <c r="S202">
        <f>[1]!s_west_instnum_np($A202,YEAR($B$1),$B$1,180)</f>
        <v>8</v>
      </c>
      <c r="T202">
        <f>[1]!s_west_stdnetprofit($A202,YEAR($B$1),$B$1,180)</f>
        <v>292785849</v>
      </c>
      <c r="U202">
        <f>[1]!s_west_mediannetprofit($A202,YEAR($B$1),$B$1,180)</f>
        <v>4900000000</v>
      </c>
      <c r="V202">
        <f>[1]!s_west_maxnetprofit($A202,YEAR($B$1),$B$1,180)</f>
        <v>5510000000</v>
      </c>
      <c r="W202">
        <f>[1]!s_west_minnetprofit($A202,YEAR($B$1),$B$1,180)</f>
        <v>4676000000</v>
      </c>
      <c r="X202">
        <f>[1]!s_west_netprofit($A202,YEAR($B$1)+1,$B$1,180)</f>
        <v>5182125000</v>
      </c>
      <c r="Y202">
        <f>[1]!s_west_eps($A202,YEAR($B$1)+1,$B$1,180)</f>
        <v>0.76260000467300404</v>
      </c>
      <c r="Z202">
        <f>[1]!s_west_instnum_np($A202,YEAR($B$1)+1,$B$1,180)</f>
        <v>8</v>
      </c>
      <c r="AA202">
        <f>[1]!s_west_stdnetprofit($A202,YEAR($B$1)+1,$B$1,180)</f>
        <v>299310368</v>
      </c>
      <c r="AB202">
        <f>[1]!s_west_mediannetprofit($A202,YEAR($B$1)+1,$B$1,180)</f>
        <v>5148500000</v>
      </c>
      <c r="AC202">
        <f>[1]!s_west_maxnetprofit($A202,YEAR($B$1)+1,$B$1,180)</f>
        <v>5599000000</v>
      </c>
      <c r="AD202">
        <f>[1]!s_west_minnetprofit($A202,YEAR($B$1)+1,$B$1,180)</f>
        <v>4845000000</v>
      </c>
      <c r="AE202">
        <f>[1]!s_west_avgroe($A202,YEAR($B$1),$B$1,180)</f>
        <v>6.6613001823425302</v>
      </c>
      <c r="AF202">
        <f>IFERROR([1]!s_info_indexweight($A202,$B$1,"000016.SH"),"")</f>
        <v>0</v>
      </c>
      <c r="AG202">
        <f>IFERROR([1]!s_info_indexweight($A202,$B$1,"000300.SH"),"")</f>
        <v>7.6899999999999996E-2</v>
      </c>
      <c r="AH202">
        <f>IFERROR([1]!s_info_indexweight($A202,$B$1,"000905.SH"),"")</f>
        <v>0</v>
      </c>
      <c r="AI202">
        <f>IFERROR([1]!s_info_indexweight($A202,$B$1,"000852.SH"),"")</f>
        <v>0</v>
      </c>
    </row>
    <row r="203" spans="1:35">
      <c r="A203" t="s">
        <v>235</v>
      </c>
      <c r="B203">
        <f>[1]!s_dq_close($A203,$B$1,3)</f>
        <v>8.94</v>
      </c>
      <c r="C203">
        <f>[1]!s_dq_volume($A203,$B$1)</f>
        <v>59740844</v>
      </c>
      <c r="D203">
        <f>[1]!s_dq_amount($A203,$B$1)</f>
        <v>536970948</v>
      </c>
      <c r="E203">
        <f>[1]!s_dq_turn($A203,$B$1)</f>
        <v>0.710052307183761</v>
      </c>
      <c r="F203">
        <f>[1]!S_VAL_MV($A203,$B$1)</f>
        <v>80603327608.740005</v>
      </c>
      <c r="G203">
        <f>[1]!s_val_ev($A203,$B$1)</f>
        <v>80603327608.740005</v>
      </c>
      <c r="H203">
        <f>[1]!s_val_ev1($A203,$B$1)</f>
        <v>329004566152.56</v>
      </c>
      <c r="I203">
        <f>IFERROR([1]!s_mq_amount($A203,$B$1),"")</f>
        <v>1274392679</v>
      </c>
      <c r="J203">
        <f>[1]!s_val_pe_ttm($A203,$B$1)</f>
        <v>130.53944396972699</v>
      </c>
      <c r="K203">
        <f>[1]!s_val_pb_lf($A203,$B$1)</f>
        <v>0.82608455419540405</v>
      </c>
      <c r="L203">
        <f>[1]!s_val_dividendyield2($A203,$B$1)</f>
        <v>2.1710391498881401</v>
      </c>
      <c r="M203">
        <f>[1]!s_val_evtoebitda($A203,$B$1)</f>
        <v>20.639553990537401</v>
      </c>
      <c r="N203">
        <f>[1]!s_risk_betar24($A203,$B$1)</f>
        <v>1.60199999809265</v>
      </c>
      <c r="O203">
        <f>[1]!s_profitnotice_changeratio($A203,$B$1)</f>
        <v>0</v>
      </c>
      <c r="P203">
        <f>IFERROR([1]!i_pq_pctchange($A203,TEXT(DATE(YEAR($B$1),1,1),"yyyy-mm-dd"),$B$1),"")</f>
        <v>3.4722222222222099</v>
      </c>
      <c r="Q203">
        <f>[1]!s_west_netprofit($A203,YEAR($B$1),$B$1,180)</f>
        <v>1643541383</v>
      </c>
      <c r="R203">
        <f>[1]!s_west_eps($A203,YEAR($B$1),$B$1,180)</f>
        <v>0.18230000138282801</v>
      </c>
      <c r="S203">
        <f>[1]!s_west_instnum_np($A203,YEAR($B$1),$B$1,180)</f>
        <v>23</v>
      </c>
      <c r="T203">
        <f>[1]!s_west_stdnetprofit($A203,YEAR($B$1),$B$1,180)</f>
        <v>632612214</v>
      </c>
      <c r="U203">
        <f>[1]!s_west_mediannetprofit($A203,YEAR($B$1),$B$1,180)</f>
        <v>1363500000</v>
      </c>
      <c r="V203">
        <f>[1]!s_west_maxnetprofit($A203,YEAR($B$1),$B$1,180)</f>
        <v>3696573190</v>
      </c>
      <c r="W203">
        <f>[1]!s_west_minnetprofit($A203,YEAR($B$1),$B$1,180)</f>
        <v>1047000000</v>
      </c>
      <c r="X203">
        <f>[1]!s_west_netprofit($A203,YEAR($B$1)+1,$B$1,180)</f>
        <v>2247584407</v>
      </c>
      <c r="Y203">
        <f>[1]!s_west_eps($A203,YEAR($B$1)+1,$B$1,180)</f>
        <v>0.24930000305175801</v>
      </c>
      <c r="Z203">
        <f>[1]!s_west_instnum_np($A203,YEAR($B$1)+1,$B$1,180)</f>
        <v>23</v>
      </c>
      <c r="AA203">
        <f>[1]!s_west_stdnetprofit($A203,YEAR($B$1)+1,$B$1,180)</f>
        <v>986404905</v>
      </c>
      <c r="AB203">
        <f>[1]!s_west_mediannetprofit($A203,YEAR($B$1)+1,$B$1,180)</f>
        <v>1951500000</v>
      </c>
      <c r="AC203">
        <f>[1]!s_west_maxnetprofit($A203,YEAR($B$1)+1,$B$1,180)</f>
        <v>4976000000</v>
      </c>
      <c r="AD203">
        <f>[1]!s_west_minnetprofit($A203,YEAR($B$1)+1,$B$1,180)</f>
        <v>1097000000</v>
      </c>
      <c r="AE203">
        <f>[1]!s_west_avgroe($A203,YEAR($B$1),$B$1,180)</f>
        <v>1.54499995708466</v>
      </c>
      <c r="AF203">
        <f>IFERROR([1]!s_info_indexweight($A203,$B$1,"000016.SH"),"")</f>
        <v>0</v>
      </c>
      <c r="AG203">
        <f>IFERROR([1]!s_info_indexweight($A203,$B$1,"000300.SH"),"")</f>
        <v>0.1241</v>
      </c>
      <c r="AH203">
        <f>IFERROR([1]!s_info_indexweight($A203,$B$1,"000905.SH"),"")</f>
        <v>0</v>
      </c>
      <c r="AI203">
        <f>IFERROR([1]!s_info_indexweight($A203,$B$1,"000852.SH"),"")</f>
        <v>0</v>
      </c>
    </row>
    <row r="204" spans="1:35">
      <c r="A204" t="s">
        <v>236</v>
      </c>
      <c r="B204">
        <f>[1]!s_dq_close($A204,$B$1,3)</f>
        <v>30.25</v>
      </c>
      <c r="C204">
        <f>[1]!s_dq_volume($A204,$B$1)</f>
        <v>28164453</v>
      </c>
      <c r="D204">
        <f>[1]!s_dq_amount($A204,$B$1)</f>
        <v>848959209</v>
      </c>
      <c r="E204">
        <f>[1]!s_dq_turn($A204,$B$1)</f>
        <v>0.927419608389914</v>
      </c>
      <c r="F204">
        <f>[1]!S_VAL_MV($A204,$B$1)</f>
        <v>92971005820</v>
      </c>
      <c r="G204">
        <f>[1]!s_val_ev($A204,$B$1)</f>
        <v>92971005820</v>
      </c>
      <c r="H204">
        <f>[1]!s_val_ev1($A204,$B$1)</f>
        <v>100490218618.02</v>
      </c>
      <c r="I204">
        <f>IFERROR([1]!s_mq_amount($A204,$B$1),"")</f>
        <v>1712887876</v>
      </c>
      <c r="J204">
        <f>[1]!s_val_pe_ttm($A204,$B$1)</f>
        <v>13.852458953857401</v>
      </c>
      <c r="K204">
        <f>[1]!s_val_pb_lf($A204,$B$1)</f>
        <v>2.84527611732483</v>
      </c>
      <c r="L204">
        <f>[1]!s_val_dividendyield2($A204,$B$1)</f>
        <v>3.2998975206741501</v>
      </c>
      <c r="M204">
        <f>[1]!s_val_evtoebitda($A204,$B$1)</f>
        <v>8.8202205079389895</v>
      </c>
      <c r="N204">
        <f>[1]!s_risk_betar24($A204,$B$1)</f>
        <v>0.64789998531341597</v>
      </c>
      <c r="O204">
        <f>[1]!s_profitnotice_changeratio($A204,$B$1)</f>
        <v>0</v>
      </c>
      <c r="P204">
        <f>IFERROR([1]!i_pq_pctchange($A204,TEXT(DATE(YEAR($B$1),1,1),"yyyy-mm-dd"),$B$1),"")</f>
        <v>23.304679111695101</v>
      </c>
      <c r="Q204">
        <f>[1]!s_west_netprofit($A204,YEAR($B$1),$B$1,180)</f>
        <v>8719550800</v>
      </c>
      <c r="R204">
        <f>[1]!s_west_eps($A204,YEAR($B$1),$B$1,180)</f>
        <v>2.8371000289917001</v>
      </c>
      <c r="S204">
        <f>[1]!s_west_instnum_np($A204,YEAR($B$1),$B$1,180)</f>
        <v>25</v>
      </c>
      <c r="T204">
        <f>[1]!s_west_stdnetprofit($A204,YEAR($B$1),$B$1,180)</f>
        <v>1064111273</v>
      </c>
      <c r="U204">
        <f>[1]!s_west_mediannetprofit($A204,YEAR($B$1),$B$1,180)</f>
        <v>8538000000</v>
      </c>
      <c r="V204">
        <f>[1]!s_west_maxnetprofit($A204,YEAR($B$1),$B$1,180)</f>
        <v>11306000000</v>
      </c>
      <c r="W204">
        <f>[1]!s_west_minnetprofit($A204,YEAR($B$1),$B$1,180)</f>
        <v>7294000000</v>
      </c>
      <c r="X204">
        <f>[1]!s_west_netprofit($A204,YEAR($B$1)+1,$B$1,180)</f>
        <v>9263880400</v>
      </c>
      <c r="Y204">
        <f>[1]!s_west_eps($A204,YEAR($B$1)+1,$B$1,180)</f>
        <v>3.01419997215271</v>
      </c>
      <c r="Z204">
        <f>[1]!s_west_instnum_np($A204,YEAR($B$1)+1,$B$1,180)</f>
        <v>25</v>
      </c>
      <c r="AA204">
        <f>[1]!s_west_stdnetprofit($A204,YEAR($B$1)+1,$B$1,180)</f>
        <v>1131562397</v>
      </c>
      <c r="AB204">
        <f>[1]!s_west_mediannetprofit($A204,YEAR($B$1)+1,$B$1,180)</f>
        <v>8872000000</v>
      </c>
      <c r="AC204">
        <f>[1]!s_west_maxnetprofit($A204,YEAR($B$1)+1,$B$1,180)</f>
        <v>11667000000</v>
      </c>
      <c r="AD204">
        <f>[1]!s_west_minnetprofit($A204,YEAR($B$1)+1,$B$1,180)</f>
        <v>7329000000</v>
      </c>
      <c r="AE204">
        <f>[1]!s_west_avgroe($A204,YEAR($B$1),$B$1,180)</f>
        <v>22.727100372314499</v>
      </c>
      <c r="AF204">
        <f>IFERROR([1]!s_info_indexweight($A204,$B$1,"000016.SH"),"")</f>
        <v>0</v>
      </c>
      <c r="AG204">
        <f>IFERROR([1]!s_info_indexweight($A204,$B$1,"000300.SH"),"")</f>
        <v>0.1734</v>
      </c>
      <c r="AH204">
        <f>IFERROR([1]!s_info_indexweight($A204,$B$1,"000905.SH"),"")</f>
        <v>0</v>
      </c>
      <c r="AI204">
        <f>IFERROR([1]!s_info_indexweight($A204,$B$1,"000852.SH"),"")</f>
        <v>0</v>
      </c>
    </row>
    <row r="205" spans="1:35">
      <c r="A205" t="s">
        <v>237</v>
      </c>
      <c r="B205">
        <f>[1]!s_dq_close($A205,$B$1,3)</f>
        <v>9.39</v>
      </c>
      <c r="C205">
        <f>[1]!s_dq_volume($A205,$B$1)</f>
        <v>9389433</v>
      </c>
      <c r="D205">
        <f>[1]!s_dq_amount($A205,$B$1)</f>
        <v>88614845</v>
      </c>
      <c r="E205">
        <f>[1]!s_dq_turn($A205,$B$1)</f>
        <v>0.91864054654144001</v>
      </c>
      <c r="F205">
        <f>[1]!S_VAL_MV($A205,$B$1)</f>
        <v>11163673841.67</v>
      </c>
      <c r="G205">
        <f>[1]!s_val_ev($A205,$B$1)</f>
        <v>11163673841.67</v>
      </c>
      <c r="H205">
        <f>[1]!s_val_ev1($A205,$B$1)</f>
        <v>12328265397.360001</v>
      </c>
      <c r="I205">
        <f>IFERROR([1]!s_mq_amount($A205,$B$1),"")</f>
        <v>165840092</v>
      </c>
      <c r="J205">
        <f>[1]!s_val_pe_ttm($A205,$B$1)</f>
        <v>17.516016006469702</v>
      </c>
      <c r="K205">
        <f>[1]!s_val_pb_lf($A205,$B$1)</f>
        <v>2.6589918136596702</v>
      </c>
      <c r="L205">
        <f>[1]!s_val_dividendyield2($A205,$B$1)</f>
        <v>5.3068983822208704</v>
      </c>
      <c r="M205">
        <f>[1]!s_val_evtoebitda($A205,$B$1)</f>
        <v>9.6983133472762706</v>
      </c>
      <c r="N205">
        <f>[1]!s_risk_betar24($A205,$B$1)</f>
        <v>0.61919999122619596</v>
      </c>
      <c r="O205">
        <f>[1]!s_profitnotice_changeratio($A205,$B$1)</f>
        <v>0</v>
      </c>
      <c r="P205">
        <f>IFERROR([1]!i_pq_pctchange($A205,TEXT(DATE(YEAR($B$1),1,1),"yyyy-mm-dd"),$B$1),"")</f>
        <v>-7.6733876448524798</v>
      </c>
      <c r="Q205">
        <f>[1]!s_west_netprofit($A205,YEAR($B$1),$B$1,180)</f>
        <v>684246000</v>
      </c>
      <c r="R205">
        <f>[1]!s_west_eps($A205,YEAR($B$1),$B$1,180)</f>
        <v>0.57550001144409202</v>
      </c>
      <c r="S205">
        <f>[1]!s_west_instnum_np($A205,YEAR($B$1),$B$1,180)</f>
        <v>20</v>
      </c>
      <c r="T205">
        <f>[1]!s_west_stdnetprofit($A205,YEAR($B$1),$B$1,180)</f>
        <v>10371588</v>
      </c>
      <c r="U205">
        <f>[1]!s_west_mediannetprofit($A205,YEAR($B$1),$B$1,180)</f>
        <v>683390000</v>
      </c>
      <c r="V205">
        <f>[1]!s_west_maxnetprofit($A205,YEAR($B$1),$B$1,180)</f>
        <v>705000000</v>
      </c>
      <c r="W205">
        <f>[1]!s_west_minnetprofit($A205,YEAR($B$1),$B$1,180)</f>
        <v>655000000</v>
      </c>
      <c r="X205">
        <f>[1]!s_west_netprofit($A205,YEAR($B$1)+1,$B$1,180)</f>
        <v>777907500</v>
      </c>
      <c r="Y205">
        <f>[1]!s_west_eps($A205,YEAR($B$1)+1,$B$1,180)</f>
        <v>0.65429997444152799</v>
      </c>
      <c r="Z205">
        <f>[1]!s_west_instnum_np($A205,YEAR($B$1)+1,$B$1,180)</f>
        <v>20</v>
      </c>
      <c r="AA205">
        <f>[1]!s_west_stdnetprofit($A205,YEAR($B$1)+1,$B$1,180)</f>
        <v>20426141</v>
      </c>
      <c r="AB205">
        <f>[1]!s_west_mediannetprofit($A205,YEAR($B$1)+1,$B$1,180)</f>
        <v>773480000</v>
      </c>
      <c r="AC205">
        <f>[1]!s_west_maxnetprofit($A205,YEAR($B$1)+1,$B$1,180)</f>
        <v>812000000</v>
      </c>
      <c r="AD205">
        <f>[1]!s_west_minnetprofit($A205,YEAR($B$1)+1,$B$1,180)</f>
        <v>747000000</v>
      </c>
      <c r="AE205">
        <f>[1]!s_west_avgroe($A205,YEAR($B$1),$B$1,180)</f>
        <v>14.487999916076699</v>
      </c>
      <c r="AF205">
        <f>IFERROR([1]!s_info_indexweight($A205,$B$1,"000016.SH"),"")</f>
        <v>0</v>
      </c>
      <c r="AG205">
        <f>IFERROR([1]!s_info_indexweight($A205,$B$1,"000300.SH"),"")</f>
        <v>0</v>
      </c>
      <c r="AH205">
        <f>IFERROR([1]!s_info_indexweight($A205,$B$1,"000905.SH"),"")</f>
        <v>0</v>
      </c>
      <c r="AI205">
        <f>IFERROR([1]!s_info_indexweight($A205,$B$1,"000852.SH"),"")</f>
        <v>7.0999999999999994E-2</v>
      </c>
    </row>
    <row r="206" spans="1:35">
      <c r="A206" t="s">
        <v>238</v>
      </c>
      <c r="B206">
        <f>[1]!s_dq_close($A206,$B$1,3)</f>
        <v>4.58</v>
      </c>
      <c r="C206">
        <f>[1]!s_dq_volume($A206,$B$1)</f>
        <v>18223814</v>
      </c>
      <c r="D206">
        <f>[1]!s_dq_amount($A206,$B$1)</f>
        <v>84011101</v>
      </c>
      <c r="E206">
        <f>[1]!s_dq_turn($A206,$B$1)</f>
        <v>0.96764174415298698</v>
      </c>
      <c r="F206">
        <f>[1]!S_VAL_MV($A206,$B$1)</f>
        <v>9068029894.7800007</v>
      </c>
      <c r="G206">
        <f>[1]!s_val_ev($A206,$B$1)</f>
        <v>9068029894.7800007</v>
      </c>
      <c r="H206">
        <f>[1]!s_val_ev1($A206,$B$1)</f>
        <v>17157372287.309999</v>
      </c>
      <c r="I206">
        <f>IFERROR([1]!s_mq_amount($A206,$B$1),"")</f>
        <v>179159217</v>
      </c>
      <c r="J206">
        <f>[1]!s_val_pe_ttm($A206,$B$1)</f>
        <v>13.2635498046875</v>
      </c>
      <c r="K206">
        <f>[1]!s_val_pb_lf($A206,$B$1)</f>
        <v>0.87229448556900002</v>
      </c>
      <c r="L206">
        <f>[1]!s_val_dividendyield2($A206,$B$1)</f>
        <v>4.3512266851605101</v>
      </c>
      <c r="M206">
        <f>[1]!s_val_evtoebitda($A206,$B$1)</f>
        <v>5.3496484915574998</v>
      </c>
      <c r="N206">
        <f>[1]!s_risk_betar24($A206,$B$1)</f>
        <v>1.1082999706268299</v>
      </c>
      <c r="O206">
        <f>[1]!s_profitnotice_changeratio($A206,$B$1)</f>
        <v>0</v>
      </c>
      <c r="P206">
        <f>IFERROR([1]!i_pq_pctchange($A206,TEXT(DATE(YEAR($B$1),1,1),"yyyy-mm-dd"),$B$1),"")</f>
        <v>-4.1841004184100496</v>
      </c>
      <c r="Q206">
        <f>[1]!s_west_netprofit($A206,YEAR($B$1),$B$1,180)</f>
        <v>0</v>
      </c>
      <c r="R206">
        <f>[1]!s_west_eps($A206,YEAR($B$1),$B$1,180)</f>
        <v>0</v>
      </c>
      <c r="S206">
        <f>[1]!s_west_instnum_np($A206,YEAR($B$1),$B$1,180)</f>
        <v>0</v>
      </c>
      <c r="T206">
        <f>[1]!s_west_stdnetprofit($A206,YEAR($B$1),$B$1,180)</f>
        <v>0</v>
      </c>
      <c r="U206">
        <f>[1]!s_west_mediannetprofit($A206,YEAR($B$1),$B$1,180)</f>
        <v>0</v>
      </c>
      <c r="V206">
        <f>[1]!s_west_maxnetprofit($A206,YEAR($B$1),$B$1,180)</f>
        <v>0</v>
      </c>
      <c r="W206">
        <f>[1]!s_west_minnetprofit($A206,YEAR($B$1),$B$1,180)</f>
        <v>0</v>
      </c>
      <c r="X206">
        <f>[1]!s_west_netprofit($A206,YEAR($B$1)+1,$B$1,180)</f>
        <v>0</v>
      </c>
      <c r="Y206">
        <f>[1]!s_west_eps($A206,YEAR($B$1)+1,$B$1,180)</f>
        <v>0</v>
      </c>
      <c r="Z206">
        <f>[1]!s_west_instnum_np($A206,YEAR($B$1)+1,$B$1,180)</f>
        <v>0</v>
      </c>
      <c r="AA206">
        <f>[1]!s_west_stdnetprofit($A206,YEAR($B$1)+1,$B$1,180)</f>
        <v>0</v>
      </c>
      <c r="AB206">
        <f>[1]!s_west_mediannetprofit($A206,YEAR($B$1)+1,$B$1,180)</f>
        <v>0</v>
      </c>
      <c r="AC206">
        <f>[1]!s_west_maxnetprofit($A206,YEAR($B$1)+1,$B$1,180)</f>
        <v>0</v>
      </c>
      <c r="AD206">
        <f>[1]!s_west_minnetprofit($A206,YEAR($B$1)+1,$B$1,180)</f>
        <v>0</v>
      </c>
      <c r="AE206">
        <f>[1]!s_west_avgroe($A206,YEAR($B$1),$B$1,180)</f>
        <v>0</v>
      </c>
      <c r="AF206">
        <f>IFERROR([1]!s_info_indexweight($A206,$B$1,"000016.SH"),"")</f>
        <v>0</v>
      </c>
      <c r="AG206">
        <f>IFERROR([1]!s_info_indexweight($A206,$B$1,"000300.SH"),"")</f>
        <v>0</v>
      </c>
      <c r="AH206">
        <f>IFERROR([1]!s_info_indexweight($A206,$B$1,"000905.SH"),"")</f>
        <v>0</v>
      </c>
      <c r="AI206">
        <f>IFERROR([1]!s_info_indexweight($A206,$B$1,"000852.SH"),"")</f>
        <v>7.6999999999999999E-2</v>
      </c>
    </row>
    <row r="207" spans="1:35">
      <c r="A207" t="s">
        <v>239</v>
      </c>
      <c r="B207">
        <f>[1]!s_dq_close($A207,$B$1,3)</f>
        <v>15.9</v>
      </c>
      <c r="C207">
        <f>[1]!s_dq_volume($A207,$B$1)</f>
        <v>12240136</v>
      </c>
      <c r="D207">
        <f>[1]!s_dq_amount($A207,$B$1)</f>
        <v>196800009</v>
      </c>
      <c r="E207">
        <f>[1]!s_dq_turn($A207,$B$1)</f>
        <v>2.3548077097702498</v>
      </c>
      <c r="F207">
        <f>[1]!S_VAL_MV($A207,$B$1)</f>
        <v>8264715696</v>
      </c>
      <c r="G207">
        <f>[1]!s_val_ev($A207,$B$1)</f>
        <v>8264715696</v>
      </c>
      <c r="H207">
        <f>[1]!s_val_ev1($A207,$B$1)</f>
        <v>8902224901.3099995</v>
      </c>
      <c r="I207">
        <f>IFERROR([1]!s_mq_amount($A207,$B$1),"")</f>
        <v>354341838</v>
      </c>
      <c r="J207">
        <f>[1]!s_val_pe_ttm($A207,$B$1)</f>
        <v>43.0739555358887</v>
      </c>
      <c r="K207">
        <f>[1]!s_val_pb_lf($A207,$B$1)</f>
        <v>3.3057522773742698</v>
      </c>
      <c r="L207">
        <f>[1]!s_val_dividendyield2($A207,$B$1)</f>
        <v>0.94319661519304099</v>
      </c>
      <c r="M207">
        <f>[1]!s_val_evtoebitda($A207,$B$1)</f>
        <v>30.342701179669199</v>
      </c>
      <c r="N207">
        <f>[1]!s_risk_betar24($A207,$B$1)</f>
        <v>1.2179000377655</v>
      </c>
      <c r="O207">
        <f>[1]!s_profitnotice_changeratio($A207,$B$1)</f>
        <v>0</v>
      </c>
      <c r="P207">
        <f>IFERROR([1]!i_pq_pctchange($A207,TEXT(DATE(YEAR($B$1),1,1),"yyyy-mm-dd"),$B$1),"")</f>
        <v>-31.347150259067401</v>
      </c>
      <c r="Q207">
        <f>[1]!s_west_netprofit($A207,YEAR($B$1),$B$1,180)</f>
        <v>314645000</v>
      </c>
      <c r="R207">
        <f>[1]!s_west_eps($A207,YEAR($B$1),$B$1,180)</f>
        <v>0.60519999265670799</v>
      </c>
      <c r="S207">
        <f>[1]!s_west_instnum_np($A207,YEAR($B$1),$B$1,180)</f>
        <v>2</v>
      </c>
      <c r="T207">
        <f>[1]!s_west_stdnetprofit($A207,YEAR($B$1),$B$1,180)</f>
        <v>95254354</v>
      </c>
      <c r="U207">
        <f>[1]!s_west_mediannetprofit($A207,YEAR($B$1),$B$1,180)</f>
        <v>314645000</v>
      </c>
      <c r="V207">
        <f>[1]!s_west_maxnetprofit($A207,YEAR($B$1),$B$1,180)</f>
        <v>382000000</v>
      </c>
      <c r="W207">
        <f>[1]!s_west_minnetprofit($A207,YEAR($B$1),$B$1,180)</f>
        <v>247290000</v>
      </c>
      <c r="X207">
        <f>[1]!s_west_netprofit($A207,YEAR($B$1)+1,$B$1,180)</f>
        <v>461075000</v>
      </c>
      <c r="Y207">
        <f>[1]!s_west_eps($A207,YEAR($B$1)+1,$B$1,180)</f>
        <v>0.88690000772476196</v>
      </c>
      <c r="Z207">
        <f>[1]!s_west_instnum_np($A207,YEAR($B$1)+1,$B$1,180)</f>
        <v>2</v>
      </c>
      <c r="AA207">
        <f>[1]!s_west_stdnetprofit($A207,YEAR($B$1)+1,$B$1,180)</f>
        <v>200712260</v>
      </c>
      <c r="AB207">
        <f>[1]!s_west_mediannetprofit($A207,YEAR($B$1)+1,$B$1,180)</f>
        <v>461075000</v>
      </c>
      <c r="AC207">
        <f>[1]!s_west_maxnetprofit($A207,YEAR($B$1)+1,$B$1,180)</f>
        <v>603000000</v>
      </c>
      <c r="AD207">
        <f>[1]!s_west_minnetprofit($A207,YEAR($B$1)+1,$B$1,180)</f>
        <v>319150000</v>
      </c>
      <c r="AE207">
        <f>[1]!s_west_avgroe($A207,YEAR($B$1),$B$1,180)</f>
        <v>12.0900001525879</v>
      </c>
      <c r="AF207">
        <f>IFERROR([1]!s_info_indexweight($A207,$B$1,"000016.SH"),"")</f>
        <v>0</v>
      </c>
      <c r="AG207">
        <f>IFERROR([1]!s_info_indexweight($A207,$B$1,"000300.SH"),"")</f>
        <v>0</v>
      </c>
      <c r="AH207">
        <f>IFERROR([1]!s_info_indexweight($A207,$B$1,"000905.SH"),"")</f>
        <v>0</v>
      </c>
      <c r="AI207">
        <f>IFERROR([1]!s_info_indexweight($A207,$B$1,"000852.SH"),"")</f>
        <v>7.5999999999999998E-2</v>
      </c>
    </row>
    <row r="208" spans="1:35">
      <c r="A208" t="s">
        <v>240</v>
      </c>
      <c r="B208">
        <f>[1]!s_dq_close($A208,$B$1,3)</f>
        <v>13.87</v>
      </c>
      <c r="C208">
        <f>[1]!s_dq_volume($A208,$B$1)</f>
        <v>8718916</v>
      </c>
      <c r="D208">
        <f>[1]!s_dq_amount($A208,$B$1)</f>
        <v>121781023</v>
      </c>
      <c r="E208">
        <f>[1]!s_dq_turn($A208,$B$1)</f>
        <v>0.55409453067307002</v>
      </c>
      <c r="F208">
        <f>[1]!S_VAL_MV($A208,$B$1)</f>
        <v>25322333975.82</v>
      </c>
      <c r="G208">
        <f>[1]!s_val_ev($A208,$B$1)</f>
        <v>25322333975.82</v>
      </c>
      <c r="H208">
        <f>[1]!s_val_ev1($A208,$B$1)</f>
        <v>25331206397.860001</v>
      </c>
      <c r="I208">
        <f>IFERROR([1]!s_mq_amount($A208,$B$1),"")</f>
        <v>324748230</v>
      </c>
      <c r="J208">
        <f>[1]!s_val_pe_ttm($A208,$B$1)</f>
        <v>29.526504516601602</v>
      </c>
      <c r="K208">
        <f>[1]!s_val_pb_lf($A208,$B$1)</f>
        <v>2.1637725830078098</v>
      </c>
      <c r="L208">
        <f>[1]!s_val_dividendyield2($A208,$B$1)</f>
        <v>5.0517447065563204</v>
      </c>
      <c r="M208">
        <f>[1]!s_val_evtoebitda($A208,$B$1)</f>
        <v>16.800765206387101</v>
      </c>
      <c r="N208">
        <f>[1]!s_risk_betar24($A208,$B$1)</f>
        <v>1.0434999465942401</v>
      </c>
      <c r="O208">
        <f>[1]!s_profitnotice_changeratio($A208,$B$1)</f>
        <v>0</v>
      </c>
      <c r="P208">
        <f>IFERROR([1]!i_pq_pctchange($A208,TEXT(DATE(YEAR($B$1),1,1),"yyyy-mm-dd"),$B$1),"")</f>
        <v>-8.3278255122273706</v>
      </c>
      <c r="Q208">
        <f>[1]!s_west_netprofit($A208,YEAR($B$1),$B$1,180)</f>
        <v>1052105000</v>
      </c>
      <c r="R208">
        <f>[1]!s_west_eps($A208,YEAR($B$1),$B$1,180)</f>
        <v>0.57630002498626698</v>
      </c>
      <c r="S208">
        <f>[1]!s_west_instnum_np($A208,YEAR($B$1),$B$1,180)</f>
        <v>8</v>
      </c>
      <c r="T208">
        <f>[1]!s_west_stdnetprofit($A208,YEAR($B$1),$B$1,180)</f>
        <v>176226663</v>
      </c>
      <c r="U208">
        <f>[1]!s_west_mediannetprofit($A208,YEAR($B$1),$B$1,180)</f>
        <v>1001500000</v>
      </c>
      <c r="V208">
        <f>[1]!s_west_maxnetprofit($A208,YEAR($B$1),$B$1,180)</f>
        <v>1472000000</v>
      </c>
      <c r="W208">
        <f>[1]!s_west_minnetprofit($A208,YEAR($B$1),$B$1,180)</f>
        <v>920840000</v>
      </c>
      <c r="X208">
        <f>[1]!s_west_netprofit($A208,YEAR($B$1)+1,$B$1,180)</f>
        <v>1182225000</v>
      </c>
      <c r="Y208">
        <f>[1]!s_west_eps($A208,YEAR($B$1)+1,$B$1,180)</f>
        <v>0.64749997854232799</v>
      </c>
      <c r="Z208">
        <f>[1]!s_west_instnum_np($A208,YEAR($B$1)+1,$B$1,180)</f>
        <v>8</v>
      </c>
      <c r="AA208">
        <f>[1]!s_west_stdnetprofit($A208,YEAR($B$1)+1,$B$1,180)</f>
        <v>219361683</v>
      </c>
      <c r="AB208">
        <f>[1]!s_west_mediannetprofit($A208,YEAR($B$1)+1,$B$1,180)</f>
        <v>1110000000</v>
      </c>
      <c r="AC208">
        <f>[1]!s_west_maxnetprofit($A208,YEAR($B$1)+1,$B$1,180)</f>
        <v>1709000000</v>
      </c>
      <c r="AD208">
        <f>[1]!s_west_minnetprofit($A208,YEAR($B$1)+1,$B$1,180)</f>
        <v>1033800000</v>
      </c>
      <c r="AE208">
        <f>[1]!s_west_avgroe($A208,YEAR($B$1),$B$1,180)</f>
        <v>8.3924999237060494</v>
      </c>
      <c r="AF208">
        <f>IFERROR([1]!s_info_indexweight($A208,$B$1,"000016.SH"),"")</f>
        <v>0</v>
      </c>
      <c r="AG208">
        <f>IFERROR([1]!s_info_indexweight($A208,$B$1,"000300.SH"),"")</f>
        <v>0</v>
      </c>
      <c r="AH208">
        <f>IFERROR([1]!s_info_indexweight($A208,$B$1,"000905.SH"),"")</f>
        <v>0.14299999999999999</v>
      </c>
      <c r="AI208">
        <f>IFERROR([1]!s_info_indexweight($A208,$B$1,"000852.SH"),"")</f>
        <v>0</v>
      </c>
    </row>
    <row r="209" spans="1:35">
      <c r="A209" t="s">
        <v>241</v>
      </c>
      <c r="B209">
        <f>[1]!s_dq_close($A209,$B$1,3)</f>
        <v>127</v>
      </c>
      <c r="C209">
        <f>[1]!s_dq_volume($A209,$B$1)</f>
        <v>36798888</v>
      </c>
      <c r="D209">
        <f>[1]!s_dq_amount($A209,$B$1)</f>
        <v>4671385990</v>
      </c>
      <c r="E209">
        <f>[1]!s_dq_turn($A209,$B$1)</f>
        <v>3.8463295492884702</v>
      </c>
      <c r="F209">
        <f>[1]!S_VAL_MV($A209,$B$1)</f>
        <v>130759632816</v>
      </c>
      <c r="G209">
        <f>[1]!s_val_ev($A209,$B$1)</f>
        <v>130759632816</v>
      </c>
      <c r="H209">
        <f>[1]!s_val_ev1($A209,$B$1)</f>
        <v>135031633293.17</v>
      </c>
      <c r="I209">
        <f>IFERROR([1]!s_mq_amount($A209,$B$1),"")</f>
        <v>9810210525</v>
      </c>
      <c r="J209">
        <f>[1]!s_val_pe_ttm($A209,$B$1)</f>
        <v>94.734039306640597</v>
      </c>
      <c r="K209">
        <f>[1]!s_val_pb_lf($A209,$B$1)</f>
        <v>6.3902454376220703</v>
      </c>
      <c r="L209">
        <f>[1]!s_val_dividendyield2($A209,$B$1)</f>
        <v>0.15748031496063</v>
      </c>
      <c r="M209">
        <f>[1]!s_val_evtoebitda($A209,$B$1)</f>
        <v>61.427676090835</v>
      </c>
      <c r="N209">
        <f>[1]!s_risk_betar24($A209,$B$1)</f>
        <v>2.1998000144958501</v>
      </c>
      <c r="O209">
        <f>[1]!s_profitnotice_changeratio($A209,$B$1)</f>
        <v>0</v>
      </c>
      <c r="P209">
        <f>IFERROR([1]!i_pq_pctchange($A209,TEXT(DATE(YEAR($B$1),1,1),"yyyy-mm-dd"),$B$1),"")</f>
        <v>208.754485114951</v>
      </c>
      <c r="Q209">
        <f>[1]!s_west_netprofit($A209,YEAR($B$1),$B$1,180)</f>
        <v>2429898333</v>
      </c>
      <c r="R209">
        <f>[1]!s_west_eps($A209,YEAR($B$1),$B$1,180)</f>
        <v>2.3596000671386701</v>
      </c>
      <c r="S209">
        <f>[1]!s_west_instnum_np($A209,YEAR($B$1),$B$1,180)</f>
        <v>18</v>
      </c>
      <c r="T209">
        <f>[1]!s_west_stdnetprofit($A209,YEAR($B$1),$B$1,180)</f>
        <v>311435056</v>
      </c>
      <c r="U209">
        <f>[1]!s_west_mediannetprofit($A209,YEAR($B$1),$B$1,180)</f>
        <v>2456000000</v>
      </c>
      <c r="V209">
        <f>[1]!s_west_maxnetprofit($A209,YEAR($B$1),$B$1,180)</f>
        <v>3201000000</v>
      </c>
      <c r="W209">
        <f>[1]!s_west_minnetprofit($A209,YEAR($B$1),$B$1,180)</f>
        <v>1814000000</v>
      </c>
      <c r="X209">
        <f>[1]!s_west_netprofit($A209,YEAR($B$1)+1,$B$1,180)</f>
        <v>3597392222</v>
      </c>
      <c r="Y209">
        <f>[1]!s_west_eps($A209,YEAR($B$1)+1,$B$1,180)</f>
        <v>3.4934000968933101</v>
      </c>
      <c r="Z209">
        <f>[1]!s_west_instnum_np($A209,YEAR($B$1)+1,$B$1,180)</f>
        <v>18</v>
      </c>
      <c r="AA209">
        <f>[1]!s_west_stdnetprofit($A209,YEAR($B$1)+1,$B$1,180)</f>
        <v>616342780</v>
      </c>
      <c r="AB209">
        <f>[1]!s_west_mediannetprofit($A209,YEAR($B$1)+1,$B$1,180)</f>
        <v>3593000000</v>
      </c>
      <c r="AC209">
        <f>[1]!s_west_maxnetprofit($A209,YEAR($B$1)+1,$B$1,180)</f>
        <v>5026000000</v>
      </c>
      <c r="AD209">
        <f>[1]!s_west_minnetprofit($A209,YEAR($B$1)+1,$B$1,180)</f>
        <v>2561000000</v>
      </c>
      <c r="AE209">
        <f>[1]!s_west_avgroe($A209,YEAR($B$1),$B$1,180)</f>
        <v>12.3430995941162</v>
      </c>
      <c r="AF209">
        <f>IFERROR([1]!s_info_indexweight($A209,$B$1,"000016.SH"),"")</f>
        <v>0</v>
      </c>
      <c r="AG209">
        <f>IFERROR([1]!s_info_indexweight($A209,$B$1,"000300.SH"),"")</f>
        <v>0</v>
      </c>
      <c r="AH209">
        <f>IFERROR([1]!s_info_indexweight($A209,$B$1,"000905.SH"),"")</f>
        <v>1.03</v>
      </c>
      <c r="AI209">
        <f>IFERROR([1]!s_info_indexweight($A209,$B$1,"000852.SH"),"")</f>
        <v>0</v>
      </c>
    </row>
    <row r="210" spans="1:35">
      <c r="A210" t="s">
        <v>242</v>
      </c>
      <c r="B210">
        <f>[1]!s_dq_close($A210,$B$1,3)</f>
        <v>5.32</v>
      </c>
      <c r="C210">
        <f>[1]!s_dq_volume($A210,$B$1)</f>
        <v>27053822</v>
      </c>
      <c r="D210">
        <f>[1]!s_dq_amount($A210,$B$1)</f>
        <v>144850466</v>
      </c>
      <c r="E210">
        <f>[1]!s_dq_turn($A210,$B$1)</f>
        <v>0.98116188483875799</v>
      </c>
      <c r="F210">
        <f>[1]!S_VAL_MV($A210,$B$1)</f>
        <v>14704644430.559999</v>
      </c>
      <c r="G210">
        <f>[1]!s_val_ev($A210,$B$1)</f>
        <v>14704644430.559999</v>
      </c>
      <c r="H210">
        <f>[1]!s_val_ev1($A210,$B$1)</f>
        <v>28418740946.75</v>
      </c>
      <c r="I210">
        <f>IFERROR([1]!s_mq_amount($A210,$B$1),"")</f>
        <v>279022497</v>
      </c>
      <c r="J210">
        <f>[1]!s_val_pe_ttm($A210,$B$1)</f>
        <v>22.343154907226602</v>
      </c>
      <c r="K210">
        <f>[1]!s_val_pb_lf($A210,$B$1)</f>
        <v>0.80976152420043901</v>
      </c>
      <c r="L210">
        <f>[1]!s_val_dividendyield2($A210,$B$1)</f>
        <v>2.8195488721804498</v>
      </c>
      <c r="M210">
        <f>[1]!s_val_evtoebitda($A210,$B$1)</f>
        <v>13.995232101796701</v>
      </c>
      <c r="N210">
        <f>[1]!s_risk_betar24($A210,$B$1)</f>
        <v>1.39709997177124</v>
      </c>
      <c r="O210">
        <f>[1]!s_profitnotice_changeratio($A210,$B$1)</f>
        <v>0</v>
      </c>
      <c r="P210">
        <f>IFERROR([1]!i_pq_pctchange($A210,TEXT(DATE(YEAR($B$1),1,1),"yyyy-mm-dd"),$B$1),"")</f>
        <v>-8.4337349397590309</v>
      </c>
      <c r="Q210">
        <f>[1]!s_west_netprofit($A210,YEAR($B$1),$B$1,180)</f>
        <v>785705000</v>
      </c>
      <c r="R210">
        <f>[1]!s_west_eps($A210,YEAR($B$1),$B$1,180)</f>
        <v>0.28429999947547901</v>
      </c>
      <c r="S210">
        <f>[1]!s_west_instnum_np($A210,YEAR($B$1),$B$1,180)</f>
        <v>2</v>
      </c>
      <c r="T210">
        <f>[1]!s_west_stdnetprofit($A210,YEAR($B$1),$B$1,180)</f>
        <v>131104668</v>
      </c>
      <c r="U210">
        <f>[1]!s_west_mediannetprofit($A210,YEAR($B$1),$B$1,180)</f>
        <v>785705000</v>
      </c>
      <c r="V210">
        <f>[1]!s_west_maxnetprofit($A210,YEAR($B$1),$B$1,180)</f>
        <v>878410000</v>
      </c>
      <c r="W210">
        <f>[1]!s_west_minnetprofit($A210,YEAR($B$1),$B$1,180)</f>
        <v>693000000</v>
      </c>
      <c r="X210">
        <f>[1]!s_west_netprofit($A210,YEAR($B$1)+1,$B$1,180)</f>
        <v>1000500000</v>
      </c>
      <c r="Y210">
        <f>[1]!s_west_eps($A210,YEAR($B$1)+1,$B$1,180)</f>
        <v>0.36199998855590798</v>
      </c>
      <c r="Z210">
        <f>[1]!s_west_instnum_np($A210,YEAR($B$1)+1,$B$1,180)</f>
        <v>2</v>
      </c>
      <c r="AA210">
        <f>[1]!s_west_stdnetprofit($A210,YEAR($B$1)+1,$B$1,180)</f>
        <v>306177236</v>
      </c>
      <c r="AB210">
        <f>[1]!s_west_mediannetprofit($A210,YEAR($B$1)+1,$B$1,180)</f>
        <v>1000500000</v>
      </c>
      <c r="AC210">
        <f>[1]!s_west_maxnetprofit($A210,YEAR($B$1)+1,$B$1,180)</f>
        <v>1217000000</v>
      </c>
      <c r="AD210">
        <f>[1]!s_west_minnetprofit($A210,YEAR($B$1)+1,$B$1,180)</f>
        <v>784000000</v>
      </c>
      <c r="AE210">
        <f>[1]!s_west_avgroe($A210,YEAR($B$1),$B$1,180)</f>
        <v>4.3550000190734899</v>
      </c>
      <c r="AF210">
        <f>IFERROR([1]!s_info_indexweight($A210,$B$1,"000016.SH"),"")</f>
        <v>0</v>
      </c>
      <c r="AG210">
        <f>IFERROR([1]!s_info_indexweight($A210,$B$1,"000300.SH"),"")</f>
        <v>0</v>
      </c>
      <c r="AH210">
        <f>IFERROR([1]!s_info_indexweight($A210,$B$1,"000905.SH"),"")</f>
        <v>0</v>
      </c>
      <c r="AI210">
        <f>IFERROR([1]!s_info_indexweight($A210,$B$1,"000852.SH"),"")</f>
        <v>7.9000000000000001E-2</v>
      </c>
    </row>
    <row r="211" spans="1:35">
      <c r="A211" t="s">
        <v>243</v>
      </c>
      <c r="B211">
        <f>[1]!s_dq_close($A211,$B$1,3)</f>
        <v>12.01</v>
      </c>
      <c r="C211">
        <f>[1]!s_dq_volume($A211,$B$1)</f>
        <v>20555350</v>
      </c>
      <c r="D211">
        <f>[1]!s_dq_amount($A211,$B$1)</f>
        <v>248894065</v>
      </c>
      <c r="E211">
        <f>[1]!s_dq_turn($A211,$B$1)</f>
        <v>1.9399905114891201</v>
      </c>
      <c r="F211">
        <f>[1]!S_VAL_MV($A211,$B$1)</f>
        <v>12906872439.389999</v>
      </c>
      <c r="G211">
        <f>[1]!s_val_ev($A211,$B$1)</f>
        <v>12906872439.389999</v>
      </c>
      <c r="H211">
        <f>[1]!s_val_ev1($A211,$B$1)</f>
        <v>13656406545.559999</v>
      </c>
      <c r="I211">
        <f>IFERROR([1]!s_mq_amount($A211,$B$1),"")</f>
        <v>518155666</v>
      </c>
      <c r="J211">
        <f>[1]!s_val_pe_ttm($A211,$B$1)</f>
        <v>12.2167625427246</v>
      </c>
      <c r="K211">
        <f>[1]!s_val_pb_lf($A211,$B$1)</f>
        <v>1.8911819458007799</v>
      </c>
      <c r="L211">
        <f>[1]!s_val_dividendyield2($A211,$B$1)</f>
        <v>0</v>
      </c>
      <c r="M211">
        <f>[1]!s_val_evtoebitda($A211,$B$1)</f>
        <v>7.0173852039759996</v>
      </c>
      <c r="N211">
        <f>[1]!s_risk_betar24($A211,$B$1)</f>
        <v>1.0076999664306601</v>
      </c>
      <c r="O211">
        <f>[1]!s_profitnotice_changeratio($A211,$B$1)</f>
        <v>0</v>
      </c>
      <c r="P211">
        <f>IFERROR([1]!i_pq_pctchange($A211,TEXT(DATE(YEAR($B$1),1,1),"yyyy-mm-dd"),$B$1),"")</f>
        <v>-5.2839116719242902</v>
      </c>
      <c r="Q211">
        <f>[1]!s_west_netprofit($A211,YEAR($B$1),$B$1,180)</f>
        <v>1172039000</v>
      </c>
      <c r="R211">
        <f>[1]!s_west_eps($A211,YEAR($B$1),$B$1,180)</f>
        <v>1.0906000137329099</v>
      </c>
      <c r="S211">
        <f>[1]!s_west_instnum_np($A211,YEAR($B$1),$B$1,180)</f>
        <v>10</v>
      </c>
      <c r="T211">
        <f>[1]!s_west_stdnetprofit($A211,YEAR($B$1),$B$1,180)</f>
        <v>63781277</v>
      </c>
      <c r="U211">
        <f>[1]!s_west_mediannetprofit($A211,YEAR($B$1),$B$1,180)</f>
        <v>1152985000</v>
      </c>
      <c r="V211">
        <f>[1]!s_west_maxnetprofit($A211,YEAR($B$1),$B$1,180)</f>
        <v>1286000000</v>
      </c>
      <c r="W211">
        <f>[1]!s_west_minnetprofit($A211,YEAR($B$1),$B$1,180)</f>
        <v>1100000000</v>
      </c>
      <c r="X211">
        <f>[1]!s_west_netprofit($A211,YEAR($B$1)+1,$B$1,180)</f>
        <v>1308628000</v>
      </c>
      <c r="Y211">
        <f>[1]!s_west_eps($A211,YEAR($B$1)+1,$B$1,180)</f>
        <v>1.21770000457764</v>
      </c>
      <c r="Z211">
        <f>[1]!s_west_instnum_np($A211,YEAR($B$1)+1,$B$1,180)</f>
        <v>10</v>
      </c>
      <c r="AA211">
        <f>[1]!s_west_stdnetprofit($A211,YEAR($B$1)+1,$B$1,180)</f>
        <v>87747861</v>
      </c>
      <c r="AB211">
        <f>[1]!s_west_mediannetprofit($A211,YEAR($B$1)+1,$B$1,180)</f>
        <v>1323140000</v>
      </c>
      <c r="AC211">
        <f>[1]!s_west_maxnetprofit($A211,YEAR($B$1)+1,$B$1,180)</f>
        <v>1435000000</v>
      </c>
      <c r="AD211">
        <f>[1]!s_west_minnetprofit($A211,YEAR($B$1)+1,$B$1,180)</f>
        <v>1170000000</v>
      </c>
      <c r="AE211">
        <f>[1]!s_west_avgroe($A211,YEAR($B$1),$B$1,180)</f>
        <v>15.588000297546399</v>
      </c>
      <c r="AF211">
        <f>IFERROR([1]!s_info_indexweight($A211,$B$1,"000016.SH"),"")</f>
        <v>0</v>
      </c>
      <c r="AG211">
        <f>IFERROR([1]!s_info_indexweight($A211,$B$1,"000300.SH"),"")</f>
        <v>0</v>
      </c>
      <c r="AH211">
        <f>IFERROR([1]!s_info_indexweight($A211,$B$1,"000905.SH"),"")</f>
        <v>0</v>
      </c>
      <c r="AI211">
        <f>IFERROR([1]!s_info_indexweight($A211,$B$1,"000852.SH"),"")</f>
        <v>8.5999999999999993E-2</v>
      </c>
    </row>
    <row r="212" spans="1:35">
      <c r="A212" t="s">
        <v>244</v>
      </c>
      <c r="B212">
        <f>[1]!s_dq_close($A212,$B$1,3)</f>
        <v>23.3</v>
      </c>
      <c r="C212">
        <f>[1]!s_dq_volume($A212,$B$1)</f>
        <v>156542096</v>
      </c>
      <c r="D212">
        <f>[1]!s_dq_amount($A212,$B$1)</f>
        <v>3496594435</v>
      </c>
      <c r="E212">
        <f>[1]!s_dq_turn($A212,$B$1)</f>
        <v>9.6433020635514097</v>
      </c>
      <c r="F212">
        <f>[1]!S_VAL_MV($A212,$B$1)</f>
        <v>37823463506.199997</v>
      </c>
      <c r="G212">
        <f>[1]!s_val_ev($A212,$B$1)</f>
        <v>37823463506.199997</v>
      </c>
      <c r="H212">
        <f>[1]!s_val_ev1($A212,$B$1)</f>
        <v>55178888896.919998</v>
      </c>
      <c r="I212">
        <f>IFERROR([1]!s_mq_amount($A212,$B$1),"")</f>
        <v>7030201062</v>
      </c>
      <c r="J212">
        <f>[1]!s_val_pe_ttm($A212,$B$1)</f>
        <v>86.270423889160199</v>
      </c>
      <c r="K212">
        <f>[1]!s_val_pb_lf($A212,$B$1)</f>
        <v>3.1290547847747798</v>
      </c>
      <c r="L212">
        <f>[1]!s_val_dividendyield2($A212,$B$1)</f>
        <v>0.41811362614657699</v>
      </c>
      <c r="M212">
        <f>[1]!s_val_evtoebitda($A212,$B$1)</f>
        <v>15.643939392040499</v>
      </c>
      <c r="N212">
        <f>[1]!s_risk_betar24($A212,$B$1)</f>
        <v>1.02209997177124</v>
      </c>
      <c r="O212">
        <f>[1]!s_profitnotice_changeratio($A212,$B$1)</f>
        <v>0</v>
      </c>
      <c r="P212">
        <f>IFERROR([1]!i_pq_pctchange($A212,TEXT(DATE(YEAR($B$1),1,1),"yyyy-mm-dd"),$B$1),"")</f>
        <v>134.170854271357</v>
      </c>
      <c r="Q212">
        <f>[1]!s_west_netprofit($A212,YEAR($B$1),$B$1,180)</f>
        <v>996500000</v>
      </c>
      <c r="R212">
        <f>[1]!s_west_eps($A212,YEAR($B$1),$B$1,180)</f>
        <v>0.613900005817413</v>
      </c>
      <c r="S212">
        <f>[1]!s_west_instnum_np($A212,YEAR($B$1),$B$1,180)</f>
        <v>4</v>
      </c>
      <c r="T212">
        <f>[1]!s_west_stdnetprofit($A212,YEAR($B$1),$B$1,180)</f>
        <v>58209392</v>
      </c>
      <c r="U212">
        <f>[1]!s_west_mediannetprofit($A212,YEAR($B$1),$B$1,180)</f>
        <v>973000000</v>
      </c>
      <c r="V212">
        <f>[1]!s_west_maxnetprofit($A212,YEAR($B$1),$B$1,180)</f>
        <v>1083000000</v>
      </c>
      <c r="W212">
        <f>[1]!s_west_minnetprofit($A212,YEAR($B$1),$B$1,180)</f>
        <v>957000000</v>
      </c>
      <c r="X212">
        <f>[1]!s_west_netprofit($A212,YEAR($B$1)+1,$B$1,180)</f>
        <v>1188000000</v>
      </c>
      <c r="Y212">
        <f>[1]!s_west_eps($A212,YEAR($B$1)+1,$B$1,180)</f>
        <v>0.73180001974105802</v>
      </c>
      <c r="Z212">
        <f>[1]!s_west_instnum_np($A212,YEAR($B$1)+1,$B$1,180)</f>
        <v>4</v>
      </c>
      <c r="AA212">
        <f>[1]!s_west_stdnetprofit($A212,YEAR($B$1)+1,$B$1,180)</f>
        <v>90424923</v>
      </c>
      <c r="AB212">
        <f>[1]!s_west_mediannetprofit($A212,YEAR($B$1)+1,$B$1,180)</f>
        <v>1164500000</v>
      </c>
      <c r="AC212">
        <f>[1]!s_west_maxnetprofit($A212,YEAR($B$1)+1,$B$1,180)</f>
        <v>1316000000</v>
      </c>
      <c r="AD212">
        <f>[1]!s_west_minnetprofit($A212,YEAR($B$1)+1,$B$1,180)</f>
        <v>1107000000</v>
      </c>
      <c r="AE212">
        <f>[1]!s_west_avgroe($A212,YEAR($B$1),$B$1,180)</f>
        <v>7.6999998092651403</v>
      </c>
      <c r="AF212">
        <f>IFERROR([1]!s_info_indexweight($A212,$B$1,"000016.SH"),"")</f>
        <v>0</v>
      </c>
      <c r="AG212">
        <f>IFERROR([1]!s_info_indexweight($A212,$B$1,"000300.SH"),"")</f>
        <v>0</v>
      </c>
      <c r="AH212">
        <f>IFERROR([1]!s_info_indexweight($A212,$B$1,"000905.SH"),"")</f>
        <v>0</v>
      </c>
      <c r="AI212">
        <f>IFERROR([1]!s_info_indexweight($A212,$B$1,"000852.SH"),"")</f>
        <v>0.245</v>
      </c>
    </row>
    <row r="213" spans="1:35">
      <c r="A213" t="s">
        <v>245</v>
      </c>
      <c r="B213">
        <f>[1]!s_dq_close($A213,$B$1,3)</f>
        <v>16.260000000000002</v>
      </c>
      <c r="C213">
        <f>[1]!s_dq_volume($A213,$B$1)</f>
        <v>8442867</v>
      </c>
      <c r="D213">
        <f>[1]!s_dq_amount($A213,$B$1)</f>
        <v>137692194</v>
      </c>
      <c r="E213">
        <f>[1]!s_dq_turn($A213,$B$1)</f>
        <v>1.4554512119638201</v>
      </c>
      <c r="F213">
        <f>[1]!S_VAL_MV($A213,$B$1)</f>
        <v>9437822840.3400002</v>
      </c>
      <c r="G213">
        <f>[1]!s_val_ev($A213,$B$1)</f>
        <v>9437822840.3400002</v>
      </c>
      <c r="H213">
        <f>[1]!s_val_ev1($A213,$B$1)</f>
        <v>9442616805.4699993</v>
      </c>
      <c r="I213">
        <f>IFERROR([1]!s_mq_amount($A213,$B$1),"")</f>
        <v>316603916</v>
      </c>
      <c r="J213">
        <f>[1]!s_val_pe_ttm($A213,$B$1)</f>
        <v>56.986434936523402</v>
      </c>
      <c r="K213">
        <f>[1]!s_val_pb_lf($A213,$B$1)</f>
        <v>5.0500030517578098</v>
      </c>
      <c r="L213">
        <f>[1]!s_val_dividendyield2($A213,$B$1)</f>
        <v>1.00861008610086</v>
      </c>
      <c r="M213">
        <f>[1]!s_val_evtoebitda($A213,$B$1)</f>
        <v>42.818551509937102</v>
      </c>
      <c r="N213">
        <f>[1]!s_risk_betar24($A213,$B$1)</f>
        <v>2.0741000175476101</v>
      </c>
      <c r="O213">
        <f>[1]!s_profitnotice_changeratio($A213,$B$1)</f>
        <v>0</v>
      </c>
      <c r="P213">
        <f>IFERROR([1]!i_pq_pctchange($A213,TEXT(DATE(YEAR($B$1),1,1),"yyyy-mm-dd"),$B$1),"")</f>
        <v>-27.085201793722</v>
      </c>
      <c r="Q213">
        <f>[1]!s_west_netprofit($A213,YEAR($B$1),$B$1,180)</f>
        <v>0</v>
      </c>
      <c r="R213">
        <f>[1]!s_west_eps($A213,YEAR($B$1),$B$1,180)</f>
        <v>0</v>
      </c>
      <c r="S213">
        <f>[1]!s_west_instnum_np($A213,YEAR($B$1),$B$1,180)</f>
        <v>0</v>
      </c>
      <c r="T213">
        <f>[1]!s_west_stdnetprofit($A213,YEAR($B$1),$B$1,180)</f>
        <v>0</v>
      </c>
      <c r="U213">
        <f>[1]!s_west_mediannetprofit($A213,YEAR($B$1),$B$1,180)</f>
        <v>0</v>
      </c>
      <c r="V213">
        <f>[1]!s_west_maxnetprofit($A213,YEAR($B$1),$B$1,180)</f>
        <v>0</v>
      </c>
      <c r="W213">
        <f>[1]!s_west_minnetprofit($A213,YEAR($B$1),$B$1,180)</f>
        <v>0</v>
      </c>
      <c r="X213">
        <f>[1]!s_west_netprofit($A213,YEAR($B$1)+1,$B$1,180)</f>
        <v>0</v>
      </c>
      <c r="Y213">
        <f>[1]!s_west_eps($A213,YEAR($B$1)+1,$B$1,180)</f>
        <v>0</v>
      </c>
      <c r="Z213">
        <f>[1]!s_west_instnum_np($A213,YEAR($B$1)+1,$B$1,180)</f>
        <v>0</v>
      </c>
      <c r="AA213">
        <f>[1]!s_west_stdnetprofit($A213,YEAR($B$1)+1,$B$1,180)</f>
        <v>0</v>
      </c>
      <c r="AB213">
        <f>[1]!s_west_mediannetprofit($A213,YEAR($B$1)+1,$B$1,180)</f>
        <v>0</v>
      </c>
      <c r="AC213">
        <f>[1]!s_west_maxnetprofit($A213,YEAR($B$1)+1,$B$1,180)</f>
        <v>0</v>
      </c>
      <c r="AD213">
        <f>[1]!s_west_minnetprofit($A213,YEAR($B$1)+1,$B$1,180)</f>
        <v>0</v>
      </c>
      <c r="AE213">
        <f>[1]!s_west_avgroe($A213,YEAR($B$1),$B$1,180)</f>
        <v>0</v>
      </c>
      <c r="AF213">
        <f>IFERROR([1]!s_info_indexweight($A213,$B$1,"000016.SH"),"")</f>
        <v>0</v>
      </c>
      <c r="AG213">
        <f>IFERROR([1]!s_info_indexweight($A213,$B$1,"000300.SH"),"")</f>
        <v>0</v>
      </c>
      <c r="AH213">
        <f>IFERROR([1]!s_info_indexweight($A213,$B$1,"000905.SH"),"")</f>
        <v>0</v>
      </c>
      <c r="AI213">
        <f>IFERROR([1]!s_info_indexweight($A213,$B$1,"000852.SH"),"")</f>
        <v>6.0999999999999999E-2</v>
      </c>
    </row>
    <row r="214" spans="1:35">
      <c r="A214" t="s">
        <v>246</v>
      </c>
      <c r="B214">
        <f>[1]!s_dq_close($A214,$B$1,3)</f>
        <v>10.33</v>
      </c>
      <c r="C214">
        <f>[1]!s_dq_volume($A214,$B$1)</f>
        <v>7726475</v>
      </c>
      <c r="D214">
        <f>[1]!s_dq_amount($A214,$B$1)</f>
        <v>80173626</v>
      </c>
      <c r="E214">
        <f>[1]!s_dq_turn($A214,$B$1)</f>
        <v>0.91706909560855199</v>
      </c>
      <c r="F214">
        <f>[1]!S_VAL_MV($A214,$B$1)</f>
        <v>12565309578.049999</v>
      </c>
      <c r="G214">
        <f>[1]!s_val_ev($A214,$B$1)</f>
        <v>12565309578.049999</v>
      </c>
      <c r="H214">
        <f>[1]!s_val_ev1($A214,$B$1)</f>
        <v>14940451255.790001</v>
      </c>
      <c r="I214">
        <f>IFERROR([1]!s_mq_amount($A214,$B$1),"")</f>
        <v>176898540</v>
      </c>
      <c r="J214">
        <f>[1]!s_val_pe_ttm($A214,$B$1)</f>
        <v>35.326892852783203</v>
      </c>
      <c r="K214">
        <f>[1]!s_val_pb_lf($A214,$B$1)</f>
        <v>1.4321047067642201</v>
      </c>
      <c r="L214">
        <f>[1]!s_val_dividendyield2($A214,$B$1)</f>
        <v>0.96805421103581801</v>
      </c>
      <c r="M214">
        <f>[1]!s_val_evtoebitda($A214,$B$1)</f>
        <v>17.1582477319165</v>
      </c>
      <c r="N214">
        <f>[1]!s_risk_betar24($A214,$B$1)</f>
        <v>0.92129999399185203</v>
      </c>
      <c r="O214">
        <f>[1]!s_profitnotice_changeratio($A214,$B$1)</f>
        <v>0</v>
      </c>
      <c r="P214">
        <f>IFERROR([1]!i_pq_pctchange($A214,TEXT(DATE(YEAR($B$1),1,1),"yyyy-mm-dd"),$B$1),"")</f>
        <v>-12.7877580554687</v>
      </c>
      <c r="Q214">
        <f>[1]!s_west_netprofit($A214,YEAR($B$1),$B$1,180)</f>
        <v>585193333</v>
      </c>
      <c r="R214">
        <f>[1]!s_west_eps($A214,YEAR($B$1),$B$1,180)</f>
        <v>0.481099992990494</v>
      </c>
      <c r="S214">
        <f>[1]!s_west_instnum_np($A214,YEAR($B$1),$B$1,180)</f>
        <v>6</v>
      </c>
      <c r="T214">
        <f>[1]!s_west_stdnetprofit($A214,YEAR($B$1),$B$1,180)</f>
        <v>154955272</v>
      </c>
      <c r="U214">
        <f>[1]!s_west_mediannetprofit($A214,YEAR($B$1),$B$1,180)</f>
        <v>556500000</v>
      </c>
      <c r="V214">
        <f>[1]!s_west_maxnetprofit($A214,YEAR($B$1),$B$1,180)</f>
        <v>819160000</v>
      </c>
      <c r="W214">
        <f>[1]!s_west_minnetprofit($A214,YEAR($B$1),$B$1,180)</f>
        <v>413000000</v>
      </c>
      <c r="X214">
        <f>[1]!s_west_netprofit($A214,YEAR($B$1)+1,$B$1,180)</f>
        <v>711953333</v>
      </c>
      <c r="Y214">
        <f>[1]!s_west_eps($A214,YEAR($B$1)+1,$B$1,180)</f>
        <v>0.58530002832412698</v>
      </c>
      <c r="Z214">
        <f>[1]!s_west_instnum_np($A214,YEAR($B$1)+1,$B$1,180)</f>
        <v>6</v>
      </c>
      <c r="AA214">
        <f>[1]!s_west_stdnetprofit($A214,YEAR($B$1)+1,$B$1,180)</f>
        <v>200220191</v>
      </c>
      <c r="AB214">
        <f>[1]!s_west_mediannetprofit($A214,YEAR($B$1)+1,$B$1,180)</f>
        <v>650500000</v>
      </c>
      <c r="AC214">
        <f>[1]!s_west_maxnetprofit($A214,YEAR($B$1)+1,$B$1,180)</f>
        <v>1060720000</v>
      </c>
      <c r="AD214">
        <f>[1]!s_west_minnetprofit($A214,YEAR($B$1)+1,$B$1,180)</f>
        <v>539000000</v>
      </c>
      <c r="AE214">
        <f>[1]!s_west_avgroe($A214,YEAR($B$1),$B$1,180)</f>
        <v>6.1550002098083496</v>
      </c>
      <c r="AF214">
        <f>IFERROR([1]!s_info_indexweight($A214,$B$1,"000016.SH"),"")</f>
        <v>0</v>
      </c>
      <c r="AG214">
        <f>IFERROR([1]!s_info_indexweight($A214,$B$1,"000300.SH"),"")</f>
        <v>0</v>
      </c>
      <c r="AH214">
        <f>IFERROR([1]!s_info_indexweight($A214,$B$1,"000905.SH"),"")</f>
        <v>0</v>
      </c>
      <c r="AI214">
        <f>IFERROR([1]!s_info_indexweight($A214,$B$1,"000852.SH"),"")</f>
        <v>8.2000000000000003E-2</v>
      </c>
    </row>
    <row r="215" spans="1:35">
      <c r="A215" t="s">
        <v>247</v>
      </c>
      <c r="B215">
        <f>[1]!s_dq_close($A215,$B$1,3)</f>
        <v>13.12</v>
      </c>
      <c r="C215">
        <f>[1]!s_dq_volume($A215,$B$1)</f>
        <v>10208405</v>
      </c>
      <c r="D215">
        <f>[1]!s_dq_amount($A215,$B$1)</f>
        <v>134577305</v>
      </c>
      <c r="E215">
        <f>[1]!s_dq_turn($A215,$B$1)</f>
        <v>1.41006236136005</v>
      </c>
      <c r="F215">
        <f>[1]!S_VAL_MV($A215,$B$1)</f>
        <v>11296702316.799999</v>
      </c>
      <c r="G215">
        <f>[1]!s_val_ev($A215,$B$1)</f>
        <v>11296702316.799999</v>
      </c>
      <c r="H215">
        <f>[1]!s_val_ev1($A215,$B$1)</f>
        <v>11455998176.9</v>
      </c>
      <c r="I215">
        <f>IFERROR([1]!s_mq_amount($A215,$B$1),"")</f>
        <v>249842546</v>
      </c>
      <c r="J215">
        <f>[1]!s_val_pe_ttm($A215,$B$1)</f>
        <v>14.8662328720093</v>
      </c>
      <c r="K215">
        <f>[1]!s_val_pb_lf($A215,$B$1)</f>
        <v>1.8537739515304601</v>
      </c>
      <c r="L215">
        <f>[1]!s_val_dividendyield2($A215,$B$1)</f>
        <v>0</v>
      </c>
      <c r="M215">
        <f>[1]!s_val_evtoebitda($A215,$B$1)</f>
        <v>9.9616955721449401</v>
      </c>
      <c r="N215">
        <f>[1]!s_risk_betar24($A215,$B$1)</f>
        <v>0.74190002679824796</v>
      </c>
      <c r="O215">
        <f>[1]!s_profitnotice_changeratio($A215,$B$1)</f>
        <v>0</v>
      </c>
      <c r="P215">
        <f>IFERROR([1]!i_pq_pctchange($A215,TEXT(DATE(YEAR($B$1),1,1),"yyyy-mm-dd"),$B$1),"")</f>
        <v>-30.8746048472076</v>
      </c>
      <c r="Q215">
        <f>[1]!s_west_netprofit($A215,YEAR($B$1),$B$1,180)</f>
        <v>837000000</v>
      </c>
      <c r="R215">
        <f>[1]!s_west_eps($A215,YEAR($B$1),$B$1,180)</f>
        <v>0.97210001945495605</v>
      </c>
      <c r="S215">
        <f>[1]!s_west_instnum_np($A215,YEAR($B$1),$B$1,180)</f>
        <v>4</v>
      </c>
      <c r="T215">
        <f>[1]!s_west_stdnetprofit($A215,YEAR($B$1),$B$1,180)</f>
        <v>22671568</v>
      </c>
      <c r="U215">
        <f>[1]!s_west_mediannetprofit($A215,YEAR($B$1),$B$1,180)</f>
        <v>834500000</v>
      </c>
      <c r="V215">
        <f>[1]!s_west_maxnetprofit($A215,YEAR($B$1),$B$1,180)</f>
        <v>866000000</v>
      </c>
      <c r="W215">
        <f>[1]!s_west_minnetprofit($A215,YEAR($B$1),$B$1,180)</f>
        <v>813000000</v>
      </c>
      <c r="X215">
        <f>[1]!s_west_netprofit($A215,YEAR($B$1)+1,$B$1,180)</f>
        <v>990250000</v>
      </c>
      <c r="Y215">
        <f>[1]!s_west_eps($A215,YEAR($B$1)+1,$B$1,180)</f>
        <v>1.1500999927520801</v>
      </c>
      <c r="Z215">
        <f>[1]!s_west_instnum_np($A215,YEAR($B$1)+1,$B$1,180)</f>
        <v>4</v>
      </c>
      <c r="AA215">
        <f>[1]!s_west_stdnetprofit($A215,YEAR($B$1)+1,$B$1,180)</f>
        <v>76399716</v>
      </c>
      <c r="AB215">
        <f>[1]!s_west_mediannetprofit($A215,YEAR($B$1)+1,$B$1,180)</f>
        <v>968000000</v>
      </c>
      <c r="AC215">
        <f>[1]!s_west_maxnetprofit($A215,YEAR($B$1)+1,$B$1,180)</f>
        <v>1097000000</v>
      </c>
      <c r="AD215">
        <f>[1]!s_west_minnetprofit($A215,YEAR($B$1)+1,$B$1,180)</f>
        <v>928000000</v>
      </c>
      <c r="AE215">
        <f>[1]!s_west_avgroe($A215,YEAR($B$1),$B$1,180)</f>
        <v>12.7849998474121</v>
      </c>
      <c r="AF215">
        <f>IFERROR([1]!s_info_indexweight($A215,$B$1,"000016.SH"),"")</f>
        <v>0</v>
      </c>
      <c r="AG215">
        <f>IFERROR([1]!s_info_indexweight($A215,$B$1,"000300.SH"),"")</f>
        <v>0</v>
      </c>
      <c r="AH215">
        <f>IFERROR([1]!s_info_indexweight($A215,$B$1,"000905.SH"),"")</f>
        <v>0</v>
      </c>
      <c r="AI215">
        <f>IFERROR([1]!s_info_indexweight($A215,$B$1,"000852.SH"),"")</f>
        <v>8.6999999999999994E-2</v>
      </c>
    </row>
    <row r="216" spans="1:35">
      <c r="A216" t="s">
        <v>248</v>
      </c>
      <c r="B216">
        <f>[1]!s_dq_close($A216,$B$1,3)</f>
        <v>10.89</v>
      </c>
      <c r="C216">
        <f>[1]!s_dq_volume($A216,$B$1)</f>
        <v>18918147</v>
      </c>
      <c r="D216">
        <f>[1]!s_dq_amount($A216,$B$1)</f>
        <v>205608934</v>
      </c>
      <c r="E216">
        <f>[1]!s_dq_turn($A216,$B$1)</f>
        <v>2.55353791528574</v>
      </c>
      <c r="F216">
        <f>[1]!S_VAL_MV($A216,$B$1)</f>
        <v>8067967959.1499996</v>
      </c>
      <c r="G216">
        <f>[1]!s_val_ev($A216,$B$1)</f>
        <v>8067967959.1499996</v>
      </c>
      <c r="H216">
        <f>[1]!s_val_ev1($A216,$B$1)</f>
        <v>9408306413.0900002</v>
      </c>
      <c r="I216">
        <f>IFERROR([1]!s_mq_amount($A216,$B$1),"")</f>
        <v>520814155</v>
      </c>
      <c r="J216">
        <f>[1]!s_val_pe_ttm($A216,$B$1)</f>
        <v>-15.285383224487299</v>
      </c>
      <c r="K216">
        <f>[1]!s_val_pb_lf($A216,$B$1)</f>
        <v>2.1676037311553999</v>
      </c>
      <c r="L216">
        <f>[1]!s_val_dividendyield2($A216,$B$1)</f>
        <v>0</v>
      </c>
      <c r="M216">
        <f>[1]!s_val_evtoebitda($A216,$B$1)</f>
        <v>-42.2762016506477</v>
      </c>
      <c r="N216">
        <f>[1]!s_risk_betar24($A216,$B$1)</f>
        <v>1.3813999891281099</v>
      </c>
      <c r="O216">
        <f>[1]!s_profitnotice_changeratio($A216,$B$1)</f>
        <v>0</v>
      </c>
      <c r="P216">
        <f>IFERROR([1]!i_pq_pctchange($A216,TEXT(DATE(YEAR($B$1),1,1),"yyyy-mm-dd"),$B$1),"")</f>
        <v>-19.571639586410601</v>
      </c>
      <c r="Q216">
        <f>[1]!s_west_netprofit($A216,YEAR($B$1),$B$1,180)</f>
        <v>0</v>
      </c>
      <c r="R216">
        <f>[1]!s_west_eps($A216,YEAR($B$1),$B$1,180)</f>
        <v>0</v>
      </c>
      <c r="S216">
        <f>[1]!s_west_instnum_np($A216,YEAR($B$1),$B$1,180)</f>
        <v>0</v>
      </c>
      <c r="T216">
        <f>[1]!s_west_stdnetprofit($A216,YEAR($B$1),$B$1,180)</f>
        <v>0</v>
      </c>
      <c r="U216">
        <f>[1]!s_west_mediannetprofit($A216,YEAR($B$1),$B$1,180)</f>
        <v>0</v>
      </c>
      <c r="V216">
        <f>[1]!s_west_maxnetprofit($A216,YEAR($B$1),$B$1,180)</f>
        <v>0</v>
      </c>
      <c r="W216">
        <f>[1]!s_west_minnetprofit($A216,YEAR($B$1),$B$1,180)</f>
        <v>0</v>
      </c>
      <c r="X216">
        <f>[1]!s_west_netprofit($A216,YEAR($B$1)+1,$B$1,180)</f>
        <v>0</v>
      </c>
      <c r="Y216">
        <f>[1]!s_west_eps($A216,YEAR($B$1)+1,$B$1,180)</f>
        <v>0</v>
      </c>
      <c r="Z216">
        <f>[1]!s_west_instnum_np($A216,YEAR($B$1)+1,$B$1,180)</f>
        <v>0</v>
      </c>
      <c r="AA216">
        <f>[1]!s_west_stdnetprofit($A216,YEAR($B$1)+1,$B$1,180)</f>
        <v>0</v>
      </c>
      <c r="AB216">
        <f>[1]!s_west_mediannetprofit($A216,YEAR($B$1)+1,$B$1,180)</f>
        <v>0</v>
      </c>
      <c r="AC216">
        <f>[1]!s_west_maxnetprofit($A216,YEAR($B$1)+1,$B$1,180)</f>
        <v>0</v>
      </c>
      <c r="AD216">
        <f>[1]!s_west_minnetprofit($A216,YEAR($B$1)+1,$B$1,180)</f>
        <v>0</v>
      </c>
      <c r="AE216">
        <f>[1]!s_west_avgroe($A216,YEAR($B$1),$B$1,180)</f>
        <v>0</v>
      </c>
      <c r="AF216">
        <f>IFERROR([1]!s_info_indexweight($A216,$B$1,"000016.SH"),"")</f>
        <v>0</v>
      </c>
      <c r="AG216">
        <f>IFERROR([1]!s_info_indexweight($A216,$B$1,"000300.SH"),"")</f>
        <v>0</v>
      </c>
      <c r="AH216">
        <f>IFERROR([1]!s_info_indexweight($A216,$B$1,"000905.SH"),"")</f>
        <v>0</v>
      </c>
      <c r="AI216">
        <f>IFERROR([1]!s_info_indexweight($A216,$B$1,"000852.SH"),"")</f>
        <v>7.0000000000000007E-2</v>
      </c>
    </row>
    <row r="217" spans="1:35">
      <c r="A217" t="s">
        <v>249</v>
      </c>
      <c r="B217">
        <f>[1]!s_dq_close($A217,$B$1,3)</f>
        <v>60.75</v>
      </c>
      <c r="C217">
        <f>[1]!s_dq_volume($A217,$B$1)</f>
        <v>18082725</v>
      </c>
      <c r="D217">
        <f>[1]!s_dq_amount($A217,$B$1)</f>
        <v>1096112755</v>
      </c>
      <c r="E217">
        <f>[1]!s_dq_turn($A217,$B$1)</f>
        <v>3.9841084994449099</v>
      </c>
      <c r="F217">
        <f>[1]!S_VAL_MV($A217,$B$1)</f>
        <v>27663242715</v>
      </c>
      <c r="G217">
        <f>[1]!s_val_ev($A217,$B$1)</f>
        <v>27663242715</v>
      </c>
      <c r="H217">
        <f>[1]!s_val_ev1($A217,$B$1)</f>
        <v>27887076016.900002</v>
      </c>
      <c r="I217">
        <f>IFERROR([1]!s_mq_amount($A217,$B$1),"")</f>
        <v>2249118476</v>
      </c>
      <c r="J217">
        <f>[1]!s_val_pe_ttm($A217,$B$1)</f>
        <v>146.740798950195</v>
      </c>
      <c r="K217">
        <f>[1]!s_val_pb_lf($A217,$B$1)</f>
        <v>4.1577286720275897</v>
      </c>
      <c r="L217">
        <f>[1]!s_val_dividendyield2($A217,$B$1)</f>
        <v>0.37865400784414099</v>
      </c>
      <c r="M217">
        <f>[1]!s_val_evtoebitda($A217,$B$1)</f>
        <v>50.251601858850201</v>
      </c>
      <c r="N217">
        <f>[1]!s_risk_betar24($A217,$B$1)</f>
        <v>0.80519998073577903</v>
      </c>
      <c r="O217">
        <f>[1]!s_profitnotice_changeratio($A217,$B$1)</f>
        <v>0</v>
      </c>
      <c r="P217">
        <f>IFERROR([1]!i_pq_pctchange($A217,TEXT(DATE(YEAR($B$1),1,1),"yyyy-mm-dd"),$B$1),"")</f>
        <v>21.184919210053899</v>
      </c>
      <c r="Q217">
        <f>[1]!s_west_netprofit($A217,YEAR($B$1),$B$1,180)</f>
        <v>386267500</v>
      </c>
      <c r="R217">
        <f>[1]!s_west_eps($A217,YEAR($B$1),$B$1,180)</f>
        <v>0.848299980163574</v>
      </c>
      <c r="S217">
        <f>[1]!s_west_instnum_np($A217,YEAR($B$1),$B$1,180)</f>
        <v>12</v>
      </c>
      <c r="T217">
        <f>[1]!s_west_stdnetprofit($A217,YEAR($B$1),$B$1,180)</f>
        <v>82339455</v>
      </c>
      <c r="U217">
        <f>[1]!s_west_mediannetprofit($A217,YEAR($B$1),$B$1,180)</f>
        <v>387000000</v>
      </c>
      <c r="V217">
        <f>[1]!s_west_maxnetprofit($A217,YEAR($B$1),$B$1,180)</f>
        <v>539120000</v>
      </c>
      <c r="W217">
        <f>[1]!s_west_minnetprofit($A217,YEAR($B$1),$B$1,180)</f>
        <v>239000000</v>
      </c>
      <c r="X217">
        <f>[1]!s_west_netprofit($A217,YEAR($B$1)+1,$B$1,180)</f>
        <v>582861667</v>
      </c>
      <c r="Y217">
        <f>[1]!s_west_eps($A217,YEAR($B$1)+1,$B$1,180)</f>
        <v>1.2799999713897701</v>
      </c>
      <c r="Z217">
        <f>[1]!s_west_instnum_np($A217,YEAR($B$1)+1,$B$1,180)</f>
        <v>12</v>
      </c>
      <c r="AA217">
        <f>[1]!s_west_stdnetprofit($A217,YEAR($B$1)+1,$B$1,180)</f>
        <v>186418871</v>
      </c>
      <c r="AB217">
        <f>[1]!s_west_mediannetprofit($A217,YEAR($B$1)+1,$B$1,180)</f>
        <v>544500000</v>
      </c>
      <c r="AC217">
        <f>[1]!s_west_maxnetprofit($A217,YEAR($B$1)+1,$B$1,180)</f>
        <v>978000000</v>
      </c>
      <c r="AD217">
        <f>[1]!s_west_minnetprofit($A217,YEAR($B$1)+1,$B$1,180)</f>
        <v>281000000</v>
      </c>
      <c r="AE217">
        <f>[1]!s_west_avgroe($A217,YEAR($B$1),$B$1,180)</f>
        <v>5.51300001144409</v>
      </c>
      <c r="AF217">
        <f>IFERROR([1]!s_info_indexweight($A217,$B$1,"000016.SH"),"")</f>
        <v>0</v>
      </c>
      <c r="AG217">
        <f>IFERROR([1]!s_info_indexweight($A217,$B$1,"000300.SH"),"")</f>
        <v>0</v>
      </c>
      <c r="AH217">
        <f>IFERROR([1]!s_info_indexweight($A217,$B$1,"000905.SH"),"")</f>
        <v>0.16900000000000001</v>
      </c>
      <c r="AI217">
        <f>IFERROR([1]!s_info_indexweight($A217,$B$1,"000852.SH"),"")</f>
        <v>0</v>
      </c>
    </row>
    <row r="218" spans="1:35">
      <c r="A218" t="s">
        <v>250</v>
      </c>
      <c r="B218">
        <f>[1]!s_dq_close($A218,$B$1,3)</f>
        <v>5.55</v>
      </c>
      <c r="C218">
        <f>[1]!s_dq_volume($A218,$B$1)</f>
        <v>169251343</v>
      </c>
      <c r="D218">
        <f>[1]!s_dq_amount($A218,$B$1)</f>
        <v>945227031</v>
      </c>
      <c r="E218">
        <f>[1]!s_dq_turn($A218,$B$1)</f>
        <v>1.1719221878319599</v>
      </c>
      <c r="F218">
        <f>[1]!S_VAL_MV($A218,$B$1)</f>
        <v>80154208479.300003</v>
      </c>
      <c r="G218">
        <f>[1]!s_val_ev($A218,$B$1)</f>
        <v>80154208479.300003</v>
      </c>
      <c r="H218">
        <f>[1]!s_val_ev1($A218,$B$1)</f>
        <v>82995492115.789993</v>
      </c>
      <c r="I218">
        <f>IFERROR([1]!s_mq_amount($A218,$B$1),"")</f>
        <v>1833019952</v>
      </c>
      <c r="J218">
        <f>[1]!s_val_pe_ttm($A218,$B$1)</f>
        <v>22.260637283325199</v>
      </c>
      <c r="K218">
        <f>[1]!s_val_pb_lf($A218,$B$1)</f>
        <v>5.18949174880981</v>
      </c>
      <c r="L218">
        <f>[1]!s_val_dividendyield2($A218,$B$1)</f>
        <v>6.8468468468468497</v>
      </c>
      <c r="M218">
        <f>[1]!s_val_evtoebitda($A218,$B$1)</f>
        <v>11.9662763720776</v>
      </c>
      <c r="N218">
        <f>[1]!s_risk_betar24($A218,$B$1)</f>
        <v>1.1762000322341899</v>
      </c>
      <c r="O218">
        <f>[1]!s_profitnotice_changeratio($A218,$B$1)</f>
        <v>0</v>
      </c>
      <c r="P218">
        <f>IFERROR([1]!i_pq_pctchange($A218,TEXT(DATE(YEAR($B$1),1,1),"yyyy-mm-dd"),$B$1),"")</f>
        <v>-24.694708276797801</v>
      </c>
      <c r="Q218">
        <f>[1]!s_west_netprofit($A218,YEAR($B$1),$B$1,180)</f>
        <v>6072893684</v>
      </c>
      <c r="R218">
        <f>[1]!s_west_eps($A218,YEAR($B$1),$B$1,180)</f>
        <v>0.42050001025199901</v>
      </c>
      <c r="S218">
        <f>[1]!s_west_instnum_np($A218,YEAR($B$1),$B$1,180)</f>
        <v>19</v>
      </c>
      <c r="T218">
        <f>[1]!s_west_stdnetprofit($A218,YEAR($B$1),$B$1,180)</f>
        <v>150815508</v>
      </c>
      <c r="U218">
        <f>[1]!s_west_mediannetprofit($A218,YEAR($B$1),$B$1,180)</f>
        <v>6035000000</v>
      </c>
      <c r="V218">
        <f>[1]!s_west_maxnetprofit($A218,YEAR($B$1),$B$1,180)</f>
        <v>6441000000</v>
      </c>
      <c r="W218">
        <f>[1]!s_west_minnetprofit($A218,YEAR($B$1),$B$1,180)</f>
        <v>5851000000</v>
      </c>
      <c r="X218">
        <f>[1]!s_west_netprofit($A218,YEAR($B$1)+1,$B$1,180)</f>
        <v>6394456667</v>
      </c>
      <c r="Y218">
        <f>[1]!s_west_eps($A218,YEAR($B$1)+1,$B$1,180)</f>
        <v>0.44279998540878301</v>
      </c>
      <c r="Z218">
        <f>[1]!s_west_instnum_np($A218,YEAR($B$1)+1,$B$1,180)</f>
        <v>18</v>
      </c>
      <c r="AA218">
        <f>[1]!s_west_stdnetprofit($A218,YEAR($B$1)+1,$B$1,180)</f>
        <v>268258247</v>
      </c>
      <c r="AB218">
        <f>[1]!s_west_mediannetprofit($A218,YEAR($B$1)+1,$B$1,180)</f>
        <v>6355500000</v>
      </c>
      <c r="AC218">
        <f>[1]!s_west_maxnetprofit($A218,YEAR($B$1)+1,$B$1,180)</f>
        <v>7016000000</v>
      </c>
      <c r="AD218">
        <f>[1]!s_west_minnetprofit($A218,YEAR($B$1)+1,$B$1,180)</f>
        <v>6021000000</v>
      </c>
      <c r="AE218">
        <f>[1]!s_west_avgroe($A218,YEAR($B$1),$B$1,180)</f>
        <v>38.091098785400398</v>
      </c>
      <c r="AF218">
        <f>IFERROR([1]!s_info_indexweight($A218,$B$1,"000016.SH"),"")</f>
        <v>0</v>
      </c>
      <c r="AG218">
        <f>IFERROR([1]!s_info_indexweight($A218,$B$1,"000300.SH"),"")</f>
        <v>0.21709999999999999</v>
      </c>
      <c r="AH218">
        <f>IFERROR([1]!s_info_indexweight($A218,$B$1,"000905.SH"),"")</f>
        <v>0</v>
      </c>
      <c r="AI218">
        <f>IFERROR([1]!s_info_indexweight($A218,$B$1,"000852.SH"),"")</f>
        <v>0</v>
      </c>
    </row>
    <row r="219" spans="1:35">
      <c r="A219" t="s">
        <v>251</v>
      </c>
      <c r="B219">
        <f>[1]!s_dq_close($A219,$B$1,3)</f>
        <v>206.27</v>
      </c>
      <c r="C219">
        <f>[1]!s_dq_volume($A219,$B$1)</f>
        <v>11738328</v>
      </c>
      <c r="D219">
        <f>[1]!s_dq_amount($A219,$B$1)</f>
        <v>2439154206</v>
      </c>
      <c r="E219">
        <f>[1]!s_dq_turn($A219,$B$1)</f>
        <v>1.9221627359845499</v>
      </c>
      <c r="F219">
        <f>[1]!S_VAL_MV($A219,$B$1)</f>
        <v>161396205311.14001</v>
      </c>
      <c r="G219">
        <f>[1]!s_val_ev($A219,$B$1)</f>
        <v>161396205311.14001</v>
      </c>
      <c r="H219">
        <f>[1]!s_val_ev1($A219,$B$1)</f>
        <v>162194729177.78</v>
      </c>
      <c r="I219">
        <f>IFERROR([1]!s_mq_amount($A219,$B$1),"")</f>
        <v>7101306103</v>
      </c>
      <c r="J219">
        <f>[1]!s_val_pe_ttm($A219,$B$1)</f>
        <v>49.605484008789098</v>
      </c>
      <c r="K219">
        <f>[1]!s_val_pb_lf($A219,$B$1)</f>
        <v>10.013671875</v>
      </c>
      <c r="L219">
        <f>[1]!s_val_dividendyield2($A219,$B$1)</f>
        <v>0.241070308268028</v>
      </c>
      <c r="M219">
        <f>[1]!s_val_evtoebitda($A219,$B$1)</f>
        <v>39.770093919636501</v>
      </c>
      <c r="N219">
        <f>[1]!s_risk_betar24($A219,$B$1)</f>
        <v>0.662999987602234</v>
      </c>
      <c r="O219">
        <f>[1]!s_profitnotice_changeratio($A219,$B$1)</f>
        <v>0</v>
      </c>
      <c r="P219">
        <f>IFERROR([1]!i_pq_pctchange($A219,TEXT(DATE(YEAR($B$1),1,1),"yyyy-mm-dd"),$B$1),"")</f>
        <v>33.4303641891455</v>
      </c>
      <c r="Q219">
        <f>[1]!s_west_netprofit($A219,YEAR($B$1),$B$1,180)</f>
        <v>4388352075</v>
      </c>
      <c r="R219">
        <f>[1]!s_west_eps($A219,YEAR($B$1),$B$1,180)</f>
        <v>5.6085000038146999</v>
      </c>
      <c r="S219">
        <f>[1]!s_west_instnum_np($A219,YEAR($B$1),$B$1,180)</f>
        <v>19</v>
      </c>
      <c r="T219">
        <f>[1]!s_west_stdnetprofit($A219,YEAR($B$1),$B$1,180)</f>
        <v>172150511</v>
      </c>
      <c r="U219">
        <f>[1]!s_west_mediannetprofit($A219,YEAR($B$1),$B$1,180)</f>
        <v>4412000000</v>
      </c>
      <c r="V219">
        <f>[1]!s_west_maxnetprofit($A219,YEAR($B$1),$B$1,180)</f>
        <v>4689000000</v>
      </c>
      <c r="W219">
        <f>[1]!s_west_minnetprofit($A219,YEAR($B$1),$B$1,180)</f>
        <v>4008000000</v>
      </c>
      <c r="X219">
        <f>[1]!s_west_netprofit($A219,YEAR($B$1)+1,$B$1,180)</f>
        <v>5956539646</v>
      </c>
      <c r="Y219">
        <f>[1]!s_west_eps($A219,YEAR($B$1)+1,$B$1,180)</f>
        <v>7.6126999855041504</v>
      </c>
      <c r="Z219">
        <f>[1]!s_west_instnum_np($A219,YEAR($B$1)+1,$B$1,180)</f>
        <v>18</v>
      </c>
      <c r="AA219">
        <f>[1]!s_west_stdnetprofit($A219,YEAR($B$1)+1,$B$1,180)</f>
        <v>335724448</v>
      </c>
      <c r="AB219">
        <f>[1]!s_west_mediannetprofit($A219,YEAR($B$1)+1,$B$1,180)</f>
        <v>6011500000</v>
      </c>
      <c r="AC219">
        <f>[1]!s_west_maxnetprofit($A219,YEAR($B$1)+1,$B$1,180)</f>
        <v>6532000000</v>
      </c>
      <c r="AD219">
        <f>[1]!s_west_minnetprofit($A219,YEAR($B$1)+1,$B$1,180)</f>
        <v>5234000000</v>
      </c>
      <c r="AE219">
        <f>[1]!s_west_avgroe($A219,YEAR($B$1),$B$1,180)</f>
        <v>23.9941005706787</v>
      </c>
      <c r="AF219">
        <f>IFERROR([1]!s_info_indexweight($A219,$B$1,"000016.SH"),"")</f>
        <v>0</v>
      </c>
      <c r="AG219">
        <f>IFERROR([1]!s_info_indexweight($A219,$B$1,"000300.SH"),"")</f>
        <v>0.50860000000000005</v>
      </c>
      <c r="AH219">
        <f>IFERROR([1]!s_info_indexweight($A219,$B$1,"000905.SH"),"")</f>
        <v>0</v>
      </c>
      <c r="AI219">
        <f>IFERROR([1]!s_info_indexweight($A219,$B$1,"000852.SH"),"")</f>
        <v>0</v>
      </c>
    </row>
    <row r="220" spans="1:35">
      <c r="A220" t="s">
        <v>252</v>
      </c>
      <c r="B220">
        <f>[1]!s_dq_close($A220,$B$1,3)</f>
        <v>46.17</v>
      </c>
      <c r="C220">
        <f>[1]!s_dq_volume($A220,$B$1)</f>
        <v>3147889</v>
      </c>
      <c r="D220">
        <f>[1]!s_dq_amount($A220,$B$1)</f>
        <v>146576042</v>
      </c>
      <c r="E220">
        <f>[1]!s_dq_turn($A220,$B$1)</f>
        <v>0.39374003515211797</v>
      </c>
      <c r="F220">
        <f>[1]!S_VAL_MV($A220,$B$1)</f>
        <v>36928989362.519997</v>
      </c>
      <c r="G220">
        <f>[1]!s_val_ev($A220,$B$1)</f>
        <v>36928989362.519997</v>
      </c>
      <c r="H220">
        <f>[1]!s_val_ev1($A220,$B$1)</f>
        <v>37180195889.5</v>
      </c>
      <c r="I220">
        <f>IFERROR([1]!s_mq_amount($A220,$B$1),"")</f>
        <v>327653728</v>
      </c>
      <c r="J220">
        <f>[1]!s_val_pe_ttm($A220,$B$1)</f>
        <v>17.5429172515869</v>
      </c>
      <c r="K220">
        <f>[1]!s_val_pb_lf($A220,$B$1)</f>
        <v>8.0131778717040998</v>
      </c>
      <c r="L220">
        <f>[1]!s_val_dividendyield2($A220,$B$1)</f>
        <v>5.6749742856677798</v>
      </c>
      <c r="M220">
        <f>[1]!s_val_evtoebitda($A220,$B$1)</f>
        <v>12.728342398096901</v>
      </c>
      <c r="N220">
        <f>[1]!s_risk_betar24($A220,$B$1)</f>
        <v>0.68489998579025302</v>
      </c>
      <c r="O220">
        <f>[1]!s_profitnotice_changeratio($A220,$B$1)</f>
        <v>0</v>
      </c>
      <c r="P220">
        <f>IFERROR([1]!i_pq_pctchange($A220,TEXT(DATE(YEAR($B$1),1,1),"yyyy-mm-dd"),$B$1),"")</f>
        <v>10.528441625426099</v>
      </c>
      <c r="Q220">
        <f>[1]!s_west_netprofit($A220,YEAR($B$1),$B$1,180)</f>
        <v>2209222222</v>
      </c>
      <c r="R220">
        <f>[1]!s_west_eps($A220,YEAR($B$1),$B$1,180)</f>
        <v>2.7620999813079798</v>
      </c>
      <c r="S220">
        <f>[1]!s_west_instnum_np($A220,YEAR($B$1),$B$1,180)</f>
        <v>18</v>
      </c>
      <c r="T220">
        <f>[1]!s_west_stdnetprofit($A220,YEAR($B$1),$B$1,180)</f>
        <v>31409170</v>
      </c>
      <c r="U220">
        <f>[1]!s_west_mediannetprofit($A220,YEAR($B$1),$B$1,180)</f>
        <v>2204000000</v>
      </c>
      <c r="V220">
        <f>[1]!s_west_maxnetprofit($A220,YEAR($B$1),$B$1,180)</f>
        <v>2258000000</v>
      </c>
      <c r="W220">
        <f>[1]!s_west_minnetprofit($A220,YEAR($B$1),$B$1,180)</f>
        <v>2151000000</v>
      </c>
      <c r="X220">
        <f>[1]!s_west_netprofit($A220,YEAR($B$1)+1,$B$1,180)</f>
        <v>2347055556</v>
      </c>
      <c r="Y220">
        <f>[1]!s_west_eps($A220,YEAR($B$1)+1,$B$1,180)</f>
        <v>2.9344000816345202</v>
      </c>
      <c r="Z220">
        <f>[1]!s_west_instnum_np($A220,YEAR($B$1)+1,$B$1,180)</f>
        <v>18</v>
      </c>
      <c r="AA220">
        <f>[1]!s_west_stdnetprofit($A220,YEAR($B$1)+1,$B$1,180)</f>
        <v>49672424</v>
      </c>
      <c r="AB220">
        <f>[1]!s_west_mediannetprofit($A220,YEAR($B$1)+1,$B$1,180)</f>
        <v>2354500000</v>
      </c>
      <c r="AC220">
        <f>[1]!s_west_maxnetprofit($A220,YEAR($B$1)+1,$B$1,180)</f>
        <v>2418000000</v>
      </c>
      <c r="AD220">
        <f>[1]!s_west_minnetprofit($A220,YEAR($B$1)+1,$B$1,180)</f>
        <v>2204000000</v>
      </c>
      <c r="AE220">
        <f>[1]!s_west_avgroe($A220,YEAR($B$1),$B$1,180)</f>
        <v>33.752899169921903</v>
      </c>
      <c r="AF220">
        <f>IFERROR([1]!s_info_indexweight($A220,$B$1,"000016.SH"),"")</f>
        <v>0</v>
      </c>
      <c r="AG220">
        <f>IFERROR([1]!s_info_indexweight($A220,$B$1,"000300.SH"),"")</f>
        <v>0</v>
      </c>
      <c r="AH220">
        <f>IFERROR([1]!s_info_indexweight($A220,$B$1,"000905.SH"),"")</f>
        <v>6.9000000000000006E-2</v>
      </c>
      <c r="AI220">
        <f>IFERROR([1]!s_info_indexweight($A220,$B$1,"000852.SH"),"")</f>
        <v>0</v>
      </c>
    </row>
    <row r="221" spans="1:35">
      <c r="A221" t="s">
        <v>253</v>
      </c>
      <c r="B221">
        <f>[1]!s_dq_close($A221,$B$1,3)</f>
        <v>9.2100000000000009</v>
      </c>
      <c r="C221">
        <f>[1]!s_dq_volume($A221,$B$1)</f>
        <v>69334725</v>
      </c>
      <c r="D221">
        <f>[1]!s_dq_amount($A221,$B$1)</f>
        <v>641677081</v>
      </c>
      <c r="E221">
        <f>[1]!s_dq_turn($A221,$B$1)</f>
        <v>6.5690991844824396</v>
      </c>
      <c r="F221">
        <f>[1]!S_VAL_MV($A221,$B$1)</f>
        <v>9740478095.7600002</v>
      </c>
      <c r="G221">
        <f>[1]!s_val_ev($A221,$B$1)</f>
        <v>9740478095.7600002</v>
      </c>
      <c r="H221">
        <f>[1]!s_val_ev1($A221,$B$1)</f>
        <v>19889148632.720001</v>
      </c>
      <c r="I221">
        <f>IFERROR([1]!s_mq_amount($A221,$B$1),"")</f>
        <v>1462678923</v>
      </c>
      <c r="J221">
        <f>[1]!s_val_pe_ttm($A221,$B$1)</f>
        <v>-8.7641687393188494</v>
      </c>
      <c r="K221">
        <f>[1]!s_val_pb_lf($A221,$B$1)</f>
        <v>10.090904235839799</v>
      </c>
      <c r="L221">
        <f>[1]!s_val_dividendyield2($A221,$B$1)</f>
        <v>0</v>
      </c>
      <c r="M221">
        <f>[1]!s_val_evtoebitda($A221,$B$1)</f>
        <v>100.506688377393</v>
      </c>
      <c r="N221">
        <f>[1]!s_risk_betar24($A221,$B$1)</f>
        <v>1.6554000377655</v>
      </c>
      <c r="O221">
        <f>[1]!s_profitnotice_changeratio($A221,$B$1)</f>
        <v>0</v>
      </c>
      <c r="P221">
        <f>IFERROR([1]!i_pq_pctchange($A221,TEXT(DATE(YEAR($B$1),1,1),"yyyy-mm-dd"),$B$1),"")</f>
        <v>-16.4246823956443</v>
      </c>
      <c r="Q221">
        <f>[1]!s_west_netprofit($A221,YEAR($B$1),$B$1,180)</f>
        <v>0</v>
      </c>
      <c r="R221">
        <f>[1]!s_west_eps($A221,YEAR($B$1),$B$1,180)</f>
        <v>0</v>
      </c>
      <c r="S221">
        <f>[1]!s_west_instnum_np($A221,YEAR($B$1),$B$1,180)</f>
        <v>0</v>
      </c>
      <c r="T221">
        <f>[1]!s_west_stdnetprofit($A221,YEAR($B$1),$B$1,180)</f>
        <v>0</v>
      </c>
      <c r="U221">
        <f>[1]!s_west_mediannetprofit($A221,YEAR($B$1),$B$1,180)</f>
        <v>0</v>
      </c>
      <c r="V221">
        <f>[1]!s_west_maxnetprofit($A221,YEAR($B$1),$B$1,180)</f>
        <v>0</v>
      </c>
      <c r="W221">
        <f>[1]!s_west_minnetprofit($A221,YEAR($B$1),$B$1,180)</f>
        <v>0</v>
      </c>
      <c r="X221">
        <f>[1]!s_west_netprofit($A221,YEAR($B$1)+1,$B$1,180)</f>
        <v>0</v>
      </c>
      <c r="Y221">
        <f>[1]!s_west_eps($A221,YEAR($B$1)+1,$B$1,180)</f>
        <v>0</v>
      </c>
      <c r="Z221">
        <f>[1]!s_west_instnum_np($A221,YEAR($B$1)+1,$B$1,180)</f>
        <v>0</v>
      </c>
      <c r="AA221">
        <f>[1]!s_west_stdnetprofit($A221,YEAR($B$1)+1,$B$1,180)</f>
        <v>0</v>
      </c>
      <c r="AB221">
        <f>[1]!s_west_mediannetprofit($A221,YEAR($B$1)+1,$B$1,180)</f>
        <v>0</v>
      </c>
      <c r="AC221">
        <f>[1]!s_west_maxnetprofit($A221,YEAR($B$1)+1,$B$1,180)</f>
        <v>0</v>
      </c>
      <c r="AD221">
        <f>[1]!s_west_minnetprofit($A221,YEAR($B$1)+1,$B$1,180)</f>
        <v>0</v>
      </c>
      <c r="AE221">
        <f>[1]!s_west_avgroe($A221,YEAR($B$1),$B$1,180)</f>
        <v>0</v>
      </c>
      <c r="AF221">
        <f>IFERROR([1]!s_info_indexweight($A221,$B$1,"000016.SH"),"")</f>
        <v>0</v>
      </c>
      <c r="AG221">
        <f>IFERROR([1]!s_info_indexweight($A221,$B$1,"000300.SH"),"")</f>
        <v>0</v>
      </c>
      <c r="AH221">
        <f>IFERROR([1]!s_info_indexweight($A221,$B$1,"000905.SH"),"")</f>
        <v>0</v>
      </c>
      <c r="AI221">
        <f>IFERROR([1]!s_info_indexweight($A221,$B$1,"000852.SH"),"")</f>
        <v>0.105</v>
      </c>
    </row>
    <row r="222" spans="1:35">
      <c r="A222" t="s">
        <v>254</v>
      </c>
      <c r="B222">
        <f>[1]!s_dq_close($A222,$B$1,3)</f>
        <v>5.73</v>
      </c>
      <c r="C222">
        <f>[1]!s_dq_volume($A222,$B$1)</f>
        <v>23659617</v>
      </c>
      <c r="D222">
        <f>[1]!s_dq_amount($A222,$B$1)</f>
        <v>136151437</v>
      </c>
      <c r="E222">
        <f>[1]!s_dq_turn($A222,$B$1)</f>
        <v>2.7772394327486598</v>
      </c>
      <c r="F222">
        <f>[1]!S_VAL_MV($A222,$B$1)</f>
        <v>5886715500</v>
      </c>
      <c r="G222">
        <f>[1]!s_val_ev($A222,$B$1)</f>
        <v>5886715500</v>
      </c>
      <c r="H222">
        <f>[1]!s_val_ev1($A222,$B$1)</f>
        <v>5886715500</v>
      </c>
      <c r="I222">
        <f>IFERROR([1]!s_mq_amount($A222,$B$1),"")</f>
        <v>267183451</v>
      </c>
      <c r="J222">
        <f>[1]!s_val_pe_ttm($A222,$B$1)</f>
        <v>-12.282397270202599</v>
      </c>
      <c r="K222">
        <f>[1]!s_val_pb_lf($A222,$B$1)</f>
        <v>1.1553269624710101</v>
      </c>
      <c r="L222">
        <f>[1]!s_val_dividendyield2($A222,$B$1)</f>
        <v>0.34904013961605601</v>
      </c>
      <c r="M222">
        <f>[1]!s_val_evtoebitda($A222,$B$1)</f>
        <v>-45.276914074207397</v>
      </c>
      <c r="N222">
        <f>[1]!s_risk_betar24($A222,$B$1)</f>
        <v>0.50599998235702504</v>
      </c>
      <c r="O222">
        <f>[1]!s_profitnotice_changeratio($A222,$B$1)</f>
        <v>0</v>
      </c>
      <c r="P222">
        <f>IFERROR([1]!i_pq_pctchange($A222,TEXT(DATE(YEAR($B$1),1,1),"yyyy-mm-dd"),$B$1),"")</f>
        <v>-22.252374491180401</v>
      </c>
      <c r="Q222">
        <f>[1]!s_west_netprofit($A222,YEAR($B$1),$B$1,180)</f>
        <v>0</v>
      </c>
      <c r="R222">
        <f>[1]!s_west_eps($A222,YEAR($B$1),$B$1,180)</f>
        <v>0</v>
      </c>
      <c r="S222">
        <f>[1]!s_west_instnum_np($A222,YEAR($B$1),$B$1,180)</f>
        <v>0</v>
      </c>
      <c r="T222">
        <f>[1]!s_west_stdnetprofit($A222,YEAR($B$1),$B$1,180)</f>
        <v>0</v>
      </c>
      <c r="U222">
        <f>[1]!s_west_mediannetprofit($A222,YEAR($B$1),$B$1,180)</f>
        <v>0</v>
      </c>
      <c r="V222">
        <f>[1]!s_west_maxnetprofit($A222,YEAR($B$1),$B$1,180)</f>
        <v>0</v>
      </c>
      <c r="W222">
        <f>[1]!s_west_minnetprofit($A222,YEAR($B$1),$B$1,180)</f>
        <v>0</v>
      </c>
      <c r="X222">
        <f>[1]!s_west_netprofit($A222,YEAR($B$1)+1,$B$1,180)</f>
        <v>0</v>
      </c>
      <c r="Y222">
        <f>[1]!s_west_eps($A222,YEAR($B$1)+1,$B$1,180)</f>
        <v>0</v>
      </c>
      <c r="Z222">
        <f>[1]!s_west_instnum_np($A222,YEAR($B$1)+1,$B$1,180)</f>
        <v>0</v>
      </c>
      <c r="AA222">
        <f>[1]!s_west_stdnetprofit($A222,YEAR($B$1)+1,$B$1,180)</f>
        <v>0</v>
      </c>
      <c r="AB222">
        <f>[1]!s_west_mediannetprofit($A222,YEAR($B$1)+1,$B$1,180)</f>
        <v>0</v>
      </c>
      <c r="AC222">
        <f>[1]!s_west_maxnetprofit($A222,YEAR($B$1)+1,$B$1,180)</f>
        <v>0</v>
      </c>
      <c r="AD222">
        <f>[1]!s_west_minnetprofit($A222,YEAR($B$1)+1,$B$1,180)</f>
        <v>0</v>
      </c>
      <c r="AE222">
        <f>[1]!s_west_avgroe($A222,YEAR($B$1),$B$1,180)</f>
        <v>0</v>
      </c>
      <c r="AF222">
        <f>IFERROR([1]!s_info_indexweight($A222,$B$1,"000016.SH"),"")</f>
        <v>0</v>
      </c>
      <c r="AG222">
        <f>IFERROR([1]!s_info_indexweight($A222,$B$1,"000300.SH"),"")</f>
        <v>0</v>
      </c>
      <c r="AH222">
        <f>IFERROR([1]!s_info_indexweight($A222,$B$1,"000905.SH"),"")</f>
        <v>0</v>
      </c>
      <c r="AI222">
        <f>IFERROR([1]!s_info_indexweight($A222,$B$1,"000852.SH"),"")</f>
        <v>4.5999999999999999E-2</v>
      </c>
    </row>
    <row r="223" spans="1:35">
      <c r="A223" t="s">
        <v>255</v>
      </c>
      <c r="B223">
        <f>[1]!s_dq_close($A223,$B$1,3)</f>
        <v>8.69</v>
      </c>
      <c r="C223">
        <f>[1]!s_dq_volume($A223,$B$1)</f>
        <v>13821158</v>
      </c>
      <c r="D223">
        <f>[1]!s_dq_amount($A223,$B$1)</f>
        <v>120685201</v>
      </c>
      <c r="E223">
        <f>[1]!s_dq_turn($A223,$B$1)</f>
        <v>1.57058613636364</v>
      </c>
      <c r="F223">
        <f>[1]!S_VAL_MV($A223,$B$1)</f>
        <v>7647200000</v>
      </c>
      <c r="G223">
        <f>[1]!s_val_ev($A223,$B$1)</f>
        <v>7647200000</v>
      </c>
      <c r="H223">
        <f>[1]!s_val_ev1($A223,$B$1)</f>
        <v>7675850000</v>
      </c>
      <c r="I223">
        <f>IFERROR([1]!s_mq_amount($A223,$B$1),"")</f>
        <v>261904149</v>
      </c>
      <c r="J223">
        <f>[1]!s_val_pe_ttm($A223,$B$1)</f>
        <v>75.870193481445298</v>
      </c>
      <c r="K223">
        <f>[1]!s_val_pb_lf($A223,$B$1)</f>
        <v>2.0698668956756601</v>
      </c>
      <c r="L223">
        <f>[1]!s_val_dividendyield2($A223,$B$1)</f>
        <v>0</v>
      </c>
      <c r="M223">
        <f>[1]!s_val_evtoebitda($A223,$B$1)</f>
        <v>31.117554405061099</v>
      </c>
      <c r="N223">
        <f>[1]!s_risk_betar24($A223,$B$1)</f>
        <v>0.96270000934600797</v>
      </c>
      <c r="O223">
        <f>[1]!s_profitnotice_changeratio($A223,$B$1)</f>
        <v>0</v>
      </c>
      <c r="P223">
        <f>IFERROR([1]!i_pq_pctchange($A223,TEXT(DATE(YEAR($B$1),1,1),"yyyy-mm-dd"),$B$1),"")</f>
        <v>-8.9098532494758693</v>
      </c>
      <c r="Q223">
        <f>[1]!s_west_netprofit($A223,YEAR($B$1),$B$1,180)</f>
        <v>151576667</v>
      </c>
      <c r="R223">
        <f>[1]!s_west_eps($A223,YEAR($B$1),$B$1,180)</f>
        <v>0.17219999432563801</v>
      </c>
      <c r="S223">
        <f>[1]!s_west_instnum_np($A223,YEAR($B$1),$B$1,180)</f>
        <v>5</v>
      </c>
      <c r="T223">
        <f>[1]!s_west_stdnetprofit($A223,YEAR($B$1),$B$1,180)</f>
        <v>13445121</v>
      </c>
      <c r="U223">
        <f>[1]!s_west_mediannetprofit($A223,YEAR($B$1),$B$1,180)</f>
        <v>147230000</v>
      </c>
      <c r="V223">
        <f>[1]!s_west_maxnetprofit($A223,YEAR($B$1),$B$1,180)</f>
        <v>173000000</v>
      </c>
      <c r="W223">
        <f>[1]!s_west_minnetprofit($A223,YEAR($B$1),$B$1,180)</f>
        <v>139000000</v>
      </c>
      <c r="X223">
        <f>[1]!s_west_netprofit($A223,YEAR($B$1)+1,$B$1,180)</f>
        <v>183095000</v>
      </c>
      <c r="Y223">
        <f>[1]!s_west_eps($A223,YEAR($B$1)+1,$B$1,180)</f>
        <v>0.208100005984306</v>
      </c>
      <c r="Z223">
        <f>[1]!s_west_instnum_np($A223,YEAR($B$1)+1,$B$1,180)</f>
        <v>6</v>
      </c>
      <c r="AA223">
        <f>[1]!s_west_stdnetprofit($A223,YEAR($B$1)+1,$B$1,180)</f>
        <v>20955910</v>
      </c>
      <c r="AB223">
        <f>[1]!s_west_mediannetprofit($A223,YEAR($B$1)+1,$B$1,180)</f>
        <v>175500000</v>
      </c>
      <c r="AC223">
        <f>[1]!s_west_maxnetprofit($A223,YEAR($B$1)+1,$B$1,180)</f>
        <v>216000000</v>
      </c>
      <c r="AD223">
        <f>[1]!s_west_minnetprofit($A223,YEAR($B$1)+1,$B$1,180)</f>
        <v>165570000</v>
      </c>
      <c r="AE223">
        <f>[1]!s_west_avgroe($A223,YEAR($B$1),$B$1,180)</f>
        <v>4.1033000946044904</v>
      </c>
      <c r="AF223">
        <f>IFERROR([1]!s_info_indexweight($A223,$B$1,"000016.SH"),"")</f>
        <v>0</v>
      </c>
      <c r="AG223">
        <f>IFERROR([1]!s_info_indexweight($A223,$B$1,"000300.SH"),"")</f>
        <v>0</v>
      </c>
      <c r="AH223">
        <f>IFERROR([1]!s_info_indexweight($A223,$B$1,"000905.SH"),"")</f>
        <v>0</v>
      </c>
      <c r="AI223">
        <f>IFERROR([1]!s_info_indexweight($A223,$B$1,"000852.SH"),"")</f>
        <v>3.3000000000000002E-2</v>
      </c>
    </row>
    <row r="224" spans="1:35">
      <c r="A224" t="s">
        <v>256</v>
      </c>
      <c r="B224">
        <f>[1]!s_dq_close($A224,$B$1,3)</f>
        <v>12.88</v>
      </c>
      <c r="C224">
        <f>[1]!s_dq_volume($A224,$B$1)</f>
        <v>18445052</v>
      </c>
      <c r="D224">
        <f>[1]!s_dq_amount($A224,$B$1)</f>
        <v>239314964</v>
      </c>
      <c r="E224">
        <f>[1]!s_dq_turn($A224,$B$1)</f>
        <v>2.2841509843890302</v>
      </c>
      <c r="F224">
        <f>[1]!S_VAL_MV($A224,$B$1)</f>
        <v>10687237702.4</v>
      </c>
      <c r="G224">
        <f>[1]!s_val_ev($A224,$B$1)</f>
        <v>10687237702.4</v>
      </c>
      <c r="H224">
        <f>[1]!s_val_ev1($A224,$B$1)</f>
        <v>10734336105.959999</v>
      </c>
      <c r="I224">
        <f>IFERROR([1]!s_mq_amount($A224,$B$1),"")</f>
        <v>463821607</v>
      </c>
      <c r="J224">
        <f>[1]!s_val_pe_ttm($A224,$B$1)</f>
        <v>14.2653455734253</v>
      </c>
      <c r="K224">
        <f>[1]!s_val_pb_lf($A224,$B$1)</f>
        <v>3.3474974632263201</v>
      </c>
      <c r="L224">
        <f>[1]!s_val_dividendyield2($A224,$B$1)</f>
        <v>4.53737173207164</v>
      </c>
      <c r="M224">
        <f>[1]!s_val_evtoebitda($A224,$B$1)</f>
        <v>8.4303556878485004</v>
      </c>
      <c r="N224">
        <f>[1]!s_risk_betar24($A224,$B$1)</f>
        <v>1.29050004482269</v>
      </c>
      <c r="O224">
        <f>[1]!s_profitnotice_changeratio($A224,$B$1)</f>
        <v>0</v>
      </c>
      <c r="P224">
        <f>IFERROR([1]!i_pq_pctchange($A224,TEXT(DATE(YEAR($B$1),1,1),"yyyy-mm-dd"),$B$1),"")</f>
        <v>-8.4746595109652301</v>
      </c>
      <c r="Q224">
        <f>[1]!s_west_netprofit($A224,YEAR($B$1),$B$1,180)</f>
        <v>852837692</v>
      </c>
      <c r="R224">
        <f>[1]!s_west_eps($A224,YEAR($B$1),$B$1,180)</f>
        <v>1.02779996395111</v>
      </c>
      <c r="S224">
        <f>[1]!s_west_instnum_np($A224,YEAR($B$1),$B$1,180)</f>
        <v>13</v>
      </c>
      <c r="T224">
        <f>[1]!s_west_stdnetprofit($A224,YEAR($B$1),$B$1,180)</f>
        <v>112618908</v>
      </c>
      <c r="U224">
        <f>[1]!s_west_mediannetprofit($A224,YEAR($B$1),$B$1,180)</f>
        <v>846900000</v>
      </c>
      <c r="V224">
        <f>[1]!s_west_maxnetprofit($A224,YEAR($B$1),$B$1,180)</f>
        <v>1150000000</v>
      </c>
      <c r="W224">
        <f>[1]!s_west_minnetprofit($A224,YEAR($B$1),$B$1,180)</f>
        <v>705010000</v>
      </c>
      <c r="X224">
        <f>[1]!s_west_netprofit($A224,YEAR($B$1)+1,$B$1,180)</f>
        <v>969060769</v>
      </c>
      <c r="Y224">
        <f>[1]!s_west_eps($A224,YEAR($B$1)+1,$B$1,180)</f>
        <v>1.1678999662399301</v>
      </c>
      <c r="Z224">
        <f>[1]!s_west_instnum_np($A224,YEAR($B$1)+1,$B$1,180)</f>
        <v>13</v>
      </c>
      <c r="AA224">
        <f>[1]!s_west_stdnetprofit($A224,YEAR($B$1)+1,$B$1,180)</f>
        <v>124530343</v>
      </c>
      <c r="AB224">
        <f>[1]!s_west_mediannetprofit($A224,YEAR($B$1)+1,$B$1,180)</f>
        <v>923000000</v>
      </c>
      <c r="AC224">
        <f>[1]!s_west_maxnetprofit($A224,YEAR($B$1)+1,$B$1,180)</f>
        <v>1302000000</v>
      </c>
      <c r="AD224">
        <f>[1]!s_west_minnetprofit($A224,YEAR($B$1)+1,$B$1,180)</f>
        <v>841000000</v>
      </c>
      <c r="AE224">
        <f>[1]!s_west_avgroe($A224,YEAR($B$1),$B$1,180)</f>
        <v>23.511499404907202</v>
      </c>
      <c r="AF224">
        <f>IFERROR([1]!s_info_indexweight($A224,$B$1,"000016.SH"),"")</f>
        <v>0</v>
      </c>
      <c r="AG224">
        <f>IFERROR([1]!s_info_indexweight($A224,$B$1,"000300.SH"),"")</f>
        <v>0</v>
      </c>
      <c r="AH224">
        <f>IFERROR([1]!s_info_indexweight($A224,$B$1,"000905.SH"),"")</f>
        <v>0</v>
      </c>
      <c r="AI224">
        <f>IFERROR([1]!s_info_indexweight($A224,$B$1,"000852.SH"),"")</f>
        <v>7.0999999999999994E-2</v>
      </c>
    </row>
    <row r="225" spans="1:35">
      <c r="A225" t="s">
        <v>257</v>
      </c>
      <c r="B225">
        <f>[1]!s_dq_close($A225,$B$1,3)</f>
        <v>5.5</v>
      </c>
      <c r="C225">
        <f>[1]!s_dq_volume($A225,$B$1)</f>
        <v>114386236</v>
      </c>
      <c r="D225">
        <f>[1]!s_dq_amount($A225,$B$1)</f>
        <v>631706955</v>
      </c>
      <c r="E225">
        <f>[1]!s_dq_turn($A225,$B$1)</f>
        <v>2.9524913611897099</v>
      </c>
      <c r="F225">
        <f>[1]!S_VAL_MV($A225,$B$1)</f>
        <v>21528396576.5</v>
      </c>
      <c r="G225">
        <f>[1]!s_val_ev($A225,$B$1)</f>
        <v>21528396576.5</v>
      </c>
      <c r="H225">
        <f>[1]!s_val_ev1($A225,$B$1)</f>
        <v>27484286660.529999</v>
      </c>
      <c r="I225">
        <f>IFERROR([1]!s_mq_amount($A225,$B$1),"")</f>
        <v>1369696244</v>
      </c>
      <c r="J225">
        <f>[1]!s_val_pe_ttm($A225,$B$1)</f>
        <v>70.440353393554702</v>
      </c>
      <c r="K225">
        <f>[1]!s_val_pb_lf($A225,$B$1)</f>
        <v>2.7276639938354501</v>
      </c>
      <c r="L225">
        <f>[1]!s_val_dividendyield2($A225,$B$1)</f>
        <v>0.24545454545454501</v>
      </c>
      <c r="M225">
        <f>[1]!s_val_evtoebitda($A225,$B$1)</f>
        <v>11.319686432514599</v>
      </c>
      <c r="N225">
        <f>[1]!s_risk_betar24($A225,$B$1)</f>
        <v>1.6804000139236499</v>
      </c>
      <c r="O225">
        <f>[1]!s_profitnotice_changeratio($A225,$B$1)</f>
        <v>0</v>
      </c>
      <c r="P225">
        <f>IFERROR([1]!i_pq_pctchange($A225,TEXT(DATE(YEAR($B$1),1,1),"yyyy-mm-dd"),$B$1),"")</f>
        <v>4.1666666666666696</v>
      </c>
      <c r="Q225">
        <f>[1]!s_west_netprofit($A225,YEAR($B$1),$B$1,180)</f>
        <v>409163333</v>
      </c>
      <c r="R225">
        <f>[1]!s_west_eps($A225,YEAR($B$1),$B$1,180)</f>
        <v>0.10450000315904601</v>
      </c>
      <c r="S225">
        <f>[1]!s_west_instnum_np($A225,YEAR($B$1),$B$1,180)</f>
        <v>3</v>
      </c>
      <c r="T225">
        <f>[1]!s_west_stdnetprofit($A225,YEAR($B$1),$B$1,180)</f>
        <v>5970765</v>
      </c>
      <c r="U225">
        <f>[1]!s_west_mediannetprofit($A225,YEAR($B$1),$B$1,180)</f>
        <v>411000000</v>
      </c>
      <c r="V225">
        <f>[1]!s_west_maxnetprofit($A225,YEAR($B$1),$B$1,180)</f>
        <v>414000000</v>
      </c>
      <c r="W225">
        <f>[1]!s_west_minnetprofit($A225,YEAR($B$1),$B$1,180)</f>
        <v>402490000</v>
      </c>
      <c r="X225">
        <f>[1]!s_west_netprofit($A225,YEAR($B$1)+1,$B$1,180)</f>
        <v>514716667</v>
      </c>
      <c r="Y225">
        <f>[1]!s_west_eps($A225,YEAR($B$1)+1,$B$1,180)</f>
        <v>0.13150000572204601</v>
      </c>
      <c r="Z225">
        <f>[1]!s_west_instnum_np($A225,YEAR($B$1)+1,$B$1,180)</f>
        <v>3</v>
      </c>
      <c r="AA225">
        <f>[1]!s_west_stdnetprofit($A225,YEAR($B$1)+1,$B$1,180)</f>
        <v>22112007</v>
      </c>
      <c r="AB225">
        <f>[1]!s_west_mediannetprofit($A225,YEAR($B$1)+1,$B$1,180)</f>
        <v>512150000</v>
      </c>
      <c r="AC225">
        <f>[1]!s_west_maxnetprofit($A225,YEAR($B$1)+1,$B$1,180)</f>
        <v>538000000</v>
      </c>
      <c r="AD225">
        <f>[1]!s_west_minnetprofit($A225,YEAR($B$1)+1,$B$1,180)</f>
        <v>494000000</v>
      </c>
      <c r="AE225">
        <f>[1]!s_west_avgroe($A225,YEAR($B$1),$B$1,180)</f>
        <v>4.8150000572204599</v>
      </c>
      <c r="AF225">
        <f>IFERROR([1]!s_info_indexweight($A225,$B$1,"000016.SH"),"")</f>
        <v>0</v>
      </c>
      <c r="AG225">
        <f>IFERROR([1]!s_info_indexweight($A225,$B$1,"000300.SH"),"")</f>
        <v>0</v>
      </c>
      <c r="AH225">
        <f>IFERROR([1]!s_info_indexweight($A225,$B$1,"000905.SH"),"")</f>
        <v>0.16900000000000001</v>
      </c>
      <c r="AI225">
        <f>IFERROR([1]!s_info_indexweight($A225,$B$1,"000852.SH"),"")</f>
        <v>0</v>
      </c>
    </row>
    <row r="226" spans="1:35">
      <c r="A226" t="s">
        <v>258</v>
      </c>
      <c r="B226">
        <f>[1]!s_dq_close($A226,$B$1,3)</f>
        <v>9.33</v>
      </c>
      <c r="C226">
        <f>[1]!s_dq_volume($A226,$B$1)</f>
        <v>12215100</v>
      </c>
      <c r="D226">
        <f>[1]!s_dq_amount($A226,$B$1)</f>
        <v>114069538</v>
      </c>
      <c r="E226">
        <f>[1]!s_dq_turn($A226,$B$1)</f>
        <v>2.1745698635439799</v>
      </c>
      <c r="F226">
        <f>[1]!S_VAL_MV($A226,$B$1)</f>
        <v>5247967621.5600004</v>
      </c>
      <c r="G226">
        <f>[1]!s_val_ev($A226,$B$1)</f>
        <v>5247967621.5600004</v>
      </c>
      <c r="H226">
        <f>[1]!s_val_ev1($A226,$B$1)</f>
        <v>9773452138.8500004</v>
      </c>
      <c r="I226">
        <f>IFERROR([1]!s_mq_amount($A226,$B$1),"")</f>
        <v>293172670</v>
      </c>
      <c r="J226">
        <f>[1]!s_val_pe_ttm($A226,$B$1)</f>
        <v>-30.688838958740199</v>
      </c>
      <c r="K226">
        <f>[1]!s_val_pb_lf($A226,$B$1)</f>
        <v>1.2390058040618901</v>
      </c>
      <c r="L226">
        <f>[1]!s_val_dividendyield2($A226,$B$1)</f>
        <v>0</v>
      </c>
      <c r="M226">
        <f>[1]!s_val_evtoebitda($A226,$B$1)</f>
        <v>134.18903608714001</v>
      </c>
      <c r="N226">
        <f>[1]!s_risk_betar24($A226,$B$1)</f>
        <v>1.0326000452041599</v>
      </c>
      <c r="O226">
        <f>[1]!s_profitnotice_changeratio($A226,$B$1)</f>
        <v>0</v>
      </c>
      <c r="P226">
        <f>IFERROR([1]!i_pq_pctchange($A226,TEXT(DATE(YEAR($B$1),1,1),"yyyy-mm-dd"),$B$1),"")</f>
        <v>-34.156669019054299</v>
      </c>
      <c r="Q226">
        <f>[1]!s_west_netprofit($A226,YEAR($B$1),$B$1,180)</f>
        <v>0</v>
      </c>
      <c r="R226">
        <f>[1]!s_west_eps($A226,YEAR($B$1),$B$1,180)</f>
        <v>0</v>
      </c>
      <c r="S226">
        <f>[1]!s_west_instnum_np($A226,YEAR($B$1),$B$1,180)</f>
        <v>0</v>
      </c>
      <c r="T226">
        <f>[1]!s_west_stdnetprofit($A226,YEAR($B$1),$B$1,180)</f>
        <v>0</v>
      </c>
      <c r="U226">
        <f>[1]!s_west_mediannetprofit($A226,YEAR($B$1),$B$1,180)</f>
        <v>0</v>
      </c>
      <c r="V226">
        <f>[1]!s_west_maxnetprofit($A226,YEAR($B$1),$B$1,180)</f>
        <v>0</v>
      </c>
      <c r="W226">
        <f>[1]!s_west_minnetprofit($A226,YEAR($B$1),$B$1,180)</f>
        <v>0</v>
      </c>
      <c r="X226">
        <f>[1]!s_west_netprofit($A226,YEAR($B$1)+1,$B$1,180)</f>
        <v>0</v>
      </c>
      <c r="Y226">
        <f>[1]!s_west_eps($A226,YEAR($B$1)+1,$B$1,180)</f>
        <v>0</v>
      </c>
      <c r="Z226">
        <f>[1]!s_west_instnum_np($A226,YEAR($B$1)+1,$B$1,180)</f>
        <v>0</v>
      </c>
      <c r="AA226">
        <f>[1]!s_west_stdnetprofit($A226,YEAR($B$1)+1,$B$1,180)</f>
        <v>0</v>
      </c>
      <c r="AB226">
        <f>[1]!s_west_mediannetprofit($A226,YEAR($B$1)+1,$B$1,180)</f>
        <v>0</v>
      </c>
      <c r="AC226">
        <f>[1]!s_west_maxnetprofit($A226,YEAR($B$1)+1,$B$1,180)</f>
        <v>0</v>
      </c>
      <c r="AD226">
        <f>[1]!s_west_minnetprofit($A226,YEAR($B$1)+1,$B$1,180)</f>
        <v>0</v>
      </c>
      <c r="AE226">
        <f>[1]!s_west_avgroe($A226,YEAR($B$1),$B$1,180)</f>
        <v>0</v>
      </c>
      <c r="AF226">
        <f>IFERROR([1]!s_info_indexweight($A226,$B$1,"000016.SH"),"")</f>
        <v>0</v>
      </c>
      <c r="AG226">
        <f>IFERROR([1]!s_info_indexweight($A226,$B$1,"000300.SH"),"")</f>
        <v>0</v>
      </c>
      <c r="AH226">
        <f>IFERROR([1]!s_info_indexweight($A226,$B$1,"000905.SH"),"")</f>
        <v>0</v>
      </c>
      <c r="AI226">
        <f>IFERROR([1]!s_info_indexweight($A226,$B$1,"000852.SH"),"")</f>
        <v>4.3999999999999997E-2</v>
      </c>
    </row>
    <row r="227" spans="1:35">
      <c r="A227" t="s">
        <v>259</v>
      </c>
      <c r="B227">
        <f>[1]!s_dq_close($A227,$B$1,3)</f>
        <v>51.8</v>
      </c>
      <c r="C227">
        <f>[1]!s_dq_volume($A227,$B$1)</f>
        <v>20672101</v>
      </c>
      <c r="D227">
        <f>[1]!s_dq_amount($A227,$B$1)</f>
        <v>1031163577</v>
      </c>
      <c r="E227">
        <f>[1]!s_dq_turn($A227,$B$1)</f>
        <v>3.8990870648741098</v>
      </c>
      <c r="F227">
        <f>[1]!S_VAL_MV($A227,$B$1)</f>
        <v>27774686237.200001</v>
      </c>
      <c r="G227">
        <f>[1]!s_val_ev($A227,$B$1)</f>
        <v>27774686237.200001</v>
      </c>
      <c r="H227">
        <f>[1]!s_val_ev1($A227,$B$1)</f>
        <v>28993884589.32</v>
      </c>
      <c r="I227">
        <f>IFERROR([1]!s_mq_amount($A227,$B$1),"")</f>
        <v>1904154744</v>
      </c>
      <c r="J227">
        <f>[1]!s_val_pe_ttm($A227,$B$1)</f>
        <v>170.62727355957</v>
      </c>
      <c r="K227">
        <f>[1]!s_val_pb_lf($A227,$B$1)</f>
        <v>6.3677616119384801</v>
      </c>
      <c r="L227">
        <f>[1]!s_val_dividendyield2($A227,$B$1)</f>
        <v>0.40546285343511002</v>
      </c>
      <c r="M227">
        <f>[1]!s_val_evtoebitda($A227,$B$1)</f>
        <v>48.549667664182003</v>
      </c>
      <c r="N227">
        <f>[1]!s_risk_betar24($A227,$B$1)</f>
        <v>2.3534998893737802</v>
      </c>
      <c r="O227">
        <f>[1]!s_profitnotice_changeratio($A227,$B$1)</f>
        <v>0</v>
      </c>
      <c r="P227">
        <f>IFERROR([1]!i_pq_pctchange($A227,TEXT(DATE(YEAR($B$1),1,1),"yyyy-mm-dd"),$B$1),"")</f>
        <v>19.962945808244601</v>
      </c>
      <c r="Q227">
        <f>[1]!s_west_netprofit($A227,YEAR($B$1),$B$1,180)</f>
        <v>333927500</v>
      </c>
      <c r="R227">
        <f>[1]!s_west_eps($A227,YEAR($B$1),$B$1,180)</f>
        <v>0.62279999256134</v>
      </c>
      <c r="S227">
        <f>[1]!s_west_instnum_np($A227,YEAR($B$1),$B$1,180)</f>
        <v>4</v>
      </c>
      <c r="T227">
        <f>[1]!s_west_stdnetprofit($A227,YEAR($B$1),$B$1,180)</f>
        <v>57846618</v>
      </c>
      <c r="U227">
        <f>[1]!s_west_mediannetprofit($A227,YEAR($B$1),$B$1,180)</f>
        <v>348535000</v>
      </c>
      <c r="V227">
        <f>[1]!s_west_maxnetprofit($A227,YEAR($B$1),$B$1,180)</f>
        <v>387000000</v>
      </c>
      <c r="W227">
        <f>[1]!s_west_minnetprofit($A227,YEAR($B$1),$B$1,180)</f>
        <v>251640000</v>
      </c>
      <c r="X227">
        <f>[1]!s_west_netprofit($A227,YEAR($B$1)+1,$B$1,180)</f>
        <v>430092500</v>
      </c>
      <c r="Y227">
        <f>[1]!s_west_eps($A227,YEAR($B$1)+1,$B$1,180)</f>
        <v>0.80210000276565596</v>
      </c>
      <c r="Z227">
        <f>[1]!s_west_instnum_np($A227,YEAR($B$1)+1,$B$1,180)</f>
        <v>4</v>
      </c>
      <c r="AA227">
        <f>[1]!s_west_stdnetprofit($A227,YEAR($B$1)+1,$B$1,180)</f>
        <v>78129078</v>
      </c>
      <c r="AB227">
        <f>[1]!s_west_mediannetprofit($A227,YEAR($B$1)+1,$B$1,180)</f>
        <v>449260000</v>
      </c>
      <c r="AC227">
        <f>[1]!s_west_maxnetprofit($A227,YEAR($B$1)+1,$B$1,180)</f>
        <v>502000000</v>
      </c>
      <c r="AD227">
        <f>[1]!s_west_minnetprofit($A227,YEAR($B$1)+1,$B$1,180)</f>
        <v>319850000</v>
      </c>
      <c r="AE227">
        <f>[1]!s_west_avgroe($A227,YEAR($B$1),$B$1,180)</f>
        <v>7.5666999816894496</v>
      </c>
      <c r="AF227">
        <f>IFERROR([1]!s_info_indexweight($A227,$B$1,"000016.SH"),"")</f>
        <v>0</v>
      </c>
      <c r="AG227">
        <f>IFERROR([1]!s_info_indexweight($A227,$B$1,"000300.SH"),"")</f>
        <v>0</v>
      </c>
      <c r="AH227">
        <f>IFERROR([1]!s_info_indexweight($A227,$B$1,"000905.SH"),"")</f>
        <v>0</v>
      </c>
      <c r="AI227">
        <f>IFERROR([1]!s_info_indexweight($A227,$B$1,"000852.SH"),"")</f>
        <v>0.153</v>
      </c>
    </row>
    <row r="228" spans="1:35">
      <c r="A228" t="s">
        <v>260</v>
      </c>
      <c r="B228">
        <f>[1]!s_dq_close($A228,$B$1,3)</f>
        <v>24.92</v>
      </c>
      <c r="C228">
        <f>[1]!s_dq_volume($A228,$B$1)</f>
        <v>17671900</v>
      </c>
      <c r="D228">
        <f>[1]!s_dq_amount($A228,$B$1)</f>
        <v>445879054</v>
      </c>
      <c r="E228">
        <f>[1]!s_dq_turn($A228,$B$1)</f>
        <v>2.4896938110395301</v>
      </c>
      <c r="F228">
        <f>[1]!S_VAL_MV($A228,$B$1)</f>
        <v>20280721400.240002</v>
      </c>
      <c r="G228">
        <f>[1]!s_val_ev($A228,$B$1)</f>
        <v>20280721400.240002</v>
      </c>
      <c r="H228">
        <f>[1]!s_val_ev1($A228,$B$1)</f>
        <v>21748855134.759998</v>
      </c>
      <c r="I228">
        <f>IFERROR([1]!s_mq_amount($A228,$B$1),"")</f>
        <v>890919358</v>
      </c>
      <c r="J228">
        <f>[1]!s_val_pe_ttm($A228,$B$1)</f>
        <v>46.605632781982401</v>
      </c>
      <c r="K228">
        <f>[1]!s_val_pb_lf($A228,$B$1)</f>
        <v>1.72114241123199</v>
      </c>
      <c r="L228">
        <f>[1]!s_val_dividendyield2($A228,$B$1)</f>
        <v>1.0311619374522101</v>
      </c>
      <c r="M228">
        <f>[1]!s_val_evtoebitda($A228,$B$1)</f>
        <v>7.2165359504909796</v>
      </c>
      <c r="N228">
        <f>[1]!s_risk_betar24($A228,$B$1)</f>
        <v>1.7961000204086299</v>
      </c>
      <c r="O228">
        <f>[1]!s_profitnotice_changeratio($A228,$B$1)</f>
        <v>0</v>
      </c>
      <c r="P228">
        <f>IFERROR([1]!i_pq_pctchange($A228,TEXT(DATE(YEAR($B$1),1,1),"yyyy-mm-dd"),$B$1),"")</f>
        <v>-20.030852584284901</v>
      </c>
      <c r="Q228">
        <f>[1]!s_west_netprofit($A228,YEAR($B$1),$B$1,180)</f>
        <v>1466250000</v>
      </c>
      <c r="R228">
        <f>[1]!s_west_eps($A228,YEAR($B$1),$B$1,180)</f>
        <v>1.8014999628067001</v>
      </c>
      <c r="S228">
        <f>[1]!s_west_instnum_np($A228,YEAR($B$1),$B$1,180)</f>
        <v>4</v>
      </c>
      <c r="T228">
        <f>[1]!s_west_stdnetprofit($A228,YEAR($B$1),$B$1,180)</f>
        <v>138247061</v>
      </c>
      <c r="U228">
        <f>[1]!s_west_mediannetprofit($A228,YEAR($B$1),$B$1,180)</f>
        <v>1486000000</v>
      </c>
      <c r="V228">
        <f>[1]!s_west_maxnetprofit($A228,YEAR($B$1),$B$1,180)</f>
        <v>1610000000</v>
      </c>
      <c r="W228">
        <f>[1]!s_west_minnetprofit($A228,YEAR($B$1),$B$1,180)</f>
        <v>1283000000</v>
      </c>
      <c r="X228">
        <f>[1]!s_west_netprofit($A228,YEAR($B$1)+1,$B$1,180)</f>
        <v>1702000000</v>
      </c>
      <c r="Y228">
        <f>[1]!s_west_eps($A228,YEAR($B$1)+1,$B$1,180)</f>
        <v>2.0910999774932901</v>
      </c>
      <c r="Z228">
        <f>[1]!s_west_instnum_np($A228,YEAR($B$1)+1,$B$1,180)</f>
        <v>4</v>
      </c>
      <c r="AA228">
        <f>[1]!s_west_stdnetprofit($A228,YEAR($B$1)+1,$B$1,180)</f>
        <v>53634566</v>
      </c>
      <c r="AB228">
        <f>[1]!s_west_mediannetprofit($A228,YEAR($B$1)+1,$B$1,180)</f>
        <v>1707000000</v>
      </c>
      <c r="AC228">
        <f>[1]!s_west_maxnetprofit($A228,YEAR($B$1)+1,$B$1,180)</f>
        <v>1756000000</v>
      </c>
      <c r="AD228">
        <f>[1]!s_west_minnetprofit($A228,YEAR($B$1)+1,$B$1,180)</f>
        <v>1638000000</v>
      </c>
      <c r="AE228">
        <f>[1]!s_west_avgroe($A228,YEAR($B$1),$B$1,180)</f>
        <v>11.0249996185303</v>
      </c>
      <c r="AF228">
        <f>IFERROR([1]!s_info_indexweight($A228,$B$1,"000016.SH"),"")</f>
        <v>0</v>
      </c>
      <c r="AG228">
        <f>IFERROR([1]!s_info_indexweight($A228,$B$1,"000300.SH"),"")</f>
        <v>0</v>
      </c>
      <c r="AH228">
        <f>IFERROR([1]!s_info_indexweight($A228,$B$1,"000905.SH"),"")</f>
        <v>0</v>
      </c>
      <c r="AI228">
        <f>IFERROR([1]!s_info_indexweight($A228,$B$1,"000852.SH"),"")</f>
        <v>0.13700000000000001</v>
      </c>
    </row>
    <row r="229" spans="1:35">
      <c r="A229" t="s">
        <v>261</v>
      </c>
      <c r="B229">
        <f>[1]!s_dq_close($A229,$B$1,3)</f>
        <v>76.19</v>
      </c>
      <c r="C229">
        <f>[1]!s_dq_volume($A229,$B$1)</f>
        <v>31463231</v>
      </c>
      <c r="D229">
        <f>[1]!s_dq_amount($A229,$B$1)</f>
        <v>2407967086</v>
      </c>
      <c r="E229">
        <f>[1]!s_dq_turn($A229,$B$1)</f>
        <v>3.7036720385584898</v>
      </c>
      <c r="F229">
        <f>[1]!S_VAL_MV($A229,$B$1)</f>
        <v>64733181091.279999</v>
      </c>
      <c r="G229">
        <f>[1]!s_val_ev($A229,$B$1)</f>
        <v>64733181091.279999</v>
      </c>
      <c r="H229">
        <f>[1]!s_val_ev1($A229,$B$1)</f>
        <v>66561167090.769997</v>
      </c>
      <c r="I229">
        <f>IFERROR([1]!s_mq_amount($A229,$B$1),"")</f>
        <v>5916787339</v>
      </c>
      <c r="J229">
        <f>[1]!s_val_pe_ttm($A229,$B$1)</f>
        <v>39.181232452392599</v>
      </c>
      <c r="K229">
        <f>[1]!s_val_pb_lf($A229,$B$1)</f>
        <v>4.6489605903625497</v>
      </c>
      <c r="L229">
        <f>[1]!s_val_dividendyield2($A229,$B$1)</f>
        <v>0.27355023324174899</v>
      </c>
      <c r="M229">
        <f>[1]!s_val_evtoebitda($A229,$B$1)</f>
        <v>37.087884304911597</v>
      </c>
      <c r="N229">
        <f>[1]!s_risk_betar24($A229,$B$1)</f>
        <v>1.88750004768372</v>
      </c>
      <c r="O229">
        <f>[1]!s_profitnotice_changeratio($A229,$B$1)</f>
        <v>0</v>
      </c>
      <c r="P229">
        <f>IFERROR([1]!i_pq_pctchange($A229,TEXT(DATE(YEAR($B$1),1,1),"yyyy-mm-dd"),$B$1),"")</f>
        <v>-3.3244512117751599</v>
      </c>
      <c r="Q229">
        <f>[1]!s_west_netprofit($A229,YEAR($B$1),$B$1,180)</f>
        <v>1999500000</v>
      </c>
      <c r="R229">
        <f>[1]!s_west_eps($A229,YEAR($B$1),$B$1,180)</f>
        <v>2.3529000282287602</v>
      </c>
      <c r="S229">
        <f>[1]!s_west_instnum_np($A229,YEAR($B$1),$B$1,180)</f>
        <v>8</v>
      </c>
      <c r="T229">
        <f>[1]!s_west_stdnetprofit($A229,YEAR($B$1),$B$1,180)</f>
        <v>234421476</v>
      </c>
      <c r="U229">
        <f>[1]!s_west_mediannetprofit($A229,YEAR($B$1),$B$1,180)</f>
        <v>1961500000</v>
      </c>
      <c r="V229">
        <f>[1]!s_west_maxnetprofit($A229,YEAR($B$1),$B$1,180)</f>
        <v>2460000000</v>
      </c>
      <c r="W229">
        <f>[1]!s_west_minnetprofit($A229,YEAR($B$1),$B$1,180)</f>
        <v>1647000000</v>
      </c>
      <c r="X229">
        <f>[1]!s_west_netprofit($A229,YEAR($B$1)+1,$B$1,180)</f>
        <v>2564875000</v>
      </c>
      <c r="Y229">
        <f>[1]!s_west_eps($A229,YEAR($B$1)+1,$B$1,180)</f>
        <v>3.0181999206543</v>
      </c>
      <c r="Z229">
        <f>[1]!s_west_instnum_np($A229,YEAR($B$1)+1,$B$1,180)</f>
        <v>8</v>
      </c>
      <c r="AA229">
        <f>[1]!s_west_stdnetprofit($A229,YEAR($B$1)+1,$B$1,180)</f>
        <v>465457513</v>
      </c>
      <c r="AB229">
        <f>[1]!s_west_mediannetprofit($A229,YEAR($B$1)+1,$B$1,180)</f>
        <v>2450000000</v>
      </c>
      <c r="AC229">
        <f>[1]!s_west_maxnetprofit($A229,YEAR($B$1)+1,$B$1,180)</f>
        <v>3495000000</v>
      </c>
      <c r="AD229">
        <f>[1]!s_west_minnetprofit($A229,YEAR($B$1)+1,$B$1,180)</f>
        <v>1949000000</v>
      </c>
      <c r="AE229">
        <f>[1]!s_west_avgroe($A229,YEAR($B$1),$B$1,180)</f>
        <v>13.1538000106812</v>
      </c>
      <c r="AF229">
        <f>IFERROR([1]!s_info_indexweight($A229,$B$1,"000016.SH"),"")</f>
        <v>0</v>
      </c>
      <c r="AG229">
        <f>IFERROR([1]!s_info_indexweight($A229,$B$1,"000300.SH"),"")</f>
        <v>0.1966</v>
      </c>
      <c r="AH229">
        <f>IFERROR([1]!s_info_indexweight($A229,$B$1,"000905.SH"),"")</f>
        <v>0</v>
      </c>
      <c r="AI229">
        <f>IFERROR([1]!s_info_indexweight($A229,$B$1,"000852.SH"),"")</f>
        <v>0</v>
      </c>
    </row>
    <row r="230" spans="1:35">
      <c r="A230" t="s">
        <v>262</v>
      </c>
      <c r="B230">
        <f>[1]!s_dq_close($A230,$B$1,3)</f>
        <v>45.17</v>
      </c>
      <c r="C230">
        <f>[1]!s_dq_volume($A230,$B$1)</f>
        <v>113831681</v>
      </c>
      <c r="D230">
        <f>[1]!s_dq_amount($A230,$B$1)</f>
        <v>5147205754</v>
      </c>
      <c r="E230">
        <f>[1]!s_dq_turn($A230,$B$1)</f>
        <v>3.0897279524344099</v>
      </c>
      <c r="F230">
        <f>[1]!S_VAL_MV($A230,$B$1)</f>
        <v>190075989443.95001</v>
      </c>
      <c r="G230">
        <f>[1]!s_val_ev($A230,$B$1)</f>
        <v>181502230024.327</v>
      </c>
      <c r="H230">
        <f>[1]!s_val_ev1($A230,$B$1)</f>
        <v>185528406084.00699</v>
      </c>
      <c r="I230">
        <f>IFERROR([1]!s_mq_amount($A230,$B$1),"")</f>
        <v>11580264841</v>
      </c>
      <c r="J230">
        <f>[1]!s_val_pe_ttm($A230,$B$1)</f>
        <v>46.506355285644503</v>
      </c>
      <c r="K230">
        <f>[1]!s_val_pb_lf($A230,$B$1)</f>
        <v>5.8255696296691903</v>
      </c>
      <c r="L230">
        <f>[1]!s_val_dividendyield2($A230,$B$1)</f>
        <v>0.26513582865162899</v>
      </c>
      <c r="M230">
        <f>[1]!s_val_evtoebitda($A230,$B$1)</f>
        <v>28.610012847500901</v>
      </c>
      <c r="N230">
        <f>[1]!s_risk_betar24($A230,$B$1)</f>
        <v>1.9269000291824301</v>
      </c>
      <c r="O230">
        <f>[1]!s_profitnotice_changeratio($A230,$B$1)</f>
        <v>0</v>
      </c>
      <c r="P230">
        <f>IFERROR([1]!i_pq_pctchange($A230,TEXT(DATE(YEAR($B$1),1,1),"yyyy-mm-dd"),$B$1),"")</f>
        <v>-18.154005207968201</v>
      </c>
      <c r="Q230">
        <f>[1]!s_west_netprofit($A230,YEAR($B$1),$B$1,180)</f>
        <v>4753111716</v>
      </c>
      <c r="R230">
        <f>[1]!s_west_eps($A230,YEAR($B$1),$B$1,180)</f>
        <v>1.12950003147125</v>
      </c>
      <c r="S230">
        <f>[1]!s_west_instnum_np($A230,YEAR($B$1),$B$1,180)</f>
        <v>23</v>
      </c>
      <c r="T230">
        <f>[1]!s_west_stdnetprofit($A230,YEAR($B$1),$B$1,180)</f>
        <v>171068809</v>
      </c>
      <c r="U230">
        <f>[1]!s_west_mediannetprofit($A230,YEAR($B$1),$B$1,180)</f>
        <v>4758000000</v>
      </c>
      <c r="V230">
        <f>[1]!s_west_maxnetprofit($A230,YEAR($B$1),$B$1,180)</f>
        <v>5121000000</v>
      </c>
      <c r="W230">
        <f>[1]!s_west_minnetprofit($A230,YEAR($B$1),$B$1,180)</f>
        <v>4218946000</v>
      </c>
      <c r="X230">
        <f>[1]!s_west_netprofit($A230,YEAR($B$1)+1,$B$1,180)</f>
        <v>5552275017</v>
      </c>
      <c r="Y230">
        <f>[1]!s_west_eps($A230,YEAR($B$1)+1,$B$1,180)</f>
        <v>1.3194999694824201</v>
      </c>
      <c r="Z230">
        <f>[1]!s_west_instnum_np($A230,YEAR($B$1)+1,$B$1,180)</f>
        <v>23</v>
      </c>
      <c r="AA230">
        <f>[1]!s_west_stdnetprofit($A230,YEAR($B$1)+1,$B$1,180)</f>
        <v>290102795</v>
      </c>
      <c r="AB230">
        <f>[1]!s_west_mediannetprofit($A230,YEAR($B$1)+1,$B$1,180)</f>
        <v>5598000000</v>
      </c>
      <c r="AC230">
        <f>[1]!s_west_maxnetprofit($A230,YEAR($B$1)+1,$B$1,180)</f>
        <v>6078000000</v>
      </c>
      <c r="AD230">
        <f>[1]!s_west_minnetprofit($A230,YEAR($B$1)+1,$B$1,180)</f>
        <v>4788583000</v>
      </c>
      <c r="AE230">
        <f>[1]!s_west_avgroe($A230,YEAR($B$1),$B$1,180)</f>
        <v>15.021400451660201</v>
      </c>
      <c r="AF230">
        <f>IFERROR([1]!s_info_indexweight($A230,$B$1,"000016.SH"),"")</f>
        <v>0</v>
      </c>
      <c r="AG230">
        <f>IFERROR([1]!s_info_indexweight($A230,$B$1,"000300.SH"),"")</f>
        <v>0.37730000000000002</v>
      </c>
      <c r="AH230">
        <f>IFERROR([1]!s_info_indexweight($A230,$B$1,"000905.SH"),"")</f>
        <v>0</v>
      </c>
      <c r="AI230">
        <f>IFERROR([1]!s_info_indexweight($A230,$B$1,"000852.SH"),"")</f>
        <v>0</v>
      </c>
    </row>
    <row r="231" spans="1:35">
      <c r="A231" t="s">
        <v>263</v>
      </c>
      <c r="B231">
        <f>[1]!s_dq_close($A231,$B$1,3)</f>
        <v>10.85</v>
      </c>
      <c r="C231">
        <f>[1]!s_dq_volume($A231,$B$1)</f>
        <v>43915889</v>
      </c>
      <c r="D231">
        <f>[1]!s_dq_amount($A231,$B$1)</f>
        <v>477084595</v>
      </c>
      <c r="E231">
        <f>[1]!s_dq_turn($A231,$B$1)</f>
        <v>3.5808432798792298</v>
      </c>
      <c r="F231">
        <f>[1]!S_VAL_MV($A231,$B$1)</f>
        <v>13307342123.25</v>
      </c>
      <c r="G231">
        <f>[1]!s_val_ev($A231,$B$1)</f>
        <v>13307342123.25</v>
      </c>
      <c r="H231">
        <f>[1]!s_val_ev1($A231,$B$1)</f>
        <v>15347013448.879999</v>
      </c>
      <c r="I231">
        <f>IFERROR([1]!s_mq_amount($A231,$B$1),"")</f>
        <v>1334795139</v>
      </c>
      <c r="J231">
        <f>[1]!s_val_pe_ttm($A231,$B$1)</f>
        <v>50.9539604187012</v>
      </c>
      <c r="K231">
        <f>[1]!s_val_pb_lf($A231,$B$1)</f>
        <v>1.1543196439743</v>
      </c>
      <c r="L231">
        <f>[1]!s_val_dividendyield2($A231,$B$1)</f>
        <v>1.1623366686782399</v>
      </c>
      <c r="M231">
        <f>[1]!s_val_evtoebitda($A231,$B$1)</f>
        <v>13.0746461366001</v>
      </c>
      <c r="N231">
        <f>[1]!s_risk_betar24($A231,$B$1)</f>
        <v>0.89980000257492099</v>
      </c>
      <c r="O231">
        <f>[1]!s_profitnotice_changeratio($A231,$B$1)</f>
        <v>0</v>
      </c>
      <c r="P231">
        <f>IFERROR([1]!i_pq_pctchange($A231,TEXT(DATE(YEAR($B$1),1,1),"yyyy-mm-dd"),$B$1),"")</f>
        <v>19.625137816978999</v>
      </c>
      <c r="Q231">
        <f>[1]!s_west_netprofit($A231,YEAR($B$1),$B$1,180)</f>
        <v>331666667</v>
      </c>
      <c r="R231">
        <f>[1]!s_west_eps($A231,YEAR($B$1),$B$1,180)</f>
        <v>0.27039998769760099</v>
      </c>
      <c r="S231">
        <f>[1]!s_west_instnum_np($A231,YEAR($B$1),$B$1,180)</f>
        <v>3</v>
      </c>
      <c r="T231">
        <f>[1]!s_west_stdnetprofit($A231,YEAR($B$1),$B$1,180)</f>
        <v>2309401</v>
      </c>
      <c r="U231">
        <f>[1]!s_west_mediannetprofit($A231,YEAR($B$1),$B$1,180)</f>
        <v>333000000</v>
      </c>
      <c r="V231">
        <f>[1]!s_west_maxnetprofit($A231,YEAR($B$1),$B$1,180)</f>
        <v>333000000</v>
      </c>
      <c r="W231">
        <f>[1]!s_west_minnetprofit($A231,YEAR($B$1),$B$1,180)</f>
        <v>329000000</v>
      </c>
      <c r="X231">
        <f>[1]!s_west_netprofit($A231,YEAR($B$1)+1,$B$1,180)</f>
        <v>356666667</v>
      </c>
      <c r="Y231">
        <f>[1]!s_west_eps($A231,YEAR($B$1)+1,$B$1,180)</f>
        <v>0.29080000519752502</v>
      </c>
      <c r="Z231">
        <f>[1]!s_west_instnum_np($A231,YEAR($B$1)+1,$B$1,180)</f>
        <v>3</v>
      </c>
      <c r="AA231">
        <f>[1]!s_west_stdnetprofit($A231,YEAR($B$1)+1,$B$1,180)</f>
        <v>8144528</v>
      </c>
      <c r="AB231">
        <f>[1]!s_west_mediannetprofit($A231,YEAR($B$1)+1,$B$1,180)</f>
        <v>353000000</v>
      </c>
      <c r="AC231">
        <f>[1]!s_west_maxnetprofit($A231,YEAR($B$1)+1,$B$1,180)</f>
        <v>366000000</v>
      </c>
      <c r="AD231">
        <f>[1]!s_west_minnetprofit($A231,YEAR($B$1)+1,$B$1,180)</f>
        <v>351000000</v>
      </c>
      <c r="AE231">
        <f>[1]!s_west_avgroe($A231,YEAR($B$1),$B$1,180)</f>
        <v>2.86669993400574</v>
      </c>
      <c r="AF231">
        <f>IFERROR([1]!s_info_indexweight($A231,$B$1,"000016.SH"),"")</f>
        <v>0</v>
      </c>
      <c r="AG231">
        <f>IFERROR([1]!s_info_indexweight($A231,$B$1,"000300.SH"),"")</f>
        <v>0</v>
      </c>
      <c r="AH231">
        <f>IFERROR([1]!s_info_indexweight($A231,$B$1,"000905.SH"),"")</f>
        <v>0</v>
      </c>
      <c r="AI231">
        <f>IFERROR([1]!s_info_indexweight($A231,$B$1,"000852.SH"),"")</f>
        <v>5.8999999999999997E-2</v>
      </c>
    </row>
    <row r="232" spans="1:35">
      <c r="A232" t="s">
        <v>264</v>
      </c>
      <c r="B232">
        <f>[1]!s_dq_close($A232,$B$1,3)</f>
        <v>12.23</v>
      </c>
      <c r="C232">
        <f>[1]!s_dq_volume($A232,$B$1)</f>
        <v>25041335</v>
      </c>
      <c r="D232">
        <f>[1]!s_dq_amount($A232,$B$1)</f>
        <v>305473437</v>
      </c>
      <c r="E232">
        <f>[1]!s_dq_turn($A232,$B$1)</f>
        <v>2.7197470530274299</v>
      </c>
      <c r="F232">
        <f>[1]!S_VAL_MV($A232,$B$1)</f>
        <v>11260521344.719999</v>
      </c>
      <c r="G232">
        <f>[1]!s_val_ev($A232,$B$1)</f>
        <v>11260521344.719999</v>
      </c>
      <c r="H232">
        <f>[1]!s_val_ev1($A232,$B$1)</f>
        <v>18771648883.509998</v>
      </c>
      <c r="I232">
        <f>IFERROR([1]!s_mq_amount($A232,$B$1),"")</f>
        <v>522708762</v>
      </c>
      <c r="J232">
        <f>[1]!s_val_pe_ttm($A232,$B$1)</f>
        <v>50.891197204589801</v>
      </c>
      <c r="K232">
        <f>[1]!s_val_pb_lf($A232,$B$1)</f>
        <v>1.5001813173294101</v>
      </c>
      <c r="L232">
        <f>[1]!s_val_dividendyield2($A232,$B$1)</f>
        <v>1.0629599345870799</v>
      </c>
      <c r="M232">
        <f>[1]!s_val_evtoebitda($A232,$B$1)</f>
        <v>17.332810048717999</v>
      </c>
      <c r="N232">
        <f>[1]!s_risk_betar24($A232,$B$1)</f>
        <v>0.99940001964569103</v>
      </c>
      <c r="O232">
        <f>[1]!s_profitnotice_changeratio($A232,$B$1)</f>
        <v>0</v>
      </c>
      <c r="P232">
        <f>IFERROR([1]!i_pq_pctchange($A232,TEXT(DATE(YEAR($B$1),1,1),"yyyy-mm-dd"),$B$1),"")</f>
        <v>7.3856083427041002</v>
      </c>
      <c r="Q232">
        <f>[1]!s_west_netprofit($A232,YEAR($B$1),$B$1,180)</f>
        <v>0</v>
      </c>
      <c r="R232">
        <f>[1]!s_west_eps($A232,YEAR($B$1),$B$1,180)</f>
        <v>0</v>
      </c>
      <c r="S232">
        <f>[1]!s_west_instnum_np($A232,YEAR($B$1),$B$1,180)</f>
        <v>0</v>
      </c>
      <c r="T232">
        <f>[1]!s_west_stdnetprofit($A232,YEAR($B$1),$B$1,180)</f>
        <v>0</v>
      </c>
      <c r="U232">
        <f>[1]!s_west_mediannetprofit($A232,YEAR($B$1),$B$1,180)</f>
        <v>0</v>
      </c>
      <c r="V232">
        <f>[1]!s_west_maxnetprofit($A232,YEAR($B$1),$B$1,180)</f>
        <v>0</v>
      </c>
      <c r="W232">
        <f>[1]!s_west_minnetprofit($A232,YEAR($B$1),$B$1,180)</f>
        <v>0</v>
      </c>
      <c r="X232">
        <f>[1]!s_west_netprofit($A232,YEAR($B$1)+1,$B$1,180)</f>
        <v>0</v>
      </c>
      <c r="Y232">
        <f>[1]!s_west_eps($A232,YEAR($B$1)+1,$B$1,180)</f>
        <v>0</v>
      </c>
      <c r="Z232">
        <f>[1]!s_west_instnum_np($A232,YEAR($B$1)+1,$B$1,180)</f>
        <v>0</v>
      </c>
      <c r="AA232">
        <f>[1]!s_west_stdnetprofit($A232,YEAR($B$1)+1,$B$1,180)</f>
        <v>0</v>
      </c>
      <c r="AB232">
        <f>[1]!s_west_mediannetprofit($A232,YEAR($B$1)+1,$B$1,180)</f>
        <v>0</v>
      </c>
      <c r="AC232">
        <f>[1]!s_west_maxnetprofit($A232,YEAR($B$1)+1,$B$1,180)</f>
        <v>0</v>
      </c>
      <c r="AD232">
        <f>[1]!s_west_minnetprofit($A232,YEAR($B$1)+1,$B$1,180)</f>
        <v>0</v>
      </c>
      <c r="AE232">
        <f>[1]!s_west_avgroe($A232,YEAR($B$1),$B$1,180)</f>
        <v>0</v>
      </c>
      <c r="AF232">
        <f>IFERROR([1]!s_info_indexweight($A232,$B$1,"000016.SH"),"")</f>
        <v>0</v>
      </c>
      <c r="AG232">
        <f>IFERROR([1]!s_info_indexweight($A232,$B$1,"000300.SH"),"")</f>
        <v>0</v>
      </c>
      <c r="AH232">
        <f>IFERROR([1]!s_info_indexweight($A232,$B$1,"000905.SH"),"")</f>
        <v>0</v>
      </c>
      <c r="AI232">
        <f>IFERROR([1]!s_info_indexweight($A232,$B$1,"000852.SH"),"")</f>
        <v>3.4000000000000002E-2</v>
      </c>
    </row>
    <row r="233" spans="1:35">
      <c r="A233" t="s">
        <v>265</v>
      </c>
      <c r="B233">
        <f>[1]!s_dq_close($A233,$B$1,3)</f>
        <v>25.66</v>
      </c>
      <c r="C233">
        <f>[1]!s_dq_volume($A233,$B$1)</f>
        <v>78314085</v>
      </c>
      <c r="D233">
        <f>[1]!s_dq_amount($A233,$B$1)</f>
        <v>1941707011</v>
      </c>
      <c r="E233">
        <f>[1]!s_dq_turn($A233,$B$1)</f>
        <v>4.81923456542438</v>
      </c>
      <c r="F233">
        <f>[1]!S_VAL_MV($A233,$B$1)</f>
        <v>41741431818.839996</v>
      </c>
      <c r="G233">
        <f>[1]!s_val_ev($A233,$B$1)</f>
        <v>41741431818.839996</v>
      </c>
      <c r="H233">
        <f>[1]!s_val_ev1($A233,$B$1)</f>
        <v>44973595355.410004</v>
      </c>
      <c r="I233">
        <f>IFERROR([1]!s_mq_amount($A233,$B$1),"")</f>
        <v>3793682055</v>
      </c>
      <c r="J233">
        <f>[1]!s_val_pe_ttm($A233,$B$1)</f>
        <v>23.463281631469702</v>
      </c>
      <c r="K233">
        <f>[1]!s_val_pb_lf($A233,$B$1)</f>
        <v>3.7879867553710902</v>
      </c>
      <c r="L233">
        <f>[1]!s_val_dividendyield2($A233,$B$1)</f>
        <v>1.45780305553714</v>
      </c>
      <c r="M233">
        <f>[1]!s_val_evtoebitda($A233,$B$1)</f>
        <v>11.005088286461</v>
      </c>
      <c r="N233">
        <f>[1]!s_risk_betar24($A233,$B$1)</f>
        <v>1.25539994239807</v>
      </c>
      <c r="O233">
        <f>[1]!s_profitnotice_changeratio($A233,$B$1)</f>
        <v>0</v>
      </c>
      <c r="P233">
        <f>IFERROR([1]!i_pq_pctchange($A233,TEXT(DATE(YEAR($B$1),1,1),"yyyy-mm-dd"),$B$1),"")</f>
        <v>31.589743589743598</v>
      </c>
      <c r="Q233">
        <f>[1]!s_west_netprofit($A233,YEAR($B$1),$B$1,180)</f>
        <v>2014428571</v>
      </c>
      <c r="R233">
        <f>[1]!s_west_eps($A233,YEAR($B$1),$B$1,180)</f>
        <v>1.2381999492645299</v>
      </c>
      <c r="S233">
        <f>[1]!s_west_instnum_np($A233,YEAR($B$1),$B$1,180)</f>
        <v>7</v>
      </c>
      <c r="T233">
        <f>[1]!s_west_stdnetprofit($A233,YEAR($B$1),$B$1,180)</f>
        <v>134286829</v>
      </c>
      <c r="U233">
        <f>[1]!s_west_mediannetprofit($A233,YEAR($B$1),$B$1,180)</f>
        <v>1947000000</v>
      </c>
      <c r="V233">
        <f>[1]!s_west_maxnetprofit($A233,YEAR($B$1),$B$1,180)</f>
        <v>2209000000</v>
      </c>
      <c r="W233">
        <f>[1]!s_west_minnetprofit($A233,YEAR($B$1),$B$1,180)</f>
        <v>1883000000</v>
      </c>
      <c r="X233">
        <f>[1]!s_west_netprofit($A233,YEAR($B$1)+1,$B$1,180)</f>
        <v>2299857143</v>
      </c>
      <c r="Y233">
        <f>[1]!s_west_eps($A233,YEAR($B$1)+1,$B$1,180)</f>
        <v>1.4136999845504801</v>
      </c>
      <c r="Z233">
        <f>[1]!s_west_instnum_np($A233,YEAR($B$1)+1,$B$1,180)</f>
        <v>7</v>
      </c>
      <c r="AA233">
        <f>[1]!s_west_stdnetprofit($A233,YEAR($B$1)+1,$B$1,180)</f>
        <v>162224565</v>
      </c>
      <c r="AB233">
        <f>[1]!s_west_mediannetprofit($A233,YEAR($B$1)+1,$B$1,180)</f>
        <v>2255000000</v>
      </c>
      <c r="AC233">
        <f>[1]!s_west_maxnetprofit($A233,YEAR($B$1)+1,$B$1,180)</f>
        <v>2487000000</v>
      </c>
      <c r="AD233">
        <f>[1]!s_west_minnetprofit($A233,YEAR($B$1)+1,$B$1,180)</f>
        <v>2045000000</v>
      </c>
      <c r="AE233">
        <f>[1]!s_west_avgroe($A233,YEAR($B$1),$B$1,180)</f>
        <v>17.028600692748999</v>
      </c>
      <c r="AF233">
        <f>IFERROR([1]!s_info_indexweight($A233,$B$1,"000016.SH"),"")</f>
        <v>0</v>
      </c>
      <c r="AG233">
        <f>IFERROR([1]!s_info_indexweight($A233,$B$1,"000300.SH"),"")</f>
        <v>0</v>
      </c>
      <c r="AH233">
        <f>IFERROR([1]!s_info_indexweight($A233,$B$1,"000905.SH"),"")</f>
        <v>0.19500000000000001</v>
      </c>
      <c r="AI233">
        <f>IFERROR([1]!s_info_indexweight($A233,$B$1,"000852.SH"),"")</f>
        <v>0</v>
      </c>
    </row>
    <row r="234" spans="1:35">
      <c r="A234" t="s">
        <v>266</v>
      </c>
      <c r="B234">
        <f>[1]!s_dq_close($A234,$B$1,3)</f>
        <v>3.57</v>
      </c>
      <c r="C234">
        <f>[1]!s_dq_volume($A234,$B$1)</f>
        <v>28240700</v>
      </c>
      <c r="D234">
        <f>[1]!s_dq_amount($A234,$B$1)</f>
        <v>101218555</v>
      </c>
      <c r="E234">
        <f>[1]!s_dq_turn($A234,$B$1)</f>
        <v>1.8070408937679201</v>
      </c>
      <c r="F234">
        <f>[1]!S_VAL_MV($A234,$B$1)</f>
        <v>13403183873.940001</v>
      </c>
      <c r="G234">
        <f>[1]!s_val_ev($A234,$B$1)</f>
        <v>13403183873.940001</v>
      </c>
      <c r="H234">
        <f>[1]!s_val_ev1($A234,$B$1)</f>
        <v>49870310181.019997</v>
      </c>
      <c r="I234">
        <f>IFERROR([1]!s_mq_amount($A234,$B$1),"")</f>
        <v>244689110</v>
      </c>
      <c r="J234">
        <f>[1]!s_val_pe_ttm($A234,$B$1)</f>
        <v>12.444115638732899</v>
      </c>
      <c r="K234">
        <f>[1]!s_val_pb_lf($A234,$B$1)</f>
        <v>0.959944188594818</v>
      </c>
      <c r="L234">
        <f>[1]!s_val_dividendyield2($A234,$B$1)</f>
        <v>3.9215686274509798</v>
      </c>
      <c r="M234">
        <f>[1]!s_val_evtoebitda($A234,$B$1)</f>
        <v>9.0076870421097404</v>
      </c>
      <c r="N234">
        <f>[1]!s_risk_betar24($A234,$B$1)</f>
        <v>0.89800000190734897</v>
      </c>
      <c r="O234">
        <f>[1]!s_profitnotice_changeratio($A234,$B$1)</f>
        <v>0</v>
      </c>
      <c r="P234">
        <f>IFERROR([1]!i_pq_pctchange($A234,TEXT(DATE(YEAR($B$1),1,1),"yyyy-mm-dd"),$B$1),"")</f>
        <v>3.0774718669446899</v>
      </c>
      <c r="Q234">
        <f>[1]!s_west_netprofit($A234,YEAR($B$1),$B$1,180)</f>
        <v>1166000000</v>
      </c>
      <c r="R234">
        <f>[1]!s_west_eps($A234,YEAR($B$1),$B$1,180)</f>
        <v>0.31060001254081698</v>
      </c>
      <c r="S234">
        <f>[1]!s_west_instnum_np($A234,YEAR($B$1),$B$1,180)</f>
        <v>1</v>
      </c>
      <c r="T234">
        <f>[1]!s_west_stdnetprofit($A234,YEAR($B$1),$B$1,180)</f>
        <v>0</v>
      </c>
      <c r="U234">
        <f>[1]!s_west_mediannetprofit($A234,YEAR($B$1),$B$1,180)</f>
        <v>1166000000</v>
      </c>
      <c r="V234">
        <f>[1]!s_west_maxnetprofit($A234,YEAR($B$1),$B$1,180)</f>
        <v>1166000000</v>
      </c>
      <c r="W234">
        <f>[1]!s_west_minnetprofit($A234,YEAR($B$1),$B$1,180)</f>
        <v>1166000000</v>
      </c>
      <c r="X234">
        <f>[1]!s_west_netprofit($A234,YEAR($B$1)+1,$B$1,180)</f>
        <v>1241000000</v>
      </c>
      <c r="Y234">
        <f>[1]!s_west_eps($A234,YEAR($B$1)+1,$B$1,180)</f>
        <v>0.33050000667571999</v>
      </c>
      <c r="Z234">
        <f>[1]!s_west_instnum_np($A234,YEAR($B$1)+1,$B$1,180)</f>
        <v>1</v>
      </c>
      <c r="AA234">
        <f>[1]!s_west_stdnetprofit($A234,YEAR($B$1)+1,$B$1,180)</f>
        <v>0</v>
      </c>
      <c r="AB234">
        <f>[1]!s_west_mediannetprofit($A234,YEAR($B$1)+1,$B$1,180)</f>
        <v>1241000000</v>
      </c>
      <c r="AC234">
        <f>[1]!s_west_maxnetprofit($A234,YEAR($B$1)+1,$B$1,180)</f>
        <v>1241000000</v>
      </c>
      <c r="AD234">
        <f>[1]!s_west_minnetprofit($A234,YEAR($B$1)+1,$B$1,180)</f>
        <v>1241000000</v>
      </c>
      <c r="AE234">
        <f>[1]!s_west_avgroe($A234,YEAR($B$1),$B$1,180)</f>
        <v>7.6999998092651403</v>
      </c>
      <c r="AF234">
        <f>IFERROR([1]!s_info_indexweight($A234,$B$1,"000016.SH"),"")</f>
        <v>0</v>
      </c>
      <c r="AG234">
        <f>IFERROR([1]!s_info_indexweight($A234,$B$1,"000300.SH"),"")</f>
        <v>0</v>
      </c>
      <c r="AH234">
        <f>IFERROR([1]!s_info_indexweight($A234,$B$1,"000905.SH"),"")</f>
        <v>0</v>
      </c>
      <c r="AI234">
        <f>IFERROR([1]!s_info_indexweight($A234,$B$1,"000852.SH"),"")</f>
        <v>4.2999999999999997E-2</v>
      </c>
    </row>
    <row r="235" spans="1:35">
      <c r="A235" t="s">
        <v>267</v>
      </c>
      <c r="B235">
        <f>[1]!s_dq_close($A235,$B$1,3)</f>
        <v>3.65</v>
      </c>
      <c r="C235">
        <f>[1]!s_dq_volume($A235,$B$1)</f>
        <v>18868760</v>
      </c>
      <c r="D235">
        <f>[1]!s_dq_amount($A235,$B$1)</f>
        <v>69030243</v>
      </c>
      <c r="E235">
        <f>[1]!s_dq_turn($A235,$B$1)</f>
        <v>0.72596225079092602</v>
      </c>
      <c r="F235">
        <f>[1]!S_VAL_MV($A235,$B$1)</f>
        <v>9761193284.5</v>
      </c>
      <c r="G235">
        <f>[1]!s_val_ev($A235,$B$1)</f>
        <v>9761193284.5</v>
      </c>
      <c r="H235">
        <f>[1]!s_val_ev1($A235,$B$1)</f>
        <v>24433330244.130001</v>
      </c>
      <c r="I235">
        <f>IFERROR([1]!s_mq_amount($A235,$B$1),"")</f>
        <v>186186132</v>
      </c>
      <c r="J235">
        <f>[1]!s_val_pe_ttm($A235,$B$1)</f>
        <v>10.153240203857401</v>
      </c>
      <c r="K235">
        <f>[1]!s_val_pb_lf($A235,$B$1)</f>
        <v>0.62018257379531905</v>
      </c>
      <c r="L235">
        <f>[1]!s_val_dividendyield2($A235,$B$1)</f>
        <v>3.0136986301369899</v>
      </c>
      <c r="M235">
        <f>[1]!s_val_evtoebitda($A235,$B$1)</f>
        <v>5.3017833928385603</v>
      </c>
      <c r="N235">
        <f>[1]!s_risk_betar24($A235,$B$1)</f>
        <v>0.82039999961853005</v>
      </c>
      <c r="O235">
        <f>[1]!s_profitnotice_changeratio($A235,$B$1)</f>
        <v>0</v>
      </c>
      <c r="P235">
        <f>IFERROR([1]!i_pq_pctchange($A235,TEXT(DATE(YEAR($B$1),1,1),"yyyy-mm-dd"),$B$1),"")</f>
        <v>-5.4577642755480502</v>
      </c>
      <c r="Q235">
        <f>[1]!s_west_netprofit($A235,YEAR($B$1),$B$1,180)</f>
        <v>1066000000</v>
      </c>
      <c r="R235">
        <f>[1]!s_west_eps($A235,YEAR($B$1),$B$1,180)</f>
        <v>0.39860001206397999</v>
      </c>
      <c r="S235">
        <f>[1]!s_west_instnum_np($A235,YEAR($B$1),$B$1,180)</f>
        <v>2</v>
      </c>
      <c r="T235">
        <f>[1]!s_west_stdnetprofit($A235,YEAR($B$1),$B$1,180)</f>
        <v>50911688</v>
      </c>
      <c r="U235">
        <f>[1]!s_west_mediannetprofit($A235,YEAR($B$1),$B$1,180)</f>
        <v>1066000000</v>
      </c>
      <c r="V235">
        <f>[1]!s_west_maxnetprofit($A235,YEAR($B$1),$B$1,180)</f>
        <v>1102000000</v>
      </c>
      <c r="W235">
        <f>[1]!s_west_minnetprofit($A235,YEAR($B$1),$B$1,180)</f>
        <v>1030000000</v>
      </c>
      <c r="X235">
        <f>[1]!s_west_netprofit($A235,YEAR($B$1)+1,$B$1,180)</f>
        <v>1162000000</v>
      </c>
      <c r="Y235">
        <f>[1]!s_west_eps($A235,YEAR($B$1)+1,$B$1,180)</f>
        <v>0.43450000882148698</v>
      </c>
      <c r="Z235">
        <f>[1]!s_west_instnum_np($A235,YEAR($B$1)+1,$B$1,180)</f>
        <v>2</v>
      </c>
      <c r="AA235">
        <f>[1]!s_west_stdnetprofit($A235,YEAR($B$1)+1,$B$1,180)</f>
        <v>79195959</v>
      </c>
      <c r="AB235">
        <f>[1]!s_west_mediannetprofit($A235,YEAR($B$1)+1,$B$1,180)</f>
        <v>1162000000</v>
      </c>
      <c r="AC235">
        <f>[1]!s_west_maxnetprofit($A235,YEAR($B$1)+1,$B$1,180)</f>
        <v>1218000000</v>
      </c>
      <c r="AD235">
        <f>[1]!s_west_minnetprofit($A235,YEAR($B$1)+1,$B$1,180)</f>
        <v>1106000000</v>
      </c>
      <c r="AE235">
        <f>[1]!s_west_avgroe($A235,YEAR($B$1),$B$1,180)</f>
        <v>6.4000000953674299</v>
      </c>
      <c r="AF235">
        <f>IFERROR([1]!s_info_indexweight($A235,$B$1,"000016.SH"),"")</f>
        <v>0</v>
      </c>
      <c r="AG235">
        <f>IFERROR([1]!s_info_indexweight($A235,$B$1,"000300.SH"),"")</f>
        <v>0</v>
      </c>
      <c r="AH235">
        <f>IFERROR([1]!s_info_indexweight($A235,$B$1,"000905.SH"),"")</f>
        <v>0</v>
      </c>
      <c r="AI235">
        <f>IFERROR([1]!s_info_indexweight($A235,$B$1,"000852.SH"),"")</f>
        <v>5.1999999999999998E-2</v>
      </c>
    </row>
    <row r="236" spans="1:35">
      <c r="A236" t="s">
        <v>268</v>
      </c>
      <c r="B236">
        <f>[1]!s_dq_close($A236,$B$1,3)</f>
        <v>5.98</v>
      </c>
      <c r="C236">
        <f>[1]!s_dq_volume($A236,$B$1)</f>
        <v>25737829</v>
      </c>
      <c r="D236">
        <f>[1]!s_dq_amount($A236,$B$1)</f>
        <v>153812733</v>
      </c>
      <c r="E236">
        <f>[1]!s_dq_turn($A236,$B$1)</f>
        <v>1.45512029929128</v>
      </c>
      <c r="F236">
        <f>[1]!S_VAL_MV($A236,$B$1)</f>
        <v>11452223052.66</v>
      </c>
      <c r="G236">
        <f>[1]!s_val_ev($A236,$B$1)</f>
        <v>11452223052.66</v>
      </c>
      <c r="H236">
        <f>[1]!s_val_ev1($A236,$B$1)</f>
        <v>11520366355.09</v>
      </c>
      <c r="I236">
        <f>IFERROR([1]!s_mq_amount($A236,$B$1),"")</f>
        <v>367045081</v>
      </c>
      <c r="J236">
        <f>[1]!s_val_pe_ttm($A236,$B$1)</f>
        <v>37.984867095947301</v>
      </c>
      <c r="K236">
        <f>[1]!s_val_pb_lf($A236,$B$1)</f>
        <v>2.86943578720093</v>
      </c>
      <c r="L236">
        <f>[1]!s_val_dividendyield2($A236,$B$1)</f>
        <v>0.49905489735222303</v>
      </c>
      <c r="M236">
        <f>[1]!s_val_evtoebitda($A236,$B$1)</f>
        <v>21.970915134167701</v>
      </c>
      <c r="N236">
        <f>[1]!s_risk_betar24($A236,$B$1)</f>
        <v>1.27300000190735</v>
      </c>
      <c r="O236">
        <f>[1]!s_profitnotice_changeratio($A236,$B$1)</f>
        <v>0</v>
      </c>
      <c r="P236">
        <f>IFERROR([1]!i_pq_pctchange($A236,TEXT(DATE(YEAR($B$1),1,1),"yyyy-mm-dd"),$B$1),"")</f>
        <v>-1.4827018121911</v>
      </c>
      <c r="Q236">
        <f>[1]!s_west_netprofit($A236,YEAR($B$1),$B$1,180)</f>
        <v>365500000</v>
      </c>
      <c r="R236">
        <f>[1]!s_west_eps($A236,YEAR($B$1),$B$1,180)</f>
        <v>0.1908999979496</v>
      </c>
      <c r="S236">
        <f>[1]!s_west_instnum_np($A236,YEAR($B$1),$B$1,180)</f>
        <v>2</v>
      </c>
      <c r="T236">
        <f>[1]!s_west_stdnetprofit($A236,YEAR($B$1),$B$1,180)</f>
        <v>54447222</v>
      </c>
      <c r="U236">
        <f>[1]!s_west_mediannetprofit($A236,YEAR($B$1),$B$1,180)</f>
        <v>365500000</v>
      </c>
      <c r="V236">
        <f>[1]!s_west_maxnetprofit($A236,YEAR($B$1),$B$1,180)</f>
        <v>404000000</v>
      </c>
      <c r="W236">
        <f>[1]!s_west_minnetprofit($A236,YEAR($B$1),$B$1,180)</f>
        <v>327000000</v>
      </c>
      <c r="X236">
        <f>[1]!s_west_netprofit($A236,YEAR($B$1)+1,$B$1,180)</f>
        <v>434500000</v>
      </c>
      <c r="Y236">
        <f>[1]!s_west_eps($A236,YEAR($B$1)+1,$B$1,180)</f>
        <v>0.22689999639987901</v>
      </c>
      <c r="Z236">
        <f>[1]!s_west_instnum_np($A236,YEAR($B$1)+1,$B$1,180)</f>
        <v>2</v>
      </c>
      <c r="AA236">
        <f>[1]!s_west_stdnetprofit($A236,YEAR($B$1)+1,$B$1,180)</f>
        <v>113844192</v>
      </c>
      <c r="AB236">
        <f>[1]!s_west_mediannetprofit($A236,YEAR($B$1)+1,$B$1,180)</f>
        <v>434500000</v>
      </c>
      <c r="AC236">
        <f>[1]!s_west_maxnetprofit($A236,YEAR($B$1)+1,$B$1,180)</f>
        <v>515000000</v>
      </c>
      <c r="AD236">
        <f>[1]!s_west_minnetprofit($A236,YEAR($B$1)+1,$B$1,180)</f>
        <v>354000000</v>
      </c>
      <c r="AE236">
        <f>[1]!s_west_avgroe($A236,YEAR($B$1),$B$1,180)</f>
        <v>8.7550001144409197</v>
      </c>
      <c r="AF236">
        <f>IFERROR([1]!s_info_indexweight($A236,$B$1,"000016.SH"),"")</f>
        <v>0</v>
      </c>
      <c r="AG236">
        <f>IFERROR([1]!s_info_indexweight($A236,$B$1,"000300.SH"),"")</f>
        <v>0</v>
      </c>
      <c r="AH236">
        <f>IFERROR([1]!s_info_indexweight($A236,$B$1,"000905.SH"),"")</f>
        <v>0</v>
      </c>
      <c r="AI236">
        <f>IFERROR([1]!s_info_indexweight($A236,$B$1,"000852.SH"),"")</f>
        <v>9.7000000000000003E-2</v>
      </c>
    </row>
    <row r="237" spans="1:35">
      <c r="A237" t="s">
        <v>269</v>
      </c>
      <c r="B237">
        <f>[1]!s_dq_close($A237,$B$1,3)</f>
        <v>10.039999999999999</v>
      </c>
      <c r="C237">
        <f>[1]!s_dq_volume($A237,$B$1)</f>
        <v>41346823</v>
      </c>
      <c r="D237">
        <f>[1]!s_dq_amount($A237,$B$1)</f>
        <v>414642683</v>
      </c>
      <c r="E237">
        <f>[1]!s_dq_turn($A237,$B$1)</f>
        <v>0.83495358884136395</v>
      </c>
      <c r="F237">
        <f>[1]!S_VAL_MV($A237,$B$1)</f>
        <v>49823940725.879997</v>
      </c>
      <c r="G237">
        <f>[1]!s_val_ev($A237,$B$1)</f>
        <v>49823940725.879997</v>
      </c>
      <c r="H237">
        <f>[1]!s_val_ev1($A237,$B$1)</f>
        <v>51595596358.080002</v>
      </c>
      <c r="I237">
        <f>IFERROR([1]!s_mq_amount($A237,$B$1),"")</f>
        <v>854924609</v>
      </c>
      <c r="J237">
        <f>[1]!s_val_pe_ttm($A237,$B$1)</f>
        <v>24.642635345458999</v>
      </c>
      <c r="K237">
        <f>[1]!s_val_pb_lf($A237,$B$1)</f>
        <v>1.7823473215103101</v>
      </c>
      <c r="L237">
        <f>[1]!s_val_dividendyield2($A237,$B$1)</f>
        <v>0.49800796812748999</v>
      </c>
      <c r="M237">
        <f>[1]!s_val_evtoebitda($A237,$B$1)</f>
        <v>12.5655318293589</v>
      </c>
      <c r="N237">
        <f>[1]!s_risk_betar24($A237,$B$1)</f>
        <v>1.28050005435944</v>
      </c>
      <c r="O237">
        <f>[1]!s_profitnotice_changeratio($A237,$B$1)</f>
        <v>0</v>
      </c>
      <c r="P237">
        <f>IFERROR([1]!i_pq_pctchange($A237,TEXT(DATE(YEAR($B$1),1,1),"yyyy-mm-dd"),$B$1),"")</f>
        <v>-8.7272727272727408</v>
      </c>
      <c r="Q237">
        <f>[1]!s_west_netprofit($A237,YEAR($B$1),$B$1,180)</f>
        <v>2991392857</v>
      </c>
      <c r="R237">
        <f>[1]!s_west_eps($A237,YEAR($B$1),$B$1,180)</f>
        <v>0.60280001163482699</v>
      </c>
      <c r="S237">
        <f>[1]!s_west_instnum_np($A237,YEAR($B$1),$B$1,180)</f>
        <v>14</v>
      </c>
      <c r="T237">
        <f>[1]!s_west_stdnetprofit($A237,YEAR($B$1),$B$1,180)</f>
        <v>327747099</v>
      </c>
      <c r="U237">
        <f>[1]!s_west_mediannetprofit($A237,YEAR($B$1),$B$1,180)</f>
        <v>2938250000</v>
      </c>
      <c r="V237">
        <f>[1]!s_west_maxnetprofit($A237,YEAR($B$1),$B$1,180)</f>
        <v>3640000000</v>
      </c>
      <c r="W237">
        <f>[1]!s_west_minnetprofit($A237,YEAR($B$1),$B$1,180)</f>
        <v>2364000000</v>
      </c>
      <c r="X237">
        <f>[1]!s_west_netprofit($A237,YEAR($B$1)+1,$B$1,180)</f>
        <v>3540793571</v>
      </c>
      <c r="Y237">
        <f>[1]!s_west_eps($A237,YEAR($B$1)+1,$B$1,180)</f>
        <v>0.71350002288818404</v>
      </c>
      <c r="Z237">
        <f>[1]!s_west_instnum_np($A237,YEAR($B$1)+1,$B$1,180)</f>
        <v>14</v>
      </c>
      <c r="AA237">
        <f>[1]!s_west_stdnetprofit($A237,YEAR($B$1)+1,$B$1,180)</f>
        <v>421827235</v>
      </c>
      <c r="AB237">
        <f>[1]!s_west_mediannetprofit($A237,YEAR($B$1)+1,$B$1,180)</f>
        <v>3477555000</v>
      </c>
      <c r="AC237">
        <f>[1]!s_west_maxnetprofit($A237,YEAR($B$1)+1,$B$1,180)</f>
        <v>4528000000</v>
      </c>
      <c r="AD237">
        <f>[1]!s_west_minnetprofit($A237,YEAR($B$1)+1,$B$1,180)</f>
        <v>2734000000</v>
      </c>
      <c r="AE237">
        <f>[1]!s_west_avgroe($A237,YEAR($B$1),$B$1,180)</f>
        <v>10.197099685668899</v>
      </c>
      <c r="AF237">
        <f>IFERROR([1]!s_info_indexweight($A237,$B$1,"000016.SH"),"")</f>
        <v>0</v>
      </c>
      <c r="AG237">
        <f>IFERROR([1]!s_info_indexweight($A237,$B$1,"000300.SH"),"")</f>
        <v>0</v>
      </c>
      <c r="AH237">
        <f>IFERROR([1]!s_info_indexweight($A237,$B$1,"000905.SH"),"")</f>
        <v>0.19</v>
      </c>
      <c r="AI237">
        <f>IFERROR([1]!s_info_indexweight($A237,$B$1,"000852.SH"),"")</f>
        <v>0</v>
      </c>
    </row>
    <row r="238" spans="1:35">
      <c r="A238" t="s">
        <v>270</v>
      </c>
      <c r="B238">
        <f>[1]!s_dq_close($A238,$B$1,3)</f>
        <v>7.53</v>
      </c>
      <c r="C238">
        <f>[1]!s_dq_volume($A238,$B$1)</f>
        <v>31412852</v>
      </c>
      <c r="D238">
        <f>[1]!s_dq_amount($A238,$B$1)</f>
        <v>236866302</v>
      </c>
      <c r="E238">
        <f>[1]!s_dq_turn($A238,$B$1)</f>
        <v>1.0802509761843999</v>
      </c>
      <c r="F238">
        <f>[1]!S_VAL_MV($A238,$B$1)</f>
        <v>24137282283.75</v>
      </c>
      <c r="G238">
        <f>[1]!s_val_ev($A238,$B$1)</f>
        <v>24137282283.75</v>
      </c>
      <c r="H238">
        <f>[1]!s_val_ev1($A238,$B$1)</f>
        <v>30267786607.98</v>
      </c>
      <c r="I238">
        <f>IFERROR([1]!s_mq_amount($A238,$B$1),"")</f>
        <v>559289524</v>
      </c>
      <c r="J238">
        <f>[1]!s_val_pe_ttm($A238,$B$1)</f>
        <v>49.869174957275398</v>
      </c>
      <c r="K238">
        <f>[1]!s_val_pb_lf($A238,$B$1)</f>
        <v>1.9492948055267301</v>
      </c>
      <c r="L238">
        <f>[1]!s_val_dividendyield2($A238,$B$1)</f>
        <v>0.66401062416998702</v>
      </c>
      <c r="M238">
        <f>[1]!s_val_evtoebitda($A238,$B$1)</f>
        <v>32.190994767503298</v>
      </c>
      <c r="N238">
        <f>[1]!s_risk_betar24($A238,$B$1)</f>
        <v>1.59879994392395</v>
      </c>
      <c r="O238">
        <f>[1]!s_profitnotice_changeratio($A238,$B$1)</f>
        <v>0</v>
      </c>
      <c r="P238">
        <f>IFERROR([1]!i_pq_pctchange($A238,TEXT(DATE(YEAR($B$1),1,1),"yyyy-mm-dd"),$B$1),"")</f>
        <v>-17.7049180327869</v>
      </c>
      <c r="Q238">
        <f>[1]!s_west_netprofit($A238,YEAR($B$1),$B$1,180)</f>
        <v>522000000</v>
      </c>
      <c r="R238">
        <f>[1]!s_west_eps($A238,YEAR($B$1),$B$1,180)</f>
        <v>0.16279999911785101</v>
      </c>
      <c r="S238">
        <f>[1]!s_west_instnum_np($A238,YEAR($B$1),$B$1,180)</f>
        <v>1</v>
      </c>
      <c r="T238">
        <f>[1]!s_west_stdnetprofit($A238,YEAR($B$1),$B$1,180)</f>
        <v>0</v>
      </c>
      <c r="U238">
        <f>[1]!s_west_mediannetprofit($A238,YEAR($B$1),$B$1,180)</f>
        <v>522000000</v>
      </c>
      <c r="V238">
        <f>[1]!s_west_maxnetprofit($A238,YEAR($B$1),$B$1,180)</f>
        <v>522000000</v>
      </c>
      <c r="W238">
        <f>[1]!s_west_minnetprofit($A238,YEAR($B$1),$B$1,180)</f>
        <v>522000000</v>
      </c>
      <c r="X238">
        <f>[1]!s_west_netprofit($A238,YEAR($B$1)+1,$B$1,180)</f>
        <v>601000000</v>
      </c>
      <c r="Y238">
        <f>[1]!s_west_eps($A238,YEAR($B$1)+1,$B$1,180)</f>
        <v>0.1875</v>
      </c>
      <c r="Z238">
        <f>[1]!s_west_instnum_np($A238,YEAR($B$1)+1,$B$1,180)</f>
        <v>1</v>
      </c>
      <c r="AA238">
        <f>[1]!s_west_stdnetprofit($A238,YEAR($B$1)+1,$B$1,180)</f>
        <v>0</v>
      </c>
      <c r="AB238">
        <f>[1]!s_west_mediannetprofit($A238,YEAR($B$1)+1,$B$1,180)</f>
        <v>601000000</v>
      </c>
      <c r="AC238">
        <f>[1]!s_west_maxnetprofit($A238,YEAR($B$1)+1,$B$1,180)</f>
        <v>601000000</v>
      </c>
      <c r="AD238">
        <f>[1]!s_west_minnetprofit($A238,YEAR($B$1)+1,$B$1,180)</f>
        <v>601000000</v>
      </c>
      <c r="AE238">
        <f>[1]!s_west_avgroe($A238,YEAR($B$1),$B$1,180)</f>
        <v>4.0999999046325701</v>
      </c>
      <c r="AF238">
        <f>IFERROR([1]!s_info_indexweight($A238,$B$1,"000016.SH"),"")</f>
        <v>0</v>
      </c>
      <c r="AG238">
        <f>IFERROR([1]!s_info_indexweight($A238,$B$1,"000300.SH"),"")</f>
        <v>0</v>
      </c>
      <c r="AH238">
        <f>IFERROR([1]!s_info_indexweight($A238,$B$1,"000905.SH"),"")</f>
        <v>0.158</v>
      </c>
      <c r="AI238">
        <f>IFERROR([1]!s_info_indexweight($A238,$B$1,"000852.SH"),"")</f>
        <v>0</v>
      </c>
    </row>
    <row r="239" spans="1:35">
      <c r="A239" t="s">
        <v>271</v>
      </c>
      <c r="B239">
        <f>[1]!s_dq_close($A239,$B$1,3)</f>
        <v>9.89</v>
      </c>
      <c r="C239">
        <f>[1]!s_dq_volume($A239,$B$1)</f>
        <v>42734604</v>
      </c>
      <c r="D239">
        <f>[1]!s_dq_amount($A239,$B$1)</f>
        <v>429114051</v>
      </c>
      <c r="E239">
        <f>[1]!s_dq_turn($A239,$B$1)</f>
        <v>5.8143954229699997</v>
      </c>
      <c r="F239">
        <f>[1]!S_VAL_MV($A239,$B$1)</f>
        <v>7272563988.4399996</v>
      </c>
      <c r="G239">
        <f>[1]!s_val_ev($A239,$B$1)</f>
        <v>7272563988.4399996</v>
      </c>
      <c r="H239">
        <f>[1]!s_val_ev1($A239,$B$1)</f>
        <v>11128021986.98</v>
      </c>
      <c r="I239">
        <f>IFERROR([1]!s_mq_amount($A239,$B$1),"")</f>
        <v>748109421</v>
      </c>
      <c r="J239">
        <f>[1]!s_val_pe_ttm($A239,$B$1)</f>
        <v>-13.908112525939901</v>
      </c>
      <c r="K239">
        <f>[1]!s_val_pb_lf($A239,$B$1)</f>
        <v>3.1184389591217001</v>
      </c>
      <c r="L239">
        <f>[1]!s_val_dividendyield2($A239,$B$1)</f>
        <v>0</v>
      </c>
      <c r="M239">
        <f>[1]!s_val_evtoebitda($A239,$B$1)</f>
        <v>-179.55376506162699</v>
      </c>
      <c r="N239">
        <f>[1]!s_risk_betar24($A239,$B$1)</f>
        <v>1.38759994506836</v>
      </c>
      <c r="O239">
        <f>[1]!s_profitnotice_changeratio($A239,$B$1)</f>
        <v>0</v>
      </c>
      <c r="P239">
        <f>IFERROR([1]!i_pq_pctchange($A239,TEXT(DATE(YEAR($B$1),1,1),"yyyy-mm-dd"),$B$1),"")</f>
        <v>12.1315192743764</v>
      </c>
      <c r="Q239">
        <f>[1]!s_west_netprofit($A239,YEAR($B$1),$B$1,180)</f>
        <v>139333333</v>
      </c>
      <c r="R239">
        <f>[1]!s_west_eps($A239,YEAR($B$1),$B$1,180)</f>
        <v>0.18950000405311601</v>
      </c>
      <c r="S239">
        <f>[1]!s_west_instnum_np($A239,YEAR($B$1),$B$1,180)</f>
        <v>3</v>
      </c>
      <c r="T239">
        <f>[1]!s_west_stdnetprofit($A239,YEAR($B$1),$B$1,180)</f>
        <v>37541089</v>
      </c>
      <c r="U239">
        <f>[1]!s_west_mediannetprofit($A239,YEAR($B$1),$B$1,180)</f>
        <v>132000000</v>
      </c>
      <c r="V239">
        <f>[1]!s_west_maxnetprofit($A239,YEAR($B$1),$B$1,180)</f>
        <v>180000000</v>
      </c>
      <c r="W239">
        <f>[1]!s_west_minnetprofit($A239,YEAR($B$1),$B$1,180)</f>
        <v>106000000</v>
      </c>
      <c r="X239">
        <f>[1]!s_west_netprofit($A239,YEAR($B$1)+1,$B$1,180)</f>
        <v>248333333</v>
      </c>
      <c r="Y239">
        <f>[1]!s_west_eps($A239,YEAR($B$1)+1,$B$1,180)</f>
        <v>0.33770000934600802</v>
      </c>
      <c r="Z239">
        <f>[1]!s_west_instnum_np($A239,YEAR($B$1)+1,$B$1,180)</f>
        <v>3</v>
      </c>
      <c r="AA239">
        <f>[1]!s_west_stdnetprofit($A239,YEAR($B$1)+1,$B$1,180)</f>
        <v>45544850</v>
      </c>
      <c r="AB239">
        <f>[1]!s_west_mediannetprofit($A239,YEAR($B$1)+1,$B$1,180)</f>
        <v>231000000</v>
      </c>
      <c r="AC239">
        <f>[1]!s_west_maxnetprofit($A239,YEAR($B$1)+1,$B$1,180)</f>
        <v>300000000</v>
      </c>
      <c r="AD239">
        <f>[1]!s_west_minnetprofit($A239,YEAR($B$1)+1,$B$1,180)</f>
        <v>214000000</v>
      </c>
      <c r="AE239">
        <f>[1]!s_west_avgroe($A239,YEAR($B$1),$B$1,180)</f>
        <v>5.3933000564575204</v>
      </c>
      <c r="AF239">
        <f>IFERROR([1]!s_info_indexweight($A239,$B$1,"000016.SH"),"")</f>
        <v>0</v>
      </c>
      <c r="AG239">
        <f>IFERROR([1]!s_info_indexweight($A239,$B$1,"000300.SH"),"")</f>
        <v>0</v>
      </c>
      <c r="AH239">
        <f>IFERROR([1]!s_info_indexweight($A239,$B$1,"000905.SH"),"")</f>
        <v>0</v>
      </c>
      <c r="AI239">
        <f>IFERROR([1]!s_info_indexweight($A239,$B$1,"000852.SH"),"")</f>
        <v>4.4999999999999998E-2</v>
      </c>
    </row>
    <row r="240" spans="1:35">
      <c r="A240" t="s">
        <v>272</v>
      </c>
      <c r="B240">
        <f>[1]!s_dq_close($A240,$B$1,3)</f>
        <v>5.7</v>
      </c>
      <c r="C240">
        <f>[1]!s_dq_volume($A240,$B$1)</f>
        <v>14645300</v>
      </c>
      <c r="D240">
        <f>[1]!s_dq_amount($A240,$B$1)</f>
        <v>83689029</v>
      </c>
      <c r="E240">
        <f>[1]!s_dq_turn($A240,$B$1)</f>
        <v>1.4442942061883399</v>
      </c>
      <c r="F240">
        <f>[1]!S_VAL_MV($A240,$B$1)</f>
        <v>5838985112.1000004</v>
      </c>
      <c r="G240">
        <f>[1]!s_val_ev($A240,$B$1)</f>
        <v>5838985112.1000004</v>
      </c>
      <c r="H240">
        <f>[1]!s_val_ev1($A240,$B$1)</f>
        <v>8095936514.3500004</v>
      </c>
      <c r="I240">
        <f>IFERROR([1]!s_mq_amount($A240,$B$1),"")</f>
        <v>200318048</v>
      </c>
      <c r="J240">
        <f>[1]!s_val_pe_ttm($A240,$B$1)</f>
        <v>16.333580017089801</v>
      </c>
      <c r="K240">
        <f>[1]!s_val_pb_lf($A240,$B$1)</f>
        <v>0.91632246971130404</v>
      </c>
      <c r="L240">
        <f>[1]!s_val_dividendyield2($A240,$B$1)</f>
        <v>2.6192510635636101</v>
      </c>
      <c r="M240">
        <f>[1]!s_val_evtoebitda($A240,$B$1)</f>
        <v>5.4201095861796498</v>
      </c>
      <c r="N240">
        <f>[1]!s_risk_betar24($A240,$B$1)</f>
        <v>1.2065000534057599</v>
      </c>
      <c r="O240">
        <f>[1]!s_profitnotice_changeratio($A240,$B$1)</f>
        <v>0</v>
      </c>
      <c r="P240">
        <f>IFERROR([1]!i_pq_pctchange($A240,TEXT(DATE(YEAR($B$1),1,1),"yyyy-mm-dd"),$B$1),"")</f>
        <v>-30.061349693251501</v>
      </c>
      <c r="Q240">
        <f>[1]!s_west_netprofit($A240,YEAR($B$1),$B$1,180)</f>
        <v>0</v>
      </c>
      <c r="R240">
        <f>[1]!s_west_eps($A240,YEAR($B$1),$B$1,180)</f>
        <v>0</v>
      </c>
      <c r="S240">
        <f>[1]!s_west_instnum_np($A240,YEAR($B$1),$B$1,180)</f>
        <v>0</v>
      </c>
      <c r="T240">
        <f>[1]!s_west_stdnetprofit($A240,YEAR($B$1),$B$1,180)</f>
        <v>0</v>
      </c>
      <c r="U240">
        <f>[1]!s_west_mediannetprofit($A240,YEAR($B$1),$B$1,180)</f>
        <v>0</v>
      </c>
      <c r="V240">
        <f>[1]!s_west_maxnetprofit($A240,YEAR($B$1),$B$1,180)</f>
        <v>0</v>
      </c>
      <c r="W240">
        <f>[1]!s_west_minnetprofit($A240,YEAR($B$1),$B$1,180)</f>
        <v>0</v>
      </c>
      <c r="X240">
        <f>[1]!s_west_netprofit($A240,YEAR($B$1)+1,$B$1,180)</f>
        <v>0</v>
      </c>
      <c r="Y240">
        <f>[1]!s_west_eps($A240,YEAR($B$1)+1,$B$1,180)</f>
        <v>0</v>
      </c>
      <c r="Z240">
        <f>[1]!s_west_instnum_np($A240,YEAR($B$1)+1,$B$1,180)</f>
        <v>0</v>
      </c>
      <c r="AA240">
        <f>[1]!s_west_stdnetprofit($A240,YEAR($B$1)+1,$B$1,180)</f>
        <v>0</v>
      </c>
      <c r="AB240">
        <f>[1]!s_west_mediannetprofit($A240,YEAR($B$1)+1,$B$1,180)</f>
        <v>0</v>
      </c>
      <c r="AC240">
        <f>[1]!s_west_maxnetprofit($A240,YEAR($B$1)+1,$B$1,180)</f>
        <v>0</v>
      </c>
      <c r="AD240">
        <f>[1]!s_west_minnetprofit($A240,YEAR($B$1)+1,$B$1,180)</f>
        <v>0</v>
      </c>
      <c r="AE240">
        <f>[1]!s_west_avgroe($A240,YEAR($B$1),$B$1,180)</f>
        <v>0</v>
      </c>
      <c r="AF240">
        <f>IFERROR([1]!s_info_indexweight($A240,$B$1,"000016.SH"),"")</f>
        <v>0</v>
      </c>
      <c r="AG240">
        <f>IFERROR([1]!s_info_indexweight($A240,$B$1,"000300.SH"),"")</f>
        <v>0</v>
      </c>
      <c r="AH240">
        <f>IFERROR([1]!s_info_indexweight($A240,$B$1,"000905.SH"),"")</f>
        <v>0</v>
      </c>
      <c r="AI240">
        <f>IFERROR([1]!s_info_indexweight($A240,$B$1,"000852.SH"),"")</f>
        <v>6.2E-2</v>
      </c>
    </row>
    <row r="241" spans="1:35">
      <c r="A241" t="s">
        <v>273</v>
      </c>
      <c r="B241">
        <f>[1]!s_dq_close($A241,$B$1,3)</f>
        <v>32.17</v>
      </c>
      <c r="C241">
        <f>[1]!s_dq_volume($A241,$B$1)</f>
        <v>30153295</v>
      </c>
      <c r="D241">
        <f>[1]!s_dq_amount($A241,$B$1)</f>
        <v>961605594</v>
      </c>
      <c r="E241">
        <f>[1]!s_dq_turn($A241,$B$1)</f>
        <v>1.7367077391811201</v>
      </c>
      <c r="F241">
        <f>[1]!S_VAL_MV($A241,$B$1)</f>
        <v>58363491307.18</v>
      </c>
      <c r="G241">
        <f>[1]!s_val_ev($A241,$B$1)</f>
        <v>58536721077.665199</v>
      </c>
      <c r="H241">
        <f>[1]!s_val_ev1($A241,$B$1)</f>
        <v>112250661551.575</v>
      </c>
      <c r="I241">
        <f>IFERROR([1]!s_mq_amount($A241,$B$1),"")</f>
        <v>1756560458</v>
      </c>
      <c r="J241">
        <f>[1]!s_val_pe_ttm($A241,$B$1)</f>
        <v>25.334316253662099</v>
      </c>
      <c r="K241">
        <f>[1]!s_val_pb_lf($A241,$B$1)</f>
        <v>2.0173416137695299</v>
      </c>
      <c r="L241">
        <f>[1]!s_val_dividendyield2($A241,$B$1)</f>
        <v>0.30691788751500398</v>
      </c>
      <c r="M241">
        <f>[1]!s_val_evtoebitda($A241,$B$1)</f>
        <v>13.777406438017699</v>
      </c>
      <c r="N241">
        <f>[1]!s_risk_betar24($A241,$B$1)</f>
        <v>1.5543999671936</v>
      </c>
      <c r="O241">
        <f>[1]!s_profitnotice_changeratio($A241,$B$1)</f>
        <v>0</v>
      </c>
      <c r="P241">
        <f>IFERROR([1]!i_pq_pctchange($A241,TEXT(DATE(YEAR($B$1),1,1),"yyyy-mm-dd"),$B$1),"")</f>
        <v>-17.744822296088</v>
      </c>
      <c r="Q241">
        <f>[1]!s_west_netprofit($A241,YEAR($B$1),$B$1,180)</f>
        <v>2167042000</v>
      </c>
      <c r="R241">
        <f>[1]!s_west_eps($A241,YEAR($B$1),$B$1,180)</f>
        <v>1.1944999694824201</v>
      </c>
      <c r="S241">
        <f>[1]!s_west_instnum_np($A241,YEAR($B$1),$B$1,180)</f>
        <v>10</v>
      </c>
      <c r="T241">
        <f>[1]!s_west_stdnetprofit($A241,YEAR($B$1),$B$1,180)</f>
        <v>602745198</v>
      </c>
      <c r="U241">
        <f>[1]!s_west_mediannetprofit($A241,YEAR($B$1),$B$1,180)</f>
        <v>2095500000</v>
      </c>
      <c r="V241">
        <f>[1]!s_west_maxnetprofit($A241,YEAR($B$1),$B$1,180)</f>
        <v>3174000000</v>
      </c>
      <c r="W241">
        <f>[1]!s_west_minnetprofit($A241,YEAR($B$1),$B$1,180)</f>
        <v>1548000000</v>
      </c>
      <c r="X241">
        <f>[1]!s_west_netprofit($A241,YEAR($B$1)+1,$B$1,180)</f>
        <v>3184014000</v>
      </c>
      <c r="Y241">
        <f>[1]!s_west_eps($A241,YEAR($B$1)+1,$B$1,180)</f>
        <v>1.75499999523163</v>
      </c>
      <c r="Z241">
        <f>[1]!s_west_instnum_np($A241,YEAR($B$1)+1,$B$1,180)</f>
        <v>10</v>
      </c>
      <c r="AA241">
        <f>[1]!s_west_stdnetprofit($A241,YEAR($B$1)+1,$B$1,180)</f>
        <v>957699587</v>
      </c>
      <c r="AB241">
        <f>[1]!s_west_mediannetprofit($A241,YEAR($B$1)+1,$B$1,180)</f>
        <v>2883500000</v>
      </c>
      <c r="AC241">
        <f>[1]!s_west_maxnetprofit($A241,YEAR($B$1)+1,$B$1,180)</f>
        <v>4661000000</v>
      </c>
      <c r="AD241">
        <f>[1]!s_west_minnetprofit($A241,YEAR($B$1)+1,$B$1,180)</f>
        <v>2174000000</v>
      </c>
      <c r="AE241">
        <f>[1]!s_west_avgroe($A241,YEAR($B$1),$B$1,180)</f>
        <v>7.1900000572204599</v>
      </c>
      <c r="AF241">
        <f>IFERROR([1]!s_info_indexweight($A241,$B$1,"000016.SH"),"")</f>
        <v>0</v>
      </c>
      <c r="AG241">
        <f>IFERROR([1]!s_info_indexweight($A241,$B$1,"000300.SH"),"")</f>
        <v>0.13339999999999999</v>
      </c>
      <c r="AH241">
        <f>IFERROR([1]!s_info_indexweight($A241,$B$1,"000905.SH"),"")</f>
        <v>0</v>
      </c>
      <c r="AI241">
        <f>IFERROR([1]!s_info_indexweight($A241,$B$1,"000852.SH"),"")</f>
        <v>0</v>
      </c>
    </row>
    <row r="242" spans="1:35">
      <c r="A242" t="s">
        <v>274</v>
      </c>
      <c r="B242">
        <f>[1]!s_dq_close($A242,$B$1,3)</f>
        <v>3.84</v>
      </c>
      <c r="C242">
        <f>[1]!s_dq_volume($A242,$B$1)</f>
        <v>31295953</v>
      </c>
      <c r="D242">
        <f>[1]!s_dq_amount($A242,$B$1)</f>
        <v>121417976</v>
      </c>
      <c r="E242">
        <f>[1]!s_dq_turn($A242,$B$1)</f>
        <v>1.4265493800882401</v>
      </c>
      <c r="F242">
        <f>[1]!S_VAL_MV($A242,$B$1)</f>
        <v>8424289708.8000002</v>
      </c>
      <c r="G242">
        <f>[1]!s_val_ev($A242,$B$1)</f>
        <v>8424289708.8000002</v>
      </c>
      <c r="H242">
        <f>[1]!s_val_ev1($A242,$B$1)</f>
        <v>20183416948.740002</v>
      </c>
      <c r="I242">
        <f>IFERROR([1]!s_mq_amount($A242,$B$1),"")</f>
        <v>231613928</v>
      </c>
      <c r="J242">
        <f>[1]!s_val_pe_ttm($A242,$B$1)</f>
        <v>33.6795654296875</v>
      </c>
      <c r="K242">
        <f>[1]!s_val_pb_lf($A242,$B$1)</f>
        <v>1.27249300479889</v>
      </c>
      <c r="L242">
        <f>[1]!s_val_dividendyield2($A242,$B$1)</f>
        <v>1.3020833333333299</v>
      </c>
      <c r="M242">
        <f>[1]!s_val_evtoebitda($A242,$B$1)</f>
        <v>7.3632463834160902</v>
      </c>
      <c r="N242">
        <f>[1]!s_risk_betar24($A242,$B$1)</f>
        <v>1.40970003604889</v>
      </c>
      <c r="O242">
        <f>[1]!s_profitnotice_changeratio($A242,$B$1)</f>
        <v>0</v>
      </c>
      <c r="P242">
        <f>IFERROR([1]!i_pq_pctchange($A242,TEXT(DATE(YEAR($B$1),1,1),"yyyy-mm-dd"),$B$1),"")</f>
        <v>-33.2173913043478</v>
      </c>
      <c r="Q242">
        <f>[1]!s_west_netprofit($A242,YEAR($B$1),$B$1,180)</f>
        <v>0</v>
      </c>
      <c r="R242">
        <f>[1]!s_west_eps($A242,YEAR($B$1),$B$1,180)</f>
        <v>0</v>
      </c>
      <c r="S242">
        <f>[1]!s_west_instnum_np($A242,YEAR($B$1),$B$1,180)</f>
        <v>0</v>
      </c>
      <c r="T242">
        <f>[1]!s_west_stdnetprofit($A242,YEAR($B$1),$B$1,180)</f>
        <v>0</v>
      </c>
      <c r="U242">
        <f>[1]!s_west_mediannetprofit($A242,YEAR($B$1),$B$1,180)</f>
        <v>0</v>
      </c>
      <c r="V242">
        <f>[1]!s_west_maxnetprofit($A242,YEAR($B$1),$B$1,180)</f>
        <v>0</v>
      </c>
      <c r="W242">
        <f>[1]!s_west_minnetprofit($A242,YEAR($B$1),$B$1,180)</f>
        <v>0</v>
      </c>
      <c r="X242">
        <f>[1]!s_west_netprofit($A242,YEAR($B$1)+1,$B$1,180)</f>
        <v>0</v>
      </c>
      <c r="Y242">
        <f>[1]!s_west_eps($A242,YEAR($B$1)+1,$B$1,180)</f>
        <v>0</v>
      </c>
      <c r="Z242">
        <f>[1]!s_west_instnum_np($A242,YEAR($B$1)+1,$B$1,180)</f>
        <v>0</v>
      </c>
      <c r="AA242">
        <f>[1]!s_west_stdnetprofit($A242,YEAR($B$1)+1,$B$1,180)</f>
        <v>0</v>
      </c>
      <c r="AB242">
        <f>[1]!s_west_mediannetprofit($A242,YEAR($B$1)+1,$B$1,180)</f>
        <v>0</v>
      </c>
      <c r="AC242">
        <f>[1]!s_west_maxnetprofit($A242,YEAR($B$1)+1,$B$1,180)</f>
        <v>0</v>
      </c>
      <c r="AD242">
        <f>[1]!s_west_minnetprofit($A242,YEAR($B$1)+1,$B$1,180)</f>
        <v>0</v>
      </c>
      <c r="AE242">
        <f>[1]!s_west_avgroe($A242,YEAR($B$1),$B$1,180)</f>
        <v>0</v>
      </c>
      <c r="AF242">
        <f>IFERROR([1]!s_info_indexweight($A242,$B$1,"000016.SH"),"")</f>
        <v>0</v>
      </c>
      <c r="AG242">
        <f>IFERROR([1]!s_info_indexweight($A242,$B$1,"000300.SH"),"")</f>
        <v>0</v>
      </c>
      <c r="AH242">
        <f>IFERROR([1]!s_info_indexweight($A242,$B$1,"000905.SH"),"")</f>
        <v>0</v>
      </c>
      <c r="AI242">
        <f>IFERROR([1]!s_info_indexweight($A242,$B$1,"000852.SH"),"")</f>
        <v>7.3999999999999996E-2</v>
      </c>
    </row>
    <row r="243" spans="1:35">
      <c r="A243" t="s">
        <v>275</v>
      </c>
      <c r="B243">
        <f>[1]!s_dq_close($A243,$B$1,3)</f>
        <v>16.829999999999998</v>
      </c>
      <c r="C243">
        <f>[1]!s_dq_volume($A243,$B$1)</f>
        <v>31221782</v>
      </c>
      <c r="D243">
        <f>[1]!s_dq_amount($A243,$B$1)</f>
        <v>531664011</v>
      </c>
      <c r="E243">
        <f>[1]!s_dq_turn($A243,$B$1)</f>
        <v>5.3798332037769896</v>
      </c>
      <c r="F243">
        <f>[1]!S_VAL_MV($A243,$B$1)</f>
        <v>9767265473.7900009</v>
      </c>
      <c r="G243">
        <f>[1]!s_val_ev($A243,$B$1)</f>
        <v>9767265473.7900009</v>
      </c>
      <c r="H243">
        <f>[1]!s_val_ev1($A243,$B$1)</f>
        <v>10239376643.719999</v>
      </c>
      <c r="I243">
        <f>IFERROR([1]!s_mq_amount($A243,$B$1),"")</f>
        <v>1234854326</v>
      </c>
      <c r="J243">
        <f>[1]!s_val_pe_ttm($A243,$B$1)</f>
        <v>128.67266845703099</v>
      </c>
      <c r="K243">
        <f>[1]!s_val_pb_lf($A243,$B$1)</f>
        <v>2.8860824108123802</v>
      </c>
      <c r="L243">
        <f>[1]!s_val_dividendyield2($A243,$B$1)</f>
        <v>0</v>
      </c>
      <c r="M243">
        <f>[1]!s_val_evtoebitda($A243,$B$1)</f>
        <v>44.8628255542368</v>
      </c>
      <c r="N243">
        <f>[1]!s_risk_betar24($A243,$B$1)</f>
        <v>1.16499996185303</v>
      </c>
      <c r="O243">
        <f>[1]!s_profitnotice_changeratio($A243,$B$1)</f>
        <v>0</v>
      </c>
      <c r="P243">
        <f>IFERROR([1]!i_pq_pctchange($A243,TEXT(DATE(YEAR($B$1),1,1),"yyyy-mm-dd"),$B$1),"")</f>
        <v>13.1809011432414</v>
      </c>
      <c r="Q243">
        <f>[1]!s_west_netprofit($A243,YEAR($B$1),$B$1,180)</f>
        <v>0</v>
      </c>
      <c r="R243">
        <f>[1]!s_west_eps($A243,YEAR($B$1),$B$1,180)</f>
        <v>0</v>
      </c>
      <c r="S243">
        <f>[1]!s_west_instnum_np($A243,YEAR($B$1),$B$1,180)</f>
        <v>0</v>
      </c>
      <c r="T243">
        <f>[1]!s_west_stdnetprofit($A243,YEAR($B$1),$B$1,180)</f>
        <v>0</v>
      </c>
      <c r="U243">
        <f>[1]!s_west_mediannetprofit($A243,YEAR($B$1),$B$1,180)</f>
        <v>0</v>
      </c>
      <c r="V243">
        <f>[1]!s_west_maxnetprofit($A243,YEAR($B$1),$B$1,180)</f>
        <v>0</v>
      </c>
      <c r="W243">
        <f>[1]!s_west_minnetprofit($A243,YEAR($B$1),$B$1,180)</f>
        <v>0</v>
      </c>
      <c r="X243">
        <f>[1]!s_west_netprofit($A243,YEAR($B$1)+1,$B$1,180)</f>
        <v>0</v>
      </c>
      <c r="Y243">
        <f>[1]!s_west_eps($A243,YEAR($B$1)+1,$B$1,180)</f>
        <v>0</v>
      </c>
      <c r="Z243">
        <f>[1]!s_west_instnum_np($A243,YEAR($B$1)+1,$B$1,180)</f>
        <v>0</v>
      </c>
      <c r="AA243">
        <f>[1]!s_west_stdnetprofit($A243,YEAR($B$1)+1,$B$1,180)</f>
        <v>0</v>
      </c>
      <c r="AB243">
        <f>[1]!s_west_mediannetprofit($A243,YEAR($B$1)+1,$B$1,180)</f>
        <v>0</v>
      </c>
      <c r="AC243">
        <f>[1]!s_west_maxnetprofit($A243,YEAR($B$1)+1,$B$1,180)</f>
        <v>0</v>
      </c>
      <c r="AD243">
        <f>[1]!s_west_minnetprofit($A243,YEAR($B$1)+1,$B$1,180)</f>
        <v>0</v>
      </c>
      <c r="AE243">
        <f>[1]!s_west_avgroe($A243,YEAR($B$1),$B$1,180)</f>
        <v>0</v>
      </c>
      <c r="AF243">
        <f>IFERROR([1]!s_info_indexweight($A243,$B$1,"000016.SH"),"")</f>
        <v>0</v>
      </c>
      <c r="AG243">
        <f>IFERROR([1]!s_info_indexweight($A243,$B$1,"000300.SH"),"")</f>
        <v>0</v>
      </c>
      <c r="AH243">
        <f>IFERROR([1]!s_info_indexweight($A243,$B$1,"000905.SH"),"")</f>
        <v>0</v>
      </c>
      <c r="AI243">
        <f>IFERROR([1]!s_info_indexweight($A243,$B$1,"000852.SH"),"")</f>
        <v>6.4000000000000001E-2</v>
      </c>
    </row>
    <row r="244" spans="1:35">
      <c r="A244" t="s">
        <v>276</v>
      </c>
      <c r="B244">
        <f>[1]!s_dq_close($A244,$B$1,3)</f>
        <v>13.72</v>
      </c>
      <c r="C244">
        <f>[1]!s_dq_volume($A244,$B$1)</f>
        <v>13107211</v>
      </c>
      <c r="D244">
        <f>[1]!s_dq_amount($A244,$B$1)</f>
        <v>181187137</v>
      </c>
      <c r="E244">
        <f>[1]!s_dq_turn($A244,$B$1)</f>
        <v>0.471931510962385</v>
      </c>
      <c r="F244">
        <f>[1]!S_VAL_MV($A244,$B$1)</f>
        <v>38341021832.68</v>
      </c>
      <c r="G244">
        <f>[1]!s_val_ev($A244,$B$1)</f>
        <v>38341021832.68</v>
      </c>
      <c r="H244">
        <f>[1]!s_val_ev1($A244,$B$1)</f>
        <v>59356148800.209999</v>
      </c>
      <c r="I244">
        <f>IFERROR([1]!s_mq_amount($A244,$B$1),"")</f>
        <v>440197748</v>
      </c>
      <c r="J244">
        <f>[1]!s_val_pe_ttm($A244,$B$1)</f>
        <v>11.7217874526978</v>
      </c>
      <c r="K244">
        <f>[1]!s_val_pb_lf($A244,$B$1)</f>
        <v>1.2276797294616699</v>
      </c>
      <c r="L244">
        <f>[1]!s_val_dividendyield2($A244,$B$1)</f>
        <v>2.9154518950437298</v>
      </c>
      <c r="M244">
        <f>[1]!s_val_evtoebitda($A244,$B$1)</f>
        <v>8.4573313573845397</v>
      </c>
      <c r="N244">
        <f>[1]!s_risk_betar24($A244,$B$1)</f>
        <v>1.3336999416351301</v>
      </c>
      <c r="O244">
        <f>[1]!s_profitnotice_changeratio($A244,$B$1)</f>
        <v>0</v>
      </c>
      <c r="P244">
        <f>IFERROR([1]!i_pq_pctchange($A244,TEXT(DATE(YEAR($B$1),1,1),"yyyy-mm-dd"),$B$1),"")</f>
        <v>-12.8888888888889</v>
      </c>
      <c r="Q244">
        <f>[1]!s_west_netprofit($A244,YEAR($B$1),$B$1,180)</f>
        <v>3638887826</v>
      </c>
      <c r="R244">
        <f>[1]!s_west_eps($A244,YEAR($B$1),$B$1,180)</f>
        <v>1.3020000457763701</v>
      </c>
      <c r="S244">
        <f>[1]!s_west_instnum_np($A244,YEAR($B$1),$B$1,180)</f>
        <v>23</v>
      </c>
      <c r="T244">
        <f>[1]!s_west_stdnetprofit($A244,YEAR($B$1),$B$1,180)</f>
        <v>134152524</v>
      </c>
      <c r="U244">
        <f>[1]!s_west_mediannetprofit($A244,YEAR($B$1),$B$1,180)</f>
        <v>3604510000</v>
      </c>
      <c r="V244">
        <f>[1]!s_west_maxnetprofit($A244,YEAR($B$1),$B$1,180)</f>
        <v>4020000000</v>
      </c>
      <c r="W244">
        <f>[1]!s_west_minnetprofit($A244,YEAR($B$1),$B$1,180)</f>
        <v>3405400000</v>
      </c>
      <c r="X244">
        <f>[1]!s_west_netprofit($A244,YEAR($B$1)+1,$B$1,180)</f>
        <v>4028067826</v>
      </c>
      <c r="Y244">
        <f>[1]!s_west_eps($A244,YEAR($B$1)+1,$B$1,180)</f>
        <v>1.44130003452301</v>
      </c>
      <c r="Z244">
        <f>[1]!s_west_instnum_np($A244,YEAR($B$1)+1,$B$1,180)</f>
        <v>23</v>
      </c>
      <c r="AA244">
        <f>[1]!s_west_stdnetprofit($A244,YEAR($B$1)+1,$B$1,180)</f>
        <v>235942763</v>
      </c>
      <c r="AB244">
        <f>[1]!s_west_mediannetprofit($A244,YEAR($B$1)+1,$B$1,180)</f>
        <v>4050830000</v>
      </c>
      <c r="AC244">
        <f>[1]!s_west_maxnetprofit($A244,YEAR($B$1)+1,$B$1,180)</f>
        <v>4400000000</v>
      </c>
      <c r="AD244">
        <f>[1]!s_west_minnetprofit($A244,YEAR($B$1)+1,$B$1,180)</f>
        <v>3240900000</v>
      </c>
      <c r="AE244">
        <f>[1]!s_west_avgroe($A244,YEAR($B$1),$B$1,180)</f>
        <v>11.016099929809601</v>
      </c>
      <c r="AF244">
        <f>IFERROR([1]!s_info_indexweight($A244,$B$1,"000016.SH"),"")</f>
        <v>0</v>
      </c>
      <c r="AG244">
        <f>IFERROR([1]!s_info_indexweight($A244,$B$1,"000300.SH"),"")</f>
        <v>0</v>
      </c>
      <c r="AH244">
        <f>IFERROR([1]!s_info_indexweight($A244,$B$1,"000905.SH"),"")</f>
        <v>0.22</v>
      </c>
      <c r="AI244">
        <f>IFERROR([1]!s_info_indexweight($A244,$B$1,"000852.SH"),"")</f>
        <v>0</v>
      </c>
    </row>
    <row r="245" spans="1:35">
      <c r="A245" t="s">
        <v>277</v>
      </c>
      <c r="B245">
        <f>[1]!s_dq_close($A245,$B$1,3)</f>
        <v>12.05</v>
      </c>
      <c r="C245">
        <f>[1]!s_dq_volume($A245,$B$1)</f>
        <v>50498010</v>
      </c>
      <c r="D245">
        <f>[1]!s_dq_amount($A245,$B$1)</f>
        <v>611829145</v>
      </c>
      <c r="E245">
        <f>[1]!s_dq_turn($A245,$B$1)</f>
        <v>6.2298632168527304</v>
      </c>
      <c r="F245">
        <f>[1]!S_VAL_MV($A245,$B$1)</f>
        <v>10942922192.15</v>
      </c>
      <c r="G245">
        <f>[1]!s_val_ev($A245,$B$1)</f>
        <v>10942922192.15</v>
      </c>
      <c r="H245">
        <f>[1]!s_val_ev1($A245,$B$1)</f>
        <v>11139717839.76</v>
      </c>
      <c r="I245">
        <f>IFERROR([1]!s_mq_amount($A245,$B$1),"")</f>
        <v>1375318120</v>
      </c>
      <c r="J245">
        <f>[1]!s_val_pe_ttm($A245,$B$1)</f>
        <v>89.998275756835895</v>
      </c>
      <c r="K245">
        <f>[1]!s_val_pb_lf($A245,$B$1)</f>
        <v>2.6881902217864999</v>
      </c>
      <c r="L245">
        <f>[1]!s_val_dividendyield2($A245,$B$1)</f>
        <v>0.14066303985092801</v>
      </c>
      <c r="M245">
        <f>[1]!s_val_evtoebitda($A245,$B$1)</f>
        <v>53.110086404828401</v>
      </c>
      <c r="N245">
        <f>[1]!s_risk_betar24($A245,$B$1)</f>
        <v>1.7842999696731601</v>
      </c>
      <c r="O245">
        <f>[1]!s_profitnotice_changeratio($A245,$B$1)</f>
        <v>0</v>
      </c>
      <c r="P245">
        <f>IFERROR([1]!i_pq_pctchange($A245,TEXT(DATE(YEAR($B$1),1,1),"yyyy-mm-dd"),$B$1),"")</f>
        <v>26.1780104712042</v>
      </c>
      <c r="Q245">
        <f>[1]!s_west_netprofit($A245,YEAR($B$1),$B$1,180)</f>
        <v>99000000</v>
      </c>
      <c r="R245">
        <f>[1]!s_west_eps($A245,YEAR($B$1),$B$1,180)</f>
        <v>0.108999997377396</v>
      </c>
      <c r="S245">
        <f>[1]!s_west_instnum_np($A245,YEAR($B$1),$B$1,180)</f>
        <v>1</v>
      </c>
      <c r="T245">
        <f>[1]!s_west_stdnetprofit($A245,YEAR($B$1),$B$1,180)</f>
        <v>0</v>
      </c>
      <c r="U245">
        <f>[1]!s_west_mediannetprofit($A245,YEAR($B$1),$B$1,180)</f>
        <v>99000000</v>
      </c>
      <c r="V245">
        <f>[1]!s_west_maxnetprofit($A245,YEAR($B$1),$B$1,180)</f>
        <v>99000000</v>
      </c>
      <c r="W245">
        <f>[1]!s_west_minnetprofit($A245,YEAR($B$1),$B$1,180)</f>
        <v>99000000</v>
      </c>
      <c r="X245">
        <f>[1]!s_west_netprofit($A245,YEAR($B$1)+1,$B$1,180)</f>
        <v>120000000</v>
      </c>
      <c r="Y245">
        <f>[1]!s_west_eps($A245,YEAR($B$1)+1,$B$1,180)</f>
        <v>0.13210000097751601</v>
      </c>
      <c r="Z245">
        <f>[1]!s_west_instnum_np($A245,YEAR($B$1)+1,$B$1,180)</f>
        <v>1</v>
      </c>
      <c r="AA245">
        <f>[1]!s_west_stdnetprofit($A245,YEAR($B$1)+1,$B$1,180)</f>
        <v>0</v>
      </c>
      <c r="AB245">
        <f>[1]!s_west_mediannetprofit($A245,YEAR($B$1)+1,$B$1,180)</f>
        <v>120000000</v>
      </c>
      <c r="AC245">
        <f>[1]!s_west_maxnetprofit($A245,YEAR($B$1)+1,$B$1,180)</f>
        <v>120000000</v>
      </c>
      <c r="AD245">
        <f>[1]!s_west_minnetprofit($A245,YEAR($B$1)+1,$B$1,180)</f>
        <v>120000000</v>
      </c>
      <c r="AE245">
        <f>[1]!s_west_avgroe($A245,YEAR($B$1),$B$1,180)</f>
        <v>3.0999999046325701</v>
      </c>
      <c r="AF245">
        <f>IFERROR([1]!s_info_indexweight($A245,$B$1,"000016.SH"),"")</f>
        <v>0</v>
      </c>
      <c r="AG245">
        <f>IFERROR([1]!s_info_indexweight($A245,$B$1,"000300.SH"),"")</f>
        <v>0</v>
      </c>
      <c r="AH245">
        <f>IFERROR([1]!s_info_indexweight($A245,$B$1,"000905.SH"),"")</f>
        <v>0</v>
      </c>
      <c r="AI245">
        <f>IFERROR([1]!s_info_indexweight($A245,$B$1,"000852.SH"),"")</f>
        <v>8.5000000000000006E-2</v>
      </c>
    </row>
    <row r="246" spans="1:35">
      <c r="A246" t="s">
        <v>278</v>
      </c>
      <c r="B246">
        <f>[1]!s_dq_close($A246,$B$1,3)</f>
        <v>65.430000000000007</v>
      </c>
      <c r="C246">
        <f>[1]!s_dq_volume($A246,$B$1)</f>
        <v>68404115</v>
      </c>
      <c r="D246">
        <f>[1]!s_dq_amount($A246,$B$1)</f>
        <v>4333582959</v>
      </c>
      <c r="E246">
        <f>[1]!s_dq_turn($A246,$B$1)</f>
        <v>4.0762263072991898</v>
      </c>
      <c r="F246">
        <f>[1]!S_VAL_MV($A246,$B$1)</f>
        <v>109799626101.12</v>
      </c>
      <c r="G246">
        <f>[1]!s_val_ev($A246,$B$1)</f>
        <v>109799626101.12</v>
      </c>
      <c r="H246">
        <f>[1]!s_val_ev1($A246,$B$1)</f>
        <v>126858902341.7</v>
      </c>
      <c r="I246">
        <f>IFERROR([1]!s_mq_amount($A246,$B$1),"")</f>
        <v>8377419875</v>
      </c>
      <c r="J246">
        <f>[1]!s_val_pe_ttm($A246,$B$1)</f>
        <v>55.930305480957003</v>
      </c>
      <c r="K246">
        <f>[1]!s_val_pb_lf($A246,$B$1)</f>
        <v>5.5677580833435103</v>
      </c>
      <c r="L246">
        <f>[1]!s_val_dividendyield2($A246,$B$1)</f>
        <v>0.66330429466605501</v>
      </c>
      <c r="M246">
        <f>[1]!s_val_evtoebitda($A246,$B$1)</f>
        <v>24.463060691142999</v>
      </c>
      <c r="N246">
        <f>[1]!s_risk_betar24($A246,$B$1)</f>
        <v>2.73110008239746</v>
      </c>
      <c r="O246">
        <f>[1]!s_profitnotice_changeratio($A246,$B$1)</f>
        <v>0</v>
      </c>
      <c r="P246">
        <f>IFERROR([1]!i_pq_pctchange($A246,TEXT(DATE(YEAR($B$1),1,1),"yyyy-mm-dd"),$B$1),"")</f>
        <v>81.067178278839904</v>
      </c>
      <c r="Q246">
        <f>[1]!s_west_netprofit($A246,YEAR($B$1),$B$1,180)</f>
        <v>3002517143</v>
      </c>
      <c r="R246">
        <f>[1]!s_west_eps($A246,YEAR($B$1),$B$1,180)</f>
        <v>1.7891999483108501</v>
      </c>
      <c r="S246">
        <f>[1]!s_west_instnum_np($A246,YEAR($B$1),$B$1,180)</f>
        <v>7</v>
      </c>
      <c r="T246">
        <f>[1]!s_west_stdnetprofit($A246,YEAR($B$1),$B$1,180)</f>
        <v>298528243</v>
      </c>
      <c r="U246">
        <f>[1]!s_west_mediannetprofit($A246,YEAR($B$1),$B$1,180)</f>
        <v>3061620000</v>
      </c>
      <c r="V246">
        <f>[1]!s_west_maxnetprofit($A246,YEAR($B$1),$B$1,180)</f>
        <v>3332000000</v>
      </c>
      <c r="W246">
        <f>[1]!s_west_minnetprofit($A246,YEAR($B$1),$B$1,180)</f>
        <v>2416000000</v>
      </c>
      <c r="X246">
        <f>[1]!s_west_netprofit($A246,YEAR($B$1)+1,$B$1,180)</f>
        <v>3929162857</v>
      </c>
      <c r="Y246">
        <f>[1]!s_west_eps($A246,YEAR($B$1)+1,$B$1,180)</f>
        <v>2.3413999080657999</v>
      </c>
      <c r="Z246">
        <f>[1]!s_west_instnum_np($A246,YEAR($B$1)+1,$B$1,180)</f>
        <v>7</v>
      </c>
      <c r="AA246">
        <f>[1]!s_west_stdnetprofit($A246,YEAR($B$1)+1,$B$1,180)</f>
        <v>549302599</v>
      </c>
      <c r="AB246">
        <f>[1]!s_west_mediannetprofit($A246,YEAR($B$1)+1,$B$1,180)</f>
        <v>3878000000</v>
      </c>
      <c r="AC246">
        <f>[1]!s_west_maxnetprofit($A246,YEAR($B$1)+1,$B$1,180)</f>
        <v>4821000000</v>
      </c>
      <c r="AD246">
        <f>[1]!s_west_minnetprofit($A246,YEAR($B$1)+1,$B$1,180)</f>
        <v>3143000000</v>
      </c>
      <c r="AE246">
        <f>[1]!s_west_avgroe($A246,YEAR($B$1),$B$1,180)</f>
        <v>12.9743003845215</v>
      </c>
      <c r="AF246">
        <f>IFERROR([1]!s_info_indexweight($A246,$B$1,"000016.SH"),"")</f>
        <v>0</v>
      </c>
      <c r="AG246">
        <f>IFERROR([1]!s_info_indexweight($A246,$B$1,"000300.SH"),"")</f>
        <v>0</v>
      </c>
      <c r="AH246">
        <f>IFERROR([1]!s_info_indexweight($A246,$B$1,"000905.SH"),"")</f>
        <v>0.45300000000000001</v>
      </c>
      <c r="AI246">
        <f>IFERROR([1]!s_info_indexweight($A246,$B$1,"000852.SH"),"")</f>
        <v>0</v>
      </c>
    </row>
    <row r="247" spans="1:35">
      <c r="A247" t="s">
        <v>279</v>
      </c>
      <c r="B247">
        <f>[1]!s_dq_close($A247,$B$1,3)</f>
        <v>6.85</v>
      </c>
      <c r="C247">
        <f>[1]!s_dq_volume($A247,$B$1)</f>
        <v>706326901</v>
      </c>
      <c r="D247">
        <f>[1]!s_dq_amount($A247,$B$1)</f>
        <v>4994110267</v>
      </c>
      <c r="E247">
        <f>[1]!s_dq_turn($A247,$B$1)</f>
        <v>26.711871933433699</v>
      </c>
      <c r="F247">
        <f>[1]!S_VAL_MV($A247,$B$1)</f>
        <v>18188967269.650002</v>
      </c>
      <c r="G247">
        <f>[1]!s_val_ev($A247,$B$1)</f>
        <v>18188967269.650002</v>
      </c>
      <c r="H247">
        <f>[1]!s_val_ev1($A247,$B$1)</f>
        <v>18906344020.57</v>
      </c>
      <c r="I247">
        <f>IFERROR([1]!s_mq_amount($A247,$B$1),"")</f>
        <v>9130092121</v>
      </c>
      <c r="J247">
        <f>[1]!s_val_pe_ttm($A247,$B$1)</f>
        <v>44.832828521728501</v>
      </c>
      <c r="K247">
        <f>[1]!s_val_pb_lf($A247,$B$1)</f>
        <v>1.3054815530777</v>
      </c>
      <c r="L247">
        <f>[1]!s_val_dividendyield2($A247,$B$1)</f>
        <v>1.4598540145985399</v>
      </c>
      <c r="M247">
        <f>[1]!s_val_evtoebitda($A247,$B$1)</f>
        <v>20.835964494419201</v>
      </c>
      <c r="N247">
        <f>[1]!s_risk_betar24($A247,$B$1)</f>
        <v>1.63440001010895</v>
      </c>
      <c r="O247">
        <f>[1]!s_profitnotice_changeratio($A247,$B$1)</f>
        <v>0</v>
      </c>
      <c r="P247">
        <f>IFERROR([1]!i_pq_pctchange($A247,TEXT(DATE(YEAR($B$1),1,1),"yyyy-mm-dd"),$B$1),"")</f>
        <v>100.29239766081901</v>
      </c>
      <c r="Q247">
        <f>[1]!s_west_netprofit($A247,YEAR($B$1),$B$1,180)</f>
        <v>486420000</v>
      </c>
      <c r="R247">
        <f>[1]!s_west_eps($A247,YEAR($B$1),$B$1,180)</f>
        <v>0.18320000171661399</v>
      </c>
      <c r="S247">
        <f>[1]!s_west_instnum_np($A247,YEAR($B$1),$B$1,180)</f>
        <v>2</v>
      </c>
      <c r="T247">
        <f>[1]!s_west_stdnetprofit($A247,YEAR($B$1),$B$1,180)</f>
        <v>124083098</v>
      </c>
      <c r="U247">
        <f>[1]!s_west_mediannetprofit($A247,YEAR($B$1),$B$1,180)</f>
        <v>486420000</v>
      </c>
      <c r="V247">
        <f>[1]!s_west_maxnetprofit($A247,YEAR($B$1),$B$1,180)</f>
        <v>574160000</v>
      </c>
      <c r="W247">
        <f>[1]!s_west_minnetprofit($A247,YEAR($B$1),$B$1,180)</f>
        <v>398680000</v>
      </c>
      <c r="X247">
        <f>[1]!s_west_netprofit($A247,YEAR($B$1)+1,$B$1,180)</f>
        <v>495445000</v>
      </c>
      <c r="Y247">
        <f>[1]!s_west_eps($A247,YEAR($B$1)+1,$B$1,180)</f>
        <v>0.18659999966621399</v>
      </c>
      <c r="Z247">
        <f>[1]!s_west_instnum_np($A247,YEAR($B$1)+1,$B$1,180)</f>
        <v>2</v>
      </c>
      <c r="AA247">
        <f>[1]!s_west_stdnetprofit($A247,YEAR($B$1)+1,$B$1,180)</f>
        <v>171664313</v>
      </c>
      <c r="AB247">
        <f>[1]!s_west_mediannetprofit($A247,YEAR($B$1)+1,$B$1,180)</f>
        <v>495445000</v>
      </c>
      <c r="AC247">
        <f>[1]!s_west_maxnetprofit($A247,YEAR($B$1)+1,$B$1,180)</f>
        <v>616830000</v>
      </c>
      <c r="AD247">
        <f>[1]!s_west_minnetprofit($A247,YEAR($B$1)+1,$B$1,180)</f>
        <v>374060000</v>
      </c>
      <c r="AE247">
        <f>[1]!s_west_avgroe($A247,YEAR($B$1),$B$1,180)</f>
        <v>3.4849998950958301</v>
      </c>
      <c r="AF247">
        <f>IFERROR([1]!s_info_indexweight($A247,$B$1,"000016.SH"),"")</f>
        <v>0</v>
      </c>
      <c r="AG247">
        <f>IFERROR([1]!s_info_indexweight($A247,$B$1,"000300.SH"),"")</f>
        <v>0</v>
      </c>
      <c r="AH247">
        <f>IFERROR([1]!s_info_indexweight($A247,$B$1,"000905.SH"),"")</f>
        <v>0</v>
      </c>
      <c r="AI247">
        <f>IFERROR([1]!s_info_indexweight($A247,$B$1,"000852.SH"),"")</f>
        <v>0.106</v>
      </c>
    </row>
    <row r="248" spans="1:35">
      <c r="A248" t="s">
        <v>280</v>
      </c>
      <c r="B248">
        <f>[1]!s_dq_close($A248,$B$1,3)</f>
        <v>11.68</v>
      </c>
      <c r="C248">
        <f>[1]!s_dq_volume($A248,$B$1)</f>
        <v>29466217</v>
      </c>
      <c r="D248">
        <f>[1]!s_dq_amount($A248,$B$1)</f>
        <v>343841946</v>
      </c>
      <c r="E248">
        <f>[1]!s_dq_turn($A248,$B$1)</f>
        <v>1.3877573313418601</v>
      </c>
      <c r="F248">
        <f>[1]!S_VAL_MV($A248,$B$1)</f>
        <v>24800115033.599998</v>
      </c>
      <c r="G248">
        <f>[1]!s_val_ev($A248,$B$1)</f>
        <v>24800115033.599998</v>
      </c>
      <c r="H248">
        <f>[1]!s_val_ev1($A248,$B$1)</f>
        <v>29797460493.27</v>
      </c>
      <c r="I248">
        <f>IFERROR([1]!s_mq_amount($A248,$B$1),"")</f>
        <v>634081812</v>
      </c>
      <c r="J248">
        <f>[1]!s_val_pe_ttm($A248,$B$1)</f>
        <v>25.963293075561499</v>
      </c>
      <c r="K248">
        <f>[1]!s_val_pb_lf($A248,$B$1)</f>
        <v>3.24696922302246</v>
      </c>
      <c r="L248">
        <f>[1]!s_val_dividendyield2($A248,$B$1)</f>
        <v>1.7123287671232901</v>
      </c>
      <c r="M248">
        <f>[1]!s_val_evtoebitda($A248,$B$1)</f>
        <v>13.1382228971522</v>
      </c>
      <c r="N248">
        <f>[1]!s_risk_betar24($A248,$B$1)</f>
        <v>0.979900002479553</v>
      </c>
      <c r="O248">
        <f>[1]!s_profitnotice_changeratio($A248,$B$1)</f>
        <v>0</v>
      </c>
      <c r="P248">
        <f>IFERROR([1]!i_pq_pctchange($A248,TEXT(DATE(YEAR($B$1),1,1),"yyyy-mm-dd"),$B$1),"")</f>
        <v>-27.0455965021861</v>
      </c>
      <c r="Q248">
        <f>[1]!s_west_netprofit($A248,YEAR($B$1),$B$1,180)</f>
        <v>1075832500</v>
      </c>
      <c r="R248">
        <f>[1]!s_west_eps($A248,YEAR($B$1),$B$1,180)</f>
        <v>0.506699979305267</v>
      </c>
      <c r="S248">
        <f>[1]!s_west_instnum_np($A248,YEAR($B$1),$B$1,180)</f>
        <v>4</v>
      </c>
      <c r="T248">
        <f>[1]!s_west_stdnetprofit($A248,YEAR($B$1),$B$1,180)</f>
        <v>17747645</v>
      </c>
      <c r="U248">
        <f>[1]!s_west_mediannetprofit($A248,YEAR($B$1),$B$1,180)</f>
        <v>1074165000</v>
      </c>
      <c r="V248">
        <f>[1]!s_west_maxnetprofit($A248,YEAR($B$1),$B$1,180)</f>
        <v>1096000000</v>
      </c>
      <c r="W248">
        <f>[1]!s_west_minnetprofit($A248,YEAR($B$1),$B$1,180)</f>
        <v>1059000000</v>
      </c>
      <c r="X248">
        <f>[1]!s_west_netprofit($A248,YEAR($B$1)+1,$B$1,180)</f>
        <v>1264092500</v>
      </c>
      <c r="Y248">
        <f>[1]!s_west_eps($A248,YEAR($B$1)+1,$B$1,180)</f>
        <v>0.59530001878738403</v>
      </c>
      <c r="Z248">
        <f>[1]!s_west_instnum_np($A248,YEAR($B$1)+1,$B$1,180)</f>
        <v>4</v>
      </c>
      <c r="AA248">
        <f>[1]!s_west_stdnetprofit($A248,YEAR($B$1)+1,$B$1,180)</f>
        <v>56771303</v>
      </c>
      <c r="AB248">
        <f>[1]!s_west_mediannetprofit($A248,YEAR($B$1)+1,$B$1,180)</f>
        <v>1238500000</v>
      </c>
      <c r="AC248">
        <f>[1]!s_west_maxnetprofit($A248,YEAR($B$1)+1,$B$1,180)</f>
        <v>1349000000</v>
      </c>
      <c r="AD248">
        <f>[1]!s_west_minnetprofit($A248,YEAR($B$1)+1,$B$1,180)</f>
        <v>1230370000</v>
      </c>
      <c r="AE248">
        <f>[1]!s_west_avgroe($A248,YEAR($B$1),$B$1,180)</f>
        <v>12.0050001144409</v>
      </c>
      <c r="AF248">
        <f>IFERROR([1]!s_info_indexweight($A248,$B$1,"000016.SH"),"")</f>
        <v>0</v>
      </c>
      <c r="AG248">
        <f>IFERROR([1]!s_info_indexweight($A248,$B$1,"000300.SH"),"")</f>
        <v>0</v>
      </c>
      <c r="AH248">
        <f>IFERROR([1]!s_info_indexweight($A248,$B$1,"000905.SH"),"")</f>
        <v>0.16700000000000001</v>
      </c>
      <c r="AI248">
        <f>IFERROR([1]!s_info_indexweight($A248,$B$1,"000852.SH"),"")</f>
        <v>0</v>
      </c>
    </row>
    <row r="249" spans="1:35">
      <c r="A249" t="s">
        <v>281</v>
      </c>
      <c r="B249">
        <f>[1]!s_dq_close($A249,$B$1,3)</f>
        <v>9</v>
      </c>
      <c r="C249">
        <f>[1]!s_dq_volume($A249,$B$1)</f>
        <v>14103927</v>
      </c>
      <c r="D249">
        <f>[1]!s_dq_amount($A249,$B$1)</f>
        <v>126891040</v>
      </c>
      <c r="E249">
        <f>[1]!s_dq_turn($A249,$B$1)</f>
        <v>0.88248948965627105</v>
      </c>
      <c r="F249">
        <f>[1]!S_VAL_MV($A249,$B$1)</f>
        <v>14649503085</v>
      </c>
      <c r="G249">
        <f>[1]!s_val_ev($A249,$B$1)</f>
        <v>14649503085</v>
      </c>
      <c r="H249">
        <f>[1]!s_val_ev1($A249,$B$1)</f>
        <v>23662046517.669998</v>
      </c>
      <c r="I249">
        <f>IFERROR([1]!s_mq_amount($A249,$B$1),"")</f>
        <v>271006861</v>
      </c>
      <c r="J249">
        <f>[1]!s_val_pe_ttm($A249,$B$1)</f>
        <v>11.5961618423462</v>
      </c>
      <c r="K249">
        <f>[1]!s_val_pb_lf($A249,$B$1)</f>
        <v>0.91519820690154996</v>
      </c>
      <c r="L249">
        <f>[1]!s_val_dividendyield2($A249,$B$1)</f>
        <v>5.2219383554396401</v>
      </c>
      <c r="M249">
        <f>[1]!s_val_evtoebitda($A249,$B$1)</f>
        <v>3.23938623054398</v>
      </c>
      <c r="N249">
        <f>[1]!s_risk_betar24($A249,$B$1)</f>
        <v>1.0642999410629299</v>
      </c>
      <c r="O249">
        <f>[1]!s_profitnotice_changeratio($A249,$B$1)</f>
        <v>0</v>
      </c>
      <c r="P249">
        <f>IFERROR([1]!i_pq_pctchange($A249,TEXT(DATE(YEAR($B$1),1,1),"yyyy-mm-dd"),$B$1),"")</f>
        <v>-0.33222591362126502</v>
      </c>
      <c r="Q249">
        <f>[1]!s_west_netprofit($A249,YEAR($B$1),$B$1,180)</f>
        <v>1266617500</v>
      </c>
      <c r="R249">
        <f>[1]!s_west_eps($A249,YEAR($B$1),$B$1,180)</f>
        <v>0.77810001373291005</v>
      </c>
      <c r="S249">
        <f>[1]!s_west_instnum_np($A249,YEAR($B$1),$B$1,180)</f>
        <v>4</v>
      </c>
      <c r="T249">
        <f>[1]!s_west_stdnetprofit($A249,YEAR($B$1),$B$1,180)</f>
        <v>78507103</v>
      </c>
      <c r="U249">
        <f>[1]!s_west_mediannetprofit($A249,YEAR($B$1),$B$1,180)</f>
        <v>1250000000</v>
      </c>
      <c r="V249">
        <f>[1]!s_west_maxnetprofit($A249,YEAR($B$1),$B$1,180)</f>
        <v>1376470000</v>
      </c>
      <c r="W249">
        <f>[1]!s_west_minnetprofit($A249,YEAR($B$1),$B$1,180)</f>
        <v>1190000000</v>
      </c>
      <c r="X249">
        <f>[1]!s_west_netprofit($A249,YEAR($B$1)+1,$B$1,180)</f>
        <v>1383215000</v>
      </c>
      <c r="Y249">
        <f>[1]!s_west_eps($A249,YEAR($B$1)+1,$B$1,180)</f>
        <v>0.84969997406005904</v>
      </c>
      <c r="Z249">
        <f>[1]!s_west_instnum_np($A249,YEAR($B$1)+1,$B$1,180)</f>
        <v>4</v>
      </c>
      <c r="AA249">
        <f>[1]!s_west_stdnetprofit($A249,YEAR($B$1)+1,$B$1,180)</f>
        <v>90060784</v>
      </c>
      <c r="AB249">
        <f>[1]!s_west_mediannetprofit($A249,YEAR($B$1)+1,$B$1,180)</f>
        <v>1371500000</v>
      </c>
      <c r="AC249">
        <f>[1]!s_west_maxnetprofit($A249,YEAR($B$1)+1,$B$1,180)</f>
        <v>1482860000</v>
      </c>
      <c r="AD249">
        <f>[1]!s_west_minnetprofit($A249,YEAR($B$1)+1,$B$1,180)</f>
        <v>1307000000</v>
      </c>
      <c r="AE249">
        <f>[1]!s_west_avgroe($A249,YEAR($B$1),$B$1,180)</f>
        <v>7.3724999427795401</v>
      </c>
      <c r="AF249">
        <f>IFERROR([1]!s_info_indexweight($A249,$B$1,"000016.SH"),"")</f>
        <v>0</v>
      </c>
      <c r="AG249">
        <f>IFERROR([1]!s_info_indexweight($A249,$B$1,"000300.SH"),"")</f>
        <v>0</v>
      </c>
      <c r="AH249">
        <f>IFERROR([1]!s_info_indexweight($A249,$B$1,"000905.SH"),"")</f>
        <v>0</v>
      </c>
      <c r="AI249">
        <f>IFERROR([1]!s_info_indexweight($A249,$B$1,"000852.SH"),"")</f>
        <v>9.4E-2</v>
      </c>
    </row>
    <row r="250" spans="1:35">
      <c r="A250" t="s">
        <v>282</v>
      </c>
      <c r="B250">
        <f>[1]!s_dq_close($A250,$B$1,3)</f>
        <v>7.33</v>
      </c>
      <c r="C250">
        <f>[1]!s_dq_volume($A250,$B$1)</f>
        <v>9888500</v>
      </c>
      <c r="D250">
        <f>[1]!s_dq_amount($A250,$B$1)</f>
        <v>72845785</v>
      </c>
      <c r="E250">
        <f>[1]!s_dq_turn($A250,$B$1)</f>
        <v>0.98148883374689799</v>
      </c>
      <c r="F250">
        <f>[1]!S_VAL_MV($A250,$B$1)</f>
        <v>7384975000</v>
      </c>
      <c r="G250">
        <f>[1]!s_val_ev($A250,$B$1)</f>
        <v>7384975000</v>
      </c>
      <c r="H250">
        <f>[1]!s_val_ev1($A250,$B$1)</f>
        <v>7582975000</v>
      </c>
      <c r="I250">
        <f>IFERROR([1]!s_mq_amount($A250,$B$1),"")</f>
        <v>152994830</v>
      </c>
      <c r="J250">
        <f>[1]!s_val_pe_ttm($A250,$B$1)</f>
        <v>110.93625640869099</v>
      </c>
      <c r="K250">
        <f>[1]!s_val_pb_lf($A250,$B$1)</f>
        <v>1.9222629070282</v>
      </c>
      <c r="L250">
        <f>[1]!s_val_dividendyield2($A250,$B$1)</f>
        <v>1.6118619348068199</v>
      </c>
      <c r="M250">
        <f>[1]!s_val_evtoebitda($A250,$B$1)</f>
        <v>23.5135008487152</v>
      </c>
      <c r="N250">
        <f>[1]!s_risk_betar24($A250,$B$1)</f>
        <v>0.82929998636245705</v>
      </c>
      <c r="O250">
        <f>[1]!s_profitnotice_changeratio($A250,$B$1)</f>
        <v>0</v>
      </c>
      <c r="P250">
        <f>IFERROR([1]!i_pq_pctchange($A250,TEXT(DATE(YEAR($B$1),1,1),"yyyy-mm-dd"),$B$1),"")</f>
        <v>-36.260869565217398</v>
      </c>
      <c r="Q250">
        <f>[1]!s_west_netprofit($A250,YEAR($B$1),$B$1,180)</f>
        <v>0</v>
      </c>
      <c r="R250">
        <f>[1]!s_west_eps($A250,YEAR($B$1),$B$1,180)</f>
        <v>0</v>
      </c>
      <c r="S250">
        <f>[1]!s_west_instnum_np($A250,YEAR($B$1),$B$1,180)</f>
        <v>0</v>
      </c>
      <c r="T250">
        <f>[1]!s_west_stdnetprofit($A250,YEAR($B$1),$B$1,180)</f>
        <v>0</v>
      </c>
      <c r="U250">
        <f>[1]!s_west_mediannetprofit($A250,YEAR($B$1),$B$1,180)</f>
        <v>0</v>
      </c>
      <c r="V250">
        <f>[1]!s_west_maxnetprofit($A250,YEAR($B$1),$B$1,180)</f>
        <v>0</v>
      </c>
      <c r="W250">
        <f>[1]!s_west_minnetprofit($A250,YEAR($B$1),$B$1,180)</f>
        <v>0</v>
      </c>
      <c r="X250">
        <f>[1]!s_west_netprofit($A250,YEAR($B$1)+1,$B$1,180)</f>
        <v>0</v>
      </c>
      <c r="Y250">
        <f>[1]!s_west_eps($A250,YEAR($B$1)+1,$B$1,180)</f>
        <v>0</v>
      </c>
      <c r="Z250">
        <f>[1]!s_west_instnum_np($A250,YEAR($B$1)+1,$B$1,180)</f>
        <v>0</v>
      </c>
      <c r="AA250">
        <f>[1]!s_west_stdnetprofit($A250,YEAR($B$1)+1,$B$1,180)</f>
        <v>0</v>
      </c>
      <c r="AB250">
        <f>[1]!s_west_mediannetprofit($A250,YEAR($B$1)+1,$B$1,180)</f>
        <v>0</v>
      </c>
      <c r="AC250">
        <f>[1]!s_west_maxnetprofit($A250,YEAR($B$1)+1,$B$1,180)</f>
        <v>0</v>
      </c>
      <c r="AD250">
        <f>[1]!s_west_minnetprofit($A250,YEAR($B$1)+1,$B$1,180)</f>
        <v>0</v>
      </c>
      <c r="AE250">
        <f>[1]!s_west_avgroe($A250,YEAR($B$1),$B$1,180)</f>
        <v>0</v>
      </c>
      <c r="AF250">
        <f>IFERROR([1]!s_info_indexweight($A250,$B$1,"000016.SH"),"")</f>
        <v>0</v>
      </c>
      <c r="AG250">
        <f>IFERROR([1]!s_info_indexweight($A250,$B$1,"000300.SH"),"")</f>
        <v>0</v>
      </c>
      <c r="AH250">
        <f>IFERROR([1]!s_info_indexweight($A250,$B$1,"000905.SH"),"")</f>
        <v>0</v>
      </c>
      <c r="AI250">
        <f>IFERROR([1]!s_info_indexweight($A250,$B$1,"000852.SH"),"")</f>
        <v>0.04</v>
      </c>
    </row>
    <row r="251" spans="1:35">
      <c r="A251" t="s">
        <v>283</v>
      </c>
      <c r="B251">
        <f>[1]!s_dq_close($A251,$B$1,3)</f>
        <v>11.52</v>
      </c>
      <c r="C251">
        <f>[1]!s_dq_volume($A251,$B$1)</f>
        <v>37168479</v>
      </c>
      <c r="D251">
        <f>[1]!s_dq_amount($A251,$B$1)</f>
        <v>431434131</v>
      </c>
      <c r="E251">
        <f>[1]!s_dq_turn($A251,$B$1)</f>
        <v>2.9963979815040598</v>
      </c>
      <c r="F251">
        <f>[1]!S_VAL_MV($A251,$B$1)</f>
        <v>14289877670.4</v>
      </c>
      <c r="G251">
        <f>[1]!s_val_ev($A251,$B$1)</f>
        <v>14289877670.4</v>
      </c>
      <c r="H251">
        <f>[1]!s_val_ev1($A251,$B$1)</f>
        <v>14932016360.4</v>
      </c>
      <c r="I251">
        <f>IFERROR([1]!s_mq_amount($A251,$B$1),"")</f>
        <v>605886449</v>
      </c>
      <c r="J251">
        <f>[1]!s_val_pe_ttm($A251,$B$1)</f>
        <v>19.444028854370099</v>
      </c>
      <c r="K251">
        <f>[1]!s_val_pb_lf($A251,$B$1)</f>
        <v>1.7588143348693801</v>
      </c>
      <c r="L251">
        <f>[1]!s_val_dividendyield2($A251,$B$1)</f>
        <v>1.9965277777777799</v>
      </c>
      <c r="M251">
        <f>[1]!s_val_evtoebitda($A251,$B$1)</f>
        <v>8.8633509901763894</v>
      </c>
      <c r="N251">
        <f>[1]!s_risk_betar24($A251,$B$1)</f>
        <v>0.84219998121261597</v>
      </c>
      <c r="O251">
        <f>[1]!s_profitnotice_changeratio($A251,$B$1)</f>
        <v>0</v>
      </c>
      <c r="P251">
        <f>IFERROR([1]!i_pq_pctchange($A251,TEXT(DATE(YEAR($B$1),1,1),"yyyy-mm-dd"),$B$1),"")</f>
        <v>-13.5135135135135</v>
      </c>
      <c r="Q251">
        <f>[1]!s_west_netprofit($A251,YEAR($B$1),$B$1,180)</f>
        <v>904431429</v>
      </c>
      <c r="R251">
        <f>[1]!s_west_eps($A251,YEAR($B$1),$B$1,180)</f>
        <v>0.72909998893737804</v>
      </c>
      <c r="S251">
        <f>[1]!s_west_instnum_np($A251,YEAR($B$1),$B$1,180)</f>
        <v>7</v>
      </c>
      <c r="T251">
        <f>[1]!s_west_stdnetprofit($A251,YEAR($B$1),$B$1,180)</f>
        <v>39134506</v>
      </c>
      <c r="U251">
        <f>[1]!s_west_mediannetprofit($A251,YEAR($B$1),$B$1,180)</f>
        <v>891000000</v>
      </c>
      <c r="V251">
        <f>[1]!s_west_maxnetprofit($A251,YEAR($B$1),$B$1,180)</f>
        <v>975000000</v>
      </c>
      <c r="W251">
        <f>[1]!s_west_minnetprofit($A251,YEAR($B$1),$B$1,180)</f>
        <v>857000000</v>
      </c>
      <c r="X251">
        <f>[1]!s_west_netprofit($A251,YEAR($B$1)+1,$B$1,180)</f>
        <v>1034647143</v>
      </c>
      <c r="Y251">
        <f>[1]!s_west_eps($A251,YEAR($B$1)+1,$B$1,180)</f>
        <v>0.83410000801086404</v>
      </c>
      <c r="Z251">
        <f>[1]!s_west_instnum_np($A251,YEAR($B$1)+1,$B$1,180)</f>
        <v>7</v>
      </c>
      <c r="AA251">
        <f>[1]!s_west_stdnetprofit($A251,YEAR($B$1)+1,$B$1,180)</f>
        <v>38478672</v>
      </c>
      <c r="AB251">
        <f>[1]!s_west_mediannetprofit($A251,YEAR($B$1)+1,$B$1,180)</f>
        <v>1022000000</v>
      </c>
      <c r="AC251">
        <f>[1]!s_west_maxnetprofit($A251,YEAR($B$1)+1,$B$1,180)</f>
        <v>1089530000</v>
      </c>
      <c r="AD251">
        <f>[1]!s_west_minnetprofit($A251,YEAR($B$1)+1,$B$1,180)</f>
        <v>985000000</v>
      </c>
      <c r="AE251">
        <f>[1]!s_west_avgroe($A251,YEAR($B$1),$B$1,180)</f>
        <v>10.475700378418001</v>
      </c>
      <c r="AF251">
        <f>IFERROR([1]!s_info_indexweight($A251,$B$1,"000016.SH"),"")</f>
        <v>0</v>
      </c>
      <c r="AG251">
        <f>IFERROR([1]!s_info_indexweight($A251,$B$1,"000300.SH"),"")</f>
        <v>0</v>
      </c>
      <c r="AH251">
        <f>IFERROR([1]!s_info_indexweight($A251,$B$1,"000905.SH"),"")</f>
        <v>0</v>
      </c>
      <c r="AI251">
        <f>IFERROR([1]!s_info_indexweight($A251,$B$1,"000852.SH"),"")</f>
        <v>5.5E-2</v>
      </c>
    </row>
    <row r="252" spans="1:35">
      <c r="A252" t="s">
        <v>284</v>
      </c>
      <c r="B252">
        <f>[1]!s_dq_close($A252,$B$1,3)</f>
        <v>8.41</v>
      </c>
      <c r="C252">
        <f>[1]!s_dq_volume($A252,$B$1)</f>
        <v>16489842</v>
      </c>
      <c r="D252">
        <f>[1]!s_dq_amount($A252,$B$1)</f>
        <v>139171537</v>
      </c>
      <c r="E252">
        <f>[1]!s_dq_turn($A252,$B$1)</f>
        <v>1.5373290732284199</v>
      </c>
      <c r="F252">
        <f>[1]!S_VAL_MV($A252,$B$1)</f>
        <v>9037531190.2399998</v>
      </c>
      <c r="G252">
        <f>[1]!s_val_ev($A252,$B$1)</f>
        <v>9037531190.2399998</v>
      </c>
      <c r="H252">
        <f>[1]!s_val_ev1($A252,$B$1)</f>
        <v>19044242262.549999</v>
      </c>
      <c r="I252">
        <f>IFERROR([1]!s_mq_amount($A252,$B$1),"")</f>
        <v>249463433</v>
      </c>
      <c r="J252">
        <f>[1]!s_val_pe_ttm($A252,$B$1)</f>
        <v>129.359619140625</v>
      </c>
      <c r="K252">
        <f>[1]!s_val_pb_lf($A252,$B$1)</f>
        <v>1.92953097820282</v>
      </c>
      <c r="L252">
        <f>[1]!s_val_dividendyield2($A252,$B$1)</f>
        <v>0.23781212841854901</v>
      </c>
      <c r="M252">
        <f>[1]!s_val_evtoebitda($A252,$B$1)</f>
        <v>20.445020258306101</v>
      </c>
      <c r="N252">
        <f>[1]!s_risk_betar24($A252,$B$1)</f>
        <v>1.60339999198914</v>
      </c>
      <c r="O252">
        <f>[1]!s_profitnotice_changeratio($A252,$B$1)</f>
        <v>0</v>
      </c>
      <c r="P252">
        <f>IFERROR([1]!i_pq_pctchange($A252,TEXT(DATE(YEAR($B$1),1,1),"yyyy-mm-dd"),$B$1),"")</f>
        <v>-32.232070910555997</v>
      </c>
      <c r="Q252">
        <f>[1]!s_west_netprofit($A252,YEAR($B$1),$B$1,180)</f>
        <v>0</v>
      </c>
      <c r="R252">
        <f>[1]!s_west_eps($A252,YEAR($B$1),$B$1,180)</f>
        <v>0</v>
      </c>
      <c r="S252">
        <f>[1]!s_west_instnum_np($A252,YEAR($B$1),$B$1,180)</f>
        <v>0</v>
      </c>
      <c r="T252">
        <f>[1]!s_west_stdnetprofit($A252,YEAR($B$1),$B$1,180)</f>
        <v>0</v>
      </c>
      <c r="U252">
        <f>[1]!s_west_mediannetprofit($A252,YEAR($B$1),$B$1,180)</f>
        <v>0</v>
      </c>
      <c r="V252">
        <f>[1]!s_west_maxnetprofit($A252,YEAR($B$1),$B$1,180)</f>
        <v>0</v>
      </c>
      <c r="W252">
        <f>[1]!s_west_minnetprofit($A252,YEAR($B$1),$B$1,180)</f>
        <v>0</v>
      </c>
      <c r="X252">
        <f>[1]!s_west_netprofit($A252,YEAR($B$1)+1,$B$1,180)</f>
        <v>0</v>
      </c>
      <c r="Y252">
        <f>[1]!s_west_eps($A252,YEAR($B$1)+1,$B$1,180)</f>
        <v>0</v>
      </c>
      <c r="Z252">
        <f>[1]!s_west_instnum_np($A252,YEAR($B$1)+1,$B$1,180)</f>
        <v>0</v>
      </c>
      <c r="AA252">
        <f>[1]!s_west_stdnetprofit($A252,YEAR($B$1)+1,$B$1,180)</f>
        <v>0</v>
      </c>
      <c r="AB252">
        <f>[1]!s_west_mediannetprofit($A252,YEAR($B$1)+1,$B$1,180)</f>
        <v>0</v>
      </c>
      <c r="AC252">
        <f>[1]!s_west_maxnetprofit($A252,YEAR($B$1)+1,$B$1,180)</f>
        <v>0</v>
      </c>
      <c r="AD252">
        <f>[1]!s_west_minnetprofit($A252,YEAR($B$1)+1,$B$1,180)</f>
        <v>0</v>
      </c>
      <c r="AE252">
        <f>[1]!s_west_avgroe($A252,YEAR($B$1),$B$1,180)</f>
        <v>0</v>
      </c>
      <c r="AF252">
        <f>IFERROR([1]!s_info_indexweight($A252,$B$1,"000016.SH"),"")</f>
        <v>0</v>
      </c>
      <c r="AG252">
        <f>IFERROR([1]!s_info_indexweight($A252,$B$1,"000300.SH"),"")</f>
        <v>0</v>
      </c>
      <c r="AH252">
        <f>IFERROR([1]!s_info_indexweight($A252,$B$1,"000905.SH"),"")</f>
        <v>0</v>
      </c>
      <c r="AI252">
        <f>IFERROR([1]!s_info_indexweight($A252,$B$1,"000852.SH"),"")</f>
        <v>6.9000000000000006E-2</v>
      </c>
    </row>
    <row r="253" spans="1:35">
      <c r="A253" t="s">
        <v>285</v>
      </c>
      <c r="B253">
        <f>[1]!s_dq_close($A253,$B$1,3)</f>
        <v>5.97</v>
      </c>
      <c r="C253">
        <f>[1]!s_dq_volume($A253,$B$1)</f>
        <v>61819950</v>
      </c>
      <c r="D253">
        <f>[1]!s_dq_amount($A253,$B$1)</f>
        <v>380866433</v>
      </c>
      <c r="E253">
        <f>[1]!s_dq_turn($A253,$B$1)</f>
        <v>3.8270067420244098</v>
      </c>
      <c r="F253">
        <f>[1]!S_VAL_MV($A253,$B$1)</f>
        <v>9663730060.4099998</v>
      </c>
      <c r="G253">
        <f>[1]!s_val_ev($A253,$B$1)</f>
        <v>9663730060.4099998</v>
      </c>
      <c r="H253">
        <f>[1]!s_val_ev1($A253,$B$1)</f>
        <v>10762772036.200001</v>
      </c>
      <c r="I253">
        <f>IFERROR([1]!s_mq_amount($A253,$B$1),"")</f>
        <v>702016476</v>
      </c>
      <c r="J253">
        <f>[1]!s_val_pe_ttm($A253,$B$1)</f>
        <v>-130.84010314941401</v>
      </c>
      <c r="K253">
        <f>[1]!s_val_pb_lf($A253,$B$1)</f>
        <v>1.95582830905914</v>
      </c>
      <c r="L253">
        <f>[1]!s_val_dividendyield2($A253,$B$1)</f>
        <v>0</v>
      </c>
      <c r="M253">
        <f>[1]!s_val_evtoebitda($A253,$B$1)</f>
        <v>42.192650256788902</v>
      </c>
      <c r="N253">
        <f>[1]!s_risk_betar24($A253,$B$1)</f>
        <v>0.90479999780654896</v>
      </c>
      <c r="O253">
        <f>[1]!s_profitnotice_changeratio($A253,$B$1)</f>
        <v>0</v>
      </c>
      <c r="P253">
        <f>IFERROR([1]!i_pq_pctchange($A253,TEXT(DATE(YEAR($B$1),1,1),"yyyy-mm-dd"),$B$1),"")</f>
        <v>-4.3269230769230802</v>
      </c>
      <c r="Q253">
        <f>[1]!s_west_netprofit($A253,YEAR($B$1),$B$1,180)</f>
        <v>0</v>
      </c>
      <c r="R253">
        <f>[1]!s_west_eps($A253,YEAR($B$1),$B$1,180)</f>
        <v>0</v>
      </c>
      <c r="S253">
        <f>[1]!s_west_instnum_np($A253,YEAR($B$1),$B$1,180)</f>
        <v>0</v>
      </c>
      <c r="T253">
        <f>[1]!s_west_stdnetprofit($A253,YEAR($B$1),$B$1,180)</f>
        <v>0</v>
      </c>
      <c r="U253">
        <f>[1]!s_west_mediannetprofit($A253,YEAR($B$1),$B$1,180)</f>
        <v>0</v>
      </c>
      <c r="V253">
        <f>[1]!s_west_maxnetprofit($A253,YEAR($B$1),$B$1,180)</f>
        <v>0</v>
      </c>
      <c r="W253">
        <f>[1]!s_west_minnetprofit($A253,YEAR($B$1),$B$1,180)</f>
        <v>0</v>
      </c>
      <c r="X253">
        <f>[1]!s_west_netprofit($A253,YEAR($B$1)+1,$B$1,180)</f>
        <v>0</v>
      </c>
      <c r="Y253">
        <f>[1]!s_west_eps($A253,YEAR($B$1)+1,$B$1,180)</f>
        <v>0</v>
      </c>
      <c r="Z253">
        <f>[1]!s_west_instnum_np($A253,YEAR($B$1)+1,$B$1,180)</f>
        <v>0</v>
      </c>
      <c r="AA253">
        <f>[1]!s_west_stdnetprofit($A253,YEAR($B$1)+1,$B$1,180)</f>
        <v>0</v>
      </c>
      <c r="AB253">
        <f>[1]!s_west_mediannetprofit($A253,YEAR($B$1)+1,$B$1,180)</f>
        <v>0</v>
      </c>
      <c r="AC253">
        <f>[1]!s_west_maxnetprofit($A253,YEAR($B$1)+1,$B$1,180)</f>
        <v>0</v>
      </c>
      <c r="AD253">
        <f>[1]!s_west_minnetprofit($A253,YEAR($B$1)+1,$B$1,180)</f>
        <v>0</v>
      </c>
      <c r="AE253">
        <f>[1]!s_west_avgroe($A253,YEAR($B$1),$B$1,180)</f>
        <v>0</v>
      </c>
      <c r="AF253">
        <f>IFERROR([1]!s_info_indexweight($A253,$B$1,"000016.SH"),"")</f>
        <v>0</v>
      </c>
      <c r="AG253">
        <f>IFERROR([1]!s_info_indexweight($A253,$B$1,"000300.SH"),"")</f>
        <v>0</v>
      </c>
      <c r="AH253">
        <f>IFERROR([1]!s_info_indexweight($A253,$B$1,"000905.SH"),"")</f>
        <v>0</v>
      </c>
      <c r="AI253">
        <f>IFERROR([1]!s_info_indexweight($A253,$B$1,"000852.SH"),"")</f>
        <v>6.7000000000000004E-2</v>
      </c>
    </row>
    <row r="254" spans="1:35">
      <c r="A254" t="s">
        <v>286</v>
      </c>
      <c r="B254">
        <f>[1]!s_dq_close($A254,$B$1,3)</f>
        <v>6.38</v>
      </c>
      <c r="C254">
        <f>[1]!s_dq_volume($A254,$B$1)</f>
        <v>24058931</v>
      </c>
      <c r="D254">
        <f>[1]!s_dq_amount($A254,$B$1)</f>
        <v>154685328</v>
      </c>
      <c r="E254">
        <f>[1]!s_dq_turn($A254,$B$1)</f>
        <v>1.7622343381907899</v>
      </c>
      <c r="F254">
        <f>[1]!S_VAL_MV($A254,$B$1)</f>
        <v>8710304665.7000008</v>
      </c>
      <c r="G254">
        <f>[1]!s_val_ev($A254,$B$1)</f>
        <v>8710304665.7000008</v>
      </c>
      <c r="H254">
        <f>[1]!s_val_ev1($A254,$B$1)</f>
        <v>15321730880.02</v>
      </c>
      <c r="I254">
        <f>IFERROR([1]!s_mq_amount($A254,$B$1),"")</f>
        <v>262332902</v>
      </c>
      <c r="J254">
        <f>[1]!s_val_pe_ttm($A254,$B$1)</f>
        <v>-86.420372009277301</v>
      </c>
      <c r="K254">
        <f>[1]!s_val_pb_lf($A254,$B$1)</f>
        <v>1.26991474628448</v>
      </c>
      <c r="L254">
        <f>[1]!s_val_dividendyield2($A254,$B$1)</f>
        <v>3.4482758620689702</v>
      </c>
      <c r="M254">
        <f>[1]!s_val_evtoebitda($A254,$B$1)</f>
        <v>9.5270954473758493</v>
      </c>
      <c r="N254">
        <f>[1]!s_risk_betar24($A254,$B$1)</f>
        <v>0.76660001277923595</v>
      </c>
      <c r="O254">
        <f>[1]!s_profitnotice_changeratio($A254,$B$1)</f>
        <v>0</v>
      </c>
      <c r="P254">
        <f>IFERROR([1]!i_pq_pctchange($A254,TEXT(DATE(YEAR($B$1),1,1),"yyyy-mm-dd"),$B$1),"")</f>
        <v>-13.4328358208955</v>
      </c>
      <c r="Q254">
        <f>[1]!s_west_netprofit($A254,YEAR($B$1),$B$1,180)</f>
        <v>170151667</v>
      </c>
      <c r="R254">
        <f>[1]!s_west_eps($A254,YEAR($B$1),$B$1,180)</f>
        <v>0.12460000067949301</v>
      </c>
      <c r="S254">
        <f>[1]!s_west_instnum_np($A254,YEAR($B$1),$B$1,180)</f>
        <v>6</v>
      </c>
      <c r="T254">
        <f>[1]!s_west_stdnetprofit($A254,YEAR($B$1),$B$1,180)</f>
        <v>344024107</v>
      </c>
      <c r="U254">
        <f>[1]!s_west_mediannetprofit($A254,YEAR($B$1),$B$1,180)</f>
        <v>102955000</v>
      </c>
      <c r="V254">
        <f>[1]!s_west_maxnetprofit($A254,YEAR($B$1),$B$1,180)</f>
        <v>840000000</v>
      </c>
      <c r="W254">
        <f>[1]!s_west_minnetprofit($A254,YEAR($B$1),$B$1,180)</f>
        <v>-160000000</v>
      </c>
      <c r="X254">
        <f>[1]!s_west_netprofit($A254,YEAR($B$1)+1,$B$1,180)</f>
        <v>885395000</v>
      </c>
      <c r="Y254">
        <f>[1]!s_west_eps($A254,YEAR($B$1)+1,$B$1,180)</f>
        <v>0.64850002527236905</v>
      </c>
      <c r="Z254">
        <f>[1]!s_west_instnum_np($A254,YEAR($B$1)+1,$B$1,180)</f>
        <v>6</v>
      </c>
      <c r="AA254">
        <f>[1]!s_west_stdnetprofit($A254,YEAR($B$1)+1,$B$1,180)</f>
        <v>384171467</v>
      </c>
      <c r="AB254">
        <f>[1]!s_west_mediannetprofit($A254,YEAR($B$1)+1,$B$1,180)</f>
        <v>888000000</v>
      </c>
      <c r="AC254">
        <f>[1]!s_west_maxnetprofit($A254,YEAR($B$1)+1,$B$1,180)</f>
        <v>1322370000</v>
      </c>
      <c r="AD254">
        <f>[1]!s_west_minnetprofit($A254,YEAR($B$1)+1,$B$1,180)</f>
        <v>381000000</v>
      </c>
      <c r="AE254">
        <f>[1]!s_west_avgroe($A254,YEAR($B$1),$B$1,180)</f>
        <v>1.9483000040054299</v>
      </c>
      <c r="AF254">
        <f>IFERROR([1]!s_info_indexweight($A254,$B$1,"000016.SH"),"")</f>
        <v>0</v>
      </c>
      <c r="AG254">
        <f>IFERROR([1]!s_info_indexweight($A254,$B$1,"000300.SH"),"")</f>
        <v>0</v>
      </c>
      <c r="AH254">
        <f>IFERROR([1]!s_info_indexweight($A254,$B$1,"000905.SH"),"")</f>
        <v>0</v>
      </c>
      <c r="AI254">
        <f>IFERROR([1]!s_info_indexweight($A254,$B$1,"000852.SH"),"")</f>
        <v>7.8E-2</v>
      </c>
    </row>
    <row r="255" spans="1:35">
      <c r="A255" t="s">
        <v>287</v>
      </c>
      <c r="B255">
        <f>[1]!s_dq_close($A255,$B$1,3)</f>
        <v>9.07</v>
      </c>
      <c r="C255">
        <f>[1]!s_dq_volume($A255,$B$1)</f>
        <v>8549690</v>
      </c>
      <c r="D255">
        <f>[1]!s_dq_amount($A255,$B$1)</f>
        <v>78210516</v>
      </c>
      <c r="E255">
        <f>[1]!s_dq_turn($A255,$B$1)</f>
        <v>1.29108011192044</v>
      </c>
      <c r="F255">
        <f>[1]!S_VAL_MV($A255,$B$1)</f>
        <v>6011804709.7700005</v>
      </c>
      <c r="G255">
        <f>[1]!s_val_ev($A255,$B$1)</f>
        <v>6011804709.7700005</v>
      </c>
      <c r="H255">
        <f>[1]!s_val_ev1($A255,$B$1)</f>
        <v>7113715303.6800003</v>
      </c>
      <c r="I255">
        <f>IFERROR([1]!s_mq_amount($A255,$B$1),"")</f>
        <v>140866867</v>
      </c>
      <c r="J255">
        <f>[1]!s_val_pe_ttm($A255,$B$1)</f>
        <v>19.3859043121338</v>
      </c>
      <c r="K255">
        <f>[1]!s_val_pb_lf($A255,$B$1)</f>
        <v>0.75669980049133301</v>
      </c>
      <c r="L255">
        <f>[1]!s_val_dividendyield2($A255,$B$1)</f>
        <v>3.4590239178769902</v>
      </c>
      <c r="M255">
        <f>[1]!s_val_evtoebitda($A255,$B$1)</f>
        <v>3.8593953909955498</v>
      </c>
      <c r="N255">
        <f>[1]!s_risk_betar24($A255,$B$1)</f>
        <v>1.32130002975464</v>
      </c>
      <c r="O255">
        <f>[1]!s_profitnotice_changeratio($A255,$B$1)</f>
        <v>0</v>
      </c>
      <c r="P255">
        <f>IFERROR([1]!i_pq_pctchange($A255,TEXT(DATE(YEAR($B$1),1,1),"yyyy-mm-dd"),$B$1),"")</f>
        <v>-26.379870129870099</v>
      </c>
      <c r="Q255">
        <f>[1]!s_west_netprofit($A255,YEAR($B$1),$B$1,180)</f>
        <v>0</v>
      </c>
      <c r="R255">
        <f>[1]!s_west_eps($A255,YEAR($B$1),$B$1,180)</f>
        <v>0</v>
      </c>
      <c r="S255">
        <f>[1]!s_west_instnum_np($A255,YEAR($B$1),$B$1,180)</f>
        <v>0</v>
      </c>
      <c r="T255">
        <f>[1]!s_west_stdnetprofit($A255,YEAR($B$1),$B$1,180)</f>
        <v>0</v>
      </c>
      <c r="U255">
        <f>[1]!s_west_mediannetprofit($A255,YEAR($B$1),$B$1,180)</f>
        <v>0</v>
      </c>
      <c r="V255">
        <f>[1]!s_west_maxnetprofit($A255,YEAR($B$1),$B$1,180)</f>
        <v>0</v>
      </c>
      <c r="W255">
        <f>[1]!s_west_minnetprofit($A255,YEAR($B$1),$B$1,180)</f>
        <v>0</v>
      </c>
      <c r="X255">
        <f>[1]!s_west_netprofit($A255,YEAR($B$1)+1,$B$1,180)</f>
        <v>0</v>
      </c>
      <c r="Y255">
        <f>[1]!s_west_eps($A255,YEAR($B$1)+1,$B$1,180)</f>
        <v>0</v>
      </c>
      <c r="Z255">
        <f>[1]!s_west_instnum_np($A255,YEAR($B$1)+1,$B$1,180)</f>
        <v>0</v>
      </c>
      <c r="AA255">
        <f>[1]!s_west_stdnetprofit($A255,YEAR($B$1)+1,$B$1,180)</f>
        <v>0</v>
      </c>
      <c r="AB255">
        <f>[1]!s_west_mediannetprofit($A255,YEAR($B$1)+1,$B$1,180)</f>
        <v>0</v>
      </c>
      <c r="AC255">
        <f>[1]!s_west_maxnetprofit($A255,YEAR($B$1)+1,$B$1,180)</f>
        <v>0</v>
      </c>
      <c r="AD255">
        <f>[1]!s_west_minnetprofit($A255,YEAR($B$1)+1,$B$1,180)</f>
        <v>0</v>
      </c>
      <c r="AE255">
        <f>[1]!s_west_avgroe($A255,YEAR($B$1),$B$1,180)</f>
        <v>0</v>
      </c>
      <c r="AF255">
        <f>IFERROR([1]!s_info_indexweight($A255,$B$1,"000016.SH"),"")</f>
        <v>0</v>
      </c>
      <c r="AG255">
        <f>IFERROR([1]!s_info_indexweight($A255,$B$1,"000300.SH"),"")</f>
        <v>0</v>
      </c>
      <c r="AH255">
        <f>IFERROR([1]!s_info_indexweight($A255,$B$1,"000905.SH"),"")</f>
        <v>0</v>
      </c>
      <c r="AI255">
        <f>IFERROR([1]!s_info_indexweight($A255,$B$1,"000852.SH"),"")</f>
        <v>3.2000000000000001E-2</v>
      </c>
    </row>
    <row r="256" spans="1:35">
      <c r="A256" t="s">
        <v>288</v>
      </c>
      <c r="B256">
        <f>[1]!s_dq_close($A256,$B$1,3)</f>
        <v>11.82</v>
      </c>
      <c r="C256">
        <f>[1]!s_dq_volume($A256,$B$1)</f>
        <v>21942801</v>
      </c>
      <c r="D256">
        <f>[1]!s_dq_amount($A256,$B$1)</f>
        <v>260021988</v>
      </c>
      <c r="E256">
        <f>[1]!s_dq_turn($A256,$B$1)</f>
        <v>3.6589533292243299</v>
      </c>
      <c r="F256">
        <f>[1]!S_VAL_MV($A256,$B$1)</f>
        <v>8372698820.2799997</v>
      </c>
      <c r="G256">
        <f>[1]!s_val_ev($A256,$B$1)</f>
        <v>8372698820.2799997</v>
      </c>
      <c r="H256">
        <f>[1]!s_val_ev1($A256,$B$1)</f>
        <v>8382901162.1899996</v>
      </c>
      <c r="I256">
        <f>IFERROR([1]!s_mq_amount($A256,$B$1),"")</f>
        <v>621343102</v>
      </c>
      <c r="J256">
        <f>[1]!s_val_pe_ttm($A256,$B$1)</f>
        <v>600.70037841796898</v>
      </c>
      <c r="K256">
        <f>[1]!s_val_pb_lf($A256,$B$1)</f>
        <v>3.9231126308441202</v>
      </c>
      <c r="L256">
        <f>[1]!s_val_dividendyield2($A256,$B$1)</f>
        <v>0.68088740553402205</v>
      </c>
      <c r="M256">
        <f>[1]!s_val_evtoebitda($A256,$B$1)</f>
        <v>87.084680896434506</v>
      </c>
      <c r="N256">
        <f>[1]!s_risk_betar24($A256,$B$1)</f>
        <v>2.0894000530242902</v>
      </c>
      <c r="O256">
        <f>[1]!s_profitnotice_changeratio($A256,$B$1)</f>
        <v>0</v>
      </c>
      <c r="P256">
        <f>IFERROR([1]!i_pq_pctchange($A256,TEXT(DATE(YEAR($B$1),1,1),"yyyy-mm-dd"),$B$1),"")</f>
        <v>-45.303100416473796</v>
      </c>
      <c r="Q256">
        <f>[1]!s_west_netprofit($A256,YEAR($B$1),$B$1,180)</f>
        <v>0</v>
      </c>
      <c r="R256">
        <f>[1]!s_west_eps($A256,YEAR($B$1),$B$1,180)</f>
        <v>0</v>
      </c>
      <c r="S256">
        <f>[1]!s_west_instnum_np($A256,YEAR($B$1),$B$1,180)</f>
        <v>0</v>
      </c>
      <c r="T256">
        <f>[1]!s_west_stdnetprofit($A256,YEAR($B$1),$B$1,180)</f>
        <v>0</v>
      </c>
      <c r="U256">
        <f>[1]!s_west_mediannetprofit($A256,YEAR($B$1),$B$1,180)</f>
        <v>0</v>
      </c>
      <c r="V256">
        <f>[1]!s_west_maxnetprofit($A256,YEAR($B$1),$B$1,180)</f>
        <v>0</v>
      </c>
      <c r="W256">
        <f>[1]!s_west_minnetprofit($A256,YEAR($B$1),$B$1,180)</f>
        <v>0</v>
      </c>
      <c r="X256">
        <f>[1]!s_west_netprofit($A256,YEAR($B$1)+1,$B$1,180)</f>
        <v>0</v>
      </c>
      <c r="Y256">
        <f>[1]!s_west_eps($A256,YEAR($B$1)+1,$B$1,180)</f>
        <v>0</v>
      </c>
      <c r="Z256">
        <f>[1]!s_west_instnum_np($A256,YEAR($B$1)+1,$B$1,180)</f>
        <v>0</v>
      </c>
      <c r="AA256">
        <f>[1]!s_west_stdnetprofit($A256,YEAR($B$1)+1,$B$1,180)</f>
        <v>0</v>
      </c>
      <c r="AB256">
        <f>[1]!s_west_mediannetprofit($A256,YEAR($B$1)+1,$B$1,180)</f>
        <v>0</v>
      </c>
      <c r="AC256">
        <f>[1]!s_west_maxnetprofit($A256,YEAR($B$1)+1,$B$1,180)</f>
        <v>0</v>
      </c>
      <c r="AD256">
        <f>[1]!s_west_minnetprofit($A256,YEAR($B$1)+1,$B$1,180)</f>
        <v>0</v>
      </c>
      <c r="AE256">
        <f>[1]!s_west_avgroe($A256,YEAR($B$1),$B$1,180)</f>
        <v>0</v>
      </c>
      <c r="AF256">
        <f>IFERROR([1]!s_info_indexweight($A256,$B$1,"000016.SH"),"")</f>
        <v>0</v>
      </c>
      <c r="AG256">
        <f>IFERROR([1]!s_info_indexweight($A256,$B$1,"000300.SH"),"")</f>
        <v>0</v>
      </c>
      <c r="AH256">
        <f>IFERROR([1]!s_info_indexweight($A256,$B$1,"000905.SH"),"")</f>
        <v>0</v>
      </c>
      <c r="AI256">
        <f>IFERROR([1]!s_info_indexweight($A256,$B$1,"000852.SH"),"")</f>
        <v>9.0999999999999998E-2</v>
      </c>
    </row>
    <row r="257" spans="1:35">
      <c r="A257" t="s">
        <v>289</v>
      </c>
      <c r="B257">
        <f>[1]!s_dq_close($A257,$B$1,3)</f>
        <v>3.16</v>
      </c>
      <c r="C257">
        <f>[1]!s_dq_volume($A257,$B$1)</f>
        <v>25767702</v>
      </c>
      <c r="D257">
        <f>[1]!s_dq_amount($A257,$B$1)</f>
        <v>82121732</v>
      </c>
      <c r="E257">
        <f>[1]!s_dq_turn($A257,$B$1)</f>
        <v>1.0608025270505399</v>
      </c>
      <c r="F257">
        <f>[1]!S_VAL_MV($A257,$B$1)</f>
        <v>7675880877.3199997</v>
      </c>
      <c r="G257">
        <f>[1]!s_val_ev($A257,$B$1)</f>
        <v>7675880877.3199997</v>
      </c>
      <c r="H257">
        <f>[1]!s_val_ev1($A257,$B$1)</f>
        <v>29056805320.139999</v>
      </c>
      <c r="I257">
        <f>IFERROR([1]!s_mq_amount($A257,$B$1),"")</f>
        <v>174272909</v>
      </c>
      <c r="J257">
        <f>[1]!s_val_pe_ttm($A257,$B$1)</f>
        <v>-53.125663757324197</v>
      </c>
      <c r="K257">
        <f>[1]!s_val_pb_lf($A257,$B$1)</f>
        <v>0.396259725093842</v>
      </c>
      <c r="L257">
        <f>[1]!s_val_dividendyield2($A257,$B$1)</f>
        <v>0</v>
      </c>
      <c r="M257">
        <f>[1]!s_val_evtoebitda($A257,$B$1)</f>
        <v>10.3581590945636</v>
      </c>
      <c r="N257">
        <f>[1]!s_risk_betar24($A257,$B$1)</f>
        <v>1.70050001144409</v>
      </c>
      <c r="O257">
        <f>[1]!s_profitnotice_changeratio($A257,$B$1)</f>
        <v>0</v>
      </c>
      <c r="P257">
        <f>IFERROR([1]!i_pq_pctchange($A257,TEXT(DATE(YEAR($B$1),1,1),"yyyy-mm-dd"),$B$1),"")</f>
        <v>-28.018223234624099</v>
      </c>
      <c r="Q257">
        <f>[1]!s_west_netprofit($A257,YEAR($B$1),$B$1,180)</f>
        <v>232000000</v>
      </c>
      <c r="R257">
        <f>[1]!s_west_eps($A257,YEAR($B$1),$B$1,180)</f>
        <v>9.5499999821186093E-2</v>
      </c>
      <c r="S257">
        <f>[1]!s_west_instnum_np($A257,YEAR($B$1),$B$1,180)</f>
        <v>1</v>
      </c>
      <c r="T257">
        <f>[1]!s_west_stdnetprofit($A257,YEAR($B$1),$B$1,180)</f>
        <v>0</v>
      </c>
      <c r="U257">
        <f>[1]!s_west_mediannetprofit($A257,YEAR($B$1),$B$1,180)</f>
        <v>232000000</v>
      </c>
      <c r="V257">
        <f>[1]!s_west_maxnetprofit($A257,YEAR($B$1),$B$1,180)</f>
        <v>232000000</v>
      </c>
      <c r="W257">
        <f>[1]!s_west_minnetprofit($A257,YEAR($B$1),$B$1,180)</f>
        <v>232000000</v>
      </c>
      <c r="X257">
        <f>[1]!s_west_netprofit($A257,YEAR($B$1)+1,$B$1,180)</f>
        <v>729000000</v>
      </c>
      <c r="Y257">
        <f>[1]!s_west_eps($A257,YEAR($B$1)+1,$B$1,180)</f>
        <v>0.30009999871254001</v>
      </c>
      <c r="Z257">
        <f>[1]!s_west_instnum_np($A257,YEAR($B$1)+1,$B$1,180)</f>
        <v>1</v>
      </c>
      <c r="AA257">
        <f>[1]!s_west_stdnetprofit($A257,YEAR($B$1)+1,$B$1,180)</f>
        <v>0</v>
      </c>
      <c r="AB257">
        <f>[1]!s_west_mediannetprofit($A257,YEAR($B$1)+1,$B$1,180)</f>
        <v>729000000</v>
      </c>
      <c r="AC257">
        <f>[1]!s_west_maxnetprofit($A257,YEAR($B$1)+1,$B$1,180)</f>
        <v>729000000</v>
      </c>
      <c r="AD257">
        <f>[1]!s_west_minnetprofit($A257,YEAR($B$1)+1,$B$1,180)</f>
        <v>729000000</v>
      </c>
      <c r="AE257">
        <f>[1]!s_west_avgroe($A257,YEAR($B$1),$B$1,180)</f>
        <v>1.20000004768372</v>
      </c>
      <c r="AF257">
        <f>IFERROR([1]!s_info_indexweight($A257,$B$1,"000016.SH"),"")</f>
        <v>0</v>
      </c>
      <c r="AG257">
        <f>IFERROR([1]!s_info_indexweight($A257,$B$1,"000300.SH"),"")</f>
        <v>0</v>
      </c>
      <c r="AH257">
        <f>IFERROR([1]!s_info_indexweight($A257,$B$1,"000905.SH"),"")</f>
        <v>0</v>
      </c>
      <c r="AI257">
        <f>IFERROR([1]!s_info_indexweight($A257,$B$1,"000852.SH"),"")</f>
        <v>4.1000000000000002E-2</v>
      </c>
    </row>
    <row r="258" spans="1:35">
      <c r="A258" t="s">
        <v>290</v>
      </c>
      <c r="B258">
        <f>[1]!s_dq_close($A258,$B$1,3)</f>
        <v>6.87</v>
      </c>
      <c r="C258">
        <f>[1]!s_dq_volume($A258,$B$1)</f>
        <v>34965140</v>
      </c>
      <c r="D258">
        <f>[1]!s_dq_amount($A258,$B$1)</f>
        <v>241819624</v>
      </c>
      <c r="E258">
        <f>[1]!s_dq_turn($A258,$B$1)</f>
        <v>1.24204356745791</v>
      </c>
      <c r="F258">
        <f>[1]!S_VAL_MV($A258,$B$1)</f>
        <v>19917513109.619999</v>
      </c>
      <c r="G258">
        <f>[1]!s_val_ev($A258,$B$1)</f>
        <v>19917513109.619999</v>
      </c>
      <c r="H258">
        <f>[1]!s_val_ev1($A258,$B$1)</f>
        <v>28950870021.709999</v>
      </c>
      <c r="I258">
        <f>IFERROR([1]!s_mq_amount($A258,$B$1),"")</f>
        <v>503754986</v>
      </c>
      <c r="J258">
        <f>[1]!s_val_pe_ttm($A258,$B$1)</f>
        <v>14.8932332992554</v>
      </c>
      <c r="K258">
        <f>[1]!s_val_pb_lf($A258,$B$1)</f>
        <v>0.93599683046340898</v>
      </c>
      <c r="L258">
        <f>[1]!s_val_dividendyield2($A258,$B$1)</f>
        <v>2.90376770140373</v>
      </c>
      <c r="M258">
        <f>[1]!s_val_evtoebitda($A258,$B$1)</f>
        <v>6.77941563153398</v>
      </c>
      <c r="N258">
        <f>[1]!s_risk_betar24($A258,$B$1)</f>
        <v>1.5168000459671001</v>
      </c>
      <c r="O258">
        <f>[1]!s_profitnotice_changeratio($A258,$B$1)</f>
        <v>0</v>
      </c>
      <c r="P258">
        <f>IFERROR([1]!i_pq_pctchange($A258,TEXT(DATE(YEAR($B$1),1,1),"yyyy-mm-dd"),$B$1),"")</f>
        <v>1.9287833827893199</v>
      </c>
      <c r="Q258">
        <f>[1]!s_west_netprofit($A258,YEAR($B$1),$B$1,180)</f>
        <v>2095200000</v>
      </c>
      <c r="R258">
        <f>[1]!s_west_eps($A258,YEAR($B$1),$B$1,180)</f>
        <v>0.72269999980926503</v>
      </c>
      <c r="S258">
        <f>[1]!s_west_instnum_np($A258,YEAR($B$1),$B$1,180)</f>
        <v>10</v>
      </c>
      <c r="T258">
        <f>[1]!s_west_stdnetprofit($A258,YEAR($B$1),$B$1,180)</f>
        <v>106053236</v>
      </c>
      <c r="U258">
        <f>[1]!s_west_mediannetprofit($A258,YEAR($B$1),$B$1,180)</f>
        <v>2083000000</v>
      </c>
      <c r="V258">
        <f>[1]!s_west_maxnetprofit($A258,YEAR($B$1),$B$1,180)</f>
        <v>2230000000</v>
      </c>
      <c r="W258">
        <f>[1]!s_west_minnetprofit($A258,YEAR($B$1),$B$1,180)</f>
        <v>1934000000</v>
      </c>
      <c r="X258">
        <f>[1]!s_west_netprofit($A258,YEAR($B$1)+1,$B$1,180)</f>
        <v>2398900000</v>
      </c>
      <c r="Y258">
        <f>[1]!s_west_eps($A258,YEAR($B$1)+1,$B$1,180)</f>
        <v>0.82740002870559703</v>
      </c>
      <c r="Z258">
        <f>[1]!s_west_instnum_np($A258,YEAR($B$1)+1,$B$1,180)</f>
        <v>10</v>
      </c>
      <c r="AA258">
        <f>[1]!s_west_stdnetprofit($A258,YEAR($B$1)+1,$B$1,180)</f>
        <v>143195632</v>
      </c>
      <c r="AB258">
        <f>[1]!s_west_mediannetprofit($A258,YEAR($B$1)+1,$B$1,180)</f>
        <v>2362500000</v>
      </c>
      <c r="AC258">
        <f>[1]!s_west_maxnetprofit($A258,YEAR($B$1)+1,$B$1,180)</f>
        <v>2599000000</v>
      </c>
      <c r="AD258">
        <f>[1]!s_west_minnetprofit($A258,YEAR($B$1)+1,$B$1,180)</f>
        <v>2232000000</v>
      </c>
      <c r="AE258">
        <f>[1]!s_west_avgroe($A258,YEAR($B$1),$B$1,180)</f>
        <v>9.2944002151489293</v>
      </c>
      <c r="AF258">
        <f>IFERROR([1]!s_info_indexweight($A258,$B$1,"000016.SH"),"")</f>
        <v>0</v>
      </c>
      <c r="AG258">
        <f>IFERROR([1]!s_info_indexweight($A258,$B$1,"000300.SH"),"")</f>
        <v>0</v>
      </c>
      <c r="AH258">
        <f>IFERROR([1]!s_info_indexweight($A258,$B$1,"000905.SH"),"")</f>
        <v>9.5000000000000001E-2</v>
      </c>
      <c r="AI258">
        <f>IFERROR([1]!s_info_indexweight($A258,$B$1,"000852.SH"),"")</f>
        <v>0</v>
      </c>
    </row>
    <row r="259" spans="1:35">
      <c r="A259" t="s">
        <v>291</v>
      </c>
      <c r="B259">
        <f>[1]!s_dq_close($A259,$B$1,3)</f>
        <v>7.41</v>
      </c>
      <c r="C259">
        <f>[1]!s_dq_volume($A259,$B$1)</f>
        <v>73983398</v>
      </c>
      <c r="D259">
        <f>[1]!s_dq_amount($A259,$B$1)</f>
        <v>552637096</v>
      </c>
      <c r="E259">
        <f>[1]!s_dq_turn($A259,$B$1)</f>
        <v>5.2667045685874596</v>
      </c>
      <c r="F259">
        <f>[1]!S_VAL_MV($A259,$B$1)</f>
        <v>12342344146.08</v>
      </c>
      <c r="G259">
        <f>[1]!s_val_ev($A259,$B$1)</f>
        <v>12342344146.08</v>
      </c>
      <c r="H259">
        <f>[1]!s_val_ev1($A259,$B$1)</f>
        <v>15937439363.93</v>
      </c>
      <c r="I259">
        <f>IFERROR([1]!s_mq_amount($A259,$B$1),"")</f>
        <v>1047434797</v>
      </c>
      <c r="J259">
        <f>[1]!s_val_pe_ttm($A259,$B$1)</f>
        <v>-46.743373870849602</v>
      </c>
      <c r="K259">
        <f>[1]!s_val_pb_lf($A259,$B$1)</f>
        <v>34.791336059570298</v>
      </c>
      <c r="L259">
        <f>[1]!s_val_dividendyield2($A259,$B$1)</f>
        <v>0</v>
      </c>
      <c r="M259">
        <f>[1]!s_val_evtoebitda($A259,$B$1)</f>
        <v>44.733595921968998</v>
      </c>
      <c r="N259">
        <f>[1]!s_risk_betar24($A259,$B$1)</f>
        <v>1.5018999576568599</v>
      </c>
      <c r="O259">
        <f>[1]!s_profitnotice_changeratio($A259,$B$1)</f>
        <v>0</v>
      </c>
      <c r="P259">
        <f>IFERROR([1]!i_pq_pctchange($A259,TEXT(DATE(YEAR($B$1),1,1),"yyyy-mm-dd"),$B$1),"")</f>
        <v>-3.7662337662337602</v>
      </c>
      <c r="Q259">
        <f>[1]!s_west_netprofit($A259,YEAR($B$1),$B$1,180)</f>
        <v>407500000</v>
      </c>
      <c r="R259">
        <f>[1]!s_west_eps($A259,YEAR($B$1),$B$1,180)</f>
        <v>0.24469999969005601</v>
      </c>
      <c r="S259">
        <f>[1]!s_west_instnum_np($A259,YEAR($B$1),$B$1,180)</f>
        <v>2</v>
      </c>
      <c r="T259">
        <f>[1]!s_west_stdnetprofit($A259,YEAR($B$1),$B$1,180)</f>
        <v>331633080</v>
      </c>
      <c r="U259">
        <f>[1]!s_west_mediannetprofit($A259,YEAR($B$1),$B$1,180)</f>
        <v>407500000</v>
      </c>
      <c r="V259">
        <f>[1]!s_west_maxnetprofit($A259,YEAR($B$1),$B$1,180)</f>
        <v>642000000</v>
      </c>
      <c r="W259">
        <f>[1]!s_west_minnetprofit($A259,YEAR($B$1),$B$1,180)</f>
        <v>173000000</v>
      </c>
      <c r="X259">
        <f>[1]!s_west_netprofit($A259,YEAR($B$1)+1,$B$1,180)</f>
        <v>579500000</v>
      </c>
      <c r="Y259">
        <f>[1]!s_west_eps($A259,YEAR($B$1)+1,$B$1,180)</f>
        <v>0.34790000319480902</v>
      </c>
      <c r="Z259">
        <f>[1]!s_west_instnum_np($A259,YEAR($B$1)+1,$B$1,180)</f>
        <v>2</v>
      </c>
      <c r="AA259">
        <f>[1]!s_west_stdnetprofit($A259,YEAR($B$1)+1,$B$1,180)</f>
        <v>358503138</v>
      </c>
      <c r="AB259">
        <f>[1]!s_west_mediannetprofit($A259,YEAR($B$1)+1,$B$1,180)</f>
        <v>579500000</v>
      </c>
      <c r="AC259">
        <f>[1]!s_west_maxnetprofit($A259,YEAR($B$1)+1,$B$1,180)</f>
        <v>833000000</v>
      </c>
      <c r="AD259">
        <f>[1]!s_west_minnetprofit($A259,YEAR($B$1)+1,$B$1,180)</f>
        <v>326000000</v>
      </c>
      <c r="AE259">
        <f>[1]!s_west_avgroe($A259,YEAR($B$1),$B$1,180)</f>
        <v>44.700000762939503</v>
      </c>
      <c r="AF259">
        <f>IFERROR([1]!s_info_indexweight($A259,$B$1,"000016.SH"),"")</f>
        <v>0</v>
      </c>
      <c r="AG259">
        <f>IFERROR([1]!s_info_indexweight($A259,$B$1,"000300.SH"),"")</f>
        <v>0</v>
      </c>
      <c r="AH259">
        <f>IFERROR([1]!s_info_indexweight($A259,$B$1,"000905.SH"),"")</f>
        <v>0</v>
      </c>
      <c r="AI259">
        <f>IFERROR([1]!s_info_indexweight($A259,$B$1,"000852.SH"),"")</f>
        <v>0.104</v>
      </c>
    </row>
    <row r="260" spans="1:35">
      <c r="A260" t="s">
        <v>292</v>
      </c>
      <c r="B260">
        <f>[1]!s_dq_close($A260,$B$1,3)</f>
        <v>8.32</v>
      </c>
      <c r="C260">
        <f>[1]!s_dq_volume($A260,$B$1)</f>
        <v>14799336</v>
      </c>
      <c r="D260">
        <f>[1]!s_dq_amount($A260,$B$1)</f>
        <v>123471633</v>
      </c>
      <c r="E260">
        <f>[1]!s_dq_turn($A260,$B$1)</f>
        <v>2.05394552749526</v>
      </c>
      <c r="F260">
        <f>[1]!S_VAL_MV($A260,$B$1)</f>
        <v>6701115948.8000002</v>
      </c>
      <c r="G260">
        <f>[1]!s_val_ev($A260,$B$1)</f>
        <v>6701115948.8000002</v>
      </c>
      <c r="H260">
        <f>[1]!s_val_ev1($A260,$B$1)</f>
        <v>7842477222.0799999</v>
      </c>
      <c r="I260">
        <f>IFERROR([1]!s_mq_amount($A260,$B$1),"")</f>
        <v>273662072</v>
      </c>
      <c r="J260">
        <f>[1]!s_val_pe_ttm($A260,$B$1)</f>
        <v>-25.347751617431602</v>
      </c>
      <c r="K260">
        <f>[1]!s_val_pb_lf($A260,$B$1)</f>
        <v>4.4036917686462402</v>
      </c>
      <c r="L260">
        <f>[1]!s_val_dividendyield2($A260,$B$1)</f>
        <v>0</v>
      </c>
      <c r="M260">
        <f>[1]!s_val_evtoebitda($A260,$B$1)</f>
        <v>-64.048809868849006</v>
      </c>
      <c r="N260">
        <f>[1]!s_risk_betar24($A260,$B$1)</f>
        <v>1.7694000005721999</v>
      </c>
      <c r="O260">
        <f>[1]!s_profitnotice_changeratio($A260,$B$1)</f>
        <v>0</v>
      </c>
      <c r="P260">
        <f>IFERROR([1]!i_pq_pctchange($A260,TEXT(DATE(YEAR($B$1),1,1),"yyyy-mm-dd"),$B$1),"")</f>
        <v>-31.578947368421101</v>
      </c>
      <c r="Q260">
        <f>[1]!s_west_netprofit($A260,YEAR($B$1),$B$1,180)</f>
        <v>0</v>
      </c>
      <c r="R260">
        <f>[1]!s_west_eps($A260,YEAR($B$1),$B$1,180)</f>
        <v>0</v>
      </c>
      <c r="S260">
        <f>[1]!s_west_instnum_np($A260,YEAR($B$1),$B$1,180)</f>
        <v>0</v>
      </c>
      <c r="T260">
        <f>[1]!s_west_stdnetprofit($A260,YEAR($B$1),$B$1,180)</f>
        <v>0</v>
      </c>
      <c r="U260">
        <f>[1]!s_west_mediannetprofit($A260,YEAR($B$1),$B$1,180)</f>
        <v>0</v>
      </c>
      <c r="V260">
        <f>[1]!s_west_maxnetprofit($A260,YEAR($B$1),$B$1,180)</f>
        <v>0</v>
      </c>
      <c r="W260">
        <f>[1]!s_west_minnetprofit($A260,YEAR($B$1),$B$1,180)</f>
        <v>0</v>
      </c>
      <c r="X260">
        <f>[1]!s_west_netprofit($A260,YEAR($B$1)+1,$B$1,180)</f>
        <v>0</v>
      </c>
      <c r="Y260">
        <f>[1]!s_west_eps($A260,YEAR($B$1)+1,$B$1,180)</f>
        <v>0</v>
      </c>
      <c r="Z260">
        <f>[1]!s_west_instnum_np($A260,YEAR($B$1)+1,$B$1,180)</f>
        <v>0</v>
      </c>
      <c r="AA260">
        <f>[1]!s_west_stdnetprofit($A260,YEAR($B$1)+1,$B$1,180)</f>
        <v>0</v>
      </c>
      <c r="AB260">
        <f>[1]!s_west_mediannetprofit($A260,YEAR($B$1)+1,$B$1,180)</f>
        <v>0</v>
      </c>
      <c r="AC260">
        <f>[1]!s_west_maxnetprofit($A260,YEAR($B$1)+1,$B$1,180)</f>
        <v>0</v>
      </c>
      <c r="AD260">
        <f>[1]!s_west_minnetprofit($A260,YEAR($B$1)+1,$B$1,180)</f>
        <v>0</v>
      </c>
      <c r="AE260">
        <f>[1]!s_west_avgroe($A260,YEAR($B$1),$B$1,180)</f>
        <v>0</v>
      </c>
      <c r="AF260">
        <f>IFERROR([1]!s_info_indexweight($A260,$B$1,"000016.SH"),"")</f>
        <v>0</v>
      </c>
      <c r="AG260">
        <f>IFERROR([1]!s_info_indexweight($A260,$B$1,"000300.SH"),"")</f>
        <v>0</v>
      </c>
      <c r="AH260">
        <f>IFERROR([1]!s_info_indexweight($A260,$B$1,"000905.SH"),"")</f>
        <v>0</v>
      </c>
      <c r="AI260">
        <f>IFERROR([1]!s_info_indexweight($A260,$B$1,"000852.SH"),"")</f>
        <v>7.1999999999999995E-2</v>
      </c>
    </row>
    <row r="261" spans="1:35">
      <c r="A261" t="s">
        <v>293</v>
      </c>
      <c r="B261">
        <f>[1]!s_dq_close($A261,$B$1,3)</f>
        <v>15.14</v>
      </c>
      <c r="C261">
        <f>[1]!s_dq_volume($A261,$B$1)</f>
        <v>39111493</v>
      </c>
      <c r="D261">
        <f>[1]!s_dq_amount($A261,$B$1)</f>
        <v>591173853</v>
      </c>
      <c r="E261">
        <f>[1]!s_dq_turn($A261,$B$1)</f>
        <v>6.21299267379512</v>
      </c>
      <c r="F261">
        <f>[1]!S_VAL_MV($A261,$B$1)</f>
        <v>9530801581.6200008</v>
      </c>
      <c r="G261">
        <f>[1]!s_val_ev($A261,$B$1)</f>
        <v>9530801581.6200008</v>
      </c>
      <c r="H261">
        <f>[1]!s_val_ev1($A261,$B$1)</f>
        <v>10816604414.190001</v>
      </c>
      <c r="I261">
        <f>IFERROR([1]!s_mq_amount($A261,$B$1),"")</f>
        <v>1311970031</v>
      </c>
      <c r="J261">
        <f>[1]!s_val_pe_ttm($A261,$B$1)</f>
        <v>35.633365631103501</v>
      </c>
      <c r="K261">
        <f>[1]!s_val_pb_lf($A261,$B$1)</f>
        <v>2.8005900382995601</v>
      </c>
      <c r="L261">
        <f>[1]!s_val_dividendyield2($A261,$B$1)</f>
        <v>0</v>
      </c>
      <c r="M261">
        <f>[1]!s_val_evtoebitda($A261,$B$1)</f>
        <v>21.212978820639702</v>
      </c>
      <c r="N261">
        <f>[1]!s_risk_betar24($A261,$B$1)</f>
        <v>1.5334000587463399</v>
      </c>
      <c r="O261">
        <f>[1]!s_profitnotice_changeratio($A261,$B$1)</f>
        <v>0</v>
      </c>
      <c r="P261">
        <f>IFERROR([1]!i_pq_pctchange($A261,TEXT(DATE(YEAR($B$1),1,1),"yyyy-mm-dd"),$B$1),"")</f>
        <v>6.9209039548022702</v>
      </c>
      <c r="Q261">
        <f>[1]!s_west_netprofit($A261,YEAR($B$1),$B$1,180)</f>
        <v>0</v>
      </c>
      <c r="R261">
        <f>[1]!s_west_eps($A261,YEAR($B$1),$B$1,180)</f>
        <v>0</v>
      </c>
      <c r="S261">
        <f>[1]!s_west_instnum_np($A261,YEAR($B$1),$B$1,180)</f>
        <v>0</v>
      </c>
      <c r="T261">
        <f>[1]!s_west_stdnetprofit($A261,YEAR($B$1),$B$1,180)</f>
        <v>0</v>
      </c>
      <c r="U261">
        <f>[1]!s_west_mediannetprofit($A261,YEAR($B$1),$B$1,180)</f>
        <v>0</v>
      </c>
      <c r="V261">
        <f>[1]!s_west_maxnetprofit($A261,YEAR($B$1),$B$1,180)</f>
        <v>0</v>
      </c>
      <c r="W261">
        <f>[1]!s_west_minnetprofit($A261,YEAR($B$1),$B$1,180)</f>
        <v>0</v>
      </c>
      <c r="X261">
        <f>[1]!s_west_netprofit($A261,YEAR($B$1)+1,$B$1,180)</f>
        <v>0</v>
      </c>
      <c r="Y261">
        <f>[1]!s_west_eps($A261,YEAR($B$1)+1,$B$1,180)</f>
        <v>0</v>
      </c>
      <c r="Z261">
        <f>[1]!s_west_instnum_np($A261,YEAR($B$1)+1,$B$1,180)</f>
        <v>0</v>
      </c>
      <c r="AA261">
        <f>[1]!s_west_stdnetprofit($A261,YEAR($B$1)+1,$B$1,180)</f>
        <v>0</v>
      </c>
      <c r="AB261">
        <f>[1]!s_west_mediannetprofit($A261,YEAR($B$1)+1,$B$1,180)</f>
        <v>0</v>
      </c>
      <c r="AC261">
        <f>[1]!s_west_maxnetprofit($A261,YEAR($B$1)+1,$B$1,180)</f>
        <v>0</v>
      </c>
      <c r="AD261">
        <f>[1]!s_west_minnetprofit($A261,YEAR($B$1)+1,$B$1,180)</f>
        <v>0</v>
      </c>
      <c r="AE261">
        <f>[1]!s_west_avgroe($A261,YEAR($B$1),$B$1,180)</f>
        <v>0</v>
      </c>
      <c r="AF261">
        <f>IFERROR([1]!s_info_indexweight($A261,$B$1,"000016.SH"),"")</f>
        <v>0</v>
      </c>
      <c r="AG261">
        <f>IFERROR([1]!s_info_indexweight($A261,$B$1,"000300.SH"),"")</f>
        <v>0</v>
      </c>
      <c r="AH261">
        <f>IFERROR([1]!s_info_indexweight($A261,$B$1,"000905.SH"),"")</f>
        <v>0</v>
      </c>
      <c r="AI261">
        <f>IFERROR([1]!s_info_indexweight($A261,$B$1,"000852.SH"),"")</f>
        <v>0.06</v>
      </c>
    </row>
    <row r="262" spans="1:35">
      <c r="A262" t="s">
        <v>294</v>
      </c>
      <c r="B262">
        <f>[1]!s_dq_close($A262,$B$1,3)</f>
        <v>50.19</v>
      </c>
      <c r="C262">
        <f>[1]!s_dq_volume($A262,$B$1)</f>
        <v>20245014</v>
      </c>
      <c r="D262">
        <f>[1]!s_dq_amount($A262,$B$1)</f>
        <v>1026047881</v>
      </c>
      <c r="E262">
        <f>[1]!s_dq_turn($A262,$B$1)</f>
        <v>2.5490582702431701</v>
      </c>
      <c r="F262">
        <f>[1]!S_VAL_MV($A262,$B$1)</f>
        <v>42501197556.720001</v>
      </c>
      <c r="G262">
        <f>[1]!s_val_ev($A262,$B$1)</f>
        <v>42501197556.720001</v>
      </c>
      <c r="H262">
        <f>[1]!s_val_ev1($A262,$B$1)</f>
        <v>46736390239.870003</v>
      </c>
      <c r="I262">
        <f>IFERROR([1]!s_mq_amount($A262,$B$1),"")</f>
        <v>2057608779</v>
      </c>
      <c r="J262">
        <f>[1]!s_val_pe_ttm($A262,$B$1)</f>
        <v>44.321590423583999</v>
      </c>
      <c r="K262">
        <f>[1]!s_val_pb_lf($A262,$B$1)</f>
        <v>5.7587361335754403</v>
      </c>
      <c r="L262">
        <f>[1]!s_val_dividendyield2($A262,$B$1)</f>
        <v>0.23619407002833401</v>
      </c>
      <c r="M262">
        <f>[1]!s_val_evtoebitda($A262,$B$1)</f>
        <v>21.594750398534401</v>
      </c>
      <c r="N262">
        <f>[1]!s_risk_betar24($A262,$B$1)</f>
        <v>1.67320001125336</v>
      </c>
      <c r="O262">
        <f>[1]!s_profitnotice_changeratio($A262,$B$1)</f>
        <v>0</v>
      </c>
      <c r="P262">
        <f>IFERROR([1]!i_pq_pctchange($A262,TEXT(DATE(YEAR($B$1),1,1),"yyyy-mm-dd"),$B$1),"")</f>
        <v>33.045386902886001</v>
      </c>
      <c r="Q262">
        <f>[1]!s_west_netprofit($A262,YEAR($B$1),$B$1,180)</f>
        <v>1248425652</v>
      </c>
      <c r="R262">
        <f>[1]!s_west_eps($A262,YEAR($B$1),$B$1,180)</f>
        <v>1.4743000268936199</v>
      </c>
      <c r="S262">
        <f>[1]!s_west_instnum_np($A262,YEAR($B$1),$B$1,180)</f>
        <v>23</v>
      </c>
      <c r="T262">
        <f>[1]!s_west_stdnetprofit($A262,YEAR($B$1),$B$1,180)</f>
        <v>46967417</v>
      </c>
      <c r="U262">
        <f>[1]!s_west_mediannetprofit($A262,YEAR($B$1),$B$1,180)</f>
        <v>1247000000</v>
      </c>
      <c r="V262">
        <f>[1]!s_west_maxnetprofit($A262,YEAR($B$1),$B$1,180)</f>
        <v>1339000000</v>
      </c>
      <c r="W262">
        <f>[1]!s_west_minnetprofit($A262,YEAR($B$1),$B$1,180)</f>
        <v>1163000000</v>
      </c>
      <c r="X262">
        <f>[1]!s_west_netprofit($A262,YEAR($B$1)+1,$B$1,180)</f>
        <v>1637033913</v>
      </c>
      <c r="Y262">
        <f>[1]!s_west_eps($A262,YEAR($B$1)+1,$B$1,180)</f>
        <v>1.93320000171661</v>
      </c>
      <c r="Z262">
        <f>[1]!s_west_instnum_np($A262,YEAR($B$1)+1,$B$1,180)</f>
        <v>23</v>
      </c>
      <c r="AA262">
        <f>[1]!s_west_stdnetprofit($A262,YEAR($B$1)+1,$B$1,180)</f>
        <v>81814696</v>
      </c>
      <c r="AB262">
        <f>[1]!s_west_mediannetprofit($A262,YEAR($B$1)+1,$B$1,180)</f>
        <v>1639000000</v>
      </c>
      <c r="AC262">
        <f>[1]!s_west_maxnetprofit($A262,YEAR($B$1)+1,$B$1,180)</f>
        <v>1799000000</v>
      </c>
      <c r="AD262">
        <f>[1]!s_west_minnetprofit($A262,YEAR($B$1)+1,$B$1,180)</f>
        <v>1462000000</v>
      </c>
      <c r="AE262">
        <f>[1]!s_west_avgroe($A262,YEAR($B$1),$B$1,180)</f>
        <v>14.840900421142599</v>
      </c>
      <c r="AF262">
        <f>IFERROR([1]!s_info_indexweight($A262,$B$1,"000016.SH"),"")</f>
        <v>0</v>
      </c>
      <c r="AG262">
        <f>IFERROR([1]!s_info_indexweight($A262,$B$1,"000300.SH"),"")</f>
        <v>0</v>
      </c>
      <c r="AH262">
        <f>IFERROR([1]!s_info_indexweight($A262,$B$1,"000905.SH"),"")</f>
        <v>0.4</v>
      </c>
      <c r="AI262">
        <f>IFERROR([1]!s_info_indexweight($A262,$B$1,"000852.SH"),"")</f>
        <v>0</v>
      </c>
    </row>
    <row r="263" spans="1:35">
      <c r="A263" t="s">
        <v>295</v>
      </c>
      <c r="B263">
        <f>[1]!s_dq_close($A263,$B$1,3)</f>
        <v>3.04</v>
      </c>
      <c r="C263">
        <f>[1]!s_dq_volume($A263,$B$1)</f>
        <v>42835985</v>
      </c>
      <c r="D263">
        <f>[1]!s_dq_amount($A263,$B$1)</f>
        <v>131108551</v>
      </c>
      <c r="E263">
        <f>[1]!s_dq_turn($A263,$B$1)</f>
        <v>2.14745528106921</v>
      </c>
      <c r="F263">
        <f>[1]!S_VAL_MV($A263,$B$1)</f>
        <v>7462806025.1199999</v>
      </c>
      <c r="G263">
        <f>[1]!s_val_ev($A263,$B$1)</f>
        <v>7462806025.1199999</v>
      </c>
      <c r="H263">
        <f>[1]!s_val_ev1($A263,$B$1)</f>
        <v>7494229065.0900002</v>
      </c>
      <c r="I263">
        <f>IFERROR([1]!s_mq_amount($A263,$B$1),"")</f>
        <v>350061192</v>
      </c>
      <c r="J263">
        <f>[1]!s_val_pe_ttm($A263,$B$1)</f>
        <v>-31.7195739746094</v>
      </c>
      <c r="K263">
        <f>[1]!s_val_pb_lf($A263,$B$1)</f>
        <v>1.9163582324981701</v>
      </c>
      <c r="L263">
        <f>[1]!s_val_dividendyield2($A263,$B$1)</f>
        <v>0</v>
      </c>
      <c r="M263">
        <f>[1]!s_val_evtoebitda($A263,$B$1)</f>
        <v>-25.1961295421073</v>
      </c>
      <c r="N263">
        <f>[1]!s_risk_betar24($A263,$B$1)</f>
        <v>0.85399997234344505</v>
      </c>
      <c r="O263">
        <f>[1]!s_profitnotice_changeratio($A263,$B$1)</f>
        <v>0</v>
      </c>
      <c r="P263">
        <f>IFERROR([1]!i_pq_pctchange($A263,TEXT(DATE(YEAR($B$1),1,1),"yyyy-mm-dd"),$B$1),"")</f>
        <v>-9.7922848664688509</v>
      </c>
      <c r="Q263">
        <f>[1]!s_west_netprofit($A263,YEAR($B$1),$B$1,180)</f>
        <v>257090000</v>
      </c>
      <c r="R263">
        <f>[1]!s_west_eps($A263,YEAR($B$1),$B$1,180)</f>
        <v>0.104699999094009</v>
      </c>
      <c r="S263">
        <f>[1]!s_west_instnum_np($A263,YEAR($B$1),$B$1,180)</f>
        <v>1</v>
      </c>
      <c r="T263">
        <f>[1]!s_west_stdnetprofit($A263,YEAR($B$1),$B$1,180)</f>
        <v>0</v>
      </c>
      <c r="U263">
        <f>[1]!s_west_mediannetprofit($A263,YEAR($B$1),$B$1,180)</f>
        <v>257090000</v>
      </c>
      <c r="V263">
        <f>[1]!s_west_maxnetprofit($A263,YEAR($B$1),$B$1,180)</f>
        <v>257090000</v>
      </c>
      <c r="W263">
        <f>[1]!s_west_minnetprofit($A263,YEAR($B$1),$B$1,180)</f>
        <v>257090000</v>
      </c>
      <c r="X263">
        <f>[1]!s_west_netprofit($A263,YEAR($B$1)+1,$B$1,180)</f>
        <v>344490000</v>
      </c>
      <c r="Y263">
        <f>[1]!s_west_eps($A263,YEAR($B$1)+1,$B$1,180)</f>
        <v>0.14030000567436199</v>
      </c>
      <c r="Z263">
        <f>[1]!s_west_instnum_np($A263,YEAR($B$1)+1,$B$1,180)</f>
        <v>1</v>
      </c>
      <c r="AA263">
        <f>[1]!s_west_stdnetprofit($A263,YEAR($B$1)+1,$B$1,180)</f>
        <v>0</v>
      </c>
      <c r="AB263">
        <f>[1]!s_west_mediannetprofit($A263,YEAR($B$1)+1,$B$1,180)</f>
        <v>344490000</v>
      </c>
      <c r="AC263">
        <f>[1]!s_west_maxnetprofit($A263,YEAR($B$1)+1,$B$1,180)</f>
        <v>344490000</v>
      </c>
      <c r="AD263">
        <f>[1]!s_west_minnetprofit($A263,YEAR($B$1)+1,$B$1,180)</f>
        <v>344490000</v>
      </c>
      <c r="AE263">
        <f>[1]!s_west_avgroe($A263,YEAR($B$1),$B$1,180)</f>
        <v>6.4400000572204599</v>
      </c>
      <c r="AF263">
        <f>IFERROR([1]!s_info_indexweight($A263,$B$1,"000016.SH"),"")</f>
        <v>0</v>
      </c>
      <c r="AG263">
        <f>IFERROR([1]!s_info_indexweight($A263,$B$1,"000300.SH"),"")</f>
        <v>0</v>
      </c>
      <c r="AH263">
        <f>IFERROR([1]!s_info_indexweight($A263,$B$1,"000905.SH"),"")</f>
        <v>0</v>
      </c>
      <c r="AI263">
        <f>IFERROR([1]!s_info_indexweight($A263,$B$1,"000852.SH"),"")</f>
        <v>5.5E-2</v>
      </c>
    </row>
    <row r="264" spans="1:35">
      <c r="A264" t="s">
        <v>296</v>
      </c>
      <c r="B264">
        <f>[1]!s_dq_close($A264,$B$1,3)</f>
        <v>31.4</v>
      </c>
      <c r="C264">
        <f>[1]!s_dq_volume($A264,$B$1)</f>
        <v>29710645</v>
      </c>
      <c r="D264">
        <f>[1]!s_dq_amount($A264,$B$1)</f>
        <v>930640719</v>
      </c>
      <c r="E264">
        <f>[1]!s_dq_turn($A264,$B$1)</f>
        <v>1.3254370241609601</v>
      </c>
      <c r="F264">
        <f>[1]!S_VAL_MV($A264,$B$1)</f>
        <v>92736764615.800003</v>
      </c>
      <c r="G264">
        <f>[1]!s_val_ev($A264,$B$1)</f>
        <v>92736764615.800003</v>
      </c>
      <c r="H264">
        <f>[1]!s_val_ev1($A264,$B$1)</f>
        <v>100160852722.42</v>
      </c>
      <c r="I264">
        <f>IFERROR([1]!s_mq_amount($A264,$B$1),"")</f>
        <v>1882418588</v>
      </c>
      <c r="J264">
        <f>[1]!s_val_pe_ttm($A264,$B$1)</f>
        <v>12.008806228637701</v>
      </c>
      <c r="K264">
        <f>[1]!s_val_pb_lf($A264,$B$1)</f>
        <v>1.8788381814956701</v>
      </c>
      <c r="L264">
        <f>[1]!s_val_dividendyield2($A264,$B$1)</f>
        <v>3.14227647791318</v>
      </c>
      <c r="M264">
        <f>[1]!s_val_evtoebitda($A264,$B$1)</f>
        <v>8.4176335687273394</v>
      </c>
      <c r="N264">
        <f>[1]!s_risk_betar24($A264,$B$1)</f>
        <v>0.82260000705719005</v>
      </c>
      <c r="O264">
        <f>[1]!s_profitnotice_changeratio($A264,$B$1)</f>
        <v>0</v>
      </c>
      <c r="P264">
        <f>IFERROR([1]!i_pq_pctchange($A264,TEXT(DATE(YEAR($B$1),1,1),"yyyy-mm-dd"),$B$1),"")</f>
        <v>17.4148143022264</v>
      </c>
      <c r="Q264">
        <f>[1]!s_west_netprofit($A264,YEAR($B$1),$B$1,180)</f>
        <v>7549000000</v>
      </c>
      <c r="R264">
        <f>[1]!s_west_eps($A264,YEAR($B$1),$B$1,180)</f>
        <v>2.5559999942779501</v>
      </c>
      <c r="S264">
        <f>[1]!s_west_instnum_np($A264,YEAR($B$1),$B$1,180)</f>
        <v>8</v>
      </c>
      <c r="T264">
        <f>[1]!s_west_stdnetprofit($A264,YEAR($B$1),$B$1,180)</f>
        <v>705097967</v>
      </c>
      <c r="U264">
        <f>[1]!s_west_mediannetprofit($A264,YEAR($B$1),$B$1,180)</f>
        <v>7840500000</v>
      </c>
      <c r="V264">
        <f>[1]!s_west_maxnetprofit($A264,YEAR($B$1),$B$1,180)</f>
        <v>8160000000</v>
      </c>
      <c r="W264">
        <f>[1]!s_west_minnetprofit($A264,YEAR($B$1),$B$1,180)</f>
        <v>6334000000</v>
      </c>
      <c r="X264">
        <f>[1]!s_west_netprofit($A264,YEAR($B$1)+1,$B$1,180)</f>
        <v>8061750000</v>
      </c>
      <c r="Y264">
        <f>[1]!s_west_eps($A264,YEAR($B$1)+1,$B$1,180)</f>
        <v>2.7297000885009801</v>
      </c>
      <c r="Z264">
        <f>[1]!s_west_instnum_np($A264,YEAR($B$1)+1,$B$1,180)</f>
        <v>8</v>
      </c>
      <c r="AA264">
        <f>[1]!s_west_stdnetprofit($A264,YEAR($B$1)+1,$B$1,180)</f>
        <v>654618046</v>
      </c>
      <c r="AB264">
        <f>[1]!s_west_mediannetprofit($A264,YEAR($B$1)+1,$B$1,180)</f>
        <v>8268000000</v>
      </c>
      <c r="AC264">
        <f>[1]!s_west_maxnetprofit($A264,YEAR($B$1)+1,$B$1,180)</f>
        <v>8750000000</v>
      </c>
      <c r="AD264">
        <f>[1]!s_west_minnetprofit($A264,YEAR($B$1)+1,$B$1,180)</f>
        <v>6936000000</v>
      </c>
      <c r="AE264">
        <f>[1]!s_west_avgroe($A264,YEAR($B$1),$B$1,180)</f>
        <v>17.432500839233398</v>
      </c>
      <c r="AF264">
        <f>IFERROR([1]!s_info_indexweight($A264,$B$1,"000016.SH"),"")</f>
        <v>0</v>
      </c>
      <c r="AG264">
        <f>IFERROR([1]!s_info_indexweight($A264,$B$1,"000300.SH"),"")</f>
        <v>0</v>
      </c>
      <c r="AH264">
        <f>IFERROR([1]!s_info_indexweight($A264,$B$1,"000905.SH"),"")</f>
        <v>0.32900000000000001</v>
      </c>
      <c r="AI264">
        <f>IFERROR([1]!s_info_indexweight($A264,$B$1,"000852.SH"),"")</f>
        <v>0</v>
      </c>
    </row>
    <row r="265" spans="1:35">
      <c r="A265" t="s">
        <v>297</v>
      </c>
      <c r="B265">
        <f>[1]!s_dq_close($A265,$B$1,3)</f>
        <v>21.46</v>
      </c>
      <c r="C265">
        <f>[1]!s_dq_volume($A265,$B$1)</f>
        <v>53571280</v>
      </c>
      <c r="D265">
        <f>[1]!s_dq_amount($A265,$B$1)</f>
        <v>1148457703</v>
      </c>
      <c r="E265">
        <f>[1]!s_dq_turn($A265,$B$1)</f>
        <v>4.6707506623026402</v>
      </c>
      <c r="F265">
        <f>[1]!S_VAL_MV($A265,$B$1)</f>
        <v>30041582788.52</v>
      </c>
      <c r="G265">
        <f>[1]!s_val_ev($A265,$B$1)</f>
        <v>28873977980.377899</v>
      </c>
      <c r="H265">
        <f>[1]!s_val_ev1($A265,$B$1)</f>
        <v>30942545731.057899</v>
      </c>
      <c r="I265">
        <f>IFERROR([1]!s_mq_amount($A265,$B$1),"")</f>
        <v>2380802143</v>
      </c>
      <c r="J265">
        <f>[1]!s_val_pe_ttm($A265,$B$1)</f>
        <v>26.709184646606399</v>
      </c>
      <c r="K265">
        <f>[1]!s_val_pb_lf($A265,$B$1)</f>
        <v>3.28302097320557</v>
      </c>
      <c r="L265">
        <f>[1]!s_val_dividendyield2($A265,$B$1)</f>
        <v>0.63152334245484798</v>
      </c>
      <c r="M265">
        <f>[1]!s_val_evtoebitda($A265,$B$1)</f>
        <v>15.4419477375999</v>
      </c>
      <c r="N265">
        <f>[1]!s_risk_betar24($A265,$B$1)</f>
        <v>0.20569999516010301</v>
      </c>
      <c r="O265">
        <f>[1]!s_profitnotice_changeratio($A265,$B$1)</f>
        <v>0</v>
      </c>
      <c r="P265">
        <f>IFERROR([1]!i_pq_pctchange($A265,TEXT(DATE(YEAR($B$1),1,1),"yyyy-mm-dd"),$B$1),"")</f>
        <v>-18.465045592705199</v>
      </c>
      <c r="Q265">
        <f>[1]!s_west_netprofit($A265,YEAR($B$1),$B$1,180)</f>
        <v>1779666667</v>
      </c>
      <c r="R265">
        <f>[1]!s_west_eps($A265,YEAR($B$1),$B$1,180)</f>
        <v>1.2712999582290601</v>
      </c>
      <c r="S265">
        <f>[1]!s_west_instnum_np($A265,YEAR($B$1),$B$1,180)</f>
        <v>3</v>
      </c>
      <c r="T265">
        <f>[1]!s_west_stdnetprofit($A265,YEAR($B$1),$B$1,180)</f>
        <v>133612624</v>
      </c>
      <c r="U265">
        <f>[1]!s_west_mediannetprofit($A265,YEAR($B$1),$B$1,180)</f>
        <v>1831000000</v>
      </c>
      <c r="V265">
        <f>[1]!s_west_maxnetprofit($A265,YEAR($B$1),$B$1,180)</f>
        <v>1880000000</v>
      </c>
      <c r="W265">
        <f>[1]!s_west_minnetprofit($A265,YEAR($B$1),$B$1,180)</f>
        <v>1628000000</v>
      </c>
      <c r="X265">
        <f>[1]!s_west_netprofit($A265,YEAR($B$1)+1,$B$1,180)</f>
        <v>2361666667</v>
      </c>
      <c r="Y265">
        <f>[1]!s_west_eps($A265,YEAR($B$1)+1,$B$1,180)</f>
        <v>1.68700003623962</v>
      </c>
      <c r="Z265">
        <f>[1]!s_west_instnum_np($A265,YEAR($B$1)+1,$B$1,180)</f>
        <v>3</v>
      </c>
      <c r="AA265">
        <f>[1]!s_west_stdnetprofit($A265,YEAR($B$1)+1,$B$1,180)</f>
        <v>204509983</v>
      </c>
      <c r="AB265">
        <f>[1]!s_west_mediannetprofit($A265,YEAR($B$1)+1,$B$1,180)</f>
        <v>2364000000</v>
      </c>
      <c r="AC265">
        <f>[1]!s_west_maxnetprofit($A265,YEAR($B$1)+1,$B$1,180)</f>
        <v>2565000000</v>
      </c>
      <c r="AD265">
        <f>[1]!s_west_minnetprofit($A265,YEAR($B$1)+1,$B$1,180)</f>
        <v>2156000000</v>
      </c>
      <c r="AE265">
        <f>[1]!s_west_avgroe($A265,YEAR($B$1),$B$1,180)</f>
        <v>21.253299713134801</v>
      </c>
      <c r="AF265">
        <f>IFERROR([1]!s_info_indexweight($A265,$B$1,"000016.SH"),"")</f>
        <v>0</v>
      </c>
      <c r="AG265">
        <f>IFERROR([1]!s_info_indexweight($A265,$B$1,"000300.SH"),"")</f>
        <v>0</v>
      </c>
      <c r="AH265">
        <f>IFERROR([1]!s_info_indexweight($A265,$B$1,"000905.SH"),"")</f>
        <v>0.26300000000000001</v>
      </c>
      <c r="AI265">
        <f>IFERROR([1]!s_info_indexweight($A265,$B$1,"000852.SH"),"")</f>
        <v>0</v>
      </c>
    </row>
    <row r="266" spans="1:35">
      <c r="A266" t="s">
        <v>298</v>
      </c>
      <c r="B266">
        <f>[1]!s_dq_close($A266,$B$1,3)</f>
        <v>5.8</v>
      </c>
      <c r="C266">
        <f>[1]!s_dq_volume($A266,$B$1)</f>
        <v>362544217</v>
      </c>
      <c r="D266">
        <f>[1]!s_dq_amount($A266,$B$1)</f>
        <v>2106840073</v>
      </c>
      <c r="E266">
        <f>[1]!s_dq_turn($A266,$B$1)</f>
        <v>6.1922578522290497</v>
      </c>
      <c r="F266">
        <f>[1]!S_VAL_MV($A266,$B$1)</f>
        <v>39276316477.400002</v>
      </c>
      <c r="G266">
        <f>[1]!s_val_ev($A266,$B$1)</f>
        <v>39276316477.400002</v>
      </c>
      <c r="H266">
        <f>[1]!s_val_ev1($A266,$B$1)</f>
        <v>42157066086.32</v>
      </c>
      <c r="I266">
        <f>IFERROR([1]!s_mq_amount($A266,$B$1),"")</f>
        <v>4430417075</v>
      </c>
      <c r="J266">
        <f>[1]!s_val_pe_ttm($A266,$B$1)</f>
        <v>-912.94122314453102</v>
      </c>
      <c r="K266">
        <f>[1]!s_val_pb_lf($A266,$B$1)</f>
        <v>3.0916438102722199</v>
      </c>
      <c r="L266">
        <f>[1]!s_val_dividendyield2($A266,$B$1)</f>
        <v>0.58486319747468996</v>
      </c>
      <c r="M266">
        <f>[1]!s_val_evtoebitda($A266,$B$1)</f>
        <v>130.48563871186201</v>
      </c>
      <c r="N266">
        <f>[1]!s_risk_betar24($A266,$B$1)</f>
        <v>2.0608000755310099</v>
      </c>
      <c r="O266">
        <f>[1]!s_profitnotice_changeratio($A266,$B$1)</f>
        <v>0</v>
      </c>
      <c r="P266">
        <f>IFERROR([1]!i_pq_pctchange($A266,TEXT(DATE(YEAR($B$1),1,1),"yyyy-mm-dd"),$B$1),"")</f>
        <v>3.3597780126423098</v>
      </c>
      <c r="Q266">
        <f>[1]!s_west_netprofit($A266,YEAR($B$1),$B$1,180)</f>
        <v>0</v>
      </c>
      <c r="R266">
        <f>[1]!s_west_eps($A266,YEAR($B$1),$B$1,180)</f>
        <v>0</v>
      </c>
      <c r="S266">
        <f>[1]!s_west_instnum_np($A266,YEAR($B$1),$B$1,180)</f>
        <v>0</v>
      </c>
      <c r="T266">
        <f>[1]!s_west_stdnetprofit($A266,YEAR($B$1),$B$1,180)</f>
        <v>0</v>
      </c>
      <c r="U266">
        <f>[1]!s_west_mediannetprofit($A266,YEAR($B$1),$B$1,180)</f>
        <v>0</v>
      </c>
      <c r="V266">
        <f>[1]!s_west_maxnetprofit($A266,YEAR($B$1),$B$1,180)</f>
        <v>0</v>
      </c>
      <c r="W266">
        <f>[1]!s_west_minnetprofit($A266,YEAR($B$1),$B$1,180)</f>
        <v>0</v>
      </c>
      <c r="X266">
        <f>[1]!s_west_netprofit($A266,YEAR($B$1)+1,$B$1,180)</f>
        <v>0</v>
      </c>
      <c r="Y266">
        <f>[1]!s_west_eps($A266,YEAR($B$1)+1,$B$1,180)</f>
        <v>0</v>
      </c>
      <c r="Z266">
        <f>[1]!s_west_instnum_np($A266,YEAR($B$1)+1,$B$1,180)</f>
        <v>0</v>
      </c>
      <c r="AA266">
        <f>[1]!s_west_stdnetprofit($A266,YEAR($B$1)+1,$B$1,180)</f>
        <v>0</v>
      </c>
      <c r="AB266">
        <f>[1]!s_west_mediannetprofit($A266,YEAR($B$1)+1,$B$1,180)</f>
        <v>0</v>
      </c>
      <c r="AC266">
        <f>[1]!s_west_maxnetprofit($A266,YEAR($B$1)+1,$B$1,180)</f>
        <v>0</v>
      </c>
      <c r="AD266">
        <f>[1]!s_west_minnetprofit($A266,YEAR($B$1)+1,$B$1,180)</f>
        <v>0</v>
      </c>
      <c r="AE266">
        <f>[1]!s_west_avgroe($A266,YEAR($B$1),$B$1,180)</f>
        <v>0</v>
      </c>
      <c r="AF266">
        <f>IFERROR([1]!s_info_indexweight($A266,$B$1,"000016.SH"),"")</f>
        <v>0</v>
      </c>
      <c r="AG266">
        <f>IFERROR([1]!s_info_indexweight($A266,$B$1,"000300.SH"),"")</f>
        <v>0</v>
      </c>
      <c r="AH266">
        <f>IFERROR([1]!s_info_indexweight($A266,$B$1,"000905.SH"),"")</f>
        <v>0.38400000000000001</v>
      </c>
      <c r="AI266">
        <f>IFERROR([1]!s_info_indexweight($A266,$B$1,"000852.SH"),"")</f>
        <v>0</v>
      </c>
    </row>
    <row r="267" spans="1:35">
      <c r="A267" t="s">
        <v>299</v>
      </c>
      <c r="B267">
        <f>[1]!s_dq_close($A267,$B$1,3)</f>
        <v>48.85</v>
      </c>
      <c r="C267">
        <f>[1]!s_dq_volume($A267,$B$1)</f>
        <v>55181351</v>
      </c>
      <c r="D267">
        <f>[1]!s_dq_amount($A267,$B$1)</f>
        <v>2669016533</v>
      </c>
      <c r="E267">
        <f>[1]!s_dq_turn($A267,$B$1)</f>
        <v>7.2942986721183898</v>
      </c>
      <c r="F267">
        <f>[1]!S_VAL_MV($A267,$B$1)</f>
        <v>39388651592.900002</v>
      </c>
      <c r="G267">
        <f>[1]!s_val_ev($A267,$B$1)</f>
        <v>39388651592.900002</v>
      </c>
      <c r="H267">
        <f>[1]!s_val_ev1($A267,$B$1)</f>
        <v>43243610849.029999</v>
      </c>
      <c r="I267">
        <f>IFERROR([1]!s_mq_amount($A267,$B$1),"")</f>
        <v>6146571840</v>
      </c>
      <c r="J267">
        <f>[1]!s_val_pe_ttm($A267,$B$1)</f>
        <v>40.785667419433601</v>
      </c>
      <c r="K267">
        <f>[1]!s_val_pb_lf($A267,$B$1)</f>
        <v>6.8924722671508798</v>
      </c>
      <c r="L267">
        <f>[1]!s_val_dividendyield2($A267,$B$1)</f>
        <v>1.6219674280882499</v>
      </c>
      <c r="M267">
        <f>[1]!s_val_evtoebitda($A267,$B$1)</f>
        <v>21.625888008359301</v>
      </c>
      <c r="N267">
        <f>[1]!s_risk_betar24($A267,$B$1)</f>
        <v>0.70399999618530296</v>
      </c>
      <c r="O267">
        <f>[1]!s_profitnotice_changeratio($A267,$B$1)</f>
        <v>0</v>
      </c>
      <c r="P267">
        <f>IFERROR([1]!i_pq_pctchange($A267,TEXT(DATE(YEAR($B$1),1,1),"yyyy-mm-dd"),$B$1),"")</f>
        <v>40.771902236552002</v>
      </c>
      <c r="Q267">
        <f>[1]!s_west_netprofit($A267,YEAR($B$1),$B$1,180)</f>
        <v>1311066667</v>
      </c>
      <c r="R267">
        <f>[1]!s_west_eps($A267,YEAR($B$1),$B$1,180)</f>
        <v>1.6260000467300399</v>
      </c>
      <c r="S267">
        <f>[1]!s_west_instnum_np($A267,YEAR($B$1),$B$1,180)</f>
        <v>9</v>
      </c>
      <c r="T267">
        <f>[1]!s_west_stdnetprofit($A267,YEAR($B$1),$B$1,180)</f>
        <v>38133188</v>
      </c>
      <c r="U267">
        <f>[1]!s_west_mediannetprofit($A267,YEAR($B$1),$B$1,180)</f>
        <v>1301000000</v>
      </c>
      <c r="V267">
        <f>[1]!s_west_maxnetprofit($A267,YEAR($B$1),$B$1,180)</f>
        <v>1362000000</v>
      </c>
      <c r="W267">
        <f>[1]!s_west_minnetprofit($A267,YEAR($B$1),$B$1,180)</f>
        <v>1248000000</v>
      </c>
      <c r="X267">
        <f>[1]!s_west_netprofit($A267,YEAR($B$1)+1,$B$1,180)</f>
        <v>1653105556</v>
      </c>
      <c r="Y267">
        <f>[1]!s_west_eps($A267,YEAR($B$1)+1,$B$1,180)</f>
        <v>2.0501999855041499</v>
      </c>
      <c r="Z267">
        <f>[1]!s_west_instnum_np($A267,YEAR($B$1)+1,$B$1,180)</f>
        <v>9</v>
      </c>
      <c r="AA267">
        <f>[1]!s_west_stdnetprofit($A267,YEAR($B$1)+1,$B$1,180)</f>
        <v>34828154</v>
      </c>
      <c r="AB267">
        <f>[1]!s_west_mediannetprofit($A267,YEAR($B$1)+1,$B$1,180)</f>
        <v>1655000000</v>
      </c>
      <c r="AC267">
        <f>[1]!s_west_maxnetprofit($A267,YEAR($B$1)+1,$B$1,180)</f>
        <v>1703000000</v>
      </c>
      <c r="AD267">
        <f>[1]!s_west_minnetprofit($A267,YEAR($B$1)+1,$B$1,180)</f>
        <v>1610000000</v>
      </c>
      <c r="AE267">
        <f>[1]!s_west_avgroe($A267,YEAR($B$1),$B$1,180)</f>
        <v>17.082199096679702</v>
      </c>
      <c r="AF267">
        <f>IFERROR([1]!s_info_indexweight($A267,$B$1,"000016.SH"),"")</f>
        <v>0</v>
      </c>
      <c r="AG267">
        <f>IFERROR([1]!s_info_indexweight($A267,$B$1,"000300.SH"),"")</f>
        <v>0</v>
      </c>
      <c r="AH267">
        <f>IFERROR([1]!s_info_indexweight($A267,$B$1,"000905.SH"),"")</f>
        <v>0.38500000000000001</v>
      </c>
      <c r="AI267">
        <f>IFERROR([1]!s_info_indexweight($A267,$B$1,"000852.SH"),"")</f>
        <v>0</v>
      </c>
    </row>
    <row r="268" spans="1:35">
      <c r="A268" t="s">
        <v>300</v>
      </c>
      <c r="B268">
        <f>[1]!s_dq_close($A268,$B$1,3)</f>
        <v>10.36</v>
      </c>
      <c r="C268">
        <f>[1]!s_dq_volume($A268,$B$1)</f>
        <v>16679289</v>
      </c>
      <c r="D268">
        <f>[1]!s_dq_amount($A268,$B$1)</f>
        <v>174226936</v>
      </c>
      <c r="E268">
        <f>[1]!s_dq_turn($A268,$B$1)</f>
        <v>1.55722594577073</v>
      </c>
      <c r="F268">
        <f>[1]!S_VAL_MV($A268,$B$1)</f>
        <v>12917210475.68</v>
      </c>
      <c r="G268">
        <f>[1]!s_val_ev($A268,$B$1)</f>
        <v>12917210475.68</v>
      </c>
      <c r="H268">
        <f>[1]!s_val_ev1($A268,$B$1)</f>
        <v>15398484887.84</v>
      </c>
      <c r="I268">
        <f>IFERROR([1]!s_mq_amount($A268,$B$1),"")</f>
        <v>373107020</v>
      </c>
      <c r="J268">
        <f>[1]!s_val_pe_ttm($A268,$B$1)</f>
        <v>59.0158882141113</v>
      </c>
      <c r="K268">
        <f>[1]!s_val_pb_lf($A268,$B$1)</f>
        <v>1.8683991432189899</v>
      </c>
      <c r="L268">
        <f>[1]!s_val_dividendyield2($A268,$B$1)</f>
        <v>0.66589653642282898</v>
      </c>
      <c r="M268">
        <f>[1]!s_val_evtoebitda($A268,$B$1)</f>
        <v>15.285925564747201</v>
      </c>
      <c r="N268">
        <f>[1]!s_risk_betar24($A268,$B$1)</f>
        <v>0.66430002450943004</v>
      </c>
      <c r="O268">
        <f>[1]!s_profitnotice_changeratio($A268,$B$1)</f>
        <v>0</v>
      </c>
      <c r="P268">
        <f>IFERROR([1]!i_pq_pctchange($A268,TEXT(DATE(YEAR($B$1),1,1),"yyyy-mm-dd"),$B$1),"")</f>
        <v>-24.337525532885799</v>
      </c>
      <c r="Q268">
        <f>[1]!s_west_netprofit($A268,YEAR($B$1),$B$1,180)</f>
        <v>514634000</v>
      </c>
      <c r="R268">
        <f>[1]!s_west_eps($A268,YEAR($B$1),$B$1,180)</f>
        <v>0.41269999742507901</v>
      </c>
      <c r="S268">
        <f>[1]!s_west_instnum_np($A268,YEAR($B$1),$B$1,180)</f>
        <v>5</v>
      </c>
      <c r="T268">
        <f>[1]!s_west_stdnetprofit($A268,YEAR($B$1),$B$1,180)</f>
        <v>19838124</v>
      </c>
      <c r="U268">
        <f>[1]!s_west_mediannetprofit($A268,YEAR($B$1),$B$1,180)</f>
        <v>509000000</v>
      </c>
      <c r="V268">
        <f>[1]!s_west_maxnetprofit($A268,YEAR($B$1),$B$1,180)</f>
        <v>535000000</v>
      </c>
      <c r="W268">
        <f>[1]!s_west_minnetprofit($A268,YEAR($B$1),$B$1,180)</f>
        <v>488330000</v>
      </c>
      <c r="X268">
        <f>[1]!s_west_netprofit($A268,YEAR($B$1)+1,$B$1,180)</f>
        <v>656366000</v>
      </c>
      <c r="Y268">
        <f>[1]!s_west_eps($A268,YEAR($B$1)+1,$B$1,180)</f>
        <v>0.52640002965927102</v>
      </c>
      <c r="Z268">
        <f>[1]!s_west_instnum_np($A268,YEAR($B$1)+1,$B$1,180)</f>
        <v>5</v>
      </c>
      <c r="AA268">
        <f>[1]!s_west_stdnetprofit($A268,YEAR($B$1)+1,$B$1,180)</f>
        <v>38597089</v>
      </c>
      <c r="AB268">
        <f>[1]!s_west_mediannetprofit($A268,YEAR($B$1)+1,$B$1,180)</f>
        <v>636000000</v>
      </c>
      <c r="AC268">
        <f>[1]!s_west_maxnetprofit($A268,YEAR($B$1)+1,$B$1,180)</f>
        <v>700530000</v>
      </c>
      <c r="AD268">
        <f>[1]!s_west_minnetprofit($A268,YEAR($B$1)+1,$B$1,180)</f>
        <v>622300000</v>
      </c>
      <c r="AE268">
        <f>[1]!s_west_avgroe($A268,YEAR($B$1),$B$1,180)</f>
        <v>6.9699997901916504</v>
      </c>
      <c r="AF268">
        <f>IFERROR([1]!s_info_indexweight($A268,$B$1,"000016.SH"),"")</f>
        <v>0</v>
      </c>
      <c r="AG268">
        <f>IFERROR([1]!s_info_indexweight($A268,$B$1,"000300.SH"),"")</f>
        <v>0</v>
      </c>
      <c r="AH268">
        <f>IFERROR([1]!s_info_indexweight($A268,$B$1,"000905.SH"),"")</f>
        <v>0</v>
      </c>
      <c r="AI268">
        <f>IFERROR([1]!s_info_indexweight($A268,$B$1,"000852.SH"),"")</f>
        <v>0.13900000000000001</v>
      </c>
    </row>
    <row r="269" spans="1:35">
      <c r="A269" t="s">
        <v>301</v>
      </c>
      <c r="B269">
        <f>[1]!s_dq_close($A269,$B$1,3)</f>
        <v>31.6</v>
      </c>
      <c r="C269">
        <f>[1]!s_dq_volume($A269,$B$1)</f>
        <v>29446513</v>
      </c>
      <c r="D269">
        <f>[1]!s_dq_amount($A269,$B$1)</f>
        <v>925895921</v>
      </c>
      <c r="E269">
        <f>[1]!s_dq_turn($A269,$B$1)</f>
        <v>0.44619700227477099</v>
      </c>
      <c r="F269">
        <f>[1]!S_VAL_MV($A269,$B$1)</f>
        <v>208673469027.20001</v>
      </c>
      <c r="G269">
        <f>[1]!s_val_ev($A269,$B$1)</f>
        <v>208673469027.20001</v>
      </c>
      <c r="H269">
        <f>[1]!s_val_ev1($A269,$B$1)</f>
        <v>3529836469027.2002</v>
      </c>
      <c r="I269">
        <f>IFERROR([1]!s_mq_amount($A269,$B$1),"")</f>
        <v>1892317858</v>
      </c>
      <c r="J269">
        <f>[1]!s_val_pe_ttm($A269,$B$1)</f>
        <v>6.9333643913268999</v>
      </c>
      <c r="K269">
        <f>[1]!s_val_pb_lf($A269,$B$1)</f>
        <v>0.89754730463027999</v>
      </c>
      <c r="L269">
        <f>[1]!s_val_dividendyield2($A269,$B$1)</f>
        <v>3.79746835443038</v>
      </c>
      <c r="M269">
        <f>[1]!s_val_evtoebitda($A269,$B$1)</f>
        <v>0</v>
      </c>
      <c r="N269">
        <f>[1]!s_risk_betar24($A269,$B$1)</f>
        <v>1.2558000087737999</v>
      </c>
      <c r="O269">
        <f>[1]!s_profitnotice_changeratio($A269,$B$1)</f>
        <v>0</v>
      </c>
      <c r="P269">
        <f>IFERROR([1]!i_pq_pctchange($A269,TEXT(DATE(YEAR($B$1),1,1),"yyyy-mm-dd"),$B$1),"")</f>
        <v>12.4955500177999</v>
      </c>
      <c r="Q269">
        <f>[1]!s_west_netprofit($A269,YEAR($B$1),$B$1,180)</f>
        <v>32193688125</v>
      </c>
      <c r="R269">
        <f>[1]!s_west_eps($A269,YEAR($B$1),$B$1,180)</f>
        <v>4.875</v>
      </c>
      <c r="S269">
        <f>[1]!s_west_instnum_np($A269,YEAR($B$1),$B$1,180)</f>
        <v>16</v>
      </c>
      <c r="T269">
        <f>[1]!s_west_stdnetprofit($A269,YEAR($B$1),$B$1,180)</f>
        <v>552250895</v>
      </c>
      <c r="U269">
        <f>[1]!s_west_mediannetprofit($A269,YEAR($B$1),$B$1,180)</f>
        <v>32349500000</v>
      </c>
      <c r="V269">
        <f>[1]!s_west_maxnetprofit($A269,YEAR($B$1),$B$1,180)</f>
        <v>33031000000</v>
      </c>
      <c r="W269">
        <f>[1]!s_west_minnetprofit($A269,YEAR($B$1),$B$1,180)</f>
        <v>31342000000</v>
      </c>
      <c r="X269">
        <f>[1]!s_west_netprofit($A269,YEAR($B$1)+1,$B$1,180)</f>
        <v>35972852941</v>
      </c>
      <c r="Y269">
        <f>[1]!s_west_eps($A269,YEAR($B$1)+1,$B$1,180)</f>
        <v>5.4460000991821298</v>
      </c>
      <c r="Z269">
        <f>[1]!s_west_instnum_np($A269,YEAR($B$1)+1,$B$1,180)</f>
        <v>17</v>
      </c>
      <c r="AA269">
        <f>[1]!s_west_stdnetprofit($A269,YEAR($B$1)+1,$B$1,180)</f>
        <v>675147108</v>
      </c>
      <c r="AB269">
        <f>[1]!s_west_mediannetprofit($A269,YEAR($B$1)+1,$B$1,180)</f>
        <v>36000000000</v>
      </c>
      <c r="AC269">
        <f>[1]!s_west_maxnetprofit($A269,YEAR($B$1)+1,$B$1,180)</f>
        <v>37334000000</v>
      </c>
      <c r="AD269">
        <f>[1]!s_west_minnetprofit($A269,YEAR($B$1)+1,$B$1,180)</f>
        <v>34915000000</v>
      </c>
      <c r="AE269">
        <f>[1]!s_west_avgroe($A269,YEAR($B$1),$B$1,180)</f>
        <v>13.2799997329712</v>
      </c>
      <c r="AF269">
        <f>IFERROR([1]!s_info_indexweight($A269,$B$1,"000016.SH"),"")</f>
        <v>0</v>
      </c>
      <c r="AG269">
        <f>IFERROR([1]!s_info_indexweight($A269,$B$1,"000300.SH"),"")</f>
        <v>0.3921</v>
      </c>
      <c r="AH269">
        <f>IFERROR([1]!s_info_indexweight($A269,$B$1,"000905.SH"),"")</f>
        <v>0</v>
      </c>
      <c r="AI269">
        <f>IFERROR([1]!s_info_indexweight($A269,$B$1,"000852.SH"),"")</f>
        <v>0</v>
      </c>
    </row>
    <row r="270" spans="1:35">
      <c r="A270" t="s">
        <v>302</v>
      </c>
      <c r="B270">
        <f>[1]!s_dq_close($A270,$B$1,3)</f>
        <v>4.37</v>
      </c>
      <c r="C270">
        <f>[1]!s_dq_volume($A270,$B$1)</f>
        <v>35759469</v>
      </c>
      <c r="D270">
        <f>[1]!s_dq_amount($A270,$B$1)</f>
        <v>156501353</v>
      </c>
      <c r="E270">
        <f>[1]!s_dq_turn($A270,$B$1)</f>
        <v>0.93943808827407504</v>
      </c>
      <c r="F270">
        <f>[1]!S_VAL_MV($A270,$B$1)</f>
        <v>16635157439.709999</v>
      </c>
      <c r="G270">
        <f>[1]!s_val_ev($A270,$B$1)</f>
        <v>16635157439.709999</v>
      </c>
      <c r="H270">
        <f>[1]!s_val_ev1($A270,$B$1)</f>
        <v>21143266714.119999</v>
      </c>
      <c r="I270">
        <f>IFERROR([1]!s_mq_amount($A270,$B$1),"")</f>
        <v>377589464</v>
      </c>
      <c r="J270">
        <f>[1]!s_val_pe_ttm($A270,$B$1)</f>
        <v>50.932819366455099</v>
      </c>
      <c r="K270">
        <f>[1]!s_val_pb_lf($A270,$B$1)</f>
        <v>1.3719221353530899</v>
      </c>
      <c r="L270">
        <f>[1]!s_val_dividendyield2($A270,$B$1)</f>
        <v>0</v>
      </c>
      <c r="M270">
        <f>[1]!s_val_evtoebitda($A270,$B$1)</f>
        <v>15.8497544986179</v>
      </c>
      <c r="N270">
        <f>[1]!s_risk_betar24($A270,$B$1)</f>
        <v>1.66040003299713</v>
      </c>
      <c r="O270">
        <f>[1]!s_profitnotice_changeratio($A270,$B$1)</f>
        <v>0</v>
      </c>
      <c r="P270">
        <f>IFERROR([1]!i_pq_pctchange($A270,TEXT(DATE(YEAR($B$1),1,1),"yyyy-mm-dd"),$B$1),"")</f>
        <v>-10.8163265306122</v>
      </c>
      <c r="Q270">
        <f>[1]!s_west_netprofit($A270,YEAR($B$1),$B$1,180)</f>
        <v>0</v>
      </c>
      <c r="R270">
        <f>[1]!s_west_eps($A270,YEAR($B$1),$B$1,180)</f>
        <v>0</v>
      </c>
      <c r="S270">
        <f>[1]!s_west_instnum_np($A270,YEAR($B$1),$B$1,180)</f>
        <v>0</v>
      </c>
      <c r="T270">
        <f>[1]!s_west_stdnetprofit($A270,YEAR($B$1),$B$1,180)</f>
        <v>0</v>
      </c>
      <c r="U270">
        <f>[1]!s_west_mediannetprofit($A270,YEAR($B$1),$B$1,180)</f>
        <v>0</v>
      </c>
      <c r="V270">
        <f>[1]!s_west_maxnetprofit($A270,YEAR($B$1),$B$1,180)</f>
        <v>0</v>
      </c>
      <c r="W270">
        <f>[1]!s_west_minnetprofit($A270,YEAR($B$1),$B$1,180)</f>
        <v>0</v>
      </c>
      <c r="X270">
        <f>[1]!s_west_netprofit($A270,YEAR($B$1)+1,$B$1,180)</f>
        <v>0</v>
      </c>
      <c r="Y270">
        <f>[1]!s_west_eps($A270,YEAR($B$1)+1,$B$1,180)</f>
        <v>0</v>
      </c>
      <c r="Z270">
        <f>[1]!s_west_instnum_np($A270,YEAR($B$1)+1,$B$1,180)</f>
        <v>0</v>
      </c>
      <c r="AA270">
        <f>[1]!s_west_stdnetprofit($A270,YEAR($B$1)+1,$B$1,180)</f>
        <v>0</v>
      </c>
      <c r="AB270">
        <f>[1]!s_west_mediannetprofit($A270,YEAR($B$1)+1,$B$1,180)</f>
        <v>0</v>
      </c>
      <c r="AC270">
        <f>[1]!s_west_maxnetprofit($A270,YEAR($B$1)+1,$B$1,180)</f>
        <v>0</v>
      </c>
      <c r="AD270">
        <f>[1]!s_west_minnetprofit($A270,YEAR($B$1)+1,$B$1,180)</f>
        <v>0</v>
      </c>
      <c r="AE270">
        <f>[1]!s_west_avgroe($A270,YEAR($B$1),$B$1,180)</f>
        <v>0</v>
      </c>
      <c r="AF270">
        <f>IFERROR([1]!s_info_indexweight($A270,$B$1,"000016.SH"),"")</f>
        <v>0</v>
      </c>
      <c r="AG270">
        <f>IFERROR([1]!s_info_indexweight($A270,$B$1,"000300.SH"),"")</f>
        <v>0</v>
      </c>
      <c r="AH270">
        <f>IFERROR([1]!s_info_indexweight($A270,$B$1,"000905.SH"),"")</f>
        <v>0</v>
      </c>
      <c r="AI270">
        <f>IFERROR([1]!s_info_indexweight($A270,$B$1,"000852.SH"),"")</f>
        <v>0.124</v>
      </c>
    </row>
    <row r="271" spans="1:35">
      <c r="A271" t="s">
        <v>303</v>
      </c>
      <c r="B271">
        <f>[1]!s_dq_close($A271,$B$1,3)</f>
        <v>58.7</v>
      </c>
      <c r="C271">
        <f>[1]!s_dq_volume($A271,$B$1)</f>
        <v>51469078</v>
      </c>
      <c r="D271">
        <f>[1]!s_dq_amount($A271,$B$1)</f>
        <v>2915309521</v>
      </c>
      <c r="E271">
        <f>[1]!s_dq_turn($A271,$B$1)</f>
        <v>10.543933000564101</v>
      </c>
      <c r="F271">
        <f>[1]!S_VAL_MV($A271,$B$1)</f>
        <v>28658177883.799999</v>
      </c>
      <c r="G271">
        <f>[1]!s_val_ev($A271,$B$1)</f>
        <v>28658177883.799999</v>
      </c>
      <c r="H271">
        <f>[1]!s_val_ev1($A271,$B$1)</f>
        <v>30315589819.689999</v>
      </c>
      <c r="I271">
        <f>IFERROR([1]!s_mq_amount($A271,$B$1),"")</f>
        <v>5253710446</v>
      </c>
      <c r="J271">
        <f>[1]!s_val_pe_ttm($A271,$B$1)</f>
        <v>356.41329956054699</v>
      </c>
      <c r="K271">
        <f>[1]!s_val_pb_lf($A271,$B$1)</f>
        <v>7.6965036392211896</v>
      </c>
      <c r="L271">
        <f>[1]!s_val_dividendyield2($A271,$B$1)</f>
        <v>0.51107325383304902</v>
      </c>
      <c r="M271">
        <f>[1]!s_val_evtoebitda($A271,$B$1)</f>
        <v>93.145275216173104</v>
      </c>
      <c r="N271">
        <f>[1]!s_risk_betar24($A271,$B$1)</f>
        <v>0.92739999294280995</v>
      </c>
      <c r="O271">
        <f>[1]!s_profitnotice_changeratio($A271,$B$1)</f>
        <v>0</v>
      </c>
      <c r="P271">
        <f>IFERROR([1]!i_pq_pctchange($A271,TEXT(DATE(YEAR($B$1),1,1),"yyyy-mm-dd"),$B$1),"")</f>
        <v>28.982641177763099</v>
      </c>
      <c r="Q271">
        <f>[1]!s_west_netprofit($A271,YEAR($B$1),$B$1,180)</f>
        <v>0</v>
      </c>
      <c r="R271">
        <f>[1]!s_west_eps($A271,YEAR($B$1),$B$1,180)</f>
        <v>0</v>
      </c>
      <c r="S271">
        <f>[1]!s_west_instnum_np($A271,YEAR($B$1),$B$1,180)</f>
        <v>0</v>
      </c>
      <c r="T271">
        <f>[1]!s_west_stdnetprofit($A271,YEAR($B$1),$B$1,180)</f>
        <v>0</v>
      </c>
      <c r="U271">
        <f>[1]!s_west_mediannetprofit($A271,YEAR($B$1),$B$1,180)</f>
        <v>0</v>
      </c>
      <c r="V271">
        <f>[1]!s_west_maxnetprofit($A271,YEAR($B$1),$B$1,180)</f>
        <v>0</v>
      </c>
      <c r="W271">
        <f>[1]!s_west_minnetprofit($A271,YEAR($B$1),$B$1,180)</f>
        <v>0</v>
      </c>
      <c r="X271">
        <f>[1]!s_west_netprofit($A271,YEAR($B$1)+1,$B$1,180)</f>
        <v>0</v>
      </c>
      <c r="Y271">
        <f>[1]!s_west_eps($A271,YEAR($B$1)+1,$B$1,180)</f>
        <v>0</v>
      </c>
      <c r="Z271">
        <f>[1]!s_west_instnum_np($A271,YEAR($B$1)+1,$B$1,180)</f>
        <v>0</v>
      </c>
      <c r="AA271">
        <f>[1]!s_west_stdnetprofit($A271,YEAR($B$1)+1,$B$1,180)</f>
        <v>0</v>
      </c>
      <c r="AB271">
        <f>[1]!s_west_mediannetprofit($A271,YEAR($B$1)+1,$B$1,180)</f>
        <v>0</v>
      </c>
      <c r="AC271">
        <f>[1]!s_west_maxnetprofit($A271,YEAR($B$1)+1,$B$1,180)</f>
        <v>0</v>
      </c>
      <c r="AD271">
        <f>[1]!s_west_minnetprofit($A271,YEAR($B$1)+1,$B$1,180)</f>
        <v>0</v>
      </c>
      <c r="AE271">
        <f>[1]!s_west_avgroe($A271,YEAR($B$1),$B$1,180)</f>
        <v>0</v>
      </c>
      <c r="AF271">
        <f>IFERROR([1]!s_info_indexweight($A271,$B$1,"000016.SH"),"")</f>
        <v>0</v>
      </c>
      <c r="AG271">
        <f>IFERROR([1]!s_info_indexweight($A271,$B$1,"000300.SH"),"")</f>
        <v>0</v>
      </c>
      <c r="AH271">
        <f>IFERROR([1]!s_info_indexweight($A271,$B$1,"000905.SH"),"")</f>
        <v>0</v>
      </c>
      <c r="AI271">
        <f>IFERROR([1]!s_info_indexweight($A271,$B$1,"000852.SH"),"")</f>
        <v>0.221</v>
      </c>
    </row>
    <row r="272" spans="1:35">
      <c r="A272" t="s">
        <v>304</v>
      </c>
      <c r="B272">
        <f>[1]!s_dq_close($A272,$B$1,3)</f>
        <v>33.68</v>
      </c>
      <c r="C272">
        <f>[1]!s_dq_volume($A272,$B$1)</f>
        <v>13604094</v>
      </c>
      <c r="D272">
        <f>[1]!s_dq_amount($A272,$B$1)</f>
        <v>456198049</v>
      </c>
      <c r="E272">
        <f>[1]!s_dq_turn($A272,$B$1)</f>
        <v>3.0721837695548202</v>
      </c>
      <c r="F272">
        <f>[1]!S_VAL_MV($A272,$B$1)</f>
        <v>18285239549.84</v>
      </c>
      <c r="G272">
        <f>[1]!s_val_ev($A272,$B$1)</f>
        <v>18285239549.84</v>
      </c>
      <c r="H272">
        <f>[1]!s_val_ev1($A272,$B$1)</f>
        <v>18384960245.669998</v>
      </c>
      <c r="I272">
        <f>IFERROR([1]!s_mq_amount($A272,$B$1),"")</f>
        <v>874570868</v>
      </c>
      <c r="J272">
        <f>[1]!s_val_pe_ttm($A272,$B$1)</f>
        <v>-85.454757690429702</v>
      </c>
      <c r="K272">
        <f>[1]!s_val_pb_lf($A272,$B$1)</f>
        <v>3.7812483310699498</v>
      </c>
      <c r="L272">
        <f>[1]!s_val_dividendyield2($A272,$B$1)</f>
        <v>0</v>
      </c>
      <c r="M272">
        <f>[1]!s_val_evtoebitda($A272,$B$1)</f>
        <v>-272.63887368541998</v>
      </c>
      <c r="N272">
        <f>[1]!s_risk_betar24($A272,$B$1)</f>
        <v>1.3474999666214</v>
      </c>
      <c r="O272">
        <f>[1]!s_profitnotice_changeratio($A272,$B$1)</f>
        <v>0</v>
      </c>
      <c r="P272">
        <f>IFERROR([1]!i_pq_pctchange($A272,TEXT(DATE(YEAR($B$1),1,1),"yyyy-mm-dd"),$B$1),"")</f>
        <v>-25.863966541932601</v>
      </c>
      <c r="Q272">
        <f>[1]!s_west_netprofit($A272,YEAR($B$1),$B$1,180)</f>
        <v>0</v>
      </c>
      <c r="R272">
        <f>[1]!s_west_eps($A272,YEAR($B$1),$B$1,180)</f>
        <v>0</v>
      </c>
      <c r="S272">
        <f>[1]!s_west_instnum_np($A272,YEAR($B$1),$B$1,180)</f>
        <v>0</v>
      </c>
      <c r="T272">
        <f>[1]!s_west_stdnetprofit($A272,YEAR($B$1),$B$1,180)</f>
        <v>0</v>
      </c>
      <c r="U272">
        <f>[1]!s_west_mediannetprofit($A272,YEAR($B$1),$B$1,180)</f>
        <v>0</v>
      </c>
      <c r="V272">
        <f>[1]!s_west_maxnetprofit($A272,YEAR($B$1),$B$1,180)</f>
        <v>0</v>
      </c>
      <c r="W272">
        <f>[1]!s_west_minnetprofit($A272,YEAR($B$1),$B$1,180)</f>
        <v>0</v>
      </c>
      <c r="X272">
        <f>[1]!s_west_netprofit($A272,YEAR($B$1)+1,$B$1,180)</f>
        <v>0</v>
      </c>
      <c r="Y272">
        <f>[1]!s_west_eps($A272,YEAR($B$1)+1,$B$1,180)</f>
        <v>0</v>
      </c>
      <c r="Z272">
        <f>[1]!s_west_instnum_np($A272,YEAR($B$1)+1,$B$1,180)</f>
        <v>0</v>
      </c>
      <c r="AA272">
        <f>[1]!s_west_stdnetprofit($A272,YEAR($B$1)+1,$B$1,180)</f>
        <v>0</v>
      </c>
      <c r="AB272">
        <f>[1]!s_west_mediannetprofit($A272,YEAR($B$1)+1,$B$1,180)</f>
        <v>0</v>
      </c>
      <c r="AC272">
        <f>[1]!s_west_maxnetprofit($A272,YEAR($B$1)+1,$B$1,180)</f>
        <v>0</v>
      </c>
      <c r="AD272">
        <f>[1]!s_west_minnetprofit($A272,YEAR($B$1)+1,$B$1,180)</f>
        <v>0</v>
      </c>
      <c r="AE272">
        <f>[1]!s_west_avgroe($A272,YEAR($B$1),$B$1,180)</f>
        <v>0</v>
      </c>
      <c r="AF272">
        <f>IFERROR([1]!s_info_indexweight($A272,$B$1,"000016.SH"),"")</f>
        <v>0</v>
      </c>
      <c r="AG272">
        <f>IFERROR([1]!s_info_indexweight($A272,$B$1,"000300.SH"),"")</f>
        <v>0</v>
      </c>
      <c r="AH272">
        <f>IFERROR([1]!s_info_indexweight($A272,$B$1,"000905.SH"),"")</f>
        <v>0</v>
      </c>
      <c r="AI272">
        <f>IFERROR([1]!s_info_indexweight($A272,$B$1,"000852.SH"),"")</f>
        <v>0.16</v>
      </c>
    </row>
    <row r="273" spans="1:35">
      <c r="A273" t="s">
        <v>305</v>
      </c>
      <c r="B273">
        <f>[1]!s_dq_close($A273,$B$1,3)</f>
        <v>10.31</v>
      </c>
      <c r="C273">
        <f>[1]!s_dq_volume($A273,$B$1)</f>
        <v>19071140</v>
      </c>
      <c r="D273">
        <f>[1]!s_dq_amount($A273,$B$1)</f>
        <v>196694132</v>
      </c>
      <c r="E273">
        <f>[1]!s_dq_turn($A273,$B$1)</f>
        <v>0.768336528371387</v>
      </c>
      <c r="F273">
        <f>[1]!S_VAL_MV($A273,$B$1)</f>
        <v>25603677678.380001</v>
      </c>
      <c r="G273">
        <f>[1]!s_val_ev($A273,$B$1)</f>
        <v>25603677678.380001</v>
      </c>
      <c r="H273">
        <f>[1]!s_val_ev1($A273,$B$1)</f>
        <v>28912849266.540001</v>
      </c>
      <c r="I273">
        <f>IFERROR([1]!s_mq_amount($A273,$B$1),"")</f>
        <v>437824082</v>
      </c>
      <c r="J273">
        <f>[1]!s_val_pe_ttm($A273,$B$1)</f>
        <v>30.2464714050293</v>
      </c>
      <c r="K273">
        <f>[1]!s_val_pb_lf($A273,$B$1)</f>
        <v>2.0957119464874299</v>
      </c>
      <c r="L273">
        <f>[1]!s_val_dividendyield2($A273,$B$1)</f>
        <v>3.58874878758487</v>
      </c>
      <c r="M273">
        <f>[1]!s_val_evtoebitda($A273,$B$1)</f>
        <v>13.534314063568999</v>
      </c>
      <c r="N273">
        <f>[1]!s_risk_betar24($A273,$B$1)</f>
        <v>1.47239995002747</v>
      </c>
      <c r="O273">
        <f>[1]!s_profitnotice_changeratio($A273,$B$1)</f>
        <v>0</v>
      </c>
      <c r="P273">
        <f>IFERROR([1]!i_pq_pctchange($A273,TEXT(DATE(YEAR($B$1),1,1),"yyyy-mm-dd"),$B$1),"")</f>
        <v>-22.993355142591401</v>
      </c>
      <c r="Q273">
        <f>[1]!s_west_netprofit($A273,YEAR($B$1),$B$1,180)</f>
        <v>972170000</v>
      </c>
      <c r="R273">
        <f>[1]!s_west_eps($A273,YEAR($B$1),$B$1,180)</f>
        <v>0.39149999618530301</v>
      </c>
      <c r="S273">
        <f>[1]!s_west_instnum_np($A273,YEAR($B$1),$B$1,180)</f>
        <v>5</v>
      </c>
      <c r="T273">
        <f>[1]!s_west_stdnetprofit($A273,YEAR($B$1),$B$1,180)</f>
        <v>45513824</v>
      </c>
      <c r="U273">
        <f>[1]!s_west_mediannetprofit($A273,YEAR($B$1),$B$1,180)</f>
        <v>959220000</v>
      </c>
      <c r="V273">
        <f>[1]!s_west_maxnetprofit($A273,YEAR($B$1),$B$1,180)</f>
        <v>1042800000</v>
      </c>
      <c r="W273">
        <f>[1]!s_west_minnetprofit($A273,YEAR($B$1),$B$1,180)</f>
        <v>926000000</v>
      </c>
      <c r="X273">
        <f>[1]!s_west_netprofit($A273,YEAR($B$1)+1,$B$1,180)</f>
        <v>1173092000</v>
      </c>
      <c r="Y273">
        <f>[1]!s_west_eps($A273,YEAR($B$1)+1,$B$1,180)</f>
        <v>0.47240000963211098</v>
      </c>
      <c r="Z273">
        <f>[1]!s_west_instnum_np($A273,YEAR($B$1)+1,$B$1,180)</f>
        <v>5</v>
      </c>
      <c r="AA273">
        <f>[1]!s_west_stdnetprofit($A273,YEAR($B$1)+1,$B$1,180)</f>
        <v>84212414</v>
      </c>
      <c r="AB273">
        <f>[1]!s_west_mediannetprofit($A273,YEAR($B$1)+1,$B$1,180)</f>
        <v>1142000000</v>
      </c>
      <c r="AC273">
        <f>[1]!s_west_maxnetprofit($A273,YEAR($B$1)+1,$B$1,180)</f>
        <v>1321150000</v>
      </c>
      <c r="AD273">
        <f>[1]!s_west_minnetprofit($A273,YEAR($B$1)+1,$B$1,180)</f>
        <v>1110990000</v>
      </c>
      <c r="AE273">
        <f>[1]!s_west_avgroe($A273,YEAR($B$1),$B$1,180)</f>
        <v>7.2150001525878897</v>
      </c>
      <c r="AF273">
        <f>IFERROR([1]!s_info_indexweight($A273,$B$1,"000016.SH"),"")</f>
        <v>0</v>
      </c>
      <c r="AG273">
        <f>IFERROR([1]!s_info_indexweight($A273,$B$1,"000300.SH"),"")</f>
        <v>0</v>
      </c>
      <c r="AH273">
        <f>IFERROR([1]!s_info_indexweight($A273,$B$1,"000905.SH"),"")</f>
        <v>0.123</v>
      </c>
      <c r="AI273">
        <f>IFERROR([1]!s_info_indexweight($A273,$B$1,"000852.SH"),"")</f>
        <v>0</v>
      </c>
    </row>
    <row r="274" spans="1:35">
      <c r="A274" t="s">
        <v>306</v>
      </c>
      <c r="B274">
        <f>[1]!s_dq_close($A274,$B$1,3)</f>
        <v>8.41</v>
      </c>
      <c r="C274">
        <f>[1]!s_dq_volume($A274,$B$1)</f>
        <v>22449791</v>
      </c>
      <c r="D274">
        <f>[1]!s_dq_amount($A274,$B$1)</f>
        <v>189386216</v>
      </c>
      <c r="E274">
        <f>[1]!s_dq_turn($A274,$B$1)</f>
        <v>1.4033190989736899</v>
      </c>
      <c r="F274">
        <f>[1]!S_VAL_MV($A274,$B$1)</f>
        <v>22952520202.810001</v>
      </c>
      <c r="G274">
        <f>[1]!s_val_ev($A274,$B$1)</f>
        <v>22952520202.810001</v>
      </c>
      <c r="H274">
        <f>[1]!s_val_ev1($A274,$B$1)</f>
        <v>23011423724.970001</v>
      </c>
      <c r="I274">
        <f>IFERROR([1]!s_mq_amount($A274,$B$1),"")</f>
        <v>475109429</v>
      </c>
      <c r="J274">
        <f>[1]!s_val_pe_ttm($A274,$B$1)</f>
        <v>-140.31703186035199</v>
      </c>
      <c r="K274">
        <f>[1]!s_val_pb_lf($A274,$B$1)</f>
        <v>3.44310402870178</v>
      </c>
      <c r="L274">
        <f>[1]!s_val_dividendyield2($A274,$B$1)</f>
        <v>0.11890606420927501</v>
      </c>
      <c r="M274">
        <f>[1]!s_val_evtoebitda($A274,$B$1)</f>
        <v>138.96775306556299</v>
      </c>
      <c r="N274">
        <f>[1]!s_risk_betar24($A274,$B$1)</f>
        <v>1.91919994354248</v>
      </c>
      <c r="O274">
        <f>[1]!s_profitnotice_changeratio($A274,$B$1)</f>
        <v>0</v>
      </c>
      <c r="P274">
        <f>IFERROR([1]!i_pq_pctchange($A274,TEXT(DATE(YEAR($B$1),1,1),"yyyy-mm-dd"),$B$1),"")</f>
        <v>-22.268679574954</v>
      </c>
      <c r="Q274">
        <f>[1]!s_west_netprofit($A274,YEAR($B$1),$B$1,180)</f>
        <v>89768571</v>
      </c>
      <c r="R274">
        <f>[1]!s_west_eps($A274,YEAR($B$1),$B$1,180)</f>
        <v>3.2900001853704501E-2</v>
      </c>
      <c r="S274">
        <f>[1]!s_west_instnum_np($A274,YEAR($B$1),$B$1,180)</f>
        <v>7</v>
      </c>
      <c r="T274">
        <f>[1]!s_west_stdnetprofit($A274,YEAR($B$1),$B$1,180)</f>
        <v>93323139</v>
      </c>
      <c r="U274">
        <f>[1]!s_west_mediannetprofit($A274,YEAR($B$1),$B$1,180)</f>
        <v>61000000</v>
      </c>
      <c r="V274">
        <f>[1]!s_west_maxnetprofit($A274,YEAR($B$1),$B$1,180)</f>
        <v>284000000</v>
      </c>
      <c r="W274">
        <f>[1]!s_west_minnetprofit($A274,YEAR($B$1),$B$1,180)</f>
        <v>13380000</v>
      </c>
      <c r="X274">
        <f>[1]!s_west_netprofit($A274,YEAR($B$1)+1,$B$1,180)</f>
        <v>171155714</v>
      </c>
      <c r="Y274">
        <f>[1]!s_west_eps($A274,YEAR($B$1)+1,$B$1,180)</f>
        <v>6.2700003385543795E-2</v>
      </c>
      <c r="Z274">
        <f>[1]!s_west_instnum_np($A274,YEAR($B$1)+1,$B$1,180)</f>
        <v>7</v>
      </c>
      <c r="AA274">
        <f>[1]!s_west_stdnetprofit($A274,YEAR($B$1)+1,$B$1,180)</f>
        <v>156856770</v>
      </c>
      <c r="AB274">
        <f>[1]!s_west_mediannetprofit($A274,YEAR($B$1)+1,$B$1,180)</f>
        <v>102000000</v>
      </c>
      <c r="AC274">
        <f>[1]!s_west_maxnetprofit($A274,YEAR($B$1)+1,$B$1,180)</f>
        <v>490000000</v>
      </c>
      <c r="AD274">
        <f>[1]!s_west_minnetprofit($A274,YEAR($B$1)+1,$B$1,180)</f>
        <v>40000000</v>
      </c>
      <c r="AE274">
        <f>[1]!s_west_avgroe($A274,YEAR($B$1),$B$1,180)</f>
        <v>1.3899999856948899</v>
      </c>
      <c r="AF274">
        <f>IFERROR([1]!s_info_indexweight($A274,$B$1,"000016.SH"),"")</f>
        <v>0</v>
      </c>
      <c r="AG274">
        <f>IFERROR([1]!s_info_indexweight($A274,$B$1,"000300.SH"),"")</f>
        <v>0</v>
      </c>
      <c r="AH274">
        <f>IFERROR([1]!s_info_indexweight($A274,$B$1,"000905.SH"),"")</f>
        <v>6.4000000000000001E-2</v>
      </c>
      <c r="AI274">
        <f>IFERROR([1]!s_info_indexweight($A274,$B$1,"000852.SH"),"")</f>
        <v>0</v>
      </c>
    </row>
    <row r="275" spans="1:35">
      <c r="A275" t="s">
        <v>307</v>
      </c>
      <c r="B275">
        <f>[1]!s_dq_close($A275,$B$1,3)</f>
        <v>25.64</v>
      </c>
      <c r="C275">
        <f>[1]!s_dq_volume($A275,$B$1)</f>
        <v>51954768</v>
      </c>
      <c r="D275">
        <f>[1]!s_dq_amount($A275,$B$1)</f>
        <v>1296636859</v>
      </c>
      <c r="E275">
        <f>[1]!s_dq_turn($A275,$B$1)</f>
        <v>3.3250819413320101</v>
      </c>
      <c r="F275">
        <f>[1]!S_VAL_MV($A275,$B$1)</f>
        <v>40066379742.239998</v>
      </c>
      <c r="G275">
        <f>[1]!s_val_ev($A275,$B$1)</f>
        <v>40066379742.239998</v>
      </c>
      <c r="H275">
        <f>[1]!s_val_ev1($A275,$B$1)</f>
        <v>40069028478.709999</v>
      </c>
      <c r="I275">
        <f>IFERROR([1]!s_mq_amount($A275,$B$1),"")</f>
        <v>2022085341</v>
      </c>
      <c r="J275">
        <f>[1]!s_val_pe_ttm($A275,$B$1)</f>
        <v>22.8791904449463</v>
      </c>
      <c r="K275">
        <f>[1]!s_val_pb_lf($A275,$B$1)</f>
        <v>4.5989027023315403</v>
      </c>
      <c r="L275">
        <f>[1]!s_val_dividendyield2($A275,$B$1)</f>
        <v>0.69002760119235895</v>
      </c>
      <c r="M275">
        <f>[1]!s_val_evtoebitda($A275,$B$1)</f>
        <v>17.4508771258126</v>
      </c>
      <c r="N275">
        <f>[1]!s_risk_betar24($A275,$B$1)</f>
        <v>1.4029999971389799</v>
      </c>
      <c r="O275">
        <f>[1]!s_profitnotice_changeratio($A275,$B$1)</f>
        <v>0</v>
      </c>
      <c r="P275">
        <f>IFERROR([1]!i_pq_pctchange($A275,TEXT(DATE(YEAR($B$1),1,1),"yyyy-mm-dd"),$B$1),"")</f>
        <v>21.574205784732101</v>
      </c>
      <c r="Q275">
        <f>[1]!s_west_netprofit($A275,YEAR($B$1),$B$1,180)</f>
        <v>2427641250</v>
      </c>
      <c r="R275">
        <f>[1]!s_west_eps($A275,YEAR($B$1),$B$1,180)</f>
        <v>1.55330002307892</v>
      </c>
      <c r="S275">
        <f>[1]!s_west_instnum_np($A275,YEAR($B$1),$B$1,180)</f>
        <v>8</v>
      </c>
      <c r="T275">
        <f>[1]!s_west_stdnetprofit($A275,YEAR($B$1),$B$1,180)</f>
        <v>122997925</v>
      </c>
      <c r="U275">
        <f>[1]!s_west_mediannetprofit($A275,YEAR($B$1),$B$1,180)</f>
        <v>2427500000</v>
      </c>
      <c r="V275">
        <f>[1]!s_west_maxnetprofit($A275,YEAR($B$1),$B$1,180)</f>
        <v>2645000000</v>
      </c>
      <c r="W275">
        <f>[1]!s_west_minnetprofit($A275,YEAR($B$1),$B$1,180)</f>
        <v>2268000000</v>
      </c>
      <c r="X275">
        <f>[1]!s_west_netprofit($A275,YEAR($B$1)+1,$B$1,180)</f>
        <v>2792211250</v>
      </c>
      <c r="Y275">
        <f>[1]!s_west_eps($A275,YEAR($B$1)+1,$B$1,180)</f>
        <v>1.78659999370575</v>
      </c>
      <c r="Z275">
        <f>[1]!s_west_instnum_np($A275,YEAR($B$1)+1,$B$1,180)</f>
        <v>8</v>
      </c>
      <c r="AA275">
        <f>[1]!s_west_stdnetprofit($A275,YEAR($B$1)+1,$B$1,180)</f>
        <v>86644115</v>
      </c>
      <c r="AB275">
        <f>[1]!s_west_mediannetprofit($A275,YEAR($B$1)+1,$B$1,180)</f>
        <v>2794845000</v>
      </c>
      <c r="AC275">
        <f>[1]!s_west_maxnetprofit($A275,YEAR($B$1)+1,$B$1,180)</f>
        <v>2935000000</v>
      </c>
      <c r="AD275">
        <f>[1]!s_west_minnetprofit($A275,YEAR($B$1)+1,$B$1,180)</f>
        <v>2668000000</v>
      </c>
      <c r="AE275">
        <f>[1]!s_west_avgroe($A275,YEAR($B$1),$B$1,180)</f>
        <v>24.431299209594702</v>
      </c>
      <c r="AF275">
        <f>IFERROR([1]!s_info_indexweight($A275,$B$1,"000016.SH"),"")</f>
        <v>0</v>
      </c>
      <c r="AG275">
        <f>IFERROR([1]!s_info_indexweight($A275,$B$1,"000300.SH"),"")</f>
        <v>0</v>
      </c>
      <c r="AH275">
        <f>IFERROR([1]!s_info_indexweight($A275,$B$1,"000905.SH"),"")</f>
        <v>0.252</v>
      </c>
      <c r="AI275">
        <f>IFERROR([1]!s_info_indexweight($A275,$B$1,"000852.SH"),"")</f>
        <v>0</v>
      </c>
    </row>
    <row r="276" spans="1:35">
      <c r="A276" t="s">
        <v>308</v>
      </c>
      <c r="B276">
        <f>[1]!s_dq_close($A276,$B$1,3)</f>
        <v>63.84</v>
      </c>
      <c r="C276">
        <f>[1]!s_dq_volume($A276,$B$1)</f>
        <v>162998142</v>
      </c>
      <c r="D276">
        <f>[1]!s_dq_amount($A276,$B$1)</f>
        <v>10193057481</v>
      </c>
      <c r="E276">
        <f>[1]!s_dq_turn($A276,$B$1)</f>
        <v>10.741566662650399</v>
      </c>
      <c r="F276">
        <f>[1]!S_VAL_MV($A276,$B$1)</f>
        <v>96883386862.080002</v>
      </c>
      <c r="G276">
        <f>[1]!s_val_ev($A276,$B$1)</f>
        <v>96883386862.080002</v>
      </c>
      <c r="H276">
        <f>[1]!s_val_ev1($A276,$B$1)</f>
        <v>116912663677.14</v>
      </c>
      <c r="I276">
        <f>IFERROR([1]!s_mq_amount($A276,$B$1),"")</f>
        <v>20206782663</v>
      </c>
      <c r="J276">
        <f>[1]!s_val_pe_ttm($A276,$B$1)</f>
        <v>66.983528137207003</v>
      </c>
      <c r="K276">
        <f>[1]!s_val_pb_lf($A276,$B$1)</f>
        <v>6.23624467849731</v>
      </c>
      <c r="L276">
        <f>[1]!s_val_dividendyield2($A276,$B$1)</f>
        <v>0.12687969924812001</v>
      </c>
      <c r="M276">
        <f>[1]!s_val_evtoebitda($A276,$B$1)</f>
        <v>19.673981062141099</v>
      </c>
      <c r="N276">
        <f>[1]!s_risk_betar24($A276,$B$1)</f>
        <v>1.54390001296997</v>
      </c>
      <c r="O276">
        <f>[1]!s_profitnotice_changeratio($A276,$B$1)</f>
        <v>0</v>
      </c>
      <c r="P276">
        <f>IFERROR([1]!i_pq_pctchange($A276,TEXT(DATE(YEAR($B$1),1,1),"yyyy-mm-dd"),$B$1),"")</f>
        <v>69.526502634455795</v>
      </c>
      <c r="Q276">
        <f>[1]!s_west_netprofit($A276,YEAR($B$1),$B$1,180)</f>
        <v>1566909091</v>
      </c>
      <c r="R276">
        <f>[1]!s_west_eps($A276,YEAR($B$1),$B$1,180)</f>
        <v>1.03229999542236</v>
      </c>
      <c r="S276">
        <f>[1]!s_west_instnum_np($A276,YEAR($B$1),$B$1,180)</f>
        <v>11</v>
      </c>
      <c r="T276">
        <f>[1]!s_west_stdnetprofit($A276,YEAR($B$1),$B$1,180)</f>
        <v>149084845</v>
      </c>
      <c r="U276">
        <f>[1]!s_west_mediannetprofit($A276,YEAR($B$1),$B$1,180)</f>
        <v>1541000000</v>
      </c>
      <c r="V276">
        <f>[1]!s_west_maxnetprofit($A276,YEAR($B$1),$B$1,180)</f>
        <v>1883000000</v>
      </c>
      <c r="W276">
        <f>[1]!s_west_minnetprofit($A276,YEAR($B$1),$B$1,180)</f>
        <v>1341000000</v>
      </c>
      <c r="X276">
        <f>[1]!s_west_netprofit($A276,YEAR($B$1)+1,$B$1,180)</f>
        <v>1973000000</v>
      </c>
      <c r="Y276">
        <f>[1]!s_west_eps($A276,YEAR($B$1)+1,$B$1,180)</f>
        <v>1.29990005493164</v>
      </c>
      <c r="Z276">
        <f>[1]!s_west_instnum_np($A276,YEAR($B$1)+1,$B$1,180)</f>
        <v>11</v>
      </c>
      <c r="AA276">
        <f>[1]!s_west_stdnetprofit($A276,YEAR($B$1)+1,$B$1,180)</f>
        <v>328285546</v>
      </c>
      <c r="AB276">
        <f>[1]!s_west_mediannetprofit($A276,YEAR($B$1)+1,$B$1,180)</f>
        <v>1875000000</v>
      </c>
      <c r="AC276">
        <f>[1]!s_west_maxnetprofit($A276,YEAR($B$1)+1,$B$1,180)</f>
        <v>2850000000</v>
      </c>
      <c r="AD276">
        <f>[1]!s_west_minnetprofit($A276,YEAR($B$1)+1,$B$1,180)</f>
        <v>1644000000</v>
      </c>
      <c r="AE276">
        <f>[1]!s_west_avgroe($A276,YEAR($B$1),$B$1,180)</f>
        <v>9.0679998397827095</v>
      </c>
      <c r="AF276">
        <f>IFERROR([1]!s_info_indexweight($A276,$B$1,"000016.SH"),"")</f>
        <v>0</v>
      </c>
      <c r="AG276">
        <f>IFERROR([1]!s_info_indexweight($A276,$B$1,"000300.SH"),"")</f>
        <v>0</v>
      </c>
      <c r="AH276">
        <f>IFERROR([1]!s_info_indexweight($A276,$B$1,"000905.SH"),"")</f>
        <v>0.76</v>
      </c>
      <c r="AI276">
        <f>IFERROR([1]!s_info_indexweight($A276,$B$1,"000852.SH"),"")</f>
        <v>0</v>
      </c>
    </row>
    <row r="277" spans="1:35">
      <c r="A277" t="s">
        <v>309</v>
      </c>
      <c r="B277">
        <f>[1]!s_dq_close($A277,$B$1,3)</f>
        <v>3.11</v>
      </c>
      <c r="C277">
        <f>[1]!s_dq_volume($A277,$B$1)</f>
        <v>147588308</v>
      </c>
      <c r="D277">
        <f>[1]!s_dq_amount($A277,$B$1)</f>
        <v>455475261</v>
      </c>
      <c r="E277">
        <f>[1]!s_dq_turn($A277,$B$1)</f>
        <v>1.89520565342678</v>
      </c>
      <c r="F277">
        <f>[1]!S_VAL_MV($A277,$B$1)</f>
        <v>28768005651.790001</v>
      </c>
      <c r="G277">
        <f>[1]!s_val_ev($A277,$B$1)</f>
        <v>28768005651.790001</v>
      </c>
      <c r="H277">
        <f>[1]!s_val_ev1($A277,$B$1)</f>
        <v>30649254718.639999</v>
      </c>
      <c r="I277">
        <f>IFERROR([1]!s_mq_amount($A277,$B$1),"")</f>
        <v>917722861</v>
      </c>
      <c r="J277">
        <f>[1]!s_val_pe_ttm($A277,$B$1)</f>
        <v>-25.427207946777301</v>
      </c>
      <c r="K277">
        <f>[1]!s_val_pb_lf($A277,$B$1)</f>
        <v>2.7540140151977499</v>
      </c>
      <c r="L277">
        <f>[1]!s_val_dividendyield2($A277,$B$1)</f>
        <v>0</v>
      </c>
      <c r="M277">
        <f>[1]!s_val_evtoebitda($A277,$B$1)</f>
        <v>51.261871943522699</v>
      </c>
      <c r="N277">
        <f>[1]!s_risk_betar24($A277,$B$1)</f>
        <v>1.1986999511718801</v>
      </c>
      <c r="O277">
        <f>[1]!s_profitnotice_changeratio($A277,$B$1)</f>
        <v>0</v>
      </c>
      <c r="P277">
        <f>IFERROR([1]!i_pq_pctchange($A277,TEXT(DATE(YEAR($B$1),1,1),"yyyy-mm-dd"),$B$1),"")</f>
        <v>-4.0123456790123502</v>
      </c>
      <c r="Q277">
        <f>[1]!s_west_netprofit($A277,YEAR($B$1),$B$1,180)</f>
        <v>58000000</v>
      </c>
      <c r="R277">
        <f>[1]!s_west_eps($A277,YEAR($B$1),$B$1,180)</f>
        <v>6.3000000081956404E-3</v>
      </c>
      <c r="S277">
        <f>[1]!s_west_instnum_np($A277,YEAR($B$1),$B$1,180)</f>
        <v>1</v>
      </c>
      <c r="T277">
        <f>[1]!s_west_stdnetprofit($A277,YEAR($B$1),$B$1,180)</f>
        <v>0</v>
      </c>
      <c r="U277">
        <f>[1]!s_west_mediannetprofit($A277,YEAR($B$1),$B$1,180)</f>
        <v>58000000</v>
      </c>
      <c r="V277">
        <f>[1]!s_west_maxnetprofit($A277,YEAR($B$1),$B$1,180)</f>
        <v>58000000</v>
      </c>
      <c r="W277">
        <f>[1]!s_west_minnetprofit($A277,YEAR($B$1),$B$1,180)</f>
        <v>58000000</v>
      </c>
      <c r="X277">
        <f>[1]!s_west_netprofit($A277,YEAR($B$1)+1,$B$1,180)</f>
        <v>664000000</v>
      </c>
      <c r="Y277">
        <f>[1]!s_west_eps($A277,YEAR($B$1)+1,$B$1,180)</f>
        <v>7.1800000965595204E-2</v>
      </c>
      <c r="Z277">
        <f>[1]!s_west_instnum_np($A277,YEAR($B$1)+1,$B$1,180)</f>
        <v>1</v>
      </c>
      <c r="AA277">
        <f>[1]!s_west_stdnetprofit($A277,YEAR($B$1)+1,$B$1,180)</f>
        <v>0</v>
      </c>
      <c r="AB277">
        <f>[1]!s_west_mediannetprofit($A277,YEAR($B$1)+1,$B$1,180)</f>
        <v>664000000</v>
      </c>
      <c r="AC277">
        <f>[1]!s_west_maxnetprofit($A277,YEAR($B$1)+1,$B$1,180)</f>
        <v>664000000</v>
      </c>
      <c r="AD277">
        <f>[1]!s_west_minnetprofit($A277,YEAR($B$1)+1,$B$1,180)</f>
        <v>664000000</v>
      </c>
      <c r="AE277">
        <f>[1]!s_west_avgroe($A277,YEAR($B$1),$B$1,180)</f>
        <v>0.5</v>
      </c>
      <c r="AF277">
        <f>IFERROR([1]!s_info_indexweight($A277,$B$1,"000016.SH"),"")</f>
        <v>0</v>
      </c>
      <c r="AG277">
        <f>IFERROR([1]!s_info_indexweight($A277,$B$1,"000300.SH"),"")</f>
        <v>0</v>
      </c>
      <c r="AH277">
        <f>IFERROR([1]!s_info_indexweight($A277,$B$1,"000905.SH"),"")</f>
        <v>0.218</v>
      </c>
      <c r="AI277">
        <f>IFERROR([1]!s_info_indexweight($A277,$B$1,"000852.SH"),"")</f>
        <v>0</v>
      </c>
    </row>
    <row r="278" spans="1:35">
      <c r="A278" t="s">
        <v>310</v>
      </c>
      <c r="B278">
        <f>[1]!s_dq_close($A278,$B$1,3)</f>
        <v>29.01</v>
      </c>
      <c r="C278">
        <f>[1]!s_dq_volume($A278,$B$1)</f>
        <v>11814168</v>
      </c>
      <c r="D278">
        <f>[1]!s_dq_amount($A278,$B$1)</f>
        <v>340727787</v>
      </c>
      <c r="E278">
        <f>[1]!s_dq_turn($A278,$B$1)</f>
        <v>2.2141871399410702</v>
      </c>
      <c r="F278">
        <f>[1]!S_VAL_MV($A278,$B$1)</f>
        <v>15512347272.389999</v>
      </c>
      <c r="G278">
        <f>[1]!s_val_ev($A278,$B$1)</f>
        <v>15512347272.389999</v>
      </c>
      <c r="H278">
        <f>[1]!s_val_ev1($A278,$B$1)</f>
        <v>16138128181.700001</v>
      </c>
      <c r="I278">
        <f>IFERROR([1]!s_mq_amount($A278,$B$1),"")</f>
        <v>740179376</v>
      </c>
      <c r="J278">
        <f>[1]!s_val_pe_ttm($A278,$B$1)</f>
        <v>32.821846008300803</v>
      </c>
      <c r="K278">
        <f>[1]!s_val_pb_lf($A278,$B$1)</f>
        <v>3.4773595333099401</v>
      </c>
      <c r="L278">
        <f>[1]!s_val_dividendyield2($A278,$B$1)</f>
        <v>1.99931058255774</v>
      </c>
      <c r="M278">
        <f>[1]!s_val_evtoebitda($A278,$B$1)</f>
        <v>23.730350300699399</v>
      </c>
      <c r="N278">
        <f>[1]!s_risk_betar24($A278,$B$1)</f>
        <v>1.8961999416351301</v>
      </c>
      <c r="O278">
        <f>[1]!s_profitnotice_changeratio($A278,$B$1)</f>
        <v>0</v>
      </c>
      <c r="P278">
        <f>IFERROR([1]!i_pq_pctchange($A278,TEXT(DATE(YEAR($B$1),1,1),"yyyy-mm-dd"),$B$1),"")</f>
        <v>15.9009188973232</v>
      </c>
      <c r="Q278">
        <f>[1]!s_west_netprofit($A278,YEAR($B$1),$B$1,180)</f>
        <v>627621250</v>
      </c>
      <c r="R278">
        <f>[1]!s_west_eps($A278,YEAR($B$1),$B$1,180)</f>
        <v>1.17340004444122</v>
      </c>
      <c r="S278">
        <f>[1]!s_west_instnum_np($A278,YEAR($B$1),$B$1,180)</f>
        <v>8</v>
      </c>
      <c r="T278">
        <f>[1]!s_west_stdnetprofit($A278,YEAR($B$1),$B$1,180)</f>
        <v>58915037</v>
      </c>
      <c r="U278">
        <f>[1]!s_west_mediannetprofit($A278,YEAR($B$1),$B$1,180)</f>
        <v>604000000</v>
      </c>
      <c r="V278">
        <f>[1]!s_west_maxnetprofit($A278,YEAR($B$1),$B$1,180)</f>
        <v>739000000</v>
      </c>
      <c r="W278">
        <f>[1]!s_west_minnetprofit($A278,YEAR($B$1),$B$1,180)</f>
        <v>570670000</v>
      </c>
      <c r="X278">
        <f>[1]!s_west_netprofit($A278,YEAR($B$1)+1,$B$1,180)</f>
        <v>745626250</v>
      </c>
      <c r="Y278">
        <f>[1]!s_west_eps($A278,YEAR($B$1)+1,$B$1,180)</f>
        <v>1.3940000534057599</v>
      </c>
      <c r="Z278">
        <f>[1]!s_west_instnum_np($A278,YEAR($B$1)+1,$B$1,180)</f>
        <v>8</v>
      </c>
      <c r="AA278">
        <f>[1]!s_west_stdnetprofit($A278,YEAR($B$1)+1,$B$1,180)</f>
        <v>58734522</v>
      </c>
      <c r="AB278">
        <f>[1]!s_west_mediannetprofit($A278,YEAR($B$1)+1,$B$1,180)</f>
        <v>722655000</v>
      </c>
      <c r="AC278">
        <f>[1]!s_west_maxnetprofit($A278,YEAR($B$1)+1,$B$1,180)</f>
        <v>873000000</v>
      </c>
      <c r="AD278">
        <f>[1]!s_west_minnetprofit($A278,YEAR($B$1)+1,$B$1,180)</f>
        <v>696000000</v>
      </c>
      <c r="AE278">
        <f>[1]!s_west_avgroe($A278,YEAR($B$1),$B$1,180)</f>
        <v>12.9085998535156</v>
      </c>
      <c r="AF278">
        <f>IFERROR([1]!s_info_indexweight($A278,$B$1,"000016.SH"),"")</f>
        <v>0</v>
      </c>
      <c r="AG278">
        <f>IFERROR([1]!s_info_indexweight($A278,$B$1,"000300.SH"),"")</f>
        <v>0</v>
      </c>
      <c r="AH278">
        <f>IFERROR([1]!s_info_indexweight($A278,$B$1,"000905.SH"),"")</f>
        <v>0</v>
      </c>
      <c r="AI278">
        <f>IFERROR([1]!s_info_indexweight($A278,$B$1,"000852.SH"),"")</f>
        <v>7.0000000000000007E-2</v>
      </c>
    </row>
    <row r="279" spans="1:35">
      <c r="A279" t="s">
        <v>311</v>
      </c>
      <c r="B279">
        <f>[1]!s_dq_close($A279,$B$1,3)</f>
        <v>10</v>
      </c>
      <c r="C279">
        <f>[1]!s_dq_volume($A279,$B$1)</f>
        <v>22656629</v>
      </c>
      <c r="D279">
        <f>[1]!s_dq_amount($A279,$B$1)</f>
        <v>226854427</v>
      </c>
      <c r="E279">
        <f>[1]!s_dq_turn($A279,$B$1)</f>
        <v>2.8195707448411298</v>
      </c>
      <c r="F279">
        <f>[1]!S_VAL_MV($A279,$B$1)</f>
        <v>8449578670</v>
      </c>
      <c r="G279">
        <f>[1]!s_val_ev($A279,$B$1)</f>
        <v>8449578670</v>
      </c>
      <c r="H279">
        <f>[1]!s_val_ev1($A279,$B$1)</f>
        <v>9629847902.6800003</v>
      </c>
      <c r="I279">
        <f>IFERROR([1]!s_mq_amount($A279,$B$1),"")</f>
        <v>429069382</v>
      </c>
      <c r="J279">
        <f>[1]!s_val_pe_ttm($A279,$B$1)</f>
        <v>-18.3081359863281</v>
      </c>
      <c r="K279">
        <f>[1]!s_val_pb_lf($A279,$B$1)</f>
        <v>14.2136287689209</v>
      </c>
      <c r="L279">
        <f>[1]!s_val_dividendyield2($A279,$B$1)</f>
        <v>0</v>
      </c>
      <c r="M279">
        <f>[1]!s_val_evtoebitda($A279,$B$1)</f>
        <v>-25.928406808310399</v>
      </c>
      <c r="N279">
        <f>[1]!s_risk_betar24($A279,$B$1)</f>
        <v>1.30309998989105</v>
      </c>
      <c r="O279">
        <f>[1]!s_profitnotice_changeratio($A279,$B$1)</f>
        <v>0</v>
      </c>
      <c r="P279">
        <f>IFERROR([1]!i_pq_pctchange($A279,TEXT(DATE(YEAR($B$1),1,1),"yyyy-mm-dd"),$B$1),"")</f>
        <v>-58.0536912751678</v>
      </c>
      <c r="Q279">
        <f>[1]!s_west_netprofit($A279,YEAR($B$1),$B$1,180)</f>
        <v>0</v>
      </c>
      <c r="R279">
        <f>[1]!s_west_eps($A279,YEAR($B$1),$B$1,180)</f>
        <v>0</v>
      </c>
      <c r="S279">
        <f>[1]!s_west_instnum_np($A279,YEAR($B$1),$B$1,180)</f>
        <v>0</v>
      </c>
      <c r="T279">
        <f>[1]!s_west_stdnetprofit($A279,YEAR($B$1),$B$1,180)</f>
        <v>0</v>
      </c>
      <c r="U279">
        <f>[1]!s_west_mediannetprofit($A279,YEAR($B$1),$B$1,180)</f>
        <v>0</v>
      </c>
      <c r="V279">
        <f>[1]!s_west_maxnetprofit($A279,YEAR($B$1),$B$1,180)</f>
        <v>0</v>
      </c>
      <c r="W279">
        <f>[1]!s_west_minnetprofit($A279,YEAR($B$1),$B$1,180)</f>
        <v>0</v>
      </c>
      <c r="X279">
        <f>[1]!s_west_netprofit($A279,YEAR($B$1)+1,$B$1,180)</f>
        <v>0</v>
      </c>
      <c r="Y279">
        <f>[1]!s_west_eps($A279,YEAR($B$1)+1,$B$1,180)</f>
        <v>0</v>
      </c>
      <c r="Z279">
        <f>[1]!s_west_instnum_np($A279,YEAR($B$1)+1,$B$1,180)</f>
        <v>0</v>
      </c>
      <c r="AA279">
        <f>[1]!s_west_stdnetprofit($A279,YEAR($B$1)+1,$B$1,180)</f>
        <v>0</v>
      </c>
      <c r="AB279">
        <f>[1]!s_west_mediannetprofit($A279,YEAR($B$1)+1,$B$1,180)</f>
        <v>0</v>
      </c>
      <c r="AC279">
        <f>[1]!s_west_maxnetprofit($A279,YEAR($B$1)+1,$B$1,180)</f>
        <v>0</v>
      </c>
      <c r="AD279">
        <f>[1]!s_west_minnetprofit($A279,YEAR($B$1)+1,$B$1,180)</f>
        <v>0</v>
      </c>
      <c r="AE279">
        <f>[1]!s_west_avgroe($A279,YEAR($B$1),$B$1,180)</f>
        <v>0</v>
      </c>
      <c r="AF279">
        <f>IFERROR([1]!s_info_indexweight($A279,$B$1,"000016.SH"),"")</f>
        <v>0</v>
      </c>
      <c r="AG279">
        <f>IFERROR([1]!s_info_indexweight($A279,$B$1,"000300.SH"),"")</f>
        <v>0</v>
      </c>
      <c r="AH279">
        <f>IFERROR([1]!s_info_indexweight($A279,$B$1,"000905.SH"),"")</f>
        <v>0</v>
      </c>
      <c r="AI279">
        <f>IFERROR([1]!s_info_indexweight($A279,$B$1,"000852.SH"),"")</f>
        <v>6.5000000000000002E-2</v>
      </c>
    </row>
    <row r="280" spans="1:35">
      <c r="A280" t="s">
        <v>312</v>
      </c>
      <c r="B280">
        <f>[1]!s_dq_close($A280,$B$1,3)</f>
        <v>11.85</v>
      </c>
      <c r="C280">
        <f>[1]!s_dq_volume($A280,$B$1)</f>
        <v>17134174</v>
      </c>
      <c r="D280">
        <f>[1]!s_dq_amount($A280,$B$1)</f>
        <v>204030477</v>
      </c>
      <c r="E280">
        <f>[1]!s_dq_turn($A280,$B$1)</f>
        <v>2.1767921867751099</v>
      </c>
      <c r="F280">
        <f>[1]!S_VAL_MV($A280,$B$1)</f>
        <v>11498667727.950001</v>
      </c>
      <c r="G280">
        <f>[1]!s_val_ev($A280,$B$1)</f>
        <v>11498667727.950001</v>
      </c>
      <c r="H280">
        <f>[1]!s_val_ev1($A280,$B$1)</f>
        <v>12378611358.190001</v>
      </c>
      <c r="I280">
        <f>IFERROR([1]!s_mq_amount($A280,$B$1),"")</f>
        <v>552212633</v>
      </c>
      <c r="J280">
        <f>[1]!s_val_pe_ttm($A280,$B$1)</f>
        <v>11.335657119751</v>
      </c>
      <c r="K280">
        <f>[1]!s_val_pb_lf($A280,$B$1)</f>
        <v>3.2891182899475102</v>
      </c>
      <c r="L280">
        <f>[1]!s_val_dividendyield2($A280,$B$1)</f>
        <v>6.1566059900072503</v>
      </c>
      <c r="M280">
        <f>[1]!s_val_evtoebitda($A280,$B$1)</f>
        <v>6.9322183452025801</v>
      </c>
      <c r="N280">
        <f>[1]!s_risk_betar24($A280,$B$1)</f>
        <v>0.883800029754639</v>
      </c>
      <c r="O280">
        <f>[1]!s_profitnotice_changeratio($A280,$B$1)</f>
        <v>0</v>
      </c>
      <c r="P280">
        <f>IFERROR([1]!i_pq_pctchange($A280,TEXT(DATE(YEAR($B$1),1,1),"yyyy-mm-dd"),$B$1),"")</f>
        <v>1.70238714152036</v>
      </c>
      <c r="Q280">
        <f>[1]!s_west_netprofit($A280,YEAR($B$1),$B$1,180)</f>
        <v>1279375000</v>
      </c>
      <c r="R280">
        <f>[1]!s_west_eps($A280,YEAR($B$1),$B$1,180)</f>
        <v>1.3185000419616699</v>
      </c>
      <c r="S280">
        <f>[1]!s_west_instnum_np($A280,YEAR($B$1),$B$1,180)</f>
        <v>8</v>
      </c>
      <c r="T280">
        <f>[1]!s_west_stdnetprofit($A280,YEAR($B$1),$B$1,180)</f>
        <v>113419496</v>
      </c>
      <c r="U280">
        <f>[1]!s_west_mediannetprofit($A280,YEAR($B$1),$B$1,180)</f>
        <v>1241500000</v>
      </c>
      <c r="V280">
        <f>[1]!s_west_maxnetprofit($A280,YEAR($B$1),$B$1,180)</f>
        <v>1519000000</v>
      </c>
      <c r="W280">
        <f>[1]!s_west_minnetprofit($A280,YEAR($B$1),$B$1,180)</f>
        <v>1172000000</v>
      </c>
      <c r="X280">
        <f>[1]!s_west_netprofit($A280,YEAR($B$1)+1,$B$1,180)</f>
        <v>1497125000</v>
      </c>
      <c r="Y280">
        <f>[1]!s_west_eps($A280,YEAR($B$1)+1,$B$1,180)</f>
        <v>1.5428999662399301</v>
      </c>
      <c r="Z280">
        <f>[1]!s_west_instnum_np($A280,YEAR($B$1)+1,$B$1,180)</f>
        <v>8</v>
      </c>
      <c r="AA280">
        <f>[1]!s_west_stdnetprofit($A280,YEAR($B$1)+1,$B$1,180)</f>
        <v>166577685</v>
      </c>
      <c r="AB280">
        <f>[1]!s_west_mediannetprofit($A280,YEAR($B$1)+1,$B$1,180)</f>
        <v>1514500000</v>
      </c>
      <c r="AC280">
        <f>[1]!s_west_maxnetprofit($A280,YEAR($B$1)+1,$B$1,180)</f>
        <v>1792000000</v>
      </c>
      <c r="AD280">
        <f>[1]!s_west_minnetprofit($A280,YEAR($B$1)+1,$B$1,180)</f>
        <v>1294000000</v>
      </c>
      <c r="AE280">
        <f>[1]!s_west_avgroe($A280,YEAR($B$1),$B$1,180)</f>
        <v>28.252500534057599</v>
      </c>
      <c r="AF280">
        <f>IFERROR([1]!s_info_indexweight($A280,$B$1,"000016.SH"),"")</f>
        <v>0</v>
      </c>
      <c r="AG280">
        <f>IFERROR([1]!s_info_indexweight($A280,$B$1,"000300.SH"),"")</f>
        <v>0</v>
      </c>
      <c r="AH280">
        <f>IFERROR([1]!s_info_indexweight($A280,$B$1,"000905.SH"),"")</f>
        <v>0</v>
      </c>
      <c r="AI280">
        <f>IFERROR([1]!s_info_indexweight($A280,$B$1,"000852.SH"),"")</f>
        <v>9.6000000000000002E-2</v>
      </c>
    </row>
    <row r="281" spans="1:35">
      <c r="A281" t="s">
        <v>313</v>
      </c>
      <c r="B281">
        <f>[1]!s_dq_close($A281,$B$1,3)</f>
        <v>11.97</v>
      </c>
      <c r="C281">
        <f>[1]!s_dq_volume($A281,$B$1)</f>
        <v>59795280</v>
      </c>
      <c r="D281">
        <f>[1]!s_dq_amount($A281,$B$1)</f>
        <v>712464453</v>
      </c>
      <c r="E281">
        <f>[1]!s_dq_turn($A281,$B$1)</f>
        <v>3.7053816309250598</v>
      </c>
      <c r="F281">
        <f>[1]!S_VAL_MV($A281,$B$1)</f>
        <v>19426566327.84</v>
      </c>
      <c r="G281">
        <f>[1]!s_val_ev($A281,$B$1)</f>
        <v>19426566327.84</v>
      </c>
      <c r="H281">
        <f>[1]!s_val_ev1($A281,$B$1)</f>
        <v>30242956247.880001</v>
      </c>
      <c r="I281">
        <f>IFERROR([1]!s_mq_amount($A281,$B$1),"")</f>
        <v>1313984082</v>
      </c>
      <c r="J281">
        <f>[1]!s_val_pe_ttm($A281,$B$1)</f>
        <v>49.606250762939503</v>
      </c>
      <c r="K281">
        <f>[1]!s_val_pb_lf($A281,$B$1)</f>
        <v>2.1811482906341602</v>
      </c>
      <c r="L281">
        <f>[1]!s_val_dividendyield2($A281,$B$1)</f>
        <v>0</v>
      </c>
      <c r="M281">
        <f>[1]!s_val_evtoebitda($A281,$B$1)</f>
        <v>27.202026804276301</v>
      </c>
      <c r="N281">
        <f>[1]!s_risk_betar24($A281,$B$1)</f>
        <v>1.4654999971389799</v>
      </c>
      <c r="O281">
        <f>[1]!s_profitnotice_changeratio($A281,$B$1)</f>
        <v>0</v>
      </c>
      <c r="P281">
        <f>IFERROR([1]!i_pq_pctchange($A281,TEXT(DATE(YEAR($B$1),1,1),"yyyy-mm-dd"),$B$1),"")</f>
        <v>-9.7285067873303195</v>
      </c>
      <c r="Q281">
        <f>[1]!s_west_netprofit($A281,YEAR($B$1),$B$1,180)</f>
        <v>496000000</v>
      </c>
      <c r="R281">
        <f>[1]!s_west_eps($A281,YEAR($B$1),$B$1,180)</f>
        <v>0.30559998750686601</v>
      </c>
      <c r="S281">
        <f>[1]!s_west_instnum_np($A281,YEAR($B$1),$B$1,180)</f>
        <v>1</v>
      </c>
      <c r="T281">
        <f>[1]!s_west_stdnetprofit($A281,YEAR($B$1),$B$1,180)</f>
        <v>0</v>
      </c>
      <c r="U281">
        <f>[1]!s_west_mediannetprofit($A281,YEAR($B$1),$B$1,180)</f>
        <v>496000000</v>
      </c>
      <c r="V281">
        <f>[1]!s_west_maxnetprofit($A281,YEAR($B$1),$B$1,180)</f>
        <v>496000000</v>
      </c>
      <c r="W281">
        <f>[1]!s_west_minnetprofit($A281,YEAR($B$1),$B$1,180)</f>
        <v>496000000</v>
      </c>
      <c r="X281">
        <f>[1]!s_west_netprofit($A281,YEAR($B$1)+1,$B$1,180)</f>
        <v>599000000</v>
      </c>
      <c r="Y281">
        <f>[1]!s_west_eps($A281,YEAR($B$1)+1,$B$1,180)</f>
        <v>0.36910000443458602</v>
      </c>
      <c r="Z281">
        <f>[1]!s_west_instnum_np($A281,YEAR($B$1)+1,$B$1,180)</f>
        <v>1</v>
      </c>
      <c r="AA281">
        <f>[1]!s_west_stdnetprofit($A281,YEAR($B$1)+1,$B$1,180)</f>
        <v>0</v>
      </c>
      <c r="AB281">
        <f>[1]!s_west_mediannetprofit($A281,YEAR($B$1)+1,$B$1,180)</f>
        <v>599000000</v>
      </c>
      <c r="AC281">
        <f>[1]!s_west_maxnetprofit($A281,YEAR($B$1)+1,$B$1,180)</f>
        <v>599000000</v>
      </c>
      <c r="AD281">
        <f>[1]!s_west_minnetprofit($A281,YEAR($B$1)+1,$B$1,180)</f>
        <v>599000000</v>
      </c>
      <c r="AE281">
        <f>[1]!s_west_avgroe($A281,YEAR($B$1),$B$1,180)</f>
        <v>5.5</v>
      </c>
      <c r="AF281">
        <f>IFERROR([1]!s_info_indexweight($A281,$B$1,"000016.SH"),"")</f>
        <v>0</v>
      </c>
      <c r="AG281">
        <f>IFERROR([1]!s_info_indexweight($A281,$B$1,"000300.SH"),"")</f>
        <v>0</v>
      </c>
      <c r="AH281">
        <f>IFERROR([1]!s_info_indexweight($A281,$B$1,"000905.SH"),"")</f>
        <v>0</v>
      </c>
      <c r="AI281">
        <f>IFERROR([1]!s_info_indexweight($A281,$B$1,"000852.SH"),"")</f>
        <v>0.16700000000000001</v>
      </c>
    </row>
    <row r="282" spans="1:35">
      <c r="A282" t="s">
        <v>314</v>
      </c>
      <c r="B282">
        <f>[1]!s_dq_close($A282,$B$1,3)</f>
        <v>10.84</v>
      </c>
      <c r="C282">
        <f>[1]!s_dq_volume($A282,$B$1)</f>
        <v>34617900</v>
      </c>
      <c r="D282">
        <f>[1]!s_dq_amount($A282,$B$1)</f>
        <v>376668800</v>
      </c>
      <c r="E282">
        <f>[1]!s_dq_turn($A282,$B$1)</f>
        <v>3.5351116012467698</v>
      </c>
      <c r="F282">
        <f>[1]!S_VAL_MV($A282,$B$1)</f>
        <v>10621150882.280001</v>
      </c>
      <c r="G282">
        <f>[1]!s_val_ev($A282,$B$1)</f>
        <v>10621150882.280001</v>
      </c>
      <c r="H282">
        <f>[1]!s_val_ev1($A282,$B$1)</f>
        <v>11164468272.879999</v>
      </c>
      <c r="I282">
        <f>IFERROR([1]!s_mq_amount($A282,$B$1),"")</f>
        <v>703616112</v>
      </c>
      <c r="J282">
        <f>[1]!s_val_pe_ttm($A282,$B$1)</f>
        <v>-39.585300445556598</v>
      </c>
      <c r="K282">
        <f>[1]!s_val_pb_lf($A282,$B$1)</f>
        <v>2.3404874801635702</v>
      </c>
      <c r="L282">
        <f>[1]!s_val_dividendyield2($A282,$B$1)</f>
        <v>0</v>
      </c>
      <c r="M282">
        <f>[1]!s_val_evtoebitda($A282,$B$1)</f>
        <v>-107.030621038186</v>
      </c>
      <c r="N282">
        <f>[1]!s_risk_betar24($A282,$B$1)</f>
        <v>1.6150000095367401</v>
      </c>
      <c r="O282">
        <f>[1]!s_profitnotice_changeratio($A282,$B$1)</f>
        <v>0</v>
      </c>
      <c r="P282">
        <f>IFERROR([1]!i_pq_pctchange($A282,TEXT(DATE(YEAR($B$1),1,1),"yyyy-mm-dd"),$B$1),"")</f>
        <v>-11.437908496732</v>
      </c>
      <c r="Q282">
        <f>[1]!s_west_netprofit($A282,YEAR($B$1),$B$1,180)</f>
        <v>0</v>
      </c>
      <c r="R282">
        <f>[1]!s_west_eps($A282,YEAR($B$1),$B$1,180)</f>
        <v>0</v>
      </c>
      <c r="S282">
        <f>[1]!s_west_instnum_np($A282,YEAR($B$1),$B$1,180)</f>
        <v>0</v>
      </c>
      <c r="T282">
        <f>[1]!s_west_stdnetprofit($A282,YEAR($B$1),$B$1,180)</f>
        <v>0</v>
      </c>
      <c r="U282">
        <f>[1]!s_west_mediannetprofit($A282,YEAR($B$1),$B$1,180)</f>
        <v>0</v>
      </c>
      <c r="V282">
        <f>[1]!s_west_maxnetprofit($A282,YEAR($B$1),$B$1,180)</f>
        <v>0</v>
      </c>
      <c r="W282">
        <f>[1]!s_west_minnetprofit($A282,YEAR($B$1),$B$1,180)</f>
        <v>0</v>
      </c>
      <c r="X282">
        <f>[1]!s_west_netprofit($A282,YEAR($B$1)+1,$B$1,180)</f>
        <v>0</v>
      </c>
      <c r="Y282">
        <f>[1]!s_west_eps($A282,YEAR($B$1)+1,$B$1,180)</f>
        <v>0</v>
      </c>
      <c r="Z282">
        <f>[1]!s_west_instnum_np($A282,YEAR($B$1)+1,$B$1,180)</f>
        <v>0</v>
      </c>
      <c r="AA282">
        <f>[1]!s_west_stdnetprofit($A282,YEAR($B$1)+1,$B$1,180)</f>
        <v>0</v>
      </c>
      <c r="AB282">
        <f>[1]!s_west_mediannetprofit($A282,YEAR($B$1)+1,$B$1,180)</f>
        <v>0</v>
      </c>
      <c r="AC282">
        <f>[1]!s_west_maxnetprofit($A282,YEAR($B$1)+1,$B$1,180)</f>
        <v>0</v>
      </c>
      <c r="AD282">
        <f>[1]!s_west_minnetprofit($A282,YEAR($B$1)+1,$B$1,180)</f>
        <v>0</v>
      </c>
      <c r="AE282">
        <f>[1]!s_west_avgroe($A282,YEAR($B$1),$B$1,180)</f>
        <v>0</v>
      </c>
      <c r="AF282">
        <f>IFERROR([1]!s_info_indexweight($A282,$B$1,"000016.SH"),"")</f>
        <v>0</v>
      </c>
      <c r="AG282">
        <f>IFERROR([1]!s_info_indexweight($A282,$B$1,"000300.SH"),"")</f>
        <v>0</v>
      </c>
      <c r="AH282">
        <f>IFERROR([1]!s_info_indexweight($A282,$B$1,"000905.SH"),"")</f>
        <v>0</v>
      </c>
      <c r="AI282">
        <f>IFERROR([1]!s_info_indexweight($A282,$B$1,"000852.SH"),"")</f>
        <v>0.11899999999999999</v>
      </c>
    </row>
    <row r="283" spans="1:35">
      <c r="A283" t="s">
        <v>315</v>
      </c>
      <c r="B283">
        <f>[1]!s_dq_close($A283,$B$1,3)</f>
        <v>11.24</v>
      </c>
      <c r="C283">
        <f>[1]!s_dq_volume($A283,$B$1)</f>
        <v>77342239</v>
      </c>
      <c r="D283">
        <f>[1]!s_dq_amount($A283,$B$1)</f>
        <v>867239124</v>
      </c>
      <c r="E283">
        <f>[1]!s_dq_turn($A283,$B$1)</f>
        <v>4.5393017884159299</v>
      </c>
      <c r="F283">
        <f>[1]!S_VAL_MV($A283,$B$1)</f>
        <v>19179099530.439999</v>
      </c>
      <c r="G283">
        <f>[1]!s_val_ev($A283,$B$1)</f>
        <v>19179099530.439999</v>
      </c>
      <c r="H283">
        <f>[1]!s_val_ev1($A283,$B$1)</f>
        <v>20827475363.66</v>
      </c>
      <c r="I283">
        <f>IFERROR([1]!s_mq_amount($A283,$B$1),"")</f>
        <v>1581545099</v>
      </c>
      <c r="J283">
        <f>[1]!s_val_pe_ttm($A283,$B$1)</f>
        <v>-37.910701751708999</v>
      </c>
      <c r="K283">
        <f>[1]!s_val_pb_lf($A283,$B$1)</f>
        <v>6.4878211021423304</v>
      </c>
      <c r="L283">
        <f>[1]!s_val_dividendyield2($A283,$B$1)</f>
        <v>0</v>
      </c>
      <c r="M283">
        <f>[1]!s_val_evtoebitda($A283,$B$1)</f>
        <v>-158.47376284872001</v>
      </c>
      <c r="N283">
        <f>[1]!s_risk_betar24($A283,$B$1)</f>
        <v>2.2569000720977801</v>
      </c>
      <c r="O283">
        <f>[1]!s_profitnotice_changeratio($A283,$B$1)</f>
        <v>0</v>
      </c>
      <c r="P283">
        <f>IFERROR([1]!i_pq_pctchange($A283,TEXT(DATE(YEAR($B$1),1,1),"yyyy-mm-dd"),$B$1),"")</f>
        <v>15.400410677618099</v>
      </c>
      <c r="Q283">
        <f>[1]!s_west_netprofit($A283,YEAR($B$1),$B$1,180)</f>
        <v>0</v>
      </c>
      <c r="R283">
        <f>[1]!s_west_eps($A283,YEAR($B$1),$B$1,180)</f>
        <v>0</v>
      </c>
      <c r="S283">
        <f>[1]!s_west_instnum_np($A283,YEAR($B$1),$B$1,180)</f>
        <v>0</v>
      </c>
      <c r="T283">
        <f>[1]!s_west_stdnetprofit($A283,YEAR($B$1),$B$1,180)</f>
        <v>0</v>
      </c>
      <c r="U283">
        <f>[1]!s_west_mediannetprofit($A283,YEAR($B$1),$B$1,180)</f>
        <v>0</v>
      </c>
      <c r="V283">
        <f>[1]!s_west_maxnetprofit($A283,YEAR($B$1),$B$1,180)</f>
        <v>0</v>
      </c>
      <c r="W283">
        <f>[1]!s_west_minnetprofit($A283,YEAR($B$1),$B$1,180)</f>
        <v>0</v>
      </c>
      <c r="X283">
        <f>[1]!s_west_netprofit($A283,YEAR($B$1)+1,$B$1,180)</f>
        <v>0</v>
      </c>
      <c r="Y283">
        <f>[1]!s_west_eps($A283,YEAR($B$1)+1,$B$1,180)</f>
        <v>0</v>
      </c>
      <c r="Z283">
        <f>[1]!s_west_instnum_np($A283,YEAR($B$1)+1,$B$1,180)</f>
        <v>0</v>
      </c>
      <c r="AA283">
        <f>[1]!s_west_stdnetprofit($A283,YEAR($B$1)+1,$B$1,180)</f>
        <v>0</v>
      </c>
      <c r="AB283">
        <f>[1]!s_west_mediannetprofit($A283,YEAR($B$1)+1,$B$1,180)</f>
        <v>0</v>
      </c>
      <c r="AC283">
        <f>[1]!s_west_maxnetprofit($A283,YEAR($B$1)+1,$B$1,180)</f>
        <v>0</v>
      </c>
      <c r="AD283">
        <f>[1]!s_west_minnetprofit($A283,YEAR($B$1)+1,$B$1,180)</f>
        <v>0</v>
      </c>
      <c r="AE283">
        <f>[1]!s_west_avgroe($A283,YEAR($B$1),$B$1,180)</f>
        <v>0</v>
      </c>
      <c r="AF283">
        <f>IFERROR([1]!s_info_indexweight($A283,$B$1,"000016.SH"),"")</f>
        <v>0</v>
      </c>
      <c r="AG283">
        <f>IFERROR([1]!s_info_indexweight($A283,$B$1,"000300.SH"),"")</f>
        <v>0</v>
      </c>
      <c r="AH283">
        <f>IFERROR([1]!s_info_indexweight($A283,$B$1,"000905.SH"),"")</f>
        <v>0</v>
      </c>
      <c r="AI283">
        <f>IFERROR([1]!s_info_indexweight($A283,$B$1,"000852.SH"),"")</f>
        <v>0.216</v>
      </c>
    </row>
    <row r="284" spans="1:35">
      <c r="A284" t="s">
        <v>316</v>
      </c>
      <c r="B284">
        <f>[1]!s_dq_close($A284,$B$1,3)</f>
        <v>35.630000000000003</v>
      </c>
      <c r="C284">
        <f>[1]!s_dq_volume($A284,$B$1)</f>
        <v>34610578</v>
      </c>
      <c r="D284">
        <f>[1]!s_dq_amount($A284,$B$1)</f>
        <v>1222647279</v>
      </c>
      <c r="E284">
        <f>[1]!s_dq_turn($A284,$B$1)</f>
        <v>1.65087126524297</v>
      </c>
      <c r="F284">
        <f>[1]!S_VAL_MV($A284,$B$1)</f>
        <v>75443943998.429993</v>
      </c>
      <c r="G284">
        <f>[1]!s_val_ev($A284,$B$1)</f>
        <v>75443943998.429993</v>
      </c>
      <c r="H284">
        <f>[1]!s_val_ev1($A284,$B$1)</f>
        <v>76928680103.059998</v>
      </c>
      <c r="I284">
        <f>IFERROR([1]!s_mq_amount($A284,$B$1),"")</f>
        <v>2548482044</v>
      </c>
      <c r="J284">
        <f>[1]!s_val_pe_ttm($A284,$B$1)</f>
        <v>39.2948608398438</v>
      </c>
      <c r="K284">
        <f>[1]!s_val_pb_lf($A284,$B$1)</f>
        <v>3.2088966369628902</v>
      </c>
      <c r="L284">
        <f>[1]!s_val_dividendyield2($A284,$B$1)</f>
        <v>1.5406549928966999</v>
      </c>
      <c r="M284">
        <f>[1]!s_val_evtoebitda($A284,$B$1)</f>
        <v>21.337453177170602</v>
      </c>
      <c r="N284">
        <f>[1]!s_risk_betar24($A284,$B$1)</f>
        <v>0.796899974346161</v>
      </c>
      <c r="O284">
        <f>[1]!s_profitnotice_changeratio($A284,$B$1)</f>
        <v>0</v>
      </c>
      <c r="P284">
        <f>IFERROR([1]!i_pq_pctchange($A284,TEXT(DATE(YEAR($B$1),1,1),"yyyy-mm-dd"),$B$1),"")</f>
        <v>1.9031104075980501</v>
      </c>
      <c r="Q284">
        <f>[1]!s_west_netprofit($A284,YEAR($B$1),$B$1,180)</f>
        <v>2571709219</v>
      </c>
      <c r="R284">
        <f>[1]!s_west_eps($A284,YEAR($B$1),$B$1,180)</f>
        <v>1.21449995040894</v>
      </c>
      <c r="S284">
        <f>[1]!s_west_instnum_np($A284,YEAR($B$1),$B$1,180)</f>
        <v>10</v>
      </c>
      <c r="T284">
        <f>[1]!s_west_stdnetprofit($A284,YEAR($B$1),$B$1,180)</f>
        <v>161785419</v>
      </c>
      <c r="U284">
        <f>[1]!s_west_mediannetprofit($A284,YEAR($B$1),$B$1,180)</f>
        <v>2520000000</v>
      </c>
      <c r="V284">
        <f>[1]!s_west_maxnetprofit($A284,YEAR($B$1),$B$1,180)</f>
        <v>3027921412</v>
      </c>
      <c r="W284">
        <f>[1]!s_west_minnetprofit($A284,YEAR($B$1),$B$1,180)</f>
        <v>2429000000</v>
      </c>
      <c r="X284">
        <f>[1]!s_west_netprofit($A284,YEAR($B$1)+1,$B$1,180)</f>
        <v>3070022178</v>
      </c>
      <c r="Y284">
        <f>[1]!s_west_eps($A284,YEAR($B$1)+1,$B$1,180)</f>
        <v>1.4499000310897801</v>
      </c>
      <c r="Z284">
        <f>[1]!s_west_instnum_np($A284,YEAR($B$1)+1,$B$1,180)</f>
        <v>10</v>
      </c>
      <c r="AA284">
        <f>[1]!s_west_stdnetprofit($A284,YEAR($B$1)+1,$B$1,180)</f>
        <v>230927418</v>
      </c>
      <c r="AB284">
        <f>[1]!s_west_mediannetprofit($A284,YEAR($B$1)+1,$B$1,180)</f>
        <v>3037000000</v>
      </c>
      <c r="AC284">
        <f>[1]!s_west_maxnetprofit($A284,YEAR($B$1)+1,$B$1,180)</f>
        <v>3684323956</v>
      </c>
      <c r="AD284">
        <f>[1]!s_west_minnetprofit($A284,YEAR($B$1)+1,$B$1,180)</f>
        <v>2821000000</v>
      </c>
      <c r="AE284">
        <f>[1]!s_west_avgroe($A284,YEAR($B$1),$B$1,180)</f>
        <v>9.8175001144409197</v>
      </c>
      <c r="AF284">
        <f>IFERROR([1]!s_info_indexweight($A284,$B$1,"000016.SH"),"")</f>
        <v>0</v>
      </c>
      <c r="AG284">
        <f>IFERROR([1]!s_info_indexweight($A284,$B$1,"000300.SH"),"")</f>
        <v>0.17219999999999999</v>
      </c>
      <c r="AH284">
        <f>IFERROR([1]!s_info_indexweight($A284,$B$1,"000905.SH"),"")</f>
        <v>0</v>
      </c>
      <c r="AI284">
        <f>IFERROR([1]!s_info_indexweight($A284,$B$1,"000852.SH"),"")</f>
        <v>0</v>
      </c>
    </row>
    <row r="285" spans="1:35">
      <c r="A285" t="s">
        <v>317</v>
      </c>
      <c r="B285">
        <f>[1]!s_dq_close($A285,$B$1,3)</f>
        <v>14.36</v>
      </c>
      <c r="C285">
        <f>[1]!s_dq_volume($A285,$B$1)</f>
        <v>21797169</v>
      </c>
      <c r="D285">
        <f>[1]!s_dq_amount($A285,$B$1)</f>
        <v>308995732</v>
      </c>
      <c r="E285">
        <f>[1]!s_dq_turn($A285,$B$1)</f>
        <v>2.51843271465063</v>
      </c>
      <c r="F285">
        <f>[1]!S_VAL_MV($A285,$B$1)</f>
        <v>14242126701.08</v>
      </c>
      <c r="G285">
        <f>[1]!s_val_ev($A285,$B$1)</f>
        <v>14242126701.08</v>
      </c>
      <c r="H285">
        <f>[1]!s_val_ev1($A285,$B$1)</f>
        <v>21340236277.049999</v>
      </c>
      <c r="I285">
        <f>IFERROR([1]!s_mq_amount($A285,$B$1),"")</f>
        <v>634400237</v>
      </c>
      <c r="J285">
        <f>[1]!s_val_pe_ttm($A285,$B$1)</f>
        <v>-342.00137329101602</v>
      </c>
      <c r="K285">
        <f>[1]!s_val_pb_lf($A285,$B$1)</f>
        <v>2.6966719627380402</v>
      </c>
      <c r="L285">
        <f>[1]!s_val_dividendyield2($A285,$B$1)</f>
        <v>0.34818941504178302</v>
      </c>
      <c r="M285">
        <f>[1]!s_val_evtoebitda($A285,$B$1)</f>
        <v>31.200018522134702</v>
      </c>
      <c r="N285">
        <f>[1]!s_risk_betar24($A285,$B$1)</f>
        <v>2.0162999629974401</v>
      </c>
      <c r="O285">
        <f>[1]!s_profitnotice_changeratio($A285,$B$1)</f>
        <v>0</v>
      </c>
      <c r="P285">
        <f>IFERROR([1]!i_pq_pctchange($A285,TEXT(DATE(YEAR($B$1),1,1),"yyyy-mm-dd"),$B$1),"")</f>
        <v>-6.1437908496732101</v>
      </c>
      <c r="Q285">
        <f>[1]!s_west_netprofit($A285,YEAR($B$1),$B$1,180)</f>
        <v>184885000</v>
      </c>
      <c r="R285">
        <f>[1]!s_west_eps($A285,YEAR($B$1),$B$1,180)</f>
        <v>0.18639999628067</v>
      </c>
      <c r="S285">
        <f>[1]!s_west_instnum_np($A285,YEAR($B$1),$B$1,180)</f>
        <v>2</v>
      </c>
      <c r="T285">
        <f>[1]!s_west_stdnetprofit($A285,YEAR($B$1),$B$1,180)</f>
        <v>15563420</v>
      </c>
      <c r="U285">
        <f>[1]!s_west_mediannetprofit($A285,YEAR($B$1),$B$1,180)</f>
        <v>184885000</v>
      </c>
      <c r="V285">
        <f>[1]!s_west_maxnetprofit($A285,YEAR($B$1),$B$1,180)</f>
        <v>195890000</v>
      </c>
      <c r="W285">
        <f>[1]!s_west_minnetprofit($A285,YEAR($B$1),$B$1,180)</f>
        <v>173880000</v>
      </c>
      <c r="X285">
        <f>[1]!s_west_netprofit($A285,YEAR($B$1)+1,$B$1,180)</f>
        <v>438385000</v>
      </c>
      <c r="Y285">
        <f>[1]!s_west_eps($A285,YEAR($B$1)+1,$B$1,180)</f>
        <v>0.44200000166893</v>
      </c>
      <c r="Z285">
        <f>[1]!s_west_instnum_np($A285,YEAR($B$1)+1,$B$1,180)</f>
        <v>2</v>
      </c>
      <c r="AA285">
        <f>[1]!s_west_stdnetprofit($A285,YEAR($B$1)+1,$B$1,180)</f>
        <v>64113372</v>
      </c>
      <c r="AB285">
        <f>[1]!s_west_mediannetprofit($A285,YEAR($B$1)+1,$B$1,180)</f>
        <v>438385000</v>
      </c>
      <c r="AC285">
        <f>[1]!s_west_maxnetprofit($A285,YEAR($B$1)+1,$B$1,180)</f>
        <v>483720000</v>
      </c>
      <c r="AD285">
        <f>[1]!s_west_minnetprofit($A285,YEAR($B$1)+1,$B$1,180)</f>
        <v>393050000</v>
      </c>
      <c r="AE285">
        <f>[1]!s_west_avgroe($A285,YEAR($B$1),$B$1,180)</f>
        <v>3.3800001144409202</v>
      </c>
      <c r="AF285">
        <f>IFERROR([1]!s_info_indexweight($A285,$B$1,"000016.SH"),"")</f>
        <v>0</v>
      </c>
      <c r="AG285">
        <f>IFERROR([1]!s_info_indexweight($A285,$B$1,"000300.SH"),"")</f>
        <v>0</v>
      </c>
      <c r="AH285">
        <f>IFERROR([1]!s_info_indexweight($A285,$B$1,"000905.SH"),"")</f>
        <v>0</v>
      </c>
      <c r="AI285">
        <f>IFERROR([1]!s_info_indexweight($A285,$B$1,"000852.SH"),"")</f>
        <v>0.107</v>
      </c>
    </row>
    <row r="286" spans="1:35">
      <c r="A286" t="s">
        <v>318</v>
      </c>
      <c r="B286">
        <f>[1]!s_dq_close($A286,$B$1,3)</f>
        <v>6.14</v>
      </c>
      <c r="C286">
        <f>[1]!s_dq_volume($A286,$B$1)</f>
        <v>102565465</v>
      </c>
      <c r="D286">
        <f>[1]!s_dq_amount($A286,$B$1)</f>
        <v>626796554</v>
      </c>
      <c r="E286">
        <f>[1]!s_dq_turn($A286,$B$1)</f>
        <v>3.9493915429166799</v>
      </c>
      <c r="F286">
        <f>[1]!S_VAL_MV($A286,$B$1)</f>
        <v>15945635818.74</v>
      </c>
      <c r="G286">
        <f>[1]!s_val_ev($A286,$B$1)</f>
        <v>15945635818.74</v>
      </c>
      <c r="H286">
        <f>[1]!s_val_ev1($A286,$B$1)</f>
        <v>37807991549.739998</v>
      </c>
      <c r="I286">
        <f>IFERROR([1]!s_mq_amount($A286,$B$1),"")</f>
        <v>1133698776</v>
      </c>
      <c r="J286">
        <f>[1]!s_val_pe_ttm($A286,$B$1)</f>
        <v>-49.1583061218262</v>
      </c>
      <c r="K286">
        <f>[1]!s_val_pb_lf($A286,$B$1)</f>
        <v>1.7594405412673999</v>
      </c>
      <c r="L286">
        <f>[1]!s_val_dividendyield2($A286,$B$1)</f>
        <v>0.162866449511401</v>
      </c>
      <c r="M286">
        <f>[1]!s_val_evtoebitda($A286,$B$1)</f>
        <v>39.362700531555099</v>
      </c>
      <c r="N286">
        <f>[1]!s_risk_betar24($A286,$B$1)</f>
        <v>0.97600001096725497</v>
      </c>
      <c r="O286">
        <f>[1]!s_profitnotice_changeratio($A286,$B$1)</f>
        <v>0</v>
      </c>
      <c r="P286">
        <f>IFERROR([1]!i_pq_pctchange($A286,TEXT(DATE(YEAR($B$1),1,1),"yyyy-mm-dd"),$B$1),"")</f>
        <v>28.991596638655398</v>
      </c>
      <c r="Q286">
        <f>[1]!s_west_netprofit($A286,YEAR($B$1),$B$1,180)</f>
        <v>124500000</v>
      </c>
      <c r="R286">
        <f>[1]!s_west_eps($A286,YEAR($B$1),$B$1,180)</f>
        <v>4.7899998724460602E-2</v>
      </c>
      <c r="S286">
        <f>[1]!s_west_instnum_np($A286,YEAR($B$1),$B$1,180)</f>
        <v>1</v>
      </c>
      <c r="T286">
        <f>[1]!s_west_stdnetprofit($A286,YEAR($B$1),$B$1,180)</f>
        <v>0</v>
      </c>
      <c r="U286">
        <f>[1]!s_west_mediannetprofit($A286,YEAR($B$1),$B$1,180)</f>
        <v>124500000</v>
      </c>
      <c r="V286">
        <f>[1]!s_west_maxnetprofit($A286,YEAR($B$1),$B$1,180)</f>
        <v>124500000</v>
      </c>
      <c r="W286">
        <f>[1]!s_west_minnetprofit($A286,YEAR($B$1),$B$1,180)</f>
        <v>124500000</v>
      </c>
      <c r="X286">
        <f>[1]!s_west_netprofit($A286,YEAR($B$1)+1,$B$1,180)</f>
        <v>144280000</v>
      </c>
      <c r="Y286">
        <f>[1]!s_west_eps($A286,YEAR($B$1)+1,$B$1,180)</f>
        <v>5.5599998682737399E-2</v>
      </c>
      <c r="Z286">
        <f>[1]!s_west_instnum_np($A286,YEAR($B$1)+1,$B$1,180)</f>
        <v>1</v>
      </c>
      <c r="AA286">
        <f>[1]!s_west_stdnetprofit($A286,YEAR($B$1)+1,$B$1,180)</f>
        <v>0</v>
      </c>
      <c r="AB286">
        <f>[1]!s_west_mediannetprofit($A286,YEAR($B$1)+1,$B$1,180)</f>
        <v>144280000</v>
      </c>
      <c r="AC286">
        <f>[1]!s_west_maxnetprofit($A286,YEAR($B$1)+1,$B$1,180)</f>
        <v>144280000</v>
      </c>
      <c r="AD286">
        <f>[1]!s_west_minnetprofit($A286,YEAR($B$1)+1,$B$1,180)</f>
        <v>144280000</v>
      </c>
      <c r="AE286">
        <f>[1]!s_west_avgroe($A286,YEAR($B$1),$B$1,180)</f>
        <v>0.75</v>
      </c>
      <c r="AF286">
        <f>IFERROR([1]!s_info_indexweight($A286,$B$1,"000016.SH"),"")</f>
        <v>0</v>
      </c>
      <c r="AG286">
        <f>IFERROR([1]!s_info_indexweight($A286,$B$1,"000300.SH"),"")</f>
        <v>0</v>
      </c>
      <c r="AH286">
        <f>IFERROR([1]!s_info_indexweight($A286,$B$1,"000905.SH"),"")</f>
        <v>0</v>
      </c>
      <c r="AI286">
        <f>IFERROR([1]!s_info_indexweight($A286,$B$1,"000852.SH"),"")</f>
        <v>0.12</v>
      </c>
    </row>
    <row r="287" spans="1:35">
      <c r="A287" t="s">
        <v>319</v>
      </c>
      <c r="B287">
        <f>[1]!s_dq_close($A287,$B$1,3)</f>
        <v>18.329999999999998</v>
      </c>
      <c r="C287">
        <f>[1]!s_dq_volume($A287,$B$1)</f>
        <v>554840869</v>
      </c>
      <c r="D287">
        <f>[1]!s_dq_amount($A287,$B$1)</f>
        <v>10095826478</v>
      </c>
      <c r="E287">
        <f>[1]!s_dq_turn($A287,$B$1)</f>
        <v>16.6987367192812</v>
      </c>
      <c r="F287">
        <f>[1]!S_VAL_MV($A287,$B$1)</f>
        <v>60918354881.279999</v>
      </c>
      <c r="G287">
        <f>[1]!s_val_ev($A287,$B$1)</f>
        <v>60918354881.279999</v>
      </c>
      <c r="H287">
        <f>[1]!s_val_ev1($A287,$B$1)</f>
        <v>77054720658.089996</v>
      </c>
      <c r="I287">
        <f>IFERROR([1]!s_mq_amount($A287,$B$1),"")</f>
        <v>23014917982</v>
      </c>
      <c r="J287">
        <f>[1]!s_val_pe_ttm($A287,$B$1)</f>
        <v>73.402214050292997</v>
      </c>
      <c r="K287">
        <f>[1]!s_val_pb_lf($A287,$B$1)</f>
        <v>3.3420348167419398</v>
      </c>
      <c r="L287">
        <f>[1]!s_val_dividendyield2($A287,$B$1)</f>
        <v>0</v>
      </c>
      <c r="M287">
        <f>[1]!s_val_evtoebitda($A287,$B$1)</f>
        <v>17.556122362087699</v>
      </c>
      <c r="N287">
        <f>[1]!s_risk_betar24($A287,$B$1)</f>
        <v>1.1940000057220499</v>
      </c>
      <c r="O287">
        <f>[1]!s_profitnotice_changeratio($A287,$B$1)</f>
        <v>0</v>
      </c>
      <c r="P287">
        <f>IFERROR([1]!i_pq_pctchange($A287,TEXT(DATE(YEAR($B$1),1,1),"yyyy-mm-dd"),$B$1),"")</f>
        <v>67.092069279854101</v>
      </c>
      <c r="Q287">
        <f>[1]!s_west_netprofit($A287,YEAR($B$1),$B$1,180)</f>
        <v>991250000</v>
      </c>
      <c r="R287">
        <f>[1]!s_west_eps($A287,YEAR($B$1),$B$1,180)</f>
        <v>0.29829999804496798</v>
      </c>
      <c r="S287">
        <f>[1]!s_west_instnum_np($A287,YEAR($B$1),$B$1,180)</f>
        <v>4</v>
      </c>
      <c r="T287">
        <f>[1]!s_west_stdnetprofit($A287,YEAR($B$1),$B$1,180)</f>
        <v>84064955</v>
      </c>
      <c r="U287">
        <f>[1]!s_west_mediannetprofit($A287,YEAR($B$1),$B$1,180)</f>
        <v>954000000</v>
      </c>
      <c r="V287">
        <f>[1]!s_west_maxnetprofit($A287,YEAR($B$1),$B$1,180)</f>
        <v>1116000000</v>
      </c>
      <c r="W287">
        <f>[1]!s_west_minnetprofit($A287,YEAR($B$1),$B$1,180)</f>
        <v>941000000</v>
      </c>
      <c r="X287">
        <f>[1]!s_west_netprofit($A287,YEAR($B$1)+1,$B$1,180)</f>
        <v>1230750000</v>
      </c>
      <c r="Y287">
        <f>[1]!s_west_eps($A287,YEAR($B$1)+1,$B$1,180)</f>
        <v>0.37029999494552601</v>
      </c>
      <c r="Z287">
        <f>[1]!s_west_instnum_np($A287,YEAR($B$1)+1,$B$1,180)</f>
        <v>4</v>
      </c>
      <c r="AA287">
        <f>[1]!s_west_stdnetprofit($A287,YEAR($B$1)+1,$B$1,180)</f>
        <v>71723427</v>
      </c>
      <c r="AB287">
        <f>[1]!s_west_mediannetprofit($A287,YEAR($B$1)+1,$B$1,180)</f>
        <v>1199000000</v>
      </c>
      <c r="AC287">
        <f>[1]!s_west_maxnetprofit($A287,YEAR($B$1)+1,$B$1,180)</f>
        <v>1338000000</v>
      </c>
      <c r="AD287">
        <f>[1]!s_west_minnetprofit($A287,YEAR($B$1)+1,$B$1,180)</f>
        <v>1187000000</v>
      </c>
      <c r="AE287">
        <f>[1]!s_west_avgroe($A287,YEAR($B$1),$B$1,180)</f>
        <v>5.5050001144409197</v>
      </c>
      <c r="AF287">
        <f>IFERROR([1]!s_info_indexweight($A287,$B$1,"000016.SH"),"")</f>
        <v>0</v>
      </c>
      <c r="AG287">
        <f>IFERROR([1]!s_info_indexweight($A287,$B$1,"000300.SH"),"")</f>
        <v>0</v>
      </c>
      <c r="AH287">
        <f>IFERROR([1]!s_info_indexweight($A287,$B$1,"000905.SH"),"")</f>
        <v>0.47</v>
      </c>
      <c r="AI287">
        <f>IFERROR([1]!s_info_indexweight($A287,$B$1,"000852.SH"),"")</f>
        <v>0</v>
      </c>
    </row>
    <row r="288" spans="1:35">
      <c r="A288" t="s">
        <v>320</v>
      </c>
      <c r="B288">
        <f>[1]!s_dq_close($A288,$B$1,3)</f>
        <v>80.34</v>
      </c>
      <c r="C288">
        <f>[1]!s_dq_volume($A288,$B$1)</f>
        <v>17919119</v>
      </c>
      <c r="D288">
        <f>[1]!s_dq_amount($A288,$B$1)</f>
        <v>1417289471</v>
      </c>
      <c r="E288">
        <f>[1]!s_dq_turn($A288,$B$1)</f>
        <v>6.9154366997685104</v>
      </c>
      <c r="F288">
        <f>[1]!S_VAL_MV($A288,$B$1)</f>
        <v>20860699009.02</v>
      </c>
      <c r="G288">
        <f>[1]!s_val_ev($A288,$B$1)</f>
        <v>20860699009.02</v>
      </c>
      <c r="H288">
        <f>[1]!s_val_ev1($A288,$B$1)</f>
        <v>20971696656.740002</v>
      </c>
      <c r="I288">
        <f>IFERROR([1]!s_mq_amount($A288,$B$1),"")</f>
        <v>2856706980</v>
      </c>
      <c r="J288">
        <f>[1]!s_val_pe_ttm($A288,$B$1)</f>
        <v>38.868221282958999</v>
      </c>
      <c r="K288">
        <f>[1]!s_val_pb_lf($A288,$B$1)</f>
        <v>5.38340091705322</v>
      </c>
      <c r="L288">
        <f>[1]!s_val_dividendyield2($A288,$B$1)</f>
        <v>0.206621857107294</v>
      </c>
      <c r="M288">
        <f>[1]!s_val_evtoebitda($A288,$B$1)</f>
        <v>49.869428649167197</v>
      </c>
      <c r="N288">
        <f>[1]!s_risk_betar24($A288,$B$1)</f>
        <v>1.2692999839782699</v>
      </c>
      <c r="O288">
        <f>[1]!s_profitnotice_changeratio($A288,$B$1)</f>
        <v>0</v>
      </c>
      <c r="P288">
        <f>IFERROR([1]!i_pq_pctchange($A288,TEXT(DATE(YEAR($B$1),1,1),"yyyy-mm-dd"),$B$1),"")</f>
        <v>55.246376811594203</v>
      </c>
      <c r="Q288">
        <f>[1]!s_west_netprofit($A288,YEAR($B$1),$B$1,180)</f>
        <v>0</v>
      </c>
      <c r="R288">
        <f>[1]!s_west_eps($A288,YEAR($B$1),$B$1,180)</f>
        <v>0</v>
      </c>
      <c r="S288">
        <f>[1]!s_west_instnum_np($A288,YEAR($B$1),$B$1,180)</f>
        <v>0</v>
      </c>
      <c r="T288">
        <f>[1]!s_west_stdnetprofit($A288,YEAR($B$1),$B$1,180)</f>
        <v>0</v>
      </c>
      <c r="U288">
        <f>[1]!s_west_mediannetprofit($A288,YEAR($B$1),$B$1,180)</f>
        <v>0</v>
      </c>
      <c r="V288">
        <f>[1]!s_west_maxnetprofit($A288,YEAR($B$1),$B$1,180)</f>
        <v>0</v>
      </c>
      <c r="W288">
        <f>[1]!s_west_minnetprofit($A288,YEAR($B$1),$B$1,180)</f>
        <v>0</v>
      </c>
      <c r="X288">
        <f>[1]!s_west_netprofit($A288,YEAR($B$1)+1,$B$1,180)</f>
        <v>0</v>
      </c>
      <c r="Y288">
        <f>[1]!s_west_eps($A288,YEAR($B$1)+1,$B$1,180)</f>
        <v>0</v>
      </c>
      <c r="Z288">
        <f>[1]!s_west_instnum_np($A288,YEAR($B$1)+1,$B$1,180)</f>
        <v>0</v>
      </c>
      <c r="AA288">
        <f>[1]!s_west_stdnetprofit($A288,YEAR($B$1)+1,$B$1,180)</f>
        <v>0</v>
      </c>
      <c r="AB288">
        <f>[1]!s_west_mediannetprofit($A288,YEAR($B$1)+1,$B$1,180)</f>
        <v>0</v>
      </c>
      <c r="AC288">
        <f>[1]!s_west_maxnetprofit($A288,YEAR($B$1)+1,$B$1,180)</f>
        <v>0</v>
      </c>
      <c r="AD288">
        <f>[1]!s_west_minnetprofit($A288,YEAR($B$1)+1,$B$1,180)</f>
        <v>0</v>
      </c>
      <c r="AE288">
        <f>[1]!s_west_avgroe($A288,YEAR($B$1),$B$1,180)</f>
        <v>0</v>
      </c>
      <c r="AF288">
        <f>IFERROR([1]!s_info_indexweight($A288,$B$1,"000016.SH"),"")</f>
        <v>0</v>
      </c>
      <c r="AG288">
        <f>IFERROR([1]!s_info_indexweight($A288,$B$1,"000300.SH"),"")</f>
        <v>0</v>
      </c>
      <c r="AH288">
        <f>IFERROR([1]!s_info_indexweight($A288,$B$1,"000905.SH"),"")</f>
        <v>0</v>
      </c>
      <c r="AI288">
        <f>IFERROR([1]!s_info_indexweight($A288,$B$1,"000852.SH"),"")</f>
        <v>0.18099999999999999</v>
      </c>
    </row>
    <row r="289" spans="1:35">
      <c r="A289" t="s">
        <v>321</v>
      </c>
      <c r="B289">
        <f>[1]!s_dq_close($A289,$B$1,3)</f>
        <v>11.51</v>
      </c>
      <c r="C289">
        <f>[1]!s_dq_volume($A289,$B$1)</f>
        <v>60175763</v>
      </c>
      <c r="D289">
        <f>[1]!s_dq_amount($A289,$B$1)</f>
        <v>704011808</v>
      </c>
      <c r="E289">
        <f>[1]!s_dq_turn($A289,$B$1)</f>
        <v>11.778871448681</v>
      </c>
      <c r="F289">
        <f>[1]!S_VAL_MV($A289,$B$1)</f>
        <v>7864619627.0600004</v>
      </c>
      <c r="G289">
        <f>[1]!s_val_ev($A289,$B$1)</f>
        <v>7864619627.0600004</v>
      </c>
      <c r="H289">
        <f>[1]!s_val_ev1($A289,$B$1)</f>
        <v>7870223857.4700003</v>
      </c>
      <c r="I289">
        <f>IFERROR([1]!s_mq_amount($A289,$B$1),"")</f>
        <v>926720563</v>
      </c>
      <c r="J289">
        <f>[1]!s_val_pe_ttm($A289,$B$1)</f>
        <v>-378.47073364257801</v>
      </c>
      <c r="K289">
        <f>[1]!s_val_pb_lf($A289,$B$1)</f>
        <v>3.1749141216278098</v>
      </c>
      <c r="L289">
        <f>[1]!s_val_dividendyield2($A289,$B$1)</f>
        <v>0</v>
      </c>
      <c r="M289">
        <f>[1]!s_val_evtoebitda($A289,$B$1)</f>
        <v>87.178330794380599</v>
      </c>
      <c r="N289">
        <f>[1]!s_risk_betar24($A289,$B$1)</f>
        <v>1.0105999708175699</v>
      </c>
      <c r="O289">
        <f>[1]!s_profitnotice_changeratio($A289,$B$1)</f>
        <v>0</v>
      </c>
      <c r="P289">
        <f>IFERROR([1]!i_pq_pctchange($A289,TEXT(DATE(YEAR($B$1),1,1),"yyyy-mm-dd"),$B$1),"")</f>
        <v>-11.800766283524901</v>
      </c>
      <c r="Q289">
        <f>[1]!s_west_netprofit($A289,YEAR($B$1),$B$1,180)</f>
        <v>0</v>
      </c>
      <c r="R289">
        <f>[1]!s_west_eps($A289,YEAR($B$1),$B$1,180)</f>
        <v>0</v>
      </c>
      <c r="S289">
        <f>[1]!s_west_instnum_np($A289,YEAR($B$1),$B$1,180)</f>
        <v>0</v>
      </c>
      <c r="T289">
        <f>[1]!s_west_stdnetprofit($A289,YEAR($B$1),$B$1,180)</f>
        <v>0</v>
      </c>
      <c r="U289">
        <f>[1]!s_west_mediannetprofit($A289,YEAR($B$1),$B$1,180)</f>
        <v>0</v>
      </c>
      <c r="V289">
        <f>[1]!s_west_maxnetprofit($A289,YEAR($B$1),$B$1,180)</f>
        <v>0</v>
      </c>
      <c r="W289">
        <f>[1]!s_west_minnetprofit($A289,YEAR($B$1),$B$1,180)</f>
        <v>0</v>
      </c>
      <c r="X289">
        <f>[1]!s_west_netprofit($A289,YEAR($B$1)+1,$B$1,180)</f>
        <v>0</v>
      </c>
      <c r="Y289">
        <f>[1]!s_west_eps($A289,YEAR($B$1)+1,$B$1,180)</f>
        <v>0</v>
      </c>
      <c r="Z289">
        <f>[1]!s_west_instnum_np($A289,YEAR($B$1)+1,$B$1,180)</f>
        <v>0</v>
      </c>
      <c r="AA289">
        <f>[1]!s_west_stdnetprofit($A289,YEAR($B$1)+1,$B$1,180)</f>
        <v>0</v>
      </c>
      <c r="AB289">
        <f>[1]!s_west_mediannetprofit($A289,YEAR($B$1)+1,$B$1,180)</f>
        <v>0</v>
      </c>
      <c r="AC289">
        <f>[1]!s_west_maxnetprofit($A289,YEAR($B$1)+1,$B$1,180)</f>
        <v>0</v>
      </c>
      <c r="AD289">
        <f>[1]!s_west_minnetprofit($A289,YEAR($B$1)+1,$B$1,180)</f>
        <v>0</v>
      </c>
      <c r="AE289">
        <f>[1]!s_west_avgroe($A289,YEAR($B$1),$B$1,180)</f>
        <v>0</v>
      </c>
      <c r="AF289">
        <f>IFERROR([1]!s_info_indexweight($A289,$B$1,"000016.SH"),"")</f>
        <v>0</v>
      </c>
      <c r="AG289">
        <f>IFERROR([1]!s_info_indexweight($A289,$B$1,"000300.SH"),"")</f>
        <v>0</v>
      </c>
      <c r="AH289">
        <f>IFERROR([1]!s_info_indexweight($A289,$B$1,"000905.SH"),"")</f>
        <v>0</v>
      </c>
      <c r="AI289">
        <f>IFERROR([1]!s_info_indexweight($A289,$B$1,"000852.SH"),"")</f>
        <v>0.05</v>
      </c>
    </row>
    <row r="290" spans="1:35">
      <c r="A290" t="s">
        <v>322</v>
      </c>
      <c r="B290">
        <f>[1]!s_dq_close($A290,$B$1,3)</f>
        <v>7.65</v>
      </c>
      <c r="C290">
        <f>[1]!s_dq_volume($A290,$B$1)</f>
        <v>124105605</v>
      </c>
      <c r="D290">
        <f>[1]!s_dq_amount($A290,$B$1)</f>
        <v>943120020</v>
      </c>
      <c r="E290">
        <f>[1]!s_dq_turn($A290,$B$1)</f>
        <v>2.20834556038246</v>
      </c>
      <c r="F290">
        <f>[1]!S_VAL_MV($A290,$B$1)</f>
        <v>43379743424.400002</v>
      </c>
      <c r="G290">
        <f>[1]!s_val_ev($A290,$B$1)</f>
        <v>43379743424.400002</v>
      </c>
      <c r="H290">
        <f>[1]!s_val_ev1($A290,$B$1)</f>
        <v>43443978985.620003</v>
      </c>
      <c r="I290">
        <f>IFERROR([1]!s_mq_amount($A290,$B$1),"")</f>
        <v>1808817986</v>
      </c>
      <c r="J290">
        <f>[1]!s_val_pe_ttm($A290,$B$1)</f>
        <v>530.56365966796898</v>
      </c>
      <c r="K290">
        <f>[1]!s_val_pb_lf($A290,$B$1)</f>
        <v>4.3836855888366699</v>
      </c>
      <c r="L290">
        <f>[1]!s_val_dividendyield2($A290,$B$1)</f>
        <v>2.61437908496732E-2</v>
      </c>
      <c r="M290">
        <f>[1]!s_val_evtoebitda($A290,$B$1)</f>
        <v>459.63458258617999</v>
      </c>
      <c r="N290">
        <f>[1]!s_risk_betar24($A290,$B$1)</f>
        <v>2.1688001155853298</v>
      </c>
      <c r="O290">
        <f>[1]!s_profitnotice_changeratio($A290,$B$1)</f>
        <v>0</v>
      </c>
      <c r="P290">
        <f>IFERROR([1]!i_pq_pctchange($A290,TEXT(DATE(YEAR($B$1),1,1),"yyyy-mm-dd"),$B$1),"")</f>
        <v>7.8984485190409099</v>
      </c>
      <c r="Q290">
        <f>[1]!s_west_netprofit($A290,YEAR($B$1),$B$1,180)</f>
        <v>95000000</v>
      </c>
      <c r="R290">
        <f>[1]!s_west_eps($A290,YEAR($B$1),$B$1,180)</f>
        <v>1.6799999400973299E-2</v>
      </c>
      <c r="S290">
        <f>[1]!s_west_instnum_np($A290,YEAR($B$1),$B$1,180)</f>
        <v>1</v>
      </c>
      <c r="T290">
        <f>[1]!s_west_stdnetprofit($A290,YEAR($B$1),$B$1,180)</f>
        <v>0</v>
      </c>
      <c r="U290">
        <f>[1]!s_west_mediannetprofit($A290,YEAR($B$1),$B$1,180)</f>
        <v>95000000</v>
      </c>
      <c r="V290">
        <f>[1]!s_west_maxnetprofit($A290,YEAR($B$1),$B$1,180)</f>
        <v>95000000</v>
      </c>
      <c r="W290">
        <f>[1]!s_west_minnetprofit($A290,YEAR($B$1),$B$1,180)</f>
        <v>95000000</v>
      </c>
      <c r="X290">
        <f>[1]!s_west_netprofit($A290,YEAR($B$1)+1,$B$1,180)</f>
        <v>120000000</v>
      </c>
      <c r="Y290">
        <f>[1]!s_west_eps($A290,YEAR($B$1)+1,$B$1,180)</f>
        <v>2.11999993771315E-2</v>
      </c>
      <c r="Z290">
        <f>[1]!s_west_instnum_np($A290,YEAR($B$1)+1,$B$1,180)</f>
        <v>1</v>
      </c>
      <c r="AA290">
        <f>[1]!s_west_stdnetprofit($A290,YEAR($B$1)+1,$B$1,180)</f>
        <v>0</v>
      </c>
      <c r="AB290">
        <f>[1]!s_west_mediannetprofit($A290,YEAR($B$1)+1,$B$1,180)</f>
        <v>120000000</v>
      </c>
      <c r="AC290">
        <f>[1]!s_west_maxnetprofit($A290,YEAR($B$1)+1,$B$1,180)</f>
        <v>120000000</v>
      </c>
      <c r="AD290">
        <f>[1]!s_west_minnetprofit($A290,YEAR($B$1)+1,$B$1,180)</f>
        <v>120000000</v>
      </c>
      <c r="AE290">
        <f>[1]!s_west_avgroe($A290,YEAR($B$1),$B$1,180)</f>
        <v>1</v>
      </c>
      <c r="AF290">
        <f>IFERROR([1]!s_info_indexweight($A290,$B$1,"000016.SH"),"")</f>
        <v>0</v>
      </c>
      <c r="AG290">
        <f>IFERROR([1]!s_info_indexweight($A290,$B$1,"000300.SH"),"")</f>
        <v>0</v>
      </c>
      <c r="AH290">
        <f>IFERROR([1]!s_info_indexweight($A290,$B$1,"000905.SH"),"")</f>
        <v>0.41299999999999998</v>
      </c>
      <c r="AI290">
        <f>IFERROR([1]!s_info_indexweight($A290,$B$1,"000852.SH"),"")</f>
        <v>0</v>
      </c>
    </row>
    <row r="291" spans="1:35">
      <c r="A291" t="s">
        <v>323</v>
      </c>
      <c r="B291">
        <f>[1]!s_dq_close($A291,$B$1,3)</f>
        <v>23.24</v>
      </c>
      <c r="C291">
        <f>[1]!s_dq_volume($A291,$B$1)</f>
        <v>114713549</v>
      </c>
      <c r="D291">
        <f>[1]!s_dq_amount($A291,$B$1)</f>
        <v>2632826254</v>
      </c>
      <c r="E291">
        <f>[1]!s_dq_turn($A291,$B$1)</f>
        <v>3.41053592123294</v>
      </c>
      <c r="F291">
        <f>[1]!S_VAL_MV($A291,$B$1)</f>
        <v>98160848156.279999</v>
      </c>
      <c r="G291">
        <f>[1]!s_val_ev($A291,$B$1)</f>
        <v>89241504864.600006</v>
      </c>
      <c r="H291">
        <f>[1]!s_val_ev1($A291,$B$1)</f>
        <v>130430672821.53999</v>
      </c>
      <c r="I291">
        <f>IFERROR([1]!s_mq_amount($A291,$B$1),"")</f>
        <v>5039129826</v>
      </c>
      <c r="J291">
        <f>[1]!s_val_pe_ttm($A291,$B$1)</f>
        <v>31.529495239257798</v>
      </c>
      <c r="K291">
        <f>[1]!s_val_pb_lf($A291,$B$1)</f>
        <v>2.4685101509094198</v>
      </c>
      <c r="L291">
        <f>[1]!s_val_dividendyield2($A291,$B$1)</f>
        <v>0.60222956260264204</v>
      </c>
      <c r="M291">
        <f>[1]!s_val_evtoebitda($A291,$B$1)</f>
        <v>13.5037426596018</v>
      </c>
      <c r="N291">
        <f>[1]!s_risk_betar24($A291,$B$1)</f>
        <v>1.3885999917984</v>
      </c>
      <c r="O291">
        <f>[1]!s_profitnotice_changeratio($A291,$B$1)</f>
        <v>0</v>
      </c>
      <c r="P291">
        <f>IFERROR([1]!i_pq_pctchange($A291,TEXT(DATE(YEAR($B$1),1,1),"yyyy-mm-dd"),$B$1),"")</f>
        <v>13.921568627451</v>
      </c>
      <c r="Q291">
        <f>[1]!s_west_netprofit($A291,YEAR($B$1),$B$1,180)</f>
        <v>4492250000</v>
      </c>
      <c r="R291">
        <f>[1]!s_west_eps($A291,YEAR($B$1),$B$1,180)</f>
        <v>1.0635999441146899</v>
      </c>
      <c r="S291">
        <f>[1]!s_west_instnum_np($A291,YEAR($B$1),$B$1,180)</f>
        <v>16</v>
      </c>
      <c r="T291">
        <f>[1]!s_west_stdnetprofit($A291,YEAR($B$1),$B$1,180)</f>
        <v>307508591</v>
      </c>
      <c r="U291">
        <f>[1]!s_west_mediannetprofit($A291,YEAR($B$1),$B$1,180)</f>
        <v>4498500000</v>
      </c>
      <c r="V291">
        <f>[1]!s_west_maxnetprofit($A291,YEAR($B$1),$B$1,180)</f>
        <v>5023000000</v>
      </c>
      <c r="W291">
        <f>[1]!s_west_minnetprofit($A291,YEAR($B$1),$B$1,180)</f>
        <v>4020000000</v>
      </c>
      <c r="X291">
        <f>[1]!s_west_netprofit($A291,YEAR($B$1)+1,$B$1,180)</f>
        <v>5703437500</v>
      </c>
      <c r="Y291">
        <f>[1]!s_west_eps($A291,YEAR($B$1)+1,$B$1,180)</f>
        <v>1.3502999544143699</v>
      </c>
      <c r="Z291">
        <f>[1]!s_west_instnum_np($A291,YEAR($B$1)+1,$B$1,180)</f>
        <v>16</v>
      </c>
      <c r="AA291">
        <f>[1]!s_west_stdnetprofit($A291,YEAR($B$1)+1,$B$1,180)</f>
        <v>361519012</v>
      </c>
      <c r="AB291">
        <f>[1]!s_west_mediannetprofit($A291,YEAR($B$1)+1,$B$1,180)</f>
        <v>5706000000</v>
      </c>
      <c r="AC291">
        <f>[1]!s_west_maxnetprofit($A291,YEAR($B$1)+1,$B$1,180)</f>
        <v>6167000000</v>
      </c>
      <c r="AD291">
        <f>[1]!s_west_minnetprofit($A291,YEAR($B$1)+1,$B$1,180)</f>
        <v>4836000000</v>
      </c>
      <c r="AE291">
        <f>[1]!s_west_avgroe($A291,YEAR($B$1),$B$1,180)</f>
        <v>9.9425001144409197</v>
      </c>
      <c r="AF291">
        <f>IFERROR([1]!s_info_indexweight($A291,$B$1,"000016.SH"),"")</f>
        <v>0</v>
      </c>
      <c r="AG291">
        <f>IFERROR([1]!s_info_indexweight($A291,$B$1,"000300.SH"),"")</f>
        <v>0</v>
      </c>
      <c r="AH291">
        <f>IFERROR([1]!s_info_indexweight($A291,$B$1,"000905.SH"),"")</f>
        <v>0.53700000000000003</v>
      </c>
      <c r="AI291">
        <f>IFERROR([1]!s_info_indexweight($A291,$B$1,"000852.SH"),"")</f>
        <v>0</v>
      </c>
    </row>
    <row r="292" spans="1:35">
      <c r="A292" t="s">
        <v>324</v>
      </c>
      <c r="B292">
        <f>[1]!s_dq_close($A292,$B$1,3)</f>
        <v>19.59</v>
      </c>
      <c r="C292">
        <f>[1]!s_dq_volume($A292,$B$1)</f>
        <v>41589698</v>
      </c>
      <c r="D292">
        <f>[1]!s_dq_amount($A292,$B$1)</f>
        <v>820511240</v>
      </c>
      <c r="E292">
        <f>[1]!s_dq_turn($A292,$B$1)</f>
        <v>1.88006519216563</v>
      </c>
      <c r="F292">
        <f>[1]!S_VAL_MV($A292,$B$1)</f>
        <v>44895485817.660004</v>
      </c>
      <c r="G292">
        <f>[1]!s_val_ev($A292,$B$1)</f>
        <v>44895485817.660004</v>
      </c>
      <c r="H292">
        <f>[1]!s_val_ev1($A292,$B$1)</f>
        <v>71367133987.979996</v>
      </c>
      <c r="I292">
        <f>IFERROR([1]!s_mq_amount($A292,$B$1),"")</f>
        <v>1647909020</v>
      </c>
      <c r="J292">
        <f>[1]!s_val_pe_ttm($A292,$B$1)</f>
        <v>43.408218383789098</v>
      </c>
      <c r="K292">
        <f>[1]!s_val_pb_lf($A292,$B$1)</f>
        <v>2.6318235397338898</v>
      </c>
      <c r="L292">
        <f>[1]!s_val_dividendyield2($A292,$B$1)</f>
        <v>1.2624895372377201</v>
      </c>
      <c r="M292">
        <f>[1]!s_val_evtoebitda($A292,$B$1)</f>
        <v>24.6667463214233</v>
      </c>
      <c r="N292">
        <f>[1]!s_risk_betar24($A292,$B$1)</f>
        <v>1.0015000104904199</v>
      </c>
      <c r="O292">
        <f>[1]!s_profitnotice_changeratio($A292,$B$1)</f>
        <v>0</v>
      </c>
      <c r="P292">
        <f>IFERROR([1]!i_pq_pctchange($A292,TEXT(DATE(YEAR($B$1),1,1),"yyyy-mm-dd"),$B$1),"")</f>
        <v>54.739336492890999</v>
      </c>
      <c r="Q292">
        <f>[1]!s_west_netprofit($A292,YEAR($B$1),$B$1,180)</f>
        <v>1974605000</v>
      </c>
      <c r="R292">
        <f>[1]!s_west_eps($A292,YEAR($B$1),$B$1,180)</f>
        <v>0.861500024795532</v>
      </c>
      <c r="S292">
        <f>[1]!s_west_instnum_np($A292,YEAR($B$1),$B$1,180)</f>
        <v>4</v>
      </c>
      <c r="T292">
        <f>[1]!s_west_stdnetprofit($A292,YEAR($B$1),$B$1,180)</f>
        <v>260500667</v>
      </c>
      <c r="U292">
        <f>[1]!s_west_mediannetprofit($A292,YEAR($B$1),$B$1,180)</f>
        <v>1862500000</v>
      </c>
      <c r="V292">
        <f>[1]!s_west_maxnetprofit($A292,YEAR($B$1),$B$1,180)</f>
        <v>2361420000</v>
      </c>
      <c r="W292">
        <f>[1]!s_west_minnetprofit($A292,YEAR($B$1),$B$1,180)</f>
        <v>1812000000</v>
      </c>
      <c r="X292">
        <f>[1]!s_west_netprofit($A292,YEAR($B$1)+1,$B$1,180)</f>
        <v>2756760000</v>
      </c>
      <c r="Y292">
        <f>[1]!s_west_eps($A292,YEAR($B$1)+1,$B$1,180)</f>
        <v>1.2028000354766799</v>
      </c>
      <c r="Z292">
        <f>[1]!s_west_instnum_np($A292,YEAR($B$1)+1,$B$1,180)</f>
        <v>4</v>
      </c>
      <c r="AA292">
        <f>[1]!s_west_stdnetprofit($A292,YEAR($B$1)+1,$B$1,180)</f>
        <v>329641164</v>
      </c>
      <c r="AB292">
        <f>[1]!s_west_mediannetprofit($A292,YEAR($B$1)+1,$B$1,180)</f>
        <v>2715000000</v>
      </c>
      <c r="AC292">
        <f>[1]!s_west_maxnetprofit($A292,YEAR($B$1)+1,$B$1,180)</f>
        <v>3171040000</v>
      </c>
      <c r="AD292">
        <f>[1]!s_west_minnetprofit($A292,YEAR($B$1)+1,$B$1,180)</f>
        <v>2426000000</v>
      </c>
      <c r="AE292">
        <f>[1]!s_west_avgroe($A292,YEAR($B$1),$B$1,180)</f>
        <v>10.7075004577637</v>
      </c>
      <c r="AF292">
        <f>IFERROR([1]!s_info_indexweight($A292,$B$1,"000016.SH"),"")</f>
        <v>0</v>
      </c>
      <c r="AG292">
        <f>IFERROR([1]!s_info_indexweight($A292,$B$1,"000300.SH"),"")</f>
        <v>0</v>
      </c>
      <c r="AH292">
        <f>IFERROR([1]!s_info_indexweight($A292,$B$1,"000905.SH"),"")</f>
        <v>0.26800000000000002</v>
      </c>
      <c r="AI292">
        <f>IFERROR([1]!s_info_indexweight($A292,$B$1,"000852.SH"),"")</f>
        <v>0</v>
      </c>
    </row>
    <row r="293" spans="1:35">
      <c r="A293" t="s">
        <v>325</v>
      </c>
      <c r="B293">
        <f>[1]!s_dq_close($A293,$B$1,3)</f>
        <v>5.94</v>
      </c>
      <c r="C293">
        <f>[1]!s_dq_volume($A293,$B$1)</f>
        <v>23003800</v>
      </c>
      <c r="D293">
        <f>[1]!s_dq_amount($A293,$B$1)</f>
        <v>137473968</v>
      </c>
      <c r="E293">
        <f>[1]!s_dq_turn($A293,$B$1)</f>
        <v>1.19106124765635</v>
      </c>
      <c r="F293">
        <f>[1]!S_VAL_MV($A293,$B$1)</f>
        <v>11472337990.08</v>
      </c>
      <c r="G293">
        <f>[1]!s_val_ev($A293,$B$1)</f>
        <v>11472337990.08</v>
      </c>
      <c r="H293">
        <f>[1]!s_val_ev1($A293,$B$1)</f>
        <v>13004113206.51</v>
      </c>
      <c r="I293">
        <f>IFERROR([1]!s_mq_amount($A293,$B$1),"")</f>
        <v>253869211</v>
      </c>
      <c r="J293">
        <f>[1]!s_val_pe_ttm($A293,$B$1)</f>
        <v>18.742759704589801</v>
      </c>
      <c r="K293">
        <f>[1]!s_val_pb_lf($A293,$B$1)</f>
        <v>1.42640781402588</v>
      </c>
      <c r="L293">
        <f>[1]!s_val_dividendyield2($A293,$B$1)</f>
        <v>0.83333337705589505</v>
      </c>
      <c r="M293">
        <f>[1]!s_val_evtoebitda($A293,$B$1)</f>
        <v>9.6740365574510498</v>
      </c>
      <c r="N293">
        <f>[1]!s_risk_betar24($A293,$B$1)</f>
        <v>1.03139996528625</v>
      </c>
      <c r="O293">
        <f>[1]!s_profitnotice_changeratio($A293,$B$1)</f>
        <v>0</v>
      </c>
      <c r="P293">
        <f>IFERROR([1]!i_pq_pctchange($A293,TEXT(DATE(YEAR($B$1),1,1),"yyyy-mm-dd"),$B$1),"")</f>
        <v>-22.352941176470601</v>
      </c>
      <c r="Q293">
        <f>[1]!s_west_netprofit($A293,YEAR($B$1),$B$1,180)</f>
        <v>901000000</v>
      </c>
      <c r="R293">
        <f>[1]!s_west_eps($A293,YEAR($B$1),$B$1,180)</f>
        <v>0.466500014066696</v>
      </c>
      <c r="S293">
        <f>[1]!s_west_instnum_np($A293,YEAR($B$1),$B$1,180)</f>
        <v>1</v>
      </c>
      <c r="T293">
        <f>[1]!s_west_stdnetprofit($A293,YEAR($B$1),$B$1,180)</f>
        <v>0</v>
      </c>
      <c r="U293">
        <f>[1]!s_west_mediannetprofit($A293,YEAR($B$1),$B$1,180)</f>
        <v>901000000</v>
      </c>
      <c r="V293">
        <f>[1]!s_west_maxnetprofit($A293,YEAR($B$1),$B$1,180)</f>
        <v>901000000</v>
      </c>
      <c r="W293">
        <f>[1]!s_west_minnetprofit($A293,YEAR($B$1),$B$1,180)</f>
        <v>901000000</v>
      </c>
      <c r="X293">
        <f>[1]!s_west_netprofit($A293,YEAR($B$1)+1,$B$1,180)</f>
        <v>1031000000</v>
      </c>
      <c r="Y293">
        <f>[1]!s_west_eps($A293,YEAR($B$1)+1,$B$1,180)</f>
        <v>0.53380000591278098</v>
      </c>
      <c r="Z293">
        <f>[1]!s_west_instnum_np($A293,YEAR($B$1)+1,$B$1,180)</f>
        <v>1</v>
      </c>
      <c r="AA293">
        <f>[1]!s_west_stdnetprofit($A293,YEAR($B$1)+1,$B$1,180)</f>
        <v>0</v>
      </c>
      <c r="AB293">
        <f>[1]!s_west_mediannetprofit($A293,YEAR($B$1)+1,$B$1,180)</f>
        <v>1031000000</v>
      </c>
      <c r="AC293">
        <f>[1]!s_west_maxnetprofit($A293,YEAR($B$1)+1,$B$1,180)</f>
        <v>1031000000</v>
      </c>
      <c r="AD293">
        <f>[1]!s_west_minnetprofit($A293,YEAR($B$1)+1,$B$1,180)</f>
        <v>1031000000</v>
      </c>
      <c r="AE293">
        <f>[1]!s_west_avgroe($A293,YEAR($B$1),$B$1,180)</f>
        <v>10.699999809265099</v>
      </c>
      <c r="AF293">
        <f>IFERROR([1]!s_info_indexweight($A293,$B$1,"000016.SH"),"")</f>
        <v>0</v>
      </c>
      <c r="AG293">
        <f>IFERROR([1]!s_info_indexweight($A293,$B$1,"000300.SH"),"")</f>
        <v>0</v>
      </c>
      <c r="AH293">
        <f>IFERROR([1]!s_info_indexweight($A293,$B$1,"000905.SH"),"")</f>
        <v>0</v>
      </c>
      <c r="AI293">
        <f>IFERROR([1]!s_info_indexweight($A293,$B$1,"000852.SH"),"")</f>
        <v>6.4000000000000001E-2</v>
      </c>
    </row>
    <row r="294" spans="1:35">
      <c r="A294" t="s">
        <v>326</v>
      </c>
      <c r="B294">
        <f>[1]!s_dq_close($A294,$B$1,3)</f>
        <v>6.72</v>
      </c>
      <c r="C294">
        <f>[1]!s_dq_volume($A294,$B$1)</f>
        <v>19030551</v>
      </c>
      <c r="D294">
        <f>[1]!s_dq_amount($A294,$B$1)</f>
        <v>127862682</v>
      </c>
      <c r="E294">
        <f>[1]!s_dq_turn($A294,$B$1)</f>
        <v>1.630942276151</v>
      </c>
      <c r="F294">
        <f>[1]!S_VAL_MV($A294,$B$1)</f>
        <v>7925930066.8800001</v>
      </c>
      <c r="G294">
        <f>[1]!s_val_ev($A294,$B$1)</f>
        <v>7925930066.8800001</v>
      </c>
      <c r="H294">
        <f>[1]!s_val_ev1($A294,$B$1)</f>
        <v>8294908864.4099998</v>
      </c>
      <c r="I294">
        <f>IFERROR([1]!s_mq_amount($A294,$B$1),"")</f>
        <v>290326153</v>
      </c>
      <c r="J294">
        <f>[1]!s_val_pe_ttm($A294,$B$1)</f>
        <v>189.30644226074199</v>
      </c>
      <c r="K294">
        <f>[1]!s_val_pb_lf($A294,$B$1)</f>
        <v>0.83167088031768799</v>
      </c>
      <c r="L294">
        <f>[1]!s_val_dividendyield2($A294,$B$1)</f>
        <v>0.29351835360260498</v>
      </c>
      <c r="M294">
        <f>[1]!s_val_evtoebitda($A294,$B$1)</f>
        <v>20.848457261031701</v>
      </c>
      <c r="N294">
        <f>[1]!s_risk_betar24($A294,$B$1)</f>
        <v>2.0887000560760498</v>
      </c>
      <c r="O294">
        <f>[1]!s_profitnotice_changeratio($A294,$B$1)</f>
        <v>0</v>
      </c>
      <c r="P294">
        <f>IFERROR([1]!i_pq_pctchange($A294,TEXT(DATE(YEAR($B$1),1,1),"yyyy-mm-dd"),$B$1),"")</f>
        <v>-25.909592061742</v>
      </c>
      <c r="Q294">
        <f>[1]!s_west_netprofit($A294,YEAR($B$1),$B$1,180)</f>
        <v>118616667</v>
      </c>
      <c r="R294">
        <f>[1]!s_west_eps($A294,YEAR($B$1),$B$1,180)</f>
        <v>0.10059999674558601</v>
      </c>
      <c r="S294">
        <f>[1]!s_west_instnum_np($A294,YEAR($B$1),$B$1,180)</f>
        <v>6</v>
      </c>
      <c r="T294">
        <f>[1]!s_west_stdnetprofit($A294,YEAR($B$1),$B$1,180)</f>
        <v>12661819</v>
      </c>
      <c r="U294">
        <f>[1]!s_west_mediannetprofit($A294,YEAR($B$1),$B$1,180)</f>
        <v>116500000</v>
      </c>
      <c r="V294">
        <f>[1]!s_west_maxnetprofit($A294,YEAR($B$1),$B$1,180)</f>
        <v>138000000</v>
      </c>
      <c r="W294">
        <f>[1]!s_west_minnetprofit($A294,YEAR($B$1),$B$1,180)</f>
        <v>100000000</v>
      </c>
      <c r="X294">
        <f>[1]!s_west_netprofit($A294,YEAR($B$1)+1,$B$1,180)</f>
        <v>158416667</v>
      </c>
      <c r="Y294">
        <f>[1]!s_west_eps($A294,YEAR($B$1)+1,$B$1,180)</f>
        <v>0.13429999351501501</v>
      </c>
      <c r="Z294">
        <f>[1]!s_west_instnum_np($A294,YEAR($B$1)+1,$B$1,180)</f>
        <v>6</v>
      </c>
      <c r="AA294">
        <f>[1]!s_west_stdnetprofit($A294,YEAR($B$1)+1,$B$1,180)</f>
        <v>19079876</v>
      </c>
      <c r="AB294">
        <f>[1]!s_west_mediannetprofit($A294,YEAR($B$1)+1,$B$1,180)</f>
        <v>161000000</v>
      </c>
      <c r="AC294">
        <f>[1]!s_west_maxnetprofit($A294,YEAR($B$1)+1,$B$1,180)</f>
        <v>182000000</v>
      </c>
      <c r="AD294">
        <f>[1]!s_west_minnetprofit($A294,YEAR($B$1)+1,$B$1,180)</f>
        <v>125000000</v>
      </c>
      <c r="AE294">
        <f>[1]!s_west_avgroe($A294,YEAR($B$1),$B$1,180)</f>
        <v>1.2166999578476001</v>
      </c>
      <c r="AF294">
        <f>IFERROR([1]!s_info_indexweight($A294,$B$1,"000016.SH"),"")</f>
        <v>0</v>
      </c>
      <c r="AG294">
        <f>IFERROR([1]!s_info_indexweight($A294,$B$1,"000300.SH"),"")</f>
        <v>0</v>
      </c>
      <c r="AH294">
        <f>IFERROR([1]!s_info_indexweight($A294,$B$1,"000905.SH"),"")</f>
        <v>0</v>
      </c>
      <c r="AI294">
        <f>IFERROR([1]!s_info_indexweight($A294,$B$1,"000852.SH"),"")</f>
        <v>8.4000000000000005E-2</v>
      </c>
    </row>
    <row r="295" spans="1:35">
      <c r="A295" t="s">
        <v>327</v>
      </c>
      <c r="B295">
        <f>[1]!s_dq_close($A295,$B$1,3)</f>
        <v>9.07</v>
      </c>
      <c r="C295">
        <f>[1]!s_dq_volume($A295,$B$1)</f>
        <v>14542294</v>
      </c>
      <c r="D295">
        <f>[1]!s_dq_amount($A295,$B$1)</f>
        <v>133151515</v>
      </c>
      <c r="E295">
        <f>[1]!s_dq_turn($A295,$B$1)</f>
        <v>1.8110120549830599</v>
      </c>
      <c r="F295">
        <f>[1]!S_VAL_MV($A295,$B$1)</f>
        <v>9112028656.7000008</v>
      </c>
      <c r="G295">
        <f>[1]!s_val_ev($A295,$B$1)</f>
        <v>9112028656.7000008</v>
      </c>
      <c r="H295">
        <f>[1]!s_val_ev1($A295,$B$1)</f>
        <v>14394236634.620001</v>
      </c>
      <c r="I295">
        <f>IFERROR([1]!s_mq_amount($A295,$B$1),"")</f>
        <v>336634859</v>
      </c>
      <c r="J295">
        <f>[1]!s_val_pe_ttm($A295,$B$1)</f>
        <v>11.7416219711304</v>
      </c>
      <c r="K295">
        <f>[1]!s_val_pb_lf($A295,$B$1)</f>
        <v>1.9898966550827</v>
      </c>
      <c r="L295">
        <f>[1]!s_val_dividendyield2($A295,$B$1)</f>
        <v>3.30760749724366</v>
      </c>
      <c r="M295">
        <f>[1]!s_val_evtoebitda($A295,$B$1)</f>
        <v>9.4430403884847696</v>
      </c>
      <c r="N295">
        <f>[1]!s_risk_betar24($A295,$B$1)</f>
        <v>1.4724999666214</v>
      </c>
      <c r="O295">
        <f>[1]!s_profitnotice_changeratio($A295,$B$1)</f>
        <v>0</v>
      </c>
      <c r="P295">
        <f>IFERROR([1]!i_pq_pctchange($A295,TEXT(DATE(YEAR($B$1),1,1),"yyyy-mm-dd"),$B$1),"")</f>
        <v>-11.430067101767699</v>
      </c>
      <c r="Q295">
        <f>[1]!s_west_netprofit($A295,YEAR($B$1),$B$1,180)</f>
        <v>1095500000</v>
      </c>
      <c r="R295">
        <f>[1]!s_west_eps($A295,YEAR($B$1),$B$1,180)</f>
        <v>1.0903999805450399</v>
      </c>
      <c r="S295">
        <f>[1]!s_west_instnum_np($A295,YEAR($B$1),$B$1,180)</f>
        <v>2</v>
      </c>
      <c r="T295">
        <f>[1]!s_west_stdnetprofit($A295,YEAR($B$1),$B$1,180)</f>
        <v>33234019</v>
      </c>
      <c r="U295">
        <f>[1]!s_west_mediannetprofit($A295,YEAR($B$1),$B$1,180)</f>
        <v>1095500000</v>
      </c>
      <c r="V295">
        <f>[1]!s_west_maxnetprofit($A295,YEAR($B$1),$B$1,180)</f>
        <v>1119000000</v>
      </c>
      <c r="W295">
        <f>[1]!s_west_minnetprofit($A295,YEAR($B$1),$B$1,180)</f>
        <v>1072000000</v>
      </c>
      <c r="X295">
        <f>[1]!s_west_netprofit($A295,YEAR($B$1)+1,$B$1,180)</f>
        <v>1364500000</v>
      </c>
      <c r="Y295">
        <f>[1]!s_west_eps($A295,YEAR($B$1)+1,$B$1,180)</f>
        <v>1.3581999540328999</v>
      </c>
      <c r="Z295">
        <f>[1]!s_west_instnum_np($A295,YEAR($B$1)+1,$B$1,180)</f>
        <v>2</v>
      </c>
      <c r="AA295">
        <f>[1]!s_west_stdnetprofit($A295,YEAR($B$1)+1,$B$1,180)</f>
        <v>19091883</v>
      </c>
      <c r="AB295">
        <f>[1]!s_west_mediannetprofit($A295,YEAR($B$1)+1,$B$1,180)</f>
        <v>1364500000</v>
      </c>
      <c r="AC295">
        <f>[1]!s_west_maxnetprofit($A295,YEAR($B$1)+1,$B$1,180)</f>
        <v>1378000000</v>
      </c>
      <c r="AD295">
        <f>[1]!s_west_minnetprofit($A295,YEAR($B$1)+1,$B$1,180)</f>
        <v>1351000000</v>
      </c>
      <c r="AE295">
        <f>[1]!s_west_avgroe($A295,YEAR($B$1),$B$1,180)</f>
        <v>21.899999618530298</v>
      </c>
      <c r="AF295">
        <f>IFERROR([1]!s_info_indexweight($A295,$B$1,"000016.SH"),"")</f>
        <v>0</v>
      </c>
      <c r="AG295">
        <f>IFERROR([1]!s_info_indexweight($A295,$B$1,"000300.SH"),"")</f>
        <v>0</v>
      </c>
      <c r="AH295">
        <f>IFERROR([1]!s_info_indexweight($A295,$B$1,"000905.SH"),"")</f>
        <v>0</v>
      </c>
      <c r="AI295">
        <f>IFERROR([1]!s_info_indexweight($A295,$B$1,"000852.SH"),"")</f>
        <v>6.9000000000000006E-2</v>
      </c>
    </row>
    <row r="296" spans="1:35">
      <c r="A296" t="s">
        <v>328</v>
      </c>
      <c r="B296">
        <f>[1]!s_dq_close($A296,$B$1,3)</f>
        <v>13.08</v>
      </c>
      <c r="C296">
        <f>[1]!s_dq_volume($A296,$B$1)</f>
        <v>8984149</v>
      </c>
      <c r="D296">
        <f>[1]!s_dq_amount($A296,$B$1)</f>
        <v>118849921</v>
      </c>
      <c r="E296">
        <f>[1]!s_dq_turn($A296,$B$1)</f>
        <v>1.4249191052629</v>
      </c>
      <c r="F296">
        <f>[1]!S_VAL_MV($A296,$B$1)</f>
        <v>11499727347.84</v>
      </c>
      <c r="G296">
        <f>[1]!s_val_ev($A296,$B$1)</f>
        <v>11499727347.84</v>
      </c>
      <c r="H296">
        <f>[1]!s_val_ev1($A296,$B$1)</f>
        <v>11819741271.690001</v>
      </c>
      <c r="I296">
        <f>IFERROR([1]!s_mq_amount($A296,$B$1),"")</f>
        <v>254002272</v>
      </c>
      <c r="J296">
        <f>[1]!s_val_pe_ttm($A296,$B$1)</f>
        <v>18.9915161132812</v>
      </c>
      <c r="K296">
        <f>[1]!s_val_pb_lf($A296,$B$1)</f>
        <v>2.3582742214202899</v>
      </c>
      <c r="L296">
        <f>[1]!s_val_dividendyield2($A296,$B$1)</f>
        <v>2.2935779816513802</v>
      </c>
      <c r="M296">
        <f>[1]!s_val_evtoebitda($A296,$B$1)</f>
        <v>11.554169660008</v>
      </c>
      <c r="N296">
        <f>[1]!s_risk_betar24($A296,$B$1)</f>
        <v>0.95829999446868896</v>
      </c>
      <c r="O296">
        <f>[1]!s_profitnotice_changeratio($A296,$B$1)</f>
        <v>0</v>
      </c>
      <c r="P296">
        <f>IFERROR([1]!i_pq_pctchange($A296,TEXT(DATE(YEAR($B$1),1,1),"yyyy-mm-dd"),$B$1),"")</f>
        <v>15.8547387068202</v>
      </c>
      <c r="Q296">
        <f>[1]!s_west_netprofit($A296,YEAR($B$1),$B$1,180)</f>
        <v>605354545</v>
      </c>
      <c r="R296">
        <f>[1]!s_west_eps($A296,YEAR($B$1),$B$1,180)</f>
        <v>0.68849998712539695</v>
      </c>
      <c r="S296">
        <f>[1]!s_west_instnum_np($A296,YEAR($B$1),$B$1,180)</f>
        <v>11</v>
      </c>
      <c r="T296">
        <f>[1]!s_west_stdnetprofit($A296,YEAR($B$1),$B$1,180)</f>
        <v>15157316</v>
      </c>
      <c r="U296">
        <f>[1]!s_west_mediannetprofit($A296,YEAR($B$1),$B$1,180)</f>
        <v>603000000</v>
      </c>
      <c r="V296">
        <f>[1]!s_west_maxnetprofit($A296,YEAR($B$1),$B$1,180)</f>
        <v>631000000</v>
      </c>
      <c r="W296">
        <f>[1]!s_west_minnetprofit($A296,YEAR($B$1),$B$1,180)</f>
        <v>585000000</v>
      </c>
      <c r="X296">
        <f>[1]!s_west_netprofit($A296,YEAR($B$1)+1,$B$1,180)</f>
        <v>647078182</v>
      </c>
      <c r="Y296">
        <f>[1]!s_west_eps($A296,YEAR($B$1)+1,$B$1,180)</f>
        <v>0.73600000143051103</v>
      </c>
      <c r="Z296">
        <f>[1]!s_west_instnum_np($A296,YEAR($B$1)+1,$B$1,180)</f>
        <v>11</v>
      </c>
      <c r="AA296">
        <f>[1]!s_west_stdnetprofit($A296,YEAR($B$1)+1,$B$1,180)</f>
        <v>14338140</v>
      </c>
      <c r="AB296">
        <f>[1]!s_west_mediannetprofit($A296,YEAR($B$1)+1,$B$1,180)</f>
        <v>646000000</v>
      </c>
      <c r="AC296">
        <f>[1]!s_west_maxnetprofit($A296,YEAR($B$1)+1,$B$1,180)</f>
        <v>672000000</v>
      </c>
      <c r="AD296">
        <f>[1]!s_west_minnetprofit($A296,YEAR($B$1)+1,$B$1,180)</f>
        <v>625000000</v>
      </c>
      <c r="AE296">
        <f>[1]!s_west_avgroe($A296,YEAR($B$1),$B$1,180)</f>
        <v>12.770899772644</v>
      </c>
      <c r="AF296">
        <f>IFERROR([1]!s_info_indexweight($A296,$B$1,"000016.SH"),"")</f>
        <v>0</v>
      </c>
      <c r="AG296">
        <f>IFERROR([1]!s_info_indexweight($A296,$B$1,"000300.SH"),"")</f>
        <v>0</v>
      </c>
      <c r="AH296">
        <f>IFERROR([1]!s_info_indexweight($A296,$B$1,"000905.SH"),"")</f>
        <v>0</v>
      </c>
      <c r="AI296">
        <f>IFERROR([1]!s_info_indexweight($A296,$B$1,"000852.SH"),"")</f>
        <v>5.1999999999999998E-2</v>
      </c>
    </row>
    <row r="297" spans="1:35">
      <c r="A297" t="s">
        <v>329</v>
      </c>
      <c r="B297">
        <f>[1]!s_dq_close($A297,$B$1,3)</f>
        <v>2.13</v>
      </c>
      <c r="C297">
        <f>[1]!s_dq_volume($A297,$B$1)</f>
        <v>49741012</v>
      </c>
      <c r="D297">
        <f>[1]!s_dq_amount($A297,$B$1)</f>
        <v>106526821</v>
      </c>
      <c r="E297">
        <f>[1]!s_dq_turn($A297,$B$1)</f>
        <v>1.5202618200687099</v>
      </c>
      <c r="F297">
        <f>[1]!S_VAL_MV($A297,$B$1)</f>
        <v>7352593333.8900003</v>
      </c>
      <c r="G297">
        <f>[1]!s_val_ev($A297,$B$1)</f>
        <v>7352593333.8900003</v>
      </c>
      <c r="H297">
        <f>[1]!s_val_ev1($A297,$B$1)</f>
        <v>9157151256.9799995</v>
      </c>
      <c r="I297">
        <f>IFERROR([1]!s_mq_amount($A297,$B$1),"")</f>
        <v>224448942</v>
      </c>
      <c r="J297">
        <f>[1]!s_val_pe_ttm($A297,$B$1)</f>
        <v>285.4697265625</v>
      </c>
      <c r="K297">
        <f>[1]!s_val_pb_lf($A297,$B$1)</f>
        <v>3.5642292499542201</v>
      </c>
      <c r="L297">
        <f>[1]!s_val_dividendyield2($A297,$B$1)</f>
        <v>0</v>
      </c>
      <c r="M297">
        <f>[1]!s_val_evtoebitda($A297,$B$1)</f>
        <v>21.038221294735902</v>
      </c>
      <c r="N297">
        <f>[1]!s_risk_betar24($A297,$B$1)</f>
        <v>1.16139996051788</v>
      </c>
      <c r="O297">
        <f>[1]!s_profitnotice_changeratio($A297,$B$1)</f>
        <v>0</v>
      </c>
      <c r="P297">
        <f>IFERROR([1]!i_pq_pctchange($A297,TEXT(DATE(YEAR($B$1),1,1),"yyyy-mm-dd"),$B$1),"")</f>
        <v>0</v>
      </c>
      <c r="Q297">
        <f>[1]!s_west_netprofit($A297,YEAR($B$1),$B$1,180)</f>
        <v>97000000</v>
      </c>
      <c r="R297">
        <f>[1]!s_west_eps($A297,YEAR($B$1),$B$1,180)</f>
        <v>2.8100000694394101E-2</v>
      </c>
      <c r="S297">
        <f>[1]!s_west_instnum_np($A297,YEAR($B$1),$B$1,180)</f>
        <v>1</v>
      </c>
      <c r="T297">
        <f>[1]!s_west_stdnetprofit($A297,YEAR($B$1),$B$1,180)</f>
        <v>0</v>
      </c>
      <c r="U297">
        <f>[1]!s_west_mediannetprofit($A297,YEAR($B$1),$B$1,180)</f>
        <v>97000000</v>
      </c>
      <c r="V297">
        <f>[1]!s_west_maxnetprofit($A297,YEAR($B$1),$B$1,180)</f>
        <v>97000000</v>
      </c>
      <c r="W297">
        <f>[1]!s_west_minnetprofit($A297,YEAR($B$1),$B$1,180)</f>
        <v>97000000</v>
      </c>
      <c r="X297">
        <f>[1]!s_west_netprofit($A297,YEAR($B$1)+1,$B$1,180)</f>
        <v>137000000</v>
      </c>
      <c r="Y297">
        <f>[1]!s_west_eps($A297,YEAR($B$1)+1,$B$1,180)</f>
        <v>3.9700001478195197E-2</v>
      </c>
      <c r="Z297">
        <f>[1]!s_west_instnum_np($A297,YEAR($B$1)+1,$B$1,180)</f>
        <v>1</v>
      </c>
      <c r="AA297">
        <f>[1]!s_west_stdnetprofit($A297,YEAR($B$1)+1,$B$1,180)</f>
        <v>0</v>
      </c>
      <c r="AB297">
        <f>[1]!s_west_mediannetprofit($A297,YEAR($B$1)+1,$B$1,180)</f>
        <v>137000000</v>
      </c>
      <c r="AC297">
        <f>[1]!s_west_maxnetprofit($A297,YEAR($B$1)+1,$B$1,180)</f>
        <v>137000000</v>
      </c>
      <c r="AD297">
        <f>[1]!s_west_minnetprofit($A297,YEAR($B$1)+1,$B$1,180)</f>
        <v>137000000</v>
      </c>
      <c r="AE297">
        <f>[1]!s_west_avgroe($A297,YEAR($B$1),$B$1,180)</f>
        <v>4.5999999046325701</v>
      </c>
      <c r="AF297">
        <f>IFERROR([1]!s_info_indexweight($A297,$B$1,"000016.SH"),"")</f>
        <v>0</v>
      </c>
      <c r="AG297">
        <f>IFERROR([1]!s_info_indexweight($A297,$B$1,"000300.SH"),"")</f>
        <v>0</v>
      </c>
      <c r="AH297">
        <f>IFERROR([1]!s_info_indexweight($A297,$B$1,"000905.SH"),"")</f>
        <v>0</v>
      </c>
      <c r="AI297">
        <f>IFERROR([1]!s_info_indexweight($A297,$B$1,"000852.SH"),"")</f>
        <v>6.3E-2</v>
      </c>
    </row>
    <row r="298" spans="1:35">
      <c r="A298" t="s">
        <v>330</v>
      </c>
      <c r="B298">
        <f>[1]!s_dq_close($A298,$B$1,3)</f>
        <v>6.53</v>
      </c>
      <c r="C298">
        <f>[1]!s_dq_volume($A298,$B$1)</f>
        <v>16289460</v>
      </c>
      <c r="D298">
        <f>[1]!s_dq_amount($A298,$B$1)</f>
        <v>106974612</v>
      </c>
      <c r="E298">
        <f>[1]!s_dq_turn($A298,$B$1)</f>
        <v>1.1150368295183599</v>
      </c>
      <c r="F298">
        <f>[1]!S_VAL_MV($A298,$B$1)</f>
        <v>10292114318.51</v>
      </c>
      <c r="G298">
        <f>[1]!s_val_ev($A298,$B$1)</f>
        <v>10292114318.51</v>
      </c>
      <c r="H298">
        <f>[1]!s_val_ev1($A298,$B$1)</f>
        <v>33040670718.77</v>
      </c>
      <c r="I298">
        <f>IFERROR([1]!s_mq_amount($A298,$B$1),"")</f>
        <v>248346424</v>
      </c>
      <c r="J298">
        <f>[1]!s_val_pe_ttm($A298,$B$1)</f>
        <v>-12.6690120697021</v>
      </c>
      <c r="K298">
        <f>[1]!s_val_pb_lf($A298,$B$1)</f>
        <v>1.03135502338409</v>
      </c>
      <c r="L298">
        <f>[1]!s_val_dividendyield2($A298,$B$1)</f>
        <v>0</v>
      </c>
      <c r="M298">
        <f>[1]!s_val_evtoebitda($A298,$B$1)</f>
        <v>66.822551631282806</v>
      </c>
      <c r="N298">
        <f>[1]!s_risk_betar24($A298,$B$1)</f>
        <v>0.591499984264374</v>
      </c>
      <c r="O298">
        <f>[1]!s_profitnotice_changeratio($A298,$B$1)</f>
        <v>0</v>
      </c>
      <c r="P298">
        <f>IFERROR([1]!i_pq_pctchange($A298,TEXT(DATE(YEAR($B$1),1,1),"yyyy-mm-dd"),$B$1),"")</f>
        <v>-19.382716049382701</v>
      </c>
      <c r="Q298">
        <f>[1]!s_west_netprofit($A298,YEAR($B$1),$B$1,180)</f>
        <v>341000000</v>
      </c>
      <c r="R298">
        <f>[1]!s_west_eps($A298,YEAR($B$1),$B$1,180)</f>
        <v>0.21639999747276301</v>
      </c>
      <c r="S298">
        <f>[1]!s_west_instnum_np($A298,YEAR($B$1),$B$1,180)</f>
        <v>2</v>
      </c>
      <c r="T298">
        <f>[1]!s_west_stdnetprofit($A298,YEAR($B$1),$B$1,180)</f>
        <v>285671140</v>
      </c>
      <c r="U298">
        <f>[1]!s_west_mediannetprofit($A298,YEAR($B$1),$B$1,180)</f>
        <v>341000000</v>
      </c>
      <c r="V298">
        <f>[1]!s_west_maxnetprofit($A298,YEAR($B$1),$B$1,180)</f>
        <v>543000000</v>
      </c>
      <c r="W298">
        <f>[1]!s_west_minnetprofit($A298,YEAR($B$1),$B$1,180)</f>
        <v>139000000</v>
      </c>
      <c r="X298">
        <f>[1]!s_west_netprofit($A298,YEAR($B$1)+1,$B$1,180)</f>
        <v>819500000</v>
      </c>
      <c r="Y298">
        <f>[1]!s_west_eps($A298,YEAR($B$1)+1,$B$1,180)</f>
        <v>0.51990002393722501</v>
      </c>
      <c r="Z298">
        <f>[1]!s_west_instnum_np($A298,YEAR($B$1)+1,$B$1,180)</f>
        <v>2</v>
      </c>
      <c r="AA298">
        <f>[1]!s_west_stdnetprofit($A298,YEAR($B$1)+1,$B$1,180)</f>
        <v>737512373</v>
      </c>
      <c r="AB298">
        <f>[1]!s_west_mediannetprofit($A298,YEAR($B$1)+1,$B$1,180)</f>
        <v>819500000</v>
      </c>
      <c r="AC298">
        <f>[1]!s_west_maxnetprofit($A298,YEAR($B$1)+1,$B$1,180)</f>
        <v>1341000000</v>
      </c>
      <c r="AD298">
        <f>[1]!s_west_minnetprofit($A298,YEAR($B$1)+1,$B$1,180)</f>
        <v>298000000</v>
      </c>
      <c r="AE298">
        <f>[1]!s_west_avgroe($A298,YEAR($B$1),$B$1,180)</f>
        <v>3.2999999523162802</v>
      </c>
      <c r="AF298">
        <f>IFERROR([1]!s_info_indexweight($A298,$B$1,"000016.SH"),"")</f>
        <v>0</v>
      </c>
      <c r="AG298">
        <f>IFERROR([1]!s_info_indexweight($A298,$B$1,"000300.SH"),"")</f>
        <v>0</v>
      </c>
      <c r="AH298">
        <f>IFERROR([1]!s_info_indexweight($A298,$B$1,"000905.SH"),"")</f>
        <v>0</v>
      </c>
      <c r="AI298">
        <f>IFERROR([1]!s_info_indexweight($A298,$B$1,"000852.SH"),"")</f>
        <v>6.5000000000000002E-2</v>
      </c>
    </row>
    <row r="299" spans="1:35">
      <c r="A299" t="s">
        <v>331</v>
      </c>
      <c r="B299">
        <f>[1]!s_dq_close($A299,$B$1,3)</f>
        <v>93.65</v>
      </c>
      <c r="C299">
        <f>[1]!s_dq_volume($A299,$B$1)</f>
        <v>30821423</v>
      </c>
      <c r="D299">
        <f>[1]!s_dq_amount($A299,$B$1)</f>
        <v>2861852838</v>
      </c>
      <c r="E299">
        <f>[1]!s_dq_turn($A299,$B$1)</f>
        <v>6.5836398924302602</v>
      </c>
      <c r="F299">
        <f>[1]!S_VAL_MV($A299,$B$1)</f>
        <v>44038912500</v>
      </c>
      <c r="G299">
        <f>[1]!s_val_ev($A299,$B$1)</f>
        <v>44038912500</v>
      </c>
      <c r="H299">
        <f>[1]!s_val_ev1($A299,$B$1)</f>
        <v>44526259027.660004</v>
      </c>
      <c r="I299">
        <f>IFERROR([1]!s_mq_amount($A299,$B$1),"")</f>
        <v>6633316279</v>
      </c>
      <c r="J299">
        <f>[1]!s_val_pe_ttm($A299,$B$1)</f>
        <v>149.84304809570301</v>
      </c>
      <c r="K299">
        <f>[1]!s_val_pb_lf($A299,$B$1)</f>
        <v>24.089267730712901</v>
      </c>
      <c r="L299">
        <f>[1]!s_val_dividendyield2($A299,$B$1)</f>
        <v>0.213561131873999</v>
      </c>
      <c r="M299">
        <f>[1]!s_val_evtoebitda($A299,$B$1)</f>
        <v>97.601750407827893</v>
      </c>
      <c r="N299">
        <f>[1]!s_risk_betar24($A299,$B$1)</f>
        <v>1.15139997005463</v>
      </c>
      <c r="O299">
        <f>[1]!s_profitnotice_changeratio($A299,$B$1)</f>
        <v>0</v>
      </c>
      <c r="P299">
        <f>IFERROR([1]!i_pq_pctchange($A299,TEXT(DATE(YEAR($B$1),1,1),"yyyy-mm-dd"),$B$1),"")</f>
        <v>66.222932197373098</v>
      </c>
      <c r="Q299">
        <f>[1]!s_west_netprofit($A299,YEAR($B$1),$B$1,180)</f>
        <v>438333333</v>
      </c>
      <c r="R299">
        <f>[1]!s_west_eps($A299,YEAR($B$1),$B$1,180)</f>
        <v>0.93209999799728405</v>
      </c>
      <c r="S299">
        <f>[1]!s_west_instnum_np($A299,YEAR($B$1),$B$1,180)</f>
        <v>3</v>
      </c>
      <c r="T299">
        <f>[1]!s_west_stdnetprofit($A299,YEAR($B$1),$B$1,180)</f>
        <v>30892286</v>
      </c>
      <c r="U299">
        <f>[1]!s_west_mediannetprofit($A299,YEAR($B$1),$B$1,180)</f>
        <v>421000000</v>
      </c>
      <c r="V299">
        <f>[1]!s_west_maxnetprofit($A299,YEAR($B$1),$B$1,180)</f>
        <v>474000000</v>
      </c>
      <c r="W299">
        <f>[1]!s_west_minnetprofit($A299,YEAR($B$1),$B$1,180)</f>
        <v>420000000</v>
      </c>
      <c r="X299">
        <f>[1]!s_west_netprofit($A299,YEAR($B$1)+1,$B$1,180)</f>
        <v>604666667</v>
      </c>
      <c r="Y299">
        <f>[1]!s_west_eps($A299,YEAR($B$1)+1,$B$1,180)</f>
        <v>1.28579998016357</v>
      </c>
      <c r="Z299">
        <f>[1]!s_west_instnum_np($A299,YEAR($B$1)+1,$B$1,180)</f>
        <v>3</v>
      </c>
      <c r="AA299">
        <f>[1]!s_west_stdnetprofit($A299,YEAR($B$1)+1,$B$1,180)</f>
        <v>19399313</v>
      </c>
      <c r="AB299">
        <f>[1]!s_west_mediannetprofit($A299,YEAR($B$1)+1,$B$1,180)</f>
        <v>595000000</v>
      </c>
      <c r="AC299">
        <f>[1]!s_west_maxnetprofit($A299,YEAR($B$1)+1,$B$1,180)</f>
        <v>627000000</v>
      </c>
      <c r="AD299">
        <f>[1]!s_west_minnetprofit($A299,YEAR($B$1)+1,$B$1,180)</f>
        <v>592000000</v>
      </c>
      <c r="AE299">
        <f>[1]!s_west_avgroe($A299,YEAR($B$1),$B$1,180)</f>
        <v>21.426700592041001</v>
      </c>
      <c r="AF299">
        <f>IFERROR([1]!s_info_indexweight($A299,$B$1,"000016.SH"),"")</f>
        <v>0</v>
      </c>
      <c r="AG299">
        <f>IFERROR([1]!s_info_indexweight($A299,$B$1,"000300.SH"),"")</f>
        <v>0</v>
      </c>
      <c r="AH299">
        <f>IFERROR([1]!s_info_indexweight($A299,$B$1,"000905.SH"),"")</f>
        <v>0</v>
      </c>
      <c r="AI299">
        <f>IFERROR([1]!s_info_indexweight($A299,$B$1,"000852.SH"),"")</f>
        <v>0.40699999999999997</v>
      </c>
    </row>
    <row r="300" spans="1:35">
      <c r="A300" t="s">
        <v>332</v>
      </c>
      <c r="B300">
        <f>[1]!s_dq_close($A300,$B$1,3)</f>
        <v>26.84</v>
      </c>
      <c r="C300">
        <f>[1]!s_dq_volume($A300,$B$1)</f>
        <v>9185107</v>
      </c>
      <c r="D300">
        <f>[1]!s_dq_amount($A300,$B$1)</f>
        <v>245982896</v>
      </c>
      <c r="E300">
        <f>[1]!s_dq_turn($A300,$B$1)</f>
        <v>0.974759675960717</v>
      </c>
      <c r="F300">
        <f>[1]!S_VAL_MV($A300,$B$1)</f>
        <v>26906480774.360001</v>
      </c>
      <c r="G300">
        <f>[1]!s_val_ev($A300,$B$1)</f>
        <v>26906480774.360001</v>
      </c>
      <c r="H300">
        <f>[1]!s_val_ev1($A300,$B$1)</f>
        <v>26938830672.330002</v>
      </c>
      <c r="I300">
        <f>IFERROR([1]!s_mq_amount($A300,$B$1),"")</f>
        <v>648734785</v>
      </c>
      <c r="J300">
        <f>[1]!s_val_pe_ttm($A300,$B$1)</f>
        <v>20.932954788208001</v>
      </c>
      <c r="K300">
        <f>[1]!s_val_pb_lf($A300,$B$1)</f>
        <v>2.0620334148407</v>
      </c>
      <c r="L300">
        <f>[1]!s_val_dividendyield2($A300,$B$1)</f>
        <v>3.725782414307</v>
      </c>
      <c r="M300">
        <f>[1]!s_val_evtoebitda($A300,$B$1)</f>
        <v>14.772548502959999</v>
      </c>
      <c r="N300">
        <f>[1]!s_risk_betar24($A300,$B$1)</f>
        <v>0.94770002365112305</v>
      </c>
      <c r="O300">
        <f>[1]!s_profitnotice_changeratio($A300,$B$1)</f>
        <v>0</v>
      </c>
      <c r="P300">
        <f>IFERROR([1]!i_pq_pctchange($A300,TEXT(DATE(YEAR($B$1),1,1),"yyyy-mm-dd"),$B$1),"")</f>
        <v>-28.202553177822399</v>
      </c>
      <c r="Q300">
        <f>[1]!s_west_netprofit($A300,YEAR($B$1),$B$1,180)</f>
        <v>1625979412</v>
      </c>
      <c r="R300">
        <f>[1]!s_west_eps($A300,YEAR($B$1),$B$1,180)</f>
        <v>1.6219999790191699</v>
      </c>
      <c r="S300">
        <f>[1]!s_west_instnum_np($A300,YEAR($B$1),$B$1,180)</f>
        <v>17</v>
      </c>
      <c r="T300">
        <f>[1]!s_west_stdnetprofit($A300,YEAR($B$1),$B$1,180)</f>
        <v>93583157</v>
      </c>
      <c r="U300">
        <f>[1]!s_west_mediannetprofit($A300,YEAR($B$1),$B$1,180)</f>
        <v>1607000000</v>
      </c>
      <c r="V300">
        <f>[1]!s_west_maxnetprofit($A300,YEAR($B$1),$B$1,180)</f>
        <v>1789000000</v>
      </c>
      <c r="W300">
        <f>[1]!s_west_minnetprofit($A300,YEAR($B$1),$B$1,180)</f>
        <v>1432000000</v>
      </c>
      <c r="X300">
        <f>[1]!s_west_netprofit($A300,YEAR($B$1)+1,$B$1,180)</f>
        <v>1889410588</v>
      </c>
      <c r="Y300">
        <f>[1]!s_west_eps($A300,YEAR($B$1)+1,$B$1,180)</f>
        <v>1.88469994068146</v>
      </c>
      <c r="Z300">
        <f>[1]!s_west_instnum_np($A300,YEAR($B$1)+1,$B$1,180)</f>
        <v>17</v>
      </c>
      <c r="AA300">
        <f>[1]!s_west_stdnetprofit($A300,YEAR($B$1)+1,$B$1,180)</f>
        <v>137573983</v>
      </c>
      <c r="AB300">
        <f>[1]!s_west_mediannetprofit($A300,YEAR($B$1)+1,$B$1,180)</f>
        <v>1851980000</v>
      </c>
      <c r="AC300">
        <f>[1]!s_west_maxnetprofit($A300,YEAR($B$1)+1,$B$1,180)</f>
        <v>2196000000</v>
      </c>
      <c r="AD300">
        <f>[1]!s_west_minnetprofit($A300,YEAR($B$1)+1,$B$1,180)</f>
        <v>1716000000</v>
      </c>
      <c r="AE300">
        <f>[1]!s_west_avgroe($A300,YEAR($B$1),$B$1,180)</f>
        <v>11.6712999343872</v>
      </c>
      <c r="AF300">
        <f>IFERROR([1]!s_info_indexweight($A300,$B$1,"000016.SH"),"")</f>
        <v>0</v>
      </c>
      <c r="AG300">
        <f>IFERROR([1]!s_info_indexweight($A300,$B$1,"000300.SH"),"")</f>
        <v>0</v>
      </c>
      <c r="AH300">
        <f>IFERROR([1]!s_info_indexweight($A300,$B$1,"000905.SH"),"")</f>
        <v>0.151</v>
      </c>
      <c r="AI300">
        <f>IFERROR([1]!s_info_indexweight($A300,$B$1,"000852.SH"),"")</f>
        <v>0</v>
      </c>
    </row>
    <row r="301" spans="1:35">
      <c r="A301" t="s">
        <v>333</v>
      </c>
      <c r="B301">
        <f>[1]!s_dq_close($A301,$B$1,3)</f>
        <v>5.09</v>
      </c>
      <c r="C301">
        <f>[1]!s_dq_volume($A301,$B$1)</f>
        <v>20382520</v>
      </c>
      <c r="D301">
        <f>[1]!s_dq_amount($A301,$B$1)</f>
        <v>104072524</v>
      </c>
      <c r="E301">
        <f>[1]!s_dq_turn($A301,$B$1)</f>
        <v>0.76946584778970195</v>
      </c>
      <c r="F301">
        <f>[1]!S_VAL_MV($A301,$B$1)</f>
        <v>13483017331.950001</v>
      </c>
      <c r="G301">
        <f>[1]!s_val_ev($A301,$B$1)</f>
        <v>13483017331.950001</v>
      </c>
      <c r="H301">
        <f>[1]!s_val_ev1($A301,$B$1)</f>
        <v>21013320376.32</v>
      </c>
      <c r="I301">
        <f>IFERROR([1]!s_mq_amount($A301,$B$1),"")</f>
        <v>237603602</v>
      </c>
      <c r="J301">
        <f>[1]!s_val_pe_ttm($A301,$B$1)</f>
        <v>18.073780059814499</v>
      </c>
      <c r="K301">
        <f>[1]!s_val_pb_lf($A301,$B$1)</f>
        <v>1.3899608850479099</v>
      </c>
      <c r="L301">
        <f>[1]!s_val_dividendyield2($A301,$B$1)</f>
        <v>1.2770137524558001</v>
      </c>
      <c r="M301">
        <f>[1]!s_val_evtoebitda($A301,$B$1)</f>
        <v>8.36138873514704</v>
      </c>
      <c r="N301">
        <f>[1]!s_risk_betar24($A301,$B$1)</f>
        <v>0.82459998130798295</v>
      </c>
      <c r="O301">
        <f>[1]!s_profitnotice_changeratio($A301,$B$1)</f>
        <v>0</v>
      </c>
      <c r="P301">
        <f>IFERROR([1]!i_pq_pctchange($A301,TEXT(DATE(YEAR($B$1),1,1),"yyyy-mm-dd"),$B$1),"")</f>
        <v>-12.3924268502582</v>
      </c>
      <c r="Q301">
        <f>[1]!s_west_netprofit($A301,YEAR($B$1),$B$1,180)</f>
        <v>0</v>
      </c>
      <c r="R301">
        <f>[1]!s_west_eps($A301,YEAR($B$1),$B$1,180)</f>
        <v>0</v>
      </c>
      <c r="S301">
        <f>[1]!s_west_instnum_np($A301,YEAR($B$1),$B$1,180)</f>
        <v>0</v>
      </c>
      <c r="T301">
        <f>[1]!s_west_stdnetprofit($A301,YEAR($B$1),$B$1,180)</f>
        <v>0</v>
      </c>
      <c r="U301">
        <f>[1]!s_west_mediannetprofit($A301,YEAR($B$1),$B$1,180)</f>
        <v>0</v>
      </c>
      <c r="V301">
        <f>[1]!s_west_maxnetprofit($A301,YEAR($B$1),$B$1,180)</f>
        <v>0</v>
      </c>
      <c r="W301">
        <f>[1]!s_west_minnetprofit($A301,YEAR($B$1),$B$1,180)</f>
        <v>0</v>
      </c>
      <c r="X301">
        <f>[1]!s_west_netprofit($A301,YEAR($B$1)+1,$B$1,180)</f>
        <v>0</v>
      </c>
      <c r="Y301">
        <f>[1]!s_west_eps($A301,YEAR($B$1)+1,$B$1,180)</f>
        <v>0</v>
      </c>
      <c r="Z301">
        <f>[1]!s_west_instnum_np($A301,YEAR($B$1)+1,$B$1,180)</f>
        <v>0</v>
      </c>
      <c r="AA301">
        <f>[1]!s_west_stdnetprofit($A301,YEAR($B$1)+1,$B$1,180)</f>
        <v>0</v>
      </c>
      <c r="AB301">
        <f>[1]!s_west_mediannetprofit($A301,YEAR($B$1)+1,$B$1,180)</f>
        <v>0</v>
      </c>
      <c r="AC301">
        <f>[1]!s_west_maxnetprofit($A301,YEAR($B$1)+1,$B$1,180)</f>
        <v>0</v>
      </c>
      <c r="AD301">
        <f>[1]!s_west_minnetprofit($A301,YEAR($B$1)+1,$B$1,180)</f>
        <v>0</v>
      </c>
      <c r="AE301">
        <f>[1]!s_west_avgroe($A301,YEAR($B$1),$B$1,180)</f>
        <v>0</v>
      </c>
      <c r="AF301">
        <f>IFERROR([1]!s_info_indexweight($A301,$B$1,"000016.SH"),"")</f>
        <v>0</v>
      </c>
      <c r="AG301">
        <f>IFERROR([1]!s_info_indexweight($A301,$B$1,"000300.SH"),"")</f>
        <v>0</v>
      </c>
      <c r="AH301">
        <f>IFERROR([1]!s_info_indexweight($A301,$B$1,"000905.SH"),"")</f>
        <v>0</v>
      </c>
      <c r="AI301">
        <f>IFERROR([1]!s_info_indexweight($A301,$B$1,"000852.SH"),"")</f>
        <v>7.2999999999999995E-2</v>
      </c>
    </row>
    <row r="302" spans="1:35">
      <c r="A302" t="s">
        <v>334</v>
      </c>
      <c r="B302">
        <f>[1]!s_dq_close($A302,$B$1,3)</f>
        <v>48.26</v>
      </c>
      <c r="C302">
        <f>[1]!s_dq_volume($A302,$B$1)</f>
        <v>53732395</v>
      </c>
      <c r="D302">
        <f>[1]!s_dq_amount($A302,$B$1)</f>
        <v>2593490746</v>
      </c>
      <c r="E302">
        <f>[1]!s_dq_turn($A302,$B$1)</f>
        <v>2.4543266873360499</v>
      </c>
      <c r="F302">
        <f>[1]!S_VAL_MV($A302,$B$1)</f>
        <v>115924373126.66</v>
      </c>
      <c r="G302">
        <f>[1]!s_val_ev($A302,$B$1)</f>
        <v>115924373126.66</v>
      </c>
      <c r="H302">
        <f>[1]!s_val_ev1($A302,$B$1)</f>
        <v>125007732817.7</v>
      </c>
      <c r="I302">
        <f>IFERROR([1]!s_mq_amount($A302,$B$1),"")</f>
        <v>6037746236</v>
      </c>
      <c r="J302">
        <f>[1]!s_val_pe_ttm($A302,$B$1)</f>
        <v>134.33996582031199</v>
      </c>
      <c r="K302">
        <f>[1]!s_val_pb_lf($A302,$B$1)</f>
        <v>5.0769500732421902</v>
      </c>
      <c r="L302">
        <f>[1]!s_val_dividendyield2($A302,$B$1)</f>
        <v>0.198689754179942</v>
      </c>
      <c r="M302">
        <f>[1]!s_val_evtoebitda($A302,$B$1)</f>
        <v>38.417359276359299</v>
      </c>
      <c r="N302">
        <f>[1]!s_risk_betar24($A302,$B$1)</f>
        <v>1.63039994239807</v>
      </c>
      <c r="O302">
        <f>[1]!s_profitnotice_changeratio($A302,$B$1)</f>
        <v>0</v>
      </c>
      <c r="P302">
        <f>IFERROR([1]!i_pq_pctchange($A302,TEXT(DATE(YEAR($B$1),1,1),"yyyy-mm-dd"),$B$1),"")</f>
        <v>-4.0365877908132797</v>
      </c>
      <c r="Q302">
        <f>[1]!s_west_netprofit($A302,YEAR($B$1),$B$1,180)</f>
        <v>1264572143</v>
      </c>
      <c r="R302">
        <f>[1]!s_west_eps($A302,YEAR($B$1),$B$1,180)</f>
        <v>0.52640002965927102</v>
      </c>
      <c r="S302">
        <f>[1]!s_west_instnum_np($A302,YEAR($B$1),$B$1,180)</f>
        <v>14</v>
      </c>
      <c r="T302">
        <f>[1]!s_west_stdnetprofit($A302,YEAR($B$1),$B$1,180)</f>
        <v>153896283</v>
      </c>
      <c r="U302">
        <f>[1]!s_west_mediannetprofit($A302,YEAR($B$1),$B$1,180)</f>
        <v>1231505000</v>
      </c>
      <c r="V302">
        <f>[1]!s_west_maxnetprofit($A302,YEAR($B$1),$B$1,180)</f>
        <v>1757000000</v>
      </c>
      <c r="W302">
        <f>[1]!s_west_minnetprofit($A302,YEAR($B$1),$B$1,180)</f>
        <v>1126000000</v>
      </c>
      <c r="X302">
        <f>[1]!s_west_netprofit($A302,YEAR($B$1)+1,$B$1,180)</f>
        <v>1687876429</v>
      </c>
      <c r="Y302">
        <f>[1]!s_west_eps($A302,YEAR($B$1)+1,$B$1,180)</f>
        <v>0.70270001888275102</v>
      </c>
      <c r="Z302">
        <f>[1]!s_west_instnum_np($A302,YEAR($B$1)+1,$B$1,180)</f>
        <v>14</v>
      </c>
      <c r="AA302">
        <f>[1]!s_west_stdnetprofit($A302,YEAR($B$1)+1,$B$1,180)</f>
        <v>379987595</v>
      </c>
      <c r="AB302">
        <f>[1]!s_west_mediannetprofit($A302,YEAR($B$1)+1,$B$1,180)</f>
        <v>1615000000</v>
      </c>
      <c r="AC302">
        <f>[1]!s_west_maxnetprofit($A302,YEAR($B$1)+1,$B$1,180)</f>
        <v>2852000000</v>
      </c>
      <c r="AD302">
        <f>[1]!s_west_minnetprofit($A302,YEAR($B$1)+1,$B$1,180)</f>
        <v>1302000000</v>
      </c>
      <c r="AE302">
        <f>[1]!s_west_avgroe($A302,YEAR($B$1),$B$1,180)</f>
        <v>5.6058001518249503</v>
      </c>
      <c r="AF302">
        <f>IFERROR([1]!s_info_indexweight($A302,$B$1,"000016.SH"),"")</f>
        <v>0</v>
      </c>
      <c r="AG302">
        <f>IFERROR([1]!s_info_indexweight($A302,$B$1,"000300.SH"),"")</f>
        <v>0.42949999999999999</v>
      </c>
      <c r="AH302">
        <f>IFERROR([1]!s_info_indexweight($A302,$B$1,"000905.SH"),"")</f>
        <v>0</v>
      </c>
      <c r="AI302">
        <f>IFERROR([1]!s_info_indexweight($A302,$B$1,"000852.SH"),"")</f>
        <v>0</v>
      </c>
    </row>
    <row r="303" spans="1:35">
      <c r="A303" t="s">
        <v>335</v>
      </c>
      <c r="B303">
        <f>[1]!s_dq_close($A303,$B$1,3)</f>
        <v>8.1300000000000008</v>
      </c>
      <c r="C303">
        <f>[1]!s_dq_volume($A303,$B$1)</f>
        <v>7572093</v>
      </c>
      <c r="D303">
        <f>[1]!s_dq_amount($A303,$B$1)</f>
        <v>62206410</v>
      </c>
      <c r="E303">
        <f>[1]!s_dq_turn($A303,$B$1)</f>
        <v>0.645382126677566</v>
      </c>
      <c r="F303">
        <f>[1]!S_VAL_MV($A303,$B$1)</f>
        <v>9545843630.0400009</v>
      </c>
      <c r="G303">
        <f>[1]!s_val_ev($A303,$B$1)</f>
        <v>9545843630.0400009</v>
      </c>
      <c r="H303">
        <f>[1]!s_val_ev1($A303,$B$1)</f>
        <v>9571618350.5200005</v>
      </c>
      <c r="I303">
        <f>IFERROR([1]!s_mq_amount($A303,$B$1),"")</f>
        <v>155544184</v>
      </c>
      <c r="J303">
        <f>[1]!s_val_pe_ttm($A303,$B$1)</f>
        <v>15.495485305786101</v>
      </c>
      <c r="K303">
        <f>[1]!s_val_pb_lf($A303,$B$1)</f>
        <v>0.820448338985443</v>
      </c>
      <c r="L303">
        <f>[1]!s_val_dividendyield2($A303,$B$1)</f>
        <v>5.8898534024870104</v>
      </c>
      <c r="M303">
        <f>[1]!s_val_evtoebitda($A303,$B$1)</f>
        <v>5.9297695004784696</v>
      </c>
      <c r="N303">
        <f>[1]!s_risk_betar24($A303,$B$1)</f>
        <v>0.73280000686645497</v>
      </c>
      <c r="O303">
        <f>[1]!s_profitnotice_changeratio($A303,$B$1)</f>
        <v>0</v>
      </c>
      <c r="P303">
        <f>IFERROR([1]!i_pq_pctchange($A303,TEXT(DATE(YEAR($B$1),1,1),"yyyy-mm-dd"),$B$1),"")</f>
        <v>-4.9916322981278602</v>
      </c>
      <c r="Q303">
        <f>[1]!s_west_netprofit($A303,YEAR($B$1),$B$1,180)</f>
        <v>708000000</v>
      </c>
      <c r="R303">
        <f>[1]!s_west_eps($A303,YEAR($B$1),$B$1,180)</f>
        <v>0.60299998521804798</v>
      </c>
      <c r="S303">
        <f>[1]!s_west_instnum_np($A303,YEAR($B$1),$B$1,180)</f>
        <v>1</v>
      </c>
      <c r="T303">
        <f>[1]!s_west_stdnetprofit($A303,YEAR($B$1),$B$1,180)</f>
        <v>0</v>
      </c>
      <c r="U303">
        <f>[1]!s_west_mediannetprofit($A303,YEAR($B$1),$B$1,180)</f>
        <v>708000000</v>
      </c>
      <c r="V303">
        <f>[1]!s_west_maxnetprofit($A303,YEAR($B$1),$B$1,180)</f>
        <v>708000000</v>
      </c>
      <c r="W303">
        <f>[1]!s_west_minnetprofit($A303,YEAR($B$1),$B$1,180)</f>
        <v>708000000</v>
      </c>
      <c r="X303">
        <f>[1]!s_west_netprofit($A303,YEAR($B$1)+1,$B$1,180)</f>
        <v>751000000</v>
      </c>
      <c r="Y303">
        <f>[1]!s_west_eps($A303,YEAR($B$1)+1,$B$1,180)</f>
        <v>0.63959997892379805</v>
      </c>
      <c r="Z303">
        <f>[1]!s_west_instnum_np($A303,YEAR($B$1)+1,$B$1,180)</f>
        <v>1</v>
      </c>
      <c r="AA303">
        <f>[1]!s_west_stdnetprofit($A303,YEAR($B$1)+1,$B$1,180)</f>
        <v>0</v>
      </c>
      <c r="AB303">
        <f>[1]!s_west_mediannetprofit($A303,YEAR($B$1)+1,$B$1,180)</f>
        <v>751000000</v>
      </c>
      <c r="AC303">
        <f>[1]!s_west_maxnetprofit($A303,YEAR($B$1)+1,$B$1,180)</f>
        <v>751000000</v>
      </c>
      <c r="AD303">
        <f>[1]!s_west_minnetprofit($A303,YEAR($B$1)+1,$B$1,180)</f>
        <v>751000000</v>
      </c>
      <c r="AE303">
        <f>[1]!s_west_avgroe($A303,YEAR($B$1),$B$1,180)</f>
        <v>5.8000001907348597</v>
      </c>
      <c r="AF303">
        <f>IFERROR([1]!s_info_indexweight($A303,$B$1,"000016.SH"),"")</f>
        <v>0</v>
      </c>
      <c r="AG303">
        <f>IFERROR([1]!s_info_indexweight($A303,$B$1,"000300.SH"),"")</f>
        <v>0</v>
      </c>
      <c r="AH303">
        <f>IFERROR([1]!s_info_indexweight($A303,$B$1,"000905.SH"),"")</f>
        <v>0</v>
      </c>
      <c r="AI303">
        <f>IFERROR([1]!s_info_indexweight($A303,$B$1,"000852.SH"),"")</f>
        <v>7.4999999999999997E-2</v>
      </c>
    </row>
    <row r="304" spans="1:35">
      <c r="A304" t="s">
        <v>336</v>
      </c>
      <c r="B304">
        <f>[1]!s_dq_close($A304,$B$1,3)</f>
        <v>16.899999999999999</v>
      </c>
      <c r="C304">
        <f>[1]!s_dq_volume($A304,$B$1)</f>
        <v>32061691</v>
      </c>
      <c r="D304">
        <f>[1]!s_dq_amount($A304,$B$1)</f>
        <v>538409538</v>
      </c>
      <c r="E304">
        <f>[1]!s_dq_turn($A304,$B$1)</f>
        <v>1.34086108639572</v>
      </c>
      <c r="F304">
        <f>[1]!S_VAL_MV($A304,$B$1)</f>
        <v>55250529050.599998</v>
      </c>
      <c r="G304">
        <f>[1]!s_val_ev($A304,$B$1)</f>
        <v>55250529050.599998</v>
      </c>
      <c r="H304">
        <f>[1]!s_val_ev1($A304,$B$1)</f>
        <v>56171548576.940002</v>
      </c>
      <c r="I304">
        <f>IFERROR([1]!s_mq_amount($A304,$B$1),"")</f>
        <v>1123632736</v>
      </c>
      <c r="J304">
        <f>[1]!s_val_pe_ttm($A304,$B$1)</f>
        <v>14.158091545105</v>
      </c>
      <c r="K304">
        <f>[1]!s_val_pb_lf($A304,$B$1)</f>
        <v>1.4967445135116599</v>
      </c>
      <c r="L304">
        <f>[1]!s_val_dividendyield2($A304,$B$1)</f>
        <v>3.26449368088976</v>
      </c>
      <c r="M304">
        <f>[1]!s_val_evtoebitda($A304,$B$1)</f>
        <v>9.8613408296292207</v>
      </c>
      <c r="N304">
        <f>[1]!s_risk_betar24($A304,$B$1)</f>
        <v>1.7572000026702901</v>
      </c>
      <c r="O304">
        <f>[1]!s_profitnotice_changeratio($A304,$B$1)</f>
        <v>0</v>
      </c>
      <c r="P304">
        <f>IFERROR([1]!i_pq_pctchange($A304,TEXT(DATE(YEAR($B$1),1,1),"yyyy-mm-dd"),$B$1),"")</f>
        <v>-8.9098192720813802</v>
      </c>
      <c r="Q304">
        <f>[1]!s_west_netprofit($A304,YEAR($B$1),$B$1,180)</f>
        <v>3991112500</v>
      </c>
      <c r="R304">
        <f>[1]!s_west_eps($A304,YEAR($B$1),$B$1,180)</f>
        <v>1.2208000421523999</v>
      </c>
      <c r="S304">
        <f>[1]!s_west_instnum_np($A304,YEAR($B$1),$B$1,180)</f>
        <v>8</v>
      </c>
      <c r="T304">
        <f>[1]!s_west_stdnetprofit($A304,YEAR($B$1),$B$1,180)</f>
        <v>60447508</v>
      </c>
      <c r="U304">
        <f>[1]!s_west_mediannetprofit($A304,YEAR($B$1),$B$1,180)</f>
        <v>3996000000</v>
      </c>
      <c r="V304">
        <f>[1]!s_west_maxnetprofit($A304,YEAR($B$1),$B$1,180)</f>
        <v>4058000000</v>
      </c>
      <c r="W304">
        <f>[1]!s_west_minnetprofit($A304,YEAR($B$1),$B$1,180)</f>
        <v>3875000000</v>
      </c>
      <c r="X304">
        <f>[1]!s_west_netprofit($A304,YEAR($B$1)+1,$B$1,180)</f>
        <v>4626700000</v>
      </c>
      <c r="Y304">
        <f>[1]!s_west_eps($A304,YEAR($B$1)+1,$B$1,180)</f>
        <v>1.41519999504089</v>
      </c>
      <c r="Z304">
        <f>[1]!s_west_instnum_np($A304,YEAR($B$1)+1,$B$1,180)</f>
        <v>8</v>
      </c>
      <c r="AA304">
        <f>[1]!s_west_stdnetprofit($A304,YEAR($B$1)+1,$B$1,180)</f>
        <v>394241087</v>
      </c>
      <c r="AB304">
        <f>[1]!s_west_mediannetprofit($A304,YEAR($B$1)+1,$B$1,180)</f>
        <v>4495800000</v>
      </c>
      <c r="AC304">
        <f>[1]!s_west_maxnetprofit($A304,YEAR($B$1)+1,$B$1,180)</f>
        <v>5246000000</v>
      </c>
      <c r="AD304">
        <f>[1]!s_west_minnetprofit($A304,YEAR($B$1)+1,$B$1,180)</f>
        <v>4261000000</v>
      </c>
      <c r="AE304">
        <f>[1]!s_west_avgroe($A304,YEAR($B$1),$B$1,180)</f>
        <v>10.006299972534199</v>
      </c>
      <c r="AF304">
        <f>IFERROR([1]!s_info_indexweight($A304,$B$1,"000016.SH"),"")</f>
        <v>0</v>
      </c>
      <c r="AG304">
        <f>IFERROR([1]!s_info_indexweight($A304,$B$1,"000300.SH"),"")</f>
        <v>0.12559999999999999</v>
      </c>
      <c r="AH304">
        <f>IFERROR([1]!s_info_indexweight($A304,$B$1,"000905.SH"),"")</f>
        <v>0</v>
      </c>
      <c r="AI304">
        <f>IFERROR([1]!s_info_indexweight($A304,$B$1,"000852.SH"),"")</f>
        <v>0</v>
      </c>
    </row>
    <row r="305" spans="1:35">
      <c r="A305" t="s">
        <v>337</v>
      </c>
      <c r="B305">
        <f>[1]!s_dq_close($A305,$B$1,3)</f>
        <v>13.83</v>
      </c>
      <c r="C305">
        <f>[1]!s_dq_volume($A305,$B$1)</f>
        <v>18363046</v>
      </c>
      <c r="D305">
        <f>[1]!s_dq_amount($A305,$B$1)</f>
        <v>250832328</v>
      </c>
      <c r="E305">
        <f>[1]!s_dq_turn($A305,$B$1)</f>
        <v>1.54006403094335</v>
      </c>
      <c r="F305">
        <f>[1]!S_VAL_MV($A305,$B$1)</f>
        <v>19776490742.639999</v>
      </c>
      <c r="G305">
        <f>[1]!s_val_ev($A305,$B$1)</f>
        <v>19776490742.639999</v>
      </c>
      <c r="H305">
        <f>[1]!s_val_ev1($A305,$B$1)</f>
        <v>37006499073.779999</v>
      </c>
      <c r="I305">
        <f>IFERROR([1]!s_mq_amount($A305,$B$1),"")</f>
        <v>468888637</v>
      </c>
      <c r="J305">
        <f>[1]!s_val_pe_ttm($A305,$B$1)</f>
        <v>29.7966823577881</v>
      </c>
      <c r="K305">
        <f>[1]!s_val_pb_lf($A305,$B$1)</f>
        <v>1.4677091836929299</v>
      </c>
      <c r="L305">
        <f>[1]!s_val_dividendyield2($A305,$B$1)</f>
        <v>0.81853876055790697</v>
      </c>
      <c r="M305">
        <f>[1]!s_val_evtoebitda($A305,$B$1)</f>
        <v>16.314127162648798</v>
      </c>
      <c r="N305">
        <f>[1]!s_risk_betar24($A305,$B$1)</f>
        <v>1.56789994239807</v>
      </c>
      <c r="O305">
        <f>[1]!s_profitnotice_changeratio($A305,$B$1)</f>
        <v>0</v>
      </c>
      <c r="P305">
        <f>IFERROR([1]!i_pq_pctchange($A305,TEXT(DATE(YEAR($B$1),1,1),"yyyy-mm-dd"),$B$1),"")</f>
        <v>3.05514157973175</v>
      </c>
      <c r="Q305">
        <f>[1]!s_west_netprofit($A305,YEAR($B$1),$B$1,180)</f>
        <v>1462000000</v>
      </c>
      <c r="R305">
        <f>[1]!s_west_eps($A305,YEAR($B$1),$B$1,180)</f>
        <v>1.02240002155304</v>
      </c>
      <c r="S305">
        <f>[1]!s_west_instnum_np($A305,YEAR($B$1),$B$1,180)</f>
        <v>1</v>
      </c>
      <c r="T305">
        <f>[1]!s_west_stdnetprofit($A305,YEAR($B$1),$B$1,180)</f>
        <v>0</v>
      </c>
      <c r="U305">
        <f>[1]!s_west_mediannetprofit($A305,YEAR($B$1),$B$1,180)</f>
        <v>1462000000</v>
      </c>
      <c r="V305">
        <f>[1]!s_west_maxnetprofit($A305,YEAR($B$1),$B$1,180)</f>
        <v>1462000000</v>
      </c>
      <c r="W305">
        <f>[1]!s_west_minnetprofit($A305,YEAR($B$1),$B$1,180)</f>
        <v>1462000000</v>
      </c>
      <c r="X305">
        <f>[1]!s_west_netprofit($A305,YEAR($B$1)+1,$B$1,180)</f>
        <v>1956000000</v>
      </c>
      <c r="Y305">
        <f>[1]!s_west_eps($A305,YEAR($B$1)+1,$B$1,180)</f>
        <v>1.3677999973297099</v>
      </c>
      <c r="Z305">
        <f>[1]!s_west_instnum_np($A305,YEAR($B$1)+1,$B$1,180)</f>
        <v>1</v>
      </c>
      <c r="AA305">
        <f>[1]!s_west_stdnetprofit($A305,YEAR($B$1)+1,$B$1,180)</f>
        <v>0</v>
      </c>
      <c r="AB305">
        <f>[1]!s_west_mediannetprofit($A305,YEAR($B$1)+1,$B$1,180)</f>
        <v>1956000000</v>
      </c>
      <c r="AC305">
        <f>[1]!s_west_maxnetprofit($A305,YEAR($B$1)+1,$B$1,180)</f>
        <v>1956000000</v>
      </c>
      <c r="AD305">
        <f>[1]!s_west_minnetprofit($A305,YEAR($B$1)+1,$B$1,180)</f>
        <v>1956000000</v>
      </c>
      <c r="AE305">
        <f>[1]!s_west_avgroe($A305,YEAR($B$1),$B$1,180)</f>
        <v>9.7899999618530291</v>
      </c>
      <c r="AF305">
        <f>IFERROR([1]!s_info_indexweight($A305,$B$1,"000016.SH"),"")</f>
        <v>0</v>
      </c>
      <c r="AG305">
        <f>IFERROR([1]!s_info_indexweight($A305,$B$1,"000300.SH"),"")</f>
        <v>0</v>
      </c>
      <c r="AH305">
        <f>IFERROR([1]!s_info_indexweight($A305,$B$1,"000905.SH"),"")</f>
        <v>0</v>
      </c>
      <c r="AI305">
        <f>IFERROR([1]!s_info_indexweight($A305,$B$1,"000852.SH"),"")</f>
        <v>0.124</v>
      </c>
    </row>
    <row r="306" spans="1:35">
      <c r="A306" t="s">
        <v>338</v>
      </c>
      <c r="B306">
        <f>[1]!s_dq_close($A306,$B$1,3)</f>
        <v>2.67</v>
      </c>
      <c r="C306">
        <f>[1]!s_dq_volume($A306,$B$1)</f>
        <v>38459285</v>
      </c>
      <c r="D306">
        <f>[1]!s_dq_amount($A306,$B$1)</f>
        <v>103265140</v>
      </c>
      <c r="E306">
        <f>[1]!s_dq_turn($A306,$B$1)</f>
        <v>1.4337823512896699</v>
      </c>
      <c r="F306">
        <f>[1]!S_VAL_MV($A306,$B$1)</f>
        <v>9385180600.3799992</v>
      </c>
      <c r="G306">
        <f>[1]!s_val_ev($A306,$B$1)</f>
        <v>9385180600.3799992</v>
      </c>
      <c r="H306">
        <f>[1]!s_val_ev1($A306,$B$1)</f>
        <v>9931013899.2600002</v>
      </c>
      <c r="I306">
        <f>IFERROR([1]!s_mq_amount($A306,$B$1),"")</f>
        <v>230387530</v>
      </c>
      <c r="J306">
        <f>[1]!s_val_pe_ttm($A306,$B$1)</f>
        <v>49.475513458252003</v>
      </c>
      <c r="K306">
        <f>[1]!s_val_pb_lf($A306,$B$1)</f>
        <v>1.4975336790084799</v>
      </c>
      <c r="L306">
        <f>[1]!s_val_dividendyield2($A306,$B$1)</f>
        <v>0.10931951502334</v>
      </c>
      <c r="M306">
        <f>[1]!s_val_evtoebitda($A306,$B$1)</f>
        <v>16.225285215866201</v>
      </c>
      <c r="N306">
        <f>[1]!s_risk_betar24($A306,$B$1)</f>
        <v>1.0334000587463399</v>
      </c>
      <c r="O306">
        <f>[1]!s_profitnotice_changeratio($A306,$B$1)</f>
        <v>0</v>
      </c>
      <c r="P306">
        <f>IFERROR([1]!i_pq_pctchange($A306,TEXT(DATE(YEAR($B$1),1,1),"yyyy-mm-dd"),$B$1),"")</f>
        <v>-10.402684563758401</v>
      </c>
      <c r="Q306">
        <f>[1]!s_west_netprofit($A306,YEAR($B$1),$B$1,180)</f>
        <v>0</v>
      </c>
      <c r="R306">
        <f>[1]!s_west_eps($A306,YEAR($B$1),$B$1,180)</f>
        <v>0</v>
      </c>
      <c r="S306">
        <f>[1]!s_west_instnum_np($A306,YEAR($B$1),$B$1,180)</f>
        <v>0</v>
      </c>
      <c r="T306">
        <f>[1]!s_west_stdnetprofit($A306,YEAR($B$1),$B$1,180)</f>
        <v>0</v>
      </c>
      <c r="U306">
        <f>[1]!s_west_mediannetprofit($A306,YEAR($B$1),$B$1,180)</f>
        <v>0</v>
      </c>
      <c r="V306">
        <f>[1]!s_west_maxnetprofit($A306,YEAR($B$1),$B$1,180)</f>
        <v>0</v>
      </c>
      <c r="W306">
        <f>[1]!s_west_minnetprofit($A306,YEAR($B$1),$B$1,180)</f>
        <v>0</v>
      </c>
      <c r="X306">
        <f>[1]!s_west_netprofit($A306,YEAR($B$1)+1,$B$1,180)</f>
        <v>0</v>
      </c>
      <c r="Y306">
        <f>[1]!s_west_eps($A306,YEAR($B$1)+1,$B$1,180)</f>
        <v>0</v>
      </c>
      <c r="Z306">
        <f>[1]!s_west_instnum_np($A306,YEAR($B$1)+1,$B$1,180)</f>
        <v>0</v>
      </c>
      <c r="AA306">
        <f>[1]!s_west_stdnetprofit($A306,YEAR($B$1)+1,$B$1,180)</f>
        <v>0</v>
      </c>
      <c r="AB306">
        <f>[1]!s_west_mediannetprofit($A306,YEAR($B$1)+1,$B$1,180)</f>
        <v>0</v>
      </c>
      <c r="AC306">
        <f>[1]!s_west_maxnetprofit($A306,YEAR($B$1)+1,$B$1,180)</f>
        <v>0</v>
      </c>
      <c r="AD306">
        <f>[1]!s_west_minnetprofit($A306,YEAR($B$1)+1,$B$1,180)</f>
        <v>0</v>
      </c>
      <c r="AE306">
        <f>[1]!s_west_avgroe($A306,YEAR($B$1),$B$1,180)</f>
        <v>0</v>
      </c>
      <c r="AF306">
        <f>IFERROR([1]!s_info_indexweight($A306,$B$1,"000016.SH"),"")</f>
        <v>0</v>
      </c>
      <c r="AG306">
        <f>IFERROR([1]!s_info_indexweight($A306,$B$1,"000300.SH"),"")</f>
        <v>0</v>
      </c>
      <c r="AH306">
        <f>IFERROR([1]!s_info_indexweight($A306,$B$1,"000905.SH"),"")</f>
        <v>0</v>
      </c>
      <c r="AI306">
        <f>IFERROR([1]!s_info_indexweight($A306,$B$1,"000852.SH"),"")</f>
        <v>0.08</v>
      </c>
    </row>
    <row r="307" spans="1:35">
      <c r="A307" t="s">
        <v>339</v>
      </c>
      <c r="B307">
        <f>[1]!s_dq_close($A307,$B$1,3)</f>
        <v>26.7</v>
      </c>
      <c r="C307">
        <f>[1]!s_dq_volume($A307,$B$1)</f>
        <v>149089646</v>
      </c>
      <c r="D307">
        <f>[1]!s_dq_amount($A307,$B$1)</f>
        <v>3978937415</v>
      </c>
      <c r="E307">
        <f>[1]!s_dq_turn($A307,$B$1)</f>
        <v>4.7432350792426199</v>
      </c>
      <c r="F307">
        <f>[1]!S_VAL_MV($A307,$B$1)</f>
        <v>94795246819.199997</v>
      </c>
      <c r="G307">
        <f>[1]!s_val_ev($A307,$B$1)</f>
        <v>94795246819.199997</v>
      </c>
      <c r="H307">
        <f>[1]!s_val_ev1($A307,$B$1)</f>
        <v>120286259003.19</v>
      </c>
      <c r="I307">
        <f>IFERROR([1]!s_mq_amount($A307,$B$1),"")</f>
        <v>8680889619</v>
      </c>
      <c r="J307">
        <f>[1]!s_val_pe_ttm($A307,$B$1)</f>
        <v>23.851112365722699</v>
      </c>
      <c r="K307">
        <f>[1]!s_val_pb_lf($A307,$B$1)</f>
        <v>2.58396339416504</v>
      </c>
      <c r="L307">
        <f>[1]!s_val_dividendyield2($A307,$B$1)</f>
        <v>1.2887624578161401</v>
      </c>
      <c r="M307">
        <f>[1]!s_val_evtoebitda($A307,$B$1)</f>
        <v>11.7736876013771</v>
      </c>
      <c r="N307">
        <f>[1]!s_risk_betar24($A307,$B$1)</f>
        <v>1.1908999681472801</v>
      </c>
      <c r="O307">
        <f>[1]!s_profitnotice_changeratio($A307,$B$1)</f>
        <v>0</v>
      </c>
      <c r="P307">
        <f>IFERROR([1]!i_pq_pctchange($A307,TEXT(DATE(YEAR($B$1),1,1),"yyyy-mm-dd"),$B$1),"")</f>
        <v>-6.4066784999440003</v>
      </c>
      <c r="Q307">
        <f>[1]!s_west_netprofit($A307,YEAR($B$1),$B$1,180)</f>
        <v>3420888889</v>
      </c>
      <c r="R307">
        <f>[1]!s_west_eps($A307,YEAR($B$1),$B$1,180)</f>
        <v>0.96350002288818404</v>
      </c>
      <c r="S307">
        <f>[1]!s_west_instnum_np($A307,YEAR($B$1),$B$1,180)</f>
        <v>9</v>
      </c>
      <c r="T307">
        <f>[1]!s_west_stdnetprofit($A307,YEAR($B$1),$B$1,180)</f>
        <v>259414940</v>
      </c>
      <c r="U307">
        <f>[1]!s_west_mediannetprofit($A307,YEAR($B$1),$B$1,180)</f>
        <v>3511000000</v>
      </c>
      <c r="V307">
        <f>[1]!s_west_maxnetprofit($A307,YEAR($B$1),$B$1,180)</f>
        <v>3706000000</v>
      </c>
      <c r="W307">
        <f>[1]!s_west_minnetprofit($A307,YEAR($B$1),$B$1,180)</f>
        <v>2831000000</v>
      </c>
      <c r="X307">
        <f>[1]!s_west_netprofit($A307,YEAR($B$1)+1,$B$1,180)</f>
        <v>4582625000</v>
      </c>
      <c r="Y307">
        <f>[1]!s_west_eps($A307,YEAR($B$1)+1,$B$1,180)</f>
        <v>1.29069995880127</v>
      </c>
      <c r="Z307">
        <f>[1]!s_west_instnum_np($A307,YEAR($B$1)+1,$B$1,180)</f>
        <v>8</v>
      </c>
      <c r="AA307">
        <f>[1]!s_west_stdnetprofit($A307,YEAR($B$1)+1,$B$1,180)</f>
        <v>256375805</v>
      </c>
      <c r="AB307">
        <f>[1]!s_west_mediannetprofit($A307,YEAR($B$1)+1,$B$1,180)</f>
        <v>4618500000</v>
      </c>
      <c r="AC307">
        <f>[1]!s_west_maxnetprofit($A307,YEAR($B$1)+1,$B$1,180)</f>
        <v>4932000000</v>
      </c>
      <c r="AD307">
        <f>[1]!s_west_minnetprofit($A307,YEAR($B$1)+1,$B$1,180)</f>
        <v>4041000000</v>
      </c>
      <c r="AE307">
        <f>[1]!s_west_avgroe($A307,YEAR($B$1),$B$1,180)</f>
        <v>9.0057001113891602</v>
      </c>
      <c r="AF307">
        <f>IFERROR([1]!s_info_indexweight($A307,$B$1,"000016.SH"),"")</f>
        <v>0</v>
      </c>
      <c r="AG307">
        <f>IFERROR([1]!s_info_indexweight($A307,$B$1,"000300.SH"),"")</f>
        <v>0.2487</v>
      </c>
      <c r="AH307">
        <f>IFERROR([1]!s_info_indexweight($A307,$B$1,"000905.SH"),"")</f>
        <v>0</v>
      </c>
      <c r="AI307">
        <f>IFERROR([1]!s_info_indexweight($A307,$B$1,"000852.SH"),"")</f>
        <v>0</v>
      </c>
    </row>
    <row r="308" spans="1:35">
      <c r="A308" t="s">
        <v>340</v>
      </c>
      <c r="B308">
        <f>[1]!s_dq_close($A308,$B$1,3)</f>
        <v>9</v>
      </c>
      <c r="C308">
        <f>[1]!s_dq_volume($A308,$B$1)</f>
        <v>10339304</v>
      </c>
      <c r="D308">
        <f>[1]!s_dq_amount($A308,$B$1)</f>
        <v>92807002</v>
      </c>
      <c r="E308">
        <f>[1]!s_dq_turn($A308,$B$1)</f>
        <v>1.35742389027968</v>
      </c>
      <c r="F308">
        <f>[1]!S_VAL_MV($A308,$B$1)</f>
        <v>6867153000</v>
      </c>
      <c r="G308">
        <f>[1]!s_val_ev($A308,$B$1)</f>
        <v>6867153000</v>
      </c>
      <c r="H308">
        <f>[1]!s_val_ev1($A308,$B$1)</f>
        <v>6882591627.9499998</v>
      </c>
      <c r="I308">
        <f>IFERROR([1]!s_mq_amount($A308,$B$1),"")</f>
        <v>204186302</v>
      </c>
      <c r="J308">
        <f>[1]!s_val_pe_ttm($A308,$B$1)</f>
        <v>69.361236572265597</v>
      </c>
      <c r="K308">
        <f>[1]!s_val_pb_lf($A308,$B$1)</f>
        <v>2.0382661819457999</v>
      </c>
      <c r="L308">
        <f>[1]!s_val_dividendyield2($A308,$B$1)</f>
        <v>1.6666666666666701</v>
      </c>
      <c r="M308">
        <f>[1]!s_val_evtoebitda($A308,$B$1)</f>
        <v>32.306275297668002</v>
      </c>
      <c r="N308">
        <f>[1]!s_risk_betar24($A308,$B$1)</f>
        <v>1.2084000110626201</v>
      </c>
      <c r="O308">
        <f>[1]!s_profitnotice_changeratio($A308,$B$1)</f>
        <v>0</v>
      </c>
      <c r="P308">
        <f>IFERROR([1]!i_pq_pctchange($A308,TEXT(DATE(YEAR($B$1),1,1),"yyyy-mm-dd"),$B$1),"")</f>
        <v>-12.6249959129246</v>
      </c>
      <c r="Q308">
        <f>[1]!s_west_netprofit($A308,YEAR($B$1),$B$1,180)</f>
        <v>245160000</v>
      </c>
      <c r="R308">
        <f>[1]!s_west_eps($A308,YEAR($B$1),$B$1,180)</f>
        <v>0.32129999995231601</v>
      </c>
      <c r="S308">
        <f>[1]!s_west_instnum_np($A308,YEAR($B$1),$B$1,180)</f>
        <v>9</v>
      </c>
      <c r="T308">
        <f>[1]!s_west_stdnetprofit($A308,YEAR($B$1),$B$1,180)</f>
        <v>54982755</v>
      </c>
      <c r="U308">
        <f>[1]!s_west_mediannetprofit($A308,YEAR($B$1),$B$1,180)</f>
        <v>235000000</v>
      </c>
      <c r="V308">
        <f>[1]!s_west_maxnetprofit($A308,YEAR($B$1),$B$1,180)</f>
        <v>324620000</v>
      </c>
      <c r="W308">
        <f>[1]!s_west_minnetprofit($A308,YEAR($B$1),$B$1,180)</f>
        <v>145000000</v>
      </c>
      <c r="X308">
        <f>[1]!s_west_netprofit($A308,YEAR($B$1)+1,$B$1,180)</f>
        <v>281987778</v>
      </c>
      <c r="Y308">
        <f>[1]!s_west_eps($A308,YEAR($B$1)+1,$B$1,180)</f>
        <v>0.36959999799728399</v>
      </c>
      <c r="Z308">
        <f>[1]!s_west_instnum_np($A308,YEAR($B$1)+1,$B$1,180)</f>
        <v>9</v>
      </c>
      <c r="AA308">
        <f>[1]!s_west_stdnetprofit($A308,YEAR($B$1)+1,$B$1,180)</f>
        <v>69837482</v>
      </c>
      <c r="AB308">
        <f>[1]!s_west_mediannetprofit($A308,YEAR($B$1)+1,$B$1,180)</f>
        <v>285000000</v>
      </c>
      <c r="AC308">
        <f>[1]!s_west_maxnetprofit($A308,YEAR($B$1)+1,$B$1,180)</f>
        <v>376000000</v>
      </c>
      <c r="AD308">
        <f>[1]!s_west_minnetprofit($A308,YEAR($B$1)+1,$B$1,180)</f>
        <v>155000000</v>
      </c>
      <c r="AE308">
        <f>[1]!s_west_avgroe($A308,YEAR($B$1),$B$1,180)</f>
        <v>6.8775000572204599</v>
      </c>
      <c r="AF308">
        <f>IFERROR([1]!s_info_indexweight($A308,$B$1,"000016.SH"),"")</f>
        <v>0</v>
      </c>
      <c r="AG308">
        <f>IFERROR([1]!s_info_indexweight($A308,$B$1,"000300.SH"),"")</f>
        <v>0</v>
      </c>
      <c r="AH308">
        <f>IFERROR([1]!s_info_indexweight($A308,$B$1,"000905.SH"),"")</f>
        <v>0</v>
      </c>
      <c r="AI308">
        <f>IFERROR([1]!s_info_indexweight($A308,$B$1,"000852.SH"),"")</f>
        <v>0.03</v>
      </c>
    </row>
    <row r="309" spans="1:35">
      <c r="A309" t="s">
        <v>341</v>
      </c>
      <c r="B309">
        <f>[1]!s_dq_close($A309,$B$1,3)</f>
        <v>9</v>
      </c>
      <c r="C309">
        <f>[1]!s_dq_volume($A309,$B$1)</f>
        <v>30576015</v>
      </c>
      <c r="D309">
        <f>[1]!s_dq_amount($A309,$B$1)</f>
        <v>274133475</v>
      </c>
      <c r="E309">
        <f>[1]!s_dq_turn($A309,$B$1)</f>
        <v>2.53923603995338</v>
      </c>
      <c r="F309">
        <f>[1]!S_VAL_MV($A309,$B$1)</f>
        <v>10895437971</v>
      </c>
      <c r="G309">
        <f>[1]!s_val_ev($A309,$B$1)</f>
        <v>10895437971</v>
      </c>
      <c r="H309">
        <f>[1]!s_val_ev1($A309,$B$1)</f>
        <v>16367633591.76</v>
      </c>
      <c r="I309">
        <f>IFERROR([1]!s_mq_amount($A309,$B$1),"")</f>
        <v>568899506</v>
      </c>
      <c r="J309">
        <f>[1]!s_val_pe_ttm($A309,$B$1)</f>
        <v>61.883216857910199</v>
      </c>
      <c r="K309">
        <f>[1]!s_val_pb_lf($A309,$B$1)</f>
        <v>1.5063902139663701</v>
      </c>
      <c r="L309">
        <f>[1]!s_val_dividendyield2($A309,$B$1)</f>
        <v>0.55555555555555602</v>
      </c>
      <c r="M309">
        <f>[1]!s_val_evtoebitda($A309,$B$1)</f>
        <v>23.3287254070693</v>
      </c>
      <c r="N309">
        <f>[1]!s_risk_betar24($A309,$B$1)</f>
        <v>1.21819996833801</v>
      </c>
      <c r="O309">
        <f>[1]!s_profitnotice_changeratio($A309,$B$1)</f>
        <v>0</v>
      </c>
      <c r="P309">
        <f>IFERROR([1]!i_pq_pctchange($A309,TEXT(DATE(YEAR($B$1),1,1),"yyyy-mm-dd"),$B$1),"")</f>
        <v>-9.0156477023777395</v>
      </c>
      <c r="Q309">
        <f>[1]!s_west_netprofit($A309,YEAR($B$1),$B$1,180)</f>
        <v>0</v>
      </c>
      <c r="R309">
        <f>[1]!s_west_eps($A309,YEAR($B$1),$B$1,180)</f>
        <v>0</v>
      </c>
      <c r="S309">
        <f>[1]!s_west_instnum_np($A309,YEAR($B$1),$B$1,180)</f>
        <v>0</v>
      </c>
      <c r="T309">
        <f>[1]!s_west_stdnetprofit($A309,YEAR($B$1),$B$1,180)</f>
        <v>0</v>
      </c>
      <c r="U309">
        <f>[1]!s_west_mediannetprofit($A309,YEAR($B$1),$B$1,180)</f>
        <v>0</v>
      </c>
      <c r="V309">
        <f>[1]!s_west_maxnetprofit($A309,YEAR($B$1),$B$1,180)</f>
        <v>0</v>
      </c>
      <c r="W309">
        <f>[1]!s_west_minnetprofit($A309,YEAR($B$1),$B$1,180)</f>
        <v>0</v>
      </c>
      <c r="X309">
        <f>[1]!s_west_netprofit($A309,YEAR($B$1)+1,$B$1,180)</f>
        <v>0</v>
      </c>
      <c r="Y309">
        <f>[1]!s_west_eps($A309,YEAR($B$1)+1,$B$1,180)</f>
        <v>0</v>
      </c>
      <c r="Z309">
        <f>[1]!s_west_instnum_np($A309,YEAR($B$1)+1,$B$1,180)</f>
        <v>0</v>
      </c>
      <c r="AA309">
        <f>[1]!s_west_stdnetprofit($A309,YEAR($B$1)+1,$B$1,180)</f>
        <v>0</v>
      </c>
      <c r="AB309">
        <f>[1]!s_west_mediannetprofit($A309,YEAR($B$1)+1,$B$1,180)</f>
        <v>0</v>
      </c>
      <c r="AC309">
        <f>[1]!s_west_maxnetprofit($A309,YEAR($B$1)+1,$B$1,180)</f>
        <v>0</v>
      </c>
      <c r="AD309">
        <f>[1]!s_west_minnetprofit($A309,YEAR($B$1)+1,$B$1,180)</f>
        <v>0</v>
      </c>
      <c r="AE309">
        <f>[1]!s_west_avgroe($A309,YEAR($B$1),$B$1,180)</f>
        <v>0</v>
      </c>
      <c r="AF309">
        <f>IFERROR([1]!s_info_indexweight($A309,$B$1,"000016.SH"),"")</f>
        <v>0</v>
      </c>
      <c r="AG309">
        <f>IFERROR([1]!s_info_indexweight($A309,$B$1,"000300.SH"),"")</f>
        <v>0</v>
      </c>
      <c r="AH309">
        <f>IFERROR([1]!s_info_indexweight($A309,$B$1,"000905.SH"),"")</f>
        <v>0</v>
      </c>
      <c r="AI309">
        <f>IFERROR([1]!s_info_indexweight($A309,$B$1,"000852.SH"),"")</f>
        <v>5.8999999999999997E-2</v>
      </c>
    </row>
    <row r="310" spans="1:35">
      <c r="A310" t="s">
        <v>342</v>
      </c>
      <c r="B310">
        <f>[1]!s_dq_close($A310,$B$1,3)</f>
        <v>10.07</v>
      </c>
      <c r="C310">
        <f>[1]!s_dq_volume($A310,$B$1)</f>
        <v>35664794</v>
      </c>
      <c r="D310">
        <f>[1]!s_dq_amount($A310,$B$1)</f>
        <v>364421625</v>
      </c>
      <c r="E310">
        <f>[1]!s_dq_turn($A310,$B$1)</f>
        <v>1.29335107381977</v>
      </c>
      <c r="F310">
        <f>[1]!S_VAL_MV($A310,$B$1)</f>
        <v>31332239972.299999</v>
      </c>
      <c r="G310">
        <f>[1]!s_val_ev($A310,$B$1)</f>
        <v>31332239972.299999</v>
      </c>
      <c r="H310">
        <f>[1]!s_val_ev1($A310,$B$1)</f>
        <v>64106543219</v>
      </c>
      <c r="I310">
        <f>IFERROR([1]!s_mq_amount($A310,$B$1),"")</f>
        <v>724255299</v>
      </c>
      <c r="J310">
        <f>[1]!s_val_pe_ttm($A310,$B$1)</f>
        <v>16.057868957519499</v>
      </c>
      <c r="K310">
        <f>[1]!s_val_pb_lf($A310,$B$1)</f>
        <v>1.0346421003341699</v>
      </c>
      <c r="L310">
        <f>[1]!s_val_dividendyield2($A310,$B$1)</f>
        <v>0.81429990069513403</v>
      </c>
      <c r="M310">
        <f>[1]!s_val_evtoebitda($A310,$B$1)</f>
        <v>4.8073742171385101</v>
      </c>
      <c r="N310">
        <f>[1]!s_risk_betar24($A310,$B$1)</f>
        <v>1.5865000486373899</v>
      </c>
      <c r="O310">
        <f>[1]!s_profitnotice_changeratio($A310,$B$1)</f>
        <v>0</v>
      </c>
      <c r="P310">
        <f>IFERROR([1]!i_pq_pctchange($A310,TEXT(DATE(YEAR($B$1),1,1),"yyyy-mm-dd"),$B$1),"")</f>
        <v>0.19900497512437301</v>
      </c>
      <c r="Q310">
        <f>[1]!s_west_netprofit($A310,YEAR($B$1),$B$1,180)</f>
        <v>2562364762</v>
      </c>
      <c r="R310">
        <f>[1]!s_west_eps($A310,YEAR($B$1),$B$1,180)</f>
        <v>0.82349997758865401</v>
      </c>
      <c r="S310">
        <f>[1]!s_west_instnum_np($A310,YEAR($B$1),$B$1,180)</f>
        <v>21</v>
      </c>
      <c r="T310">
        <f>[1]!s_west_stdnetprofit($A310,YEAR($B$1),$B$1,180)</f>
        <v>438937885</v>
      </c>
      <c r="U310">
        <f>[1]!s_west_mediannetprofit($A310,YEAR($B$1),$B$1,180)</f>
        <v>2388000000</v>
      </c>
      <c r="V310">
        <f>[1]!s_west_maxnetprofit($A310,YEAR($B$1),$B$1,180)</f>
        <v>3726000000</v>
      </c>
      <c r="W310">
        <f>[1]!s_west_minnetprofit($A310,YEAR($B$1),$B$1,180)</f>
        <v>2191000000</v>
      </c>
      <c r="X310">
        <f>[1]!s_west_netprofit($A310,YEAR($B$1)+1,$B$1,180)</f>
        <v>2783032857</v>
      </c>
      <c r="Y310">
        <f>[1]!s_west_eps($A310,YEAR($B$1)+1,$B$1,180)</f>
        <v>0.89450001716613803</v>
      </c>
      <c r="Z310">
        <f>[1]!s_west_instnum_np($A310,YEAR($B$1)+1,$B$1,180)</f>
        <v>21</v>
      </c>
      <c r="AA310">
        <f>[1]!s_west_stdnetprofit($A310,YEAR($B$1)+1,$B$1,180)</f>
        <v>598180639</v>
      </c>
      <c r="AB310">
        <f>[1]!s_west_mediannetprofit($A310,YEAR($B$1)+1,$B$1,180)</f>
        <v>2535000000</v>
      </c>
      <c r="AC310">
        <f>[1]!s_west_maxnetprofit($A310,YEAR($B$1)+1,$B$1,180)</f>
        <v>4691000000</v>
      </c>
      <c r="AD310">
        <f>[1]!s_west_minnetprofit($A310,YEAR($B$1)+1,$B$1,180)</f>
        <v>2357800000</v>
      </c>
      <c r="AE310">
        <f>[1]!s_west_avgroe($A310,YEAR($B$1),$B$1,180)</f>
        <v>8.0430002212524396</v>
      </c>
      <c r="AF310">
        <f>IFERROR([1]!s_info_indexweight($A310,$B$1,"000016.SH"),"")</f>
        <v>0</v>
      </c>
      <c r="AG310">
        <f>IFERROR([1]!s_info_indexweight($A310,$B$1,"000300.SH"),"")</f>
        <v>0</v>
      </c>
      <c r="AH310">
        <f>IFERROR([1]!s_info_indexweight($A310,$B$1,"000905.SH"),"")</f>
        <v>0.123</v>
      </c>
      <c r="AI310">
        <f>IFERROR([1]!s_info_indexweight($A310,$B$1,"000852.SH"),"")</f>
        <v>0</v>
      </c>
    </row>
    <row r="311" spans="1:35">
      <c r="A311" t="s">
        <v>343</v>
      </c>
      <c r="B311">
        <f>[1]!s_dq_close($A311,$B$1,3)</f>
        <v>20.57</v>
      </c>
      <c r="C311">
        <f>[1]!s_dq_volume($A311,$B$1)</f>
        <v>130900548</v>
      </c>
      <c r="D311">
        <f>[1]!s_dq_amount($A311,$B$1)</f>
        <v>2634140623</v>
      </c>
      <c r="E311">
        <f>[1]!s_dq_turn($A311,$B$1)</f>
        <v>8.1476763225976292</v>
      </c>
      <c r="F311">
        <f>[1]!S_VAL_MV($A311,$B$1)</f>
        <v>35126146448.580002</v>
      </c>
      <c r="G311">
        <f>[1]!s_val_ev($A311,$B$1)</f>
        <v>35126146448.580002</v>
      </c>
      <c r="H311">
        <f>[1]!s_val_ev1($A311,$B$1)</f>
        <v>35415101910.93</v>
      </c>
      <c r="I311">
        <f>IFERROR([1]!s_mq_amount($A311,$B$1),"")</f>
        <v>5159561680</v>
      </c>
      <c r="J311">
        <f>[1]!s_val_pe_ttm($A311,$B$1)</f>
        <v>45.9363403320312</v>
      </c>
      <c r="K311">
        <f>[1]!s_val_pb_lf($A311,$B$1)</f>
        <v>4.5502181053161603</v>
      </c>
      <c r="L311">
        <f>[1]!s_val_dividendyield2($A311,$B$1)</f>
        <v>0.32847626445133299</v>
      </c>
      <c r="M311">
        <f>[1]!s_val_evtoebitda($A311,$B$1)</f>
        <v>25.240362511203301</v>
      </c>
      <c r="N311">
        <f>[1]!s_risk_betar24($A311,$B$1)</f>
        <v>1.20159995555878</v>
      </c>
      <c r="O311">
        <f>[1]!s_profitnotice_changeratio($A311,$B$1)</f>
        <v>0</v>
      </c>
      <c r="P311">
        <f>IFERROR([1]!i_pq_pctchange($A311,TEXT(DATE(YEAR($B$1),1,1),"yyyy-mm-dd"),$B$1),"")</f>
        <v>71.713715557233797</v>
      </c>
      <c r="Q311">
        <f>[1]!s_west_netprofit($A311,YEAR($B$1),$B$1,180)</f>
        <v>1044359091</v>
      </c>
      <c r="R311">
        <f>[1]!s_west_eps($A311,YEAR($B$1),$B$1,180)</f>
        <v>0.611599981784821</v>
      </c>
      <c r="S311">
        <f>[1]!s_west_instnum_np($A311,YEAR($B$1),$B$1,180)</f>
        <v>11</v>
      </c>
      <c r="T311">
        <f>[1]!s_west_stdnetprofit($A311,YEAR($B$1),$B$1,180)</f>
        <v>115513738</v>
      </c>
      <c r="U311">
        <f>[1]!s_west_mediannetprofit($A311,YEAR($B$1),$B$1,180)</f>
        <v>1031000000</v>
      </c>
      <c r="V311">
        <f>[1]!s_west_maxnetprofit($A311,YEAR($B$1),$B$1,180)</f>
        <v>1343000000</v>
      </c>
      <c r="W311">
        <f>[1]!s_west_minnetprofit($A311,YEAR($B$1),$B$1,180)</f>
        <v>910360000</v>
      </c>
      <c r="X311">
        <f>[1]!s_west_netprofit($A311,YEAR($B$1)+1,$B$1,180)</f>
        <v>1343228182</v>
      </c>
      <c r="Y311">
        <f>[1]!s_west_eps($A311,YEAR($B$1)+1,$B$1,180)</f>
        <v>0.78659999370574996</v>
      </c>
      <c r="Z311">
        <f>[1]!s_west_instnum_np($A311,YEAR($B$1)+1,$B$1,180)</f>
        <v>11</v>
      </c>
      <c r="AA311">
        <f>[1]!s_west_stdnetprofit($A311,YEAR($B$1)+1,$B$1,180)</f>
        <v>193798963</v>
      </c>
      <c r="AB311">
        <f>[1]!s_west_mediannetprofit($A311,YEAR($B$1)+1,$B$1,180)</f>
        <v>1294000000</v>
      </c>
      <c r="AC311">
        <f>[1]!s_west_maxnetprofit($A311,YEAR($B$1)+1,$B$1,180)</f>
        <v>1853000000</v>
      </c>
      <c r="AD311">
        <f>[1]!s_west_minnetprofit($A311,YEAR($B$1)+1,$B$1,180)</f>
        <v>1146480000</v>
      </c>
      <c r="AE311">
        <f>[1]!s_west_avgroe($A311,YEAR($B$1),$B$1,180)</f>
        <v>12.5754995346069</v>
      </c>
      <c r="AF311">
        <f>IFERROR([1]!s_info_indexweight($A311,$B$1,"000016.SH"),"")</f>
        <v>0</v>
      </c>
      <c r="AG311">
        <f>IFERROR([1]!s_info_indexweight($A311,$B$1,"000300.SH"),"")</f>
        <v>0</v>
      </c>
      <c r="AH311">
        <f>IFERROR([1]!s_info_indexweight($A311,$B$1,"000905.SH"),"")</f>
        <v>0</v>
      </c>
      <c r="AI311">
        <f>IFERROR([1]!s_info_indexweight($A311,$B$1,"000852.SH"),"")</f>
        <v>0.38</v>
      </c>
    </row>
    <row r="312" spans="1:35">
      <c r="A312" t="s">
        <v>344</v>
      </c>
      <c r="B312">
        <f>[1]!s_dq_close($A312,$B$1,3)</f>
        <v>8.52</v>
      </c>
      <c r="C312">
        <f>[1]!s_dq_volume($A312,$B$1)</f>
        <v>30626336</v>
      </c>
      <c r="D312">
        <f>[1]!s_dq_amount($A312,$B$1)</f>
        <v>262326230</v>
      </c>
      <c r="E312">
        <f>[1]!s_dq_turn($A312,$B$1)</f>
        <v>1.6448655828213401</v>
      </c>
      <c r="F312">
        <f>[1]!S_VAL_MV($A312,$B$1)</f>
        <v>21008221643.279999</v>
      </c>
      <c r="G312">
        <f>[1]!s_val_ev($A312,$B$1)</f>
        <v>21008221643.279999</v>
      </c>
      <c r="H312">
        <f>[1]!s_val_ev1($A312,$B$1)</f>
        <v>21701932025.209999</v>
      </c>
      <c r="I312">
        <f>IFERROR([1]!s_mq_amount($A312,$B$1),"")</f>
        <v>538326498</v>
      </c>
      <c r="J312">
        <f>[1]!s_val_pe_ttm($A312,$B$1)</f>
        <v>19.1463508605957</v>
      </c>
      <c r="K312">
        <f>[1]!s_val_pb_lf($A312,$B$1)</f>
        <v>2.1736094951629599</v>
      </c>
      <c r="L312">
        <f>[1]!s_val_dividendyield2($A312,$B$1)</f>
        <v>3.4511780961522698</v>
      </c>
      <c r="M312">
        <f>[1]!s_val_evtoebitda($A312,$B$1)</f>
        <v>11.0432744189866</v>
      </c>
      <c r="N312">
        <f>[1]!s_risk_betar24($A312,$B$1)</f>
        <v>1.28509998321533</v>
      </c>
      <c r="O312">
        <f>[1]!s_profitnotice_changeratio($A312,$B$1)</f>
        <v>0</v>
      </c>
      <c r="P312">
        <f>IFERROR([1]!i_pq_pctchange($A312,TEXT(DATE(YEAR($B$1),1,1),"yyyy-mm-dd"),$B$1),"")</f>
        <v>-20.2668563213923</v>
      </c>
      <c r="Q312">
        <f>[1]!s_west_netprofit($A312,YEAR($B$1),$B$1,180)</f>
        <v>1248000000</v>
      </c>
      <c r="R312">
        <f>[1]!s_west_eps($A312,YEAR($B$1),$B$1,180)</f>
        <v>0.50609999895095803</v>
      </c>
      <c r="S312">
        <f>[1]!s_west_instnum_np($A312,YEAR($B$1),$B$1,180)</f>
        <v>1</v>
      </c>
      <c r="T312">
        <f>[1]!s_west_stdnetprofit($A312,YEAR($B$1),$B$1,180)</f>
        <v>0</v>
      </c>
      <c r="U312">
        <f>[1]!s_west_mediannetprofit($A312,YEAR($B$1),$B$1,180)</f>
        <v>1248000000</v>
      </c>
      <c r="V312">
        <f>[1]!s_west_maxnetprofit($A312,YEAR($B$1),$B$1,180)</f>
        <v>1248000000</v>
      </c>
      <c r="W312">
        <f>[1]!s_west_minnetprofit($A312,YEAR($B$1),$B$1,180)</f>
        <v>1248000000</v>
      </c>
      <c r="X312">
        <f>[1]!s_west_netprofit($A312,YEAR($B$1)+1,$B$1,180)</f>
        <v>1424000000</v>
      </c>
      <c r="Y312">
        <f>[1]!s_west_eps($A312,YEAR($B$1)+1,$B$1,180)</f>
        <v>0.57749998569488503</v>
      </c>
      <c r="Z312">
        <f>[1]!s_west_instnum_np($A312,YEAR($B$1)+1,$B$1,180)</f>
        <v>1</v>
      </c>
      <c r="AA312">
        <f>[1]!s_west_stdnetprofit($A312,YEAR($B$1)+1,$B$1,180)</f>
        <v>0</v>
      </c>
      <c r="AB312">
        <f>[1]!s_west_mediannetprofit($A312,YEAR($B$1)+1,$B$1,180)</f>
        <v>1424000000</v>
      </c>
      <c r="AC312">
        <f>[1]!s_west_maxnetprofit($A312,YEAR($B$1)+1,$B$1,180)</f>
        <v>1424000000</v>
      </c>
      <c r="AD312">
        <f>[1]!s_west_minnetprofit($A312,YEAR($B$1)+1,$B$1,180)</f>
        <v>1424000000</v>
      </c>
      <c r="AE312">
        <f>[1]!s_west_avgroe($A312,YEAR($B$1),$B$1,180)</f>
        <v>11.8400001525879</v>
      </c>
      <c r="AF312">
        <f>IFERROR([1]!s_info_indexweight($A312,$B$1,"000016.SH"),"")</f>
        <v>0</v>
      </c>
      <c r="AG312">
        <f>IFERROR([1]!s_info_indexweight($A312,$B$1,"000300.SH"),"")</f>
        <v>0</v>
      </c>
      <c r="AH312">
        <f>IFERROR([1]!s_info_indexweight($A312,$B$1,"000905.SH"),"")</f>
        <v>0</v>
      </c>
      <c r="AI312">
        <f>IFERROR([1]!s_info_indexweight($A312,$B$1,"000852.SH"),"")</f>
        <v>0.158</v>
      </c>
    </row>
    <row r="313" spans="1:35">
      <c r="A313" t="s">
        <v>345</v>
      </c>
      <c r="B313">
        <f>[1]!s_dq_close($A313,$B$1,3)</f>
        <v>4.88</v>
      </c>
      <c r="C313">
        <f>[1]!s_dq_volume($A313,$B$1)</f>
        <v>367719774</v>
      </c>
      <c r="D313">
        <f>[1]!s_dq_amount($A313,$B$1)</f>
        <v>1772305770</v>
      </c>
      <c r="E313">
        <f>[1]!s_dq_turn($A313,$B$1)</f>
        <v>17.083602187183502</v>
      </c>
      <c r="F313">
        <f>[1]!S_VAL_MV($A313,$B$1)</f>
        <v>13120854482.32</v>
      </c>
      <c r="G313">
        <f>[1]!s_val_ev($A313,$B$1)</f>
        <v>13120854482.32</v>
      </c>
      <c r="H313">
        <f>[1]!s_val_ev1($A313,$B$1)</f>
        <v>20051394556.150002</v>
      </c>
      <c r="I313">
        <f>IFERROR([1]!s_mq_amount($A313,$B$1),"")</f>
        <v>4198301322</v>
      </c>
      <c r="J313">
        <f>[1]!s_val_pe_ttm($A313,$B$1)</f>
        <v>119.04201507568401</v>
      </c>
      <c r="K313">
        <f>[1]!s_val_pb_lf($A313,$B$1)</f>
        <v>1.54439377784729</v>
      </c>
      <c r="L313">
        <f>[1]!s_val_dividendyield2($A313,$B$1)</f>
        <v>0</v>
      </c>
      <c r="M313">
        <f>[1]!s_val_evtoebitda($A313,$B$1)</f>
        <v>22.6602847427576</v>
      </c>
      <c r="N313">
        <f>[1]!s_risk_betar24($A313,$B$1)</f>
        <v>0.31949999928474399</v>
      </c>
      <c r="O313">
        <f>[1]!s_profitnotice_changeratio($A313,$B$1)</f>
        <v>0</v>
      </c>
      <c r="P313">
        <f>IFERROR([1]!i_pq_pctchange($A313,TEXT(DATE(YEAR($B$1),1,1),"yyyy-mm-dd"),$B$1),"")</f>
        <v>-8.0979284369114808</v>
      </c>
      <c r="Q313">
        <f>[1]!s_west_netprofit($A313,YEAR($B$1),$B$1,180)</f>
        <v>219575000</v>
      </c>
      <c r="R313">
        <f>[1]!s_west_eps($A313,YEAR($B$1),$B$1,180)</f>
        <v>8.1699997186660794E-2</v>
      </c>
      <c r="S313">
        <f>[1]!s_west_instnum_np($A313,YEAR($B$1),$B$1,180)</f>
        <v>4</v>
      </c>
      <c r="T313">
        <f>[1]!s_west_stdnetprofit($A313,YEAR($B$1),$B$1,180)</f>
        <v>17809401</v>
      </c>
      <c r="U313">
        <f>[1]!s_west_mediannetprofit($A313,YEAR($B$1),$B$1,180)</f>
        <v>212390000</v>
      </c>
      <c r="V313">
        <f>[1]!s_west_maxnetprofit($A313,YEAR($B$1),$B$1,180)</f>
        <v>245720000</v>
      </c>
      <c r="W313">
        <f>[1]!s_west_minnetprofit($A313,YEAR($B$1),$B$1,180)</f>
        <v>207800000</v>
      </c>
      <c r="X313">
        <f>[1]!s_west_netprofit($A313,YEAR($B$1)+1,$B$1,180)</f>
        <v>318090000</v>
      </c>
      <c r="Y313">
        <f>[1]!s_west_eps($A313,YEAR($B$1)+1,$B$1,180)</f>
        <v>0.118299998342991</v>
      </c>
      <c r="Z313">
        <f>[1]!s_west_instnum_np($A313,YEAR($B$1)+1,$B$1,180)</f>
        <v>4</v>
      </c>
      <c r="AA313">
        <f>[1]!s_west_stdnetprofit($A313,YEAR($B$1)+1,$B$1,180)</f>
        <v>30116719</v>
      </c>
      <c r="AB313">
        <f>[1]!s_west_mediannetprofit($A313,YEAR($B$1)+1,$B$1,180)</f>
        <v>312300000</v>
      </c>
      <c r="AC313">
        <f>[1]!s_west_maxnetprofit($A313,YEAR($B$1)+1,$B$1,180)</f>
        <v>359000000</v>
      </c>
      <c r="AD313">
        <f>[1]!s_west_minnetprofit($A313,YEAR($B$1)+1,$B$1,180)</f>
        <v>288760000</v>
      </c>
      <c r="AE313">
        <f>[1]!s_west_avgroe($A313,YEAR($B$1),$B$1,180)</f>
        <v>2.5325000286102299</v>
      </c>
      <c r="AF313">
        <f>IFERROR([1]!s_info_indexweight($A313,$B$1,"000016.SH"),"")</f>
        <v>0</v>
      </c>
      <c r="AG313">
        <f>IFERROR([1]!s_info_indexweight($A313,$B$1,"000300.SH"),"")</f>
        <v>0</v>
      </c>
      <c r="AH313">
        <f>IFERROR([1]!s_info_indexweight($A313,$B$1,"000905.SH"),"")</f>
        <v>0</v>
      </c>
      <c r="AI313">
        <f>IFERROR([1]!s_info_indexweight($A313,$B$1,"000852.SH"),"")</f>
        <v>9.9000000000000005E-2</v>
      </c>
    </row>
    <row r="314" spans="1:35">
      <c r="A314" t="s">
        <v>346</v>
      </c>
      <c r="B314">
        <f>[1]!s_dq_close($A314,$B$1,3)</f>
        <v>5.25</v>
      </c>
      <c r="C314">
        <f>[1]!s_dq_volume($A314,$B$1)</f>
        <v>26603127</v>
      </c>
      <c r="D314">
        <f>[1]!s_dq_amount($A314,$B$1)</f>
        <v>140608690</v>
      </c>
      <c r="E314">
        <f>[1]!s_dq_turn($A314,$B$1)</f>
        <v>0.40102515535413902</v>
      </c>
      <c r="F314">
        <f>[1]!S_VAL_MV($A314,$B$1)</f>
        <v>34849420394.25</v>
      </c>
      <c r="G314">
        <f>[1]!s_val_ev($A314,$B$1)</f>
        <v>34849420394.25</v>
      </c>
      <c r="H314">
        <f>[1]!s_val_ev1($A314,$B$1)</f>
        <v>38803014909.620003</v>
      </c>
      <c r="I314">
        <f>IFERROR([1]!s_mq_amount($A314,$B$1),"")</f>
        <v>355861627</v>
      </c>
      <c r="J314">
        <f>[1]!s_val_pe_ttm($A314,$B$1)</f>
        <v>26.2664680480957</v>
      </c>
      <c r="K314">
        <f>[1]!s_val_pb_lf($A314,$B$1)</f>
        <v>1.0714929103851301</v>
      </c>
      <c r="L314">
        <f>[1]!s_val_dividendyield2($A314,$B$1)</f>
        <v>0.91214028655107304</v>
      </c>
      <c r="M314">
        <f>[1]!s_val_evtoebitda($A314,$B$1)</f>
        <v>17.403945857132602</v>
      </c>
      <c r="N314">
        <f>[1]!s_risk_betar24($A314,$B$1)</f>
        <v>0.48960000276565602</v>
      </c>
      <c r="O314">
        <f>[1]!s_profitnotice_changeratio($A314,$B$1)</f>
        <v>0</v>
      </c>
      <c r="P314">
        <f>IFERROR([1]!i_pq_pctchange($A314,TEXT(DATE(YEAR($B$1),1,1),"yyyy-mm-dd"),$B$1),"")</f>
        <v>-16.929964221594901</v>
      </c>
      <c r="Q314">
        <f>[1]!s_west_netprofit($A314,YEAR($B$1),$B$1,180)</f>
        <v>1890000000</v>
      </c>
      <c r="R314">
        <f>[1]!s_west_eps($A314,YEAR($B$1),$B$1,180)</f>
        <v>0.28470000624656699</v>
      </c>
      <c r="S314">
        <f>[1]!s_west_instnum_np($A314,YEAR($B$1),$B$1,180)</f>
        <v>1</v>
      </c>
      <c r="T314">
        <f>[1]!s_west_stdnetprofit($A314,YEAR($B$1),$B$1,180)</f>
        <v>0</v>
      </c>
      <c r="U314">
        <f>[1]!s_west_mediannetprofit($A314,YEAR($B$1),$B$1,180)</f>
        <v>1890000000</v>
      </c>
      <c r="V314">
        <f>[1]!s_west_maxnetprofit($A314,YEAR($B$1),$B$1,180)</f>
        <v>1890000000</v>
      </c>
      <c r="W314">
        <f>[1]!s_west_minnetprofit($A314,YEAR($B$1),$B$1,180)</f>
        <v>1890000000</v>
      </c>
      <c r="X314">
        <f>[1]!s_west_netprofit($A314,YEAR($B$1)+1,$B$1,180)</f>
        <v>2079000000</v>
      </c>
      <c r="Y314">
        <f>[1]!s_west_eps($A314,YEAR($B$1)+1,$B$1,180)</f>
        <v>0.31319999694824202</v>
      </c>
      <c r="Z314">
        <f>[1]!s_west_instnum_np($A314,YEAR($B$1)+1,$B$1,180)</f>
        <v>1</v>
      </c>
      <c r="AA314">
        <f>[1]!s_west_stdnetprofit($A314,YEAR($B$1)+1,$B$1,180)</f>
        <v>0</v>
      </c>
      <c r="AB314">
        <f>[1]!s_west_mediannetprofit($A314,YEAR($B$1)+1,$B$1,180)</f>
        <v>2079000000</v>
      </c>
      <c r="AC314">
        <f>[1]!s_west_maxnetprofit($A314,YEAR($B$1)+1,$B$1,180)</f>
        <v>2079000000</v>
      </c>
      <c r="AD314">
        <f>[1]!s_west_minnetprofit($A314,YEAR($B$1)+1,$B$1,180)</f>
        <v>2079000000</v>
      </c>
      <c r="AE314">
        <f>[1]!s_west_avgroe($A314,YEAR($B$1),$B$1,180)</f>
        <v>5.4000000953674299</v>
      </c>
      <c r="AF314">
        <f>IFERROR([1]!s_info_indexweight($A314,$B$1,"000016.SH"),"")</f>
        <v>0</v>
      </c>
      <c r="AG314">
        <f>IFERROR([1]!s_info_indexweight($A314,$B$1,"000300.SH"),"")</f>
        <v>0.1066</v>
      </c>
      <c r="AH314">
        <f>IFERROR([1]!s_info_indexweight($A314,$B$1,"000905.SH"),"")</f>
        <v>0</v>
      </c>
      <c r="AI314">
        <f>IFERROR([1]!s_info_indexweight($A314,$B$1,"000852.SH"),"")</f>
        <v>0</v>
      </c>
    </row>
    <row r="315" spans="1:35">
      <c r="A315" t="s">
        <v>347</v>
      </c>
      <c r="B315">
        <f>[1]!s_dq_close($A315,$B$1,3)</f>
        <v>13.45</v>
      </c>
      <c r="C315">
        <f>[1]!s_dq_volume($A315,$B$1)</f>
        <v>25297925</v>
      </c>
      <c r="D315">
        <f>[1]!s_dq_amount($A315,$B$1)</f>
        <v>336914878</v>
      </c>
      <c r="E315">
        <f>[1]!s_dq_turn($A315,$B$1)</f>
        <v>2.9739658786518501</v>
      </c>
      <c r="F315">
        <f>[1]!S_VAL_MV($A315,$B$1)</f>
        <v>11527419111.35</v>
      </c>
      <c r="G315">
        <f>[1]!s_val_ev($A315,$B$1)</f>
        <v>11527419111.35</v>
      </c>
      <c r="H315">
        <f>[1]!s_val_ev1($A315,$B$1)</f>
        <v>16607808834.440001</v>
      </c>
      <c r="I315">
        <f>IFERROR([1]!s_mq_amount($A315,$B$1),"")</f>
        <v>721406349</v>
      </c>
      <c r="J315">
        <f>[1]!s_val_pe_ttm($A315,$B$1)</f>
        <v>252.21629333496099</v>
      </c>
      <c r="K315">
        <f>[1]!s_val_pb_lf($A315,$B$1)</f>
        <v>1.63319635391235</v>
      </c>
      <c r="L315">
        <f>[1]!s_val_dividendyield2($A315,$B$1)</f>
        <v>0.147167904941501</v>
      </c>
      <c r="M315">
        <f>[1]!s_val_evtoebitda($A315,$B$1)</f>
        <v>16.154586382866199</v>
      </c>
      <c r="N315">
        <f>[1]!s_risk_betar24($A315,$B$1)</f>
        <v>1.45009994506836</v>
      </c>
      <c r="O315">
        <f>[1]!s_profitnotice_changeratio($A315,$B$1)</f>
        <v>0</v>
      </c>
      <c r="P315">
        <f>IFERROR([1]!i_pq_pctchange($A315,TEXT(DATE(YEAR($B$1),1,1),"yyyy-mm-dd"),$B$1),"")</f>
        <v>34.4169463452305</v>
      </c>
      <c r="Q315">
        <f>[1]!s_west_netprofit($A315,YEAR($B$1),$B$1,180)</f>
        <v>172500000</v>
      </c>
      <c r="R315">
        <f>[1]!s_west_eps($A315,YEAR($B$1),$B$1,180)</f>
        <v>0.20129999518394501</v>
      </c>
      <c r="S315">
        <f>[1]!s_west_instnum_np($A315,YEAR($B$1),$B$1,180)</f>
        <v>6</v>
      </c>
      <c r="T315">
        <f>[1]!s_west_stdnetprofit($A315,YEAR($B$1),$B$1,180)</f>
        <v>57406446</v>
      </c>
      <c r="U315">
        <f>[1]!s_west_mediannetprofit($A315,YEAR($B$1),$B$1,180)</f>
        <v>164000000</v>
      </c>
      <c r="V315">
        <f>[1]!s_west_maxnetprofit($A315,YEAR($B$1),$B$1,180)</f>
        <v>243000000</v>
      </c>
      <c r="W315">
        <f>[1]!s_west_minnetprofit($A315,YEAR($B$1),$B$1,180)</f>
        <v>106000000</v>
      </c>
      <c r="X315">
        <f>[1]!s_west_netprofit($A315,YEAR($B$1)+1,$B$1,180)</f>
        <v>239166667</v>
      </c>
      <c r="Y315">
        <f>[1]!s_west_eps($A315,YEAR($B$1)+1,$B$1,180)</f>
        <v>0.279100000858307</v>
      </c>
      <c r="Z315">
        <f>[1]!s_west_instnum_np($A315,YEAR($B$1)+1,$B$1,180)</f>
        <v>6</v>
      </c>
      <c r="AA315">
        <f>[1]!s_west_stdnetprofit($A315,YEAR($B$1)+1,$B$1,180)</f>
        <v>57901353</v>
      </c>
      <c r="AB315">
        <f>[1]!s_west_mediannetprofit($A315,YEAR($B$1)+1,$B$1,180)</f>
        <v>237000000</v>
      </c>
      <c r="AC315">
        <f>[1]!s_west_maxnetprofit($A315,YEAR($B$1)+1,$B$1,180)</f>
        <v>331000000</v>
      </c>
      <c r="AD315">
        <f>[1]!s_west_minnetprofit($A315,YEAR($B$1)+1,$B$1,180)</f>
        <v>176000000</v>
      </c>
      <c r="AE315">
        <f>[1]!s_west_avgroe($A315,YEAR($B$1),$B$1,180)</f>
        <v>2.39800000190735</v>
      </c>
      <c r="AF315">
        <f>IFERROR([1]!s_info_indexweight($A315,$B$1,"000016.SH"),"")</f>
        <v>0</v>
      </c>
      <c r="AG315">
        <f>IFERROR([1]!s_info_indexweight($A315,$B$1,"000300.SH"),"")</f>
        <v>0</v>
      </c>
      <c r="AH315">
        <f>IFERROR([1]!s_info_indexweight($A315,$B$1,"000905.SH"),"")</f>
        <v>0</v>
      </c>
      <c r="AI315">
        <f>IFERROR([1]!s_info_indexweight($A315,$B$1,"000852.SH"),"")</f>
        <v>8.6999999999999994E-2</v>
      </c>
    </row>
    <row r="316" spans="1:35">
      <c r="A316" t="s">
        <v>348</v>
      </c>
      <c r="B316">
        <f>[1]!s_dq_close($A316,$B$1,3)</f>
        <v>12.7</v>
      </c>
      <c r="C316">
        <f>[1]!s_dq_volume($A316,$B$1)</f>
        <v>14740665</v>
      </c>
      <c r="D316">
        <f>[1]!s_dq_amount($A316,$B$1)</f>
        <v>185964410</v>
      </c>
      <c r="E316">
        <f>[1]!s_dq_turn($A316,$B$1)</f>
        <v>1.8445464256302</v>
      </c>
      <c r="F316">
        <f>[1]!S_VAL_MV($A316,$B$1)</f>
        <v>10165552795.6</v>
      </c>
      <c r="G316">
        <f>[1]!s_val_ev($A316,$B$1)</f>
        <v>10165552795.6</v>
      </c>
      <c r="H316">
        <f>[1]!s_val_ev1($A316,$B$1)</f>
        <v>14038533922.07</v>
      </c>
      <c r="I316">
        <f>IFERROR([1]!s_mq_amount($A316,$B$1),"")</f>
        <v>360363722</v>
      </c>
      <c r="J316">
        <f>[1]!s_val_pe_ttm($A316,$B$1)</f>
        <v>23.0624389648438</v>
      </c>
      <c r="K316">
        <f>[1]!s_val_pb_lf($A316,$B$1)</f>
        <v>1.2696565389633201</v>
      </c>
      <c r="L316">
        <f>[1]!s_val_dividendyield2($A316,$B$1)</f>
        <v>1.5748031496063</v>
      </c>
      <c r="M316">
        <f>[1]!s_val_evtoebitda($A316,$B$1)</f>
        <v>7.5985260161618102</v>
      </c>
      <c r="N316">
        <f>[1]!s_risk_betar24($A316,$B$1)</f>
        <v>1.2561000585555999</v>
      </c>
      <c r="O316">
        <f>[1]!s_profitnotice_changeratio($A316,$B$1)</f>
        <v>0</v>
      </c>
      <c r="P316">
        <f>IFERROR([1]!i_pq_pctchange($A316,TEXT(DATE(YEAR($B$1),1,1),"yyyy-mm-dd"),$B$1),"")</f>
        <v>-2.6819923371647598</v>
      </c>
      <c r="Q316">
        <f>[1]!s_west_netprofit($A316,YEAR($B$1),$B$1,180)</f>
        <v>615339231</v>
      </c>
      <c r="R316">
        <f>[1]!s_west_eps($A316,YEAR($B$1),$B$1,180)</f>
        <v>0.76880002021789595</v>
      </c>
      <c r="S316">
        <f>[1]!s_west_instnum_np($A316,YEAR($B$1),$B$1,180)</f>
        <v>13</v>
      </c>
      <c r="T316">
        <f>[1]!s_west_stdnetprofit($A316,YEAR($B$1),$B$1,180)</f>
        <v>20082854</v>
      </c>
      <c r="U316">
        <f>[1]!s_west_mediannetprofit($A316,YEAR($B$1),$B$1,180)</f>
        <v>611000000</v>
      </c>
      <c r="V316">
        <f>[1]!s_west_maxnetprofit($A316,YEAR($B$1),$B$1,180)</f>
        <v>654000000</v>
      </c>
      <c r="W316">
        <f>[1]!s_west_minnetprofit($A316,YEAR($B$1),$B$1,180)</f>
        <v>590000000</v>
      </c>
      <c r="X316">
        <f>[1]!s_west_netprofit($A316,YEAR($B$1)+1,$B$1,180)</f>
        <v>754313077</v>
      </c>
      <c r="Y316">
        <f>[1]!s_west_eps($A316,YEAR($B$1)+1,$B$1,180)</f>
        <v>0.94239997863769498</v>
      </c>
      <c r="Z316">
        <f>[1]!s_west_instnum_np($A316,YEAR($B$1)+1,$B$1,180)</f>
        <v>13</v>
      </c>
      <c r="AA316">
        <f>[1]!s_west_stdnetprofit($A316,YEAR($B$1)+1,$B$1,180)</f>
        <v>56883529</v>
      </c>
      <c r="AB316">
        <f>[1]!s_west_mediannetprofit($A316,YEAR($B$1)+1,$B$1,180)</f>
        <v>737000000</v>
      </c>
      <c r="AC316">
        <f>[1]!s_west_maxnetprofit($A316,YEAR($B$1)+1,$B$1,180)</f>
        <v>860000000</v>
      </c>
      <c r="AD316">
        <f>[1]!s_west_minnetprofit($A316,YEAR($B$1)+1,$B$1,180)</f>
        <v>671000000</v>
      </c>
      <c r="AE316">
        <f>[1]!s_west_avgroe($A316,YEAR($B$1),$B$1,180)</f>
        <v>7.4668998718261701</v>
      </c>
      <c r="AF316">
        <f>IFERROR([1]!s_info_indexweight($A316,$B$1,"000016.SH"),"")</f>
        <v>0</v>
      </c>
      <c r="AG316">
        <f>IFERROR([1]!s_info_indexweight($A316,$B$1,"000300.SH"),"")</f>
        <v>0</v>
      </c>
      <c r="AH316">
        <f>IFERROR([1]!s_info_indexweight($A316,$B$1,"000905.SH"),"")</f>
        <v>0</v>
      </c>
      <c r="AI316">
        <f>IFERROR([1]!s_info_indexweight($A316,$B$1,"000852.SH"),"")</f>
        <v>6.4000000000000001E-2</v>
      </c>
    </row>
    <row r="317" spans="1:35">
      <c r="A317" t="s">
        <v>349</v>
      </c>
      <c r="B317">
        <f>[1]!s_dq_close($A317,$B$1,3)</f>
        <v>30.04</v>
      </c>
      <c r="C317">
        <f>[1]!s_dq_volume($A317,$B$1)</f>
        <v>40645383</v>
      </c>
      <c r="D317">
        <f>[1]!s_dq_amount($A317,$B$1)</f>
        <v>1217802455</v>
      </c>
      <c r="E317">
        <f>[1]!s_dq_turn($A317,$B$1)</f>
        <v>3.54639111964948</v>
      </c>
      <c r="F317">
        <f>[1]!S_VAL_MV($A317,$B$1)</f>
        <v>37849443946.959999</v>
      </c>
      <c r="G317">
        <f>[1]!s_val_ev($A317,$B$1)</f>
        <v>37849443946.959999</v>
      </c>
      <c r="H317">
        <f>[1]!s_val_ev1($A317,$B$1)</f>
        <v>38232007064.230003</v>
      </c>
      <c r="I317">
        <f>IFERROR([1]!s_mq_amount($A317,$B$1),"")</f>
        <v>2784400551</v>
      </c>
      <c r="J317">
        <f>[1]!s_val_pe_ttm($A317,$B$1)</f>
        <v>632.41668701171898</v>
      </c>
      <c r="K317">
        <f>[1]!s_val_pb_lf($A317,$B$1)</f>
        <v>14.5349836349487</v>
      </c>
      <c r="L317">
        <f>[1]!s_val_dividendyield2($A317,$B$1)</f>
        <v>0</v>
      </c>
      <c r="M317">
        <f>[1]!s_val_evtoebitda($A317,$B$1)</f>
        <v>195.890590364714</v>
      </c>
      <c r="N317">
        <f>[1]!s_risk_betar24($A317,$B$1)</f>
        <v>1.69110000133514</v>
      </c>
      <c r="O317">
        <f>[1]!s_profitnotice_changeratio($A317,$B$1)</f>
        <v>0</v>
      </c>
      <c r="P317">
        <f>IFERROR([1]!i_pq_pctchange($A317,TEXT(DATE(YEAR($B$1),1,1),"yyyy-mm-dd"),$B$1),"")</f>
        <v>-9.24471299093657</v>
      </c>
      <c r="Q317">
        <f>[1]!s_west_netprofit($A317,YEAR($B$1),$B$1,180)</f>
        <v>0</v>
      </c>
      <c r="R317">
        <f>[1]!s_west_eps($A317,YEAR($B$1),$B$1,180)</f>
        <v>0</v>
      </c>
      <c r="S317">
        <f>[1]!s_west_instnum_np($A317,YEAR($B$1),$B$1,180)</f>
        <v>0</v>
      </c>
      <c r="T317">
        <f>[1]!s_west_stdnetprofit($A317,YEAR($B$1),$B$1,180)</f>
        <v>0</v>
      </c>
      <c r="U317">
        <f>[1]!s_west_mediannetprofit($A317,YEAR($B$1),$B$1,180)</f>
        <v>0</v>
      </c>
      <c r="V317">
        <f>[1]!s_west_maxnetprofit($A317,YEAR($B$1),$B$1,180)</f>
        <v>0</v>
      </c>
      <c r="W317">
        <f>[1]!s_west_minnetprofit($A317,YEAR($B$1),$B$1,180)</f>
        <v>0</v>
      </c>
      <c r="X317">
        <f>[1]!s_west_netprofit($A317,YEAR($B$1)+1,$B$1,180)</f>
        <v>0</v>
      </c>
      <c r="Y317">
        <f>[1]!s_west_eps($A317,YEAR($B$1)+1,$B$1,180)</f>
        <v>0</v>
      </c>
      <c r="Z317">
        <f>[1]!s_west_instnum_np($A317,YEAR($B$1)+1,$B$1,180)</f>
        <v>0</v>
      </c>
      <c r="AA317">
        <f>[1]!s_west_stdnetprofit($A317,YEAR($B$1)+1,$B$1,180)</f>
        <v>0</v>
      </c>
      <c r="AB317">
        <f>[1]!s_west_mediannetprofit($A317,YEAR($B$1)+1,$B$1,180)</f>
        <v>0</v>
      </c>
      <c r="AC317">
        <f>[1]!s_west_maxnetprofit($A317,YEAR($B$1)+1,$B$1,180)</f>
        <v>0</v>
      </c>
      <c r="AD317">
        <f>[1]!s_west_minnetprofit($A317,YEAR($B$1)+1,$B$1,180)</f>
        <v>0</v>
      </c>
      <c r="AE317">
        <f>[1]!s_west_avgroe($A317,YEAR($B$1),$B$1,180)</f>
        <v>0</v>
      </c>
      <c r="AF317">
        <f>IFERROR([1]!s_info_indexweight($A317,$B$1,"000016.SH"),"")</f>
        <v>0</v>
      </c>
      <c r="AG317">
        <f>IFERROR([1]!s_info_indexweight($A317,$B$1,"000300.SH"),"")</f>
        <v>0</v>
      </c>
      <c r="AH317">
        <f>IFERROR([1]!s_info_indexweight($A317,$B$1,"000905.SH"),"")</f>
        <v>0.35499999999999998</v>
      </c>
      <c r="AI317">
        <f>IFERROR([1]!s_info_indexweight($A317,$B$1,"000852.SH"),"")</f>
        <v>0</v>
      </c>
    </row>
    <row r="318" spans="1:35">
      <c r="A318" t="s">
        <v>350</v>
      </c>
      <c r="B318">
        <f>[1]!s_dq_close($A318,$B$1,3)</f>
        <v>20.260000000000002</v>
      </c>
      <c r="C318">
        <f>[1]!s_dq_volume($A318,$B$1)</f>
        <v>8616658</v>
      </c>
      <c r="D318">
        <f>[1]!s_dq_amount($A318,$B$1)</f>
        <v>175519468</v>
      </c>
      <c r="E318">
        <f>[1]!s_dq_turn($A318,$B$1)</f>
        <v>0.97481570189338695</v>
      </c>
      <c r="F318">
        <f>[1]!S_VAL_MV($A318,$B$1)</f>
        <v>20579836171.580002</v>
      </c>
      <c r="G318">
        <f>[1]!s_val_ev($A318,$B$1)</f>
        <v>20579836171.580002</v>
      </c>
      <c r="H318">
        <f>[1]!s_val_ev1($A318,$B$1)</f>
        <v>20674787154.91</v>
      </c>
      <c r="I318">
        <f>IFERROR([1]!s_mq_amount($A318,$B$1),"")</f>
        <v>374370733</v>
      </c>
      <c r="J318">
        <f>[1]!s_val_pe_ttm($A318,$B$1)</f>
        <v>19.161098480224599</v>
      </c>
      <c r="K318">
        <f>[1]!s_val_pb_lf($A318,$B$1)</f>
        <v>2.58273506164551</v>
      </c>
      <c r="L318">
        <f>[1]!s_val_dividendyield2($A318,$B$1)</f>
        <v>1.97433366238894</v>
      </c>
      <c r="M318">
        <f>[1]!s_val_evtoebitda($A318,$B$1)</f>
        <v>13.549662774770299</v>
      </c>
      <c r="N318">
        <f>[1]!s_risk_betar24($A318,$B$1)</f>
        <v>0.52640002965927102</v>
      </c>
      <c r="O318">
        <f>[1]!s_profitnotice_changeratio($A318,$B$1)</f>
        <v>0</v>
      </c>
      <c r="P318">
        <f>IFERROR([1]!i_pq_pctchange($A318,TEXT(DATE(YEAR($B$1),1,1),"yyyy-mm-dd"),$B$1),"")</f>
        <v>-14.3470537111978</v>
      </c>
      <c r="Q318">
        <f>[1]!s_west_netprofit($A318,YEAR($B$1),$B$1,180)</f>
        <v>1188857143</v>
      </c>
      <c r="R318">
        <f>[1]!s_west_eps($A318,YEAR($B$1),$B$1,180)</f>
        <v>1.17019999027252</v>
      </c>
      <c r="S318">
        <f>[1]!s_west_instnum_np($A318,YEAR($B$1),$B$1,180)</f>
        <v>7</v>
      </c>
      <c r="T318">
        <f>[1]!s_west_stdnetprofit($A318,YEAR($B$1),$B$1,180)</f>
        <v>72035705</v>
      </c>
      <c r="U318">
        <f>[1]!s_west_mediannetprofit($A318,YEAR($B$1),$B$1,180)</f>
        <v>1182000000</v>
      </c>
      <c r="V318">
        <f>[1]!s_west_maxnetprofit($A318,YEAR($B$1),$B$1,180)</f>
        <v>1327000000</v>
      </c>
      <c r="W318">
        <f>[1]!s_west_minnetprofit($A318,YEAR($B$1),$B$1,180)</f>
        <v>1117000000</v>
      </c>
      <c r="X318">
        <f>[1]!s_west_netprofit($A318,YEAR($B$1)+1,$B$1,180)</f>
        <v>1342428571</v>
      </c>
      <c r="Y318">
        <f>[1]!s_west_eps($A318,YEAR($B$1)+1,$B$1,180)</f>
        <v>1.32130002975464</v>
      </c>
      <c r="Z318">
        <f>[1]!s_west_instnum_np($A318,YEAR($B$1)+1,$B$1,180)</f>
        <v>7</v>
      </c>
      <c r="AA318">
        <f>[1]!s_west_stdnetprofit($A318,YEAR($B$1)+1,$B$1,180)</f>
        <v>108064575</v>
      </c>
      <c r="AB318">
        <f>[1]!s_west_mediannetprofit($A318,YEAR($B$1)+1,$B$1,180)</f>
        <v>1361000000</v>
      </c>
      <c r="AC318">
        <f>[1]!s_west_maxnetprofit($A318,YEAR($B$1)+1,$B$1,180)</f>
        <v>1509000000</v>
      </c>
      <c r="AD318">
        <f>[1]!s_west_minnetprofit($A318,YEAR($B$1)+1,$B$1,180)</f>
        <v>1167000000</v>
      </c>
      <c r="AE318">
        <f>[1]!s_west_avgroe($A318,YEAR($B$1),$B$1,180)</f>
        <v>13.4766998291016</v>
      </c>
      <c r="AF318">
        <f>IFERROR([1]!s_info_indexweight($A318,$B$1,"000016.SH"),"")</f>
        <v>0</v>
      </c>
      <c r="AG318">
        <f>IFERROR([1]!s_info_indexweight($A318,$B$1,"000300.SH"),"")</f>
        <v>0</v>
      </c>
      <c r="AH318">
        <f>IFERROR([1]!s_info_indexweight($A318,$B$1,"000905.SH"),"")</f>
        <v>0.11700000000000001</v>
      </c>
      <c r="AI318">
        <f>IFERROR([1]!s_info_indexweight($A318,$B$1,"000852.SH"),"")</f>
        <v>0</v>
      </c>
    </row>
    <row r="319" spans="1:35">
      <c r="A319" t="s">
        <v>351</v>
      </c>
      <c r="B319">
        <f>[1]!s_dq_close($A319,$B$1,3)</f>
        <v>20.04</v>
      </c>
      <c r="C319">
        <f>[1]!s_dq_volume($A319,$B$1)</f>
        <v>7141800</v>
      </c>
      <c r="D319">
        <f>[1]!s_dq_amount($A319,$B$1)</f>
        <v>142614219</v>
      </c>
      <c r="E319">
        <f>[1]!s_dq_turn($A319,$B$1)</f>
        <v>0.691337913948607</v>
      </c>
      <c r="F319">
        <f>[1]!S_VAL_MV($A319,$B$1)</f>
        <v>20702129756.279999</v>
      </c>
      <c r="G319">
        <f>[1]!s_val_ev($A319,$B$1)</f>
        <v>20702129756.279999</v>
      </c>
      <c r="H319">
        <f>[1]!s_val_ev1($A319,$B$1)</f>
        <v>21173189729.029999</v>
      </c>
      <c r="I319">
        <f>IFERROR([1]!s_mq_amount($A319,$B$1),"")</f>
        <v>264205270</v>
      </c>
      <c r="J319">
        <f>[1]!s_val_pe_ttm($A319,$B$1)</f>
        <v>88.935081481933594</v>
      </c>
      <c r="K319">
        <f>[1]!s_val_pb_lf($A319,$B$1)</f>
        <v>5.3088631629943803</v>
      </c>
      <c r="L319">
        <f>[1]!s_val_dividendyield2($A319,$B$1)</f>
        <v>0</v>
      </c>
      <c r="M319">
        <f>[1]!s_val_evtoebitda($A319,$B$1)</f>
        <v>39.462599390486503</v>
      </c>
      <c r="N319">
        <f>[1]!s_risk_betar24($A319,$B$1)</f>
        <v>1.1232000589370701</v>
      </c>
      <c r="O319">
        <f>[1]!s_profitnotice_changeratio($A319,$B$1)</f>
        <v>0</v>
      </c>
      <c r="P319">
        <f>IFERROR([1]!i_pq_pctchange($A319,TEXT(DATE(YEAR($B$1),1,1),"yyyy-mm-dd"),$B$1),"")</f>
        <v>-25.279642058165599</v>
      </c>
      <c r="Q319">
        <f>[1]!s_west_netprofit($A319,YEAR($B$1),$B$1,180)</f>
        <v>0</v>
      </c>
      <c r="R319">
        <f>[1]!s_west_eps($A319,YEAR($B$1),$B$1,180)</f>
        <v>0</v>
      </c>
      <c r="S319">
        <f>[1]!s_west_instnum_np($A319,YEAR($B$1),$B$1,180)</f>
        <v>0</v>
      </c>
      <c r="T319">
        <f>[1]!s_west_stdnetprofit($A319,YEAR($B$1),$B$1,180)</f>
        <v>0</v>
      </c>
      <c r="U319">
        <f>[1]!s_west_mediannetprofit($A319,YEAR($B$1),$B$1,180)</f>
        <v>0</v>
      </c>
      <c r="V319">
        <f>[1]!s_west_maxnetprofit($A319,YEAR($B$1),$B$1,180)</f>
        <v>0</v>
      </c>
      <c r="W319">
        <f>[1]!s_west_minnetprofit($A319,YEAR($B$1),$B$1,180)</f>
        <v>0</v>
      </c>
      <c r="X319">
        <f>[1]!s_west_netprofit($A319,YEAR($B$1)+1,$B$1,180)</f>
        <v>0</v>
      </c>
      <c r="Y319">
        <f>[1]!s_west_eps($A319,YEAR($B$1)+1,$B$1,180)</f>
        <v>0</v>
      </c>
      <c r="Z319">
        <f>[1]!s_west_instnum_np($A319,YEAR($B$1)+1,$B$1,180)</f>
        <v>0</v>
      </c>
      <c r="AA319">
        <f>[1]!s_west_stdnetprofit($A319,YEAR($B$1)+1,$B$1,180)</f>
        <v>0</v>
      </c>
      <c r="AB319">
        <f>[1]!s_west_mediannetprofit($A319,YEAR($B$1)+1,$B$1,180)</f>
        <v>0</v>
      </c>
      <c r="AC319">
        <f>[1]!s_west_maxnetprofit($A319,YEAR($B$1)+1,$B$1,180)</f>
        <v>0</v>
      </c>
      <c r="AD319">
        <f>[1]!s_west_minnetprofit($A319,YEAR($B$1)+1,$B$1,180)</f>
        <v>0</v>
      </c>
      <c r="AE319">
        <f>[1]!s_west_avgroe($A319,YEAR($B$1),$B$1,180)</f>
        <v>0</v>
      </c>
      <c r="AF319">
        <f>IFERROR([1]!s_info_indexweight($A319,$B$1,"000016.SH"),"")</f>
        <v>0</v>
      </c>
      <c r="AG319">
        <f>IFERROR([1]!s_info_indexweight($A319,$B$1,"000300.SH"),"")</f>
        <v>0</v>
      </c>
      <c r="AH319">
        <f>IFERROR([1]!s_info_indexweight($A319,$B$1,"000905.SH"),"")</f>
        <v>0.06</v>
      </c>
      <c r="AI319">
        <f>IFERROR([1]!s_info_indexweight($A319,$B$1,"000852.SH"),"")</f>
        <v>0</v>
      </c>
    </row>
    <row r="320" spans="1:35">
      <c r="A320" t="s">
        <v>352</v>
      </c>
      <c r="B320">
        <f>[1]!s_dq_close($A320,$B$1,3)</f>
        <v>5.07</v>
      </c>
      <c r="C320">
        <f>[1]!s_dq_volume($A320,$B$1)</f>
        <v>78808931</v>
      </c>
      <c r="D320">
        <f>[1]!s_dq_amount($A320,$B$1)</f>
        <v>398355805</v>
      </c>
      <c r="E320">
        <f>[1]!s_dq_turn($A320,$B$1)</f>
        <v>1.6274144340929699</v>
      </c>
      <c r="F320">
        <f>[1]!S_VAL_MV($A320,$B$1)</f>
        <v>26461706008.139999</v>
      </c>
      <c r="G320">
        <f>[1]!s_val_ev($A320,$B$1)</f>
        <v>26461706008.139999</v>
      </c>
      <c r="H320">
        <f>[1]!s_val_ev1($A320,$B$1)</f>
        <v>30535380956.68</v>
      </c>
      <c r="I320">
        <f>IFERROR([1]!s_mq_amount($A320,$B$1),"")</f>
        <v>809156725</v>
      </c>
      <c r="J320">
        <f>[1]!s_val_pe_ttm($A320,$B$1)</f>
        <v>18.258968353271499</v>
      </c>
      <c r="K320">
        <f>[1]!s_val_pb_lf($A320,$B$1)</f>
        <v>2.0922439098358199</v>
      </c>
      <c r="L320">
        <f>[1]!s_val_dividendyield2($A320,$B$1)</f>
        <v>0.975846970601843</v>
      </c>
      <c r="M320">
        <f>[1]!s_val_evtoebitda($A320,$B$1)</f>
        <v>12.214844811504699</v>
      </c>
      <c r="N320">
        <f>[1]!s_risk_betar24($A320,$B$1)</f>
        <v>1.43770003318787</v>
      </c>
      <c r="O320">
        <f>[1]!s_profitnotice_changeratio($A320,$B$1)</f>
        <v>0</v>
      </c>
      <c r="P320">
        <f>IFERROR([1]!i_pq_pctchange($A320,TEXT(DATE(YEAR($B$1),1,1),"yyyy-mm-dd"),$B$1),"")</f>
        <v>21.875</v>
      </c>
      <c r="Q320">
        <f>[1]!s_west_netprofit($A320,YEAR($B$1),$B$1,180)</f>
        <v>1377800000</v>
      </c>
      <c r="R320">
        <f>[1]!s_west_eps($A320,YEAR($B$1),$B$1,180)</f>
        <v>0.26399999856948902</v>
      </c>
      <c r="S320">
        <f>[1]!s_west_instnum_np($A320,YEAR($B$1),$B$1,180)</f>
        <v>5</v>
      </c>
      <c r="T320">
        <f>[1]!s_west_stdnetprofit($A320,YEAR($B$1),$B$1,180)</f>
        <v>195351478</v>
      </c>
      <c r="U320">
        <f>[1]!s_west_mediannetprofit($A320,YEAR($B$1),$B$1,180)</f>
        <v>1342000000</v>
      </c>
      <c r="V320">
        <f>[1]!s_west_maxnetprofit($A320,YEAR($B$1),$B$1,180)</f>
        <v>1582000000</v>
      </c>
      <c r="W320">
        <f>[1]!s_west_minnetprofit($A320,YEAR($B$1),$B$1,180)</f>
        <v>1185000000</v>
      </c>
      <c r="X320">
        <f>[1]!s_west_netprofit($A320,YEAR($B$1)+1,$B$1,180)</f>
        <v>1493400000</v>
      </c>
      <c r="Y320">
        <f>[1]!s_west_eps($A320,YEAR($B$1)+1,$B$1,180)</f>
        <v>0.28610000014305098</v>
      </c>
      <c r="Z320">
        <f>[1]!s_west_instnum_np($A320,YEAR($B$1)+1,$B$1,180)</f>
        <v>5</v>
      </c>
      <c r="AA320">
        <f>[1]!s_west_stdnetprofit($A320,YEAR($B$1)+1,$B$1,180)</f>
        <v>235462948</v>
      </c>
      <c r="AB320">
        <f>[1]!s_west_mediannetprofit($A320,YEAR($B$1)+1,$B$1,180)</f>
        <v>1505000000</v>
      </c>
      <c r="AC320">
        <f>[1]!s_west_maxnetprofit($A320,YEAR($B$1)+1,$B$1,180)</f>
        <v>1865000000</v>
      </c>
      <c r="AD320">
        <f>[1]!s_west_minnetprofit($A320,YEAR($B$1)+1,$B$1,180)</f>
        <v>1267000000</v>
      </c>
      <c r="AE320">
        <f>[1]!s_west_avgroe($A320,YEAR($B$1),$B$1,180)</f>
        <v>10.5080003738403</v>
      </c>
      <c r="AF320">
        <f>IFERROR([1]!s_info_indexweight($A320,$B$1,"000016.SH"),"")</f>
        <v>0</v>
      </c>
      <c r="AG320">
        <f>IFERROR([1]!s_info_indexweight($A320,$B$1,"000300.SH"),"")</f>
        <v>0</v>
      </c>
      <c r="AH320">
        <f>IFERROR([1]!s_info_indexweight($A320,$B$1,"000905.SH"),"")</f>
        <v>0.128</v>
      </c>
      <c r="AI320">
        <f>IFERROR([1]!s_info_indexweight($A320,$B$1,"000852.SH"),"")</f>
        <v>0</v>
      </c>
    </row>
    <row r="321" spans="1:35">
      <c r="A321" t="s">
        <v>353</v>
      </c>
      <c r="B321">
        <f>[1]!s_dq_close($A321,$B$1,3)</f>
        <v>7.58</v>
      </c>
      <c r="C321">
        <f>[1]!s_dq_volume($A321,$B$1)</f>
        <v>7192702</v>
      </c>
      <c r="D321">
        <f>[1]!s_dq_amount($A321,$B$1)</f>
        <v>54747324</v>
      </c>
      <c r="E321">
        <f>[1]!s_dq_turn($A321,$B$1)</f>
        <v>0.64678183771965203</v>
      </c>
      <c r="F321">
        <f>[1]!S_VAL_MV($A321,$B$1)</f>
        <v>8429531873.1000004</v>
      </c>
      <c r="G321">
        <f>[1]!s_val_ev($A321,$B$1)</f>
        <v>8429531873.1000004</v>
      </c>
      <c r="H321">
        <f>[1]!s_val_ev1($A321,$B$1)</f>
        <v>12508408562.27</v>
      </c>
      <c r="I321">
        <f>IFERROR([1]!s_mq_amount($A321,$B$1),"")</f>
        <v>163805933</v>
      </c>
      <c r="J321">
        <f>[1]!s_val_pe_ttm($A321,$B$1)</f>
        <v>16.986057281494102</v>
      </c>
      <c r="K321">
        <f>[1]!s_val_pb_lf($A321,$B$1)</f>
        <v>1.2008765935897801</v>
      </c>
      <c r="L321">
        <f>[1]!s_val_dividendyield2($A321,$B$1)</f>
        <v>4.6174142480211096</v>
      </c>
      <c r="M321">
        <f>[1]!s_val_evtoebitda($A321,$B$1)</f>
        <v>7.8111483841977298</v>
      </c>
      <c r="N321">
        <f>[1]!s_risk_betar24($A321,$B$1)</f>
        <v>0.81069999933242798</v>
      </c>
      <c r="O321">
        <f>[1]!s_profitnotice_changeratio($A321,$B$1)</f>
        <v>0</v>
      </c>
      <c r="P321">
        <f>IFERROR([1]!i_pq_pctchange($A321,TEXT(DATE(YEAR($B$1),1,1),"yyyy-mm-dd"),$B$1),"")</f>
        <v>0.66401062416998602</v>
      </c>
      <c r="Q321">
        <f>[1]!s_west_netprofit($A321,YEAR($B$1),$B$1,180)</f>
        <v>0</v>
      </c>
      <c r="R321">
        <f>[1]!s_west_eps($A321,YEAR($B$1),$B$1,180)</f>
        <v>0</v>
      </c>
      <c r="S321">
        <f>[1]!s_west_instnum_np($A321,YEAR($B$1),$B$1,180)</f>
        <v>0</v>
      </c>
      <c r="T321">
        <f>[1]!s_west_stdnetprofit($A321,YEAR($B$1),$B$1,180)</f>
        <v>0</v>
      </c>
      <c r="U321">
        <f>[1]!s_west_mediannetprofit($A321,YEAR($B$1),$B$1,180)</f>
        <v>0</v>
      </c>
      <c r="V321">
        <f>[1]!s_west_maxnetprofit($A321,YEAR($B$1),$B$1,180)</f>
        <v>0</v>
      </c>
      <c r="W321">
        <f>[1]!s_west_minnetprofit($A321,YEAR($B$1),$B$1,180)</f>
        <v>0</v>
      </c>
      <c r="X321">
        <f>[1]!s_west_netprofit($A321,YEAR($B$1)+1,$B$1,180)</f>
        <v>0</v>
      </c>
      <c r="Y321">
        <f>[1]!s_west_eps($A321,YEAR($B$1)+1,$B$1,180)</f>
        <v>0</v>
      </c>
      <c r="Z321">
        <f>[1]!s_west_instnum_np($A321,YEAR($B$1)+1,$B$1,180)</f>
        <v>0</v>
      </c>
      <c r="AA321">
        <f>[1]!s_west_stdnetprofit($A321,YEAR($B$1)+1,$B$1,180)</f>
        <v>0</v>
      </c>
      <c r="AB321">
        <f>[1]!s_west_mediannetprofit($A321,YEAR($B$1)+1,$B$1,180)</f>
        <v>0</v>
      </c>
      <c r="AC321">
        <f>[1]!s_west_maxnetprofit($A321,YEAR($B$1)+1,$B$1,180)</f>
        <v>0</v>
      </c>
      <c r="AD321">
        <f>[1]!s_west_minnetprofit($A321,YEAR($B$1)+1,$B$1,180)</f>
        <v>0</v>
      </c>
      <c r="AE321">
        <f>[1]!s_west_avgroe($A321,YEAR($B$1),$B$1,180)</f>
        <v>0</v>
      </c>
      <c r="AF321">
        <f>IFERROR([1]!s_info_indexweight($A321,$B$1,"000016.SH"),"")</f>
        <v>0</v>
      </c>
      <c r="AG321">
        <f>IFERROR([1]!s_info_indexweight($A321,$B$1,"000300.SH"),"")</f>
        <v>0</v>
      </c>
      <c r="AH321">
        <f>IFERROR([1]!s_info_indexweight($A321,$B$1,"000905.SH"),"")</f>
        <v>0</v>
      </c>
      <c r="AI321">
        <f>IFERROR([1]!s_info_indexweight($A321,$B$1,"000852.SH"),"")</f>
        <v>3.5999999999999997E-2</v>
      </c>
    </row>
    <row r="322" spans="1:35">
      <c r="A322" t="s">
        <v>354</v>
      </c>
      <c r="B322">
        <f>[1]!s_dq_close($A322,$B$1,3)</f>
        <v>14.11</v>
      </c>
      <c r="C322">
        <f>[1]!s_dq_volume($A322,$B$1)</f>
        <v>8488166</v>
      </c>
      <c r="D322">
        <f>[1]!s_dq_amount($A322,$B$1)</f>
        <v>120906723</v>
      </c>
      <c r="E322">
        <f>[1]!s_dq_turn($A322,$B$1)</f>
        <v>1.0042142538982499</v>
      </c>
      <c r="F322">
        <f>[1]!S_VAL_MV($A322,$B$1)</f>
        <v>11931925131.129999</v>
      </c>
      <c r="G322">
        <f>[1]!s_val_ev($A322,$B$1)</f>
        <v>11931925131.129999</v>
      </c>
      <c r="H322">
        <f>[1]!s_val_ev1($A322,$B$1)</f>
        <v>11976955736.35</v>
      </c>
      <c r="I322">
        <f>IFERROR([1]!s_mq_amount($A322,$B$1),"")</f>
        <v>250139982</v>
      </c>
      <c r="J322">
        <f>[1]!s_val_pe_ttm($A322,$B$1)</f>
        <v>326.8017578125</v>
      </c>
      <c r="K322">
        <f>[1]!s_val_pb_lf($A322,$B$1)</f>
        <v>2.1704802513122599</v>
      </c>
      <c r="L322">
        <f>[1]!s_val_dividendyield2($A322,$B$1)</f>
        <v>0.42525090982694302</v>
      </c>
      <c r="M322">
        <f>[1]!s_val_evtoebitda($A322,$B$1)</f>
        <v>71.129392325514104</v>
      </c>
      <c r="N322">
        <f>[1]!s_risk_betar24($A322,$B$1)</f>
        <v>1.7309000492095901</v>
      </c>
      <c r="O322">
        <f>[1]!s_profitnotice_changeratio($A322,$B$1)</f>
        <v>0</v>
      </c>
      <c r="P322">
        <f>IFERROR([1]!i_pq_pctchange($A322,TEXT(DATE(YEAR($B$1),1,1),"yyyy-mm-dd"),$B$1),"")</f>
        <v>-31.304771178188901</v>
      </c>
      <c r="Q322">
        <f>[1]!s_west_netprofit($A322,YEAR($B$1),$B$1,180)</f>
        <v>91520000</v>
      </c>
      <c r="R322">
        <f>[1]!s_west_eps($A322,YEAR($B$1),$B$1,180)</f>
        <v>0.108199998736382</v>
      </c>
      <c r="S322">
        <f>[1]!s_west_instnum_np($A322,YEAR($B$1),$B$1,180)</f>
        <v>1</v>
      </c>
      <c r="T322">
        <f>[1]!s_west_stdnetprofit($A322,YEAR($B$1),$B$1,180)</f>
        <v>0</v>
      </c>
      <c r="U322">
        <f>[1]!s_west_mediannetprofit($A322,YEAR($B$1),$B$1,180)</f>
        <v>91520000</v>
      </c>
      <c r="V322">
        <f>[1]!s_west_maxnetprofit($A322,YEAR($B$1),$B$1,180)</f>
        <v>91520000</v>
      </c>
      <c r="W322">
        <f>[1]!s_west_minnetprofit($A322,YEAR($B$1),$B$1,180)</f>
        <v>91520000</v>
      </c>
      <c r="X322">
        <f>[1]!s_west_netprofit($A322,YEAR($B$1)+1,$B$1,180)</f>
        <v>141210000</v>
      </c>
      <c r="Y322">
        <f>[1]!s_west_eps($A322,YEAR($B$1)+1,$B$1,180)</f>
        <v>0.166899994015694</v>
      </c>
      <c r="Z322">
        <f>[1]!s_west_instnum_np($A322,YEAR($B$1)+1,$B$1,180)</f>
        <v>1</v>
      </c>
      <c r="AA322">
        <f>[1]!s_west_stdnetprofit($A322,YEAR($B$1)+1,$B$1,180)</f>
        <v>0</v>
      </c>
      <c r="AB322">
        <f>[1]!s_west_mediannetprofit($A322,YEAR($B$1)+1,$B$1,180)</f>
        <v>141210000</v>
      </c>
      <c r="AC322">
        <f>[1]!s_west_maxnetprofit($A322,YEAR($B$1)+1,$B$1,180)</f>
        <v>141210000</v>
      </c>
      <c r="AD322">
        <f>[1]!s_west_minnetprofit($A322,YEAR($B$1)+1,$B$1,180)</f>
        <v>141210000</v>
      </c>
      <c r="AE322">
        <f>[1]!s_west_avgroe($A322,YEAR($B$1),$B$1,180)</f>
        <v>1.5900000333786</v>
      </c>
      <c r="AF322">
        <f>IFERROR([1]!s_info_indexweight($A322,$B$1,"000016.SH"),"")</f>
        <v>0</v>
      </c>
      <c r="AG322">
        <f>IFERROR([1]!s_info_indexweight($A322,$B$1,"000300.SH"),"")</f>
        <v>0</v>
      </c>
      <c r="AH322">
        <f>IFERROR([1]!s_info_indexweight($A322,$B$1,"000905.SH"),"")</f>
        <v>0</v>
      </c>
      <c r="AI322">
        <f>IFERROR([1]!s_info_indexweight($A322,$B$1,"000852.SH"),"")</f>
        <v>0.09</v>
      </c>
    </row>
    <row r="323" spans="1:35">
      <c r="A323" t="s">
        <v>355</v>
      </c>
      <c r="B323">
        <f>[1]!s_dq_close($A323,$B$1,3)</f>
        <v>21.2</v>
      </c>
      <c r="C323">
        <f>[1]!s_dq_volume($A323,$B$1)</f>
        <v>18313317</v>
      </c>
      <c r="D323">
        <f>[1]!s_dq_amount($A323,$B$1)</f>
        <v>387835825</v>
      </c>
      <c r="E323">
        <f>[1]!s_dq_turn($A323,$B$1)</f>
        <v>2.04341562311143</v>
      </c>
      <c r="F323">
        <f>[1]!S_VAL_MV($A323,$B$1)</f>
        <v>18999979137.200001</v>
      </c>
      <c r="G323">
        <f>[1]!s_val_ev($A323,$B$1)</f>
        <v>18999979137.200001</v>
      </c>
      <c r="H323">
        <f>[1]!s_val_ev1($A323,$B$1)</f>
        <v>19940980044.040001</v>
      </c>
      <c r="I323">
        <f>IFERROR([1]!s_mq_amount($A323,$B$1),"")</f>
        <v>1079918941</v>
      </c>
      <c r="J323">
        <f>[1]!s_val_pe_ttm($A323,$B$1)</f>
        <v>27.087764739990199</v>
      </c>
      <c r="K323">
        <f>[1]!s_val_pb_lf($A323,$B$1)</f>
        <v>6.4774193763732901</v>
      </c>
      <c r="L323">
        <f>[1]!s_val_dividendyield2($A323,$B$1)</f>
        <v>2.8765680292243898</v>
      </c>
      <c r="M323">
        <f>[1]!s_val_evtoebitda($A323,$B$1)</f>
        <v>20.1260534844366</v>
      </c>
      <c r="N323">
        <f>[1]!s_risk_betar24($A323,$B$1)</f>
        <v>0.60650002956390403</v>
      </c>
      <c r="O323">
        <f>[1]!s_profitnotice_changeratio($A323,$B$1)</f>
        <v>0</v>
      </c>
      <c r="P323">
        <f>IFERROR([1]!i_pq_pctchange($A323,TEXT(DATE(YEAR($B$1),1,1),"yyyy-mm-dd"),$B$1),"")</f>
        <v>-14.6324484474304</v>
      </c>
      <c r="Q323">
        <f>[1]!s_west_netprofit($A323,YEAR($B$1),$B$1,180)</f>
        <v>843327671</v>
      </c>
      <c r="R323">
        <f>[1]!s_west_eps($A323,YEAR($B$1),$B$1,180)</f>
        <v>0.94099998474121105</v>
      </c>
      <c r="S323">
        <f>[1]!s_west_instnum_np($A323,YEAR($B$1),$B$1,180)</f>
        <v>13</v>
      </c>
      <c r="T323">
        <f>[1]!s_west_stdnetprofit($A323,YEAR($B$1),$B$1,180)</f>
        <v>34510932</v>
      </c>
      <c r="U323">
        <f>[1]!s_west_mediannetprofit($A323,YEAR($B$1),$B$1,180)</f>
        <v>836500000</v>
      </c>
      <c r="V323">
        <f>[1]!s_west_maxnetprofit($A323,YEAR($B$1),$B$1,180)</f>
        <v>902000000</v>
      </c>
      <c r="W323">
        <f>[1]!s_west_minnetprofit($A323,YEAR($B$1),$B$1,180)</f>
        <v>778000000</v>
      </c>
      <c r="X323">
        <f>[1]!s_west_netprofit($A323,YEAR($B$1)+1,$B$1,180)</f>
        <v>1021637390</v>
      </c>
      <c r="Y323">
        <f>[1]!s_west_eps($A323,YEAR($B$1)+1,$B$1,180)</f>
        <v>1.1398999691009499</v>
      </c>
      <c r="Z323">
        <f>[1]!s_west_instnum_np($A323,YEAR($B$1)+1,$B$1,180)</f>
        <v>13</v>
      </c>
      <c r="AA323">
        <f>[1]!s_west_stdnetprofit($A323,YEAR($B$1)+1,$B$1,180)</f>
        <v>67935168</v>
      </c>
      <c r="AB323">
        <f>[1]!s_west_mediannetprofit($A323,YEAR($B$1)+1,$B$1,180)</f>
        <v>1013500000</v>
      </c>
      <c r="AC323">
        <f>[1]!s_west_maxnetprofit($A323,YEAR($B$1)+1,$B$1,180)</f>
        <v>1147000000</v>
      </c>
      <c r="AD323">
        <f>[1]!s_west_minnetprofit($A323,YEAR($B$1)+1,$B$1,180)</f>
        <v>877000000</v>
      </c>
      <c r="AE323">
        <f>[1]!s_west_avgroe($A323,YEAR($B$1),$B$1,180)</f>
        <v>24.202699661254901</v>
      </c>
      <c r="AF323">
        <f>IFERROR([1]!s_info_indexweight($A323,$B$1,"000016.SH"),"")</f>
        <v>0</v>
      </c>
      <c r="AG323">
        <f>IFERROR([1]!s_info_indexweight($A323,$B$1,"000300.SH"),"")</f>
        <v>0</v>
      </c>
      <c r="AH323">
        <f>IFERROR([1]!s_info_indexweight($A323,$B$1,"000905.SH"),"")</f>
        <v>0</v>
      </c>
      <c r="AI323">
        <f>IFERROR([1]!s_info_indexweight($A323,$B$1,"000852.SH"),"")</f>
        <v>0.129</v>
      </c>
    </row>
    <row r="324" spans="1:35">
      <c r="A324" t="s">
        <v>356</v>
      </c>
      <c r="B324">
        <f>[1]!s_dq_close($A324,$B$1,3)</f>
        <v>13.37</v>
      </c>
      <c r="C324">
        <f>[1]!s_dq_volume($A324,$B$1)</f>
        <v>44205750</v>
      </c>
      <c r="D324">
        <f>[1]!s_dq_amount($A324,$B$1)</f>
        <v>593038022</v>
      </c>
      <c r="E324">
        <f>[1]!s_dq_turn($A324,$B$1)</f>
        <v>2.3090068962945201</v>
      </c>
      <c r="F324">
        <f>[1]!S_VAL_MV($A324,$B$1)</f>
        <v>31936917208.419998</v>
      </c>
      <c r="G324">
        <f>[1]!s_val_ev($A324,$B$1)</f>
        <v>31936917208.419998</v>
      </c>
      <c r="H324">
        <f>[1]!s_val_ev1($A324,$B$1)</f>
        <v>40315873125.32</v>
      </c>
      <c r="I324">
        <f>IFERROR([1]!s_mq_amount($A324,$B$1),"")</f>
        <v>1290826953</v>
      </c>
      <c r="J324">
        <f>[1]!s_val_pe_ttm($A324,$B$1)</f>
        <v>98.956703186035199</v>
      </c>
      <c r="K324">
        <f>[1]!s_val_pb_lf($A324,$B$1)</f>
        <v>1.5568101406097401</v>
      </c>
      <c r="L324">
        <f>[1]!s_val_dividendyield2($A324,$B$1)</f>
        <v>6.91838513367055</v>
      </c>
      <c r="M324">
        <f>[1]!s_val_evtoebitda($A324,$B$1)</f>
        <v>24.1160702713719</v>
      </c>
      <c r="N324">
        <f>[1]!s_risk_betar24($A324,$B$1)</f>
        <v>1.9837000370025599</v>
      </c>
      <c r="O324">
        <f>[1]!s_profitnotice_changeratio($A324,$B$1)</f>
        <v>0</v>
      </c>
      <c r="P324">
        <f>IFERROR([1]!i_pq_pctchange($A324,TEXT(DATE(YEAR($B$1),1,1),"yyyy-mm-dd"),$B$1),"")</f>
        <v>-1.6188373804267999</v>
      </c>
      <c r="Q324">
        <f>[1]!s_west_netprofit($A324,YEAR($B$1),$B$1,180)</f>
        <v>1885074000</v>
      </c>
      <c r="R324">
        <f>[1]!s_west_eps($A324,YEAR($B$1),$B$1,180)</f>
        <v>0.78909999132156405</v>
      </c>
      <c r="S324">
        <f>[1]!s_west_instnum_np($A324,YEAR($B$1),$B$1,180)</f>
        <v>20</v>
      </c>
      <c r="T324">
        <f>[1]!s_west_stdnetprofit($A324,YEAR($B$1),$B$1,180)</f>
        <v>312523657</v>
      </c>
      <c r="U324">
        <f>[1]!s_west_mediannetprofit($A324,YEAR($B$1),$B$1,180)</f>
        <v>1789500000</v>
      </c>
      <c r="V324">
        <f>[1]!s_west_maxnetprofit($A324,YEAR($B$1),$B$1,180)</f>
        <v>2528000000</v>
      </c>
      <c r="W324">
        <f>[1]!s_west_minnetprofit($A324,YEAR($B$1),$B$1,180)</f>
        <v>1347000000</v>
      </c>
      <c r="X324">
        <f>[1]!s_west_netprofit($A324,YEAR($B$1)+1,$B$1,180)</f>
        <v>2476470952</v>
      </c>
      <c r="Y324">
        <f>[1]!s_west_eps($A324,YEAR($B$1)+1,$B$1,180)</f>
        <v>1.03670001029968</v>
      </c>
      <c r="Z324">
        <f>[1]!s_west_instnum_np($A324,YEAR($B$1)+1,$B$1,180)</f>
        <v>21</v>
      </c>
      <c r="AA324">
        <f>[1]!s_west_stdnetprofit($A324,YEAR($B$1)+1,$B$1,180)</f>
        <v>322370066</v>
      </c>
      <c r="AB324">
        <f>[1]!s_west_mediannetprofit($A324,YEAR($B$1)+1,$B$1,180)</f>
        <v>2508310000</v>
      </c>
      <c r="AC324">
        <f>[1]!s_west_maxnetprofit($A324,YEAR($B$1)+1,$B$1,180)</f>
        <v>3193000000</v>
      </c>
      <c r="AD324">
        <f>[1]!s_west_minnetprofit($A324,YEAR($B$1)+1,$B$1,180)</f>
        <v>1826000000</v>
      </c>
      <c r="AE324">
        <f>[1]!s_west_avgroe($A324,YEAR($B$1),$B$1,180)</f>
        <v>8.8745002746581996</v>
      </c>
      <c r="AF324">
        <f>IFERROR([1]!s_info_indexweight($A324,$B$1,"000016.SH"),"")</f>
        <v>0</v>
      </c>
      <c r="AG324">
        <f>IFERROR([1]!s_info_indexweight($A324,$B$1,"000300.SH"),"")</f>
        <v>0</v>
      </c>
      <c r="AH324">
        <f>IFERROR([1]!s_info_indexweight($A324,$B$1,"000905.SH"),"")</f>
        <v>0.247</v>
      </c>
      <c r="AI324">
        <f>IFERROR([1]!s_info_indexweight($A324,$B$1,"000852.SH"),"")</f>
        <v>0</v>
      </c>
    </row>
    <row r="325" spans="1:35">
      <c r="A325" t="s">
        <v>357</v>
      </c>
      <c r="B325">
        <f>[1]!s_dq_close($A325,$B$1,3)</f>
        <v>37.270000000000003</v>
      </c>
      <c r="C325">
        <f>[1]!s_dq_volume($A325,$B$1)</f>
        <v>73685375</v>
      </c>
      <c r="D325">
        <f>[1]!s_dq_amount($A325,$B$1)</f>
        <v>2736946205</v>
      </c>
      <c r="E325">
        <f>[1]!s_dq_turn($A325,$B$1)</f>
        <v>5.4097749539272302</v>
      </c>
      <c r="F325">
        <f>[1]!S_VAL_MV($A325,$B$1)</f>
        <v>51828862876.669998</v>
      </c>
      <c r="G325">
        <f>[1]!s_val_ev($A325,$B$1)</f>
        <v>51828862876.669998</v>
      </c>
      <c r="H325">
        <f>[1]!s_val_ev1($A325,$B$1)</f>
        <v>52403264177.75</v>
      </c>
      <c r="I325">
        <f>IFERROR([1]!s_mq_amount($A325,$B$1),"")</f>
        <v>6472231348</v>
      </c>
      <c r="J325">
        <f>[1]!s_val_pe_ttm($A325,$B$1)</f>
        <v>43.254165649414098</v>
      </c>
      <c r="K325">
        <f>[1]!s_val_pb_lf($A325,$B$1)</f>
        <v>5.0830273628234899</v>
      </c>
      <c r="L325">
        <f>[1]!s_val_dividendyield2($A325,$B$1)</f>
        <v>0.26546977680641698</v>
      </c>
      <c r="M325">
        <f>[1]!s_val_evtoebitda($A325,$B$1)</f>
        <v>27.489192665802399</v>
      </c>
      <c r="N325">
        <f>[1]!s_risk_betar24($A325,$B$1)</f>
        <v>1.20449995994568</v>
      </c>
      <c r="O325">
        <f>[1]!s_profitnotice_changeratio($A325,$B$1)</f>
        <v>0</v>
      </c>
      <c r="P325">
        <f>IFERROR([1]!i_pq_pctchange($A325,TEXT(DATE(YEAR($B$1),1,1),"yyyy-mm-dd"),$B$1),"")</f>
        <v>48.367834394904499</v>
      </c>
      <c r="Q325">
        <f>[1]!s_west_netprofit($A325,YEAR($B$1),$B$1,180)</f>
        <v>1456785714</v>
      </c>
      <c r="R325">
        <f>[1]!s_west_eps($A325,YEAR($B$1),$B$1,180)</f>
        <v>1.0473999977111801</v>
      </c>
      <c r="S325">
        <f>[1]!s_west_instnum_np($A325,YEAR($B$1),$B$1,180)</f>
        <v>14</v>
      </c>
      <c r="T325">
        <f>[1]!s_west_stdnetprofit($A325,YEAR($B$1),$B$1,180)</f>
        <v>41320843</v>
      </c>
      <c r="U325">
        <f>[1]!s_west_mediannetprofit($A325,YEAR($B$1),$B$1,180)</f>
        <v>1450500000</v>
      </c>
      <c r="V325">
        <f>[1]!s_west_maxnetprofit($A325,YEAR($B$1),$B$1,180)</f>
        <v>1519000000</v>
      </c>
      <c r="W325">
        <f>[1]!s_west_minnetprofit($A325,YEAR($B$1),$B$1,180)</f>
        <v>1390000000</v>
      </c>
      <c r="X325">
        <f>[1]!s_west_netprofit($A325,YEAR($B$1)+1,$B$1,180)</f>
        <v>1770857143</v>
      </c>
      <c r="Y325">
        <f>[1]!s_west_eps($A325,YEAR($B$1)+1,$B$1,180)</f>
        <v>1.2733000516891499</v>
      </c>
      <c r="Z325">
        <f>[1]!s_west_instnum_np($A325,YEAR($B$1)+1,$B$1,180)</f>
        <v>14</v>
      </c>
      <c r="AA325">
        <f>[1]!s_west_stdnetprofit($A325,YEAR($B$1)+1,$B$1,180)</f>
        <v>87338296</v>
      </c>
      <c r="AB325">
        <f>[1]!s_west_mediannetprofit($A325,YEAR($B$1)+1,$B$1,180)</f>
        <v>1793500000</v>
      </c>
      <c r="AC325">
        <f>[1]!s_west_maxnetprofit($A325,YEAR($B$1)+1,$B$1,180)</f>
        <v>1876000000</v>
      </c>
      <c r="AD325">
        <f>[1]!s_west_minnetprofit($A325,YEAR($B$1)+1,$B$1,180)</f>
        <v>1571000000</v>
      </c>
      <c r="AE325">
        <f>[1]!s_west_avgroe($A325,YEAR($B$1),$B$1,180)</f>
        <v>13.4264001846313</v>
      </c>
      <c r="AF325">
        <f>IFERROR([1]!s_info_indexweight($A325,$B$1,"000016.SH"),"")</f>
        <v>0</v>
      </c>
      <c r="AG325">
        <f>IFERROR([1]!s_info_indexweight($A325,$B$1,"000300.SH"),"")</f>
        <v>0</v>
      </c>
      <c r="AH325">
        <f>IFERROR([1]!s_info_indexweight($A325,$B$1,"000905.SH"),"")</f>
        <v>0.51900000000000002</v>
      </c>
      <c r="AI325">
        <f>IFERROR([1]!s_info_indexweight($A325,$B$1,"000852.SH"),"")</f>
        <v>0</v>
      </c>
    </row>
    <row r="326" spans="1:35">
      <c r="A326" t="s">
        <v>358</v>
      </c>
      <c r="B326">
        <f>[1]!s_dq_close($A326,$B$1,3)</f>
        <v>13.57</v>
      </c>
      <c r="C326">
        <f>[1]!s_dq_volume($A326,$B$1)</f>
        <v>1999553</v>
      </c>
      <c r="D326">
        <f>[1]!s_dq_amount($A326,$B$1)</f>
        <v>27242875</v>
      </c>
      <c r="E326">
        <f>[1]!s_dq_turn($A326,$B$1)</f>
        <v>0.35891981379543397</v>
      </c>
      <c r="F326">
        <f>[1]!S_VAL_MV($A326,$B$1)</f>
        <v>7973305902</v>
      </c>
      <c r="G326">
        <f>[1]!s_val_ev($A326,$B$1)</f>
        <v>7973305902</v>
      </c>
      <c r="H326">
        <f>[1]!s_val_ev1($A326,$B$1)</f>
        <v>8413089944.8599997</v>
      </c>
      <c r="I326">
        <f>IFERROR([1]!s_mq_amount($A326,$B$1),"")</f>
        <v>67339663</v>
      </c>
      <c r="J326">
        <f>[1]!s_val_pe_ttm($A326,$B$1)</f>
        <v>17.6137790679932</v>
      </c>
      <c r="K326">
        <f>[1]!s_val_pb_lf($A326,$B$1)</f>
        <v>2.3987843990325901</v>
      </c>
      <c r="L326">
        <f>[1]!s_val_dividendyield2($A326,$B$1)</f>
        <v>1.47383935151069</v>
      </c>
      <c r="M326">
        <f>[1]!s_val_evtoebitda($A326,$B$1)</f>
        <v>11.293027220154899</v>
      </c>
      <c r="N326">
        <f>[1]!s_risk_betar24($A326,$B$1)</f>
        <v>0.741199970245361</v>
      </c>
      <c r="O326">
        <f>[1]!s_profitnotice_changeratio($A326,$B$1)</f>
        <v>0</v>
      </c>
      <c r="P326">
        <f>IFERROR([1]!i_pq_pctchange($A326,TEXT(DATE(YEAR($B$1),1,1),"yyyy-mm-dd"),$B$1),"")</f>
        <v>-3.7588652482269498</v>
      </c>
      <c r="Q326">
        <f>[1]!s_west_netprofit($A326,YEAR($B$1),$B$1,180)</f>
        <v>0</v>
      </c>
      <c r="R326">
        <f>[1]!s_west_eps($A326,YEAR($B$1),$B$1,180)</f>
        <v>0</v>
      </c>
      <c r="S326">
        <f>[1]!s_west_instnum_np($A326,YEAR($B$1),$B$1,180)</f>
        <v>0</v>
      </c>
      <c r="T326">
        <f>[1]!s_west_stdnetprofit($A326,YEAR($B$1),$B$1,180)</f>
        <v>0</v>
      </c>
      <c r="U326">
        <f>[1]!s_west_mediannetprofit($A326,YEAR($B$1),$B$1,180)</f>
        <v>0</v>
      </c>
      <c r="V326">
        <f>[1]!s_west_maxnetprofit($A326,YEAR($B$1),$B$1,180)</f>
        <v>0</v>
      </c>
      <c r="W326">
        <f>[1]!s_west_minnetprofit($A326,YEAR($B$1),$B$1,180)</f>
        <v>0</v>
      </c>
      <c r="X326">
        <f>[1]!s_west_netprofit($A326,YEAR($B$1)+1,$B$1,180)</f>
        <v>0</v>
      </c>
      <c r="Y326">
        <f>[1]!s_west_eps($A326,YEAR($B$1)+1,$B$1,180)</f>
        <v>0</v>
      </c>
      <c r="Z326">
        <f>[1]!s_west_instnum_np($A326,YEAR($B$1)+1,$B$1,180)</f>
        <v>0</v>
      </c>
      <c r="AA326">
        <f>[1]!s_west_stdnetprofit($A326,YEAR($B$1)+1,$B$1,180)</f>
        <v>0</v>
      </c>
      <c r="AB326">
        <f>[1]!s_west_mediannetprofit($A326,YEAR($B$1)+1,$B$1,180)</f>
        <v>0</v>
      </c>
      <c r="AC326">
        <f>[1]!s_west_maxnetprofit($A326,YEAR($B$1)+1,$B$1,180)</f>
        <v>0</v>
      </c>
      <c r="AD326">
        <f>[1]!s_west_minnetprofit($A326,YEAR($B$1)+1,$B$1,180)</f>
        <v>0</v>
      </c>
      <c r="AE326">
        <f>[1]!s_west_avgroe($A326,YEAR($B$1),$B$1,180)</f>
        <v>0</v>
      </c>
      <c r="AF326">
        <f>IFERROR([1]!s_info_indexweight($A326,$B$1,"000016.SH"),"")</f>
        <v>0</v>
      </c>
      <c r="AG326">
        <f>IFERROR([1]!s_info_indexweight($A326,$B$1,"000300.SH"),"")</f>
        <v>0</v>
      </c>
      <c r="AH326">
        <f>IFERROR([1]!s_info_indexweight($A326,$B$1,"000905.SH"),"")</f>
        <v>0</v>
      </c>
      <c r="AI326">
        <f>IFERROR([1]!s_info_indexweight($A326,$B$1,"000852.SH"),"")</f>
        <v>2.5999999999999999E-2</v>
      </c>
    </row>
    <row r="327" spans="1:35">
      <c r="A327" t="s">
        <v>359</v>
      </c>
      <c r="B327">
        <f>[1]!s_dq_close($A327,$B$1,3)</f>
        <v>11.76</v>
      </c>
      <c r="C327">
        <f>[1]!s_dq_volume($A327,$B$1)</f>
        <v>16736341</v>
      </c>
      <c r="D327">
        <f>[1]!s_dq_amount($A327,$B$1)</f>
        <v>197138021</v>
      </c>
      <c r="E327">
        <f>[1]!s_dq_turn($A327,$B$1)</f>
        <v>1.6618505063545199</v>
      </c>
      <c r="F327">
        <f>[1]!S_VAL_MV($A327,$B$1)</f>
        <v>11890247244.959999</v>
      </c>
      <c r="G327">
        <f>[1]!s_val_ev($A327,$B$1)</f>
        <v>11890247244.959999</v>
      </c>
      <c r="H327">
        <f>[1]!s_val_ev1($A327,$B$1)</f>
        <v>13161361348.67</v>
      </c>
      <c r="I327">
        <f>IFERROR([1]!s_mq_amount($A327,$B$1),"")</f>
        <v>371703536</v>
      </c>
      <c r="J327">
        <f>[1]!s_val_pe_ttm($A327,$B$1)</f>
        <v>36.193450927734403</v>
      </c>
      <c r="K327">
        <f>[1]!s_val_pb_lf($A327,$B$1)</f>
        <v>1.9414105415344201</v>
      </c>
      <c r="L327">
        <f>[1]!s_val_dividendyield2($A327,$B$1)</f>
        <v>0</v>
      </c>
      <c r="M327">
        <f>[1]!s_val_evtoebitda($A327,$B$1)</f>
        <v>15.183828541747101</v>
      </c>
      <c r="N327">
        <f>[1]!s_risk_betar24($A327,$B$1)</f>
        <v>1.5952999591827399</v>
      </c>
      <c r="O327">
        <f>[1]!s_profitnotice_changeratio($A327,$B$1)</f>
        <v>0</v>
      </c>
      <c r="P327">
        <f>IFERROR([1]!i_pq_pctchange($A327,TEXT(DATE(YEAR($B$1),1,1),"yyyy-mm-dd"),$B$1),"")</f>
        <v>-30.455351862803099</v>
      </c>
      <c r="Q327">
        <f>[1]!s_west_netprofit($A327,YEAR($B$1),$B$1,180)</f>
        <v>0</v>
      </c>
      <c r="R327">
        <f>[1]!s_west_eps($A327,YEAR($B$1),$B$1,180)</f>
        <v>0</v>
      </c>
      <c r="S327">
        <f>[1]!s_west_instnum_np($A327,YEAR($B$1),$B$1,180)</f>
        <v>0</v>
      </c>
      <c r="T327">
        <f>[1]!s_west_stdnetprofit($A327,YEAR($B$1),$B$1,180)</f>
        <v>0</v>
      </c>
      <c r="U327">
        <f>[1]!s_west_mediannetprofit($A327,YEAR($B$1),$B$1,180)</f>
        <v>0</v>
      </c>
      <c r="V327">
        <f>[1]!s_west_maxnetprofit($A327,YEAR($B$1),$B$1,180)</f>
        <v>0</v>
      </c>
      <c r="W327">
        <f>[1]!s_west_minnetprofit($A327,YEAR($B$1),$B$1,180)</f>
        <v>0</v>
      </c>
      <c r="X327">
        <f>[1]!s_west_netprofit($A327,YEAR($B$1)+1,$B$1,180)</f>
        <v>0</v>
      </c>
      <c r="Y327">
        <f>[1]!s_west_eps($A327,YEAR($B$1)+1,$B$1,180)</f>
        <v>0</v>
      </c>
      <c r="Z327">
        <f>[1]!s_west_instnum_np($A327,YEAR($B$1)+1,$B$1,180)</f>
        <v>0</v>
      </c>
      <c r="AA327">
        <f>[1]!s_west_stdnetprofit($A327,YEAR($B$1)+1,$B$1,180)</f>
        <v>0</v>
      </c>
      <c r="AB327">
        <f>[1]!s_west_mediannetprofit($A327,YEAR($B$1)+1,$B$1,180)</f>
        <v>0</v>
      </c>
      <c r="AC327">
        <f>[1]!s_west_maxnetprofit($A327,YEAR($B$1)+1,$B$1,180)</f>
        <v>0</v>
      </c>
      <c r="AD327">
        <f>[1]!s_west_minnetprofit($A327,YEAR($B$1)+1,$B$1,180)</f>
        <v>0</v>
      </c>
      <c r="AE327">
        <f>[1]!s_west_avgroe($A327,YEAR($B$1),$B$1,180)</f>
        <v>0</v>
      </c>
      <c r="AF327">
        <f>IFERROR([1]!s_info_indexweight($A327,$B$1,"000016.SH"),"")</f>
        <v>0</v>
      </c>
      <c r="AG327">
        <f>IFERROR([1]!s_info_indexweight($A327,$B$1,"000300.SH"),"")</f>
        <v>0</v>
      </c>
      <c r="AH327">
        <f>IFERROR([1]!s_info_indexweight($A327,$B$1,"000905.SH"),"")</f>
        <v>0</v>
      </c>
      <c r="AI327">
        <f>IFERROR([1]!s_info_indexweight($A327,$B$1,"000852.SH"),"")</f>
        <v>0.10299999999999999</v>
      </c>
    </row>
    <row r="328" spans="1:35">
      <c r="A328" t="s">
        <v>360</v>
      </c>
      <c r="B328">
        <f>[1]!s_dq_close($A328,$B$1,3)</f>
        <v>215.11</v>
      </c>
      <c r="C328">
        <f>[1]!s_dq_volume($A328,$B$1)</f>
        <v>72263385</v>
      </c>
      <c r="D328">
        <f>[1]!s_dq_amount($A328,$B$1)</f>
        <v>15182407634</v>
      </c>
      <c r="E328">
        <f>[1]!s_dq_turn($A328,$B$1)</f>
        <v>9.2650098616832892</v>
      </c>
      <c r="F328">
        <f>[1]!S_VAL_MV($A328,$B$1)</f>
        <v>173524021012.72</v>
      </c>
      <c r="G328">
        <f>[1]!s_val_ev($A328,$B$1)</f>
        <v>173524021012.72</v>
      </c>
      <c r="H328">
        <f>[1]!s_val_ev1($A328,$B$1)</f>
        <v>173820964098.95001</v>
      </c>
      <c r="I328">
        <f>IFERROR([1]!s_mq_amount($A328,$B$1),"")</f>
        <v>25966319030</v>
      </c>
      <c r="J328">
        <f>[1]!s_val_pe_ttm($A328,$B$1)</f>
        <v>167.48355102539099</v>
      </c>
      <c r="K328">
        <f>[1]!s_val_pb_lf($A328,$B$1)</f>
        <v>16.7811889648438</v>
      </c>
      <c r="L328">
        <f>[1]!s_val_dividendyield2($A328,$B$1)</f>
        <v>0.120894763903968</v>
      </c>
      <c r="M328">
        <f>[1]!s_val_evtoebitda($A328,$B$1)</f>
        <v>117.930960059443</v>
      </c>
      <c r="N328">
        <f>[1]!s_risk_betar24($A328,$B$1)</f>
        <v>1.27289998531342</v>
      </c>
      <c r="O328">
        <f>[1]!s_profitnotice_changeratio($A328,$B$1)</f>
        <v>0</v>
      </c>
      <c r="P328">
        <f>IFERROR([1]!i_pq_pctchange($A328,TEXT(DATE(YEAR($B$1),1,1),"yyyy-mm-dd"),$B$1),"")</f>
        <v>207.51965689778399</v>
      </c>
      <c r="Q328">
        <f>[1]!s_west_netprofit($A328,YEAR($B$1),$B$1,180)</f>
        <v>1603400000</v>
      </c>
      <c r="R328">
        <f>[1]!s_west_eps($A328,YEAR($B$1),$B$1,180)</f>
        <v>1.98749995231628</v>
      </c>
      <c r="S328">
        <f>[1]!s_west_instnum_np($A328,YEAR($B$1),$B$1,180)</f>
        <v>5</v>
      </c>
      <c r="T328">
        <f>[1]!s_west_stdnetprofit($A328,YEAR($B$1),$B$1,180)</f>
        <v>156066652</v>
      </c>
      <c r="U328">
        <f>[1]!s_west_mediannetprofit($A328,YEAR($B$1),$B$1,180)</f>
        <v>1538000000</v>
      </c>
      <c r="V328">
        <f>[1]!s_west_maxnetprofit($A328,YEAR($B$1),$B$1,180)</f>
        <v>1870000000</v>
      </c>
      <c r="W328">
        <f>[1]!s_west_minnetprofit($A328,YEAR($B$1),$B$1,180)</f>
        <v>1471000000</v>
      </c>
      <c r="X328">
        <f>[1]!s_west_netprofit($A328,YEAR($B$1)+1,$B$1,180)</f>
        <v>2491600000</v>
      </c>
      <c r="Y328">
        <f>[1]!s_west_eps($A328,YEAR($B$1)+1,$B$1,180)</f>
        <v>3.08850002288818</v>
      </c>
      <c r="Z328">
        <f>[1]!s_west_instnum_np($A328,YEAR($B$1)+1,$B$1,180)</f>
        <v>5</v>
      </c>
      <c r="AA328">
        <f>[1]!s_west_stdnetprofit($A328,YEAR($B$1)+1,$B$1,180)</f>
        <v>744132918</v>
      </c>
      <c r="AB328">
        <f>[1]!s_west_mediannetprofit($A328,YEAR($B$1)+1,$B$1,180)</f>
        <v>2234000000</v>
      </c>
      <c r="AC328">
        <f>[1]!s_west_maxnetprofit($A328,YEAR($B$1)+1,$B$1,180)</f>
        <v>3777000000</v>
      </c>
      <c r="AD328">
        <f>[1]!s_west_minnetprofit($A328,YEAR($B$1)+1,$B$1,180)</f>
        <v>1989000000</v>
      </c>
      <c r="AE328">
        <f>[1]!s_west_avgroe($A328,YEAR($B$1),$B$1,180)</f>
        <v>13.0249996185303</v>
      </c>
      <c r="AF328">
        <f>IFERROR([1]!s_info_indexweight($A328,$B$1,"000016.SH"),"")</f>
        <v>0</v>
      </c>
      <c r="AG328">
        <f>IFERROR([1]!s_info_indexweight($A328,$B$1,"000300.SH"),"")</f>
        <v>0</v>
      </c>
      <c r="AH328">
        <f>IFERROR([1]!s_info_indexweight($A328,$B$1,"000905.SH"),"")</f>
        <v>0.93700000000000006</v>
      </c>
      <c r="AI328">
        <f>IFERROR([1]!s_info_indexweight($A328,$B$1,"000852.SH"),"")</f>
        <v>0</v>
      </c>
    </row>
    <row r="329" spans="1:35">
      <c r="A329" t="s">
        <v>361</v>
      </c>
      <c r="B329">
        <f>[1]!s_dq_close($A329,$B$1,3)</f>
        <v>21.14</v>
      </c>
      <c r="C329">
        <f>[1]!s_dq_volume($A329,$B$1)</f>
        <v>1495327</v>
      </c>
      <c r="D329">
        <f>[1]!s_dq_amount($A329,$B$1)</f>
        <v>31794309</v>
      </c>
      <c r="E329">
        <f>[1]!s_dq_turn($A329,$B$1)</f>
        <v>0.26190368132439501</v>
      </c>
      <c r="F329">
        <f>[1]!S_VAL_MV($A329,$B$1)</f>
        <v>12094578811.42</v>
      </c>
      <c r="G329">
        <f>[1]!s_val_ev($A329,$B$1)</f>
        <v>12094578811.42</v>
      </c>
      <c r="H329">
        <f>[1]!s_val_ev1($A329,$B$1)</f>
        <v>12902405978.459999</v>
      </c>
      <c r="I329">
        <f>IFERROR([1]!s_mq_amount($A329,$B$1),"")</f>
        <v>69109931</v>
      </c>
      <c r="J329">
        <f>[1]!s_val_pe_ttm($A329,$B$1)</f>
        <v>18.1076984405518</v>
      </c>
      <c r="K329">
        <f>[1]!s_val_pb_lf($A329,$B$1)</f>
        <v>2.39894318580627</v>
      </c>
      <c r="L329">
        <f>[1]!s_val_dividendyield2($A329,$B$1)</f>
        <v>2.69939740251003</v>
      </c>
      <c r="M329">
        <f>[1]!s_val_evtoebitda($A329,$B$1)</f>
        <v>13.874152822878401</v>
      </c>
      <c r="N329">
        <f>[1]!s_risk_betar24($A329,$B$1)</f>
        <v>0.78990000486373901</v>
      </c>
      <c r="O329">
        <f>[1]!s_profitnotice_changeratio($A329,$B$1)</f>
        <v>0</v>
      </c>
      <c r="P329">
        <f>IFERROR([1]!i_pq_pctchange($A329,TEXT(DATE(YEAR($B$1),1,1),"yyyy-mm-dd"),$B$1),"")</f>
        <v>-10.6508875739645</v>
      </c>
      <c r="Q329">
        <f>[1]!s_west_netprofit($A329,YEAR($B$1),$B$1,180)</f>
        <v>0</v>
      </c>
      <c r="R329">
        <f>[1]!s_west_eps($A329,YEAR($B$1),$B$1,180)</f>
        <v>0</v>
      </c>
      <c r="S329">
        <f>[1]!s_west_instnum_np($A329,YEAR($B$1),$B$1,180)</f>
        <v>0</v>
      </c>
      <c r="T329">
        <f>[1]!s_west_stdnetprofit($A329,YEAR($B$1),$B$1,180)</f>
        <v>0</v>
      </c>
      <c r="U329">
        <f>[1]!s_west_mediannetprofit($A329,YEAR($B$1),$B$1,180)</f>
        <v>0</v>
      </c>
      <c r="V329">
        <f>[1]!s_west_maxnetprofit($A329,YEAR($B$1),$B$1,180)</f>
        <v>0</v>
      </c>
      <c r="W329">
        <f>[1]!s_west_minnetprofit($A329,YEAR($B$1),$B$1,180)</f>
        <v>0</v>
      </c>
      <c r="X329">
        <f>[1]!s_west_netprofit($A329,YEAR($B$1)+1,$B$1,180)</f>
        <v>0</v>
      </c>
      <c r="Y329">
        <f>[1]!s_west_eps($A329,YEAR($B$1)+1,$B$1,180)</f>
        <v>0</v>
      </c>
      <c r="Z329">
        <f>[1]!s_west_instnum_np($A329,YEAR($B$1)+1,$B$1,180)</f>
        <v>0</v>
      </c>
      <c r="AA329">
        <f>[1]!s_west_stdnetprofit($A329,YEAR($B$1)+1,$B$1,180)</f>
        <v>0</v>
      </c>
      <c r="AB329">
        <f>[1]!s_west_mediannetprofit($A329,YEAR($B$1)+1,$B$1,180)</f>
        <v>0</v>
      </c>
      <c r="AC329">
        <f>[1]!s_west_maxnetprofit($A329,YEAR($B$1)+1,$B$1,180)</f>
        <v>0</v>
      </c>
      <c r="AD329">
        <f>[1]!s_west_minnetprofit($A329,YEAR($B$1)+1,$B$1,180)</f>
        <v>0</v>
      </c>
      <c r="AE329">
        <f>[1]!s_west_avgroe($A329,YEAR($B$1),$B$1,180)</f>
        <v>0</v>
      </c>
      <c r="AF329">
        <f>IFERROR([1]!s_info_indexweight($A329,$B$1,"000016.SH"),"")</f>
        <v>0</v>
      </c>
      <c r="AG329">
        <f>IFERROR([1]!s_info_indexweight($A329,$B$1,"000300.SH"),"")</f>
        <v>0</v>
      </c>
      <c r="AH329">
        <f>IFERROR([1]!s_info_indexweight($A329,$B$1,"000905.SH"),"")</f>
        <v>0</v>
      </c>
      <c r="AI329">
        <f>IFERROR([1]!s_info_indexweight($A329,$B$1,"000852.SH"),"")</f>
        <v>2.5999999999999999E-2</v>
      </c>
    </row>
    <row r="330" spans="1:35">
      <c r="A330" t="s">
        <v>362</v>
      </c>
      <c r="B330">
        <f>[1]!s_dq_close($A330,$B$1,3)</f>
        <v>7.42</v>
      </c>
      <c r="C330">
        <f>[1]!s_dq_volume($A330,$B$1)</f>
        <v>52770670</v>
      </c>
      <c r="D330">
        <f>[1]!s_dq_amount($A330,$B$1)</f>
        <v>397675706</v>
      </c>
      <c r="E330">
        <f>[1]!s_dq_turn($A330,$B$1)</f>
        <v>5.1844295545016301</v>
      </c>
      <c r="F330">
        <f>[1]!S_VAL_MV($A330,$B$1)</f>
        <v>10971951751.74</v>
      </c>
      <c r="G330">
        <f>[1]!s_val_ev($A330,$B$1)</f>
        <v>10971951751.74</v>
      </c>
      <c r="H330">
        <f>[1]!s_val_ev1($A330,$B$1)</f>
        <v>11605149370.16</v>
      </c>
      <c r="I330">
        <f>IFERROR([1]!s_mq_amount($A330,$B$1),"")</f>
        <v>826691089</v>
      </c>
      <c r="J330">
        <f>[1]!s_val_pe_ttm($A330,$B$1)</f>
        <v>141.58967590332</v>
      </c>
      <c r="K330">
        <f>[1]!s_val_pb_lf($A330,$B$1)</f>
        <v>3.69017386436462</v>
      </c>
      <c r="L330">
        <f>[1]!s_val_dividendyield2($A330,$B$1)</f>
        <v>0</v>
      </c>
      <c r="M330">
        <f>[1]!s_val_evtoebitda($A330,$B$1)</f>
        <v>57.324981873253698</v>
      </c>
      <c r="N330">
        <f>[1]!s_risk_betar24($A330,$B$1)</f>
        <v>0.92720001935958896</v>
      </c>
      <c r="O330">
        <f>[1]!s_profitnotice_changeratio($A330,$B$1)</f>
        <v>0</v>
      </c>
      <c r="P330">
        <f>IFERROR([1]!i_pq_pctchange($A330,TEXT(DATE(YEAR($B$1),1,1),"yyyy-mm-dd"),$B$1),"")</f>
        <v>-16.158192090395499</v>
      </c>
      <c r="Q330">
        <f>[1]!s_west_netprofit($A330,YEAR($B$1),$B$1,180)</f>
        <v>136000000</v>
      </c>
      <c r="R330">
        <f>[1]!s_west_eps($A330,YEAR($B$1),$B$1,180)</f>
        <v>9.2000000178813907E-2</v>
      </c>
      <c r="S330">
        <f>[1]!s_west_instnum_np($A330,YEAR($B$1),$B$1,180)</f>
        <v>2</v>
      </c>
      <c r="T330">
        <f>[1]!s_west_stdnetprofit($A330,YEAR($B$1),$B$1,180)</f>
        <v>24041631</v>
      </c>
      <c r="U330">
        <f>[1]!s_west_mediannetprofit($A330,YEAR($B$1),$B$1,180)</f>
        <v>136000000</v>
      </c>
      <c r="V330">
        <f>[1]!s_west_maxnetprofit($A330,YEAR($B$1),$B$1,180)</f>
        <v>153000000</v>
      </c>
      <c r="W330">
        <f>[1]!s_west_minnetprofit($A330,YEAR($B$1),$B$1,180)</f>
        <v>119000000</v>
      </c>
      <c r="X330">
        <f>[1]!s_west_netprofit($A330,YEAR($B$1)+1,$B$1,180)</f>
        <v>188500000</v>
      </c>
      <c r="Y330">
        <f>[1]!s_west_eps($A330,YEAR($B$1)+1,$B$1,180)</f>
        <v>0.12749999761581399</v>
      </c>
      <c r="Z330">
        <f>[1]!s_west_instnum_np($A330,YEAR($B$1)+1,$B$1,180)</f>
        <v>2</v>
      </c>
      <c r="AA330">
        <f>[1]!s_west_stdnetprofit($A330,YEAR($B$1)+1,$B$1,180)</f>
        <v>45961941</v>
      </c>
      <c r="AB330">
        <f>[1]!s_west_mediannetprofit($A330,YEAR($B$1)+1,$B$1,180)</f>
        <v>188500000</v>
      </c>
      <c r="AC330">
        <f>[1]!s_west_maxnetprofit($A330,YEAR($B$1)+1,$B$1,180)</f>
        <v>221000000</v>
      </c>
      <c r="AD330">
        <f>[1]!s_west_minnetprofit($A330,YEAR($B$1)+1,$B$1,180)</f>
        <v>156000000</v>
      </c>
      <c r="AE330">
        <f>[1]!s_west_avgroe($A330,YEAR($B$1),$B$1,180)</f>
        <v>4.4499998092651403</v>
      </c>
      <c r="AF330">
        <f>IFERROR([1]!s_info_indexweight($A330,$B$1,"000016.SH"),"")</f>
        <v>0</v>
      </c>
      <c r="AG330">
        <f>IFERROR([1]!s_info_indexweight($A330,$B$1,"000300.SH"),"")</f>
        <v>0</v>
      </c>
      <c r="AH330">
        <f>IFERROR([1]!s_info_indexweight($A330,$B$1,"000905.SH"),"")</f>
        <v>0</v>
      </c>
      <c r="AI330">
        <f>IFERROR([1]!s_info_indexweight($A330,$B$1,"000852.SH"),"")</f>
        <v>7.1999999999999995E-2</v>
      </c>
    </row>
    <row r="331" spans="1:35">
      <c r="A331" t="s">
        <v>363</v>
      </c>
      <c r="B331">
        <f>[1]!s_dq_close($A331,$B$1,3)</f>
        <v>32.99</v>
      </c>
      <c r="C331">
        <f>[1]!s_dq_volume($A331,$B$1)</f>
        <v>13286916</v>
      </c>
      <c r="D331">
        <f>[1]!s_dq_amount($A331,$B$1)</f>
        <v>437476609</v>
      </c>
      <c r="E331">
        <f>[1]!s_dq_turn($A331,$B$1)</f>
        <v>1.1921159578873</v>
      </c>
      <c r="F331">
        <f>[1]!S_VAL_MV($A331,$B$1)</f>
        <v>36777797489.650002</v>
      </c>
      <c r="G331">
        <f>[1]!s_val_ev($A331,$B$1)</f>
        <v>36777797489.650002</v>
      </c>
      <c r="H331">
        <f>[1]!s_val_ev1($A331,$B$1)</f>
        <v>37445479995.529999</v>
      </c>
      <c r="I331">
        <f>IFERROR([1]!s_mq_amount($A331,$B$1),"")</f>
        <v>1007433198</v>
      </c>
      <c r="J331">
        <f>[1]!s_val_pe_ttm($A331,$B$1)</f>
        <v>54.3690376281738</v>
      </c>
      <c r="K331">
        <f>[1]!s_val_pb_lf($A331,$B$1)</f>
        <v>4.3089938163757298</v>
      </c>
      <c r="L331">
        <f>[1]!s_val_dividendyield2($A331,$B$1)</f>
        <v>1.6671718702637199</v>
      </c>
      <c r="M331">
        <f>[1]!s_val_evtoebitda($A331,$B$1)</f>
        <v>33.876031467733597</v>
      </c>
      <c r="N331">
        <f>[1]!s_risk_betar24($A331,$B$1)</f>
        <v>-7.0100001990795094E-2</v>
      </c>
      <c r="O331">
        <f>[1]!s_profitnotice_changeratio($A331,$B$1)</f>
        <v>0</v>
      </c>
      <c r="P331">
        <f>IFERROR([1]!i_pq_pctchange($A331,TEXT(DATE(YEAR($B$1),1,1),"yyyy-mm-dd"),$B$1),"")</f>
        <v>-32.350066154853302</v>
      </c>
      <c r="Q331">
        <f>[1]!s_west_netprofit($A331,YEAR($B$1),$B$1,180)</f>
        <v>800932000</v>
      </c>
      <c r="R331">
        <f>[1]!s_west_eps($A331,YEAR($B$1),$B$1,180)</f>
        <v>0.71840000152587902</v>
      </c>
      <c r="S331">
        <f>[1]!s_west_instnum_np($A331,YEAR($B$1),$B$1,180)</f>
        <v>10</v>
      </c>
      <c r="T331">
        <f>[1]!s_west_stdnetprofit($A331,YEAR($B$1),$B$1,180)</f>
        <v>85752024</v>
      </c>
      <c r="U331">
        <f>[1]!s_west_mediannetprofit($A331,YEAR($B$1),$B$1,180)</f>
        <v>794970000</v>
      </c>
      <c r="V331">
        <f>[1]!s_west_maxnetprofit($A331,YEAR($B$1),$B$1,180)</f>
        <v>1020540000</v>
      </c>
      <c r="W331">
        <f>[1]!s_west_minnetprofit($A331,YEAR($B$1),$B$1,180)</f>
        <v>692000000</v>
      </c>
      <c r="X331">
        <f>[1]!s_west_netprofit($A331,YEAR($B$1)+1,$B$1,180)</f>
        <v>1008739000</v>
      </c>
      <c r="Y331">
        <f>[1]!s_west_eps($A331,YEAR($B$1)+1,$B$1,180)</f>
        <v>0.90479999780654896</v>
      </c>
      <c r="Z331">
        <f>[1]!s_west_instnum_np($A331,YEAR($B$1)+1,$B$1,180)</f>
        <v>10</v>
      </c>
      <c r="AA331">
        <f>[1]!s_west_stdnetprofit($A331,YEAR($B$1)+1,$B$1,180)</f>
        <v>149712695</v>
      </c>
      <c r="AB331">
        <f>[1]!s_west_mediannetprofit($A331,YEAR($B$1)+1,$B$1,180)</f>
        <v>970960000</v>
      </c>
      <c r="AC331">
        <f>[1]!s_west_maxnetprofit($A331,YEAR($B$1)+1,$B$1,180)</f>
        <v>1406080000</v>
      </c>
      <c r="AD331">
        <f>[1]!s_west_minnetprofit($A331,YEAR($B$1)+1,$B$1,180)</f>
        <v>857000000</v>
      </c>
      <c r="AE331">
        <f>[1]!s_west_avgroe($A331,YEAR($B$1),$B$1,180)</f>
        <v>8.8540000915527308</v>
      </c>
      <c r="AF331">
        <f>IFERROR([1]!s_info_indexweight($A331,$B$1,"000016.SH"),"")</f>
        <v>0</v>
      </c>
      <c r="AG331">
        <f>IFERROR([1]!s_info_indexweight($A331,$B$1,"000300.SH"),"")</f>
        <v>0</v>
      </c>
      <c r="AH331">
        <f>IFERROR([1]!s_info_indexweight($A331,$B$1,"000905.SH"),"")</f>
        <v>0.17699999999999999</v>
      </c>
      <c r="AI331">
        <f>IFERROR([1]!s_info_indexweight($A331,$B$1,"000852.SH"),"")</f>
        <v>0</v>
      </c>
    </row>
    <row r="332" spans="1:35">
      <c r="A332" t="s">
        <v>364</v>
      </c>
      <c r="B332">
        <f>[1]!s_dq_close($A332,$B$1,3)</f>
        <v>17.14</v>
      </c>
      <c r="C332">
        <f>[1]!s_dq_volume($A332,$B$1)</f>
        <v>9708142</v>
      </c>
      <c r="D332">
        <f>[1]!s_dq_amount($A332,$B$1)</f>
        <v>167051319</v>
      </c>
      <c r="E332">
        <f>[1]!s_dq_turn($A332,$B$1)</f>
        <v>0.79644284687120803</v>
      </c>
      <c r="F332">
        <f>[1]!S_VAL_MV($A332,$B$1)</f>
        <v>21306934897.939999</v>
      </c>
      <c r="G332">
        <f>[1]!s_val_ev($A332,$B$1)</f>
        <v>21306934897.939999</v>
      </c>
      <c r="H332">
        <f>[1]!s_val_ev1($A332,$B$1)</f>
        <v>29929948566.650002</v>
      </c>
      <c r="I332">
        <f>IFERROR([1]!s_mq_amount($A332,$B$1),"")</f>
        <v>425552412</v>
      </c>
      <c r="J332">
        <f>[1]!s_val_pe_ttm($A332,$B$1)</f>
        <v>14.344017028808601</v>
      </c>
      <c r="K332">
        <f>[1]!s_val_pb_lf($A332,$B$1)</f>
        <v>1.8982251882553101</v>
      </c>
      <c r="L332">
        <f>[1]!s_val_dividendyield2($A332,$B$1)</f>
        <v>2.9066483516588599</v>
      </c>
      <c r="M332">
        <f>[1]!s_val_evtoebitda($A332,$B$1)</f>
        <v>8.9512256163597392</v>
      </c>
      <c r="N332">
        <f>[1]!s_risk_betar24($A332,$B$1)</f>
        <v>1.0595999956130999</v>
      </c>
      <c r="O332">
        <f>[1]!s_profitnotice_changeratio($A332,$B$1)</f>
        <v>0</v>
      </c>
      <c r="P332">
        <f>IFERROR([1]!i_pq_pctchange($A332,TEXT(DATE(YEAR($B$1),1,1),"yyyy-mm-dd"),$B$1),"")</f>
        <v>4.8214234962903104</v>
      </c>
      <c r="Q332">
        <f>[1]!s_west_netprofit($A332,YEAR($B$1),$B$1,180)</f>
        <v>1304400000</v>
      </c>
      <c r="R332">
        <f>[1]!s_west_eps($A332,YEAR($B$1),$B$1,180)</f>
        <v>1.04929995536804</v>
      </c>
      <c r="S332">
        <f>[1]!s_west_instnum_np($A332,YEAR($B$1),$B$1,180)</f>
        <v>15</v>
      </c>
      <c r="T332">
        <f>[1]!s_west_stdnetprofit($A332,YEAR($B$1),$B$1,180)</f>
        <v>161903322</v>
      </c>
      <c r="U332">
        <f>[1]!s_west_mediannetprofit($A332,YEAR($B$1),$B$1,180)</f>
        <v>1380000000</v>
      </c>
      <c r="V332">
        <f>[1]!s_west_maxnetprofit($A332,YEAR($B$1),$B$1,180)</f>
        <v>1501000000</v>
      </c>
      <c r="W332">
        <f>[1]!s_west_minnetprofit($A332,YEAR($B$1),$B$1,180)</f>
        <v>1027000000</v>
      </c>
      <c r="X332">
        <f>[1]!s_west_netprofit($A332,YEAR($B$1)+1,$B$1,180)</f>
        <v>1718073750</v>
      </c>
      <c r="Y332">
        <f>[1]!s_west_eps($A332,YEAR($B$1)+1,$B$1,180)</f>
        <v>1.3820999860763501</v>
      </c>
      <c r="Z332">
        <f>[1]!s_west_instnum_np($A332,YEAR($B$1)+1,$B$1,180)</f>
        <v>16</v>
      </c>
      <c r="AA332">
        <f>[1]!s_west_stdnetprofit($A332,YEAR($B$1)+1,$B$1,180)</f>
        <v>246545177</v>
      </c>
      <c r="AB332">
        <f>[1]!s_west_mediannetprofit($A332,YEAR($B$1)+1,$B$1,180)</f>
        <v>1703090000</v>
      </c>
      <c r="AC332">
        <f>[1]!s_west_maxnetprofit($A332,YEAR($B$1)+1,$B$1,180)</f>
        <v>2249000000</v>
      </c>
      <c r="AD332">
        <f>[1]!s_west_minnetprofit($A332,YEAR($B$1)+1,$B$1,180)</f>
        <v>1290000000</v>
      </c>
      <c r="AE332">
        <f>[1]!s_west_avgroe($A332,YEAR($B$1),$B$1,180)</f>
        <v>11.0186004638672</v>
      </c>
      <c r="AF332">
        <f>IFERROR([1]!s_info_indexweight($A332,$B$1,"000016.SH"),"")</f>
        <v>0</v>
      </c>
      <c r="AG332">
        <f>IFERROR([1]!s_info_indexweight($A332,$B$1,"000300.SH"),"")</f>
        <v>0</v>
      </c>
      <c r="AH332">
        <f>IFERROR([1]!s_info_indexweight($A332,$B$1,"000905.SH"),"")</f>
        <v>0.1</v>
      </c>
      <c r="AI332">
        <f>IFERROR([1]!s_info_indexweight($A332,$B$1,"000852.SH"),"")</f>
        <v>0</v>
      </c>
    </row>
    <row r="333" spans="1:35">
      <c r="A333" t="s">
        <v>365</v>
      </c>
      <c r="B333">
        <f>[1]!s_dq_close($A333,$B$1,3)</f>
        <v>5.12</v>
      </c>
      <c r="C333">
        <f>[1]!s_dq_volume($A333,$B$1)</f>
        <v>6373600</v>
      </c>
      <c r="D333">
        <f>[1]!s_dq_amount($A333,$B$1)</f>
        <v>32926509</v>
      </c>
      <c r="E333">
        <f>[1]!s_dq_turn($A333,$B$1)</f>
        <v>0.50489787057437696</v>
      </c>
      <c r="F333">
        <f>[1]!S_VAL_MV($A333,$B$1)</f>
        <v>6463254036.4799995</v>
      </c>
      <c r="G333">
        <f>[1]!s_val_ev($A333,$B$1)</f>
        <v>6463254036.4799995</v>
      </c>
      <c r="H333">
        <f>[1]!s_val_ev1($A333,$B$1)</f>
        <v>10846372739.84</v>
      </c>
      <c r="I333">
        <f>IFERROR([1]!s_mq_amount($A333,$B$1),"")</f>
        <v>68752967</v>
      </c>
      <c r="J333">
        <f>[1]!s_val_pe_ttm($A333,$B$1)</f>
        <v>-9.2152681350708008</v>
      </c>
      <c r="K333">
        <f>[1]!s_val_pb_lf($A333,$B$1)</f>
        <v>0.83377426862716697</v>
      </c>
      <c r="L333">
        <f>[1]!s_val_dividendyield2($A333,$B$1)</f>
        <v>2.44140625</v>
      </c>
      <c r="M333">
        <f>[1]!s_val_evtoebitda($A333,$B$1)</f>
        <v>109.775297608156</v>
      </c>
      <c r="N333">
        <f>[1]!s_risk_betar24($A333,$B$1)</f>
        <v>-0.36309999227523798</v>
      </c>
      <c r="O333">
        <f>[1]!s_profitnotice_changeratio($A333,$B$1)</f>
        <v>0</v>
      </c>
      <c r="P333">
        <f>IFERROR([1]!i_pq_pctchange($A333,TEXT(DATE(YEAR($B$1),1,1),"yyyy-mm-dd"),$B$1),"")</f>
        <v>-16.3398692810458</v>
      </c>
      <c r="Q333">
        <f>[1]!s_west_netprofit($A333,YEAR($B$1),$B$1,180)</f>
        <v>0</v>
      </c>
      <c r="R333">
        <f>[1]!s_west_eps($A333,YEAR($B$1),$B$1,180)</f>
        <v>0</v>
      </c>
      <c r="S333">
        <f>[1]!s_west_instnum_np($A333,YEAR($B$1),$B$1,180)</f>
        <v>0</v>
      </c>
      <c r="T333">
        <f>[1]!s_west_stdnetprofit($A333,YEAR($B$1),$B$1,180)</f>
        <v>0</v>
      </c>
      <c r="U333">
        <f>[1]!s_west_mediannetprofit($A333,YEAR($B$1),$B$1,180)</f>
        <v>0</v>
      </c>
      <c r="V333">
        <f>[1]!s_west_maxnetprofit($A333,YEAR($B$1),$B$1,180)</f>
        <v>0</v>
      </c>
      <c r="W333">
        <f>[1]!s_west_minnetprofit($A333,YEAR($B$1),$B$1,180)</f>
        <v>0</v>
      </c>
      <c r="X333">
        <f>[1]!s_west_netprofit($A333,YEAR($B$1)+1,$B$1,180)</f>
        <v>0</v>
      </c>
      <c r="Y333">
        <f>[1]!s_west_eps($A333,YEAR($B$1)+1,$B$1,180)</f>
        <v>0</v>
      </c>
      <c r="Z333">
        <f>[1]!s_west_instnum_np($A333,YEAR($B$1)+1,$B$1,180)</f>
        <v>0</v>
      </c>
      <c r="AA333">
        <f>[1]!s_west_stdnetprofit($A333,YEAR($B$1)+1,$B$1,180)</f>
        <v>0</v>
      </c>
      <c r="AB333">
        <f>[1]!s_west_mediannetprofit($A333,YEAR($B$1)+1,$B$1,180)</f>
        <v>0</v>
      </c>
      <c r="AC333">
        <f>[1]!s_west_maxnetprofit($A333,YEAR($B$1)+1,$B$1,180)</f>
        <v>0</v>
      </c>
      <c r="AD333">
        <f>[1]!s_west_minnetprofit($A333,YEAR($B$1)+1,$B$1,180)</f>
        <v>0</v>
      </c>
      <c r="AE333">
        <f>[1]!s_west_avgroe($A333,YEAR($B$1),$B$1,180)</f>
        <v>0</v>
      </c>
      <c r="AF333">
        <f>IFERROR([1]!s_info_indexweight($A333,$B$1,"000016.SH"),"")</f>
        <v>0</v>
      </c>
      <c r="AG333">
        <f>IFERROR([1]!s_info_indexweight($A333,$B$1,"000300.SH"),"")</f>
        <v>0</v>
      </c>
      <c r="AH333">
        <f>IFERROR([1]!s_info_indexweight($A333,$B$1,"000905.SH"),"")</f>
        <v>0</v>
      </c>
      <c r="AI333">
        <f>IFERROR([1]!s_info_indexweight($A333,$B$1,"000852.SH"),"")</f>
        <v>2.8000000000000001E-2</v>
      </c>
    </row>
    <row r="334" spans="1:35">
      <c r="A334" t="s">
        <v>366</v>
      </c>
      <c r="B334">
        <f>[1]!s_dq_close($A334,$B$1,3)</f>
        <v>44.69</v>
      </c>
      <c r="C334">
        <f>[1]!s_dq_volume($A334,$B$1)</f>
        <v>6034771</v>
      </c>
      <c r="D334">
        <f>[1]!s_dq_amount($A334,$B$1)</f>
        <v>272346336</v>
      </c>
      <c r="E334">
        <f>[1]!s_dq_turn($A334,$B$1)</f>
        <v>0.400606269666681</v>
      </c>
      <c r="F334">
        <f>[1]!S_VAL_MV($A334,$B$1)</f>
        <v>67323030357.059998</v>
      </c>
      <c r="G334">
        <f>[1]!s_val_ev($A334,$B$1)</f>
        <v>67323030357.059998</v>
      </c>
      <c r="H334">
        <f>[1]!s_val_ev1($A334,$B$1)</f>
        <v>67537228381.050003</v>
      </c>
      <c r="I334">
        <f>IFERROR([1]!s_mq_amount($A334,$B$1),"")</f>
        <v>558880924</v>
      </c>
      <c r="J334">
        <f>[1]!s_val_pe_ttm($A334,$B$1)</f>
        <v>66.294769287109403</v>
      </c>
      <c r="K334">
        <f>[1]!s_val_pb_lf($A334,$B$1)</f>
        <v>1.36720931529999</v>
      </c>
      <c r="L334">
        <f>[1]!s_val_dividendyield2($A334,$B$1)</f>
        <v>5.1846050570597502</v>
      </c>
      <c r="M334">
        <f>[1]!s_val_evtoebitda($A334,$B$1)</f>
        <v>13.910638834199</v>
      </c>
      <c r="N334">
        <f>[1]!s_risk_betar24($A334,$B$1)</f>
        <v>1.1813999414444001</v>
      </c>
      <c r="O334">
        <f>[1]!s_profitnotice_changeratio($A334,$B$1)</f>
        <v>0</v>
      </c>
      <c r="P334">
        <f>IFERROR([1]!i_pq_pctchange($A334,TEXT(DATE(YEAR($B$1),1,1),"yyyy-mm-dd"),$B$1),"")</f>
        <v>-26.424102732960201</v>
      </c>
      <c r="Q334">
        <f>[1]!s_west_netprofit($A334,YEAR($B$1),$B$1,180)</f>
        <v>2417367005</v>
      </c>
      <c r="R334">
        <f>[1]!s_west_eps($A334,YEAR($B$1),$B$1,180)</f>
        <v>1.6046999692916899</v>
      </c>
      <c r="S334">
        <f>[1]!s_west_instnum_np($A334,YEAR($B$1),$B$1,180)</f>
        <v>17</v>
      </c>
      <c r="T334">
        <f>[1]!s_west_stdnetprofit($A334,YEAR($B$1),$B$1,180)</f>
        <v>592160301</v>
      </c>
      <c r="U334">
        <f>[1]!s_west_mediannetprofit($A334,YEAR($B$1),$B$1,180)</f>
        <v>2180000000</v>
      </c>
      <c r="V334">
        <f>[1]!s_west_maxnetprofit($A334,YEAR($B$1),$B$1,180)</f>
        <v>3946886094</v>
      </c>
      <c r="W334">
        <f>[1]!s_west_minnetprofit($A334,YEAR($B$1),$B$1,180)</f>
        <v>1845000000</v>
      </c>
      <c r="X334">
        <f>[1]!s_west_netprofit($A334,YEAR($B$1)+1,$B$1,180)</f>
        <v>2718075904</v>
      </c>
      <c r="Y334">
        <f>[1]!s_west_eps($A334,YEAR($B$1)+1,$B$1,180)</f>
        <v>1.80429995059967</v>
      </c>
      <c r="Z334">
        <f>[1]!s_west_instnum_np($A334,YEAR($B$1)+1,$B$1,180)</f>
        <v>17</v>
      </c>
      <c r="AA334">
        <f>[1]!s_west_stdnetprofit($A334,YEAR($B$1)+1,$B$1,180)</f>
        <v>638707505</v>
      </c>
      <c r="AB334">
        <f>[1]!s_west_mediannetprofit($A334,YEAR($B$1)+1,$B$1,180)</f>
        <v>2526350000</v>
      </c>
      <c r="AC334">
        <f>[1]!s_west_maxnetprofit($A334,YEAR($B$1)+1,$B$1,180)</f>
        <v>4353626264</v>
      </c>
      <c r="AD334">
        <f>[1]!s_west_minnetprofit($A334,YEAR($B$1)+1,$B$1,180)</f>
        <v>2110000000</v>
      </c>
      <c r="AE334">
        <f>[1]!s_west_avgroe($A334,YEAR($B$1),$B$1,180)</f>
        <v>5.00470018386841</v>
      </c>
      <c r="AF334">
        <f>IFERROR([1]!s_info_indexweight($A334,$B$1,"000016.SH"),"")</f>
        <v>0</v>
      </c>
      <c r="AG334">
        <f>IFERROR([1]!s_info_indexweight($A334,$B$1,"000300.SH"),"")</f>
        <v>0.10390000000000001</v>
      </c>
      <c r="AH334">
        <f>IFERROR([1]!s_info_indexweight($A334,$B$1,"000905.SH"),"")</f>
        <v>0</v>
      </c>
      <c r="AI334">
        <f>IFERROR([1]!s_info_indexweight($A334,$B$1,"000852.SH"),"")</f>
        <v>0</v>
      </c>
    </row>
    <row r="335" spans="1:35">
      <c r="A335" t="s">
        <v>367</v>
      </c>
      <c r="B335">
        <f>[1]!s_dq_close($A335,$B$1,3)</f>
        <v>47.2</v>
      </c>
      <c r="C335">
        <f>[1]!s_dq_volume($A335,$B$1)</f>
        <v>10823741</v>
      </c>
      <c r="D335">
        <f>[1]!s_dq_amount($A335,$B$1)</f>
        <v>508509679</v>
      </c>
      <c r="E335">
        <f>[1]!s_dq_turn($A335,$B$1)</f>
        <v>0.65831699263855803</v>
      </c>
      <c r="F335">
        <f>[1]!S_VAL_MV($A335,$B$1)</f>
        <v>77662032004.800003</v>
      </c>
      <c r="G335">
        <f>[1]!s_val_ev($A335,$B$1)</f>
        <v>77662032004.800003</v>
      </c>
      <c r="H335">
        <f>[1]!s_val_ev1($A335,$B$1)</f>
        <v>83418292475.880005</v>
      </c>
      <c r="I335">
        <f>IFERROR([1]!s_mq_amount($A335,$B$1),"")</f>
        <v>1273636520</v>
      </c>
      <c r="J335">
        <f>[1]!s_val_pe_ttm($A335,$B$1)</f>
        <v>19.989702224731399</v>
      </c>
      <c r="K335">
        <f>[1]!s_val_pb_lf($A335,$B$1)</f>
        <v>3.1789855957031201</v>
      </c>
      <c r="L335">
        <f>[1]!s_val_dividendyield2($A335,$B$1)</f>
        <v>2.7848762711569601</v>
      </c>
      <c r="M335">
        <f>[1]!s_val_evtoebitda($A335,$B$1)</f>
        <v>10.2041054802262</v>
      </c>
      <c r="N335">
        <f>[1]!s_risk_betar24($A335,$B$1)</f>
        <v>1.2092000246048</v>
      </c>
      <c r="O335">
        <f>[1]!s_profitnotice_changeratio($A335,$B$1)</f>
        <v>0</v>
      </c>
      <c r="P335">
        <f>IFERROR([1]!i_pq_pctchange($A335,TEXT(DATE(YEAR($B$1),1,1),"yyyy-mm-dd"),$B$1),"")</f>
        <v>-14.7706753340556</v>
      </c>
      <c r="Q335">
        <f>[1]!s_west_netprofit($A335,YEAR($B$1),$B$1,180)</f>
        <v>4840726667</v>
      </c>
      <c r="R335">
        <f>[1]!s_west_eps($A335,YEAR($B$1),$B$1,180)</f>
        <v>2.9419999122619598</v>
      </c>
      <c r="S335">
        <f>[1]!s_west_instnum_np($A335,YEAR($B$1),$B$1,180)</f>
        <v>12</v>
      </c>
      <c r="T335">
        <f>[1]!s_west_stdnetprofit($A335,YEAR($B$1),$B$1,180)</f>
        <v>342399156</v>
      </c>
      <c r="U335">
        <f>[1]!s_west_mediannetprofit($A335,YEAR($B$1),$B$1,180)</f>
        <v>4878000000</v>
      </c>
      <c r="V335">
        <f>[1]!s_west_maxnetprofit($A335,YEAR($B$1),$B$1,180)</f>
        <v>5424000000</v>
      </c>
      <c r="W335">
        <f>[1]!s_west_minnetprofit($A335,YEAR($B$1),$B$1,180)</f>
        <v>4047000000</v>
      </c>
      <c r="X335">
        <f>[1]!s_west_netprofit($A335,YEAR($B$1)+1,$B$1,180)</f>
        <v>6360279167</v>
      </c>
      <c r="Y335">
        <f>[1]!s_west_eps($A335,YEAR($B$1)+1,$B$1,180)</f>
        <v>3.86549997329712</v>
      </c>
      <c r="Z335">
        <f>[1]!s_west_instnum_np($A335,YEAR($B$1)+1,$B$1,180)</f>
        <v>12</v>
      </c>
      <c r="AA335">
        <f>[1]!s_west_stdnetprofit($A335,YEAR($B$1)+1,$B$1,180)</f>
        <v>471553759</v>
      </c>
      <c r="AB335">
        <f>[1]!s_west_mediannetprofit($A335,YEAR($B$1)+1,$B$1,180)</f>
        <v>6428000000</v>
      </c>
      <c r="AC335">
        <f>[1]!s_west_maxnetprofit($A335,YEAR($B$1)+1,$B$1,180)</f>
        <v>6934730000</v>
      </c>
      <c r="AD335">
        <f>[1]!s_west_minnetprofit($A335,YEAR($B$1)+1,$B$1,180)</f>
        <v>5602000000</v>
      </c>
      <c r="AE335">
        <f>[1]!s_west_avgroe($A335,YEAR($B$1),$B$1,180)</f>
        <v>18.225000381469702</v>
      </c>
      <c r="AF335">
        <f>IFERROR([1]!s_info_indexweight($A335,$B$1,"000016.SH"),"")</f>
        <v>0</v>
      </c>
      <c r="AG335">
        <f>IFERROR([1]!s_info_indexweight($A335,$B$1,"000300.SH"),"")</f>
        <v>0.1527</v>
      </c>
      <c r="AH335">
        <f>IFERROR([1]!s_info_indexweight($A335,$B$1,"000905.SH"),"")</f>
        <v>0</v>
      </c>
      <c r="AI335">
        <f>IFERROR([1]!s_info_indexweight($A335,$B$1,"000852.SH"),"")</f>
        <v>0</v>
      </c>
    </row>
    <row r="336" spans="1:35">
      <c r="A336" t="s">
        <v>368</v>
      </c>
      <c r="B336">
        <f>[1]!s_dq_close($A336,$B$1,3)</f>
        <v>8.94</v>
      </c>
      <c r="C336">
        <f>[1]!s_dq_volume($A336,$B$1)</f>
        <v>22870881</v>
      </c>
      <c r="D336">
        <f>[1]!s_dq_amount($A336,$B$1)</f>
        <v>204910770</v>
      </c>
      <c r="E336">
        <f>[1]!s_dq_turn($A336,$B$1)</f>
        <v>1.21406985470163</v>
      </c>
      <c r="F336">
        <f>[1]!S_VAL_MV($A336,$B$1)</f>
        <v>16876120641.360001</v>
      </c>
      <c r="G336">
        <f>[1]!s_val_ev($A336,$B$1)</f>
        <v>16876120641.360001</v>
      </c>
      <c r="H336">
        <f>[1]!s_val_ev1($A336,$B$1)</f>
        <v>23880895219</v>
      </c>
      <c r="I336">
        <f>IFERROR([1]!s_mq_amount($A336,$B$1),"")</f>
        <v>355154322</v>
      </c>
      <c r="J336">
        <f>[1]!s_val_pe_ttm($A336,$B$1)</f>
        <v>42.044891357421903</v>
      </c>
      <c r="K336">
        <f>[1]!s_val_pb_lf($A336,$B$1)</f>
        <v>1.73997330665588</v>
      </c>
      <c r="L336">
        <f>[1]!s_val_dividendyield2($A336,$B$1)</f>
        <v>1.57854255098245</v>
      </c>
      <c r="M336">
        <f>[1]!s_val_evtoebitda($A336,$B$1)</f>
        <v>17.2413691352806</v>
      </c>
      <c r="N336">
        <f>[1]!s_risk_betar24($A336,$B$1)</f>
        <v>1.06690001487732</v>
      </c>
      <c r="O336">
        <f>[1]!s_profitnotice_changeratio($A336,$B$1)</f>
        <v>0</v>
      </c>
      <c r="P336">
        <f>IFERROR([1]!i_pq_pctchange($A336,TEXT(DATE(YEAR($B$1),1,1),"yyyy-mm-dd"),$B$1),"")</f>
        <v>-18.206770356816101</v>
      </c>
      <c r="Q336">
        <f>[1]!s_west_netprofit($A336,YEAR($B$1),$B$1,180)</f>
        <v>0</v>
      </c>
      <c r="R336">
        <f>[1]!s_west_eps($A336,YEAR($B$1),$B$1,180)</f>
        <v>0</v>
      </c>
      <c r="S336">
        <f>[1]!s_west_instnum_np($A336,YEAR($B$1),$B$1,180)</f>
        <v>0</v>
      </c>
      <c r="T336">
        <f>[1]!s_west_stdnetprofit($A336,YEAR($B$1),$B$1,180)</f>
        <v>0</v>
      </c>
      <c r="U336">
        <f>[1]!s_west_mediannetprofit($A336,YEAR($B$1),$B$1,180)</f>
        <v>0</v>
      </c>
      <c r="V336">
        <f>[1]!s_west_maxnetprofit($A336,YEAR($B$1),$B$1,180)</f>
        <v>0</v>
      </c>
      <c r="W336">
        <f>[1]!s_west_minnetprofit($A336,YEAR($B$1),$B$1,180)</f>
        <v>0</v>
      </c>
      <c r="X336">
        <f>[1]!s_west_netprofit($A336,YEAR($B$1)+1,$B$1,180)</f>
        <v>0</v>
      </c>
      <c r="Y336">
        <f>[1]!s_west_eps($A336,YEAR($B$1)+1,$B$1,180)</f>
        <v>0</v>
      </c>
      <c r="Z336">
        <f>[1]!s_west_instnum_np($A336,YEAR($B$1)+1,$B$1,180)</f>
        <v>0</v>
      </c>
      <c r="AA336">
        <f>[1]!s_west_stdnetprofit($A336,YEAR($B$1)+1,$B$1,180)</f>
        <v>0</v>
      </c>
      <c r="AB336">
        <f>[1]!s_west_mediannetprofit($A336,YEAR($B$1)+1,$B$1,180)</f>
        <v>0</v>
      </c>
      <c r="AC336">
        <f>[1]!s_west_maxnetprofit($A336,YEAR($B$1)+1,$B$1,180)</f>
        <v>0</v>
      </c>
      <c r="AD336">
        <f>[1]!s_west_minnetprofit($A336,YEAR($B$1)+1,$B$1,180)</f>
        <v>0</v>
      </c>
      <c r="AE336">
        <f>[1]!s_west_avgroe($A336,YEAR($B$1),$B$1,180)</f>
        <v>0</v>
      </c>
      <c r="AF336">
        <f>IFERROR([1]!s_info_indexweight($A336,$B$1,"000016.SH"),"")</f>
        <v>0</v>
      </c>
      <c r="AG336">
        <f>IFERROR([1]!s_info_indexweight($A336,$B$1,"000300.SH"),"")</f>
        <v>0</v>
      </c>
      <c r="AH336">
        <f>IFERROR([1]!s_info_indexweight($A336,$B$1,"000905.SH"),"")</f>
        <v>9.7000000000000003E-2</v>
      </c>
      <c r="AI336">
        <f>IFERROR([1]!s_info_indexweight($A336,$B$1,"000852.SH"),"")</f>
        <v>0</v>
      </c>
    </row>
    <row r="337" spans="1:35">
      <c r="A337" t="s">
        <v>369</v>
      </c>
      <c r="B337">
        <f>[1]!s_dq_close($A337,$B$1,3)</f>
        <v>28.48</v>
      </c>
      <c r="C337">
        <f>[1]!s_dq_volume($A337,$B$1)</f>
        <v>12484547</v>
      </c>
      <c r="D337">
        <f>[1]!s_dq_amount($A337,$B$1)</f>
        <v>362146932</v>
      </c>
      <c r="E337">
        <f>[1]!s_dq_turn($A337,$B$1)</f>
        <v>4.7485420353473504</v>
      </c>
      <c r="F337">
        <f>[1]!S_VAL_MV($A337,$B$1)</f>
        <v>11745340793.92</v>
      </c>
      <c r="G337">
        <f>[1]!s_val_ev($A337,$B$1)</f>
        <v>11745340793.92</v>
      </c>
      <c r="H337">
        <f>[1]!s_val_ev1($A337,$B$1)</f>
        <v>11758633834.67</v>
      </c>
      <c r="I337">
        <f>IFERROR([1]!s_mq_amount($A337,$B$1),"")</f>
        <v>696340946</v>
      </c>
      <c r="J337">
        <f>[1]!s_val_pe_ttm($A337,$B$1)</f>
        <v>23.9925746917725</v>
      </c>
      <c r="K337">
        <f>[1]!s_val_pb_lf($A337,$B$1)</f>
        <v>4.4237585067748997</v>
      </c>
      <c r="L337">
        <f>[1]!s_val_dividendyield2($A337,$B$1)</f>
        <v>3.51123596101599</v>
      </c>
      <c r="M337">
        <f>[1]!s_val_evtoebitda($A337,$B$1)</f>
        <v>17.5232416639737</v>
      </c>
      <c r="N337">
        <f>[1]!s_risk_betar24($A337,$B$1)</f>
        <v>0.97479999065399203</v>
      </c>
      <c r="O337">
        <f>[1]!s_profitnotice_changeratio($A337,$B$1)</f>
        <v>0</v>
      </c>
      <c r="P337">
        <f>IFERROR([1]!i_pq_pctchange($A337,TEXT(DATE(YEAR($B$1),1,1),"yyyy-mm-dd"),$B$1),"")</f>
        <v>-17.806164931518399</v>
      </c>
      <c r="Q337">
        <f>[1]!s_west_netprofit($A337,YEAR($B$1),$B$1,180)</f>
        <v>587735000</v>
      </c>
      <c r="R337">
        <f>[1]!s_west_eps($A337,YEAR($B$1),$B$1,180)</f>
        <v>1.4250999689102199</v>
      </c>
      <c r="S337">
        <f>[1]!s_west_instnum_np($A337,YEAR($B$1),$B$1,180)</f>
        <v>14</v>
      </c>
      <c r="T337">
        <f>[1]!s_west_stdnetprofit($A337,YEAR($B$1),$B$1,180)</f>
        <v>26677486</v>
      </c>
      <c r="U337">
        <f>[1]!s_west_mediannetprofit($A337,YEAR($B$1),$B$1,180)</f>
        <v>587420000</v>
      </c>
      <c r="V337">
        <f>[1]!s_west_maxnetprofit($A337,YEAR($B$1),$B$1,180)</f>
        <v>644530000</v>
      </c>
      <c r="W337">
        <f>[1]!s_west_minnetprofit($A337,YEAR($B$1),$B$1,180)</f>
        <v>534590000</v>
      </c>
      <c r="X337">
        <f>[1]!s_west_netprofit($A337,YEAR($B$1)+1,$B$1,180)</f>
        <v>730282857</v>
      </c>
      <c r="Y337">
        <f>[1]!s_west_eps($A337,YEAR($B$1)+1,$B$1,180)</f>
        <v>1.7707999944686901</v>
      </c>
      <c r="Z337">
        <f>[1]!s_west_instnum_np($A337,YEAR($B$1)+1,$B$1,180)</f>
        <v>14</v>
      </c>
      <c r="AA337">
        <f>[1]!s_west_stdnetprofit($A337,YEAR($B$1)+1,$B$1,180)</f>
        <v>59218809</v>
      </c>
      <c r="AB337">
        <f>[1]!s_west_mediannetprofit($A337,YEAR($B$1)+1,$B$1,180)</f>
        <v>717500000</v>
      </c>
      <c r="AC337">
        <f>[1]!s_west_maxnetprofit($A337,YEAR($B$1)+1,$B$1,180)</f>
        <v>831320000</v>
      </c>
      <c r="AD337">
        <f>[1]!s_west_minnetprofit($A337,YEAR($B$1)+1,$B$1,180)</f>
        <v>660000000</v>
      </c>
      <c r="AE337">
        <f>[1]!s_west_avgroe($A337,YEAR($B$1),$B$1,180)</f>
        <v>19.636400222778299</v>
      </c>
      <c r="AF337">
        <f>IFERROR([1]!s_info_indexweight($A337,$B$1,"000016.SH"),"")</f>
        <v>0</v>
      </c>
      <c r="AG337">
        <f>IFERROR([1]!s_info_indexweight($A337,$B$1,"000300.SH"),"")</f>
        <v>0</v>
      </c>
      <c r="AH337">
        <f>IFERROR([1]!s_info_indexweight($A337,$B$1,"000905.SH"),"")</f>
        <v>0</v>
      </c>
      <c r="AI337">
        <f>IFERROR([1]!s_info_indexweight($A337,$B$1,"000852.SH"),"")</f>
        <v>7.1999999999999995E-2</v>
      </c>
    </row>
    <row r="338" spans="1:35">
      <c r="A338" t="s">
        <v>370</v>
      </c>
      <c r="B338">
        <f>[1]!s_dq_close($A338,$B$1,3)</f>
        <v>22.93</v>
      </c>
      <c r="C338">
        <f>[1]!s_dq_volume($A338,$B$1)</f>
        <v>34411654</v>
      </c>
      <c r="D338">
        <f>[1]!s_dq_amount($A338,$B$1)</f>
        <v>781022674</v>
      </c>
      <c r="E338">
        <f>[1]!s_dq_turn($A338,$B$1)</f>
        <v>4.5182336602217799</v>
      </c>
      <c r="F338">
        <f>[1]!S_VAL_MV($A338,$B$1)</f>
        <v>19488905837.610001</v>
      </c>
      <c r="G338">
        <f>[1]!s_val_ev($A338,$B$1)</f>
        <v>19488905837.610001</v>
      </c>
      <c r="H338">
        <f>[1]!s_val_ev1($A338,$B$1)</f>
        <v>19784205273.490002</v>
      </c>
      <c r="I338">
        <f>IFERROR([1]!s_mq_amount($A338,$B$1),"")</f>
        <v>1597162189</v>
      </c>
      <c r="J338">
        <f>[1]!s_val_pe_ttm($A338,$B$1)</f>
        <v>66.522743225097699</v>
      </c>
      <c r="K338">
        <f>[1]!s_val_pb_lf($A338,$B$1)</f>
        <v>4.8841671943664604</v>
      </c>
      <c r="L338">
        <f>[1]!s_val_dividendyield2($A338,$B$1)</f>
        <v>0.87221979938944605</v>
      </c>
      <c r="M338">
        <f>[1]!s_val_evtoebitda($A338,$B$1)</f>
        <v>45.503560489937399</v>
      </c>
      <c r="N338">
        <f>[1]!s_risk_betar24($A338,$B$1)</f>
        <v>1.0614999532699601</v>
      </c>
      <c r="O338">
        <f>[1]!s_profitnotice_changeratio($A338,$B$1)</f>
        <v>0</v>
      </c>
      <c r="P338">
        <f>IFERROR([1]!i_pq_pctchange($A338,TEXT(DATE(YEAR($B$1),1,1),"yyyy-mm-dd"),$B$1),"")</f>
        <v>21.880503077382201</v>
      </c>
      <c r="Q338">
        <f>[1]!s_west_netprofit($A338,YEAR($B$1),$B$1,180)</f>
        <v>379683333</v>
      </c>
      <c r="R338">
        <f>[1]!s_west_eps($A338,YEAR($B$1),$B$1,180)</f>
        <v>0.44670000672340399</v>
      </c>
      <c r="S338">
        <f>[1]!s_west_instnum_np($A338,YEAR($B$1),$B$1,180)</f>
        <v>12</v>
      </c>
      <c r="T338">
        <f>[1]!s_west_stdnetprofit($A338,YEAR($B$1),$B$1,180)</f>
        <v>86913351</v>
      </c>
      <c r="U338">
        <f>[1]!s_west_mediannetprofit($A338,YEAR($B$1),$B$1,180)</f>
        <v>353100000</v>
      </c>
      <c r="V338">
        <f>[1]!s_west_maxnetprofit($A338,YEAR($B$1),$B$1,180)</f>
        <v>573000000</v>
      </c>
      <c r="W338">
        <f>[1]!s_west_minnetprofit($A338,YEAR($B$1),$B$1,180)</f>
        <v>300000000</v>
      </c>
      <c r="X338">
        <f>[1]!s_west_netprofit($A338,YEAR($B$1)+1,$B$1,180)</f>
        <v>422068333</v>
      </c>
      <c r="Y338">
        <f>[1]!s_west_eps($A338,YEAR($B$1)+1,$B$1,180)</f>
        <v>0.4966000020504</v>
      </c>
      <c r="Z338">
        <f>[1]!s_west_instnum_np($A338,YEAR($B$1)+1,$B$1,180)</f>
        <v>12</v>
      </c>
      <c r="AA338">
        <f>[1]!s_west_stdnetprofit($A338,YEAR($B$1)+1,$B$1,180)</f>
        <v>60853637</v>
      </c>
      <c r="AB338">
        <f>[1]!s_west_mediannetprofit($A338,YEAR($B$1)+1,$B$1,180)</f>
        <v>425910000</v>
      </c>
      <c r="AC338">
        <f>[1]!s_west_maxnetprofit($A338,YEAR($B$1)+1,$B$1,180)</f>
        <v>508000000</v>
      </c>
      <c r="AD338">
        <f>[1]!s_west_minnetprofit($A338,YEAR($B$1)+1,$B$1,180)</f>
        <v>321000000</v>
      </c>
      <c r="AE338">
        <f>[1]!s_west_avgroe($A338,YEAR($B$1),$B$1,180)</f>
        <v>8.5657997131347692</v>
      </c>
      <c r="AF338">
        <f>IFERROR([1]!s_info_indexweight($A338,$B$1,"000016.SH"),"")</f>
        <v>0</v>
      </c>
      <c r="AG338">
        <f>IFERROR([1]!s_info_indexweight($A338,$B$1,"000300.SH"),"")</f>
        <v>0</v>
      </c>
      <c r="AH338">
        <f>IFERROR([1]!s_info_indexweight($A338,$B$1,"000905.SH"),"")</f>
        <v>0</v>
      </c>
      <c r="AI338">
        <f>IFERROR([1]!s_info_indexweight($A338,$B$1,"000852.SH"),"")</f>
        <v>0.17199999999999999</v>
      </c>
    </row>
    <row r="339" spans="1:35">
      <c r="A339" t="s">
        <v>371</v>
      </c>
      <c r="B339">
        <f>[1]!s_dq_close($A339,$B$1,3)</f>
        <v>22.66</v>
      </c>
      <c r="C339">
        <f>[1]!s_dq_volume($A339,$B$1)</f>
        <v>15717600</v>
      </c>
      <c r="D339">
        <f>[1]!s_dq_amount($A339,$B$1)</f>
        <v>359056772</v>
      </c>
      <c r="E339">
        <f>[1]!s_dq_turn($A339,$B$1)</f>
        <v>1.64635839378072</v>
      </c>
      <c r="F339">
        <f>[1]!S_VAL_MV($A339,$B$1)</f>
        <v>22142688515.200001</v>
      </c>
      <c r="G339">
        <f>[1]!s_val_ev($A339,$B$1)</f>
        <v>22142688515.200001</v>
      </c>
      <c r="H339">
        <f>[1]!s_val_ev1($A339,$B$1)</f>
        <v>22464360921.330002</v>
      </c>
      <c r="I339">
        <f>IFERROR([1]!s_mq_amount($A339,$B$1),"")</f>
        <v>543295889</v>
      </c>
      <c r="J339">
        <f>[1]!s_val_pe_ttm($A339,$B$1)</f>
        <v>14.616423606872599</v>
      </c>
      <c r="K339">
        <f>[1]!s_val_pb_lf($A339,$B$1)</f>
        <v>2.7191081047058101</v>
      </c>
      <c r="L339">
        <f>[1]!s_val_dividendyield2($A339,$B$1)</f>
        <v>4.4008690242427804</v>
      </c>
      <c r="M339">
        <f>[1]!s_val_evtoebitda($A339,$B$1)</f>
        <v>8.8168460908774104</v>
      </c>
      <c r="N339">
        <f>[1]!s_risk_betar24($A339,$B$1)</f>
        <v>1.0614999532699601</v>
      </c>
      <c r="O339">
        <f>[1]!s_profitnotice_changeratio($A339,$B$1)</f>
        <v>0</v>
      </c>
      <c r="P339">
        <f>IFERROR([1]!i_pq_pctchange($A339,TEXT(DATE(YEAR($B$1),1,1),"yyyy-mm-dd"),$B$1),"")</f>
        <v>-18.492695325990798</v>
      </c>
      <c r="Q339">
        <f>[1]!s_west_netprofit($A339,YEAR($B$1),$B$1,180)</f>
        <v>1378500000</v>
      </c>
      <c r="R339">
        <f>[1]!s_west_eps($A339,YEAR($B$1),$B$1,180)</f>
        <v>1.41069996356964</v>
      </c>
      <c r="S339">
        <f>[1]!s_west_instnum_np($A339,YEAR($B$1),$B$1,180)</f>
        <v>4</v>
      </c>
      <c r="T339">
        <f>[1]!s_west_stdnetprofit($A339,YEAR($B$1),$B$1,180)</f>
        <v>94366308</v>
      </c>
      <c r="U339">
        <f>[1]!s_west_mediannetprofit($A339,YEAR($B$1),$B$1,180)</f>
        <v>1339000000</v>
      </c>
      <c r="V339">
        <f>[1]!s_west_maxnetprofit($A339,YEAR($B$1),$B$1,180)</f>
        <v>1519000000</v>
      </c>
      <c r="W339">
        <f>[1]!s_west_minnetprofit($A339,YEAR($B$1),$B$1,180)</f>
        <v>1317000000</v>
      </c>
      <c r="X339">
        <f>[1]!s_west_netprofit($A339,YEAR($B$1)+1,$B$1,180)</f>
        <v>1552750000</v>
      </c>
      <c r="Y339">
        <f>[1]!s_west_eps($A339,YEAR($B$1)+1,$B$1,180)</f>
        <v>1.58899998664856</v>
      </c>
      <c r="Z339">
        <f>[1]!s_west_instnum_np($A339,YEAR($B$1)+1,$B$1,180)</f>
        <v>4</v>
      </c>
      <c r="AA339">
        <f>[1]!s_west_stdnetprofit($A339,YEAR($B$1)+1,$B$1,180)</f>
        <v>123200041</v>
      </c>
      <c r="AB339">
        <f>[1]!s_west_mediannetprofit($A339,YEAR($B$1)+1,$B$1,180)</f>
        <v>1542000000</v>
      </c>
      <c r="AC339">
        <f>[1]!s_west_maxnetprofit($A339,YEAR($B$1)+1,$B$1,180)</f>
        <v>1712000000</v>
      </c>
      <c r="AD339">
        <f>[1]!s_west_minnetprofit($A339,YEAR($B$1)+1,$B$1,180)</f>
        <v>1415000000</v>
      </c>
      <c r="AE339">
        <f>[1]!s_west_avgroe($A339,YEAR($B$1),$B$1,180)</f>
        <v>14.8400001525879</v>
      </c>
      <c r="AF339">
        <f>IFERROR([1]!s_info_indexweight($A339,$B$1,"000016.SH"),"")</f>
        <v>0</v>
      </c>
      <c r="AG339">
        <f>IFERROR([1]!s_info_indexweight($A339,$B$1,"000300.SH"),"")</f>
        <v>0</v>
      </c>
      <c r="AH339">
        <f>IFERROR([1]!s_info_indexweight($A339,$B$1,"000905.SH"),"")</f>
        <v>0.153</v>
      </c>
      <c r="AI339">
        <f>IFERROR([1]!s_info_indexweight($A339,$B$1,"000852.SH"),"")</f>
        <v>0</v>
      </c>
    </row>
    <row r="340" spans="1:35">
      <c r="A340" t="s">
        <v>372</v>
      </c>
      <c r="B340">
        <f>[1]!s_dq_close($A340,$B$1,3)</f>
        <v>7.44</v>
      </c>
      <c r="C340">
        <f>[1]!s_dq_volume($A340,$B$1)</f>
        <v>17096969</v>
      </c>
      <c r="D340">
        <f>[1]!s_dq_amount($A340,$B$1)</f>
        <v>128258376</v>
      </c>
      <c r="E340">
        <f>[1]!s_dq_turn($A340,$B$1)</f>
        <v>0.76469202939666103</v>
      </c>
      <c r="F340">
        <f>[1]!S_VAL_MV($A340,$B$1)</f>
        <v>16634337023.280001</v>
      </c>
      <c r="G340">
        <f>[1]!s_val_ev($A340,$B$1)</f>
        <v>16634337023.280001</v>
      </c>
      <c r="H340">
        <f>[1]!s_val_ev1($A340,$B$1)</f>
        <v>18534752110.110001</v>
      </c>
      <c r="I340">
        <f>IFERROR([1]!s_mq_amount($A340,$B$1),"")</f>
        <v>275256212</v>
      </c>
      <c r="J340">
        <f>[1]!s_val_pe_ttm($A340,$B$1)</f>
        <v>94.530967712402301</v>
      </c>
      <c r="K340">
        <f>[1]!s_val_pb_lf($A340,$B$1)</f>
        <v>4.1238765716552699</v>
      </c>
      <c r="L340">
        <f>[1]!s_val_dividendyield2($A340,$B$1)</f>
        <v>0.53763440860215095</v>
      </c>
      <c r="M340">
        <f>[1]!s_val_evtoebitda($A340,$B$1)</f>
        <v>9.5431943529430292</v>
      </c>
      <c r="N340">
        <f>[1]!s_risk_betar24($A340,$B$1)</f>
        <v>1.36619997024536</v>
      </c>
      <c r="O340">
        <f>[1]!s_profitnotice_changeratio($A340,$B$1)</f>
        <v>0</v>
      </c>
      <c r="P340">
        <f>IFERROR([1]!i_pq_pctchange($A340,TEXT(DATE(YEAR($B$1),1,1),"yyyy-mm-dd"),$B$1),"")</f>
        <v>-38.571441269534702</v>
      </c>
      <c r="Q340">
        <f>[1]!s_west_netprofit($A340,YEAR($B$1),$B$1,180)</f>
        <v>186970000</v>
      </c>
      <c r="R340">
        <f>[1]!s_west_eps($A340,YEAR($B$1),$B$1,180)</f>
        <v>8.35999995470047E-2</v>
      </c>
      <c r="S340">
        <f>[1]!s_west_instnum_np($A340,YEAR($B$1),$B$1,180)</f>
        <v>1</v>
      </c>
      <c r="T340">
        <f>[1]!s_west_stdnetprofit($A340,YEAR($B$1),$B$1,180)</f>
        <v>0</v>
      </c>
      <c r="U340">
        <f>[1]!s_west_mediannetprofit($A340,YEAR($B$1),$B$1,180)</f>
        <v>186970000</v>
      </c>
      <c r="V340">
        <f>[1]!s_west_maxnetprofit($A340,YEAR($B$1),$B$1,180)</f>
        <v>186970000</v>
      </c>
      <c r="W340">
        <f>[1]!s_west_minnetprofit($A340,YEAR($B$1),$B$1,180)</f>
        <v>186970000</v>
      </c>
      <c r="X340">
        <f>[1]!s_west_netprofit($A340,YEAR($B$1)+1,$B$1,180)</f>
        <v>203300000</v>
      </c>
      <c r="Y340">
        <f>[1]!s_west_eps($A340,YEAR($B$1)+1,$B$1,180)</f>
        <v>9.08999964594841E-2</v>
      </c>
      <c r="Z340">
        <f>[1]!s_west_instnum_np($A340,YEAR($B$1)+1,$B$1,180)</f>
        <v>1</v>
      </c>
      <c r="AA340">
        <f>[1]!s_west_stdnetprofit($A340,YEAR($B$1)+1,$B$1,180)</f>
        <v>0</v>
      </c>
      <c r="AB340">
        <f>[1]!s_west_mediannetprofit($A340,YEAR($B$1)+1,$B$1,180)</f>
        <v>203300000</v>
      </c>
      <c r="AC340">
        <f>[1]!s_west_maxnetprofit($A340,YEAR($B$1)+1,$B$1,180)</f>
        <v>203300000</v>
      </c>
      <c r="AD340">
        <f>[1]!s_west_minnetprofit($A340,YEAR($B$1)+1,$B$1,180)</f>
        <v>203300000</v>
      </c>
      <c r="AE340">
        <f>[1]!s_west_avgroe($A340,YEAR($B$1),$B$1,180)</f>
        <v>4.5700001716613796</v>
      </c>
      <c r="AF340">
        <f>IFERROR([1]!s_info_indexweight($A340,$B$1,"000016.SH"),"")</f>
        <v>0</v>
      </c>
      <c r="AG340">
        <f>IFERROR([1]!s_info_indexweight($A340,$B$1,"000300.SH"),"")</f>
        <v>0</v>
      </c>
      <c r="AH340">
        <f>IFERROR([1]!s_info_indexweight($A340,$B$1,"000905.SH"),"")</f>
        <v>0</v>
      </c>
      <c r="AI340">
        <f>IFERROR([1]!s_info_indexweight($A340,$B$1,"000852.SH"),"")</f>
        <v>5.5E-2</v>
      </c>
    </row>
    <row r="341" spans="1:35">
      <c r="A341" t="s">
        <v>373</v>
      </c>
      <c r="B341">
        <f>[1]!s_dq_close($A341,$B$1,3)</f>
        <v>12.25</v>
      </c>
      <c r="C341">
        <f>[1]!s_dq_volume($A341,$B$1)</f>
        <v>16793957</v>
      </c>
      <c r="D341">
        <f>[1]!s_dq_amount($A341,$B$1)</f>
        <v>205331163</v>
      </c>
      <c r="E341">
        <f>[1]!s_dq_turn($A341,$B$1)</f>
        <v>2.1634003656034899</v>
      </c>
      <c r="F341">
        <f>[1]!S_VAL_MV($A341,$B$1)</f>
        <v>13626119038</v>
      </c>
      <c r="G341">
        <f>[1]!s_val_ev($A341,$B$1)</f>
        <v>13626119038</v>
      </c>
      <c r="H341">
        <f>[1]!s_val_ev1($A341,$B$1)</f>
        <v>18527849257.16</v>
      </c>
      <c r="I341">
        <f>IFERROR([1]!s_mq_amount($A341,$B$1),"")</f>
        <v>386964033</v>
      </c>
      <c r="J341">
        <f>[1]!s_val_pe_ttm($A341,$B$1)</f>
        <v>44.526821136474602</v>
      </c>
      <c r="K341">
        <f>[1]!s_val_pb_lf($A341,$B$1)</f>
        <v>2.9054005146026598</v>
      </c>
      <c r="L341">
        <f>[1]!s_val_dividendyield2($A341,$B$1)</f>
        <v>0.40263214527188401</v>
      </c>
      <c r="M341">
        <f>[1]!s_val_evtoebitda($A341,$B$1)</f>
        <v>20.668718429144398</v>
      </c>
      <c r="N341">
        <f>[1]!s_risk_betar24($A341,$B$1)</f>
        <v>1.7295999526977499</v>
      </c>
      <c r="O341">
        <f>[1]!s_profitnotice_changeratio($A341,$B$1)</f>
        <v>0</v>
      </c>
      <c r="P341">
        <f>IFERROR([1]!i_pq_pctchange($A341,TEXT(DATE(YEAR($B$1),1,1),"yyyy-mm-dd"),$B$1),"")</f>
        <v>-23.389618511569701</v>
      </c>
      <c r="Q341">
        <f>[1]!s_west_netprofit($A341,YEAR($B$1),$B$1,180)</f>
        <v>452500000</v>
      </c>
      <c r="R341">
        <f>[1]!s_west_eps($A341,YEAR($B$1),$B$1,180)</f>
        <v>0.40680000185966497</v>
      </c>
      <c r="S341">
        <f>[1]!s_west_instnum_np($A341,YEAR($B$1),$B$1,180)</f>
        <v>2</v>
      </c>
      <c r="T341">
        <f>[1]!s_west_stdnetprofit($A341,YEAR($B$1),$B$1,180)</f>
        <v>65760931</v>
      </c>
      <c r="U341">
        <f>[1]!s_west_mediannetprofit($A341,YEAR($B$1),$B$1,180)</f>
        <v>452500000</v>
      </c>
      <c r="V341">
        <f>[1]!s_west_maxnetprofit($A341,YEAR($B$1),$B$1,180)</f>
        <v>499000000</v>
      </c>
      <c r="W341">
        <f>[1]!s_west_minnetprofit($A341,YEAR($B$1),$B$1,180)</f>
        <v>406000000</v>
      </c>
      <c r="X341">
        <f>[1]!s_west_netprofit($A341,YEAR($B$1)+1,$B$1,180)</f>
        <v>661500000</v>
      </c>
      <c r="Y341">
        <f>[1]!s_west_eps($A341,YEAR($B$1)+1,$B$1,180)</f>
        <v>0.59469997882842995</v>
      </c>
      <c r="Z341">
        <f>[1]!s_west_instnum_np($A341,YEAR($B$1)+1,$B$1,180)</f>
        <v>2</v>
      </c>
      <c r="AA341">
        <f>[1]!s_west_stdnetprofit($A341,YEAR($B$1)+1,$B$1,180)</f>
        <v>75660426</v>
      </c>
      <c r="AB341">
        <f>[1]!s_west_mediannetprofit($A341,YEAR($B$1)+1,$B$1,180)</f>
        <v>661500000</v>
      </c>
      <c r="AC341">
        <f>[1]!s_west_maxnetprofit($A341,YEAR($B$1)+1,$B$1,180)</f>
        <v>715000000</v>
      </c>
      <c r="AD341">
        <f>[1]!s_west_minnetprofit($A341,YEAR($B$1)+1,$B$1,180)</f>
        <v>608000000</v>
      </c>
      <c r="AE341">
        <f>[1]!s_west_avgroe($A341,YEAR($B$1),$B$1,180)</f>
        <v>9.3500003814697301</v>
      </c>
      <c r="AF341">
        <f>IFERROR([1]!s_info_indexweight($A341,$B$1,"000016.SH"),"")</f>
        <v>0</v>
      </c>
      <c r="AG341">
        <f>IFERROR([1]!s_info_indexweight($A341,$B$1,"000300.SH"),"")</f>
        <v>0</v>
      </c>
      <c r="AH341">
        <f>IFERROR([1]!s_info_indexweight($A341,$B$1,"000905.SH"),"")</f>
        <v>0</v>
      </c>
      <c r="AI341">
        <f>IFERROR([1]!s_info_indexweight($A341,$B$1,"000852.SH"),"")</f>
        <v>8.7999999999999995E-2</v>
      </c>
    </row>
    <row r="342" spans="1:35">
      <c r="A342" t="s">
        <v>374</v>
      </c>
      <c r="B342">
        <f>[1]!s_dq_close($A342,$B$1,3)</f>
        <v>20.92</v>
      </c>
      <c r="C342">
        <f>[1]!s_dq_volume($A342,$B$1)</f>
        <v>20082756</v>
      </c>
      <c r="D342">
        <f>[1]!s_dq_amount($A342,$B$1)</f>
        <v>421351679</v>
      </c>
      <c r="E342">
        <f>[1]!s_dq_turn($A342,$B$1)</f>
        <v>2.4850004709840299</v>
      </c>
      <c r="F342">
        <f>[1]!S_VAL_MV($A342,$B$1)</f>
        <v>19353670145.119999</v>
      </c>
      <c r="G342">
        <f>[1]!s_val_ev($A342,$B$1)</f>
        <v>19353670145.119999</v>
      </c>
      <c r="H342">
        <f>[1]!s_val_ev1($A342,$B$1)</f>
        <v>24236537427.889999</v>
      </c>
      <c r="I342">
        <f>IFERROR([1]!s_mq_amount($A342,$B$1),"")</f>
        <v>979815073</v>
      </c>
      <c r="J342">
        <f>[1]!s_val_pe_ttm($A342,$B$1)</f>
        <v>403.31829833984398</v>
      </c>
      <c r="K342">
        <f>[1]!s_val_pb_lf($A342,$B$1)</f>
        <v>6.9615650177001998</v>
      </c>
      <c r="L342">
        <f>[1]!s_val_dividendyield2($A342,$B$1)</f>
        <v>0</v>
      </c>
      <c r="M342">
        <f>[1]!s_val_evtoebitda($A342,$B$1)</f>
        <v>39.113750897685399</v>
      </c>
      <c r="N342">
        <f>[1]!s_risk_betar24($A342,$B$1)</f>
        <v>1.478600025177</v>
      </c>
      <c r="O342">
        <f>[1]!s_profitnotice_changeratio($A342,$B$1)</f>
        <v>0</v>
      </c>
      <c r="P342">
        <f>IFERROR([1]!i_pq_pctchange($A342,TEXT(DATE(YEAR($B$1),1,1),"yyyy-mm-dd"),$B$1),"")</f>
        <v>-16.0513643659711</v>
      </c>
      <c r="Q342">
        <f>[1]!s_west_netprofit($A342,YEAR($B$1),$B$1,180)</f>
        <v>0</v>
      </c>
      <c r="R342">
        <f>[1]!s_west_eps($A342,YEAR($B$1),$B$1,180)</f>
        <v>0</v>
      </c>
      <c r="S342">
        <f>[1]!s_west_instnum_np($A342,YEAR($B$1),$B$1,180)</f>
        <v>0</v>
      </c>
      <c r="T342">
        <f>[1]!s_west_stdnetprofit($A342,YEAR($B$1),$B$1,180)</f>
        <v>0</v>
      </c>
      <c r="U342">
        <f>[1]!s_west_mediannetprofit($A342,YEAR($B$1),$B$1,180)</f>
        <v>0</v>
      </c>
      <c r="V342">
        <f>[1]!s_west_maxnetprofit($A342,YEAR($B$1),$B$1,180)</f>
        <v>0</v>
      </c>
      <c r="W342">
        <f>[1]!s_west_minnetprofit($A342,YEAR($B$1),$B$1,180)</f>
        <v>0</v>
      </c>
      <c r="X342">
        <f>[1]!s_west_netprofit($A342,YEAR($B$1)+1,$B$1,180)</f>
        <v>0</v>
      </c>
      <c r="Y342">
        <f>[1]!s_west_eps($A342,YEAR($B$1)+1,$B$1,180)</f>
        <v>0</v>
      </c>
      <c r="Z342">
        <f>[1]!s_west_instnum_np($A342,YEAR($B$1)+1,$B$1,180)</f>
        <v>0</v>
      </c>
      <c r="AA342">
        <f>[1]!s_west_stdnetprofit($A342,YEAR($B$1)+1,$B$1,180)</f>
        <v>0</v>
      </c>
      <c r="AB342">
        <f>[1]!s_west_mediannetprofit($A342,YEAR($B$1)+1,$B$1,180)</f>
        <v>0</v>
      </c>
      <c r="AC342">
        <f>[1]!s_west_maxnetprofit($A342,YEAR($B$1)+1,$B$1,180)</f>
        <v>0</v>
      </c>
      <c r="AD342">
        <f>[1]!s_west_minnetprofit($A342,YEAR($B$1)+1,$B$1,180)</f>
        <v>0</v>
      </c>
      <c r="AE342">
        <f>[1]!s_west_avgroe($A342,YEAR($B$1),$B$1,180)</f>
        <v>0</v>
      </c>
      <c r="AF342">
        <f>IFERROR([1]!s_info_indexweight($A342,$B$1,"000016.SH"),"")</f>
        <v>0</v>
      </c>
      <c r="AG342">
        <f>IFERROR([1]!s_info_indexweight($A342,$B$1,"000300.SH"),"")</f>
        <v>0</v>
      </c>
      <c r="AH342">
        <f>IFERROR([1]!s_info_indexweight($A342,$B$1,"000905.SH"),"")</f>
        <v>0</v>
      </c>
      <c r="AI342">
        <f>IFERROR([1]!s_info_indexweight($A342,$B$1,"000852.SH"),"")</f>
        <v>0.14399999999999999</v>
      </c>
    </row>
    <row r="343" spans="1:35">
      <c r="A343" t="s">
        <v>375</v>
      </c>
      <c r="B343">
        <f>[1]!s_dq_close($A343,$B$1,3)</f>
        <v>8.52</v>
      </c>
      <c r="C343">
        <f>[1]!s_dq_volume($A343,$B$1)</f>
        <v>6730000</v>
      </c>
      <c r="D343">
        <f>[1]!s_dq_amount($A343,$B$1)</f>
        <v>57713388</v>
      </c>
      <c r="E343">
        <f>[1]!s_dq_turn($A343,$B$1)</f>
        <v>0.68354455586312102</v>
      </c>
      <c r="F343">
        <f>[1]!S_VAL_MV($A343,$B$1)</f>
        <v>8428025458.3199997</v>
      </c>
      <c r="G343">
        <f>[1]!s_val_ev($A343,$B$1)</f>
        <v>8428025458.3199997</v>
      </c>
      <c r="H343">
        <f>[1]!s_val_ev1($A343,$B$1)</f>
        <v>8576455075.9200001</v>
      </c>
      <c r="I343">
        <f>IFERROR([1]!s_mq_amount($A343,$B$1),"")</f>
        <v>150078304</v>
      </c>
      <c r="J343">
        <f>[1]!s_val_pe_ttm($A343,$B$1)</f>
        <v>21.094179153442401</v>
      </c>
      <c r="K343">
        <f>[1]!s_val_pb_lf($A343,$B$1)</f>
        <v>1.43307816982269</v>
      </c>
      <c r="L343">
        <f>[1]!s_val_dividendyield2($A343,$B$1)</f>
        <v>3.52112676056338</v>
      </c>
      <c r="M343">
        <f>[1]!s_val_evtoebitda($A343,$B$1)</f>
        <v>9.8251407609104895</v>
      </c>
      <c r="N343">
        <f>[1]!s_risk_betar24($A343,$B$1)</f>
        <v>0.85219997167587302</v>
      </c>
      <c r="O343">
        <f>[1]!s_profitnotice_changeratio($A343,$B$1)</f>
        <v>0</v>
      </c>
      <c r="P343">
        <f>IFERROR([1]!i_pq_pctchange($A343,TEXT(DATE(YEAR($B$1),1,1),"yyyy-mm-dd"),$B$1),"")</f>
        <v>-3.1404187264941101</v>
      </c>
      <c r="Q343">
        <f>[1]!s_west_netprofit($A343,YEAR($B$1),$B$1,180)</f>
        <v>470196667</v>
      </c>
      <c r="R343">
        <f>[1]!s_west_eps($A343,YEAR($B$1),$B$1,180)</f>
        <v>0.47530001401901201</v>
      </c>
      <c r="S343">
        <f>[1]!s_west_instnum_np($A343,YEAR($B$1),$B$1,180)</f>
        <v>3</v>
      </c>
      <c r="T343">
        <f>[1]!s_west_stdnetprofit($A343,YEAR($B$1),$B$1,180)</f>
        <v>3933959</v>
      </c>
      <c r="U343">
        <f>[1]!s_west_mediannetprofit($A343,YEAR($B$1),$B$1,180)</f>
        <v>469000000</v>
      </c>
      <c r="V343">
        <f>[1]!s_west_maxnetprofit($A343,YEAR($B$1),$B$1,180)</f>
        <v>474590000</v>
      </c>
      <c r="W343">
        <f>[1]!s_west_minnetprofit($A343,YEAR($B$1),$B$1,180)</f>
        <v>467000000</v>
      </c>
      <c r="X343">
        <f>[1]!s_west_netprofit($A343,YEAR($B$1)+1,$B$1,180)</f>
        <v>531400000</v>
      </c>
      <c r="Y343">
        <f>[1]!s_west_eps($A343,YEAR($B$1)+1,$B$1,180)</f>
        <v>0.53719997406005904</v>
      </c>
      <c r="Z343">
        <f>[1]!s_west_instnum_np($A343,YEAR($B$1)+1,$B$1,180)</f>
        <v>3</v>
      </c>
      <c r="AA343">
        <f>[1]!s_west_stdnetprofit($A343,YEAR($B$1)+1,$B$1,180)</f>
        <v>22905894</v>
      </c>
      <c r="AB343">
        <f>[1]!s_west_mediannetprofit($A343,YEAR($B$1)+1,$B$1,180)</f>
        <v>543200000</v>
      </c>
      <c r="AC343">
        <f>[1]!s_west_maxnetprofit($A343,YEAR($B$1)+1,$B$1,180)</f>
        <v>546000000</v>
      </c>
      <c r="AD343">
        <f>[1]!s_west_minnetprofit($A343,YEAR($B$1)+1,$B$1,180)</f>
        <v>505000000</v>
      </c>
      <c r="AE343">
        <f>[1]!s_west_avgroe($A343,YEAR($B$1),$B$1,180)</f>
        <v>7.5633001327514604</v>
      </c>
      <c r="AF343">
        <f>IFERROR([1]!s_info_indexweight($A343,$B$1,"000016.SH"),"")</f>
        <v>0</v>
      </c>
      <c r="AG343">
        <f>IFERROR([1]!s_info_indexweight($A343,$B$1,"000300.SH"),"")</f>
        <v>0</v>
      </c>
      <c r="AH343">
        <f>IFERROR([1]!s_info_indexweight($A343,$B$1,"000905.SH"),"")</f>
        <v>0</v>
      </c>
      <c r="AI343">
        <f>IFERROR([1]!s_info_indexweight($A343,$B$1,"000852.SH"),"")</f>
        <v>7.1999999999999995E-2</v>
      </c>
    </row>
    <row r="344" spans="1:35">
      <c r="A344" t="s">
        <v>376</v>
      </c>
      <c r="B344">
        <f>[1]!s_dq_close($A344,$B$1,3)</f>
        <v>40.86</v>
      </c>
      <c r="C344">
        <f>[1]!s_dq_volume($A344,$B$1)</f>
        <v>48323583</v>
      </c>
      <c r="D344">
        <f>[1]!s_dq_amount($A344,$B$1)</f>
        <v>1941494089</v>
      </c>
      <c r="E344">
        <f>[1]!s_dq_turn($A344,$B$1)</f>
        <v>7.3246995070057599</v>
      </c>
      <c r="F344">
        <f>[1]!S_VAL_MV($A344,$B$1)</f>
        <v>30536735668.740002</v>
      </c>
      <c r="G344">
        <f>[1]!s_val_ev($A344,$B$1)</f>
        <v>30536735668.740002</v>
      </c>
      <c r="H344">
        <f>[1]!s_val_ev1($A344,$B$1)</f>
        <v>31894121301.27</v>
      </c>
      <c r="I344">
        <f>IFERROR([1]!s_mq_amount($A344,$B$1),"")</f>
        <v>2880491135</v>
      </c>
      <c r="J344">
        <f>[1]!s_val_pe_ttm($A344,$B$1)</f>
        <v>71.505813598632798</v>
      </c>
      <c r="K344">
        <f>[1]!s_val_pb_lf($A344,$B$1)</f>
        <v>4.9009141921997097</v>
      </c>
      <c r="L344">
        <f>[1]!s_val_dividendyield2($A344,$B$1)</f>
        <v>0.843924587407065</v>
      </c>
      <c r="M344">
        <f>[1]!s_val_evtoebitda($A344,$B$1)</f>
        <v>28.199524251121002</v>
      </c>
      <c r="N344">
        <f>[1]!s_risk_betar24($A344,$B$1)</f>
        <v>1.89310002326965</v>
      </c>
      <c r="O344">
        <f>[1]!s_profitnotice_changeratio($A344,$B$1)</f>
        <v>0</v>
      </c>
      <c r="P344">
        <f>IFERROR([1]!i_pq_pctchange($A344,TEXT(DATE(YEAR($B$1),1,1),"yyyy-mm-dd"),$B$1),"")</f>
        <v>7.5810051764495503</v>
      </c>
      <c r="Q344">
        <f>[1]!s_west_netprofit($A344,YEAR($B$1),$B$1,180)</f>
        <v>753822975</v>
      </c>
      <c r="R344">
        <f>[1]!s_west_eps($A344,YEAR($B$1),$B$1,180)</f>
        <v>1.00870001316071</v>
      </c>
      <c r="S344">
        <f>[1]!s_west_instnum_np($A344,YEAR($B$1),$B$1,180)</f>
        <v>7</v>
      </c>
      <c r="T344">
        <f>[1]!s_west_stdnetprofit($A344,YEAR($B$1),$B$1,180)</f>
        <v>92708235</v>
      </c>
      <c r="U344">
        <f>[1]!s_west_mediannetprofit($A344,YEAR($B$1),$B$1,180)</f>
        <v>712791899</v>
      </c>
      <c r="V344">
        <f>[1]!s_west_maxnetprofit($A344,YEAR($B$1),$B$1,180)</f>
        <v>933000000</v>
      </c>
      <c r="W344">
        <f>[1]!s_west_minnetprofit($A344,YEAR($B$1),$B$1,180)</f>
        <v>672000000</v>
      </c>
      <c r="X344">
        <f>[1]!s_west_netprofit($A344,YEAR($B$1)+1,$B$1,180)</f>
        <v>1054791909</v>
      </c>
      <c r="Y344">
        <f>[1]!s_west_eps($A344,YEAR($B$1)+1,$B$1,180)</f>
        <v>1.41139996051788</v>
      </c>
      <c r="Z344">
        <f>[1]!s_west_instnum_np($A344,YEAR($B$1)+1,$B$1,180)</f>
        <v>7</v>
      </c>
      <c r="AA344">
        <f>[1]!s_west_stdnetprofit($A344,YEAR($B$1)+1,$B$1,180)</f>
        <v>128731463</v>
      </c>
      <c r="AB344">
        <f>[1]!s_west_mediannetprofit($A344,YEAR($B$1)+1,$B$1,180)</f>
        <v>1010295000</v>
      </c>
      <c r="AC344">
        <f>[1]!s_west_maxnetprofit($A344,YEAR($B$1)+1,$B$1,180)</f>
        <v>1223000000</v>
      </c>
      <c r="AD344">
        <f>[1]!s_west_minnetprofit($A344,YEAR($B$1)+1,$B$1,180)</f>
        <v>927000000</v>
      </c>
      <c r="AE344">
        <f>[1]!s_west_avgroe($A344,YEAR($B$1),$B$1,180)</f>
        <v>11.2849998474121</v>
      </c>
      <c r="AF344">
        <f>IFERROR([1]!s_info_indexweight($A344,$B$1,"000016.SH"),"")</f>
        <v>0</v>
      </c>
      <c r="AG344">
        <f>IFERROR([1]!s_info_indexweight($A344,$B$1,"000300.SH"),"")</f>
        <v>0</v>
      </c>
      <c r="AH344">
        <f>IFERROR([1]!s_info_indexweight($A344,$B$1,"000905.SH"),"")</f>
        <v>0.19400000000000001</v>
      </c>
      <c r="AI344">
        <f>IFERROR([1]!s_info_indexweight($A344,$B$1,"000852.SH"),"")</f>
        <v>0</v>
      </c>
    </row>
    <row r="345" spans="1:35">
      <c r="A345" t="s">
        <v>377</v>
      </c>
      <c r="B345">
        <f>[1]!s_dq_close($A345,$B$1,3)</f>
        <v>52.56</v>
      </c>
      <c r="C345">
        <f>[1]!s_dq_volume($A345,$B$1)</f>
        <v>6418925</v>
      </c>
      <c r="D345">
        <f>[1]!s_dq_amount($A345,$B$1)</f>
        <v>339947960</v>
      </c>
      <c r="E345">
        <f>[1]!s_dq_turn($A345,$B$1)</f>
        <v>2.6745520833333298</v>
      </c>
      <c r="F345">
        <f>[1]!S_VAL_MV($A345,$B$1)</f>
        <v>12614400000</v>
      </c>
      <c r="G345">
        <f>[1]!s_val_ev($A345,$B$1)</f>
        <v>12614400000</v>
      </c>
      <c r="H345">
        <f>[1]!s_val_ev1($A345,$B$1)</f>
        <v>13068475642.940001</v>
      </c>
      <c r="I345">
        <f>IFERROR([1]!s_mq_amount($A345,$B$1),"")</f>
        <v>657273719</v>
      </c>
      <c r="J345">
        <f>[1]!s_val_pe_ttm($A345,$B$1)</f>
        <v>128.970626831055</v>
      </c>
      <c r="K345">
        <f>[1]!s_val_pb_lf($A345,$B$1)</f>
        <v>8.8299083709716797</v>
      </c>
      <c r="L345">
        <f>[1]!s_val_dividendyield2($A345,$B$1)</f>
        <v>0.13318112633181101</v>
      </c>
      <c r="M345">
        <f>[1]!s_val_evtoebitda($A345,$B$1)</f>
        <v>67.041503192828699</v>
      </c>
      <c r="N345">
        <f>[1]!s_risk_betar24($A345,$B$1)</f>
        <v>1.4622999429702801</v>
      </c>
      <c r="O345">
        <f>[1]!s_profitnotice_changeratio($A345,$B$1)</f>
        <v>0</v>
      </c>
      <c r="P345">
        <f>IFERROR([1]!i_pq_pctchange($A345,TEXT(DATE(YEAR($B$1),1,1),"yyyy-mm-dd"),$B$1),"")</f>
        <v>-9.8785191903372205</v>
      </c>
      <c r="Q345">
        <f>[1]!s_west_netprofit($A345,YEAR($B$1),$B$1,180)</f>
        <v>0</v>
      </c>
      <c r="R345">
        <f>[1]!s_west_eps($A345,YEAR($B$1),$B$1,180)</f>
        <v>0</v>
      </c>
      <c r="S345">
        <f>[1]!s_west_instnum_np($A345,YEAR($B$1),$B$1,180)</f>
        <v>0</v>
      </c>
      <c r="T345">
        <f>[1]!s_west_stdnetprofit($A345,YEAR($B$1),$B$1,180)</f>
        <v>0</v>
      </c>
      <c r="U345">
        <f>[1]!s_west_mediannetprofit($A345,YEAR($B$1),$B$1,180)</f>
        <v>0</v>
      </c>
      <c r="V345">
        <f>[1]!s_west_maxnetprofit($A345,YEAR($B$1),$B$1,180)</f>
        <v>0</v>
      </c>
      <c r="W345">
        <f>[1]!s_west_minnetprofit($A345,YEAR($B$1),$B$1,180)</f>
        <v>0</v>
      </c>
      <c r="X345">
        <f>[1]!s_west_netprofit($A345,YEAR($B$1)+1,$B$1,180)</f>
        <v>0</v>
      </c>
      <c r="Y345">
        <f>[1]!s_west_eps($A345,YEAR($B$1)+1,$B$1,180)</f>
        <v>0</v>
      </c>
      <c r="Z345">
        <f>[1]!s_west_instnum_np($A345,YEAR($B$1)+1,$B$1,180)</f>
        <v>0</v>
      </c>
      <c r="AA345">
        <f>[1]!s_west_stdnetprofit($A345,YEAR($B$1)+1,$B$1,180)</f>
        <v>0</v>
      </c>
      <c r="AB345">
        <f>[1]!s_west_mediannetprofit($A345,YEAR($B$1)+1,$B$1,180)</f>
        <v>0</v>
      </c>
      <c r="AC345">
        <f>[1]!s_west_maxnetprofit($A345,YEAR($B$1)+1,$B$1,180)</f>
        <v>0</v>
      </c>
      <c r="AD345">
        <f>[1]!s_west_minnetprofit($A345,YEAR($B$1)+1,$B$1,180)</f>
        <v>0</v>
      </c>
      <c r="AE345">
        <f>[1]!s_west_avgroe($A345,YEAR($B$1),$B$1,180)</f>
        <v>0</v>
      </c>
      <c r="AF345">
        <f>IFERROR([1]!s_info_indexweight($A345,$B$1,"000016.SH"),"")</f>
        <v>0</v>
      </c>
      <c r="AG345">
        <f>IFERROR([1]!s_info_indexweight($A345,$B$1,"000300.SH"),"")</f>
        <v>0</v>
      </c>
      <c r="AH345">
        <f>IFERROR([1]!s_info_indexweight($A345,$B$1,"000905.SH"),"")</f>
        <v>0</v>
      </c>
      <c r="AI345">
        <f>IFERROR([1]!s_info_indexweight($A345,$B$1,"000852.SH"),"")</f>
        <v>8.5999999999999993E-2</v>
      </c>
    </row>
    <row r="346" spans="1:35">
      <c r="A346" t="s">
        <v>378</v>
      </c>
      <c r="B346">
        <f>[1]!s_dq_close($A346,$B$1,3)</f>
        <v>7.78</v>
      </c>
      <c r="C346">
        <f>[1]!s_dq_volume($A346,$B$1)</f>
        <v>153007751</v>
      </c>
      <c r="D346">
        <f>[1]!s_dq_amount($A346,$B$1)</f>
        <v>1173926100</v>
      </c>
      <c r="E346">
        <f>[1]!s_dq_turn($A346,$B$1)</f>
        <v>3.01434785538898</v>
      </c>
      <c r="F346">
        <f>[1]!S_VAL_MV($A346,$B$1)</f>
        <v>39696358162.580002</v>
      </c>
      <c r="G346">
        <f>[1]!s_val_ev($A346,$B$1)</f>
        <v>39696358162.580002</v>
      </c>
      <c r="H346">
        <f>[1]!s_val_ev1($A346,$B$1)</f>
        <v>70779284736.550003</v>
      </c>
      <c r="I346">
        <f>IFERROR([1]!s_mq_amount($A346,$B$1),"")</f>
        <v>2245471152</v>
      </c>
      <c r="J346">
        <f>[1]!s_val_pe_ttm($A346,$B$1)</f>
        <v>24.942790985107401</v>
      </c>
      <c r="K346">
        <f>[1]!s_val_pb_lf($A346,$B$1)</f>
        <v>1.81952965259552</v>
      </c>
      <c r="L346">
        <f>[1]!s_val_dividendyield2($A346,$B$1)</f>
        <v>0.84775812074174395</v>
      </c>
      <c r="M346">
        <f>[1]!s_val_evtoebitda($A346,$B$1)</f>
        <v>11.804054055344499</v>
      </c>
      <c r="N346">
        <f>[1]!s_risk_betar24($A346,$B$1)</f>
        <v>1.6395000219345099</v>
      </c>
      <c r="O346">
        <f>[1]!s_profitnotice_changeratio($A346,$B$1)</f>
        <v>0</v>
      </c>
      <c r="P346">
        <f>IFERROR([1]!i_pq_pctchange($A346,TEXT(DATE(YEAR($B$1),1,1),"yyyy-mm-dd"),$B$1),"")</f>
        <v>-6.9377990430621903</v>
      </c>
      <c r="Q346">
        <f>[1]!s_west_netprofit($A346,YEAR($B$1),$B$1,180)</f>
        <v>2189000000</v>
      </c>
      <c r="R346">
        <f>[1]!s_west_eps($A346,YEAR($B$1),$B$1,180)</f>
        <v>0.42899999022483798</v>
      </c>
      <c r="S346">
        <f>[1]!s_west_instnum_np($A346,YEAR($B$1),$B$1,180)</f>
        <v>3</v>
      </c>
      <c r="T346">
        <f>[1]!s_west_stdnetprofit($A346,YEAR($B$1),$B$1,180)</f>
        <v>213913534</v>
      </c>
      <c r="U346">
        <f>[1]!s_west_mediannetprofit($A346,YEAR($B$1),$B$1,180)</f>
        <v>2311000000</v>
      </c>
      <c r="V346">
        <f>[1]!s_west_maxnetprofit($A346,YEAR($B$1),$B$1,180)</f>
        <v>2314000000</v>
      </c>
      <c r="W346">
        <f>[1]!s_west_minnetprofit($A346,YEAR($B$1),$B$1,180)</f>
        <v>1942000000</v>
      </c>
      <c r="X346">
        <f>[1]!s_west_netprofit($A346,YEAR($B$1)+1,$B$1,180)</f>
        <v>2965000000</v>
      </c>
      <c r="Y346">
        <f>[1]!s_west_eps($A346,YEAR($B$1)+1,$B$1,180)</f>
        <v>0.58109998703002896</v>
      </c>
      <c r="Z346">
        <f>[1]!s_west_instnum_np($A346,YEAR($B$1)+1,$B$1,180)</f>
        <v>3</v>
      </c>
      <c r="AA346">
        <f>[1]!s_west_stdnetprofit($A346,YEAR($B$1)+1,$B$1,180)</f>
        <v>491801789</v>
      </c>
      <c r="AB346">
        <f>[1]!s_west_mediannetprofit($A346,YEAR($B$1)+1,$B$1,180)</f>
        <v>2732000000</v>
      </c>
      <c r="AC346">
        <f>[1]!s_west_maxnetprofit($A346,YEAR($B$1)+1,$B$1,180)</f>
        <v>3530000000</v>
      </c>
      <c r="AD346">
        <f>[1]!s_west_minnetprofit($A346,YEAR($B$1)+1,$B$1,180)</f>
        <v>2633000000</v>
      </c>
      <c r="AE346">
        <f>[1]!s_west_avgroe($A346,YEAR($B$1),$B$1,180)</f>
        <v>9.0666999816894496</v>
      </c>
      <c r="AF346">
        <f>IFERROR([1]!s_info_indexweight($A346,$B$1,"000016.SH"),"")</f>
        <v>0</v>
      </c>
      <c r="AG346">
        <f>IFERROR([1]!s_info_indexweight($A346,$B$1,"000300.SH"),"")</f>
        <v>0</v>
      </c>
      <c r="AH346">
        <f>IFERROR([1]!s_info_indexweight($A346,$B$1,"000905.SH"),"")</f>
        <v>0.379</v>
      </c>
      <c r="AI346">
        <f>IFERROR([1]!s_info_indexweight($A346,$B$1,"000852.SH"),"")</f>
        <v>0</v>
      </c>
    </row>
    <row r="347" spans="1:35">
      <c r="A347" t="s">
        <v>379</v>
      </c>
      <c r="B347">
        <f>[1]!s_dq_close($A347,$B$1,3)</f>
        <v>9.18</v>
      </c>
      <c r="C347">
        <f>[1]!s_dq_volume($A347,$B$1)</f>
        <v>16113839</v>
      </c>
      <c r="D347">
        <f>[1]!s_dq_amount($A347,$B$1)</f>
        <v>149228340</v>
      </c>
      <c r="E347">
        <f>[1]!s_dq_turn($A347,$B$1)</f>
        <v>1.85808272301757</v>
      </c>
      <c r="F347">
        <f>[1]!S_VAL_MV($A347,$B$1)</f>
        <v>8156546650.2600002</v>
      </c>
      <c r="G347">
        <f>[1]!s_val_ev($A347,$B$1)</f>
        <v>8156546650.2600002</v>
      </c>
      <c r="H347">
        <f>[1]!s_val_ev1($A347,$B$1)</f>
        <v>10539643803.110001</v>
      </c>
      <c r="I347">
        <f>IFERROR([1]!s_mq_amount($A347,$B$1),"")</f>
        <v>352854867</v>
      </c>
      <c r="J347">
        <f>[1]!s_val_pe_ttm($A347,$B$1)</f>
        <v>14.267845153808601</v>
      </c>
      <c r="K347">
        <f>[1]!s_val_pb_lf($A347,$B$1)</f>
        <v>2.1973602771759002</v>
      </c>
      <c r="L347">
        <f>[1]!s_val_dividendyield2($A347,$B$1)</f>
        <v>4.9019607843137303</v>
      </c>
      <c r="M347">
        <f>[1]!s_val_evtoebitda($A347,$B$1)</f>
        <v>12.3937694916577</v>
      </c>
      <c r="N347">
        <f>[1]!s_risk_betar24($A347,$B$1)</f>
        <v>1.4268000125885001</v>
      </c>
      <c r="O347">
        <f>[1]!s_profitnotice_changeratio($A347,$B$1)</f>
        <v>0</v>
      </c>
      <c r="P347">
        <f>IFERROR([1]!i_pq_pctchange($A347,TEXT(DATE(YEAR($B$1),1,1),"yyyy-mm-dd"),$B$1),"")</f>
        <v>-23.842874635460699</v>
      </c>
      <c r="Q347">
        <f>[1]!s_west_netprofit($A347,YEAR($B$1),$B$1,180)</f>
        <v>717519655</v>
      </c>
      <c r="R347">
        <f>[1]!s_west_eps($A347,YEAR($B$1),$B$1,180)</f>
        <v>0.80729997158050504</v>
      </c>
      <c r="S347">
        <f>[1]!s_west_instnum_np($A347,YEAR($B$1),$B$1,180)</f>
        <v>29</v>
      </c>
      <c r="T347">
        <f>[1]!s_west_stdnetprofit($A347,YEAR($B$1),$B$1,180)</f>
        <v>43112265</v>
      </c>
      <c r="U347">
        <f>[1]!s_west_mediannetprofit($A347,YEAR($B$1),$B$1,180)</f>
        <v>704000000</v>
      </c>
      <c r="V347">
        <f>[1]!s_west_maxnetprofit($A347,YEAR($B$1),$B$1,180)</f>
        <v>793000000</v>
      </c>
      <c r="W347">
        <f>[1]!s_west_minnetprofit($A347,YEAR($B$1),$B$1,180)</f>
        <v>647260000</v>
      </c>
      <c r="X347">
        <f>[1]!s_west_netprofit($A347,YEAR($B$1)+1,$B$1,180)</f>
        <v>860160000</v>
      </c>
      <c r="Y347">
        <f>[1]!s_west_eps($A347,YEAR($B$1)+1,$B$1,180)</f>
        <v>0.96780002117157005</v>
      </c>
      <c r="Z347">
        <f>[1]!s_west_instnum_np($A347,YEAR($B$1)+1,$B$1,180)</f>
        <v>29</v>
      </c>
      <c r="AA347">
        <f>[1]!s_west_stdnetprofit($A347,YEAR($B$1)+1,$B$1,180)</f>
        <v>52292088</v>
      </c>
      <c r="AB347">
        <f>[1]!s_west_mediannetprofit($A347,YEAR($B$1)+1,$B$1,180)</f>
        <v>851000000</v>
      </c>
      <c r="AC347">
        <f>[1]!s_west_maxnetprofit($A347,YEAR($B$1)+1,$B$1,180)</f>
        <v>960000000</v>
      </c>
      <c r="AD347">
        <f>[1]!s_west_minnetprofit($A347,YEAR($B$1)+1,$B$1,180)</f>
        <v>769000000</v>
      </c>
      <c r="AE347">
        <f>[1]!s_west_avgroe($A347,YEAR($B$1),$B$1,180)</f>
        <v>17.413099288940401</v>
      </c>
      <c r="AF347">
        <f>IFERROR([1]!s_info_indexweight($A347,$B$1,"000016.SH"),"")</f>
        <v>0</v>
      </c>
      <c r="AG347">
        <f>IFERROR([1]!s_info_indexweight($A347,$B$1,"000300.SH"),"")</f>
        <v>0</v>
      </c>
      <c r="AH347">
        <f>IFERROR([1]!s_info_indexweight($A347,$B$1,"000905.SH"),"")</f>
        <v>0</v>
      </c>
      <c r="AI347">
        <f>IFERROR([1]!s_info_indexweight($A347,$B$1,"000852.SH"),"")</f>
        <v>6.2E-2</v>
      </c>
    </row>
    <row r="348" spans="1:35">
      <c r="A348" t="s">
        <v>380</v>
      </c>
      <c r="B348">
        <f>[1]!s_dq_close($A348,$B$1,3)</f>
        <v>11.37</v>
      </c>
      <c r="C348">
        <f>[1]!s_dq_volume($A348,$B$1)</f>
        <v>17958250</v>
      </c>
      <c r="D348">
        <f>[1]!s_dq_amount($A348,$B$1)</f>
        <v>204894792</v>
      </c>
      <c r="E348">
        <f>[1]!s_dq_turn($A348,$B$1)</f>
        <v>3.4465054216020898</v>
      </c>
      <c r="F348">
        <f>[1]!S_VAL_MV($A348,$B$1)</f>
        <v>10109146590</v>
      </c>
      <c r="G348">
        <f>[1]!s_val_ev($A348,$B$1)</f>
        <v>10109146590</v>
      </c>
      <c r="H348">
        <f>[1]!s_val_ev1($A348,$B$1)</f>
        <v>10119011811.07</v>
      </c>
      <c r="I348">
        <f>IFERROR([1]!s_mq_amount($A348,$B$1),"")</f>
        <v>475748741</v>
      </c>
      <c r="J348">
        <f>[1]!s_val_pe_ttm($A348,$B$1)</f>
        <v>23.452623367309599</v>
      </c>
      <c r="K348">
        <f>[1]!s_val_pb_lf($A348,$B$1)</f>
        <v>3.4882626533508301</v>
      </c>
      <c r="L348">
        <f>[1]!s_val_dividendyield2($A348,$B$1)</f>
        <v>1.7489250791445901</v>
      </c>
      <c r="M348">
        <f>[1]!s_val_evtoebitda($A348,$B$1)</f>
        <v>16.804565124034699</v>
      </c>
      <c r="N348">
        <f>[1]!s_risk_betar24($A348,$B$1)</f>
        <v>0.95999997854232799</v>
      </c>
      <c r="O348">
        <f>[1]!s_profitnotice_changeratio($A348,$B$1)</f>
        <v>0</v>
      </c>
      <c r="P348">
        <f>IFERROR([1]!i_pq_pctchange($A348,TEXT(DATE(YEAR($B$1),1,1),"yyyy-mm-dd"),$B$1),"")</f>
        <v>-4.0025465435371901</v>
      </c>
      <c r="Q348">
        <f>[1]!s_west_netprofit($A348,YEAR($B$1),$B$1,180)</f>
        <v>474460000</v>
      </c>
      <c r="R348">
        <f>[1]!s_west_eps($A348,YEAR($B$1),$B$1,180)</f>
        <v>0.53359997272491499</v>
      </c>
      <c r="S348">
        <f>[1]!s_west_instnum_np($A348,YEAR($B$1),$B$1,180)</f>
        <v>2</v>
      </c>
      <c r="T348">
        <f>[1]!s_west_stdnetprofit($A348,YEAR($B$1),$B$1,180)</f>
        <v>6307392</v>
      </c>
      <c r="U348">
        <f>[1]!s_west_mediannetprofit($A348,YEAR($B$1),$B$1,180)</f>
        <v>474460000</v>
      </c>
      <c r="V348">
        <f>[1]!s_west_maxnetprofit($A348,YEAR($B$1),$B$1,180)</f>
        <v>478920000</v>
      </c>
      <c r="W348">
        <f>[1]!s_west_minnetprofit($A348,YEAR($B$1),$B$1,180)</f>
        <v>470000000</v>
      </c>
      <c r="X348">
        <f>[1]!s_west_netprofit($A348,YEAR($B$1)+1,$B$1,180)</f>
        <v>514365000</v>
      </c>
      <c r="Y348">
        <f>[1]!s_west_eps($A348,YEAR($B$1)+1,$B$1,180)</f>
        <v>0.57849997282028198</v>
      </c>
      <c r="Z348">
        <f>[1]!s_west_instnum_np($A348,YEAR($B$1)+1,$B$1,180)</f>
        <v>2</v>
      </c>
      <c r="AA348">
        <f>[1]!s_west_stdnetprofit($A348,YEAR($B$1)+1,$B$1,180)</f>
        <v>4758829</v>
      </c>
      <c r="AB348">
        <f>[1]!s_west_mediannetprofit($A348,YEAR($B$1)+1,$B$1,180)</f>
        <v>514365000</v>
      </c>
      <c r="AC348">
        <f>[1]!s_west_maxnetprofit($A348,YEAR($B$1)+1,$B$1,180)</f>
        <v>517730000</v>
      </c>
      <c r="AD348">
        <f>[1]!s_west_minnetprofit($A348,YEAR($B$1)+1,$B$1,180)</f>
        <v>511000000</v>
      </c>
      <c r="AE348">
        <f>[1]!s_west_avgroe($A348,YEAR($B$1),$B$1,180)</f>
        <v>14.685000419616699</v>
      </c>
      <c r="AF348">
        <f>IFERROR([1]!s_info_indexweight($A348,$B$1,"000016.SH"),"")</f>
        <v>0</v>
      </c>
      <c r="AG348">
        <f>IFERROR([1]!s_info_indexweight($A348,$B$1,"000300.SH"),"")</f>
        <v>0</v>
      </c>
      <c r="AH348">
        <f>IFERROR([1]!s_info_indexweight($A348,$B$1,"000905.SH"),"")</f>
        <v>0</v>
      </c>
      <c r="AI348">
        <f>IFERROR([1]!s_info_indexweight($A348,$B$1,"000852.SH"),"")</f>
        <v>5.2999999999999999E-2</v>
      </c>
    </row>
    <row r="349" spans="1:35">
      <c r="A349" t="s">
        <v>381</v>
      </c>
      <c r="B349">
        <f>[1]!s_dq_close($A349,$B$1,3)</f>
        <v>34.9</v>
      </c>
      <c r="C349">
        <f>[1]!s_dq_volume($A349,$B$1)</f>
        <v>13136298</v>
      </c>
      <c r="D349">
        <f>[1]!s_dq_amount($A349,$B$1)</f>
        <v>459463279</v>
      </c>
      <c r="E349">
        <f>[1]!s_dq_turn($A349,$B$1)</f>
        <v>0.275393396449162</v>
      </c>
      <c r="F349">
        <f>[1]!S_VAL_MV($A349,$B$1)</f>
        <v>175876121274.10001</v>
      </c>
      <c r="G349">
        <f>[1]!s_val_ev($A349,$B$1)</f>
        <v>174198271290.10001</v>
      </c>
      <c r="H349">
        <f>[1]!s_val_ev1($A349,$B$1)</f>
        <v>221361518290.10001</v>
      </c>
      <c r="I349">
        <f>IFERROR([1]!s_mq_amount($A349,$B$1),"")</f>
        <v>898322420</v>
      </c>
      <c r="J349">
        <f>[1]!s_val_pe_ttm($A349,$B$1)</f>
        <v>15.415901184081999</v>
      </c>
      <c r="K349">
        <f>[1]!s_val_pb_lf($A349,$B$1)</f>
        <v>1.79001796245575</v>
      </c>
      <c r="L349">
        <f>[1]!s_val_dividendyield2($A349,$B$1)</f>
        <v>2.5210615806754202</v>
      </c>
      <c r="M349">
        <f>[1]!s_val_evtoebitda($A349,$B$1)</f>
        <v>6.2345885776697596</v>
      </c>
      <c r="N349">
        <f>[1]!s_risk_betar24($A349,$B$1)</f>
        <v>0.77310001850128196</v>
      </c>
      <c r="O349">
        <f>[1]!s_profitnotice_changeratio($A349,$B$1)</f>
        <v>0</v>
      </c>
      <c r="P349">
        <f>IFERROR([1]!i_pq_pctchange($A349,TEXT(DATE(YEAR($B$1),1,1),"yyyy-mm-dd"),$B$1),"")</f>
        <v>-7.8415390944523198</v>
      </c>
      <c r="Q349">
        <f>[1]!s_west_netprofit($A349,YEAR($B$1),$B$1,180)</f>
        <v>12161264444</v>
      </c>
      <c r="R349">
        <f>[1]!s_west_eps($A349,YEAR($B$1),$B$1,180)</f>
        <v>2.4131999015808101</v>
      </c>
      <c r="S349">
        <f>[1]!s_west_instnum_np($A349,YEAR($B$1),$B$1,180)</f>
        <v>18</v>
      </c>
      <c r="T349">
        <f>[1]!s_west_stdnetprofit($A349,YEAR($B$1),$B$1,180)</f>
        <v>286592546</v>
      </c>
      <c r="U349">
        <f>[1]!s_west_mediannetprofit($A349,YEAR($B$1),$B$1,180)</f>
        <v>12051000000</v>
      </c>
      <c r="V349">
        <f>[1]!s_west_maxnetprofit($A349,YEAR($B$1),$B$1,180)</f>
        <v>12807000000</v>
      </c>
      <c r="W349">
        <f>[1]!s_west_minnetprofit($A349,YEAR($B$1),$B$1,180)</f>
        <v>11516000000</v>
      </c>
      <c r="X349">
        <f>[1]!s_west_netprofit($A349,YEAR($B$1)+1,$B$1,180)</f>
        <v>13628006111</v>
      </c>
      <c r="Y349">
        <f>[1]!s_west_eps($A349,YEAR($B$1)+1,$B$1,180)</f>
        <v>2.7042999267578098</v>
      </c>
      <c r="Z349">
        <f>[1]!s_west_instnum_np($A349,YEAR($B$1)+1,$B$1,180)</f>
        <v>18</v>
      </c>
      <c r="AA349">
        <f>[1]!s_west_stdnetprofit($A349,YEAR($B$1)+1,$B$1,180)</f>
        <v>409747571</v>
      </c>
      <c r="AB349">
        <f>[1]!s_west_mediannetprofit($A349,YEAR($B$1)+1,$B$1,180)</f>
        <v>13617500000</v>
      </c>
      <c r="AC349">
        <f>[1]!s_west_maxnetprofit($A349,YEAR($B$1)+1,$B$1,180)</f>
        <v>14362000000</v>
      </c>
      <c r="AD349">
        <f>[1]!s_west_minnetprofit($A349,YEAR($B$1)+1,$B$1,180)</f>
        <v>12731000000</v>
      </c>
      <c r="AE349">
        <f>[1]!s_west_avgroe($A349,YEAR($B$1),$B$1,180)</f>
        <v>11.3900003433228</v>
      </c>
      <c r="AF349">
        <f>IFERROR([1]!s_info_indexweight($A349,$B$1,"000016.SH"),"")</f>
        <v>0</v>
      </c>
      <c r="AG349">
        <f>IFERROR([1]!s_info_indexweight($A349,$B$1,"000300.SH"),"")</f>
        <v>0.31869999999999998</v>
      </c>
      <c r="AH349">
        <f>IFERROR([1]!s_info_indexweight($A349,$B$1,"000905.SH"),"")</f>
        <v>0</v>
      </c>
      <c r="AI349">
        <f>IFERROR([1]!s_info_indexweight($A349,$B$1,"000852.SH"),"")</f>
        <v>0</v>
      </c>
    </row>
    <row r="350" spans="1:35">
      <c r="A350" t="s">
        <v>382</v>
      </c>
      <c r="B350">
        <f>[1]!s_dq_close($A350,$B$1,3)</f>
        <v>148.09</v>
      </c>
      <c r="C350">
        <f>[1]!s_dq_volume($A350,$B$1)</f>
        <v>19559096</v>
      </c>
      <c r="D350">
        <f>[1]!s_dq_amount($A350,$B$1)</f>
        <v>2880562068</v>
      </c>
      <c r="E350">
        <f>[1]!s_dq_turn($A350,$B$1)</f>
        <v>2.83039117864636</v>
      </c>
      <c r="F350">
        <f>[1]!S_VAL_MV($A350,$B$1)</f>
        <v>151622810308.97</v>
      </c>
      <c r="G350">
        <f>[1]!s_val_ev($A350,$B$1)</f>
        <v>151622810308.97</v>
      </c>
      <c r="H350">
        <f>[1]!s_val_ev1($A350,$B$1)</f>
        <v>156593251859.94</v>
      </c>
      <c r="I350">
        <f>IFERROR([1]!s_mq_amount($A350,$B$1),"")</f>
        <v>6586571332</v>
      </c>
      <c r="J350">
        <f>[1]!s_val_pe_ttm($A350,$B$1)</f>
        <v>54.092082977294901</v>
      </c>
      <c r="K350">
        <f>[1]!s_val_pb_lf($A350,$B$1)</f>
        <v>6.4542212486267099</v>
      </c>
      <c r="L350">
        <f>[1]!s_val_dividendyield2($A350,$B$1)</f>
        <v>0.10098370175172899</v>
      </c>
      <c r="M350">
        <f>[1]!s_val_evtoebitda($A350,$B$1)</f>
        <v>35.861049681553403</v>
      </c>
      <c r="N350">
        <f>[1]!s_risk_betar24($A350,$B$1)</f>
        <v>1.42040002346039</v>
      </c>
      <c r="O350">
        <f>[1]!s_profitnotice_changeratio($A350,$B$1)</f>
        <v>0</v>
      </c>
      <c r="P350">
        <f>IFERROR([1]!i_pq_pctchange($A350,TEXT(DATE(YEAR($B$1),1,1),"yyyy-mm-dd"),$B$1),"")</f>
        <v>109.078074262318</v>
      </c>
      <c r="Q350">
        <f>[1]!s_west_netprofit($A350,YEAR($B$1),$B$1,180)</f>
        <v>3784320000</v>
      </c>
      <c r="R350">
        <f>[1]!s_west_eps($A350,YEAR($B$1),$B$1,180)</f>
        <v>3.69580006599426</v>
      </c>
      <c r="S350">
        <f>[1]!s_west_instnum_np($A350,YEAR($B$1),$B$1,180)</f>
        <v>25</v>
      </c>
      <c r="T350">
        <f>[1]!s_west_stdnetprofit($A350,YEAR($B$1),$B$1,180)</f>
        <v>178528177</v>
      </c>
      <c r="U350">
        <f>[1]!s_west_mediannetprofit($A350,YEAR($B$1),$B$1,180)</f>
        <v>3809000000</v>
      </c>
      <c r="V350">
        <f>[1]!s_west_maxnetprofit($A350,YEAR($B$1),$B$1,180)</f>
        <v>4128000000</v>
      </c>
      <c r="W350">
        <f>[1]!s_west_minnetprofit($A350,YEAR($B$1),$B$1,180)</f>
        <v>3319000000</v>
      </c>
      <c r="X350">
        <f>[1]!s_west_netprofit($A350,YEAR($B$1)+1,$B$1,180)</f>
        <v>5212360000</v>
      </c>
      <c r="Y350">
        <f>[1]!s_west_eps($A350,YEAR($B$1)+1,$B$1,180)</f>
        <v>5.0904002189636204</v>
      </c>
      <c r="Z350">
        <f>[1]!s_west_instnum_np($A350,YEAR($B$1)+1,$B$1,180)</f>
        <v>25</v>
      </c>
      <c r="AA350">
        <f>[1]!s_west_stdnetprofit($A350,YEAR($B$1)+1,$B$1,180)</f>
        <v>409399345</v>
      </c>
      <c r="AB350">
        <f>[1]!s_west_mediannetprofit($A350,YEAR($B$1)+1,$B$1,180)</f>
        <v>5284000000</v>
      </c>
      <c r="AC350">
        <f>[1]!s_west_maxnetprofit($A350,YEAR($B$1)+1,$B$1,180)</f>
        <v>5798000000</v>
      </c>
      <c r="AD350">
        <f>[1]!s_west_minnetprofit($A350,YEAR($B$1)+1,$B$1,180)</f>
        <v>4087000000</v>
      </c>
      <c r="AE350">
        <f>[1]!s_west_avgroe($A350,YEAR($B$1),$B$1,180)</f>
        <v>14.8030004501343</v>
      </c>
      <c r="AF350">
        <f>IFERROR([1]!s_info_indexweight($A350,$B$1,"000016.SH"),"")</f>
        <v>0</v>
      </c>
      <c r="AG350">
        <f>IFERROR([1]!s_info_indexweight($A350,$B$1,"000300.SH"),"")</f>
        <v>0</v>
      </c>
      <c r="AH350">
        <f>IFERROR([1]!s_info_indexweight($A350,$B$1,"000905.SH"),"")</f>
        <v>0.81799999999999995</v>
      </c>
      <c r="AI350">
        <f>IFERROR([1]!s_info_indexweight($A350,$B$1,"000852.SH"),"")</f>
        <v>0</v>
      </c>
    </row>
    <row r="351" spans="1:35">
      <c r="A351" t="s">
        <v>383</v>
      </c>
      <c r="B351">
        <f>[1]!s_dq_close($A351,$B$1,3)</f>
        <v>6.7</v>
      </c>
      <c r="C351">
        <f>[1]!s_dq_volume($A351,$B$1)</f>
        <v>269290678</v>
      </c>
      <c r="D351">
        <f>[1]!s_dq_amount($A351,$B$1)</f>
        <v>1860128192</v>
      </c>
      <c r="E351">
        <f>[1]!s_dq_turn($A351,$B$1)</f>
        <v>16.564661898727699</v>
      </c>
      <c r="F351">
        <f>[1]!S_VAL_MV($A351,$B$1)</f>
        <v>11085724994</v>
      </c>
      <c r="G351">
        <f>[1]!s_val_ev($A351,$B$1)</f>
        <v>11085724994</v>
      </c>
      <c r="H351">
        <f>[1]!s_val_ev1($A351,$B$1)</f>
        <v>11221304451.82</v>
      </c>
      <c r="I351">
        <f>IFERROR([1]!s_mq_amount($A351,$B$1),"")</f>
        <v>3840947027</v>
      </c>
      <c r="J351">
        <f>[1]!s_val_pe_ttm($A351,$B$1)</f>
        <v>-464.77700805664102</v>
      </c>
      <c r="K351">
        <f>[1]!s_val_pb_lf($A351,$B$1)</f>
        <v>8.0610752105712908</v>
      </c>
      <c r="L351">
        <f>[1]!s_val_dividendyield2($A351,$B$1)</f>
        <v>0</v>
      </c>
      <c r="M351">
        <f>[1]!s_val_evtoebitda($A351,$B$1)</f>
        <v>995.49129863415601</v>
      </c>
      <c r="N351">
        <f>[1]!s_risk_betar24($A351,$B$1)</f>
        <v>1.47269999980927</v>
      </c>
      <c r="O351">
        <f>[1]!s_profitnotice_changeratio($A351,$B$1)</f>
        <v>0</v>
      </c>
      <c r="P351">
        <f>IFERROR([1]!i_pq_pctchange($A351,TEXT(DATE(YEAR($B$1),1,1),"yyyy-mm-dd"),$B$1),"")</f>
        <v>5.1805337519623196</v>
      </c>
      <c r="Q351">
        <f>[1]!s_west_netprofit($A351,YEAR($B$1),$B$1,180)</f>
        <v>92400000</v>
      </c>
      <c r="R351">
        <f>[1]!s_west_eps($A351,YEAR($B$1),$B$1,180)</f>
        <v>5.5799998342990903E-2</v>
      </c>
      <c r="S351">
        <f>[1]!s_west_instnum_np($A351,YEAR($B$1),$B$1,180)</f>
        <v>5</v>
      </c>
      <c r="T351">
        <f>[1]!s_west_stdnetprofit($A351,YEAR($B$1),$B$1,180)</f>
        <v>15043271</v>
      </c>
      <c r="U351">
        <f>[1]!s_west_mediannetprofit($A351,YEAR($B$1),$B$1,180)</f>
        <v>98000000</v>
      </c>
      <c r="V351">
        <f>[1]!s_west_maxnetprofit($A351,YEAR($B$1),$B$1,180)</f>
        <v>104000000</v>
      </c>
      <c r="W351">
        <f>[1]!s_west_minnetprofit($A351,YEAR($B$1),$B$1,180)</f>
        <v>67000000</v>
      </c>
      <c r="X351">
        <f>[1]!s_west_netprofit($A351,YEAR($B$1)+1,$B$1,180)</f>
        <v>109200000</v>
      </c>
      <c r="Y351">
        <f>[1]!s_west_eps($A351,YEAR($B$1)+1,$B$1,180)</f>
        <v>6.5999999642372104E-2</v>
      </c>
      <c r="Z351">
        <f>[1]!s_west_instnum_np($A351,YEAR($B$1)+1,$B$1,180)</f>
        <v>5</v>
      </c>
      <c r="AA351">
        <f>[1]!s_west_stdnetprofit($A351,YEAR($B$1)+1,$B$1,180)</f>
        <v>6648308</v>
      </c>
      <c r="AB351">
        <f>[1]!s_west_mediannetprofit($A351,YEAR($B$1)+1,$B$1,180)</f>
        <v>109000000</v>
      </c>
      <c r="AC351">
        <f>[1]!s_west_maxnetprofit($A351,YEAR($B$1)+1,$B$1,180)</f>
        <v>118000000</v>
      </c>
      <c r="AD351">
        <f>[1]!s_west_minnetprofit($A351,YEAR($B$1)+1,$B$1,180)</f>
        <v>101000000</v>
      </c>
      <c r="AE351">
        <f>[1]!s_west_avgroe($A351,YEAR($B$1),$B$1,180)</f>
        <v>7.1199998855590803</v>
      </c>
      <c r="AF351">
        <f>IFERROR([1]!s_info_indexweight($A351,$B$1,"000016.SH"),"")</f>
        <v>0</v>
      </c>
      <c r="AG351">
        <f>IFERROR([1]!s_info_indexweight($A351,$B$1,"000300.SH"),"")</f>
        <v>0</v>
      </c>
      <c r="AH351">
        <f>IFERROR([1]!s_info_indexweight($A351,$B$1,"000905.SH"),"")</f>
        <v>0</v>
      </c>
      <c r="AI351">
        <f>IFERROR([1]!s_info_indexweight($A351,$B$1,"000852.SH"),"")</f>
        <v>0.127</v>
      </c>
    </row>
    <row r="352" spans="1:35">
      <c r="A352" t="s">
        <v>384</v>
      </c>
      <c r="B352">
        <f>[1]!s_dq_close($A352,$B$1,3)</f>
        <v>52.27</v>
      </c>
      <c r="C352">
        <f>[1]!s_dq_volume($A352,$B$1)</f>
        <v>43067183</v>
      </c>
      <c r="D352">
        <f>[1]!s_dq_amount($A352,$B$1)</f>
        <v>2236200226</v>
      </c>
      <c r="E352">
        <f>[1]!s_dq_turn($A352,$B$1)</f>
        <v>7.7166982354679003</v>
      </c>
      <c r="F352">
        <f>[1]!S_VAL_MV($A352,$B$1)</f>
        <v>29457540459.200001</v>
      </c>
      <c r="G352">
        <f>[1]!s_val_ev($A352,$B$1)</f>
        <v>29457540459.200001</v>
      </c>
      <c r="H352">
        <f>[1]!s_val_ev1($A352,$B$1)</f>
        <v>29686956509.5</v>
      </c>
      <c r="I352">
        <f>IFERROR([1]!s_mq_amount($A352,$B$1),"")</f>
        <v>5377663195</v>
      </c>
      <c r="J352">
        <f>[1]!s_val_pe_ttm($A352,$B$1)</f>
        <v>224.83404541015599</v>
      </c>
      <c r="K352">
        <f>[1]!s_val_pb_lf($A352,$B$1)</f>
        <v>11.7790412902832</v>
      </c>
      <c r="L352">
        <f>[1]!s_val_dividendyield2($A352,$B$1)</f>
        <v>0.19070178678972299</v>
      </c>
      <c r="M352">
        <f>[1]!s_val_evtoebitda($A352,$B$1)</f>
        <v>177.50838053389299</v>
      </c>
      <c r="N352">
        <f>[1]!s_risk_betar24($A352,$B$1)</f>
        <v>2.0706000328064</v>
      </c>
      <c r="O352">
        <f>[1]!s_profitnotice_changeratio($A352,$B$1)</f>
        <v>0</v>
      </c>
      <c r="P352">
        <f>IFERROR([1]!i_pq_pctchange($A352,TEXT(DATE(YEAR($B$1),1,1),"yyyy-mm-dd"),$B$1),"")</f>
        <v>97.692889561270803</v>
      </c>
      <c r="Q352">
        <f>[1]!s_west_netprofit($A352,YEAR($B$1),$B$1,180)</f>
        <v>264285714</v>
      </c>
      <c r="R352">
        <f>[1]!s_west_eps($A352,YEAR($B$1),$B$1,180)</f>
        <v>0.468699991703033</v>
      </c>
      <c r="S352">
        <f>[1]!s_west_instnum_np($A352,YEAR($B$1),$B$1,180)</f>
        <v>7</v>
      </c>
      <c r="T352">
        <f>[1]!s_west_stdnetprofit($A352,YEAR($B$1),$B$1,180)</f>
        <v>41807951</v>
      </c>
      <c r="U352">
        <f>[1]!s_west_mediannetprofit($A352,YEAR($B$1),$B$1,180)</f>
        <v>251000000</v>
      </c>
      <c r="V352">
        <f>[1]!s_west_maxnetprofit($A352,YEAR($B$1),$B$1,180)</f>
        <v>348000000</v>
      </c>
      <c r="W352">
        <f>[1]!s_west_minnetprofit($A352,YEAR($B$1),$B$1,180)</f>
        <v>228000000</v>
      </c>
      <c r="X352">
        <f>[1]!s_west_netprofit($A352,YEAR($B$1)+1,$B$1,180)</f>
        <v>425571429</v>
      </c>
      <c r="Y352">
        <f>[1]!s_west_eps($A352,YEAR($B$1)+1,$B$1,180)</f>
        <v>0.75470000505447399</v>
      </c>
      <c r="Z352">
        <f>[1]!s_west_instnum_np($A352,YEAR($B$1)+1,$B$1,180)</f>
        <v>7</v>
      </c>
      <c r="AA352">
        <f>[1]!s_west_stdnetprofit($A352,YEAR($B$1)+1,$B$1,180)</f>
        <v>75482574</v>
      </c>
      <c r="AB352">
        <f>[1]!s_west_mediannetprofit($A352,YEAR($B$1)+1,$B$1,180)</f>
        <v>452000000</v>
      </c>
      <c r="AC352">
        <f>[1]!s_west_maxnetprofit($A352,YEAR($B$1)+1,$B$1,180)</f>
        <v>512000000</v>
      </c>
      <c r="AD352">
        <f>[1]!s_west_minnetprofit($A352,YEAR($B$1)+1,$B$1,180)</f>
        <v>325000000</v>
      </c>
      <c r="AE352">
        <f>[1]!s_west_avgroe($A352,YEAR($B$1),$B$1,180)</f>
        <v>9.8170995712280291</v>
      </c>
      <c r="AF352">
        <f>IFERROR([1]!s_info_indexweight($A352,$B$1,"000016.SH"),"")</f>
        <v>0</v>
      </c>
      <c r="AG352">
        <f>IFERROR([1]!s_info_indexweight($A352,$B$1,"000300.SH"),"")</f>
        <v>0</v>
      </c>
      <c r="AH352">
        <f>IFERROR([1]!s_info_indexweight($A352,$B$1,"000905.SH"),"")</f>
        <v>0</v>
      </c>
      <c r="AI352">
        <f>IFERROR([1]!s_info_indexweight($A352,$B$1,"000852.SH"),"")</f>
        <v>0.20399999999999999</v>
      </c>
    </row>
    <row r="353" spans="1:35">
      <c r="A353" t="s">
        <v>385</v>
      </c>
      <c r="B353">
        <f>[1]!s_dq_close($A353,$B$1,3)</f>
        <v>15.81</v>
      </c>
      <c r="C353">
        <f>[1]!s_dq_volume($A353,$B$1)</f>
        <v>9575774</v>
      </c>
      <c r="D353">
        <f>[1]!s_dq_amount($A353,$B$1)</f>
        <v>149910835</v>
      </c>
      <c r="E353">
        <f>[1]!s_dq_turn($A353,$B$1)</f>
        <v>1.5405687547914</v>
      </c>
      <c r="F353">
        <f>[1]!S_VAL_MV($A353,$B$1)</f>
        <v>9853286631.6599998</v>
      </c>
      <c r="G353">
        <f>[1]!s_val_ev($A353,$B$1)</f>
        <v>9853286631.6599998</v>
      </c>
      <c r="H353">
        <f>[1]!s_val_ev1($A353,$B$1)</f>
        <v>13204386032.620001</v>
      </c>
      <c r="I353">
        <f>IFERROR([1]!s_mq_amount($A353,$B$1),"")</f>
        <v>345591321</v>
      </c>
      <c r="J353">
        <f>[1]!s_val_pe_ttm($A353,$B$1)</f>
        <v>-11.1310319900513</v>
      </c>
      <c r="K353">
        <f>[1]!s_val_pb_lf($A353,$B$1)</f>
        <v>2.4763858318328902</v>
      </c>
      <c r="L353">
        <f>[1]!s_val_dividendyield2($A353,$B$1)</f>
        <v>0.58507273877292798</v>
      </c>
      <c r="M353">
        <f>[1]!s_val_evtoebitda($A353,$B$1)</f>
        <v>-29.883592794436201</v>
      </c>
      <c r="N353">
        <f>[1]!s_risk_betar24($A353,$B$1)</f>
        <v>1.7647000551223799</v>
      </c>
      <c r="O353">
        <f>[1]!s_profitnotice_changeratio($A353,$B$1)</f>
        <v>0</v>
      </c>
      <c r="P353">
        <f>IFERROR([1]!i_pq_pctchange($A353,TEXT(DATE(YEAR($B$1),1,1),"yyyy-mm-dd"),$B$1),"")</f>
        <v>-35.443037974683499</v>
      </c>
      <c r="Q353">
        <f>[1]!s_west_netprofit($A353,YEAR($B$1),$B$1,180)</f>
        <v>-33865000</v>
      </c>
      <c r="R353">
        <f>[1]!s_west_eps($A353,YEAR($B$1),$B$1,180)</f>
        <v>-5.4299999028444297E-2</v>
      </c>
      <c r="S353">
        <f>[1]!s_west_instnum_np($A353,YEAR($B$1),$B$1,180)</f>
        <v>2</v>
      </c>
      <c r="T353">
        <f>[1]!s_west_stdnetprofit($A353,YEAR($B$1),$B$1,180)</f>
        <v>28475190</v>
      </c>
      <c r="U353">
        <f>[1]!s_west_mediannetprofit($A353,YEAR($B$1),$B$1,180)</f>
        <v>-33865000</v>
      </c>
      <c r="V353">
        <f>[1]!s_west_maxnetprofit($A353,YEAR($B$1),$B$1,180)</f>
        <v>-13730000</v>
      </c>
      <c r="W353">
        <f>[1]!s_west_minnetprofit($A353,YEAR($B$1),$B$1,180)</f>
        <v>-54000000</v>
      </c>
      <c r="X353">
        <f>[1]!s_west_netprofit($A353,YEAR($B$1)+1,$B$1,180)</f>
        <v>153420000</v>
      </c>
      <c r="Y353">
        <f>[1]!s_west_eps($A353,YEAR($B$1)+1,$B$1,180)</f>
        <v>0.246199995279312</v>
      </c>
      <c r="Z353">
        <f>[1]!s_west_instnum_np($A353,YEAR($B$1)+1,$B$1,180)</f>
        <v>2</v>
      </c>
      <c r="AA353">
        <f>[1]!s_west_stdnetprofit($A353,YEAR($B$1)+1,$B$1,180)</f>
        <v>31706668</v>
      </c>
      <c r="AB353">
        <f>[1]!s_west_mediannetprofit($A353,YEAR($B$1)+1,$B$1,180)</f>
        <v>153420000</v>
      </c>
      <c r="AC353">
        <f>[1]!s_west_maxnetprofit($A353,YEAR($B$1)+1,$B$1,180)</f>
        <v>175840000</v>
      </c>
      <c r="AD353">
        <f>[1]!s_west_minnetprofit($A353,YEAR($B$1)+1,$B$1,180)</f>
        <v>131000000</v>
      </c>
      <c r="AE353">
        <f>[1]!s_west_avgroe($A353,YEAR($B$1),$B$1,180)</f>
        <v>-0.81999999284744296</v>
      </c>
      <c r="AF353">
        <f>IFERROR([1]!s_info_indexweight($A353,$B$1,"000016.SH"),"")</f>
        <v>0</v>
      </c>
      <c r="AG353">
        <f>IFERROR([1]!s_info_indexweight($A353,$B$1,"000300.SH"),"")</f>
        <v>0</v>
      </c>
      <c r="AH353">
        <f>IFERROR([1]!s_info_indexweight($A353,$B$1,"000905.SH"),"")</f>
        <v>0</v>
      </c>
      <c r="AI353">
        <f>IFERROR([1]!s_info_indexweight($A353,$B$1,"000852.SH"),"")</f>
        <v>7.1999999999999995E-2</v>
      </c>
    </row>
    <row r="354" spans="1:35">
      <c r="A354" t="s">
        <v>386</v>
      </c>
      <c r="B354">
        <f>[1]!s_dq_close($A354,$B$1,3)</f>
        <v>602.79999999999995</v>
      </c>
      <c r="C354">
        <f>[1]!s_dq_volume($A354,$B$1)</f>
        <v>12630618</v>
      </c>
      <c r="D354">
        <f>[1]!s_dq_amount($A354,$B$1)</f>
        <v>7607842357</v>
      </c>
      <c r="E354">
        <f>[1]!s_dq_turn($A354,$B$1)</f>
        <v>1.7439504421757099</v>
      </c>
      <c r="F354">
        <f>[1]!S_VAL_MV($A354,$B$1)</f>
        <v>436929100924.79999</v>
      </c>
      <c r="G354">
        <f>[1]!s_val_ev($A354,$B$1)</f>
        <v>436929100924.79999</v>
      </c>
      <c r="H354">
        <f>[1]!s_val_ev1($A354,$B$1)</f>
        <v>452455551638.84003</v>
      </c>
      <c r="I354">
        <f>IFERROR([1]!s_mq_amount($A354,$B$1),"")</f>
        <v>16689420919</v>
      </c>
      <c r="J354">
        <f>[1]!s_val_pe_ttm($A354,$B$1)</f>
        <v>78.358528137207003</v>
      </c>
      <c r="K354">
        <f>[1]!s_val_pb_lf($A354,$B$1)</f>
        <v>11.119380950927701</v>
      </c>
      <c r="L354">
        <f>[1]!s_val_dividendyield2($A354,$B$1)</f>
        <v>0.129676038478727</v>
      </c>
      <c r="M354">
        <f>[1]!s_val_evtoebitda($A354,$B$1)</f>
        <v>57.149845384333702</v>
      </c>
      <c r="N354">
        <f>[1]!s_risk_betar24($A354,$B$1)</f>
        <v>0.71539998054504395</v>
      </c>
      <c r="O354">
        <f>[1]!s_profitnotice_changeratio($A354,$B$1)</f>
        <v>0</v>
      </c>
      <c r="P354">
        <f>IFERROR([1]!i_pq_pctchange($A354,TEXT(DATE(YEAR($B$1),1,1),"yyyy-mm-dd"),$B$1),"")</f>
        <v>31.306090441753099</v>
      </c>
      <c r="Q354">
        <f>[1]!s_west_netprofit($A354,YEAR($B$1),$B$1,180)</f>
        <v>7901904142</v>
      </c>
      <c r="R354">
        <f>[1]!s_west_eps($A354,YEAR($B$1),$B$1,180)</f>
        <v>10.901700019836399</v>
      </c>
      <c r="S354">
        <f>[1]!s_west_instnum_np($A354,YEAR($B$1),$B$1,180)</f>
        <v>27</v>
      </c>
      <c r="T354">
        <f>[1]!s_west_stdnetprofit($A354,YEAR($B$1),$B$1,180)</f>
        <v>1255848208</v>
      </c>
      <c r="U354">
        <f>[1]!s_west_mediannetprofit($A354,YEAR($B$1),$B$1,180)</f>
        <v>7598200000</v>
      </c>
      <c r="V354">
        <f>[1]!s_west_maxnetprofit($A354,YEAR($B$1),$B$1,180)</f>
        <v>10800005978</v>
      </c>
      <c r="W354">
        <f>[1]!s_west_minnetprofit($A354,YEAR($B$1),$B$1,180)</f>
        <v>6105000000</v>
      </c>
      <c r="X354">
        <f>[1]!s_west_netprofit($A354,YEAR($B$1)+1,$B$1,180)</f>
        <v>10883553015</v>
      </c>
      <c r="Y354">
        <f>[1]!s_west_eps($A354,YEAR($B$1)+1,$B$1,180)</f>
        <v>15.0152997970581</v>
      </c>
      <c r="Z354">
        <f>[1]!s_west_instnum_np($A354,YEAR($B$1)+1,$B$1,180)</f>
        <v>27</v>
      </c>
      <c r="AA354">
        <f>[1]!s_west_stdnetprofit($A354,YEAR($B$1)+1,$B$1,180)</f>
        <v>1503825414</v>
      </c>
      <c r="AB354">
        <f>[1]!s_west_mediannetprofit($A354,YEAR($B$1)+1,$B$1,180)</f>
        <v>11027450000</v>
      </c>
      <c r="AC354">
        <f>[1]!s_west_maxnetprofit($A354,YEAR($B$1)+1,$B$1,180)</f>
        <v>14364000000</v>
      </c>
      <c r="AD354">
        <f>[1]!s_west_minnetprofit($A354,YEAR($B$1)+1,$B$1,180)</f>
        <v>8963000000</v>
      </c>
      <c r="AE354">
        <f>[1]!s_west_avgroe($A354,YEAR($B$1),$B$1,180)</f>
        <v>17.4888000488281</v>
      </c>
      <c r="AF354">
        <f>IFERROR([1]!s_info_indexweight($A354,$B$1,"000016.SH"),"")</f>
        <v>0</v>
      </c>
      <c r="AG354">
        <f>IFERROR([1]!s_info_indexweight($A354,$B$1,"000300.SH"),"")</f>
        <v>0.96560000000000001</v>
      </c>
      <c r="AH354">
        <f>IFERROR([1]!s_info_indexweight($A354,$B$1,"000905.SH"),"")</f>
        <v>0</v>
      </c>
      <c r="AI354">
        <f>IFERROR([1]!s_info_indexweight($A354,$B$1,"000852.SH"),"")</f>
        <v>0</v>
      </c>
    </row>
    <row r="355" spans="1:35">
      <c r="A355" t="s">
        <v>387</v>
      </c>
      <c r="B355">
        <f>[1]!s_dq_close($A355,$B$1,3)</f>
        <v>9.9</v>
      </c>
      <c r="C355">
        <f>[1]!s_dq_volume($A355,$B$1)</f>
        <v>8312930</v>
      </c>
      <c r="D355">
        <f>[1]!s_dq_amount($A355,$B$1)</f>
        <v>82775588</v>
      </c>
      <c r="E355">
        <f>[1]!s_dq_turn($A355,$B$1)</f>
        <v>0.56517562797982801</v>
      </c>
      <c r="F355">
        <f>[1]!S_VAL_MV($A355,$B$1)</f>
        <v>15761176081.200001</v>
      </c>
      <c r="G355">
        <f>[1]!s_val_ev($A355,$B$1)</f>
        <v>15761176081.200001</v>
      </c>
      <c r="H355">
        <f>[1]!s_val_ev1($A355,$B$1)</f>
        <v>15780558775.530001</v>
      </c>
      <c r="I355">
        <f>IFERROR([1]!s_mq_amount($A355,$B$1),"")</f>
        <v>243152712</v>
      </c>
      <c r="J355">
        <f>[1]!s_val_pe_ttm($A355,$B$1)</f>
        <v>21.111911773681602</v>
      </c>
      <c r="K355">
        <f>[1]!s_val_pb_lf($A355,$B$1)</f>
        <v>3.5422072410583501</v>
      </c>
      <c r="L355">
        <f>[1]!s_val_dividendyield2($A355,$B$1)</f>
        <v>4.4878668378289301</v>
      </c>
      <c r="M355">
        <f>[1]!s_val_evtoebitda($A355,$B$1)</f>
        <v>13.2418249021338</v>
      </c>
      <c r="N355">
        <f>[1]!s_risk_betar24($A355,$B$1)</f>
        <v>1.44280004501343</v>
      </c>
      <c r="O355">
        <f>[1]!s_profitnotice_changeratio($A355,$B$1)</f>
        <v>0</v>
      </c>
      <c r="P355">
        <f>IFERROR([1]!i_pq_pctchange($A355,TEXT(DATE(YEAR($B$1),1,1),"yyyy-mm-dd"),$B$1),"")</f>
        <v>-1.92055209282161</v>
      </c>
      <c r="Q355">
        <f>[1]!s_west_netprofit($A355,YEAR($B$1),$B$1,180)</f>
        <v>820960952</v>
      </c>
      <c r="R355">
        <f>[1]!s_west_eps($A355,YEAR($B$1),$B$1,180)</f>
        <v>0.515699982643127</v>
      </c>
      <c r="S355">
        <f>[1]!s_west_instnum_np($A355,YEAR($B$1),$B$1,180)</f>
        <v>21</v>
      </c>
      <c r="T355">
        <f>[1]!s_west_stdnetprofit($A355,YEAR($B$1),$B$1,180)</f>
        <v>41631580</v>
      </c>
      <c r="U355">
        <f>[1]!s_west_mediannetprofit($A355,YEAR($B$1),$B$1,180)</f>
        <v>817000000</v>
      </c>
      <c r="V355">
        <f>[1]!s_west_maxnetprofit($A355,YEAR($B$1),$B$1,180)</f>
        <v>900000000</v>
      </c>
      <c r="W355">
        <f>[1]!s_west_minnetprofit($A355,YEAR($B$1),$B$1,180)</f>
        <v>704000000</v>
      </c>
      <c r="X355">
        <f>[1]!s_west_netprofit($A355,YEAR($B$1)+1,$B$1,180)</f>
        <v>912278571</v>
      </c>
      <c r="Y355">
        <f>[1]!s_west_eps($A355,YEAR($B$1)+1,$B$1,180)</f>
        <v>0.57289999723434404</v>
      </c>
      <c r="Z355">
        <f>[1]!s_west_instnum_np($A355,YEAR($B$1)+1,$B$1,180)</f>
        <v>21</v>
      </c>
      <c r="AA355">
        <f>[1]!s_west_stdnetprofit($A355,YEAR($B$1)+1,$B$1,180)</f>
        <v>47593517</v>
      </c>
      <c r="AB355">
        <f>[1]!s_west_mediannetprofit($A355,YEAR($B$1)+1,$B$1,180)</f>
        <v>904000000</v>
      </c>
      <c r="AC355">
        <f>[1]!s_west_maxnetprofit($A355,YEAR($B$1)+1,$B$1,180)</f>
        <v>995000000</v>
      </c>
      <c r="AD355">
        <f>[1]!s_west_minnetprofit($A355,YEAR($B$1)+1,$B$1,180)</f>
        <v>815000000</v>
      </c>
      <c r="AE355">
        <f>[1]!s_west_avgroe($A355,YEAR($B$1),$B$1,180)</f>
        <v>16.179500579833999</v>
      </c>
      <c r="AF355">
        <f>IFERROR([1]!s_info_indexweight($A355,$B$1,"000016.SH"),"")</f>
        <v>0</v>
      </c>
      <c r="AG355">
        <f>IFERROR([1]!s_info_indexweight($A355,$B$1,"000300.SH"),"")</f>
        <v>0</v>
      </c>
      <c r="AH355">
        <f>IFERROR([1]!s_info_indexweight($A355,$B$1,"000905.SH"),"")</f>
        <v>6.0999999999999999E-2</v>
      </c>
      <c r="AI355">
        <f>IFERROR([1]!s_info_indexweight($A355,$B$1,"000852.SH"),"")</f>
        <v>0</v>
      </c>
    </row>
    <row r="356" spans="1:35">
      <c r="A356" t="s">
        <v>388</v>
      </c>
      <c r="B356">
        <f>[1]!s_dq_close($A356,$B$1,3)</f>
        <v>7.9</v>
      </c>
      <c r="C356">
        <f>[1]!s_dq_volume($A356,$B$1)</f>
        <v>31399250</v>
      </c>
      <c r="D356">
        <f>[1]!s_dq_amount($A356,$B$1)</f>
        <v>250235210</v>
      </c>
      <c r="E356">
        <f>[1]!s_dq_turn($A356,$B$1)</f>
        <v>2.2792930572659098</v>
      </c>
      <c r="F356">
        <f>[1]!S_VAL_MV($A356,$B$1)</f>
        <v>12483486898.5</v>
      </c>
      <c r="G356">
        <f>[1]!s_val_ev($A356,$B$1)</f>
        <v>12483486898.5</v>
      </c>
      <c r="H356">
        <f>[1]!s_val_ev1($A356,$B$1)</f>
        <v>12836127362.5</v>
      </c>
      <c r="I356">
        <f>IFERROR([1]!s_mq_amount($A356,$B$1),"")</f>
        <v>428442132</v>
      </c>
      <c r="J356">
        <f>[1]!s_val_pe_ttm($A356,$B$1)</f>
        <v>243.84233093261699</v>
      </c>
      <c r="K356">
        <f>[1]!s_val_pb_lf($A356,$B$1)</f>
        <v>1.08874452114105</v>
      </c>
      <c r="L356">
        <f>[1]!s_val_dividendyield2($A356,$B$1)</f>
        <v>0.65678031295768602</v>
      </c>
      <c r="M356">
        <f>[1]!s_val_evtoebitda($A356,$B$1)</f>
        <v>15.6282016449137</v>
      </c>
      <c r="N356">
        <f>[1]!s_risk_betar24($A356,$B$1)</f>
        <v>1.2639000415802</v>
      </c>
      <c r="O356">
        <f>[1]!s_profitnotice_changeratio($A356,$B$1)</f>
        <v>0</v>
      </c>
      <c r="P356">
        <f>IFERROR([1]!i_pq_pctchange($A356,TEXT(DATE(YEAR($B$1),1,1),"yyyy-mm-dd"),$B$1),"")</f>
        <v>-32.545755032669597</v>
      </c>
      <c r="Q356">
        <f>[1]!s_west_netprofit($A356,YEAR($B$1),$B$1,180)</f>
        <v>420250000</v>
      </c>
      <c r="R356">
        <f>[1]!s_west_eps($A356,YEAR($B$1),$B$1,180)</f>
        <v>0.26589998602867099</v>
      </c>
      <c r="S356">
        <f>[1]!s_west_instnum_np($A356,YEAR($B$1),$B$1,180)</f>
        <v>4</v>
      </c>
      <c r="T356">
        <f>[1]!s_west_stdnetprofit($A356,YEAR($B$1),$B$1,180)</f>
        <v>57156948</v>
      </c>
      <c r="U356">
        <f>[1]!s_west_mediannetprofit($A356,YEAR($B$1),$B$1,180)</f>
        <v>410000000</v>
      </c>
      <c r="V356">
        <f>[1]!s_west_maxnetprofit($A356,YEAR($B$1),$B$1,180)</f>
        <v>496000000</v>
      </c>
      <c r="W356">
        <f>[1]!s_west_minnetprofit($A356,YEAR($B$1),$B$1,180)</f>
        <v>365000000</v>
      </c>
      <c r="X356">
        <f>[1]!s_west_netprofit($A356,YEAR($B$1)+1,$B$1,180)</f>
        <v>617500000</v>
      </c>
      <c r="Y356">
        <f>[1]!s_west_eps($A356,YEAR($B$1)+1,$B$1,180)</f>
        <v>0.39079999923706099</v>
      </c>
      <c r="Z356">
        <f>[1]!s_west_instnum_np($A356,YEAR($B$1)+1,$B$1,180)</f>
        <v>4</v>
      </c>
      <c r="AA356">
        <f>[1]!s_west_stdnetprofit($A356,YEAR($B$1)+1,$B$1,180)</f>
        <v>136287686</v>
      </c>
      <c r="AB356">
        <f>[1]!s_west_mediannetprofit($A356,YEAR($B$1)+1,$B$1,180)</f>
        <v>661000000</v>
      </c>
      <c r="AC356">
        <f>[1]!s_west_maxnetprofit($A356,YEAR($B$1)+1,$B$1,180)</f>
        <v>728000000</v>
      </c>
      <c r="AD356">
        <f>[1]!s_west_minnetprofit($A356,YEAR($B$1)+1,$B$1,180)</f>
        <v>420000000</v>
      </c>
      <c r="AE356">
        <f>[1]!s_west_avgroe($A356,YEAR($B$1),$B$1,180)</f>
        <v>3.6199998855590798</v>
      </c>
      <c r="AF356">
        <f>IFERROR([1]!s_info_indexweight($A356,$B$1,"000016.SH"),"")</f>
        <v>0</v>
      </c>
      <c r="AG356">
        <f>IFERROR([1]!s_info_indexweight($A356,$B$1,"000300.SH"),"")</f>
        <v>0</v>
      </c>
      <c r="AH356">
        <f>IFERROR([1]!s_info_indexweight($A356,$B$1,"000905.SH"),"")</f>
        <v>0</v>
      </c>
      <c r="AI356">
        <f>IFERROR([1]!s_info_indexweight($A356,$B$1,"000852.SH"),"")</f>
        <v>9.5000000000000001E-2</v>
      </c>
    </row>
    <row r="357" spans="1:35">
      <c r="A357" t="s">
        <v>389</v>
      </c>
      <c r="B357">
        <f>[1]!s_dq_close($A357,$B$1,3)</f>
        <v>29.47</v>
      </c>
      <c r="C357">
        <f>[1]!s_dq_volume($A357,$B$1)</f>
        <v>58457110</v>
      </c>
      <c r="D357">
        <f>[1]!s_dq_amount($A357,$B$1)</f>
        <v>1681606799</v>
      </c>
      <c r="E357">
        <f>[1]!s_dq_turn($A357,$B$1)</f>
        <v>4.8913115869489596</v>
      </c>
      <c r="F357">
        <f>[1]!S_VAL_MV($A357,$B$1)</f>
        <v>35405778617.019997</v>
      </c>
      <c r="G357">
        <f>[1]!s_val_ev($A357,$B$1)</f>
        <v>35405778617.019997</v>
      </c>
      <c r="H357">
        <f>[1]!s_val_ev1($A357,$B$1)</f>
        <v>37948312800.580002</v>
      </c>
      <c r="I357">
        <f>IFERROR([1]!s_mq_amount($A357,$B$1),"")</f>
        <v>3479590354</v>
      </c>
      <c r="J357">
        <f>[1]!s_val_pe_ttm($A357,$B$1)</f>
        <v>56.273719787597699</v>
      </c>
      <c r="K357">
        <f>[1]!s_val_pb_lf($A357,$B$1)</f>
        <v>13.0164957046509</v>
      </c>
      <c r="L357">
        <f>[1]!s_val_dividendyield2($A357,$B$1)</f>
        <v>0.24431625381744099</v>
      </c>
      <c r="M357">
        <f>[1]!s_val_evtoebitda($A357,$B$1)</f>
        <v>57.180438399859298</v>
      </c>
      <c r="N357">
        <f>[1]!s_risk_betar24($A357,$B$1)</f>
        <v>2.5167000293731698</v>
      </c>
      <c r="O357">
        <f>[1]!s_profitnotice_changeratio($A357,$B$1)</f>
        <v>0</v>
      </c>
      <c r="P357">
        <f>IFERROR([1]!i_pq_pctchange($A357,TEXT(DATE(YEAR($B$1),1,1),"yyyy-mm-dd"),$B$1),"")</f>
        <v>107.827926657264</v>
      </c>
      <c r="Q357">
        <f>[1]!s_west_netprofit($A357,YEAR($B$1),$B$1,180)</f>
        <v>0</v>
      </c>
      <c r="R357">
        <f>[1]!s_west_eps($A357,YEAR($B$1),$B$1,180)</f>
        <v>0</v>
      </c>
      <c r="S357">
        <f>[1]!s_west_instnum_np($A357,YEAR($B$1),$B$1,180)</f>
        <v>0</v>
      </c>
      <c r="T357">
        <f>[1]!s_west_stdnetprofit($A357,YEAR($B$1),$B$1,180)</f>
        <v>0</v>
      </c>
      <c r="U357">
        <f>[1]!s_west_mediannetprofit($A357,YEAR($B$1),$B$1,180)</f>
        <v>0</v>
      </c>
      <c r="V357">
        <f>[1]!s_west_maxnetprofit($A357,YEAR($B$1),$B$1,180)</f>
        <v>0</v>
      </c>
      <c r="W357">
        <f>[1]!s_west_minnetprofit($A357,YEAR($B$1),$B$1,180)</f>
        <v>0</v>
      </c>
      <c r="X357">
        <f>[1]!s_west_netprofit($A357,YEAR($B$1)+1,$B$1,180)</f>
        <v>0</v>
      </c>
      <c r="Y357">
        <f>[1]!s_west_eps($A357,YEAR($B$1)+1,$B$1,180)</f>
        <v>0</v>
      </c>
      <c r="Z357">
        <f>[1]!s_west_instnum_np($A357,YEAR($B$1)+1,$B$1,180)</f>
        <v>0</v>
      </c>
      <c r="AA357">
        <f>[1]!s_west_stdnetprofit($A357,YEAR($B$1)+1,$B$1,180)</f>
        <v>0</v>
      </c>
      <c r="AB357">
        <f>[1]!s_west_mediannetprofit($A357,YEAR($B$1)+1,$B$1,180)</f>
        <v>0</v>
      </c>
      <c r="AC357">
        <f>[1]!s_west_maxnetprofit($A357,YEAR($B$1)+1,$B$1,180)</f>
        <v>0</v>
      </c>
      <c r="AD357">
        <f>[1]!s_west_minnetprofit($A357,YEAR($B$1)+1,$B$1,180)</f>
        <v>0</v>
      </c>
      <c r="AE357">
        <f>[1]!s_west_avgroe($A357,YEAR($B$1),$B$1,180)</f>
        <v>0</v>
      </c>
      <c r="AF357">
        <f>IFERROR([1]!s_info_indexweight($A357,$B$1,"000016.SH"),"")</f>
        <v>0</v>
      </c>
      <c r="AG357">
        <f>IFERROR([1]!s_info_indexweight($A357,$B$1,"000300.SH"),"")</f>
        <v>0</v>
      </c>
      <c r="AH357">
        <f>IFERROR([1]!s_info_indexweight($A357,$B$1,"000905.SH"),"")</f>
        <v>0</v>
      </c>
      <c r="AI357">
        <f>IFERROR([1]!s_info_indexweight($A357,$B$1,"000852.SH"),"")</f>
        <v>0.187</v>
      </c>
    </row>
    <row r="358" spans="1:35">
      <c r="A358" t="s">
        <v>390</v>
      </c>
      <c r="B358">
        <f>[1]!s_dq_close($A358,$B$1,3)</f>
        <v>210.93</v>
      </c>
      <c r="C358">
        <f>[1]!s_dq_volume($A358,$B$1)</f>
        <v>108148134</v>
      </c>
      <c r="D358">
        <f>[1]!s_dq_amount($A358,$B$1)</f>
        <v>22069747135</v>
      </c>
      <c r="E358">
        <f>[1]!s_dq_turn($A358,$B$1)</f>
        <v>7.8010848568373801</v>
      </c>
      <c r="F358">
        <f>[1]!S_VAL_MV($A358,$B$1)</f>
        <v>386340976724.76001</v>
      </c>
      <c r="G358">
        <f>[1]!s_val_ev($A358,$B$1)</f>
        <v>386340976724.76001</v>
      </c>
      <c r="H358">
        <f>[1]!s_val_ev1($A358,$B$1)</f>
        <v>408573594555.16998</v>
      </c>
      <c r="I358">
        <f>IFERROR([1]!s_mq_amount($A358,$B$1),"")</f>
        <v>48794255243</v>
      </c>
      <c r="J358">
        <f>[1]!s_val_pe_ttm($A358,$B$1)</f>
        <v>189.37380981445301</v>
      </c>
      <c r="K358">
        <f>[1]!s_val_pb_lf($A358,$B$1)</f>
        <v>17.0662651062012</v>
      </c>
      <c r="L358">
        <f>[1]!s_val_dividendyield2($A358,$B$1)</f>
        <v>0</v>
      </c>
      <c r="M358">
        <f>[1]!s_val_evtoebitda($A358,$B$1)</f>
        <v>81.703984706139195</v>
      </c>
      <c r="N358">
        <f>[1]!s_risk_betar24($A358,$B$1)</f>
        <v>0.153999999165535</v>
      </c>
      <c r="O358">
        <f>[1]!s_profitnotice_changeratio($A358,$B$1)</f>
        <v>0</v>
      </c>
      <c r="P358">
        <f>IFERROR([1]!i_pq_pctchange($A358,TEXT(DATE(YEAR($B$1),1,1),"yyyy-mm-dd"),$B$1),"")</f>
        <v>149.17897223863</v>
      </c>
      <c r="Q358">
        <f>[1]!s_west_netprofit($A358,YEAR($B$1),$B$1,180)</f>
        <v>7049000000</v>
      </c>
      <c r="R358">
        <f>[1]!s_west_eps($A358,YEAR($B$1),$B$1,180)</f>
        <v>3.84789991378784</v>
      </c>
      <c r="S358">
        <f>[1]!s_west_instnum_np($A358,YEAR($B$1),$B$1,180)</f>
        <v>11</v>
      </c>
      <c r="T358">
        <f>[1]!s_west_stdnetprofit($A358,YEAR($B$1),$B$1,180)</f>
        <v>1286996270</v>
      </c>
      <c r="U358">
        <f>[1]!s_west_mediannetprofit($A358,YEAR($B$1),$B$1,180)</f>
        <v>7446000000</v>
      </c>
      <c r="V358">
        <f>[1]!s_west_maxnetprofit($A358,YEAR($B$1),$B$1,180)</f>
        <v>8022000000</v>
      </c>
      <c r="W358">
        <f>[1]!s_west_minnetprofit($A358,YEAR($B$1),$B$1,180)</f>
        <v>3288000000</v>
      </c>
      <c r="X358">
        <f>[1]!s_west_netprofit($A358,YEAR($B$1)+1,$B$1,180)</f>
        <v>14205000000</v>
      </c>
      <c r="Y358">
        <f>[1]!s_west_eps($A358,YEAR($B$1)+1,$B$1,180)</f>
        <v>7.7543001174926802</v>
      </c>
      <c r="Z358">
        <f>[1]!s_west_instnum_np($A358,YEAR($B$1)+1,$B$1,180)</f>
        <v>11</v>
      </c>
      <c r="AA358">
        <f>[1]!s_west_stdnetprofit($A358,YEAR($B$1)+1,$B$1,180)</f>
        <v>3980435052</v>
      </c>
      <c r="AB358">
        <f>[1]!s_west_mediannetprofit($A358,YEAR($B$1)+1,$B$1,180)</f>
        <v>14939000000</v>
      </c>
      <c r="AC358">
        <f>[1]!s_west_maxnetprofit($A358,YEAR($B$1)+1,$B$1,180)</f>
        <v>21295000000</v>
      </c>
      <c r="AD358">
        <f>[1]!s_west_minnetprofit($A358,YEAR($B$1)+1,$B$1,180)</f>
        <v>4380000000</v>
      </c>
      <c r="AE358">
        <f>[1]!s_west_avgroe($A358,YEAR($B$1),$B$1,180)</f>
        <v>25.994499206543001</v>
      </c>
      <c r="AF358">
        <f>IFERROR([1]!s_info_indexweight($A358,$B$1,"000016.SH"),"")</f>
        <v>0</v>
      </c>
      <c r="AG358">
        <f>IFERROR([1]!s_info_indexweight($A358,$B$1,"000300.SH"),"")</f>
        <v>0.92949999999999999</v>
      </c>
      <c r="AH358">
        <f>IFERROR([1]!s_info_indexweight($A358,$B$1,"000905.SH"),"")</f>
        <v>0</v>
      </c>
      <c r="AI358">
        <f>IFERROR([1]!s_info_indexweight($A358,$B$1,"000852.SH"),"")</f>
        <v>0</v>
      </c>
    </row>
    <row r="359" spans="1:35">
      <c r="A359" t="s">
        <v>391</v>
      </c>
      <c r="B359">
        <f>[1]!s_dq_close($A359,$B$1,3)</f>
        <v>3.35</v>
      </c>
      <c r="C359">
        <f>[1]!s_dq_volume($A359,$B$1)</f>
        <v>54297981</v>
      </c>
      <c r="D359">
        <f>[1]!s_dq_amount($A359,$B$1)</f>
        <v>182355293</v>
      </c>
      <c r="E359">
        <f>[1]!s_dq_turn($A359,$B$1)</f>
        <v>1.56767587625117</v>
      </c>
      <c r="F359">
        <f>[1]!S_VAL_MV($A359,$B$1)</f>
        <v>14405263192.75</v>
      </c>
      <c r="G359">
        <f>[1]!s_val_ev($A359,$B$1)</f>
        <v>14405263192.75</v>
      </c>
      <c r="H359">
        <f>[1]!s_val_ev1($A359,$B$1)</f>
        <v>28060994810.360001</v>
      </c>
      <c r="I359">
        <f>IFERROR([1]!s_mq_amount($A359,$B$1),"")</f>
        <v>353019697</v>
      </c>
      <c r="J359">
        <f>[1]!s_val_pe_ttm($A359,$B$1)</f>
        <v>-15.1513576507568</v>
      </c>
      <c r="K359">
        <f>[1]!s_val_pb_lf($A359,$B$1)</f>
        <v>1.9420135021209699</v>
      </c>
      <c r="L359">
        <f>[1]!s_val_dividendyield2($A359,$B$1)</f>
        <v>0.89141834641818896</v>
      </c>
      <c r="M359">
        <f>[1]!s_val_evtoebitda($A359,$B$1)</f>
        <v>19.3110161082197</v>
      </c>
      <c r="N359">
        <f>[1]!s_risk_betar24($A359,$B$1)</f>
        <v>1.05289995670319</v>
      </c>
      <c r="O359">
        <f>[1]!s_profitnotice_changeratio($A359,$B$1)</f>
        <v>0</v>
      </c>
      <c r="P359">
        <f>IFERROR([1]!i_pq_pctchange($A359,TEXT(DATE(YEAR($B$1),1,1),"yyyy-mm-dd"),$B$1),"")</f>
        <v>-16.25</v>
      </c>
      <c r="Q359">
        <f>[1]!s_west_netprofit($A359,YEAR($B$1),$B$1,180)</f>
        <v>0</v>
      </c>
      <c r="R359">
        <f>[1]!s_west_eps($A359,YEAR($B$1),$B$1,180)</f>
        <v>0</v>
      </c>
      <c r="S359">
        <f>[1]!s_west_instnum_np($A359,YEAR($B$1),$B$1,180)</f>
        <v>1</v>
      </c>
      <c r="T359">
        <f>[1]!s_west_stdnetprofit($A359,YEAR($B$1),$B$1,180)</f>
        <v>0</v>
      </c>
      <c r="U359">
        <f>[1]!s_west_mediannetprofit($A359,YEAR($B$1),$B$1,180)</f>
        <v>0</v>
      </c>
      <c r="V359">
        <f>[1]!s_west_maxnetprofit($A359,YEAR($B$1),$B$1,180)</f>
        <v>0</v>
      </c>
      <c r="W359">
        <f>[1]!s_west_minnetprofit($A359,YEAR($B$1),$B$1,180)</f>
        <v>0</v>
      </c>
      <c r="X359">
        <f>[1]!s_west_netprofit($A359,YEAR($B$1)+1,$B$1,180)</f>
        <v>0</v>
      </c>
      <c r="Y359">
        <f>[1]!s_west_eps($A359,YEAR($B$1)+1,$B$1,180)</f>
        <v>0</v>
      </c>
      <c r="Z359">
        <f>[1]!s_west_instnum_np($A359,YEAR($B$1)+1,$B$1,180)</f>
        <v>0</v>
      </c>
      <c r="AA359">
        <f>[1]!s_west_stdnetprofit($A359,YEAR($B$1)+1,$B$1,180)</f>
        <v>0</v>
      </c>
      <c r="AB359">
        <f>[1]!s_west_mediannetprofit($A359,YEAR($B$1)+1,$B$1,180)</f>
        <v>0</v>
      </c>
      <c r="AC359">
        <f>[1]!s_west_maxnetprofit($A359,YEAR($B$1)+1,$B$1,180)</f>
        <v>0</v>
      </c>
      <c r="AD359">
        <f>[1]!s_west_minnetprofit($A359,YEAR($B$1)+1,$B$1,180)</f>
        <v>0</v>
      </c>
      <c r="AE359">
        <f>[1]!s_west_avgroe($A359,YEAR($B$1),$B$1,180)</f>
        <v>0</v>
      </c>
      <c r="AF359">
        <f>IFERROR([1]!s_info_indexweight($A359,$B$1,"000016.SH"),"")</f>
        <v>0</v>
      </c>
      <c r="AG359">
        <f>IFERROR([1]!s_info_indexweight($A359,$B$1,"000300.SH"),"")</f>
        <v>0</v>
      </c>
      <c r="AH359">
        <f>IFERROR([1]!s_info_indexweight($A359,$B$1,"000905.SH"),"")</f>
        <v>0.109</v>
      </c>
      <c r="AI359">
        <f>IFERROR([1]!s_info_indexweight($A359,$B$1,"000852.SH"),"")</f>
        <v>0</v>
      </c>
    </row>
    <row r="360" spans="1:35">
      <c r="A360" t="s">
        <v>392</v>
      </c>
      <c r="B360">
        <f>[1]!s_dq_close($A360,$B$1,3)</f>
        <v>19.21</v>
      </c>
      <c r="C360">
        <f>[1]!s_dq_volume($A360,$B$1)</f>
        <v>17637800</v>
      </c>
      <c r="D360">
        <f>[1]!s_dq_amount($A360,$B$1)</f>
        <v>339409262</v>
      </c>
      <c r="E360">
        <f>[1]!s_dq_turn($A360,$B$1)</f>
        <v>1.7910738593130699</v>
      </c>
      <c r="F360">
        <f>[1]!S_VAL_MV($A360,$B$1)</f>
        <v>18920236763.41</v>
      </c>
      <c r="G360">
        <f>[1]!s_val_ev($A360,$B$1)</f>
        <v>18920236763.41</v>
      </c>
      <c r="H360">
        <f>[1]!s_val_ev1($A360,$B$1)</f>
        <v>19402344000.669998</v>
      </c>
      <c r="I360">
        <f>IFERROR([1]!s_mq_amount($A360,$B$1),"")</f>
        <v>600329495</v>
      </c>
      <c r="J360">
        <f>[1]!s_val_pe_ttm($A360,$B$1)</f>
        <v>119.06298828125</v>
      </c>
      <c r="K360">
        <f>[1]!s_val_pb_lf($A360,$B$1)</f>
        <v>2.3493399620056201</v>
      </c>
      <c r="L360">
        <f>[1]!s_val_dividendyield2($A360,$B$1)</f>
        <v>0.31233732431025502</v>
      </c>
      <c r="M360">
        <f>[1]!s_val_evtoebitda($A360,$B$1)</f>
        <v>50.249059809688802</v>
      </c>
      <c r="N360">
        <f>[1]!s_risk_betar24($A360,$B$1)</f>
        <v>1.25859999656677</v>
      </c>
      <c r="O360">
        <f>[1]!s_profitnotice_changeratio($A360,$B$1)</f>
        <v>0</v>
      </c>
      <c r="P360">
        <f>IFERROR([1]!i_pq_pctchange($A360,TEXT(DATE(YEAR($B$1),1,1),"yyyy-mm-dd"),$B$1),"")</f>
        <v>-19.657793490819099</v>
      </c>
      <c r="Q360">
        <f>[1]!s_west_netprofit($A360,YEAR($B$1),$B$1,180)</f>
        <v>189990000</v>
      </c>
      <c r="R360">
        <f>[1]!s_west_eps($A360,YEAR($B$1),$B$1,180)</f>
        <v>0.19290000200271601</v>
      </c>
      <c r="S360">
        <f>[1]!s_west_instnum_np($A360,YEAR($B$1),$B$1,180)</f>
        <v>4</v>
      </c>
      <c r="T360">
        <f>[1]!s_west_stdnetprofit($A360,YEAR($B$1),$B$1,180)</f>
        <v>115622606</v>
      </c>
      <c r="U360">
        <f>[1]!s_west_mediannetprofit($A360,YEAR($B$1),$B$1,180)</f>
        <v>184980000</v>
      </c>
      <c r="V360">
        <f>[1]!s_west_maxnetprofit($A360,YEAR($B$1),$B$1,180)</f>
        <v>324000000</v>
      </c>
      <c r="W360">
        <f>[1]!s_west_minnetprofit($A360,YEAR($B$1),$B$1,180)</f>
        <v>66000000</v>
      </c>
      <c r="X360">
        <f>[1]!s_west_netprofit($A360,YEAR($B$1)+1,$B$1,180)</f>
        <v>244222500</v>
      </c>
      <c r="Y360">
        <f>[1]!s_west_eps($A360,YEAR($B$1)+1,$B$1,180)</f>
        <v>0.24799999594688399</v>
      </c>
      <c r="Z360">
        <f>[1]!s_west_instnum_np($A360,YEAR($B$1)+1,$B$1,180)</f>
        <v>4</v>
      </c>
      <c r="AA360">
        <f>[1]!s_west_stdnetprofit($A360,YEAR($B$1)+1,$B$1,180)</f>
        <v>120951883</v>
      </c>
      <c r="AB360">
        <f>[1]!s_west_mediannetprofit($A360,YEAR($B$1)+1,$B$1,180)</f>
        <v>240945000</v>
      </c>
      <c r="AC360">
        <f>[1]!s_west_maxnetprofit($A360,YEAR($B$1)+1,$B$1,180)</f>
        <v>378000000</v>
      </c>
      <c r="AD360">
        <f>[1]!s_west_minnetprofit($A360,YEAR($B$1)+1,$B$1,180)</f>
        <v>117000000</v>
      </c>
      <c r="AE360">
        <f>[1]!s_west_avgroe($A360,YEAR($B$1),$B$1,180)</f>
        <v>2.9433000087738002</v>
      </c>
      <c r="AF360">
        <f>IFERROR([1]!s_info_indexweight($A360,$B$1,"000016.SH"),"")</f>
        <v>0</v>
      </c>
      <c r="AG360">
        <f>IFERROR([1]!s_info_indexweight($A360,$B$1,"000300.SH"),"")</f>
        <v>0</v>
      </c>
      <c r="AH360">
        <f>IFERROR([1]!s_info_indexweight($A360,$B$1,"000905.SH"),"")</f>
        <v>0</v>
      </c>
      <c r="AI360">
        <f>IFERROR([1]!s_info_indexweight($A360,$B$1,"000852.SH"),"")</f>
        <v>0.14599999999999999</v>
      </c>
    </row>
    <row r="361" spans="1:35">
      <c r="A361" t="s">
        <v>393</v>
      </c>
      <c r="B361">
        <f>[1]!s_dq_close($A361,$B$1,3)</f>
        <v>3.03</v>
      </c>
      <c r="C361">
        <f>[1]!s_dq_volume($A361,$B$1)</f>
        <v>18672886</v>
      </c>
      <c r="D361">
        <f>[1]!s_dq_amount($A361,$B$1)</f>
        <v>56876377</v>
      </c>
      <c r="E361">
        <f>[1]!s_dq_turn($A361,$B$1)</f>
        <v>0.96861585633401504</v>
      </c>
      <c r="F361">
        <f>[1]!S_VAL_MV($A361,$B$1)</f>
        <v>5889871160.04</v>
      </c>
      <c r="G361">
        <f>[1]!s_val_ev($A361,$B$1)</f>
        <v>5889871160.04</v>
      </c>
      <c r="H361">
        <f>[1]!s_val_ev1($A361,$B$1)</f>
        <v>6316905216.5</v>
      </c>
      <c r="I361">
        <f>IFERROR([1]!s_mq_amount($A361,$B$1),"")</f>
        <v>135640864</v>
      </c>
      <c r="J361">
        <f>[1]!s_val_pe_ttm($A361,$B$1)</f>
        <v>46.123420715332003</v>
      </c>
      <c r="K361">
        <f>[1]!s_val_pb_lf($A361,$B$1)</f>
        <v>0.87585234642028797</v>
      </c>
      <c r="L361">
        <f>[1]!s_val_dividendyield2($A361,$B$1)</f>
        <v>2.8977980142920599</v>
      </c>
      <c r="M361">
        <f>[1]!s_val_evtoebitda($A361,$B$1)</f>
        <v>11.270579005739201</v>
      </c>
      <c r="N361">
        <f>[1]!s_risk_betar24($A361,$B$1)</f>
        <v>0.92940002679824796</v>
      </c>
      <c r="O361">
        <f>[1]!s_profitnotice_changeratio($A361,$B$1)</f>
        <v>0</v>
      </c>
      <c r="P361">
        <f>IFERROR([1]!i_pq_pctchange($A361,TEXT(DATE(YEAR($B$1),1,1),"yyyy-mm-dd"),$B$1),"")</f>
        <v>-4.07934408908178</v>
      </c>
      <c r="Q361">
        <f>[1]!s_west_netprofit($A361,YEAR($B$1),$B$1,180)</f>
        <v>0</v>
      </c>
      <c r="R361">
        <f>[1]!s_west_eps($A361,YEAR($B$1),$B$1,180)</f>
        <v>0</v>
      </c>
      <c r="S361">
        <f>[1]!s_west_instnum_np($A361,YEAR($B$1),$B$1,180)</f>
        <v>0</v>
      </c>
      <c r="T361">
        <f>[1]!s_west_stdnetprofit($A361,YEAR($B$1),$B$1,180)</f>
        <v>0</v>
      </c>
      <c r="U361">
        <f>[1]!s_west_mediannetprofit($A361,YEAR($B$1),$B$1,180)</f>
        <v>0</v>
      </c>
      <c r="V361">
        <f>[1]!s_west_maxnetprofit($A361,YEAR($B$1),$B$1,180)</f>
        <v>0</v>
      </c>
      <c r="W361">
        <f>[1]!s_west_minnetprofit($A361,YEAR($B$1),$B$1,180)</f>
        <v>0</v>
      </c>
      <c r="X361">
        <f>[1]!s_west_netprofit($A361,YEAR($B$1)+1,$B$1,180)</f>
        <v>0</v>
      </c>
      <c r="Y361">
        <f>[1]!s_west_eps($A361,YEAR($B$1)+1,$B$1,180)</f>
        <v>0</v>
      </c>
      <c r="Z361">
        <f>[1]!s_west_instnum_np($A361,YEAR($B$1)+1,$B$1,180)</f>
        <v>0</v>
      </c>
      <c r="AA361">
        <f>[1]!s_west_stdnetprofit($A361,YEAR($B$1)+1,$B$1,180)</f>
        <v>0</v>
      </c>
      <c r="AB361">
        <f>[1]!s_west_mediannetprofit($A361,YEAR($B$1)+1,$B$1,180)</f>
        <v>0</v>
      </c>
      <c r="AC361">
        <f>[1]!s_west_maxnetprofit($A361,YEAR($B$1)+1,$B$1,180)</f>
        <v>0</v>
      </c>
      <c r="AD361">
        <f>[1]!s_west_minnetprofit($A361,YEAR($B$1)+1,$B$1,180)</f>
        <v>0</v>
      </c>
      <c r="AE361">
        <f>[1]!s_west_avgroe($A361,YEAR($B$1),$B$1,180)</f>
        <v>0</v>
      </c>
      <c r="AF361">
        <f>IFERROR([1]!s_info_indexweight($A361,$B$1,"000016.SH"),"")</f>
        <v>0</v>
      </c>
      <c r="AG361">
        <f>IFERROR([1]!s_info_indexweight($A361,$B$1,"000300.SH"),"")</f>
        <v>0</v>
      </c>
      <c r="AH361">
        <f>IFERROR([1]!s_info_indexweight($A361,$B$1,"000905.SH"),"")</f>
        <v>0</v>
      </c>
      <c r="AI361">
        <f>IFERROR([1]!s_info_indexweight($A361,$B$1,"000852.SH"),"")</f>
        <v>3.7999999999999999E-2</v>
      </c>
    </row>
    <row r="362" spans="1:35">
      <c r="A362" t="s">
        <v>394</v>
      </c>
      <c r="B362">
        <f>[1]!s_dq_close($A362,$B$1,3)</f>
        <v>22.68</v>
      </c>
      <c r="C362">
        <f>[1]!s_dq_volume($A362,$B$1)</f>
        <v>39949879</v>
      </c>
      <c r="D362">
        <f>[1]!s_dq_amount($A362,$B$1)</f>
        <v>897081571</v>
      </c>
      <c r="E362">
        <f>[1]!s_dq_turn($A362,$B$1)</f>
        <v>5.2745025394304701</v>
      </c>
      <c r="F362">
        <f>[1]!S_VAL_MV($A362,$B$1)</f>
        <v>17249373156.959999</v>
      </c>
      <c r="G362">
        <f>[1]!s_val_ev($A362,$B$1)</f>
        <v>17249373156.959999</v>
      </c>
      <c r="H362">
        <f>[1]!s_val_ev1($A362,$B$1)</f>
        <v>19111062203.98</v>
      </c>
      <c r="I362">
        <f>IFERROR([1]!s_mq_amount($A362,$B$1),"")</f>
        <v>1641126533</v>
      </c>
      <c r="J362">
        <f>[1]!s_val_pe_ttm($A362,$B$1)</f>
        <v>42.699897766113303</v>
      </c>
      <c r="K362">
        <f>[1]!s_val_pb_lf($A362,$B$1)</f>
        <v>2.5094554424285902</v>
      </c>
      <c r="L362">
        <f>[1]!s_val_dividendyield2($A362,$B$1)</f>
        <v>0.84476149320941896</v>
      </c>
      <c r="M362">
        <f>[1]!s_val_evtoebitda($A362,$B$1)</f>
        <v>12.5425152534812</v>
      </c>
      <c r="N362">
        <f>[1]!s_risk_betar24($A362,$B$1)</f>
        <v>1.3724999427795399</v>
      </c>
      <c r="O362">
        <f>[1]!s_profitnotice_changeratio($A362,$B$1)</f>
        <v>0</v>
      </c>
      <c r="P362">
        <f>IFERROR([1]!i_pq_pctchange($A362,TEXT(DATE(YEAR($B$1),1,1),"yyyy-mm-dd"),$B$1),"")</f>
        <v>-2.0126016626867198</v>
      </c>
      <c r="Q362">
        <f>[1]!s_west_netprofit($A362,YEAR($B$1),$B$1,180)</f>
        <v>886600000</v>
      </c>
      <c r="R362">
        <f>[1]!s_west_eps($A362,YEAR($B$1),$B$1,180)</f>
        <v>1.16569995880127</v>
      </c>
      <c r="S362">
        <f>[1]!s_west_instnum_np($A362,YEAR($B$1),$B$1,180)</f>
        <v>1</v>
      </c>
      <c r="T362">
        <f>[1]!s_west_stdnetprofit($A362,YEAR($B$1),$B$1,180)</f>
        <v>0</v>
      </c>
      <c r="U362">
        <f>[1]!s_west_mediannetprofit($A362,YEAR($B$1),$B$1,180)</f>
        <v>886600000</v>
      </c>
      <c r="V362">
        <f>[1]!s_west_maxnetprofit($A362,YEAR($B$1),$B$1,180)</f>
        <v>886600000</v>
      </c>
      <c r="W362">
        <f>[1]!s_west_minnetprofit($A362,YEAR($B$1),$B$1,180)</f>
        <v>886600000</v>
      </c>
      <c r="X362">
        <f>[1]!s_west_netprofit($A362,YEAR($B$1)+1,$B$1,180)</f>
        <v>1233000000</v>
      </c>
      <c r="Y362">
        <f>[1]!s_west_eps($A362,YEAR($B$1)+1,$B$1,180)</f>
        <v>1.62119996547699</v>
      </c>
      <c r="Z362">
        <f>[1]!s_west_instnum_np($A362,YEAR($B$1)+1,$B$1,180)</f>
        <v>1</v>
      </c>
      <c r="AA362">
        <f>[1]!s_west_stdnetprofit($A362,YEAR($B$1)+1,$B$1,180)</f>
        <v>0</v>
      </c>
      <c r="AB362">
        <f>[1]!s_west_mediannetprofit($A362,YEAR($B$1)+1,$B$1,180)</f>
        <v>1233000000</v>
      </c>
      <c r="AC362">
        <f>[1]!s_west_maxnetprofit($A362,YEAR($B$1)+1,$B$1,180)</f>
        <v>1233000000</v>
      </c>
      <c r="AD362">
        <f>[1]!s_west_minnetprofit($A362,YEAR($B$1)+1,$B$1,180)</f>
        <v>1233000000</v>
      </c>
      <c r="AE362">
        <f>[1]!s_west_avgroe($A362,YEAR($B$1),$B$1,180)</f>
        <v>15.079999923706101</v>
      </c>
      <c r="AF362">
        <f>IFERROR([1]!s_info_indexweight($A362,$B$1,"000016.SH"),"")</f>
        <v>0</v>
      </c>
      <c r="AG362">
        <f>IFERROR([1]!s_info_indexweight($A362,$B$1,"000300.SH"),"")</f>
        <v>0</v>
      </c>
      <c r="AH362">
        <f>IFERROR([1]!s_info_indexweight($A362,$B$1,"000905.SH"),"")</f>
        <v>0</v>
      </c>
      <c r="AI362">
        <f>IFERROR([1]!s_info_indexweight($A362,$B$1,"000852.SH"),"")</f>
        <v>0.14899999999999999</v>
      </c>
    </row>
    <row r="363" spans="1:35">
      <c r="A363" t="s">
        <v>395</v>
      </c>
      <c r="B363">
        <f>[1]!s_dq_close($A363,$B$1,3)</f>
        <v>9.7799999999999994</v>
      </c>
      <c r="C363">
        <f>[1]!s_dq_volume($A363,$B$1)</f>
        <v>5346947</v>
      </c>
      <c r="D363">
        <f>[1]!s_dq_amount($A363,$B$1)</f>
        <v>52988351</v>
      </c>
      <c r="E363">
        <f>[1]!s_dq_turn($A363,$B$1)</f>
        <v>0.42871549829120498</v>
      </c>
      <c r="F363">
        <f>[1]!S_VAL_MV($A363,$B$1)</f>
        <v>14350156875.120001</v>
      </c>
      <c r="G363">
        <f>[1]!s_val_ev($A363,$B$1)</f>
        <v>12998009923.9198</v>
      </c>
      <c r="H363">
        <f>[1]!s_val_ev1($A363,$B$1)</f>
        <v>16256769599.139799</v>
      </c>
      <c r="I363">
        <f>IFERROR([1]!s_mq_amount($A363,$B$1),"")</f>
        <v>100662561</v>
      </c>
      <c r="J363">
        <f>[1]!s_val_pe_ttm($A363,$B$1)</f>
        <v>37.717193603515597</v>
      </c>
      <c r="K363">
        <f>[1]!s_val_pb_lf($A363,$B$1)</f>
        <v>1.1781977415084799</v>
      </c>
      <c r="L363">
        <f>[1]!s_val_dividendyield2($A363,$B$1)</f>
        <v>2.55623721881391</v>
      </c>
      <c r="M363">
        <f>[1]!s_val_evtoebitda($A363,$B$1)</f>
        <v>17.671176309531901</v>
      </c>
      <c r="N363">
        <f>[1]!s_risk_betar24($A363,$B$1)</f>
        <v>0.91439998149871804</v>
      </c>
      <c r="O363">
        <f>[1]!s_profitnotice_changeratio($A363,$B$1)</f>
        <v>0</v>
      </c>
      <c r="P363">
        <f>IFERROR([1]!i_pq_pctchange($A363,TEXT(DATE(YEAR($B$1),1,1),"yyyy-mm-dd"),$B$1),"")</f>
        <v>-17.0483460559796</v>
      </c>
      <c r="Q363">
        <f>[1]!s_west_netprofit($A363,YEAR($B$1),$B$1,180)</f>
        <v>0</v>
      </c>
      <c r="R363">
        <f>[1]!s_west_eps($A363,YEAR($B$1),$B$1,180)</f>
        <v>0</v>
      </c>
      <c r="S363">
        <f>[1]!s_west_instnum_np($A363,YEAR($B$1),$B$1,180)</f>
        <v>0</v>
      </c>
      <c r="T363">
        <f>[1]!s_west_stdnetprofit($A363,YEAR($B$1),$B$1,180)</f>
        <v>0</v>
      </c>
      <c r="U363">
        <f>[1]!s_west_mediannetprofit($A363,YEAR($B$1),$B$1,180)</f>
        <v>0</v>
      </c>
      <c r="V363">
        <f>[1]!s_west_maxnetprofit($A363,YEAR($B$1),$B$1,180)</f>
        <v>0</v>
      </c>
      <c r="W363">
        <f>[1]!s_west_minnetprofit($A363,YEAR($B$1),$B$1,180)</f>
        <v>0</v>
      </c>
      <c r="X363">
        <f>[1]!s_west_netprofit($A363,YEAR($B$1)+1,$B$1,180)</f>
        <v>0</v>
      </c>
      <c r="Y363">
        <f>[1]!s_west_eps($A363,YEAR($B$1)+1,$B$1,180)</f>
        <v>0</v>
      </c>
      <c r="Z363">
        <f>[1]!s_west_instnum_np($A363,YEAR($B$1)+1,$B$1,180)</f>
        <v>0</v>
      </c>
      <c r="AA363">
        <f>[1]!s_west_stdnetprofit($A363,YEAR($B$1)+1,$B$1,180)</f>
        <v>0</v>
      </c>
      <c r="AB363">
        <f>[1]!s_west_mediannetprofit($A363,YEAR($B$1)+1,$B$1,180)</f>
        <v>0</v>
      </c>
      <c r="AC363">
        <f>[1]!s_west_maxnetprofit($A363,YEAR($B$1)+1,$B$1,180)</f>
        <v>0</v>
      </c>
      <c r="AD363">
        <f>[1]!s_west_minnetprofit($A363,YEAR($B$1)+1,$B$1,180)</f>
        <v>0</v>
      </c>
      <c r="AE363">
        <f>[1]!s_west_avgroe($A363,YEAR($B$1),$B$1,180)</f>
        <v>0</v>
      </c>
      <c r="AF363">
        <f>IFERROR([1]!s_info_indexweight($A363,$B$1,"000016.SH"),"")</f>
        <v>0</v>
      </c>
      <c r="AG363">
        <f>IFERROR([1]!s_info_indexweight($A363,$B$1,"000300.SH"),"")</f>
        <v>0</v>
      </c>
      <c r="AH363">
        <f>IFERROR([1]!s_info_indexweight($A363,$B$1,"000905.SH"),"")</f>
        <v>0</v>
      </c>
      <c r="AI363">
        <f>IFERROR([1]!s_info_indexweight($A363,$B$1,"000852.SH"),"")</f>
        <v>0.04</v>
      </c>
    </row>
    <row r="364" spans="1:35">
      <c r="A364" t="s">
        <v>396</v>
      </c>
      <c r="B364">
        <f>[1]!s_dq_close($A364,$B$1,3)</f>
        <v>8.16</v>
      </c>
      <c r="C364">
        <f>[1]!s_dq_volume($A364,$B$1)</f>
        <v>101297260</v>
      </c>
      <c r="D364">
        <f>[1]!s_dq_amount($A364,$B$1)</f>
        <v>829701467</v>
      </c>
      <c r="E364">
        <f>[1]!s_dq_turn($A364,$B$1)</f>
        <v>5.8683429693609899</v>
      </c>
      <c r="F364">
        <f>[1]!S_VAL_MV($A364,$B$1)</f>
        <v>14225630964.48</v>
      </c>
      <c r="G364">
        <f>[1]!s_val_ev($A364,$B$1)</f>
        <v>14225630964.48</v>
      </c>
      <c r="H364">
        <f>[1]!s_val_ev1($A364,$B$1)</f>
        <v>17187518673.82</v>
      </c>
      <c r="I364">
        <f>IFERROR([1]!s_mq_amount($A364,$B$1),"")</f>
        <v>1898235673</v>
      </c>
      <c r="J364">
        <f>[1]!s_val_pe_ttm($A364,$B$1)</f>
        <v>178.73989868164099</v>
      </c>
      <c r="K364">
        <f>[1]!s_val_pb_lf($A364,$B$1)</f>
        <v>2.8385167121887198</v>
      </c>
      <c r="L364">
        <f>[1]!s_val_dividendyield2($A364,$B$1)</f>
        <v>0.355392156862745</v>
      </c>
      <c r="M364">
        <f>[1]!s_val_evtoebitda($A364,$B$1)</f>
        <v>54.980556838057701</v>
      </c>
      <c r="N364">
        <f>[1]!s_risk_betar24($A364,$B$1)</f>
        <v>1.13800001144409</v>
      </c>
      <c r="O364">
        <f>[1]!s_profitnotice_changeratio($A364,$B$1)</f>
        <v>0</v>
      </c>
      <c r="P364">
        <f>IFERROR([1]!i_pq_pctchange($A364,TEXT(DATE(YEAR($B$1),1,1),"yyyy-mm-dd"),$B$1),"")</f>
        <v>-8.0045095828635802</v>
      </c>
      <c r="Q364">
        <f>[1]!s_west_netprofit($A364,YEAR($B$1),$B$1,180)</f>
        <v>0</v>
      </c>
      <c r="R364">
        <f>[1]!s_west_eps($A364,YEAR($B$1),$B$1,180)</f>
        <v>0</v>
      </c>
      <c r="S364">
        <f>[1]!s_west_instnum_np($A364,YEAR($B$1),$B$1,180)</f>
        <v>0</v>
      </c>
      <c r="T364">
        <f>[1]!s_west_stdnetprofit($A364,YEAR($B$1),$B$1,180)</f>
        <v>0</v>
      </c>
      <c r="U364">
        <f>[1]!s_west_mediannetprofit($A364,YEAR($B$1),$B$1,180)</f>
        <v>0</v>
      </c>
      <c r="V364">
        <f>[1]!s_west_maxnetprofit($A364,YEAR($B$1),$B$1,180)</f>
        <v>0</v>
      </c>
      <c r="W364">
        <f>[1]!s_west_minnetprofit($A364,YEAR($B$1),$B$1,180)</f>
        <v>0</v>
      </c>
      <c r="X364">
        <f>[1]!s_west_netprofit($A364,YEAR($B$1)+1,$B$1,180)</f>
        <v>0</v>
      </c>
      <c r="Y364">
        <f>[1]!s_west_eps($A364,YEAR($B$1)+1,$B$1,180)</f>
        <v>0</v>
      </c>
      <c r="Z364">
        <f>[1]!s_west_instnum_np($A364,YEAR($B$1)+1,$B$1,180)</f>
        <v>0</v>
      </c>
      <c r="AA364">
        <f>[1]!s_west_stdnetprofit($A364,YEAR($B$1)+1,$B$1,180)</f>
        <v>0</v>
      </c>
      <c r="AB364">
        <f>[1]!s_west_mediannetprofit($A364,YEAR($B$1)+1,$B$1,180)</f>
        <v>0</v>
      </c>
      <c r="AC364">
        <f>[1]!s_west_maxnetprofit($A364,YEAR($B$1)+1,$B$1,180)</f>
        <v>0</v>
      </c>
      <c r="AD364">
        <f>[1]!s_west_minnetprofit($A364,YEAR($B$1)+1,$B$1,180)</f>
        <v>0</v>
      </c>
      <c r="AE364">
        <f>[1]!s_west_avgroe($A364,YEAR($B$1),$B$1,180)</f>
        <v>0</v>
      </c>
      <c r="AF364">
        <f>IFERROR([1]!s_info_indexweight($A364,$B$1,"000016.SH"),"")</f>
        <v>0</v>
      </c>
      <c r="AG364">
        <f>IFERROR([1]!s_info_indexweight($A364,$B$1,"000300.SH"),"")</f>
        <v>0</v>
      </c>
      <c r="AH364">
        <f>IFERROR([1]!s_info_indexweight($A364,$B$1,"000905.SH"),"")</f>
        <v>0</v>
      </c>
      <c r="AI364">
        <f>IFERROR([1]!s_info_indexweight($A364,$B$1,"000852.SH"),"")</f>
        <v>0.152</v>
      </c>
    </row>
    <row r="365" spans="1:35">
      <c r="A365" t="s">
        <v>397</v>
      </c>
      <c r="B365">
        <f>[1]!s_dq_close($A365,$B$1,3)</f>
        <v>26.02</v>
      </c>
      <c r="C365">
        <f>[1]!s_dq_volume($A365,$B$1)</f>
        <v>30601686</v>
      </c>
      <c r="D365">
        <f>[1]!s_dq_amount($A365,$B$1)</f>
        <v>794833873</v>
      </c>
      <c r="E365">
        <f>[1]!s_dq_turn($A365,$B$1)</f>
        <v>3.7384547484936501</v>
      </c>
      <c r="F365">
        <f>[1]!S_VAL_MV($A365,$B$1)</f>
        <v>24059088175.700001</v>
      </c>
      <c r="G365">
        <f>[1]!s_val_ev($A365,$B$1)</f>
        <v>24059088175.700001</v>
      </c>
      <c r="H365">
        <f>[1]!s_val_ev1($A365,$B$1)</f>
        <v>26322987491.189999</v>
      </c>
      <c r="I365">
        <f>IFERROR([1]!s_mq_amount($A365,$B$1),"")</f>
        <v>1676983270</v>
      </c>
      <c r="J365">
        <f>[1]!s_val_pe_ttm($A365,$B$1)</f>
        <v>36.232955932617202</v>
      </c>
      <c r="K365">
        <f>[1]!s_val_pb_lf($A365,$B$1)</f>
        <v>3.5837287902832</v>
      </c>
      <c r="L365">
        <f>[1]!s_val_dividendyield2($A365,$B$1)</f>
        <v>0.76552492619409696</v>
      </c>
      <c r="M365">
        <f>[1]!s_val_evtoebitda($A365,$B$1)</f>
        <v>20.0002054952399</v>
      </c>
      <c r="N365">
        <f>[1]!s_risk_betar24($A365,$B$1)</f>
        <v>2.0919001102447501</v>
      </c>
      <c r="O365">
        <f>[1]!s_profitnotice_changeratio($A365,$B$1)</f>
        <v>0</v>
      </c>
      <c r="P365">
        <f>IFERROR([1]!i_pq_pctchange($A365,TEXT(DATE(YEAR($B$1),1,1),"yyyy-mm-dd"),$B$1),"")</f>
        <v>-33.048256838865299</v>
      </c>
      <c r="Q365">
        <f>[1]!s_west_netprofit($A365,YEAR($B$1),$B$1,180)</f>
        <v>845817500</v>
      </c>
      <c r="R365">
        <f>[1]!s_west_eps($A365,YEAR($B$1),$B$1,180)</f>
        <v>0.91469997167587302</v>
      </c>
      <c r="S365">
        <f>[1]!s_west_instnum_np($A365,YEAR($B$1),$B$1,180)</f>
        <v>4</v>
      </c>
      <c r="T365">
        <f>[1]!s_west_stdnetprofit($A365,YEAR($B$1),$B$1,180)</f>
        <v>32359232</v>
      </c>
      <c r="U365">
        <f>[1]!s_west_mediannetprofit($A365,YEAR($B$1),$B$1,180)</f>
        <v>849635000</v>
      </c>
      <c r="V365">
        <f>[1]!s_west_maxnetprofit($A365,YEAR($B$1),$B$1,180)</f>
        <v>876000000</v>
      </c>
      <c r="W365">
        <f>[1]!s_west_minnetprofit($A365,YEAR($B$1),$B$1,180)</f>
        <v>808000000</v>
      </c>
      <c r="X365">
        <f>[1]!s_west_netprofit($A365,YEAR($B$1)+1,$B$1,180)</f>
        <v>1058500000</v>
      </c>
      <c r="Y365">
        <f>[1]!s_west_eps($A365,YEAR($B$1)+1,$B$1,180)</f>
        <v>1.1446000337600699</v>
      </c>
      <c r="Z365">
        <f>[1]!s_west_instnum_np($A365,YEAR($B$1)+1,$B$1,180)</f>
        <v>4</v>
      </c>
      <c r="AA365">
        <f>[1]!s_west_stdnetprofit($A365,YEAR($B$1)+1,$B$1,180)</f>
        <v>55410589</v>
      </c>
      <c r="AB365">
        <f>[1]!s_west_mediannetprofit($A365,YEAR($B$1)+1,$B$1,180)</f>
        <v>1064000000</v>
      </c>
      <c r="AC365">
        <f>[1]!s_west_maxnetprofit($A365,YEAR($B$1)+1,$B$1,180)</f>
        <v>1116000000</v>
      </c>
      <c r="AD365">
        <f>[1]!s_west_minnetprofit($A365,YEAR($B$1)+1,$B$1,180)</f>
        <v>990000000</v>
      </c>
      <c r="AE365">
        <f>[1]!s_west_avgroe($A365,YEAR($B$1),$B$1,180)</f>
        <v>11.482500076293899</v>
      </c>
      <c r="AF365">
        <f>IFERROR([1]!s_info_indexweight($A365,$B$1,"000016.SH"),"")</f>
        <v>0</v>
      </c>
      <c r="AG365">
        <f>IFERROR([1]!s_info_indexweight($A365,$B$1,"000300.SH"),"")</f>
        <v>0</v>
      </c>
      <c r="AH365">
        <f>IFERROR([1]!s_info_indexweight($A365,$B$1,"000905.SH"),"")</f>
        <v>0.23899999999999999</v>
      </c>
      <c r="AI365">
        <f>IFERROR([1]!s_info_indexweight($A365,$B$1,"000852.SH"),"")</f>
        <v>0</v>
      </c>
    </row>
    <row r="366" spans="1:35">
      <c r="A366" t="s">
        <v>398</v>
      </c>
      <c r="B366">
        <f>[1]!s_dq_close($A366,$B$1,3)</f>
        <v>8.3699999999999992</v>
      </c>
      <c r="C366">
        <f>[1]!s_dq_volume($A366,$B$1)</f>
        <v>68696292</v>
      </c>
      <c r="D366">
        <f>[1]!s_dq_amount($A366,$B$1)</f>
        <v>579465903</v>
      </c>
      <c r="E366">
        <f>[1]!s_dq_turn($A366,$B$1)</f>
        <v>2.9163144444948599</v>
      </c>
      <c r="F366">
        <f>[1]!S_VAL_MV($A366,$B$1)</f>
        <v>19842330573.18</v>
      </c>
      <c r="G366">
        <f>[1]!s_val_ev($A366,$B$1)</f>
        <v>19842330573.18</v>
      </c>
      <c r="H366">
        <f>[1]!s_val_ev1($A366,$B$1)</f>
        <v>21140315093.919998</v>
      </c>
      <c r="I366">
        <f>IFERROR([1]!s_mq_amount($A366,$B$1),"")</f>
        <v>1140566702</v>
      </c>
      <c r="J366">
        <f>[1]!s_val_pe_ttm($A366,$B$1)</f>
        <v>177.87425231933599</v>
      </c>
      <c r="K366">
        <f>[1]!s_val_pb_lf($A366,$B$1)</f>
        <v>2.2515702247619598</v>
      </c>
      <c r="L366">
        <f>[1]!s_val_dividendyield2($A366,$B$1)</f>
        <v>0</v>
      </c>
      <c r="M366">
        <f>[1]!s_val_evtoebitda($A366,$B$1)</f>
        <v>43.844244813644501</v>
      </c>
      <c r="N366">
        <f>[1]!s_risk_betar24($A366,$B$1)</f>
        <v>1.47759997844696</v>
      </c>
      <c r="O366">
        <f>[1]!s_profitnotice_changeratio($A366,$B$1)</f>
        <v>0</v>
      </c>
      <c r="P366">
        <f>IFERROR([1]!i_pq_pctchange($A366,TEXT(DATE(YEAR($B$1),1,1),"yyyy-mm-dd"),$B$1),"")</f>
        <v>-7.1032186459489504</v>
      </c>
      <c r="Q366">
        <f>[1]!s_west_netprofit($A366,YEAR($B$1),$B$1,180)</f>
        <v>-352250000</v>
      </c>
      <c r="R366">
        <f>[1]!s_west_eps($A366,YEAR($B$1),$B$1,180)</f>
        <v>-0.14859999716281899</v>
      </c>
      <c r="S366">
        <f>[1]!s_west_instnum_np($A366,YEAR($B$1),$B$1,180)</f>
        <v>4</v>
      </c>
      <c r="T366">
        <f>[1]!s_west_stdnetprofit($A366,YEAR($B$1),$B$1,180)</f>
        <v>462963191</v>
      </c>
      <c r="U366">
        <f>[1]!s_west_mediannetprofit($A366,YEAR($B$1),$B$1,180)</f>
        <v>-301000000</v>
      </c>
      <c r="V366">
        <f>[1]!s_west_maxnetprofit($A366,YEAR($B$1),$B$1,180)</f>
        <v>61000000</v>
      </c>
      <c r="W366">
        <f>[1]!s_west_minnetprofit($A366,YEAR($B$1),$B$1,180)</f>
        <v>-868000000</v>
      </c>
      <c r="X366">
        <f>[1]!s_west_netprofit($A366,YEAR($B$1)+1,$B$1,180)</f>
        <v>-162250000</v>
      </c>
      <c r="Y366">
        <f>[1]!s_west_eps($A366,YEAR($B$1)+1,$B$1,180)</f>
        <v>-6.8400003015994998E-2</v>
      </c>
      <c r="Z366">
        <f>[1]!s_west_instnum_np($A366,YEAR($B$1)+1,$B$1,180)</f>
        <v>4</v>
      </c>
      <c r="AA366">
        <f>[1]!s_west_stdnetprofit($A366,YEAR($B$1)+1,$B$1,180)</f>
        <v>456532858</v>
      </c>
      <c r="AB366">
        <f>[1]!s_west_mediannetprofit($A366,YEAR($B$1)+1,$B$1,180)</f>
        <v>-48500000</v>
      </c>
      <c r="AC366">
        <f>[1]!s_west_maxnetprofit($A366,YEAR($B$1)+1,$B$1,180)</f>
        <v>249000000</v>
      </c>
      <c r="AD366">
        <f>[1]!s_west_minnetprofit($A366,YEAR($B$1)+1,$B$1,180)</f>
        <v>-801000000</v>
      </c>
      <c r="AE366">
        <f>[1]!s_west_avgroe($A366,YEAR($B$1),$B$1,180)</f>
        <v>-4.2049999237060502</v>
      </c>
      <c r="AF366">
        <f>IFERROR([1]!s_info_indexweight($A366,$B$1,"000016.SH"),"")</f>
        <v>0</v>
      </c>
      <c r="AG366">
        <f>IFERROR([1]!s_info_indexweight($A366,$B$1,"000300.SH"),"")</f>
        <v>0</v>
      </c>
      <c r="AH366">
        <f>IFERROR([1]!s_info_indexweight($A366,$B$1,"000905.SH"),"")</f>
        <v>0</v>
      </c>
      <c r="AI366">
        <f>IFERROR([1]!s_info_indexweight($A366,$B$1,"000852.SH"),"")</f>
        <v>0.223</v>
      </c>
    </row>
    <row r="367" spans="1:35">
      <c r="A367" t="s">
        <v>399</v>
      </c>
      <c r="B367">
        <f>[1]!s_dq_close($A367,$B$1,3)</f>
        <v>5.16</v>
      </c>
      <c r="C367">
        <f>[1]!s_dq_volume($A367,$B$1)</f>
        <v>24684622</v>
      </c>
      <c r="D367">
        <f>[1]!s_dq_amount($A367,$B$1)</f>
        <v>127728181</v>
      </c>
      <c r="E367">
        <f>[1]!s_dq_turn($A367,$B$1)</f>
        <v>0.89726474854161697</v>
      </c>
      <c r="F367">
        <f>[1]!S_VAL_MV($A367,$B$1)</f>
        <v>14669120484.120001</v>
      </c>
      <c r="G367">
        <f>[1]!s_val_ev($A367,$B$1)</f>
        <v>14669120484.120001</v>
      </c>
      <c r="H367">
        <f>[1]!s_val_ev1($A367,$B$1)</f>
        <v>26056380158.790001</v>
      </c>
      <c r="I367">
        <f>IFERROR([1]!s_mq_amount($A367,$B$1),"")</f>
        <v>280045015</v>
      </c>
      <c r="J367">
        <f>[1]!s_val_pe_ttm($A367,$B$1)</f>
        <v>-21.843399047851602</v>
      </c>
      <c r="K367">
        <f>[1]!s_val_pb_lf($A367,$B$1)</f>
        <v>1.3384860754013099</v>
      </c>
      <c r="L367">
        <f>[1]!s_val_dividendyield2($A367,$B$1)</f>
        <v>0.57673175819630795</v>
      </c>
      <c r="M367">
        <f>[1]!s_val_evtoebitda($A367,$B$1)</f>
        <v>17.574902197877201</v>
      </c>
      <c r="N367">
        <f>[1]!s_risk_betar24($A367,$B$1)</f>
        <v>0.79979997873306297</v>
      </c>
      <c r="O367">
        <f>[1]!s_profitnotice_changeratio($A367,$B$1)</f>
        <v>0</v>
      </c>
      <c r="P367">
        <f>IFERROR([1]!i_pq_pctchange($A367,TEXT(DATE(YEAR($B$1),1,1),"yyyy-mm-dd"),$B$1),"")</f>
        <v>5.7377049180327804</v>
      </c>
      <c r="Q367">
        <f>[1]!s_west_netprofit($A367,YEAR($B$1),$B$1,180)</f>
        <v>902500000</v>
      </c>
      <c r="R367">
        <f>[1]!s_west_eps($A367,YEAR($B$1),$B$1,180)</f>
        <v>0.31749999523162797</v>
      </c>
      <c r="S367">
        <f>[1]!s_west_instnum_np($A367,YEAR($B$1),$B$1,180)</f>
        <v>2</v>
      </c>
      <c r="T367">
        <f>[1]!s_west_stdnetprofit($A367,YEAR($B$1),$B$1,180)</f>
        <v>331633080</v>
      </c>
      <c r="U367">
        <f>[1]!s_west_mediannetprofit($A367,YEAR($B$1),$B$1,180)</f>
        <v>902500000</v>
      </c>
      <c r="V367">
        <f>[1]!s_west_maxnetprofit($A367,YEAR($B$1),$B$1,180)</f>
        <v>1137000000</v>
      </c>
      <c r="W367">
        <f>[1]!s_west_minnetprofit($A367,YEAR($B$1),$B$1,180)</f>
        <v>668000000</v>
      </c>
      <c r="X367">
        <f>[1]!s_west_netprofit($A367,YEAR($B$1)+1,$B$1,180)</f>
        <v>1649000000</v>
      </c>
      <c r="Y367">
        <f>[1]!s_west_eps($A367,YEAR($B$1)+1,$B$1,180)</f>
        <v>0.57999998331069902</v>
      </c>
      <c r="Z367">
        <f>[1]!s_west_instnum_np($A367,YEAR($B$1)+1,$B$1,180)</f>
        <v>2</v>
      </c>
      <c r="AA367">
        <f>[1]!s_west_stdnetprofit($A367,YEAR($B$1)+1,$B$1,180)</f>
        <v>899439826</v>
      </c>
      <c r="AB367">
        <f>[1]!s_west_mediannetprofit($A367,YEAR($B$1)+1,$B$1,180)</f>
        <v>1649000000</v>
      </c>
      <c r="AC367">
        <f>[1]!s_west_maxnetprofit($A367,YEAR($B$1)+1,$B$1,180)</f>
        <v>2285000000</v>
      </c>
      <c r="AD367">
        <f>[1]!s_west_minnetprofit($A367,YEAR($B$1)+1,$B$1,180)</f>
        <v>1013000000</v>
      </c>
      <c r="AE367">
        <f>[1]!s_west_avgroe($A367,YEAR($B$1),$B$1,180)</f>
        <v>7.3499999046325701</v>
      </c>
      <c r="AF367">
        <f>IFERROR([1]!s_info_indexweight($A367,$B$1,"000016.SH"),"")</f>
        <v>0</v>
      </c>
      <c r="AG367">
        <f>IFERROR([1]!s_info_indexweight($A367,$B$1,"000300.SH"),"")</f>
        <v>0</v>
      </c>
      <c r="AH367">
        <f>IFERROR([1]!s_info_indexweight($A367,$B$1,"000905.SH"),"")</f>
        <v>0</v>
      </c>
      <c r="AI367">
        <f>IFERROR([1]!s_info_indexweight($A367,$B$1,"000852.SH"),"")</f>
        <v>7.8E-2</v>
      </c>
    </row>
    <row r="368" spans="1:35">
      <c r="A368" t="s">
        <v>400</v>
      </c>
      <c r="B368">
        <f>[1]!s_dq_close($A368,$B$1,3)</f>
        <v>109.63</v>
      </c>
      <c r="C368">
        <f>[1]!s_dq_volume($A368,$B$1)</f>
        <v>25524881</v>
      </c>
      <c r="D368">
        <f>[1]!s_dq_amount($A368,$B$1)</f>
        <v>2783748883</v>
      </c>
      <c r="E368">
        <f>[1]!s_dq_turn($A368,$B$1)</f>
        <v>8.0135190470399902</v>
      </c>
      <c r="F368">
        <f>[1]!S_VAL_MV($A368,$B$1)</f>
        <v>52175951339.139999</v>
      </c>
      <c r="G368">
        <f>[1]!s_val_ev($A368,$B$1)</f>
        <v>52175951339.139999</v>
      </c>
      <c r="H368">
        <f>[1]!s_val_ev1($A368,$B$1)</f>
        <v>56536954526.279999</v>
      </c>
      <c r="I368">
        <f>IFERROR([1]!s_mq_amount($A368,$B$1),"")</f>
        <v>5090128533</v>
      </c>
      <c r="J368">
        <f>[1]!s_val_pe_ttm($A368,$B$1)</f>
        <v>51.826904296875</v>
      </c>
      <c r="K368">
        <f>[1]!s_val_pb_lf($A368,$B$1)</f>
        <v>6.5599894523620597</v>
      </c>
      <c r="L368">
        <f>[1]!s_val_dividendyield2($A368,$B$1)</f>
        <v>0.57466022074249701</v>
      </c>
      <c r="M368">
        <f>[1]!s_val_evtoebitda($A368,$B$1)</f>
        <v>28.977963441348301</v>
      </c>
      <c r="N368">
        <f>[1]!s_risk_betar24($A368,$B$1)</f>
        <v>0.93040001392364502</v>
      </c>
      <c r="O368">
        <f>[1]!s_profitnotice_changeratio($A368,$B$1)</f>
        <v>0</v>
      </c>
      <c r="P368">
        <f>IFERROR([1]!i_pq_pctchange($A368,TEXT(DATE(YEAR($B$1),1,1),"yyyy-mm-dd"),$B$1),"")</f>
        <v>48.375907832652302</v>
      </c>
      <c r="Q368">
        <f>[1]!s_west_netprofit($A368,YEAR($B$1),$B$1,180)</f>
        <v>1372285714</v>
      </c>
      <c r="R368">
        <f>[1]!s_west_eps($A368,YEAR($B$1),$B$1,180)</f>
        <v>2.8831000328064</v>
      </c>
      <c r="S368">
        <f>[1]!s_west_instnum_np($A368,YEAR($B$1),$B$1,180)</f>
        <v>7</v>
      </c>
      <c r="T368">
        <f>[1]!s_west_stdnetprofit($A368,YEAR($B$1),$B$1,180)</f>
        <v>100082823</v>
      </c>
      <c r="U368">
        <f>[1]!s_west_mediannetprofit($A368,YEAR($B$1),$B$1,180)</f>
        <v>1351000000</v>
      </c>
      <c r="V368">
        <f>[1]!s_west_maxnetprofit($A368,YEAR($B$1),$B$1,180)</f>
        <v>1504000000</v>
      </c>
      <c r="W368">
        <f>[1]!s_west_minnetprofit($A368,YEAR($B$1),$B$1,180)</f>
        <v>1252000000</v>
      </c>
      <c r="X368">
        <f>[1]!s_west_netprofit($A368,YEAR($B$1)+1,$B$1,180)</f>
        <v>1664000000</v>
      </c>
      <c r="Y368">
        <f>[1]!s_west_eps($A368,YEAR($B$1)+1,$B$1,180)</f>
        <v>3.49600005149841</v>
      </c>
      <c r="Z368">
        <f>[1]!s_west_instnum_np($A368,YEAR($B$1)+1,$B$1,180)</f>
        <v>7</v>
      </c>
      <c r="AA368">
        <f>[1]!s_west_stdnetprofit($A368,YEAR($B$1)+1,$B$1,180)</f>
        <v>92809841</v>
      </c>
      <c r="AB368">
        <f>[1]!s_west_mediannetprofit($A368,YEAR($B$1)+1,$B$1,180)</f>
        <v>1668000000</v>
      </c>
      <c r="AC368">
        <f>[1]!s_west_maxnetprofit($A368,YEAR($B$1)+1,$B$1,180)</f>
        <v>1808000000</v>
      </c>
      <c r="AD368">
        <f>[1]!s_west_minnetprofit($A368,YEAR($B$1)+1,$B$1,180)</f>
        <v>1545000000</v>
      </c>
      <c r="AE368">
        <f>[1]!s_west_avgroe($A368,YEAR($B$1),$B$1,180)</f>
        <v>15.2885999679565</v>
      </c>
      <c r="AF368">
        <f>IFERROR([1]!s_info_indexweight($A368,$B$1,"000016.SH"),"")</f>
        <v>0</v>
      </c>
      <c r="AG368">
        <f>IFERROR([1]!s_info_indexweight($A368,$B$1,"000300.SH"),"")</f>
        <v>0</v>
      </c>
      <c r="AH368">
        <f>IFERROR([1]!s_info_indexweight($A368,$B$1,"000905.SH"),"")</f>
        <v>0.29199999999999998</v>
      </c>
      <c r="AI368">
        <f>IFERROR([1]!s_info_indexweight($A368,$B$1,"000852.SH"),"")</f>
        <v>0</v>
      </c>
    </row>
    <row r="369" spans="1:35">
      <c r="A369" t="s">
        <v>401</v>
      </c>
      <c r="B369">
        <f>[1]!s_dq_close($A369,$B$1,3)</f>
        <v>10.1</v>
      </c>
      <c r="C369">
        <f>[1]!s_dq_volume($A369,$B$1)</f>
        <v>40045375</v>
      </c>
      <c r="D369">
        <f>[1]!s_dq_amount($A369,$B$1)</f>
        <v>408267684</v>
      </c>
      <c r="E369">
        <f>[1]!s_dq_turn($A369,$B$1)</f>
        <v>2.5504684544749199</v>
      </c>
      <c r="F369">
        <f>[1]!S_VAL_MV($A369,$B$1)</f>
        <v>16684637854.200001</v>
      </c>
      <c r="G369">
        <f>[1]!s_val_ev($A369,$B$1)</f>
        <v>16684637854.200001</v>
      </c>
      <c r="H369">
        <f>[1]!s_val_ev1($A369,$B$1)</f>
        <v>16767473645.209999</v>
      </c>
      <c r="I369">
        <f>IFERROR([1]!s_mq_amount($A369,$B$1),"")</f>
        <v>859588714</v>
      </c>
      <c r="J369">
        <f>[1]!s_val_pe_ttm($A369,$B$1)</f>
        <v>40.746299743652301</v>
      </c>
      <c r="K369">
        <f>[1]!s_val_pb_lf($A369,$B$1)</f>
        <v>2.9269926548004199</v>
      </c>
      <c r="L369">
        <f>[1]!s_val_dividendyield2($A369,$B$1)</f>
        <v>2.2589980950358002</v>
      </c>
      <c r="M369">
        <f>[1]!s_val_evtoebitda($A369,$B$1)</f>
        <v>13.4977674952474</v>
      </c>
      <c r="N369">
        <f>[1]!s_risk_betar24($A369,$B$1)</f>
        <v>1.78199994564056</v>
      </c>
      <c r="O369">
        <f>[1]!s_profitnotice_changeratio($A369,$B$1)</f>
        <v>0</v>
      </c>
      <c r="P369">
        <f>IFERROR([1]!i_pq_pctchange($A369,TEXT(DATE(YEAR($B$1),1,1),"yyyy-mm-dd"),$B$1),"")</f>
        <v>-18.053237743721098</v>
      </c>
      <c r="Q369">
        <f>[1]!s_west_netprofit($A369,YEAR($B$1),$B$1,180)</f>
        <v>594840000</v>
      </c>
      <c r="R369">
        <f>[1]!s_west_eps($A369,YEAR($B$1),$B$1,180)</f>
        <v>0.35989999771118197</v>
      </c>
      <c r="S369">
        <f>[1]!s_west_instnum_np($A369,YEAR($B$1),$B$1,180)</f>
        <v>12</v>
      </c>
      <c r="T369">
        <f>[1]!s_west_stdnetprofit($A369,YEAR($B$1),$B$1,180)</f>
        <v>50939125</v>
      </c>
      <c r="U369">
        <f>[1]!s_west_mediannetprofit($A369,YEAR($B$1),$B$1,180)</f>
        <v>584000000</v>
      </c>
      <c r="V369">
        <f>[1]!s_west_maxnetprofit($A369,YEAR($B$1),$B$1,180)</f>
        <v>733000000</v>
      </c>
      <c r="W369">
        <f>[1]!s_west_minnetprofit($A369,YEAR($B$1),$B$1,180)</f>
        <v>519000000</v>
      </c>
      <c r="X369">
        <f>[1]!s_west_netprofit($A369,YEAR($B$1)+1,$B$1,180)</f>
        <v>727155000</v>
      </c>
      <c r="Y369">
        <f>[1]!s_west_eps($A369,YEAR($B$1)+1,$B$1,180)</f>
        <v>0.43990001082420299</v>
      </c>
      <c r="Z369">
        <f>[1]!s_west_instnum_np($A369,YEAR($B$1)+1,$B$1,180)</f>
        <v>12</v>
      </c>
      <c r="AA369">
        <f>[1]!s_west_stdnetprofit($A369,YEAR($B$1)+1,$B$1,180)</f>
        <v>84143995</v>
      </c>
      <c r="AB369">
        <f>[1]!s_west_mediannetprofit($A369,YEAR($B$1)+1,$B$1,180)</f>
        <v>726500000</v>
      </c>
      <c r="AC369">
        <f>[1]!s_west_maxnetprofit($A369,YEAR($B$1)+1,$B$1,180)</f>
        <v>904000000</v>
      </c>
      <c r="AD369">
        <f>[1]!s_west_minnetprofit($A369,YEAR($B$1)+1,$B$1,180)</f>
        <v>560000000</v>
      </c>
      <c r="AE369">
        <f>[1]!s_west_avgroe($A369,YEAR($B$1),$B$1,180)</f>
        <v>9.2873001098632795</v>
      </c>
      <c r="AF369">
        <f>IFERROR([1]!s_info_indexweight($A369,$B$1,"000016.SH"),"")</f>
        <v>0</v>
      </c>
      <c r="AG369">
        <f>IFERROR([1]!s_info_indexweight($A369,$B$1,"000300.SH"),"")</f>
        <v>0</v>
      </c>
      <c r="AH369">
        <f>IFERROR([1]!s_info_indexweight($A369,$B$1,"000905.SH"),"")</f>
        <v>0.155</v>
      </c>
      <c r="AI369">
        <f>IFERROR([1]!s_info_indexweight($A369,$B$1,"000852.SH"),"")</f>
        <v>0</v>
      </c>
    </row>
    <row r="370" spans="1:35">
      <c r="A370" t="s">
        <v>402</v>
      </c>
      <c r="B370">
        <f>[1]!s_dq_close($A370,$B$1,3)</f>
        <v>12.95</v>
      </c>
      <c r="C370">
        <f>[1]!s_dq_volume($A370,$B$1)</f>
        <v>62296126</v>
      </c>
      <c r="D370">
        <f>[1]!s_dq_amount($A370,$B$1)</f>
        <v>804647966</v>
      </c>
      <c r="E370">
        <f>[1]!s_dq_turn($A370,$B$1)</f>
        <v>1.83298705765253</v>
      </c>
      <c r="F370">
        <f>[1]!S_VAL_MV($A370,$B$1)</f>
        <v>55306032598.599998</v>
      </c>
      <c r="G370">
        <f>[1]!s_val_ev($A370,$B$1)</f>
        <v>55306032598.599998</v>
      </c>
      <c r="H370">
        <f>[1]!s_val_ev1($A370,$B$1)</f>
        <v>55670199493.279999</v>
      </c>
      <c r="I370">
        <f>IFERROR([1]!s_mq_amount($A370,$B$1),"")</f>
        <v>1499142607</v>
      </c>
      <c r="J370">
        <f>[1]!s_val_pe_ttm($A370,$B$1)</f>
        <v>57.101997375488303</v>
      </c>
      <c r="K370">
        <f>[1]!s_val_pb_lf($A370,$B$1)</f>
        <v>7.46643018722534</v>
      </c>
      <c r="L370">
        <f>[1]!s_val_dividendyield2($A370,$B$1)</f>
        <v>0</v>
      </c>
      <c r="M370">
        <f>[1]!s_val_evtoebitda($A370,$B$1)</f>
        <v>46.152664020091699</v>
      </c>
      <c r="N370">
        <f>[1]!s_risk_betar24($A370,$B$1)</f>
        <v>1.73220002651215</v>
      </c>
      <c r="O370">
        <f>[1]!s_profitnotice_changeratio($A370,$B$1)</f>
        <v>0</v>
      </c>
      <c r="P370">
        <f>IFERROR([1]!i_pq_pctchange($A370,TEXT(DATE(YEAR($B$1),1,1),"yyyy-mm-dd"),$B$1),"")</f>
        <v>-11.7246080436265</v>
      </c>
      <c r="Q370">
        <f>[1]!s_west_netprofit($A370,YEAR($B$1),$B$1,180)</f>
        <v>1265576000</v>
      </c>
      <c r="R370">
        <f>[1]!s_west_eps($A370,YEAR($B$1),$B$1,180)</f>
        <v>0.29629999399185197</v>
      </c>
      <c r="S370">
        <f>[1]!s_west_instnum_np($A370,YEAR($B$1),$B$1,180)</f>
        <v>5</v>
      </c>
      <c r="T370">
        <f>[1]!s_west_stdnetprofit($A370,YEAR($B$1),$B$1,180)</f>
        <v>119512589</v>
      </c>
      <c r="U370">
        <f>[1]!s_west_mediannetprofit($A370,YEAR($B$1),$B$1,180)</f>
        <v>1296000000</v>
      </c>
      <c r="V370">
        <f>[1]!s_west_maxnetprofit($A370,YEAR($B$1),$B$1,180)</f>
        <v>1402000000</v>
      </c>
      <c r="W370">
        <f>[1]!s_west_minnetprofit($A370,YEAR($B$1),$B$1,180)</f>
        <v>1132880000</v>
      </c>
      <c r="X370">
        <f>[1]!s_west_netprofit($A370,YEAR($B$1)+1,$B$1,180)</f>
        <v>1605956000</v>
      </c>
      <c r="Y370">
        <f>[1]!s_west_eps($A370,YEAR($B$1)+1,$B$1,180)</f>
        <v>0.37599998712539701</v>
      </c>
      <c r="Z370">
        <f>[1]!s_west_instnum_np($A370,YEAR($B$1)+1,$B$1,180)</f>
        <v>5</v>
      </c>
      <c r="AA370">
        <f>[1]!s_west_stdnetprofit($A370,YEAR($B$1)+1,$B$1,180)</f>
        <v>232282995</v>
      </c>
      <c r="AB370">
        <f>[1]!s_west_mediannetprofit($A370,YEAR($B$1)+1,$B$1,180)</f>
        <v>1557000000</v>
      </c>
      <c r="AC370">
        <f>[1]!s_west_maxnetprofit($A370,YEAR($B$1)+1,$B$1,180)</f>
        <v>1973000000</v>
      </c>
      <c r="AD370">
        <f>[1]!s_west_minnetprofit($A370,YEAR($B$1)+1,$B$1,180)</f>
        <v>1383000000</v>
      </c>
      <c r="AE370">
        <f>[1]!s_west_avgroe($A370,YEAR($B$1),$B$1,180)</f>
        <v>16.657499313354499</v>
      </c>
      <c r="AF370">
        <f>IFERROR([1]!s_info_indexweight($A370,$B$1,"000016.SH"),"")</f>
        <v>0</v>
      </c>
      <c r="AG370">
        <f>IFERROR([1]!s_info_indexweight($A370,$B$1,"000300.SH"),"")</f>
        <v>0</v>
      </c>
      <c r="AH370">
        <f>IFERROR([1]!s_info_indexweight($A370,$B$1,"000905.SH"),"")</f>
        <v>0.20899999999999999</v>
      </c>
      <c r="AI370">
        <f>IFERROR([1]!s_info_indexweight($A370,$B$1,"000852.SH"),"")</f>
        <v>0</v>
      </c>
    </row>
    <row r="371" spans="1:35">
      <c r="A371" t="s">
        <v>403</v>
      </c>
      <c r="B371">
        <f>[1]!s_dq_close($A371,$B$1,3)</f>
        <v>30.75</v>
      </c>
      <c r="C371">
        <f>[1]!s_dq_volume($A371,$B$1)</f>
        <v>74735614</v>
      </c>
      <c r="D371">
        <f>[1]!s_dq_amount($A371,$B$1)</f>
        <v>2272434740</v>
      </c>
      <c r="E371">
        <f>[1]!s_dq_turn($A371,$B$1)</f>
        <v>0.82613631940318399</v>
      </c>
      <c r="F371">
        <f>[1]!S_VAL_MV($A371,$B$1)</f>
        <v>281819800162.5</v>
      </c>
      <c r="G371">
        <f>[1]!s_val_ev($A371,$B$1)</f>
        <v>281819800162.5</v>
      </c>
      <c r="H371">
        <f>[1]!s_val_ev1($A371,$B$1)</f>
        <v>288472354780.17999</v>
      </c>
      <c r="I371">
        <f>IFERROR([1]!s_mq_amount($A371,$B$1),"")</f>
        <v>4418356291</v>
      </c>
      <c r="J371">
        <f>[1]!s_val_pe_ttm($A371,$B$1)</f>
        <v>18.866142272949201</v>
      </c>
      <c r="K371">
        <f>[1]!s_val_pb_lf($A371,$B$1)</f>
        <v>3.5587198734283398</v>
      </c>
      <c r="L371">
        <f>[1]!s_val_dividendyield2($A371,$B$1)</f>
        <v>3.7398373983739801</v>
      </c>
      <c r="M371">
        <f>[1]!s_val_evtoebitda($A371,$B$1)</f>
        <v>13.178016709195299</v>
      </c>
      <c r="N371">
        <f>[1]!s_risk_betar24($A371,$B$1)</f>
        <v>1.4615999460220299</v>
      </c>
      <c r="O371">
        <f>[1]!s_profitnotice_changeratio($A371,$B$1)</f>
        <v>0</v>
      </c>
      <c r="P371">
        <f>IFERROR([1]!i_pq_pctchange($A371,TEXT(DATE(YEAR($B$1),1,1),"yyyy-mm-dd"),$B$1),"")</f>
        <v>5.41819202928209</v>
      </c>
      <c r="Q371">
        <f>[1]!s_west_netprofit($A371,YEAR($B$1),$B$1,180)</f>
        <v>16316068000</v>
      </c>
      <c r="R371">
        <f>[1]!s_west_eps($A371,YEAR($B$1),$B$1,180)</f>
        <v>1.78030002117157</v>
      </c>
      <c r="S371">
        <f>[1]!s_west_instnum_np($A371,YEAR($B$1),$B$1,180)</f>
        <v>20</v>
      </c>
      <c r="T371">
        <f>[1]!s_west_stdnetprofit($A371,YEAR($B$1),$B$1,180)</f>
        <v>517982974</v>
      </c>
      <c r="U371">
        <f>[1]!s_west_mediannetprofit($A371,YEAR($B$1),$B$1,180)</f>
        <v>16402000000</v>
      </c>
      <c r="V371">
        <f>[1]!s_west_maxnetprofit($A371,YEAR($B$1),$B$1,180)</f>
        <v>17030000000</v>
      </c>
      <c r="W371">
        <f>[1]!s_west_minnetprofit($A371,YEAR($B$1),$B$1,180)</f>
        <v>15201490000</v>
      </c>
      <c r="X371">
        <f>[1]!s_west_netprofit($A371,YEAR($B$1)+1,$B$1,180)</f>
        <v>18645384000</v>
      </c>
      <c r="Y371">
        <f>[1]!s_west_eps($A371,YEAR($B$1)+1,$B$1,180)</f>
        <v>2.0343999862670898</v>
      </c>
      <c r="Z371">
        <f>[1]!s_west_instnum_np($A371,YEAR($B$1)+1,$B$1,180)</f>
        <v>20</v>
      </c>
      <c r="AA371">
        <f>[1]!s_west_stdnetprofit($A371,YEAR($B$1)+1,$B$1,180)</f>
        <v>989479553</v>
      </c>
      <c r="AB371">
        <f>[1]!s_west_mediannetprofit($A371,YEAR($B$1)+1,$B$1,180)</f>
        <v>18790000000</v>
      </c>
      <c r="AC371">
        <f>[1]!s_west_maxnetprofit($A371,YEAR($B$1)+1,$B$1,180)</f>
        <v>20238000000</v>
      </c>
      <c r="AD371">
        <f>[1]!s_west_minnetprofit($A371,YEAR($B$1)+1,$B$1,180)</f>
        <v>16092150000</v>
      </c>
      <c r="AE371">
        <f>[1]!s_west_avgroe($A371,YEAR($B$1),$B$1,180)</f>
        <v>18.013700485229499</v>
      </c>
      <c r="AF371">
        <f>IFERROR([1]!s_info_indexweight($A371,$B$1,"000016.SH"),"")</f>
        <v>0</v>
      </c>
      <c r="AG371">
        <f>IFERROR([1]!s_info_indexweight($A371,$B$1,"000300.SH"),"")</f>
        <v>0.41670000000000001</v>
      </c>
      <c r="AH371">
        <f>IFERROR([1]!s_info_indexweight($A371,$B$1,"000905.SH"),"")</f>
        <v>0</v>
      </c>
      <c r="AI371">
        <f>IFERROR([1]!s_info_indexweight($A371,$B$1,"000852.SH"),"")</f>
        <v>0</v>
      </c>
    </row>
    <row r="372" spans="1:35">
      <c r="A372" t="s">
        <v>404</v>
      </c>
      <c r="B372">
        <f>[1]!s_dq_close($A372,$B$1,3)</f>
        <v>10.26</v>
      </c>
      <c r="C372">
        <f>[1]!s_dq_volume($A372,$B$1)</f>
        <v>16338964</v>
      </c>
      <c r="D372">
        <f>[1]!s_dq_amount($A372,$B$1)</f>
        <v>168553898</v>
      </c>
      <c r="E372">
        <f>[1]!s_dq_turn($A372,$B$1)</f>
        <v>1.33498705304006</v>
      </c>
      <c r="F372">
        <f>[1]!S_VAL_MV($A372,$B$1)</f>
        <v>12715031329.559999</v>
      </c>
      <c r="G372">
        <f>[1]!s_val_ev($A372,$B$1)</f>
        <v>12715031329.559999</v>
      </c>
      <c r="H372">
        <f>[1]!s_val_ev1($A372,$B$1)</f>
        <v>15376967874.58</v>
      </c>
      <c r="I372">
        <f>IFERROR([1]!s_mq_amount($A372,$B$1),"")</f>
        <v>371146747</v>
      </c>
      <c r="J372">
        <f>[1]!s_val_pe_ttm($A372,$B$1)</f>
        <v>33.796085357666001</v>
      </c>
      <c r="K372">
        <f>[1]!s_val_pb_lf($A372,$B$1)</f>
        <v>2.3703491687774698</v>
      </c>
      <c r="L372">
        <f>[1]!s_val_dividendyield2($A372,$B$1)</f>
        <v>4.8732943469785601</v>
      </c>
      <c r="M372">
        <f>[1]!s_val_evtoebitda($A372,$B$1)</f>
        <v>14.9038122094596</v>
      </c>
      <c r="N372">
        <f>[1]!s_risk_betar24($A372,$B$1)</f>
        <v>0.94599997997283902</v>
      </c>
      <c r="O372">
        <f>[1]!s_profitnotice_changeratio($A372,$B$1)</f>
        <v>0</v>
      </c>
      <c r="P372">
        <f>IFERROR([1]!i_pq_pctchange($A372,TEXT(DATE(YEAR($B$1),1,1),"yyyy-mm-dd"),$B$1),"")</f>
        <v>-14.797726585785901</v>
      </c>
      <c r="Q372">
        <f>[1]!s_west_netprofit($A372,YEAR($B$1),$B$1,180)</f>
        <v>467795000</v>
      </c>
      <c r="R372">
        <f>[1]!s_west_eps($A372,YEAR($B$1),$B$1,180)</f>
        <v>0.37749999761581399</v>
      </c>
      <c r="S372">
        <f>[1]!s_west_instnum_np($A372,YEAR($B$1),$B$1,180)</f>
        <v>6</v>
      </c>
      <c r="T372">
        <f>[1]!s_west_stdnetprofit($A372,YEAR($B$1),$B$1,180)</f>
        <v>56011643</v>
      </c>
      <c r="U372">
        <f>[1]!s_west_mediannetprofit($A372,YEAR($B$1),$B$1,180)</f>
        <v>467000000</v>
      </c>
      <c r="V372">
        <f>[1]!s_west_maxnetprofit($A372,YEAR($B$1),$B$1,180)</f>
        <v>535000000</v>
      </c>
      <c r="W372">
        <f>[1]!s_west_minnetprofit($A372,YEAR($B$1),$B$1,180)</f>
        <v>385770000</v>
      </c>
      <c r="X372">
        <f>[1]!s_west_netprofit($A372,YEAR($B$1)+1,$B$1,180)</f>
        <v>535036667</v>
      </c>
      <c r="Y372">
        <f>[1]!s_west_eps($A372,YEAR($B$1)+1,$B$1,180)</f>
        <v>0.43169999122619601</v>
      </c>
      <c r="Z372">
        <f>[1]!s_west_instnum_np($A372,YEAR($B$1)+1,$B$1,180)</f>
        <v>6</v>
      </c>
      <c r="AA372">
        <f>[1]!s_west_stdnetprofit($A372,YEAR($B$1)+1,$B$1,180)</f>
        <v>81973362</v>
      </c>
      <c r="AB372">
        <f>[1]!s_west_mediannetprofit($A372,YEAR($B$1)+1,$B$1,180)</f>
        <v>543000000</v>
      </c>
      <c r="AC372">
        <f>[1]!s_west_maxnetprofit($A372,YEAR($B$1)+1,$B$1,180)</f>
        <v>622000000</v>
      </c>
      <c r="AD372">
        <f>[1]!s_west_minnetprofit($A372,YEAR($B$1)+1,$B$1,180)</f>
        <v>408220000</v>
      </c>
      <c r="AE372">
        <f>[1]!s_west_avgroe($A372,YEAR($B$1),$B$1,180)</f>
        <v>7.9833002090454102</v>
      </c>
      <c r="AF372">
        <f>IFERROR([1]!s_info_indexweight($A372,$B$1,"000016.SH"),"")</f>
        <v>0</v>
      </c>
      <c r="AG372">
        <f>IFERROR([1]!s_info_indexweight($A372,$B$1,"000300.SH"),"")</f>
        <v>0</v>
      </c>
      <c r="AH372">
        <f>IFERROR([1]!s_info_indexweight($A372,$B$1,"000905.SH"),"")</f>
        <v>0</v>
      </c>
      <c r="AI372">
        <f>IFERROR([1]!s_info_indexweight($A372,$B$1,"000852.SH"),"")</f>
        <v>8.4000000000000005E-2</v>
      </c>
    </row>
    <row r="373" spans="1:35">
      <c r="A373" t="s">
        <v>405</v>
      </c>
      <c r="B373">
        <f>[1]!s_dq_close($A373,$B$1,3)</f>
        <v>4.97</v>
      </c>
      <c r="C373">
        <f>[1]!s_dq_volume($A373,$B$1)</f>
        <v>574186727</v>
      </c>
      <c r="D373">
        <f>[1]!s_dq_amount($A373,$B$1)</f>
        <v>2740164173</v>
      </c>
      <c r="E373">
        <f>[1]!s_dq_turn($A373,$B$1)</f>
        <v>28.6609396878696</v>
      </c>
      <c r="F373">
        <f>[1]!S_VAL_MV($A373,$B$1)</f>
        <v>10539290745.83</v>
      </c>
      <c r="G373">
        <f>[1]!s_val_ev($A373,$B$1)</f>
        <v>10539290745.83</v>
      </c>
      <c r="H373">
        <f>[1]!s_val_ev1($A373,$B$1)</f>
        <v>13027274428.52</v>
      </c>
      <c r="I373">
        <f>IFERROR([1]!s_mq_amount($A373,$B$1),"")</f>
        <v>4345482875</v>
      </c>
      <c r="J373">
        <f>[1]!s_val_pe_ttm($A373,$B$1)</f>
        <v>-16.783308029174801</v>
      </c>
      <c r="K373">
        <f>[1]!s_val_pb_lf($A373,$B$1)</f>
        <v>3.8810381889343302</v>
      </c>
      <c r="L373">
        <f>[1]!s_val_dividendyield2($A373,$B$1)</f>
        <v>0.100603621730382</v>
      </c>
      <c r="M373">
        <f>[1]!s_val_evtoebitda($A373,$B$1)</f>
        <v>-23.652971853644999</v>
      </c>
      <c r="N373">
        <f>[1]!s_risk_betar24($A373,$B$1)</f>
        <v>1.1282999515533401</v>
      </c>
      <c r="O373">
        <f>[1]!s_profitnotice_changeratio($A373,$B$1)</f>
        <v>0</v>
      </c>
      <c r="P373">
        <f>IFERROR([1]!i_pq_pctchange($A373,TEXT(DATE(YEAR($B$1),1,1),"yyyy-mm-dd"),$B$1),"")</f>
        <v>74.385964912280699</v>
      </c>
      <c r="Q373">
        <f>[1]!s_west_netprofit($A373,YEAR($B$1),$B$1,180)</f>
        <v>0</v>
      </c>
      <c r="R373">
        <f>[1]!s_west_eps($A373,YEAR($B$1),$B$1,180)</f>
        <v>0</v>
      </c>
      <c r="S373">
        <f>[1]!s_west_instnum_np($A373,YEAR($B$1),$B$1,180)</f>
        <v>0</v>
      </c>
      <c r="T373">
        <f>[1]!s_west_stdnetprofit($A373,YEAR($B$1),$B$1,180)</f>
        <v>0</v>
      </c>
      <c r="U373">
        <f>[1]!s_west_mediannetprofit($A373,YEAR($B$1),$B$1,180)</f>
        <v>0</v>
      </c>
      <c r="V373">
        <f>[1]!s_west_maxnetprofit($A373,YEAR($B$1),$B$1,180)</f>
        <v>0</v>
      </c>
      <c r="W373">
        <f>[1]!s_west_minnetprofit($A373,YEAR($B$1),$B$1,180)</f>
        <v>0</v>
      </c>
      <c r="X373">
        <f>[1]!s_west_netprofit($A373,YEAR($B$1)+1,$B$1,180)</f>
        <v>0</v>
      </c>
      <c r="Y373">
        <f>[1]!s_west_eps($A373,YEAR($B$1)+1,$B$1,180)</f>
        <v>0</v>
      </c>
      <c r="Z373">
        <f>[1]!s_west_instnum_np($A373,YEAR($B$1)+1,$B$1,180)</f>
        <v>0</v>
      </c>
      <c r="AA373">
        <f>[1]!s_west_stdnetprofit($A373,YEAR($B$1)+1,$B$1,180)</f>
        <v>0</v>
      </c>
      <c r="AB373">
        <f>[1]!s_west_mediannetprofit($A373,YEAR($B$1)+1,$B$1,180)</f>
        <v>0</v>
      </c>
      <c r="AC373">
        <f>[1]!s_west_maxnetprofit($A373,YEAR($B$1)+1,$B$1,180)</f>
        <v>0</v>
      </c>
      <c r="AD373">
        <f>[1]!s_west_minnetprofit($A373,YEAR($B$1)+1,$B$1,180)</f>
        <v>0</v>
      </c>
      <c r="AE373">
        <f>[1]!s_west_avgroe($A373,YEAR($B$1),$B$1,180)</f>
        <v>0</v>
      </c>
      <c r="AF373">
        <f>IFERROR([1]!s_info_indexweight($A373,$B$1,"000016.SH"),"")</f>
        <v>0</v>
      </c>
      <c r="AG373">
        <f>IFERROR([1]!s_info_indexweight($A373,$B$1,"000300.SH"),"")</f>
        <v>0</v>
      </c>
      <c r="AH373">
        <f>IFERROR([1]!s_info_indexweight($A373,$B$1,"000905.SH"),"")</f>
        <v>0</v>
      </c>
      <c r="AI373">
        <f>IFERROR([1]!s_info_indexweight($A373,$B$1,"000852.SH"),"")</f>
        <v>9.4E-2</v>
      </c>
    </row>
    <row r="374" spans="1:35">
      <c r="A374" t="s">
        <v>406</v>
      </c>
      <c r="B374">
        <f>[1]!s_dq_close($A374,$B$1,3)</f>
        <v>35.25</v>
      </c>
      <c r="C374">
        <f>[1]!s_dq_volume($A374,$B$1)</f>
        <v>17292972</v>
      </c>
      <c r="D374">
        <f>[1]!s_dq_amount($A374,$B$1)</f>
        <v>615128083</v>
      </c>
      <c r="E374">
        <f>[1]!s_dq_turn($A374,$B$1)</f>
        <v>1.33164749500965</v>
      </c>
      <c r="F374">
        <f>[1]!S_VAL_MV($A374,$B$1)</f>
        <v>56075037582</v>
      </c>
      <c r="G374">
        <f>[1]!s_val_ev($A374,$B$1)</f>
        <v>56075037582</v>
      </c>
      <c r="H374">
        <f>[1]!s_val_ev1($A374,$B$1)</f>
        <v>59870145104</v>
      </c>
      <c r="I374">
        <f>IFERROR([1]!s_mq_amount($A374,$B$1),"")</f>
        <v>1696445619</v>
      </c>
      <c r="J374">
        <f>[1]!s_val_pe_ttm($A374,$B$1)</f>
        <v>35.684906005859403</v>
      </c>
      <c r="K374">
        <f>[1]!s_val_pb_lf($A374,$B$1)</f>
        <v>2.3598468303680402</v>
      </c>
      <c r="L374">
        <f>[1]!s_val_dividendyield2($A374,$B$1)</f>
        <v>1.6848142743916199</v>
      </c>
      <c r="M374">
        <f>[1]!s_val_evtoebitda($A374,$B$1)</f>
        <v>13.890496905469099</v>
      </c>
      <c r="N374">
        <f>[1]!s_risk_betar24($A374,$B$1)</f>
        <v>-0.109700001776218</v>
      </c>
      <c r="O374">
        <f>[1]!s_profitnotice_changeratio($A374,$B$1)</f>
        <v>0</v>
      </c>
      <c r="P374">
        <f>IFERROR([1]!i_pq_pctchange($A374,TEXT(DATE(YEAR($B$1),1,1),"yyyy-mm-dd"),$B$1),"")</f>
        <v>21.803990116955401</v>
      </c>
      <c r="Q374">
        <f>[1]!s_west_netprofit($A374,YEAR($B$1),$B$1,180)</f>
        <v>2034606319</v>
      </c>
      <c r="R374">
        <f>[1]!s_west_eps($A374,YEAR($B$1),$B$1,180)</f>
        <v>1.2790000438690201</v>
      </c>
      <c r="S374">
        <f>[1]!s_west_instnum_np($A374,YEAR($B$1),$B$1,180)</f>
        <v>12</v>
      </c>
      <c r="T374">
        <f>[1]!s_west_stdnetprofit($A374,YEAR($B$1),$B$1,180)</f>
        <v>234593060</v>
      </c>
      <c r="U374">
        <f>[1]!s_west_mediannetprofit($A374,YEAR($B$1),$B$1,180)</f>
        <v>1999065000</v>
      </c>
      <c r="V374">
        <f>[1]!s_west_maxnetprofit($A374,YEAR($B$1),$B$1,180)</f>
        <v>2706000000</v>
      </c>
      <c r="W374">
        <f>[1]!s_west_minnetprofit($A374,YEAR($B$1),$B$1,180)</f>
        <v>1781674953</v>
      </c>
      <c r="X374">
        <f>[1]!s_west_netprofit($A374,YEAR($B$1)+1,$B$1,180)</f>
        <v>2515406562</v>
      </c>
      <c r="Y374">
        <f>[1]!s_west_eps($A374,YEAR($B$1)+1,$B$1,180)</f>
        <v>1.58120000362396</v>
      </c>
      <c r="Z374">
        <f>[1]!s_west_instnum_np($A374,YEAR($B$1)+1,$B$1,180)</f>
        <v>12</v>
      </c>
      <c r="AA374">
        <f>[1]!s_west_stdnetprofit($A374,YEAR($B$1)+1,$B$1,180)</f>
        <v>192198986</v>
      </c>
      <c r="AB374">
        <f>[1]!s_west_mediannetprofit($A374,YEAR($B$1)+1,$B$1,180)</f>
        <v>2435220000</v>
      </c>
      <c r="AC374">
        <f>[1]!s_west_maxnetprofit($A374,YEAR($B$1)+1,$B$1,180)</f>
        <v>3019000000</v>
      </c>
      <c r="AD374">
        <f>[1]!s_west_minnetprofit($A374,YEAR($B$1)+1,$B$1,180)</f>
        <v>2346000000</v>
      </c>
      <c r="AE374">
        <f>[1]!s_west_avgroe($A374,YEAR($B$1),$B$1,180)</f>
        <v>7.8881998062133798</v>
      </c>
      <c r="AF374">
        <f>IFERROR([1]!s_info_indexweight($A374,$B$1,"000016.SH"),"")</f>
        <v>0</v>
      </c>
      <c r="AG374">
        <f>IFERROR([1]!s_info_indexweight($A374,$B$1,"000300.SH"),"")</f>
        <v>0.15310000000000001</v>
      </c>
      <c r="AH374">
        <f>IFERROR([1]!s_info_indexweight($A374,$B$1,"000905.SH"),"")</f>
        <v>0</v>
      </c>
      <c r="AI374">
        <f>IFERROR([1]!s_info_indexweight($A374,$B$1,"000852.SH"),"")</f>
        <v>0</v>
      </c>
    </row>
    <row r="375" spans="1:35">
      <c r="A375" t="s">
        <v>407</v>
      </c>
      <c r="B375">
        <f>[1]!s_dq_close($A375,$B$1,3)</f>
        <v>9.23</v>
      </c>
      <c r="C375">
        <f>[1]!s_dq_volume($A375,$B$1)</f>
        <v>10319250</v>
      </c>
      <c r="D375">
        <f>[1]!s_dq_amount($A375,$B$1)</f>
        <v>95594973</v>
      </c>
      <c r="E375">
        <f>[1]!s_dq_turn($A375,$B$1)</f>
        <v>0.44786359236164802</v>
      </c>
      <c r="F375">
        <f>[1]!S_VAL_MV($A375,$B$1)</f>
        <v>21266894457.25</v>
      </c>
      <c r="G375">
        <f>[1]!s_val_ev($A375,$B$1)</f>
        <v>21266894457.25</v>
      </c>
      <c r="H375">
        <f>[1]!s_val_ev1($A375,$B$1)</f>
        <v>35144244531.349998</v>
      </c>
      <c r="I375">
        <f>IFERROR([1]!s_mq_amount($A375,$B$1),"")</f>
        <v>231960356</v>
      </c>
      <c r="J375">
        <f>[1]!s_val_pe_ttm($A375,$B$1)</f>
        <v>21.032890319824201</v>
      </c>
      <c r="K375">
        <f>[1]!s_val_pb_lf($A375,$B$1)</f>
        <v>0.89154267311096203</v>
      </c>
      <c r="L375">
        <f>[1]!s_val_dividendyield2($A375,$B$1)</f>
        <v>1.7118093174431199</v>
      </c>
      <c r="M375">
        <f>[1]!s_val_evtoebitda($A375,$B$1)</f>
        <v>5.7377738573714803</v>
      </c>
      <c r="N375">
        <f>[1]!s_risk_betar24($A375,$B$1)</f>
        <v>1.7436000108718901</v>
      </c>
      <c r="O375">
        <f>[1]!s_profitnotice_changeratio($A375,$B$1)</f>
        <v>0</v>
      </c>
      <c r="P375">
        <f>IFERROR([1]!i_pq_pctchange($A375,TEXT(DATE(YEAR($B$1),1,1),"yyyy-mm-dd"),$B$1),"")</f>
        <v>-21.1111111111111</v>
      </c>
      <c r="Q375">
        <f>[1]!s_west_netprofit($A375,YEAR($B$1),$B$1,180)</f>
        <v>1250000000</v>
      </c>
      <c r="R375">
        <f>[1]!s_west_eps($A375,YEAR($B$1),$B$1,180)</f>
        <v>0.542500019073486</v>
      </c>
      <c r="S375">
        <f>[1]!s_west_instnum_np($A375,YEAR($B$1),$B$1,180)</f>
        <v>1</v>
      </c>
      <c r="T375">
        <f>[1]!s_west_stdnetprofit($A375,YEAR($B$1),$B$1,180)</f>
        <v>0</v>
      </c>
      <c r="U375">
        <f>[1]!s_west_mediannetprofit($A375,YEAR($B$1),$B$1,180)</f>
        <v>1250000000</v>
      </c>
      <c r="V375">
        <f>[1]!s_west_maxnetprofit($A375,YEAR($B$1),$B$1,180)</f>
        <v>1250000000</v>
      </c>
      <c r="W375">
        <f>[1]!s_west_minnetprofit($A375,YEAR($B$1),$B$1,180)</f>
        <v>1250000000</v>
      </c>
      <c r="X375">
        <f>[1]!s_west_netprofit($A375,YEAR($B$1)+1,$B$1,180)</f>
        <v>1334000000</v>
      </c>
      <c r="Y375">
        <f>[1]!s_west_eps($A375,YEAR($B$1)+1,$B$1,180)</f>
        <v>0.57899999618530296</v>
      </c>
      <c r="Z375">
        <f>[1]!s_west_instnum_np($A375,YEAR($B$1)+1,$B$1,180)</f>
        <v>1</v>
      </c>
      <c r="AA375">
        <f>[1]!s_west_stdnetprofit($A375,YEAR($B$1)+1,$B$1,180)</f>
        <v>0</v>
      </c>
      <c r="AB375">
        <f>[1]!s_west_mediannetprofit($A375,YEAR($B$1)+1,$B$1,180)</f>
        <v>1334000000</v>
      </c>
      <c r="AC375">
        <f>[1]!s_west_maxnetprofit($A375,YEAR($B$1)+1,$B$1,180)</f>
        <v>1334000000</v>
      </c>
      <c r="AD375">
        <f>[1]!s_west_minnetprofit($A375,YEAR($B$1)+1,$B$1,180)</f>
        <v>1334000000</v>
      </c>
      <c r="AE375">
        <f>[1]!s_west_avgroe($A375,YEAR($B$1),$B$1,180)</f>
        <v>5.5</v>
      </c>
      <c r="AF375">
        <f>IFERROR([1]!s_info_indexweight($A375,$B$1,"000016.SH"),"")</f>
        <v>0</v>
      </c>
      <c r="AG375">
        <f>IFERROR([1]!s_info_indexweight($A375,$B$1,"000300.SH"),"")</f>
        <v>0</v>
      </c>
      <c r="AH375">
        <f>IFERROR([1]!s_info_indexweight($A375,$B$1,"000905.SH"),"")</f>
        <v>0.08</v>
      </c>
      <c r="AI375">
        <f>IFERROR([1]!s_info_indexweight($A375,$B$1,"000852.SH"),"")</f>
        <v>0</v>
      </c>
    </row>
    <row r="376" spans="1:35">
      <c r="A376" t="s">
        <v>408</v>
      </c>
      <c r="B376">
        <f>[1]!s_dq_close($A376,$B$1,3)</f>
        <v>86.37</v>
      </c>
      <c r="C376">
        <f>[1]!s_dq_volume($A376,$B$1)</f>
        <v>107731282</v>
      </c>
      <c r="D376">
        <f>[1]!s_dq_amount($A376,$B$1)</f>
        <v>8955503543</v>
      </c>
      <c r="E376">
        <f>[1]!s_dq_turn($A376,$B$1)</f>
        <v>16.4969992257314</v>
      </c>
      <c r="F376">
        <f>[1]!S_VAL_MV($A376,$B$1)</f>
        <v>56409974400</v>
      </c>
      <c r="G376">
        <f>[1]!s_val_ev($A376,$B$1)</f>
        <v>56409974400</v>
      </c>
      <c r="H376">
        <f>[1]!s_val_ev1($A376,$B$1)</f>
        <v>57342485692.139999</v>
      </c>
      <c r="I376">
        <f>IFERROR([1]!s_mq_amount($A376,$B$1),"")</f>
        <v>16859560935</v>
      </c>
      <c r="J376">
        <f>[1]!s_val_pe_ttm($A376,$B$1)</f>
        <v>2960.57543945312</v>
      </c>
      <c r="K376">
        <f>[1]!s_val_pb_lf($A376,$B$1)</f>
        <v>38.395164489746101</v>
      </c>
      <c r="L376">
        <f>[1]!s_val_dividendyield2($A376,$B$1)</f>
        <v>3.47342827370615E-2</v>
      </c>
      <c r="M376">
        <f>[1]!s_val_evtoebitda($A376,$B$1)</f>
        <v>285.47363274436299</v>
      </c>
      <c r="N376">
        <f>[1]!s_risk_betar24($A376,$B$1)</f>
        <v>0.64569997787475597</v>
      </c>
      <c r="O376">
        <f>[1]!s_profitnotice_changeratio($A376,$B$1)</f>
        <v>0</v>
      </c>
      <c r="P376">
        <f>IFERROR([1]!i_pq_pctchange($A376,TEXT(DATE(YEAR($B$1),1,1),"yyyy-mm-dd"),$B$1),"")</f>
        <v>172.03149606299201</v>
      </c>
      <c r="Q376">
        <f>[1]!s_west_netprofit($A376,YEAR($B$1),$B$1,180)</f>
        <v>230695000</v>
      </c>
      <c r="R376">
        <f>[1]!s_west_eps($A376,YEAR($B$1),$B$1,180)</f>
        <v>0.35319998860359197</v>
      </c>
      <c r="S376">
        <f>[1]!s_west_instnum_np($A376,YEAR($B$1),$B$1,180)</f>
        <v>2</v>
      </c>
      <c r="T376">
        <f>[1]!s_west_stdnetprofit($A376,YEAR($B$1),$B$1,180)</f>
        <v>221048651</v>
      </c>
      <c r="U376">
        <f>[1]!s_west_mediannetprofit($A376,YEAR($B$1),$B$1,180)</f>
        <v>230695000</v>
      </c>
      <c r="V376">
        <f>[1]!s_west_maxnetprofit($A376,YEAR($B$1),$B$1,180)</f>
        <v>387000000</v>
      </c>
      <c r="W376">
        <f>[1]!s_west_minnetprofit($A376,YEAR($B$1),$B$1,180)</f>
        <v>74390000</v>
      </c>
      <c r="X376">
        <f>[1]!s_west_netprofit($A376,YEAR($B$1)+1,$B$1,180)</f>
        <v>359310000</v>
      </c>
      <c r="Y376">
        <f>[1]!s_west_eps($A376,YEAR($B$1)+1,$B$1,180)</f>
        <v>0.55010002851486195</v>
      </c>
      <c r="Z376">
        <f>[1]!s_west_instnum_np($A376,YEAR($B$1)+1,$B$1,180)</f>
        <v>2</v>
      </c>
      <c r="AA376">
        <f>[1]!s_west_stdnetprofit($A376,YEAR($B$1)+1,$B$1,180)</f>
        <v>357357625</v>
      </c>
      <c r="AB376">
        <f>[1]!s_west_mediannetprofit($A376,YEAR($B$1)+1,$B$1,180)</f>
        <v>359310000</v>
      </c>
      <c r="AC376">
        <f>[1]!s_west_maxnetprofit($A376,YEAR($B$1)+1,$B$1,180)</f>
        <v>612000000</v>
      </c>
      <c r="AD376">
        <f>[1]!s_west_minnetprofit($A376,YEAR($B$1)+1,$B$1,180)</f>
        <v>106620000</v>
      </c>
      <c r="AE376">
        <f>[1]!s_west_avgroe($A376,YEAR($B$1),$B$1,180)</f>
        <v>13.8850002288818</v>
      </c>
      <c r="AF376">
        <f>IFERROR([1]!s_info_indexweight($A376,$B$1,"000016.SH"),"")</f>
        <v>0</v>
      </c>
      <c r="AG376">
        <f>IFERROR([1]!s_info_indexweight($A376,$B$1,"000300.SH"),"")</f>
        <v>0</v>
      </c>
      <c r="AH376">
        <f>IFERROR([1]!s_info_indexweight($A376,$B$1,"000905.SH"),"")</f>
        <v>0</v>
      </c>
      <c r="AI376">
        <f>IFERROR([1]!s_info_indexweight($A376,$B$1,"000852.SH"),"")</f>
        <v>0.51300000000000001</v>
      </c>
    </row>
    <row r="377" spans="1:35">
      <c r="A377" t="s">
        <v>409</v>
      </c>
      <c r="B377">
        <f>[1]!s_dq_close($A377,$B$1,3)</f>
        <v>11.83</v>
      </c>
      <c r="C377">
        <f>[1]!s_dq_volume($A377,$B$1)</f>
        <v>104764110</v>
      </c>
      <c r="D377">
        <f>[1]!s_dq_amount($A377,$B$1)</f>
        <v>1205577077</v>
      </c>
      <c r="E377">
        <f>[1]!s_dq_turn($A377,$B$1)</f>
        <v>2.3155704557243402</v>
      </c>
      <c r="F377">
        <f>[1]!S_VAL_MV($A377,$B$1)</f>
        <v>53553707380.809998</v>
      </c>
      <c r="G377">
        <f>[1]!s_val_ev($A377,$B$1)</f>
        <v>53553707380.809998</v>
      </c>
      <c r="H377">
        <f>[1]!s_val_ev1($A377,$B$1)</f>
        <v>57395848618.599998</v>
      </c>
      <c r="I377">
        <f>IFERROR([1]!s_mq_amount($A377,$B$1),"")</f>
        <v>2271231234</v>
      </c>
      <c r="J377">
        <f>[1]!s_val_pe_ttm($A377,$B$1)</f>
        <v>45.447898864746101</v>
      </c>
      <c r="K377">
        <f>[1]!s_val_pb_lf($A377,$B$1)</f>
        <v>3.1660974025726301</v>
      </c>
      <c r="L377">
        <f>[1]!s_val_dividendyield2($A377,$B$1)</f>
        <v>0.90448013524936599</v>
      </c>
      <c r="M377">
        <f>[1]!s_val_evtoebitda($A377,$B$1)</f>
        <v>20.363032177917901</v>
      </c>
      <c r="N377">
        <f>[1]!s_risk_betar24($A377,$B$1)</f>
        <v>1.46809995174408</v>
      </c>
      <c r="O377">
        <f>[1]!s_profitnotice_changeratio($A377,$B$1)</f>
        <v>0</v>
      </c>
      <c r="P377">
        <f>IFERROR([1]!i_pq_pctchange($A377,TEXT(DATE(YEAR($B$1),1,1),"yyyy-mm-dd"),$B$1),"")</f>
        <v>59.4339622641509</v>
      </c>
      <c r="Q377">
        <f>[1]!s_west_netprofit($A377,YEAR($B$1),$B$1,180)</f>
        <v>1712557000</v>
      </c>
      <c r="R377">
        <f>[1]!s_west_eps($A377,YEAR($B$1),$B$1,180)</f>
        <v>0.37830001115799</v>
      </c>
      <c r="S377">
        <f>[1]!s_west_instnum_np($A377,YEAR($B$1),$B$1,180)</f>
        <v>10</v>
      </c>
      <c r="T377">
        <f>[1]!s_west_stdnetprofit($A377,YEAR($B$1),$B$1,180)</f>
        <v>126845217</v>
      </c>
      <c r="U377">
        <f>[1]!s_west_mediannetprofit($A377,YEAR($B$1),$B$1,180)</f>
        <v>1697785000</v>
      </c>
      <c r="V377">
        <f>[1]!s_west_maxnetprofit($A377,YEAR($B$1),$B$1,180)</f>
        <v>1932000000</v>
      </c>
      <c r="W377">
        <f>[1]!s_west_minnetprofit($A377,YEAR($B$1),$B$1,180)</f>
        <v>1501000000</v>
      </c>
      <c r="X377">
        <f>[1]!s_west_netprofit($A377,YEAR($B$1)+1,$B$1,180)</f>
        <v>2119223000</v>
      </c>
      <c r="Y377">
        <f>[1]!s_west_eps($A377,YEAR($B$1)+1,$B$1,180)</f>
        <v>0.46810001134872398</v>
      </c>
      <c r="Z377">
        <f>[1]!s_west_instnum_np($A377,YEAR($B$1)+1,$B$1,180)</f>
        <v>10</v>
      </c>
      <c r="AA377">
        <f>[1]!s_west_stdnetprofit($A377,YEAR($B$1)+1,$B$1,180)</f>
        <v>150367083</v>
      </c>
      <c r="AB377">
        <f>[1]!s_west_mediannetprofit($A377,YEAR($B$1)+1,$B$1,180)</f>
        <v>2155500000</v>
      </c>
      <c r="AC377">
        <f>[1]!s_west_maxnetprofit($A377,YEAR($B$1)+1,$B$1,180)</f>
        <v>2363000000</v>
      </c>
      <c r="AD377">
        <f>[1]!s_west_minnetprofit($A377,YEAR($B$1)+1,$B$1,180)</f>
        <v>1819000000</v>
      </c>
      <c r="AE377">
        <f>[1]!s_west_avgroe($A377,YEAR($B$1),$B$1,180)</f>
        <v>9.5769996643066406</v>
      </c>
      <c r="AF377">
        <f>IFERROR([1]!s_info_indexweight($A377,$B$1,"000016.SH"),"")</f>
        <v>0</v>
      </c>
      <c r="AG377">
        <f>IFERROR([1]!s_info_indexweight($A377,$B$1,"000300.SH"),"")</f>
        <v>0</v>
      </c>
      <c r="AH377">
        <f>IFERROR([1]!s_info_indexweight($A377,$B$1,"000905.SH"),"")</f>
        <v>0.249</v>
      </c>
      <c r="AI377">
        <f>IFERROR([1]!s_info_indexweight($A377,$B$1,"000852.SH"),"")</f>
        <v>0</v>
      </c>
    </row>
    <row r="378" spans="1:35">
      <c r="A378" t="s">
        <v>410</v>
      </c>
      <c r="B378">
        <f>[1]!s_dq_close($A378,$B$1,3)</f>
        <v>24.58</v>
      </c>
      <c r="C378">
        <f>[1]!s_dq_volume($A378,$B$1)</f>
        <v>11937985</v>
      </c>
      <c r="D378">
        <f>[1]!s_dq_amount($A378,$B$1)</f>
        <v>291817816</v>
      </c>
      <c r="E378">
        <f>[1]!s_dq_turn($A378,$B$1)</f>
        <v>1.2207307887974199</v>
      </c>
      <c r="F378">
        <f>[1]!S_VAL_MV($A378,$B$1)</f>
        <v>24048058542.02</v>
      </c>
      <c r="G378">
        <f>[1]!s_val_ev($A378,$B$1)</f>
        <v>24048058542.02</v>
      </c>
      <c r="H378">
        <f>[1]!s_val_ev1($A378,$B$1)</f>
        <v>31602017553.07</v>
      </c>
      <c r="I378">
        <f>IFERROR([1]!s_mq_amount($A378,$B$1),"")</f>
        <v>523982470</v>
      </c>
      <c r="J378">
        <f>[1]!s_val_pe_ttm($A378,$B$1)</f>
        <v>24.342994689941399</v>
      </c>
      <c r="K378">
        <f>[1]!s_val_pb_lf($A378,$B$1)</f>
        <v>2.3881161212921098</v>
      </c>
      <c r="L378">
        <f>[1]!s_val_dividendyield2($A378,$B$1)</f>
        <v>0.406831780324592</v>
      </c>
      <c r="M378">
        <f>[1]!s_val_evtoebitda($A378,$B$1)</f>
        <v>11.1113084936113</v>
      </c>
      <c r="N378">
        <f>[1]!s_risk_betar24($A378,$B$1)</f>
        <v>1.9406000375747701</v>
      </c>
      <c r="O378">
        <f>[1]!s_profitnotice_changeratio($A378,$B$1)</f>
        <v>0</v>
      </c>
      <c r="P378">
        <f>IFERROR([1]!i_pq_pctchange($A378,TEXT(DATE(YEAR($B$1),1,1),"yyyy-mm-dd"),$B$1),"")</f>
        <v>-17.710077000334799</v>
      </c>
      <c r="Q378">
        <f>[1]!s_west_netprofit($A378,YEAR($B$1),$B$1,180)</f>
        <v>1159834167</v>
      </c>
      <c r="R378">
        <f>[1]!s_west_eps($A378,YEAR($B$1),$B$1,180)</f>
        <v>1.1850999593734699</v>
      </c>
      <c r="S378">
        <f>[1]!s_west_instnum_np($A378,YEAR($B$1),$B$1,180)</f>
        <v>12</v>
      </c>
      <c r="T378">
        <f>[1]!s_west_stdnetprofit($A378,YEAR($B$1),$B$1,180)</f>
        <v>72815658</v>
      </c>
      <c r="U378">
        <f>[1]!s_west_mediannetprofit($A378,YEAR($B$1),$B$1,180)</f>
        <v>1142910000</v>
      </c>
      <c r="V378">
        <f>[1]!s_west_maxnetprofit($A378,YEAR($B$1),$B$1,180)</f>
        <v>1294030000</v>
      </c>
      <c r="W378">
        <f>[1]!s_west_minnetprofit($A378,YEAR($B$1),$B$1,180)</f>
        <v>1060130000</v>
      </c>
      <c r="X378">
        <f>[1]!s_west_netprofit($A378,YEAR($B$1)+1,$B$1,180)</f>
        <v>1424883571</v>
      </c>
      <c r="Y378">
        <f>[1]!s_west_eps($A378,YEAR($B$1)+1,$B$1,180)</f>
        <v>1.4543000459671001</v>
      </c>
      <c r="Z378">
        <f>[1]!s_west_instnum_np($A378,YEAR($B$1)+1,$B$1,180)</f>
        <v>14</v>
      </c>
      <c r="AA378">
        <f>[1]!s_west_stdnetprofit($A378,YEAR($B$1)+1,$B$1,180)</f>
        <v>230903896</v>
      </c>
      <c r="AB378">
        <f>[1]!s_west_mediannetprofit($A378,YEAR($B$1)+1,$B$1,180)</f>
        <v>1346500000</v>
      </c>
      <c r="AC378">
        <f>[1]!s_west_maxnetprofit($A378,YEAR($B$1)+1,$B$1,180)</f>
        <v>1933000000</v>
      </c>
      <c r="AD378">
        <f>[1]!s_west_minnetprofit($A378,YEAR($B$1)+1,$B$1,180)</f>
        <v>1232000000</v>
      </c>
      <c r="AE378">
        <f>[1]!s_west_avgroe($A378,YEAR($B$1),$B$1,180)</f>
        <v>10.7166996002197</v>
      </c>
      <c r="AF378">
        <f>IFERROR([1]!s_info_indexweight($A378,$B$1,"000016.SH"),"")</f>
        <v>0</v>
      </c>
      <c r="AG378">
        <f>IFERROR([1]!s_info_indexweight($A378,$B$1,"000300.SH"),"")</f>
        <v>0</v>
      </c>
      <c r="AH378">
        <f>IFERROR([1]!s_info_indexweight($A378,$B$1,"000905.SH"),"")</f>
        <v>0.115</v>
      </c>
      <c r="AI378">
        <f>IFERROR([1]!s_info_indexweight($A378,$B$1,"000852.SH"),"")</f>
        <v>0</v>
      </c>
    </row>
    <row r="379" spans="1:35">
      <c r="A379" t="s">
        <v>411</v>
      </c>
      <c r="B379">
        <f>[1]!s_dq_close($A379,$B$1,3)</f>
        <v>77.790000000000006</v>
      </c>
      <c r="C379">
        <f>[1]!s_dq_volume($A379,$B$1)</f>
        <v>26300327</v>
      </c>
      <c r="D379">
        <f>[1]!s_dq_amount($A379,$B$1)</f>
        <v>2049089535</v>
      </c>
      <c r="E379">
        <f>[1]!s_dq_turn($A379,$B$1)</f>
        <v>5.6526739007383897</v>
      </c>
      <c r="F379">
        <f>[1]!S_VAL_MV($A379,$B$1)</f>
        <v>36241885002.989998</v>
      </c>
      <c r="G379">
        <f>[1]!s_val_ev($A379,$B$1)</f>
        <v>36241885002.989998</v>
      </c>
      <c r="H379">
        <f>[1]!s_val_ev1($A379,$B$1)</f>
        <v>42756230545.82</v>
      </c>
      <c r="I379">
        <f>IFERROR([1]!s_mq_amount($A379,$B$1),"")</f>
        <v>4394216888</v>
      </c>
      <c r="J379">
        <f>[1]!s_val_pe_ttm($A379,$B$1)</f>
        <v>15.798560142517101</v>
      </c>
      <c r="K379">
        <f>[1]!s_val_pb_lf($A379,$B$1)</f>
        <v>1.6763290166854901</v>
      </c>
      <c r="L379">
        <f>[1]!s_val_dividendyield2($A379,$B$1)</f>
        <v>0.23688373602233201</v>
      </c>
      <c r="M379">
        <f>[1]!s_val_evtoebitda($A379,$B$1)</f>
        <v>15.4026422702847</v>
      </c>
      <c r="N379">
        <f>[1]!s_risk_betar24($A379,$B$1)</f>
        <v>-0.51980000734329201</v>
      </c>
      <c r="O379">
        <f>[1]!s_profitnotice_changeratio($A379,$B$1)</f>
        <v>0</v>
      </c>
      <c r="P379">
        <f>IFERROR([1]!i_pq_pctchange($A379,TEXT(DATE(YEAR($B$1),1,1),"yyyy-mm-dd"),$B$1),"")</f>
        <v>94.280719280719296</v>
      </c>
      <c r="Q379">
        <f>[1]!s_west_netprofit($A379,YEAR($B$1),$B$1,180)</f>
        <v>2619000000</v>
      </c>
      <c r="R379">
        <f>[1]!s_west_eps($A379,YEAR($B$1),$B$1,180)</f>
        <v>5.62150001525879</v>
      </c>
      <c r="S379">
        <f>[1]!s_west_instnum_np($A379,YEAR($B$1),$B$1,180)</f>
        <v>1</v>
      </c>
      <c r="T379">
        <f>[1]!s_west_stdnetprofit($A379,YEAR($B$1),$B$1,180)</f>
        <v>0</v>
      </c>
      <c r="U379">
        <f>[1]!s_west_mediannetprofit($A379,YEAR($B$1),$B$1,180)</f>
        <v>2619000000</v>
      </c>
      <c r="V379">
        <f>[1]!s_west_maxnetprofit($A379,YEAR($B$1),$B$1,180)</f>
        <v>2619000000</v>
      </c>
      <c r="W379">
        <f>[1]!s_west_minnetprofit($A379,YEAR($B$1),$B$1,180)</f>
        <v>2619000000</v>
      </c>
      <c r="X379">
        <f>[1]!s_west_netprofit($A379,YEAR($B$1)+1,$B$1,180)</f>
        <v>3078000000</v>
      </c>
      <c r="Y379">
        <f>[1]!s_west_eps($A379,YEAR($B$1)+1,$B$1,180)</f>
        <v>6.6066999435424796</v>
      </c>
      <c r="Z379">
        <f>[1]!s_west_instnum_np($A379,YEAR($B$1)+1,$B$1,180)</f>
        <v>1</v>
      </c>
      <c r="AA379">
        <f>[1]!s_west_stdnetprofit($A379,YEAR($B$1)+1,$B$1,180)</f>
        <v>0</v>
      </c>
      <c r="AB379">
        <f>[1]!s_west_mediannetprofit($A379,YEAR($B$1)+1,$B$1,180)</f>
        <v>3078000000</v>
      </c>
      <c r="AC379">
        <f>[1]!s_west_maxnetprofit($A379,YEAR($B$1)+1,$B$1,180)</f>
        <v>3078000000</v>
      </c>
      <c r="AD379">
        <f>[1]!s_west_minnetprofit($A379,YEAR($B$1)+1,$B$1,180)</f>
        <v>3078000000</v>
      </c>
      <c r="AE379">
        <f>[1]!s_west_avgroe($A379,YEAR($B$1),$B$1,180)</f>
        <v>10.800000190734901</v>
      </c>
      <c r="AF379">
        <f>IFERROR([1]!s_info_indexweight($A379,$B$1,"000016.SH"),"")</f>
        <v>0</v>
      </c>
      <c r="AG379">
        <f>IFERROR([1]!s_info_indexweight($A379,$B$1,"000300.SH"),"")</f>
        <v>0</v>
      </c>
      <c r="AH379">
        <f>IFERROR([1]!s_info_indexweight($A379,$B$1,"000905.SH"),"")</f>
        <v>0.23599999999999999</v>
      </c>
      <c r="AI379">
        <f>IFERROR([1]!s_info_indexweight($A379,$B$1,"000852.SH"),"")</f>
        <v>0</v>
      </c>
    </row>
    <row r="380" spans="1:35">
      <c r="A380" t="s">
        <v>412</v>
      </c>
      <c r="B380">
        <f>[1]!s_dq_close($A380,$B$1,3)</f>
        <v>7.21</v>
      </c>
      <c r="C380">
        <f>[1]!s_dq_volume($A380,$B$1)</f>
        <v>23926543</v>
      </c>
      <c r="D380">
        <f>[1]!s_dq_amount($A380,$B$1)</f>
        <v>169811222</v>
      </c>
      <c r="E380">
        <f>[1]!s_dq_turn($A380,$B$1)</f>
        <v>1.8246147032117199</v>
      </c>
      <c r="F380">
        <f>[1]!S_VAL_MV($A380,$B$1)</f>
        <v>9463846000</v>
      </c>
      <c r="G380">
        <f>[1]!s_val_ev($A380,$B$1)</f>
        <v>9463846000</v>
      </c>
      <c r="H380">
        <f>[1]!s_val_ev1($A380,$B$1)</f>
        <v>10688390413.98</v>
      </c>
      <c r="I380">
        <f>IFERROR([1]!s_mq_amount($A380,$B$1),"")</f>
        <v>271482695</v>
      </c>
      <c r="J380">
        <f>[1]!s_val_pe_ttm($A380,$B$1)</f>
        <v>46.339817047119098</v>
      </c>
      <c r="K380">
        <f>[1]!s_val_pb_lf($A380,$B$1)</f>
        <v>1.59791791439056</v>
      </c>
      <c r="L380">
        <f>[1]!s_val_dividendyield2($A380,$B$1)</f>
        <v>1.3869625520111</v>
      </c>
      <c r="M380">
        <f>[1]!s_val_evtoebitda($A380,$B$1)</f>
        <v>11.888959068615801</v>
      </c>
      <c r="N380">
        <f>[1]!s_risk_betar24($A380,$B$1)</f>
        <v>1.3828999996185301</v>
      </c>
      <c r="O380">
        <f>[1]!s_profitnotice_changeratio($A380,$B$1)</f>
        <v>0</v>
      </c>
      <c r="P380">
        <f>IFERROR([1]!i_pq_pctchange($A380,TEXT(DATE(YEAR($B$1),1,1),"yyyy-mm-dd"),$B$1),"")</f>
        <v>-24.344176285414498</v>
      </c>
      <c r="Q380">
        <f>[1]!s_west_netprofit($A380,YEAR($B$1),$B$1,180)</f>
        <v>0</v>
      </c>
      <c r="R380">
        <f>[1]!s_west_eps($A380,YEAR($B$1),$B$1,180)</f>
        <v>0</v>
      </c>
      <c r="S380">
        <f>[1]!s_west_instnum_np($A380,YEAR($B$1),$B$1,180)</f>
        <v>0</v>
      </c>
      <c r="T380">
        <f>[1]!s_west_stdnetprofit($A380,YEAR($B$1),$B$1,180)</f>
        <v>0</v>
      </c>
      <c r="U380">
        <f>[1]!s_west_mediannetprofit($A380,YEAR($B$1),$B$1,180)</f>
        <v>0</v>
      </c>
      <c r="V380">
        <f>[1]!s_west_maxnetprofit($A380,YEAR($B$1),$B$1,180)</f>
        <v>0</v>
      </c>
      <c r="W380">
        <f>[1]!s_west_minnetprofit($A380,YEAR($B$1),$B$1,180)</f>
        <v>0</v>
      </c>
      <c r="X380">
        <f>[1]!s_west_netprofit($A380,YEAR($B$1)+1,$B$1,180)</f>
        <v>0</v>
      </c>
      <c r="Y380">
        <f>[1]!s_west_eps($A380,YEAR($B$1)+1,$B$1,180)</f>
        <v>0</v>
      </c>
      <c r="Z380">
        <f>[1]!s_west_instnum_np($A380,YEAR($B$1)+1,$B$1,180)</f>
        <v>0</v>
      </c>
      <c r="AA380">
        <f>[1]!s_west_stdnetprofit($A380,YEAR($B$1)+1,$B$1,180)</f>
        <v>0</v>
      </c>
      <c r="AB380">
        <f>[1]!s_west_mediannetprofit($A380,YEAR($B$1)+1,$B$1,180)</f>
        <v>0</v>
      </c>
      <c r="AC380">
        <f>[1]!s_west_maxnetprofit($A380,YEAR($B$1)+1,$B$1,180)</f>
        <v>0</v>
      </c>
      <c r="AD380">
        <f>[1]!s_west_minnetprofit($A380,YEAR($B$1)+1,$B$1,180)</f>
        <v>0</v>
      </c>
      <c r="AE380">
        <f>[1]!s_west_avgroe($A380,YEAR($B$1),$B$1,180)</f>
        <v>0</v>
      </c>
      <c r="AF380">
        <f>IFERROR([1]!s_info_indexweight($A380,$B$1,"000016.SH"),"")</f>
        <v>0</v>
      </c>
      <c r="AG380">
        <f>IFERROR([1]!s_info_indexweight($A380,$B$1,"000300.SH"),"")</f>
        <v>0</v>
      </c>
      <c r="AH380">
        <f>IFERROR([1]!s_info_indexweight($A380,$B$1,"000905.SH"),"")</f>
        <v>0</v>
      </c>
      <c r="AI380">
        <f>IFERROR([1]!s_info_indexweight($A380,$B$1,"000852.SH"),"")</f>
        <v>0.05</v>
      </c>
    </row>
    <row r="381" spans="1:35">
      <c r="A381" t="s">
        <v>413</v>
      </c>
      <c r="B381">
        <f>[1]!s_dq_close($A381,$B$1,3)</f>
        <v>42.22</v>
      </c>
      <c r="C381">
        <f>[1]!s_dq_volume($A381,$B$1)</f>
        <v>241029811</v>
      </c>
      <c r="D381">
        <f>[1]!s_dq_amount($A381,$B$1)</f>
        <v>9735964965</v>
      </c>
      <c r="E381">
        <f>[1]!s_dq_turn($A381,$B$1)</f>
        <v>15.878844384272</v>
      </c>
      <c r="F381">
        <f>[1]!S_VAL_MV($A381,$B$1)</f>
        <v>71760217829.860001</v>
      </c>
      <c r="G381">
        <f>[1]!s_val_ev($A381,$B$1)</f>
        <v>71760217829.860001</v>
      </c>
      <c r="H381">
        <f>[1]!s_val_ev1($A381,$B$1)</f>
        <v>77651520231.869995</v>
      </c>
      <c r="I381">
        <f>IFERROR([1]!s_mq_amount($A381,$B$1),"")</f>
        <v>18740068242</v>
      </c>
      <c r="J381">
        <f>[1]!s_val_pe_ttm($A381,$B$1)</f>
        <v>497.23580932617199</v>
      </c>
      <c r="K381">
        <f>[1]!s_val_pb_lf($A381,$B$1)</f>
        <v>13.574556350708001</v>
      </c>
      <c r="L381">
        <f>[1]!s_val_dividendyield2($A381,$B$1)</f>
        <v>7.0932408553558701E-2</v>
      </c>
      <c r="M381">
        <f>[1]!s_val_evtoebitda($A381,$B$1)</f>
        <v>99.717653184335305</v>
      </c>
      <c r="N381">
        <f>[1]!s_risk_betar24($A381,$B$1)</f>
        <v>1.60660004615784</v>
      </c>
      <c r="O381">
        <f>[1]!s_profitnotice_changeratio($A381,$B$1)</f>
        <v>0</v>
      </c>
      <c r="P381">
        <f>IFERROR([1]!i_pq_pctchange($A381,TEXT(DATE(YEAR($B$1),1,1),"yyyy-mm-dd"),$B$1),"")</f>
        <v>99.594908869949904</v>
      </c>
      <c r="Q381">
        <f>[1]!s_west_netprofit($A381,YEAR($B$1),$B$1,180)</f>
        <v>468320000</v>
      </c>
      <c r="R381">
        <f>[1]!s_west_eps($A381,YEAR($B$1),$B$1,180)</f>
        <v>0.27549999952316301</v>
      </c>
      <c r="S381">
        <f>[1]!s_west_instnum_np($A381,YEAR($B$1),$B$1,180)</f>
        <v>8</v>
      </c>
      <c r="T381">
        <f>[1]!s_west_stdnetprofit($A381,YEAR($B$1),$B$1,180)</f>
        <v>121978060</v>
      </c>
      <c r="U381">
        <f>[1]!s_west_mediannetprofit($A381,YEAR($B$1),$B$1,180)</f>
        <v>436430000</v>
      </c>
      <c r="V381">
        <f>[1]!s_west_maxnetprofit($A381,YEAR($B$1),$B$1,180)</f>
        <v>760000000</v>
      </c>
      <c r="W381">
        <f>[1]!s_west_minnetprofit($A381,YEAR($B$1),$B$1,180)</f>
        <v>379000000</v>
      </c>
      <c r="X381">
        <f>[1]!s_west_netprofit($A381,YEAR($B$1)+1,$B$1,180)</f>
        <v>777286250</v>
      </c>
      <c r="Y381">
        <f>[1]!s_west_eps($A381,YEAR($B$1)+1,$B$1,180)</f>
        <v>0.45730000734329201</v>
      </c>
      <c r="Z381">
        <f>[1]!s_west_instnum_np($A381,YEAR($B$1)+1,$B$1,180)</f>
        <v>8</v>
      </c>
      <c r="AA381">
        <f>[1]!s_west_stdnetprofit($A381,YEAR($B$1)+1,$B$1,180)</f>
        <v>86635462</v>
      </c>
      <c r="AB381">
        <f>[1]!s_west_mediannetprofit($A381,YEAR($B$1)+1,$B$1,180)</f>
        <v>746500000</v>
      </c>
      <c r="AC381">
        <f>[1]!s_west_maxnetprofit($A381,YEAR($B$1)+1,$B$1,180)</f>
        <v>954000000</v>
      </c>
      <c r="AD381">
        <f>[1]!s_west_minnetprofit($A381,YEAR($B$1)+1,$B$1,180)</f>
        <v>680700000</v>
      </c>
      <c r="AE381">
        <f>[1]!s_west_avgroe($A381,YEAR($B$1),$B$1,180)</f>
        <v>7.7870998382568404</v>
      </c>
      <c r="AF381">
        <f>IFERROR([1]!s_info_indexweight($A381,$B$1,"000016.SH"),"")</f>
        <v>0</v>
      </c>
      <c r="AG381">
        <f>IFERROR([1]!s_info_indexweight($A381,$B$1,"000300.SH"),"")</f>
        <v>0</v>
      </c>
      <c r="AH381">
        <f>IFERROR([1]!s_info_indexweight($A381,$B$1,"000905.SH"),"")</f>
        <v>0.624</v>
      </c>
      <c r="AI381">
        <f>IFERROR([1]!s_info_indexweight($A381,$B$1,"000852.SH"),"")</f>
        <v>0</v>
      </c>
    </row>
    <row r="382" spans="1:35">
      <c r="A382" t="s">
        <v>414</v>
      </c>
      <c r="B382">
        <f>[1]!s_dq_close($A382,$B$1,3)</f>
        <v>14.43</v>
      </c>
      <c r="C382">
        <f>[1]!s_dq_volume($A382,$B$1)</f>
        <v>25877500</v>
      </c>
      <c r="D382">
        <f>[1]!s_dq_amount($A382,$B$1)</f>
        <v>377133187</v>
      </c>
      <c r="E382">
        <f>[1]!s_dq_turn($A382,$B$1)</f>
        <v>3.5516783389939501</v>
      </c>
      <c r="F382">
        <f>[1]!S_VAL_MV($A382,$B$1)</f>
        <v>17480504958.150002</v>
      </c>
      <c r="G382">
        <f>[1]!s_val_ev($A382,$B$1)</f>
        <v>17480504958.150002</v>
      </c>
      <c r="H382">
        <f>[1]!s_val_ev1($A382,$B$1)</f>
        <v>17525774727.599998</v>
      </c>
      <c r="I382">
        <f>IFERROR([1]!s_mq_amount($A382,$B$1),"")</f>
        <v>806849231</v>
      </c>
      <c r="J382">
        <f>[1]!s_val_pe_ttm($A382,$B$1)</f>
        <v>-33.283245086669901</v>
      </c>
      <c r="K382">
        <f>[1]!s_val_pb_lf($A382,$B$1)</f>
        <v>1.6050711870193499</v>
      </c>
      <c r="L382">
        <f>[1]!s_val_dividendyield2($A382,$B$1)</f>
        <v>0</v>
      </c>
      <c r="M382">
        <f>[1]!s_val_evtoebitda($A382,$B$1)</f>
        <v>-45.3488092064174</v>
      </c>
      <c r="N382">
        <f>[1]!s_risk_betar24($A382,$B$1)</f>
        <v>1.8374999761581401</v>
      </c>
      <c r="O382">
        <f>[1]!s_profitnotice_changeratio($A382,$B$1)</f>
        <v>0</v>
      </c>
      <c r="P382">
        <f>IFERROR([1]!i_pq_pctchange($A382,TEXT(DATE(YEAR($B$1),1,1),"yyyy-mm-dd"),$B$1),"")</f>
        <v>2.1954674220963102</v>
      </c>
      <c r="Q382">
        <f>[1]!s_west_netprofit($A382,YEAR($B$1),$B$1,180)</f>
        <v>11830000</v>
      </c>
      <c r="R382">
        <f>[1]!s_west_eps($A382,YEAR($B$1),$B$1,180)</f>
        <v>9.8000001162290608E-3</v>
      </c>
      <c r="S382">
        <f>[1]!s_west_instnum_np($A382,YEAR($B$1),$B$1,180)</f>
        <v>2</v>
      </c>
      <c r="T382">
        <f>[1]!s_west_stdnetprofit($A382,YEAR($B$1),$B$1,180)</f>
        <v>4483057</v>
      </c>
      <c r="U382">
        <f>[1]!s_west_mediannetprofit($A382,YEAR($B$1),$B$1,180)</f>
        <v>11830000</v>
      </c>
      <c r="V382">
        <f>[1]!s_west_maxnetprofit($A382,YEAR($B$1),$B$1,180)</f>
        <v>15000000</v>
      </c>
      <c r="W382">
        <f>[1]!s_west_minnetprofit($A382,YEAR($B$1),$B$1,180)</f>
        <v>8660000</v>
      </c>
      <c r="X382">
        <f>[1]!s_west_netprofit($A382,YEAR($B$1)+1,$B$1,180)</f>
        <v>116420000</v>
      </c>
      <c r="Y382">
        <f>[1]!s_west_eps($A382,YEAR($B$1)+1,$B$1,180)</f>
        <v>9.6100002527236897E-2</v>
      </c>
      <c r="Z382">
        <f>[1]!s_west_instnum_np($A382,YEAR($B$1)+1,$B$1,180)</f>
        <v>2</v>
      </c>
      <c r="AA382">
        <f>[1]!s_west_stdnetprofit($A382,YEAR($B$1)+1,$B$1,180)</f>
        <v>2008183</v>
      </c>
      <c r="AB382">
        <f>[1]!s_west_mediannetprofit($A382,YEAR($B$1)+1,$B$1,180)</f>
        <v>116420000</v>
      </c>
      <c r="AC382">
        <f>[1]!s_west_maxnetprofit($A382,YEAR($B$1)+1,$B$1,180)</f>
        <v>117840000</v>
      </c>
      <c r="AD382">
        <f>[1]!s_west_minnetprofit($A382,YEAR($B$1)+1,$B$1,180)</f>
        <v>115000000</v>
      </c>
      <c r="AE382">
        <f>[1]!s_west_avgroe($A382,YEAR($B$1),$B$1,180)</f>
        <v>9.00000035762787E-2</v>
      </c>
      <c r="AF382">
        <f>IFERROR([1]!s_info_indexweight($A382,$B$1,"000016.SH"),"")</f>
        <v>0</v>
      </c>
      <c r="AG382">
        <f>IFERROR([1]!s_info_indexweight($A382,$B$1,"000300.SH"),"")</f>
        <v>0</v>
      </c>
      <c r="AH382">
        <f>IFERROR([1]!s_info_indexweight($A382,$B$1,"000905.SH"),"")</f>
        <v>9.7000000000000003E-2</v>
      </c>
      <c r="AI382">
        <f>IFERROR([1]!s_info_indexweight($A382,$B$1,"000852.SH"),"")</f>
        <v>0</v>
      </c>
    </row>
    <row r="383" spans="1:35">
      <c r="A383" t="s">
        <v>415</v>
      </c>
      <c r="B383">
        <f>[1]!s_dq_close($A383,$B$1,3)</f>
        <v>32.18</v>
      </c>
      <c r="C383">
        <f>[1]!s_dq_volume($A383,$B$1)</f>
        <v>8674200</v>
      </c>
      <c r="D383">
        <f>[1]!s_dq_amount($A383,$B$1)</f>
        <v>277589297</v>
      </c>
      <c r="E383">
        <f>[1]!s_dq_turn($A383,$B$1)</f>
        <v>0.75642979188628301</v>
      </c>
      <c r="F383">
        <f>[1]!S_VAL_MV($A383,$B$1)</f>
        <v>38438307896.760002</v>
      </c>
      <c r="G383">
        <f>[1]!s_val_ev($A383,$B$1)</f>
        <v>38438307896.760002</v>
      </c>
      <c r="H383">
        <f>[1]!s_val_ev1($A383,$B$1)</f>
        <v>40116807410.220001</v>
      </c>
      <c r="I383">
        <f>IFERROR([1]!s_mq_amount($A383,$B$1),"")</f>
        <v>697152415</v>
      </c>
      <c r="J383">
        <f>[1]!s_val_pe_ttm($A383,$B$1)</f>
        <v>14.9892387390137</v>
      </c>
      <c r="K383">
        <f>[1]!s_val_pb_lf($A383,$B$1)</f>
        <v>2.0100328922271702</v>
      </c>
      <c r="L383">
        <f>[1]!s_val_dividendyield2($A383,$B$1)</f>
        <v>0.77688004972032298</v>
      </c>
      <c r="M383">
        <f>[1]!s_val_evtoebitda($A383,$B$1)</f>
        <v>10.5139950218494</v>
      </c>
      <c r="N383">
        <f>[1]!s_risk_betar24($A383,$B$1)</f>
        <v>1.2292000055313099</v>
      </c>
      <c r="O383">
        <f>[1]!s_profitnotice_changeratio($A383,$B$1)</f>
        <v>0</v>
      </c>
      <c r="P383">
        <f>IFERROR([1]!i_pq_pctchange($A383,TEXT(DATE(YEAR($B$1),1,1),"yyyy-mm-dd"),$B$1),"")</f>
        <v>-5.4085831863609801</v>
      </c>
      <c r="Q383">
        <f>[1]!s_west_netprofit($A383,YEAR($B$1),$B$1,180)</f>
        <v>3038577059</v>
      </c>
      <c r="R383">
        <f>[1]!s_west_eps($A383,YEAR($B$1),$B$1,180)</f>
        <v>2.5439000129699698</v>
      </c>
      <c r="S383">
        <f>[1]!s_west_instnum_np($A383,YEAR($B$1),$B$1,180)</f>
        <v>17</v>
      </c>
      <c r="T383">
        <f>[1]!s_west_stdnetprofit($A383,YEAR($B$1),$B$1,180)</f>
        <v>144073826</v>
      </c>
      <c r="U383">
        <f>[1]!s_west_mediannetprofit($A383,YEAR($B$1),$B$1,180)</f>
        <v>3046000000</v>
      </c>
      <c r="V383">
        <f>[1]!s_west_maxnetprofit($A383,YEAR($B$1),$B$1,180)</f>
        <v>3330000000</v>
      </c>
      <c r="W383">
        <f>[1]!s_west_minnetprofit($A383,YEAR($B$1),$B$1,180)</f>
        <v>2781000000</v>
      </c>
      <c r="X383">
        <f>[1]!s_west_netprofit($A383,YEAR($B$1)+1,$B$1,180)</f>
        <v>3617685882</v>
      </c>
      <c r="Y383">
        <f>[1]!s_west_eps($A383,YEAR($B$1)+1,$B$1,180)</f>
        <v>3.0287001132965101</v>
      </c>
      <c r="Z383">
        <f>[1]!s_west_instnum_np($A383,YEAR($B$1)+1,$B$1,180)</f>
        <v>17</v>
      </c>
      <c r="AA383">
        <f>[1]!s_west_stdnetprofit($A383,YEAR($B$1)+1,$B$1,180)</f>
        <v>218254510</v>
      </c>
      <c r="AB383">
        <f>[1]!s_west_mediannetprofit($A383,YEAR($B$1)+1,$B$1,180)</f>
        <v>3620000000</v>
      </c>
      <c r="AC383">
        <f>[1]!s_west_maxnetprofit($A383,YEAR($B$1)+1,$B$1,180)</f>
        <v>4086000000</v>
      </c>
      <c r="AD383">
        <f>[1]!s_west_minnetprofit($A383,YEAR($B$1)+1,$B$1,180)</f>
        <v>3213000000</v>
      </c>
      <c r="AE383">
        <f>[1]!s_west_avgroe($A383,YEAR($B$1),$B$1,180)</f>
        <v>14.5930995941162</v>
      </c>
      <c r="AF383">
        <f>IFERROR([1]!s_info_indexweight($A383,$B$1,"000016.SH"),"")</f>
        <v>0</v>
      </c>
      <c r="AG383">
        <f>IFERROR([1]!s_info_indexweight($A383,$B$1,"000300.SH"),"")</f>
        <v>0</v>
      </c>
      <c r="AH383">
        <f>IFERROR([1]!s_info_indexweight($A383,$B$1,"000905.SH"),"")</f>
        <v>0.22</v>
      </c>
      <c r="AI383">
        <f>IFERROR([1]!s_info_indexweight($A383,$B$1,"000852.SH"),"")</f>
        <v>0</v>
      </c>
    </row>
    <row r="384" spans="1:35">
      <c r="A384" t="s">
        <v>416</v>
      </c>
      <c r="B384">
        <f>[1]!s_dq_close($A384,$B$1,3)</f>
        <v>9.52</v>
      </c>
      <c r="C384">
        <f>[1]!s_dq_volume($A384,$B$1)</f>
        <v>186202472</v>
      </c>
      <c r="D384">
        <f>[1]!s_dq_amount($A384,$B$1)</f>
        <v>1762499374</v>
      </c>
      <c r="E384">
        <f>[1]!s_dq_turn($A384,$B$1)</f>
        <v>5.6129107587846203</v>
      </c>
      <c r="F384">
        <f>[1]!S_VAL_MV($A384,$B$1)</f>
        <v>31968661228</v>
      </c>
      <c r="G384">
        <f>[1]!s_val_ev($A384,$B$1)</f>
        <v>31968661228</v>
      </c>
      <c r="H384">
        <f>[1]!s_val_ev1($A384,$B$1)</f>
        <v>39250191965.919998</v>
      </c>
      <c r="I384">
        <f>IFERROR([1]!s_mq_amount($A384,$B$1),"")</f>
        <v>4001401028</v>
      </c>
      <c r="J384">
        <f>[1]!s_val_pe_ttm($A384,$B$1)</f>
        <v>-217.68260192871099</v>
      </c>
      <c r="K384">
        <f>[1]!s_val_pb_lf($A384,$B$1)</f>
        <v>8.5256700515747106</v>
      </c>
      <c r="L384">
        <f>[1]!s_val_dividendyield2($A384,$B$1)</f>
        <v>0</v>
      </c>
      <c r="M384">
        <f>[1]!s_val_evtoebitda($A384,$B$1)</f>
        <v>25.010150011481901</v>
      </c>
      <c r="N384">
        <f>[1]!s_risk_betar24($A384,$B$1)</f>
        <v>0.67519998550414995</v>
      </c>
      <c r="O384">
        <f>[1]!s_profitnotice_changeratio($A384,$B$1)</f>
        <v>0</v>
      </c>
      <c r="P384">
        <f>IFERROR([1]!i_pq_pctchange($A384,TEXT(DATE(YEAR($B$1),1,1),"yyyy-mm-dd"),$B$1),"")</f>
        <v>-10.357815442561201</v>
      </c>
      <c r="Q384">
        <f>[1]!s_west_netprofit($A384,YEAR($B$1),$B$1,180)</f>
        <v>0</v>
      </c>
      <c r="R384">
        <f>[1]!s_west_eps($A384,YEAR($B$1),$B$1,180)</f>
        <v>0</v>
      </c>
      <c r="S384">
        <f>[1]!s_west_instnum_np($A384,YEAR($B$1),$B$1,180)</f>
        <v>0</v>
      </c>
      <c r="T384">
        <f>[1]!s_west_stdnetprofit($A384,YEAR($B$1),$B$1,180)</f>
        <v>0</v>
      </c>
      <c r="U384">
        <f>[1]!s_west_mediannetprofit($A384,YEAR($B$1),$B$1,180)</f>
        <v>0</v>
      </c>
      <c r="V384">
        <f>[1]!s_west_maxnetprofit($A384,YEAR($B$1),$B$1,180)</f>
        <v>0</v>
      </c>
      <c r="W384">
        <f>[1]!s_west_minnetprofit($A384,YEAR($B$1),$B$1,180)</f>
        <v>0</v>
      </c>
      <c r="X384">
        <f>[1]!s_west_netprofit($A384,YEAR($B$1)+1,$B$1,180)</f>
        <v>0</v>
      </c>
      <c r="Y384">
        <f>[1]!s_west_eps($A384,YEAR($B$1)+1,$B$1,180)</f>
        <v>0</v>
      </c>
      <c r="Z384">
        <f>[1]!s_west_instnum_np($A384,YEAR($B$1)+1,$B$1,180)</f>
        <v>0</v>
      </c>
      <c r="AA384">
        <f>[1]!s_west_stdnetprofit($A384,YEAR($B$1)+1,$B$1,180)</f>
        <v>0</v>
      </c>
      <c r="AB384">
        <f>[1]!s_west_mediannetprofit($A384,YEAR($B$1)+1,$B$1,180)</f>
        <v>0</v>
      </c>
      <c r="AC384">
        <f>[1]!s_west_maxnetprofit($A384,YEAR($B$1)+1,$B$1,180)</f>
        <v>0</v>
      </c>
      <c r="AD384">
        <f>[1]!s_west_minnetprofit($A384,YEAR($B$1)+1,$B$1,180)</f>
        <v>0</v>
      </c>
      <c r="AE384">
        <f>[1]!s_west_avgroe($A384,YEAR($B$1),$B$1,180)</f>
        <v>0</v>
      </c>
      <c r="AF384">
        <f>IFERROR([1]!s_info_indexweight($A384,$B$1,"000016.SH"),"")</f>
        <v>0</v>
      </c>
      <c r="AG384">
        <f>IFERROR([1]!s_info_indexweight($A384,$B$1,"000300.SH"),"")</f>
        <v>0</v>
      </c>
      <c r="AH384">
        <f>IFERROR([1]!s_info_indexweight($A384,$B$1,"000905.SH"),"")</f>
        <v>0</v>
      </c>
      <c r="AI384">
        <f>IFERROR([1]!s_info_indexweight($A384,$B$1,"000852.SH"),"")</f>
        <v>0.32400000000000001</v>
      </c>
    </row>
    <row r="385" spans="1:35">
      <c r="A385" t="s">
        <v>417</v>
      </c>
      <c r="B385">
        <f>[1]!s_dq_close($A385,$B$1,3)</f>
        <v>8.34</v>
      </c>
      <c r="C385">
        <f>[1]!s_dq_volume($A385,$B$1)</f>
        <v>21230000</v>
      </c>
      <c r="D385">
        <f>[1]!s_dq_amount($A385,$B$1)</f>
        <v>175512429</v>
      </c>
      <c r="E385">
        <f>[1]!s_dq_turn($A385,$B$1)</f>
        <v>2.1968457097403302</v>
      </c>
      <c r="F385">
        <f>[1]!S_VAL_MV($A385,$B$1)</f>
        <v>11936149945.26</v>
      </c>
      <c r="G385">
        <f>[1]!s_val_ev($A385,$B$1)</f>
        <v>11936149945.26</v>
      </c>
      <c r="H385">
        <f>[1]!s_val_ev1($A385,$B$1)</f>
        <v>13839698880.120001</v>
      </c>
      <c r="I385">
        <f>IFERROR([1]!s_mq_amount($A385,$B$1),"")</f>
        <v>369395842</v>
      </c>
      <c r="J385">
        <f>[1]!s_val_pe_ttm($A385,$B$1)</f>
        <v>42.3507270812988</v>
      </c>
      <c r="K385">
        <f>[1]!s_val_pb_lf($A385,$B$1)</f>
        <v>2.6919262409210201</v>
      </c>
      <c r="L385">
        <f>[1]!s_val_dividendyield2($A385,$B$1)</f>
        <v>1.36316733616952</v>
      </c>
      <c r="M385">
        <f>[1]!s_val_evtoebitda($A385,$B$1)</f>
        <v>23.249200941915198</v>
      </c>
      <c r="N385">
        <f>[1]!s_risk_betar24($A385,$B$1)</f>
        <v>1.37450003623962</v>
      </c>
      <c r="O385">
        <f>[1]!s_profitnotice_changeratio($A385,$B$1)</f>
        <v>0</v>
      </c>
      <c r="P385">
        <f>IFERROR([1]!i_pq_pctchange($A385,TEXT(DATE(YEAR($B$1),1,1),"yyyy-mm-dd"),$B$1),"")</f>
        <v>28.742350355550801</v>
      </c>
      <c r="Q385">
        <f>[1]!s_west_netprofit($A385,YEAR($B$1),$B$1,180)</f>
        <v>627255000</v>
      </c>
      <c r="R385">
        <f>[1]!s_west_eps($A385,YEAR($B$1),$B$1,180)</f>
        <v>0.43830001354217502</v>
      </c>
      <c r="S385">
        <f>[1]!s_west_instnum_np($A385,YEAR($B$1),$B$1,180)</f>
        <v>8</v>
      </c>
      <c r="T385">
        <f>[1]!s_west_stdnetprofit($A385,YEAR($B$1),$B$1,180)</f>
        <v>189584635</v>
      </c>
      <c r="U385">
        <f>[1]!s_west_mediannetprofit($A385,YEAR($B$1),$B$1,180)</f>
        <v>592380000</v>
      </c>
      <c r="V385">
        <f>[1]!s_west_maxnetprofit($A385,YEAR($B$1),$B$1,180)</f>
        <v>1024000000</v>
      </c>
      <c r="W385">
        <f>[1]!s_west_minnetprofit($A385,YEAR($B$1),$B$1,180)</f>
        <v>393000000</v>
      </c>
      <c r="X385">
        <f>[1]!s_west_netprofit($A385,YEAR($B$1)+1,$B$1,180)</f>
        <v>755601250</v>
      </c>
      <c r="Y385">
        <f>[1]!s_west_eps($A385,YEAR($B$1)+1,$B$1,180)</f>
        <v>0.52799999713897705</v>
      </c>
      <c r="Z385">
        <f>[1]!s_west_instnum_np($A385,YEAR($B$1)+1,$B$1,180)</f>
        <v>8</v>
      </c>
      <c r="AA385">
        <f>[1]!s_west_stdnetprofit($A385,YEAR($B$1)+1,$B$1,180)</f>
        <v>221190818</v>
      </c>
      <c r="AB385">
        <f>[1]!s_west_mediannetprofit($A385,YEAR($B$1)+1,$B$1,180)</f>
        <v>745830000</v>
      </c>
      <c r="AC385">
        <f>[1]!s_west_maxnetprofit($A385,YEAR($B$1)+1,$B$1,180)</f>
        <v>1216000000</v>
      </c>
      <c r="AD385">
        <f>[1]!s_west_minnetprofit($A385,YEAR($B$1)+1,$B$1,180)</f>
        <v>474000000</v>
      </c>
      <c r="AE385">
        <f>[1]!s_west_avgroe($A385,YEAR($B$1),$B$1,180)</f>
        <v>13.866299629211399</v>
      </c>
      <c r="AF385">
        <f>IFERROR([1]!s_info_indexweight($A385,$B$1,"000016.SH"),"")</f>
        <v>0</v>
      </c>
      <c r="AG385">
        <f>IFERROR([1]!s_info_indexweight($A385,$B$1,"000300.SH"),"")</f>
        <v>0</v>
      </c>
      <c r="AH385">
        <f>IFERROR([1]!s_info_indexweight($A385,$B$1,"000905.SH"),"")</f>
        <v>0</v>
      </c>
      <c r="AI385">
        <f>IFERROR([1]!s_info_indexweight($A385,$B$1,"000852.SH"),"")</f>
        <v>7.4999999999999997E-2</v>
      </c>
    </row>
    <row r="386" spans="1:35">
      <c r="A386" t="s">
        <v>418</v>
      </c>
      <c r="B386">
        <f>[1]!s_dq_close($A386,$B$1,3)</f>
        <v>8.76</v>
      </c>
      <c r="C386">
        <f>[1]!s_dq_volume($A386,$B$1)</f>
        <v>57365968</v>
      </c>
      <c r="D386">
        <f>[1]!s_dq_amount($A386,$B$1)</f>
        <v>504473849</v>
      </c>
      <c r="E386">
        <f>[1]!s_dq_turn($A386,$B$1)</f>
        <v>1.73532388159591</v>
      </c>
      <c r="F386">
        <f>[1]!S_VAL_MV($A386,$B$1)</f>
        <v>28993085669.759998</v>
      </c>
      <c r="G386">
        <f>[1]!s_val_ev($A386,$B$1)</f>
        <v>28993085669.759998</v>
      </c>
      <c r="H386">
        <f>[1]!s_val_ev1($A386,$B$1)</f>
        <v>75096669174.809998</v>
      </c>
      <c r="I386">
        <f>IFERROR([1]!s_mq_amount($A386,$B$1),"")</f>
        <v>865492234</v>
      </c>
      <c r="J386">
        <f>[1]!s_val_pe_ttm($A386,$B$1)</f>
        <v>-7.1825361251831099</v>
      </c>
      <c r="K386">
        <f>[1]!s_val_pb_lf($A386,$B$1)</f>
        <v>1.39539575576782</v>
      </c>
      <c r="L386">
        <f>[1]!s_val_dividendyield2($A386,$B$1)</f>
        <v>0</v>
      </c>
      <c r="M386">
        <f>[1]!s_val_evtoebitda($A386,$B$1)</f>
        <v>30.085704280022298</v>
      </c>
      <c r="N386">
        <f>[1]!s_risk_betar24($A386,$B$1)</f>
        <v>2.0617001056671098</v>
      </c>
      <c r="O386">
        <f>[1]!s_profitnotice_changeratio($A386,$B$1)</f>
        <v>0</v>
      </c>
      <c r="P386">
        <f>IFERROR([1]!i_pq_pctchange($A386,TEXT(DATE(YEAR($B$1),1,1),"yyyy-mm-dd"),$B$1),"")</f>
        <v>-23.4934497816594</v>
      </c>
      <c r="Q386">
        <f>[1]!s_west_netprofit($A386,YEAR($B$1),$B$1,180)</f>
        <v>535663750</v>
      </c>
      <c r="R386">
        <f>[1]!s_west_eps($A386,YEAR($B$1),$B$1,180)</f>
        <v>0.161799997091293</v>
      </c>
      <c r="S386">
        <f>[1]!s_west_instnum_np($A386,YEAR($B$1),$B$1,180)</f>
        <v>8</v>
      </c>
      <c r="T386">
        <f>[1]!s_west_stdnetprofit($A386,YEAR($B$1),$B$1,180)</f>
        <v>657604661</v>
      </c>
      <c r="U386">
        <f>[1]!s_west_mediannetprofit($A386,YEAR($B$1),$B$1,180)</f>
        <v>372000000</v>
      </c>
      <c r="V386">
        <f>[1]!s_west_maxnetprofit($A386,YEAR($B$1),$B$1,180)</f>
        <v>2084000000</v>
      </c>
      <c r="W386">
        <f>[1]!s_west_minnetprofit($A386,YEAR($B$1),$B$1,180)</f>
        <v>27000000</v>
      </c>
      <c r="X386">
        <f>[1]!s_west_netprofit($A386,YEAR($B$1)+1,$B$1,180)</f>
        <v>2011375000</v>
      </c>
      <c r="Y386">
        <f>[1]!s_west_eps($A386,YEAR($B$1)+1,$B$1,180)</f>
        <v>0.60769999027252197</v>
      </c>
      <c r="Z386">
        <f>[1]!s_west_instnum_np($A386,YEAR($B$1)+1,$B$1,180)</f>
        <v>8</v>
      </c>
      <c r="AA386">
        <f>[1]!s_west_stdnetprofit($A386,YEAR($B$1)+1,$B$1,180)</f>
        <v>609982421</v>
      </c>
      <c r="AB386">
        <f>[1]!s_west_mediannetprofit($A386,YEAR($B$1)+1,$B$1,180)</f>
        <v>1978500000</v>
      </c>
      <c r="AC386">
        <f>[1]!s_west_maxnetprofit($A386,YEAR($B$1)+1,$B$1,180)</f>
        <v>2771000000</v>
      </c>
      <c r="AD386">
        <f>[1]!s_west_minnetprofit($A386,YEAR($B$1)+1,$B$1,180)</f>
        <v>1129000000</v>
      </c>
      <c r="AE386">
        <f>[1]!s_west_avgroe($A386,YEAR($B$1),$B$1,180)</f>
        <v>2.17379999160767</v>
      </c>
      <c r="AF386">
        <f>IFERROR([1]!s_info_indexweight($A386,$B$1,"000016.SH"),"")</f>
        <v>0</v>
      </c>
      <c r="AG386">
        <f>IFERROR([1]!s_info_indexweight($A386,$B$1,"000300.SH"),"")</f>
        <v>6.8000000000000005E-2</v>
      </c>
      <c r="AH386">
        <f>IFERROR([1]!s_info_indexweight($A386,$B$1,"000905.SH"),"")</f>
        <v>0</v>
      </c>
      <c r="AI386">
        <f>IFERROR([1]!s_info_indexweight($A386,$B$1,"000852.SH"),"")</f>
        <v>0</v>
      </c>
    </row>
    <row r="387" spans="1:35">
      <c r="A387" t="s">
        <v>419</v>
      </c>
      <c r="B387">
        <f>[1]!s_dq_close($A387,$B$1,3)</f>
        <v>68.98</v>
      </c>
      <c r="C387">
        <f>[1]!s_dq_volume($A387,$B$1)</f>
        <v>49565636</v>
      </c>
      <c r="D387">
        <f>[1]!s_dq_amount($A387,$B$1)</f>
        <v>3387497943</v>
      </c>
      <c r="E387">
        <f>[1]!s_dq_turn($A387,$B$1)</f>
        <v>4.0922141550867499</v>
      </c>
      <c r="F387">
        <f>[1]!S_VAL_MV($A387,$B$1)</f>
        <v>144629979987.92001</v>
      </c>
      <c r="G387">
        <f>[1]!s_val_ev($A387,$B$1)</f>
        <v>137195431159.311</v>
      </c>
      <c r="H387">
        <f>[1]!s_val_ev1($A387,$B$1)</f>
        <v>172522915197.66101</v>
      </c>
      <c r="I387">
        <f>IFERROR([1]!s_mq_amount($A387,$B$1),"")</f>
        <v>6416171516</v>
      </c>
      <c r="J387">
        <f>[1]!s_val_pe_ttm($A387,$B$1)</f>
        <v>37.999668121337898</v>
      </c>
      <c r="K387">
        <f>[1]!s_val_pb_lf($A387,$B$1)</f>
        <v>3.1130909919738801</v>
      </c>
      <c r="L387">
        <f>[1]!s_val_dividendyield2($A387,$B$1)</f>
        <v>0.21745433458973601</v>
      </c>
      <c r="M387">
        <f>[1]!s_val_evtoebitda($A387,$B$1)</f>
        <v>32.79406772958</v>
      </c>
      <c r="N387">
        <f>[1]!s_risk_betar24($A387,$B$1)</f>
        <v>1.5417000055313099</v>
      </c>
      <c r="O387">
        <f>[1]!s_profitnotice_changeratio($A387,$B$1)</f>
        <v>0</v>
      </c>
      <c r="P387">
        <f>IFERROR([1]!i_pq_pctchange($A387,TEXT(DATE(YEAR($B$1),1,1),"yyyy-mm-dd"),$B$1),"")</f>
        <v>9.6835744951502694</v>
      </c>
      <c r="Q387">
        <f>[1]!s_west_netprofit($A387,YEAR($B$1),$B$1,180)</f>
        <v>6948909091</v>
      </c>
      <c r="R387">
        <f>[1]!s_west_eps($A387,YEAR($B$1),$B$1,180)</f>
        <v>3.3138999938964799</v>
      </c>
      <c r="S387">
        <f>[1]!s_west_instnum_np($A387,YEAR($B$1),$B$1,180)</f>
        <v>11</v>
      </c>
      <c r="T387">
        <f>[1]!s_west_stdnetprofit($A387,YEAR($B$1),$B$1,180)</f>
        <v>1530205964</v>
      </c>
      <c r="U387">
        <f>[1]!s_west_mediannetprofit($A387,YEAR($B$1),$B$1,180)</f>
        <v>6777000000</v>
      </c>
      <c r="V387">
        <f>[1]!s_west_maxnetprofit($A387,YEAR($B$1),$B$1,180)</f>
        <v>9334000000</v>
      </c>
      <c r="W387">
        <f>[1]!s_west_minnetprofit($A387,YEAR($B$1),$B$1,180)</f>
        <v>4489000000</v>
      </c>
      <c r="X387">
        <f>[1]!s_west_netprofit($A387,YEAR($B$1)+1,$B$1,180)</f>
        <v>8384636364</v>
      </c>
      <c r="Y387">
        <f>[1]!s_west_eps($A387,YEAR($B$1)+1,$B$1,180)</f>
        <v>3.9986000061035201</v>
      </c>
      <c r="Z387">
        <f>[1]!s_west_instnum_np($A387,YEAR($B$1)+1,$B$1,180)</f>
        <v>11</v>
      </c>
      <c r="AA387">
        <f>[1]!s_west_stdnetprofit($A387,YEAR($B$1)+1,$B$1,180)</f>
        <v>2040962237</v>
      </c>
      <c r="AB387">
        <f>[1]!s_west_mediannetprofit($A387,YEAR($B$1)+1,$B$1,180)</f>
        <v>8644000000</v>
      </c>
      <c r="AC387">
        <f>[1]!s_west_maxnetprofit($A387,YEAR($B$1)+1,$B$1,180)</f>
        <v>11680000000</v>
      </c>
      <c r="AD387">
        <f>[1]!s_west_minnetprofit($A387,YEAR($B$1)+1,$B$1,180)</f>
        <v>4897000000</v>
      </c>
      <c r="AE387">
        <f>[1]!s_west_avgroe($A387,YEAR($B$1),$B$1,180)</f>
        <v>13.9764003753662</v>
      </c>
      <c r="AF387">
        <f>IFERROR([1]!s_info_indexweight($A387,$B$1,"000016.SH"),"")</f>
        <v>0</v>
      </c>
      <c r="AG387">
        <f>IFERROR([1]!s_info_indexweight($A387,$B$1,"000300.SH"),"")</f>
        <v>0.29830000000000001</v>
      </c>
      <c r="AH387">
        <f>IFERROR([1]!s_info_indexweight($A387,$B$1,"000905.SH"),"")</f>
        <v>0</v>
      </c>
      <c r="AI387">
        <f>IFERROR([1]!s_info_indexweight($A387,$B$1,"000852.SH"),"")</f>
        <v>0</v>
      </c>
    </row>
    <row r="388" spans="1:35">
      <c r="A388" t="s">
        <v>420</v>
      </c>
      <c r="B388">
        <f>[1]!s_dq_close($A388,$B$1,3)</f>
        <v>9.99</v>
      </c>
      <c r="C388">
        <f>[1]!s_dq_volume($A388,$B$1)</f>
        <v>20871139</v>
      </c>
      <c r="D388">
        <f>[1]!s_dq_amount($A388,$B$1)</f>
        <v>209614373</v>
      </c>
      <c r="E388">
        <f>[1]!s_dq_turn($A388,$B$1)</f>
        <v>0.94297521531914696</v>
      </c>
      <c r="F388">
        <f>[1]!S_VAL_MV($A388,$B$1)</f>
        <v>22111151515.200001</v>
      </c>
      <c r="G388">
        <f>[1]!s_val_ev($A388,$B$1)</f>
        <v>22111151515.200001</v>
      </c>
      <c r="H388">
        <f>[1]!s_val_ev1($A388,$B$1)</f>
        <v>24374321501.75</v>
      </c>
      <c r="I388">
        <f>IFERROR([1]!s_mq_amount($A388,$B$1),"")</f>
        <v>473301082</v>
      </c>
      <c r="J388">
        <f>[1]!s_val_pe_ttm($A388,$B$1)</f>
        <v>23.880739212036101</v>
      </c>
      <c r="K388">
        <f>[1]!s_val_pb_lf($A388,$B$1)</f>
        <v>1.9714100360870399</v>
      </c>
      <c r="L388">
        <f>[1]!s_val_dividendyield2($A388,$B$1)</f>
        <v>1.7017017017017</v>
      </c>
      <c r="M388">
        <f>[1]!s_val_evtoebitda($A388,$B$1)</f>
        <v>14.1913552814926</v>
      </c>
      <c r="N388">
        <f>[1]!s_risk_betar24($A388,$B$1)</f>
        <v>0.62209999561309803</v>
      </c>
      <c r="O388">
        <f>[1]!s_profitnotice_changeratio($A388,$B$1)</f>
        <v>0</v>
      </c>
      <c r="P388">
        <f>IFERROR([1]!i_pq_pctchange($A388,TEXT(DATE(YEAR($B$1),1,1),"yyyy-mm-dd"),$B$1),"")</f>
        <v>7.5349838536060503</v>
      </c>
      <c r="Q388">
        <f>[1]!s_west_netprofit($A388,YEAR($B$1),$B$1,180)</f>
        <v>988137273</v>
      </c>
      <c r="R388">
        <f>[1]!s_west_eps($A388,YEAR($B$1),$B$1,180)</f>
        <v>0.446399986743927</v>
      </c>
      <c r="S388">
        <f>[1]!s_west_instnum_np($A388,YEAR($B$1),$B$1,180)</f>
        <v>11</v>
      </c>
      <c r="T388">
        <f>[1]!s_west_stdnetprofit($A388,YEAR($B$1),$B$1,180)</f>
        <v>22745973</v>
      </c>
      <c r="U388">
        <f>[1]!s_west_mediannetprofit($A388,YEAR($B$1),$B$1,180)</f>
        <v>986000000</v>
      </c>
      <c r="V388">
        <f>[1]!s_west_maxnetprofit($A388,YEAR($B$1),$B$1,180)</f>
        <v>1026000000</v>
      </c>
      <c r="W388">
        <f>[1]!s_west_minnetprofit($A388,YEAR($B$1),$B$1,180)</f>
        <v>944000000</v>
      </c>
      <c r="X388">
        <f>[1]!s_west_netprofit($A388,YEAR($B$1)+1,$B$1,180)</f>
        <v>1069272727</v>
      </c>
      <c r="Y388">
        <f>[1]!s_west_eps($A388,YEAR($B$1)+1,$B$1,180)</f>
        <v>0.48309999704361001</v>
      </c>
      <c r="Z388">
        <f>[1]!s_west_instnum_np($A388,YEAR($B$1)+1,$B$1,180)</f>
        <v>11</v>
      </c>
      <c r="AA388">
        <f>[1]!s_west_stdnetprofit($A388,YEAR($B$1)+1,$B$1,180)</f>
        <v>46028450</v>
      </c>
      <c r="AB388">
        <f>[1]!s_west_mediannetprofit($A388,YEAR($B$1)+1,$B$1,180)</f>
        <v>1056000000</v>
      </c>
      <c r="AC388">
        <f>[1]!s_west_maxnetprofit($A388,YEAR($B$1)+1,$B$1,180)</f>
        <v>1151000000</v>
      </c>
      <c r="AD388">
        <f>[1]!s_west_minnetprofit($A388,YEAR($B$1)+1,$B$1,180)</f>
        <v>1005000000</v>
      </c>
      <c r="AE388">
        <f>[1]!s_west_avgroe($A388,YEAR($B$1),$B$1,180)</f>
        <v>8.5782003402709996</v>
      </c>
      <c r="AF388">
        <f>IFERROR([1]!s_info_indexweight($A388,$B$1,"000016.SH"),"")</f>
        <v>0</v>
      </c>
      <c r="AG388">
        <f>IFERROR([1]!s_info_indexweight($A388,$B$1,"000300.SH"),"")</f>
        <v>0</v>
      </c>
      <c r="AH388">
        <f>IFERROR([1]!s_info_indexweight($A388,$B$1,"000905.SH"),"")</f>
        <v>4.2000000000000003E-2</v>
      </c>
      <c r="AI388">
        <f>IFERROR([1]!s_info_indexweight($A388,$B$1,"000852.SH"),"")</f>
        <v>0</v>
      </c>
    </row>
    <row r="389" spans="1:35">
      <c r="A389" t="s">
        <v>421</v>
      </c>
      <c r="B389">
        <f>[1]!s_dq_close($A389,$B$1,3)</f>
        <v>131</v>
      </c>
      <c r="C389">
        <f>[1]!s_dq_volume($A389,$B$1)</f>
        <v>84681570</v>
      </c>
      <c r="D389">
        <f>[1]!s_dq_amount($A389,$B$1)</f>
        <v>10748522010</v>
      </c>
      <c r="E389">
        <f>[1]!s_dq_turn($A389,$B$1)</f>
        <v>4.4040518093991698</v>
      </c>
      <c r="F389">
        <f>[1]!S_VAL_MV($A389,$B$1)</f>
        <v>252091623347</v>
      </c>
      <c r="G389">
        <f>[1]!s_val_ev($A389,$B$1)</f>
        <v>252091623347</v>
      </c>
      <c r="H389">
        <f>[1]!s_val_ev1($A389,$B$1)</f>
        <v>258445223232</v>
      </c>
      <c r="I389">
        <f>IFERROR([1]!s_mq_amount($A389,$B$1),"")</f>
        <v>22385170787</v>
      </c>
      <c r="J389">
        <f>[1]!s_val_pe_ttm($A389,$B$1)</f>
        <v>58.599761962890597</v>
      </c>
      <c r="K389">
        <f>[1]!s_val_pb_lf($A389,$B$1)</f>
        <v>15.9272546768188</v>
      </c>
      <c r="L389">
        <f>[1]!s_val_dividendyield2($A389,$B$1)</f>
        <v>0.38167938931297701</v>
      </c>
      <c r="M389">
        <f>[1]!s_val_evtoebitda($A389,$B$1)</f>
        <v>51.584746998516202</v>
      </c>
      <c r="N389">
        <f>[1]!s_risk_betar24($A389,$B$1)</f>
        <v>1.5382000207901001</v>
      </c>
      <c r="O389">
        <f>[1]!s_profitnotice_changeratio($A389,$B$1)</f>
        <v>0</v>
      </c>
      <c r="P389">
        <f>IFERROR([1]!i_pq_pctchange($A389,TEXT(DATE(YEAR($B$1),1,1),"yyyy-mm-dd"),$B$1),"")</f>
        <v>80.114938760713301</v>
      </c>
      <c r="Q389">
        <f>[1]!s_west_netprofit($A389,YEAR($B$1),$B$1,180)</f>
        <v>5751315353</v>
      </c>
      <c r="R389">
        <f>[1]!s_west_eps($A389,YEAR($B$1),$B$1,180)</f>
        <v>2.9886999130249001</v>
      </c>
      <c r="S389">
        <f>[1]!s_west_instnum_np($A389,YEAR($B$1),$B$1,180)</f>
        <v>20</v>
      </c>
      <c r="T389">
        <f>[1]!s_west_stdnetprofit($A389,YEAR($B$1),$B$1,180)</f>
        <v>263811518</v>
      </c>
      <c r="U389">
        <f>[1]!s_west_mediannetprofit($A389,YEAR($B$1),$B$1,180)</f>
        <v>5752260000</v>
      </c>
      <c r="V389">
        <f>[1]!s_west_maxnetprofit($A389,YEAR($B$1),$B$1,180)</f>
        <v>6343000000</v>
      </c>
      <c r="W389">
        <f>[1]!s_west_minnetprofit($A389,YEAR($B$1),$B$1,180)</f>
        <v>5197810000</v>
      </c>
      <c r="X389">
        <f>[1]!s_west_netprofit($A389,YEAR($B$1)+1,$B$1,180)</f>
        <v>8816966860</v>
      </c>
      <c r="Y389">
        <f>[1]!s_west_eps($A389,YEAR($B$1)+1,$B$1,180)</f>
        <v>4.5817999839782697</v>
      </c>
      <c r="Z389">
        <f>[1]!s_west_instnum_np($A389,YEAR($B$1)+1,$B$1,180)</f>
        <v>20</v>
      </c>
      <c r="AA389">
        <f>[1]!s_west_stdnetprofit($A389,YEAR($B$1)+1,$B$1,180)</f>
        <v>716509602</v>
      </c>
      <c r="AB389">
        <f>[1]!s_west_mediannetprofit($A389,YEAR($B$1)+1,$B$1,180)</f>
        <v>8853000000</v>
      </c>
      <c r="AC389">
        <f>[1]!s_west_maxnetprofit($A389,YEAR($B$1)+1,$B$1,180)</f>
        <v>10026000000</v>
      </c>
      <c r="AD389">
        <f>[1]!s_west_minnetprofit($A389,YEAR($B$1)+1,$B$1,180)</f>
        <v>6777610000</v>
      </c>
      <c r="AE389">
        <f>[1]!s_west_avgroe($A389,YEAR($B$1),$B$1,180)</f>
        <v>29.341100692748999</v>
      </c>
      <c r="AF389">
        <f>IFERROR([1]!s_info_indexweight($A389,$B$1,"000016.SH"),"")</f>
        <v>0</v>
      </c>
      <c r="AG389">
        <f>IFERROR([1]!s_info_indexweight($A389,$B$1,"000300.SH"),"")</f>
        <v>0.62360000000000004</v>
      </c>
      <c r="AH389">
        <f>IFERROR([1]!s_info_indexweight($A389,$B$1,"000905.SH"),"")</f>
        <v>0</v>
      </c>
      <c r="AI389">
        <f>IFERROR([1]!s_info_indexweight($A389,$B$1,"000852.SH"),"")</f>
        <v>0</v>
      </c>
    </row>
    <row r="390" spans="1:35">
      <c r="A390" t="s">
        <v>422</v>
      </c>
      <c r="B390">
        <f>[1]!s_dq_close($A390,$B$1,3)</f>
        <v>16.05</v>
      </c>
      <c r="C390">
        <f>[1]!s_dq_volume($A390,$B$1)</f>
        <v>114109932</v>
      </c>
      <c r="D390">
        <f>[1]!s_dq_amount($A390,$B$1)</f>
        <v>1763367272</v>
      </c>
      <c r="E390">
        <f>[1]!s_dq_turn($A390,$B$1)</f>
        <v>4.6051303784396902</v>
      </c>
      <c r="F390">
        <f>[1]!S_VAL_MV($A390,$B$1)</f>
        <v>39833434865.400002</v>
      </c>
      <c r="G390">
        <f>[1]!s_val_ev($A390,$B$1)</f>
        <v>39833434865.400002</v>
      </c>
      <c r="H390">
        <f>[1]!s_val_ev1($A390,$B$1)</f>
        <v>46363245718.730003</v>
      </c>
      <c r="I390">
        <f>IFERROR([1]!s_mq_amount($A390,$B$1),"")</f>
        <v>3835159031</v>
      </c>
      <c r="J390">
        <f>[1]!s_val_pe_ttm($A390,$B$1)</f>
        <v>-48.2169799804688</v>
      </c>
      <c r="K390">
        <f>[1]!s_val_pb_lf($A390,$B$1)</f>
        <v>3.5327992439270002</v>
      </c>
      <c r="L390">
        <f>[1]!s_val_dividendyield2($A390,$B$1)</f>
        <v>0.37089396267036301</v>
      </c>
      <c r="M390">
        <f>[1]!s_val_evtoebitda($A390,$B$1)</f>
        <v>-67.315289353674999</v>
      </c>
      <c r="N390">
        <f>[1]!s_risk_betar24($A390,$B$1)</f>
        <v>1.3494999408721899</v>
      </c>
      <c r="O390">
        <f>[1]!s_profitnotice_changeratio($A390,$B$1)</f>
        <v>0</v>
      </c>
      <c r="P390">
        <f>IFERROR([1]!i_pq_pctchange($A390,TEXT(DATE(YEAR($B$1),1,1),"yyyy-mm-dd"),$B$1),"")</f>
        <v>2.2939568212069701</v>
      </c>
      <c r="Q390">
        <f>[1]!s_west_netprofit($A390,YEAR($B$1),$B$1,180)</f>
        <v>286000000</v>
      </c>
      <c r="R390">
        <f>[1]!s_west_eps($A390,YEAR($B$1),$B$1,180)</f>
        <v>0.115199998021126</v>
      </c>
      <c r="S390">
        <f>[1]!s_west_instnum_np($A390,YEAR($B$1),$B$1,180)</f>
        <v>4</v>
      </c>
      <c r="T390">
        <f>[1]!s_west_stdnetprofit($A390,YEAR($B$1),$B$1,180)</f>
        <v>141411928</v>
      </c>
      <c r="U390">
        <f>[1]!s_west_mediannetprofit($A390,YEAR($B$1),$B$1,180)</f>
        <v>289000000</v>
      </c>
      <c r="V390">
        <f>[1]!s_west_maxnetprofit($A390,YEAR($B$1),$B$1,180)</f>
        <v>440000000</v>
      </c>
      <c r="W390">
        <f>[1]!s_west_minnetprofit($A390,YEAR($B$1),$B$1,180)</f>
        <v>126000000</v>
      </c>
      <c r="X390">
        <f>[1]!s_west_netprofit($A390,YEAR($B$1)+1,$B$1,180)</f>
        <v>625250000</v>
      </c>
      <c r="Y390">
        <f>[1]!s_west_eps($A390,YEAR($B$1)+1,$B$1,180)</f>
        <v>0.25189998745918302</v>
      </c>
      <c r="Z390">
        <f>[1]!s_west_instnum_np($A390,YEAR($B$1)+1,$B$1,180)</f>
        <v>4</v>
      </c>
      <c r="AA390">
        <f>[1]!s_west_stdnetprofit($A390,YEAR($B$1)+1,$B$1,180)</f>
        <v>111203642</v>
      </c>
      <c r="AB390">
        <f>[1]!s_west_mediannetprofit($A390,YEAR($B$1)+1,$B$1,180)</f>
        <v>613000000</v>
      </c>
      <c r="AC390">
        <f>[1]!s_west_maxnetprofit($A390,YEAR($B$1)+1,$B$1,180)</f>
        <v>757000000</v>
      </c>
      <c r="AD390">
        <f>[1]!s_west_minnetprofit($A390,YEAR($B$1)+1,$B$1,180)</f>
        <v>518000000</v>
      </c>
      <c r="AE390">
        <f>[1]!s_west_avgroe($A390,YEAR($B$1),$B$1,180)</f>
        <v>2.375</v>
      </c>
      <c r="AF390">
        <f>IFERROR([1]!s_info_indexweight($A390,$B$1,"000016.SH"),"")</f>
        <v>0</v>
      </c>
      <c r="AG390">
        <f>IFERROR([1]!s_info_indexweight($A390,$B$1,"000300.SH"),"")</f>
        <v>0</v>
      </c>
      <c r="AH390">
        <f>IFERROR([1]!s_info_indexweight($A390,$B$1,"000905.SH"),"")</f>
        <v>0.29799999999999999</v>
      </c>
      <c r="AI390">
        <f>IFERROR([1]!s_info_indexweight($A390,$B$1,"000852.SH"),"")</f>
        <v>0</v>
      </c>
    </row>
    <row r="391" spans="1:35">
      <c r="A391" t="s">
        <v>423</v>
      </c>
      <c r="B391">
        <f>[1]!s_dq_close($A391,$B$1,3)</f>
        <v>61.29</v>
      </c>
      <c r="C391">
        <f>[1]!s_dq_volume($A391,$B$1)</f>
        <v>54812522</v>
      </c>
      <c r="D391">
        <f>[1]!s_dq_amount($A391,$B$1)</f>
        <v>3315221601</v>
      </c>
      <c r="E391">
        <f>[1]!s_dq_turn($A391,$B$1)</f>
        <v>3.7142800541099801</v>
      </c>
      <c r="F391">
        <f>[1]!S_VAL_MV($A391,$B$1)</f>
        <v>105003150894.09</v>
      </c>
      <c r="G391">
        <f>[1]!s_val_ev($A391,$B$1)</f>
        <v>100440307892.069</v>
      </c>
      <c r="H391">
        <f>[1]!s_val_ev1($A391,$B$1)</f>
        <v>114968459200.189</v>
      </c>
      <c r="I391">
        <f>IFERROR([1]!s_mq_amount($A391,$B$1),"")</f>
        <v>6154053619</v>
      </c>
      <c r="J391">
        <f>[1]!s_val_pe_ttm($A391,$B$1)</f>
        <v>46.994335174560497</v>
      </c>
      <c r="K391">
        <f>[1]!s_val_pb_lf($A391,$B$1)</f>
        <v>2.2653467655181898</v>
      </c>
      <c r="L391">
        <f>[1]!s_val_dividendyield2($A391,$B$1)</f>
        <v>0</v>
      </c>
      <c r="M391">
        <f>[1]!s_val_evtoebitda($A391,$B$1)</f>
        <v>18.2749340181301</v>
      </c>
      <c r="N391">
        <f>[1]!s_risk_betar24($A391,$B$1)</f>
        <v>2.2613999843597399</v>
      </c>
      <c r="O391">
        <f>[1]!s_profitnotice_changeratio($A391,$B$1)</f>
        <v>0</v>
      </c>
      <c r="P391">
        <f>IFERROR([1]!i_pq_pctchange($A391,TEXT(DATE(YEAR($B$1),1,1),"yyyy-mm-dd"),$B$1),"")</f>
        <v>10.671722643553601</v>
      </c>
      <c r="Q391">
        <f>[1]!s_west_netprofit($A391,YEAR($B$1),$B$1,180)</f>
        <v>6669648889</v>
      </c>
      <c r="R391">
        <f>[1]!s_west_eps($A391,YEAR($B$1),$B$1,180)</f>
        <v>3.8931000232696502</v>
      </c>
      <c r="S391">
        <f>[1]!s_west_instnum_np($A391,YEAR($B$1),$B$1,180)</f>
        <v>9</v>
      </c>
      <c r="T391">
        <f>[1]!s_west_stdnetprofit($A391,YEAR($B$1),$B$1,180)</f>
        <v>2245429910</v>
      </c>
      <c r="U391">
        <f>[1]!s_west_mediannetprofit($A391,YEAR($B$1),$B$1,180)</f>
        <v>6472000000</v>
      </c>
      <c r="V391">
        <f>[1]!s_west_maxnetprofit($A391,YEAR($B$1),$B$1,180)</f>
        <v>10518000000</v>
      </c>
      <c r="W391">
        <f>[1]!s_west_minnetprofit($A391,YEAR($B$1),$B$1,180)</f>
        <v>2464000000</v>
      </c>
      <c r="X391">
        <f>[1]!s_west_netprofit($A391,YEAR($B$1)+1,$B$1,180)</f>
        <v>8249011111</v>
      </c>
      <c r="Y391">
        <f>[1]!s_west_eps($A391,YEAR($B$1)+1,$B$1,180)</f>
        <v>4.8148999214172399</v>
      </c>
      <c r="Z391">
        <f>[1]!s_west_instnum_np($A391,YEAR($B$1)+1,$B$1,180)</f>
        <v>9</v>
      </c>
      <c r="AA391">
        <f>[1]!s_west_stdnetprofit($A391,YEAR($B$1)+1,$B$1,180)</f>
        <v>3161644691</v>
      </c>
      <c r="AB391">
        <f>[1]!s_west_mediannetprofit($A391,YEAR($B$1)+1,$B$1,180)</f>
        <v>8577000000</v>
      </c>
      <c r="AC391">
        <f>[1]!s_west_maxnetprofit($A391,YEAR($B$1)+1,$B$1,180)</f>
        <v>13977000000</v>
      </c>
      <c r="AD391">
        <f>[1]!s_west_minnetprofit($A391,YEAR($B$1)+1,$B$1,180)</f>
        <v>2711000000</v>
      </c>
      <c r="AE391">
        <f>[1]!s_west_avgroe($A391,YEAR($B$1),$B$1,180)</f>
        <v>13.0017004013062</v>
      </c>
      <c r="AF391">
        <f>IFERROR([1]!s_info_indexweight($A391,$B$1,"000016.SH"),"")</f>
        <v>0</v>
      </c>
      <c r="AG391">
        <f>IFERROR([1]!s_info_indexweight($A391,$B$1,"000300.SH"),"")</f>
        <v>0.24299999999999999</v>
      </c>
      <c r="AH391">
        <f>IFERROR([1]!s_info_indexweight($A391,$B$1,"000905.SH"),"")</f>
        <v>0</v>
      </c>
      <c r="AI391">
        <f>IFERROR([1]!s_info_indexweight($A391,$B$1,"000852.SH"),"")</f>
        <v>0</v>
      </c>
    </row>
    <row r="392" spans="1:35">
      <c r="A392" t="s">
        <v>424</v>
      </c>
      <c r="B392">
        <f>[1]!s_dq_close($A392,$B$1,3)</f>
        <v>14.76</v>
      </c>
      <c r="C392">
        <f>[1]!s_dq_volume($A392,$B$1)</f>
        <v>25160080</v>
      </c>
      <c r="D392">
        <f>[1]!s_dq_amount($A392,$B$1)</f>
        <v>373603539</v>
      </c>
      <c r="E392">
        <f>[1]!s_dq_turn($A392,$B$1)</f>
        <v>1.7184600418456399</v>
      </c>
      <c r="F392">
        <f>[1]!S_VAL_MV($A392,$B$1)</f>
        <v>22594639970.16</v>
      </c>
      <c r="G392">
        <f>[1]!s_val_ev($A392,$B$1)</f>
        <v>22594639970.16</v>
      </c>
      <c r="H392">
        <f>[1]!s_val_ev1($A392,$B$1)</f>
        <v>32057516276.110001</v>
      </c>
      <c r="I392">
        <f>IFERROR([1]!s_mq_amount($A392,$B$1),"")</f>
        <v>673670663</v>
      </c>
      <c r="J392">
        <f>[1]!s_val_pe_ttm($A392,$B$1)</f>
        <v>14.199882507324199</v>
      </c>
      <c r="K392">
        <f>[1]!s_val_pb_lf($A392,$B$1)</f>
        <v>1.98292577266693</v>
      </c>
      <c r="L392">
        <f>[1]!s_val_dividendyield2($A392,$B$1)</f>
        <v>0.44550873332763802</v>
      </c>
      <c r="M392">
        <f>[1]!s_val_evtoebitda($A392,$B$1)</f>
        <v>6.9023036236255102</v>
      </c>
      <c r="N392">
        <f>[1]!s_risk_betar24($A392,$B$1)</f>
        <v>1.36619997024536</v>
      </c>
      <c r="O392">
        <f>[1]!s_profitnotice_changeratio($A392,$B$1)</f>
        <v>0</v>
      </c>
      <c r="P392">
        <f>IFERROR([1]!i_pq_pctchange($A392,TEXT(DATE(YEAR($B$1),1,1),"yyyy-mm-dd"),$B$1),"")</f>
        <v>9.9850968703427707</v>
      </c>
      <c r="Q392">
        <f>[1]!s_west_netprofit($A392,YEAR($B$1),$B$1,180)</f>
        <v>2110459375</v>
      </c>
      <c r="R392">
        <f>[1]!s_west_eps($A392,YEAR($B$1),$B$1,180)</f>
        <v>1.37870001792908</v>
      </c>
      <c r="S392">
        <f>[1]!s_west_instnum_np($A392,YEAR($B$1),$B$1,180)</f>
        <v>16</v>
      </c>
      <c r="T392">
        <f>[1]!s_west_stdnetprofit($A392,YEAR($B$1),$B$1,180)</f>
        <v>217989808</v>
      </c>
      <c r="U392">
        <f>[1]!s_west_mediannetprofit($A392,YEAR($B$1),$B$1,180)</f>
        <v>2114500000</v>
      </c>
      <c r="V392">
        <f>[1]!s_west_maxnetprofit($A392,YEAR($B$1),$B$1,180)</f>
        <v>2425000000</v>
      </c>
      <c r="W392">
        <f>[1]!s_west_minnetprofit($A392,YEAR($B$1),$B$1,180)</f>
        <v>1698350000</v>
      </c>
      <c r="X392">
        <f>[1]!s_west_netprofit($A392,YEAR($B$1)+1,$B$1,180)</f>
        <v>2460793125</v>
      </c>
      <c r="Y392">
        <f>[1]!s_west_eps($A392,YEAR($B$1)+1,$B$1,180)</f>
        <v>1.60749995708466</v>
      </c>
      <c r="Z392">
        <f>[1]!s_west_instnum_np($A392,YEAR($B$1)+1,$B$1,180)</f>
        <v>16</v>
      </c>
      <c r="AA392">
        <f>[1]!s_west_stdnetprofit($A392,YEAR($B$1)+1,$B$1,180)</f>
        <v>258315855</v>
      </c>
      <c r="AB392">
        <f>[1]!s_west_mediannetprofit($A392,YEAR($B$1)+1,$B$1,180)</f>
        <v>2482000000</v>
      </c>
      <c r="AC392">
        <f>[1]!s_west_maxnetprofit($A392,YEAR($B$1)+1,$B$1,180)</f>
        <v>2819000000</v>
      </c>
      <c r="AD392">
        <f>[1]!s_west_minnetprofit($A392,YEAR($B$1)+1,$B$1,180)</f>
        <v>1970690000</v>
      </c>
      <c r="AE392">
        <f>[1]!s_west_avgroe($A392,YEAR($B$1),$B$1,180)</f>
        <v>16.4629001617432</v>
      </c>
      <c r="AF392">
        <f>IFERROR([1]!s_info_indexweight($A392,$B$1,"000016.SH"),"")</f>
        <v>0</v>
      </c>
      <c r="AG392">
        <f>IFERROR([1]!s_info_indexweight($A392,$B$1,"000300.SH"),"")</f>
        <v>0</v>
      </c>
      <c r="AH392">
        <f>IFERROR([1]!s_info_indexweight($A392,$B$1,"000905.SH"),"")</f>
        <v>0</v>
      </c>
      <c r="AI392">
        <f>IFERROR([1]!s_info_indexweight($A392,$B$1,"000852.SH"),"")</f>
        <v>0.10100000000000001</v>
      </c>
    </row>
    <row r="393" spans="1:35">
      <c r="A393" t="s">
        <v>425</v>
      </c>
      <c r="B393">
        <f>[1]!s_dq_close($A393,$B$1,3)</f>
        <v>39.979999999999997</v>
      </c>
      <c r="C393">
        <f>[1]!s_dq_volume($A393,$B$1)</f>
        <v>31841736</v>
      </c>
      <c r="D393">
        <f>[1]!s_dq_amount($A393,$B$1)</f>
        <v>1279340238</v>
      </c>
      <c r="E393">
        <f>[1]!s_dq_turn($A393,$B$1)</f>
        <v>4.25389013943858</v>
      </c>
      <c r="F393">
        <f>[1]!S_VAL_MV($A393,$B$1)</f>
        <v>33980380990.16</v>
      </c>
      <c r="G393">
        <f>[1]!s_val_ev($A393,$B$1)</f>
        <v>33980380990.16</v>
      </c>
      <c r="H393">
        <f>[1]!s_val_ev1($A393,$B$1)</f>
        <v>37835841469.230003</v>
      </c>
      <c r="I393">
        <f>IFERROR([1]!s_mq_amount($A393,$B$1),"")</f>
        <v>2137022011</v>
      </c>
      <c r="J393">
        <f>[1]!s_val_pe_ttm($A393,$B$1)</f>
        <v>26.764598846435501</v>
      </c>
      <c r="K393">
        <f>[1]!s_val_pb_lf($A393,$B$1)</f>
        <v>3.29738450050354</v>
      </c>
      <c r="L393">
        <f>[1]!s_val_dividendyield2($A393,$B$1)</f>
        <v>1.0069243277439499</v>
      </c>
      <c r="M393">
        <f>[1]!s_val_evtoebitda($A393,$B$1)</f>
        <v>14.55570048721</v>
      </c>
      <c r="N393">
        <f>[1]!s_risk_betar24($A393,$B$1)</f>
        <v>1.4121999740600599</v>
      </c>
      <c r="O393">
        <f>[1]!s_profitnotice_changeratio($A393,$B$1)</f>
        <v>0</v>
      </c>
      <c r="P393">
        <f>IFERROR([1]!i_pq_pctchange($A393,TEXT(DATE(YEAR($B$1),1,1),"yyyy-mm-dd"),$B$1),"")</f>
        <v>-15.671799198481301</v>
      </c>
      <c r="Q393">
        <f>[1]!s_west_netprofit($A393,YEAR($B$1),$B$1,180)</f>
        <v>1457355833</v>
      </c>
      <c r="R393">
        <f>[1]!s_west_eps($A393,YEAR($B$1),$B$1,180)</f>
        <v>1.71459996700287</v>
      </c>
      <c r="S393">
        <f>[1]!s_west_instnum_np($A393,YEAR($B$1),$B$1,180)</f>
        <v>12</v>
      </c>
      <c r="T393">
        <f>[1]!s_west_stdnetprofit($A393,YEAR($B$1),$B$1,180)</f>
        <v>44192003</v>
      </c>
      <c r="U393">
        <f>[1]!s_west_mediannetprofit($A393,YEAR($B$1),$B$1,180)</f>
        <v>1454545000</v>
      </c>
      <c r="V393">
        <f>[1]!s_west_maxnetprofit($A393,YEAR($B$1),$B$1,180)</f>
        <v>1540000000</v>
      </c>
      <c r="W393">
        <f>[1]!s_west_minnetprofit($A393,YEAR($B$1),$B$1,180)</f>
        <v>1354000000</v>
      </c>
      <c r="X393">
        <f>[1]!s_west_netprofit($A393,YEAR($B$1)+1,$B$1,180)</f>
        <v>1722091667</v>
      </c>
      <c r="Y393">
        <f>[1]!s_west_eps($A393,YEAR($B$1)+1,$B$1,180)</f>
        <v>2.0260999202728298</v>
      </c>
      <c r="Z393">
        <f>[1]!s_west_instnum_np($A393,YEAR($B$1)+1,$B$1,180)</f>
        <v>12</v>
      </c>
      <c r="AA393">
        <f>[1]!s_west_stdnetprofit($A393,YEAR($B$1)+1,$B$1,180)</f>
        <v>70370562</v>
      </c>
      <c r="AB393">
        <f>[1]!s_west_mediannetprofit($A393,YEAR($B$1)+1,$B$1,180)</f>
        <v>1711970000</v>
      </c>
      <c r="AC393">
        <f>[1]!s_west_maxnetprofit($A393,YEAR($B$1)+1,$B$1,180)</f>
        <v>1857000000</v>
      </c>
      <c r="AD393">
        <f>[1]!s_west_minnetprofit($A393,YEAR($B$1)+1,$B$1,180)</f>
        <v>1610000000</v>
      </c>
      <c r="AE393">
        <f>[1]!s_west_avgroe($A393,YEAR($B$1),$B$1,180)</f>
        <v>13.221799850463899</v>
      </c>
      <c r="AF393">
        <f>IFERROR([1]!s_info_indexweight($A393,$B$1,"000016.SH"),"")</f>
        <v>0</v>
      </c>
      <c r="AG393">
        <f>IFERROR([1]!s_info_indexweight($A393,$B$1,"000300.SH"),"")</f>
        <v>0</v>
      </c>
      <c r="AH393">
        <f>IFERROR([1]!s_info_indexweight($A393,$B$1,"000905.SH"),"")</f>
        <v>0.253</v>
      </c>
      <c r="AI393">
        <f>IFERROR([1]!s_info_indexweight($A393,$B$1,"000852.SH"),"")</f>
        <v>0</v>
      </c>
    </row>
    <row r="394" spans="1:35">
      <c r="A394" t="s">
        <v>426</v>
      </c>
      <c r="B394">
        <f>[1]!s_dq_close($A394,$B$1,3)</f>
        <v>74</v>
      </c>
      <c r="C394">
        <f>[1]!s_dq_volume($A394,$B$1)</f>
        <v>232560683</v>
      </c>
      <c r="D394">
        <f>[1]!s_dq_amount($A394,$B$1)</f>
        <v>16748451139</v>
      </c>
      <c r="E394">
        <f>[1]!s_dq_turn($A394,$B$1)</f>
        <v>3.1992282875444</v>
      </c>
      <c r="F394">
        <f>[1]!S_VAL_MV($A394,$B$1)</f>
        <v>539162979318</v>
      </c>
      <c r="G394">
        <f>[1]!s_val_ev($A394,$B$1)</f>
        <v>539162979318</v>
      </c>
      <c r="H394">
        <f>[1]!s_val_ev1($A394,$B$1)</f>
        <v>664496859703.95996</v>
      </c>
      <c r="I394">
        <f>IFERROR([1]!s_mq_amount($A394,$B$1),"")</f>
        <v>33537759165</v>
      </c>
      <c r="J394">
        <f>[1]!s_val_pe_ttm($A394,$B$1)</f>
        <v>31.317846298217798</v>
      </c>
      <c r="K394">
        <f>[1]!s_val_pb_lf($A394,$B$1)</f>
        <v>6.1032385826110804</v>
      </c>
      <c r="L394">
        <f>[1]!s_val_dividendyield2($A394,$B$1)</f>
        <v>0.484939555214914</v>
      </c>
      <c r="M394">
        <f>[1]!s_val_evtoebitda($A394,$B$1)</f>
        <v>17.4512404747509</v>
      </c>
      <c r="N394">
        <f>[1]!s_risk_betar24($A394,$B$1)</f>
        <v>0.91629999876022294</v>
      </c>
      <c r="O394">
        <f>[1]!s_profitnotice_changeratio($A394,$B$1)</f>
        <v>0</v>
      </c>
      <c r="P394">
        <f>IFERROR([1]!i_pq_pctchange($A394,TEXT(DATE(YEAR($B$1),1,1),"yyyy-mm-dd"),$B$1),"")</f>
        <v>30.897905488640198</v>
      </c>
      <c r="Q394">
        <f>[1]!s_west_netprofit($A394,YEAR($B$1),$B$1,180)</f>
        <v>21646471560</v>
      </c>
      <c r="R394">
        <f>[1]!s_west_eps($A394,YEAR($B$1),$B$1,180)</f>
        <v>2.9709999561309801</v>
      </c>
      <c r="S394">
        <f>[1]!s_west_instnum_np($A394,YEAR($B$1),$B$1,180)</f>
        <v>17</v>
      </c>
      <c r="T394">
        <f>[1]!s_west_stdnetprofit($A394,YEAR($B$1),$B$1,180)</f>
        <v>695115986</v>
      </c>
      <c r="U394">
        <f>[1]!s_west_mediannetprofit($A394,YEAR($B$1),$B$1,180)</f>
        <v>21579500000</v>
      </c>
      <c r="V394">
        <f>[1]!s_west_maxnetprofit($A394,YEAR($B$1),$B$1,180)</f>
        <v>23540000000</v>
      </c>
      <c r="W394">
        <f>[1]!s_west_minnetprofit($A394,YEAR($B$1),$B$1,180)</f>
        <v>20182178073</v>
      </c>
      <c r="X394">
        <f>[1]!s_west_netprofit($A394,YEAR($B$1)+1,$B$1,180)</f>
        <v>27784997444</v>
      </c>
      <c r="Y394">
        <f>[1]!s_west_eps($A394,YEAR($B$1)+1,$B$1,180)</f>
        <v>3.8134999275207502</v>
      </c>
      <c r="Z394">
        <f>[1]!s_west_instnum_np($A394,YEAR($B$1)+1,$B$1,180)</f>
        <v>17</v>
      </c>
      <c r="AA394">
        <f>[1]!s_west_stdnetprofit($A394,YEAR($B$1)+1,$B$1,180)</f>
        <v>928138810</v>
      </c>
      <c r="AB394">
        <f>[1]!s_west_mediannetprofit($A394,YEAR($B$1)+1,$B$1,180)</f>
        <v>27445500000</v>
      </c>
      <c r="AC394">
        <f>[1]!s_west_maxnetprofit($A394,YEAR($B$1)+1,$B$1,180)</f>
        <v>29763000000</v>
      </c>
      <c r="AD394">
        <f>[1]!s_west_minnetprofit($A394,YEAR($B$1)+1,$B$1,180)</f>
        <v>26854000000</v>
      </c>
      <c r="AE394">
        <f>[1]!s_west_avgroe($A394,YEAR($B$1),$B$1,180)</f>
        <v>21.022899627685501</v>
      </c>
      <c r="AF394">
        <f>IFERROR([1]!s_info_indexweight($A394,$B$1,"000016.SH"),"")</f>
        <v>0</v>
      </c>
      <c r="AG394">
        <f>IFERROR([1]!s_info_indexweight($A394,$B$1,"000300.SH"),"")</f>
        <v>1.3627</v>
      </c>
      <c r="AH394">
        <f>IFERROR([1]!s_info_indexweight($A394,$B$1,"000905.SH"),"")</f>
        <v>0</v>
      </c>
      <c r="AI394">
        <f>IFERROR([1]!s_info_indexweight($A394,$B$1,"000852.SH"),"")</f>
        <v>0</v>
      </c>
    </row>
    <row r="395" spans="1:35">
      <c r="A395" t="s">
        <v>427</v>
      </c>
      <c r="B395">
        <f>[1]!s_dq_close($A395,$B$1,3)</f>
        <v>83.46</v>
      </c>
      <c r="C395">
        <f>[1]!s_dq_volume($A395,$B$1)</f>
        <v>68507413</v>
      </c>
      <c r="D395">
        <f>[1]!s_dq_amount($A395,$B$1)</f>
        <v>5640042313</v>
      </c>
      <c r="E395">
        <f>[1]!s_dq_turn($A395,$B$1)</f>
        <v>8.3497536629102296</v>
      </c>
      <c r="F395">
        <f>[1]!S_VAL_MV($A395,$B$1)</f>
        <v>70984728115.860001</v>
      </c>
      <c r="G395">
        <f>[1]!s_val_ev($A395,$B$1)</f>
        <v>70984728115.860001</v>
      </c>
      <c r="H395">
        <f>[1]!s_val_ev1($A395,$B$1)</f>
        <v>71404221083.160004</v>
      </c>
      <c r="I395">
        <f>IFERROR([1]!s_mq_amount($A395,$B$1),"")</f>
        <v>12283216183</v>
      </c>
      <c r="J395">
        <f>[1]!s_val_pe_ttm($A395,$B$1)</f>
        <v>103.69065093994099</v>
      </c>
      <c r="K395">
        <f>[1]!s_val_pb_lf($A395,$B$1)</f>
        <v>11.436831474304199</v>
      </c>
      <c r="L395">
        <f>[1]!s_val_dividendyield2($A395,$B$1)</f>
        <v>0.30843167930804899</v>
      </c>
      <c r="M395">
        <f>[1]!s_val_evtoebitda($A395,$B$1)</f>
        <v>64.603908391128599</v>
      </c>
      <c r="N395">
        <f>[1]!s_risk_betar24($A395,$B$1)</f>
        <v>1.3047000169753999</v>
      </c>
      <c r="O395">
        <f>[1]!s_profitnotice_changeratio($A395,$B$1)</f>
        <v>0</v>
      </c>
      <c r="P395">
        <f>IFERROR([1]!i_pq_pctchange($A395,TEXT(DATE(YEAR($B$1),1,1),"yyyy-mm-dd"),$B$1),"")</f>
        <v>182.09510807844299</v>
      </c>
      <c r="Q395">
        <f>[1]!s_west_netprofit($A395,YEAR($B$1),$B$1,180)</f>
        <v>896719000</v>
      </c>
      <c r="R395">
        <f>[1]!s_west_eps($A395,YEAR($B$1),$B$1,180)</f>
        <v>1.05400002002716</v>
      </c>
      <c r="S395">
        <f>[1]!s_west_instnum_np($A395,YEAR($B$1),$B$1,180)</f>
        <v>10</v>
      </c>
      <c r="T395">
        <f>[1]!s_west_stdnetprofit($A395,YEAR($B$1),$B$1,180)</f>
        <v>70244363</v>
      </c>
      <c r="U395">
        <f>[1]!s_west_mediannetprofit($A395,YEAR($B$1),$B$1,180)</f>
        <v>878500000</v>
      </c>
      <c r="V395">
        <f>[1]!s_west_maxnetprofit($A395,YEAR($B$1),$B$1,180)</f>
        <v>1006400000</v>
      </c>
      <c r="W395">
        <f>[1]!s_west_minnetprofit($A395,YEAR($B$1),$B$1,180)</f>
        <v>808000000</v>
      </c>
      <c r="X395">
        <f>[1]!s_west_netprofit($A395,YEAR($B$1)+1,$B$1,180)</f>
        <v>1086421000</v>
      </c>
      <c r="Y395">
        <f>[1]!s_west_eps($A395,YEAR($B$1)+1,$B$1,180)</f>
        <v>1.27699995040894</v>
      </c>
      <c r="Z395">
        <f>[1]!s_west_instnum_np($A395,YEAR($B$1)+1,$B$1,180)</f>
        <v>10</v>
      </c>
      <c r="AA395">
        <f>[1]!s_west_stdnetprofit($A395,YEAR($B$1)+1,$B$1,180)</f>
        <v>107236757</v>
      </c>
      <c r="AB395">
        <f>[1]!s_west_mediannetprofit($A395,YEAR($B$1)+1,$B$1,180)</f>
        <v>1071000000</v>
      </c>
      <c r="AC395">
        <f>[1]!s_west_maxnetprofit($A395,YEAR($B$1)+1,$B$1,180)</f>
        <v>1257700000</v>
      </c>
      <c r="AD395">
        <f>[1]!s_west_minnetprofit($A395,YEAR($B$1)+1,$B$1,180)</f>
        <v>951000000</v>
      </c>
      <c r="AE395">
        <f>[1]!s_west_avgroe($A395,YEAR($B$1),$B$1,180)</f>
        <v>12.9409999847412</v>
      </c>
      <c r="AF395">
        <f>IFERROR([1]!s_info_indexweight($A395,$B$1,"000016.SH"),"")</f>
        <v>0</v>
      </c>
      <c r="AG395">
        <f>IFERROR([1]!s_info_indexweight($A395,$B$1,"000300.SH"),"")</f>
        <v>0</v>
      </c>
      <c r="AH395">
        <f>IFERROR([1]!s_info_indexweight($A395,$B$1,"000905.SH"),"")</f>
        <v>0</v>
      </c>
      <c r="AI395">
        <f>IFERROR([1]!s_info_indexweight($A395,$B$1,"000852.SH"),"")</f>
        <v>0.42799999999999999</v>
      </c>
    </row>
    <row r="396" spans="1:35">
      <c r="A396" t="s">
        <v>428</v>
      </c>
      <c r="B396">
        <f>[1]!s_dq_close($A396,$B$1,3)</f>
        <v>71.45</v>
      </c>
      <c r="C396">
        <f>[1]!s_dq_volume($A396,$B$1)</f>
        <v>11440136</v>
      </c>
      <c r="D396">
        <f>[1]!s_dq_amount($A396,$B$1)</f>
        <v>819191682</v>
      </c>
      <c r="E396">
        <f>[1]!s_dq_turn($A396,$B$1)</f>
        <v>1.81324592290082</v>
      </c>
      <c r="F396">
        <f>[1]!S_VAL_MV($A396,$B$1)</f>
        <v>45567190986.050003</v>
      </c>
      <c r="G396">
        <f>[1]!s_val_ev($A396,$B$1)</f>
        <v>45567190986.050003</v>
      </c>
      <c r="H396">
        <f>[1]!s_val_ev1($A396,$B$1)</f>
        <v>46948071984.559998</v>
      </c>
      <c r="I396">
        <f>IFERROR([1]!s_mq_amount($A396,$B$1),"")</f>
        <v>2254995768</v>
      </c>
      <c r="J396">
        <f>[1]!s_val_pe_ttm($A396,$B$1)</f>
        <v>34.864452362060497</v>
      </c>
      <c r="K396">
        <f>[1]!s_val_pb_lf($A396,$B$1)</f>
        <v>5.2673850059509304</v>
      </c>
      <c r="L396">
        <f>[1]!s_val_dividendyield2($A396,$B$1)</f>
        <v>0.24212736179146299</v>
      </c>
      <c r="M396">
        <f>[1]!s_val_evtoebitda($A396,$B$1)</f>
        <v>32.603113273740597</v>
      </c>
      <c r="N396">
        <f>[1]!s_risk_betar24($A396,$B$1)</f>
        <v>0.92170000076293901</v>
      </c>
      <c r="O396">
        <f>[1]!s_profitnotice_changeratio($A396,$B$1)</f>
        <v>0</v>
      </c>
      <c r="P396">
        <f>IFERROR([1]!i_pq_pctchange($A396,TEXT(DATE(YEAR($B$1),1,1),"yyyy-mm-dd"),$B$1),"")</f>
        <v>37.744811866522099</v>
      </c>
      <c r="Q396">
        <f>[1]!s_west_netprofit($A396,YEAR($B$1),$B$1,180)</f>
        <v>1817534000</v>
      </c>
      <c r="R396">
        <f>[1]!s_west_eps($A396,YEAR($B$1),$B$1,180)</f>
        <v>2.84920001029968</v>
      </c>
      <c r="S396">
        <f>[1]!s_west_instnum_np($A396,YEAR($B$1),$B$1,180)</f>
        <v>20</v>
      </c>
      <c r="T396">
        <f>[1]!s_west_stdnetprofit($A396,YEAR($B$1),$B$1,180)</f>
        <v>119945224</v>
      </c>
      <c r="U396">
        <f>[1]!s_west_mediannetprofit($A396,YEAR($B$1),$B$1,180)</f>
        <v>1847500000</v>
      </c>
      <c r="V396">
        <f>[1]!s_west_maxnetprofit($A396,YEAR($B$1),$B$1,180)</f>
        <v>2010810000</v>
      </c>
      <c r="W396">
        <f>[1]!s_west_minnetprofit($A396,YEAR($B$1),$B$1,180)</f>
        <v>1591840000</v>
      </c>
      <c r="X396">
        <f>[1]!s_west_netprofit($A396,YEAR($B$1)+1,$B$1,180)</f>
        <v>2640693000</v>
      </c>
      <c r="Y396">
        <f>[1]!s_west_eps($A396,YEAR($B$1)+1,$B$1,180)</f>
        <v>4.1396999359130904</v>
      </c>
      <c r="Z396">
        <f>[1]!s_west_instnum_np($A396,YEAR($B$1)+1,$B$1,180)</f>
        <v>20</v>
      </c>
      <c r="AA396">
        <f>[1]!s_west_stdnetprofit($A396,YEAR($B$1)+1,$B$1,180)</f>
        <v>267796899</v>
      </c>
      <c r="AB396">
        <f>[1]!s_west_mediannetprofit($A396,YEAR($B$1)+1,$B$1,180)</f>
        <v>2630000000</v>
      </c>
      <c r="AC396">
        <f>[1]!s_west_maxnetprofit($A396,YEAR($B$1)+1,$B$1,180)</f>
        <v>3040000000</v>
      </c>
      <c r="AD396">
        <f>[1]!s_west_minnetprofit($A396,YEAR($B$1)+1,$B$1,180)</f>
        <v>2045000000</v>
      </c>
      <c r="AE396">
        <f>[1]!s_west_avgroe($A396,YEAR($B$1),$B$1,180)</f>
        <v>18.298200607299801</v>
      </c>
      <c r="AF396">
        <f>IFERROR([1]!s_info_indexweight($A396,$B$1,"000016.SH"),"")</f>
        <v>0</v>
      </c>
      <c r="AG396">
        <f>IFERROR([1]!s_info_indexweight($A396,$B$1,"000300.SH"),"")</f>
        <v>0</v>
      </c>
      <c r="AH396">
        <f>IFERROR([1]!s_info_indexweight($A396,$B$1,"000905.SH"),"")</f>
        <v>0</v>
      </c>
      <c r="AI396">
        <f>IFERROR([1]!s_info_indexweight($A396,$B$1,"000852.SH"),"")</f>
        <v>0.30099999999999999</v>
      </c>
    </row>
    <row r="397" spans="1:35">
      <c r="A397" t="s">
        <v>429</v>
      </c>
      <c r="B397">
        <f>[1]!s_dq_close($A397,$B$1,3)</f>
        <v>10.130000000000001</v>
      </c>
      <c r="C397">
        <f>[1]!s_dq_volume($A397,$B$1)</f>
        <v>20630831</v>
      </c>
      <c r="D397">
        <f>[1]!s_dq_amount($A397,$B$1)</f>
        <v>208140457</v>
      </c>
      <c r="E397">
        <f>[1]!s_dq_turn($A397,$B$1)</f>
        <v>2.24227690324174</v>
      </c>
      <c r="F397">
        <f>[1]!S_VAL_MV($A397,$B$1)</f>
        <v>10083797728.450001</v>
      </c>
      <c r="G397">
        <f>[1]!s_val_ev($A397,$B$1)</f>
        <v>10083797728.450001</v>
      </c>
      <c r="H397">
        <f>[1]!s_val_ev1($A397,$B$1)</f>
        <v>13190227318</v>
      </c>
      <c r="I397">
        <f>IFERROR([1]!s_mq_amount($A397,$B$1),"")</f>
        <v>370004484</v>
      </c>
      <c r="J397">
        <f>[1]!s_val_pe_ttm($A397,$B$1)</f>
        <v>176.81248474121099</v>
      </c>
      <c r="K397">
        <f>[1]!s_val_pb_lf($A397,$B$1)</f>
        <v>2.9068152904510498</v>
      </c>
      <c r="L397">
        <f>[1]!s_val_dividendyield2($A397,$B$1)</f>
        <v>9.7839374764179393E-2</v>
      </c>
      <c r="M397">
        <f>[1]!s_val_evtoebitda($A397,$B$1)</f>
        <v>34.468123622343001</v>
      </c>
      <c r="N397">
        <f>[1]!s_risk_betar24($A397,$B$1)</f>
        <v>0.80620002746581998</v>
      </c>
      <c r="O397">
        <f>[1]!s_profitnotice_changeratio($A397,$B$1)</f>
        <v>0</v>
      </c>
      <c r="P397">
        <f>IFERROR([1]!i_pq_pctchange($A397,TEXT(DATE(YEAR($B$1),1,1),"yyyy-mm-dd"),$B$1),"")</f>
        <v>15.2445961319682</v>
      </c>
      <c r="Q397">
        <f>[1]!s_west_netprofit($A397,YEAR($B$1),$B$1,180)</f>
        <v>281681429</v>
      </c>
      <c r="R397">
        <f>[1]!s_west_eps($A397,YEAR($B$1),$B$1,180)</f>
        <v>0.28299999237060502</v>
      </c>
      <c r="S397">
        <f>[1]!s_west_instnum_np($A397,YEAR($B$1),$B$1,180)</f>
        <v>7</v>
      </c>
      <c r="T397">
        <f>[1]!s_west_stdnetprofit($A397,YEAR($B$1),$B$1,180)</f>
        <v>68828534</v>
      </c>
      <c r="U397">
        <f>[1]!s_west_mediannetprofit($A397,YEAR($B$1),$B$1,180)</f>
        <v>263000000</v>
      </c>
      <c r="V397">
        <f>[1]!s_west_maxnetprofit($A397,YEAR($B$1),$B$1,180)</f>
        <v>411000000</v>
      </c>
      <c r="W397">
        <f>[1]!s_west_minnetprofit($A397,YEAR($B$1),$B$1,180)</f>
        <v>206000000</v>
      </c>
      <c r="X397">
        <f>[1]!s_west_netprofit($A397,YEAR($B$1)+1,$B$1,180)</f>
        <v>596890000</v>
      </c>
      <c r="Y397">
        <f>[1]!s_west_eps($A397,YEAR($B$1)+1,$B$1,180)</f>
        <v>0.59960001707077004</v>
      </c>
      <c r="Z397">
        <f>[1]!s_west_instnum_np($A397,YEAR($B$1)+1,$B$1,180)</f>
        <v>7</v>
      </c>
      <c r="AA397">
        <f>[1]!s_west_stdnetprofit($A397,YEAR($B$1)+1,$B$1,180)</f>
        <v>238243394</v>
      </c>
      <c r="AB397">
        <f>[1]!s_west_mediannetprofit($A397,YEAR($B$1)+1,$B$1,180)</f>
        <v>494000000</v>
      </c>
      <c r="AC397">
        <f>[1]!s_west_maxnetprofit($A397,YEAR($B$1)+1,$B$1,180)</f>
        <v>1003000000</v>
      </c>
      <c r="AD397">
        <f>[1]!s_west_minnetprofit($A397,YEAR($B$1)+1,$B$1,180)</f>
        <v>354000000</v>
      </c>
      <c r="AE397">
        <f>[1]!s_west_avgroe($A397,YEAR($B$1),$B$1,180)</f>
        <v>7.1399998664856001</v>
      </c>
      <c r="AF397">
        <f>IFERROR([1]!s_info_indexweight($A397,$B$1,"000016.SH"),"")</f>
        <v>0</v>
      </c>
      <c r="AG397">
        <f>IFERROR([1]!s_info_indexweight($A397,$B$1,"000300.SH"),"")</f>
        <v>0</v>
      </c>
      <c r="AH397">
        <f>IFERROR([1]!s_info_indexweight($A397,$B$1,"000905.SH"),"")</f>
        <v>0</v>
      </c>
      <c r="AI397">
        <f>IFERROR([1]!s_info_indexweight($A397,$B$1,"000852.SH"),"")</f>
        <v>8.6999999999999994E-2</v>
      </c>
    </row>
    <row r="398" spans="1:35">
      <c r="A398" t="s">
        <v>430</v>
      </c>
      <c r="B398">
        <f>[1]!s_dq_close($A398,$B$1,3)</f>
        <v>3.96</v>
      </c>
      <c r="C398">
        <f>[1]!s_dq_volume($A398,$B$1)</f>
        <v>82083526</v>
      </c>
      <c r="D398">
        <f>[1]!s_dq_amount($A398,$B$1)</f>
        <v>321117179</v>
      </c>
      <c r="E398">
        <f>[1]!s_dq_turn($A398,$B$1)</f>
        <v>4.2907791979581802</v>
      </c>
      <c r="F398">
        <f>[1]!S_VAL_MV($A398,$B$1)</f>
        <v>8589304599.4799995</v>
      </c>
      <c r="G398">
        <f>[1]!s_val_ev($A398,$B$1)</f>
        <v>8589304599.4799995</v>
      </c>
      <c r="H398">
        <f>[1]!s_val_ev1($A398,$B$1)</f>
        <v>9883980204.5900002</v>
      </c>
      <c r="I398">
        <f>IFERROR([1]!s_mq_amount($A398,$B$1),"")</f>
        <v>609424472</v>
      </c>
      <c r="J398">
        <f>[1]!s_val_pe_ttm($A398,$B$1)</f>
        <v>34.557777404785199</v>
      </c>
      <c r="K398">
        <f>[1]!s_val_pb_lf($A398,$B$1)</f>
        <v>1.86915719509125</v>
      </c>
      <c r="L398">
        <f>[1]!s_val_dividendyield2($A398,$B$1)</f>
        <v>1.0101010101010099</v>
      </c>
      <c r="M398">
        <f>[1]!s_val_evtoebitda($A398,$B$1)</f>
        <v>11.987014841676199</v>
      </c>
      <c r="N398">
        <f>[1]!s_risk_betar24($A398,$B$1)</f>
        <v>0.342700004577637</v>
      </c>
      <c r="O398">
        <f>[1]!s_profitnotice_changeratio($A398,$B$1)</f>
        <v>0</v>
      </c>
      <c r="P398">
        <f>IFERROR([1]!i_pq_pctchange($A398,TEXT(DATE(YEAR($B$1),1,1),"yyyy-mm-dd"),$B$1),"")</f>
        <v>3.3942558746736098</v>
      </c>
      <c r="Q398">
        <f>[1]!s_west_netprofit($A398,YEAR($B$1),$B$1,180)</f>
        <v>0</v>
      </c>
      <c r="R398">
        <f>[1]!s_west_eps($A398,YEAR($B$1),$B$1,180)</f>
        <v>0</v>
      </c>
      <c r="S398">
        <f>[1]!s_west_instnum_np($A398,YEAR($B$1),$B$1,180)</f>
        <v>0</v>
      </c>
      <c r="T398">
        <f>[1]!s_west_stdnetprofit($A398,YEAR($B$1),$B$1,180)</f>
        <v>0</v>
      </c>
      <c r="U398">
        <f>[1]!s_west_mediannetprofit($A398,YEAR($B$1),$B$1,180)</f>
        <v>0</v>
      </c>
      <c r="V398">
        <f>[1]!s_west_maxnetprofit($A398,YEAR($B$1),$B$1,180)</f>
        <v>0</v>
      </c>
      <c r="W398">
        <f>[1]!s_west_minnetprofit($A398,YEAR($B$1),$B$1,180)</f>
        <v>0</v>
      </c>
      <c r="X398">
        <f>[1]!s_west_netprofit($A398,YEAR($B$1)+1,$B$1,180)</f>
        <v>0</v>
      </c>
      <c r="Y398">
        <f>[1]!s_west_eps($A398,YEAR($B$1)+1,$B$1,180)</f>
        <v>0</v>
      </c>
      <c r="Z398">
        <f>[1]!s_west_instnum_np($A398,YEAR($B$1)+1,$B$1,180)</f>
        <v>0</v>
      </c>
      <c r="AA398">
        <f>[1]!s_west_stdnetprofit($A398,YEAR($B$1)+1,$B$1,180)</f>
        <v>0</v>
      </c>
      <c r="AB398">
        <f>[1]!s_west_mediannetprofit($A398,YEAR($B$1)+1,$B$1,180)</f>
        <v>0</v>
      </c>
      <c r="AC398">
        <f>[1]!s_west_maxnetprofit($A398,YEAR($B$1)+1,$B$1,180)</f>
        <v>0</v>
      </c>
      <c r="AD398">
        <f>[1]!s_west_minnetprofit($A398,YEAR($B$1)+1,$B$1,180)</f>
        <v>0</v>
      </c>
      <c r="AE398">
        <f>[1]!s_west_avgroe($A398,YEAR($B$1),$B$1,180)</f>
        <v>0</v>
      </c>
      <c r="AF398">
        <f>IFERROR([1]!s_info_indexweight($A398,$B$1,"000016.SH"),"")</f>
        <v>0</v>
      </c>
      <c r="AG398">
        <f>IFERROR([1]!s_info_indexweight($A398,$B$1,"000300.SH"),"")</f>
        <v>0</v>
      </c>
      <c r="AH398">
        <f>IFERROR([1]!s_info_indexweight($A398,$B$1,"000905.SH"),"")</f>
        <v>0</v>
      </c>
      <c r="AI398">
        <f>IFERROR([1]!s_info_indexweight($A398,$B$1,"000852.SH"),"")</f>
        <v>4.3999999999999997E-2</v>
      </c>
    </row>
    <row r="399" spans="1:35">
      <c r="A399" t="s">
        <v>431</v>
      </c>
      <c r="B399">
        <f>[1]!s_dq_close($A399,$B$1,3)</f>
        <v>11.55</v>
      </c>
      <c r="C399">
        <f>[1]!s_dq_volume($A399,$B$1)</f>
        <v>45442389</v>
      </c>
      <c r="D399">
        <f>[1]!s_dq_amount($A399,$B$1)</f>
        <v>519737332</v>
      </c>
      <c r="E399">
        <f>[1]!s_dq_turn($A399,$B$1)</f>
        <v>0.48663591473422502</v>
      </c>
      <c r="F399">
        <f>[1]!S_VAL_MV($A399,$B$1)</f>
        <v>115378058033.7</v>
      </c>
      <c r="G399">
        <f>[1]!s_val_ev($A399,$B$1)</f>
        <v>115378058033.7</v>
      </c>
      <c r="H399">
        <f>[1]!s_val_ev1($A399,$B$1)</f>
        <v>336209855786.40002</v>
      </c>
      <c r="I399">
        <f>IFERROR([1]!s_mq_amount($A399,$B$1),"")</f>
        <v>1261598970</v>
      </c>
      <c r="J399">
        <f>[1]!s_val_pe_ttm($A399,$B$1)</f>
        <v>37.518867492675803</v>
      </c>
      <c r="K399">
        <f>[1]!s_val_pb_lf($A399,$B$1)</f>
        <v>2.5401575565338099</v>
      </c>
      <c r="L399">
        <f>[1]!s_val_dividendyield2($A399,$B$1)</f>
        <v>0.82964580138834498</v>
      </c>
      <c r="M399">
        <f>[1]!s_val_evtoebitda($A399,$B$1)</f>
        <v>12.060548815561299</v>
      </c>
      <c r="N399">
        <f>[1]!s_risk_betar24($A399,$B$1)</f>
        <v>1.69270002841949</v>
      </c>
      <c r="O399">
        <f>[1]!s_profitnotice_changeratio($A399,$B$1)</f>
        <v>0</v>
      </c>
      <c r="P399">
        <f>IFERROR([1]!i_pq_pctchange($A399,TEXT(DATE(YEAR($B$1),1,1),"yyyy-mm-dd"),$B$1),"")</f>
        <v>-0.48254200751063298</v>
      </c>
      <c r="Q399">
        <f>[1]!s_west_netprofit($A399,YEAR($B$1),$B$1,180)</f>
        <v>6910598235</v>
      </c>
      <c r="R399">
        <f>[1]!s_west_eps($A399,YEAR($B$1),$B$1,180)</f>
        <v>0.69179999828338601</v>
      </c>
      <c r="S399">
        <f>[1]!s_west_instnum_np($A399,YEAR($B$1),$B$1,180)</f>
        <v>17</v>
      </c>
      <c r="T399">
        <f>[1]!s_west_stdnetprofit($A399,YEAR($B$1),$B$1,180)</f>
        <v>1473365581</v>
      </c>
      <c r="U399">
        <f>[1]!s_west_mediannetprofit($A399,YEAR($B$1),$B$1,180)</f>
        <v>7041000000</v>
      </c>
      <c r="V399">
        <f>[1]!s_west_maxnetprofit($A399,YEAR($B$1),$B$1,180)</f>
        <v>9247000000</v>
      </c>
      <c r="W399">
        <f>[1]!s_west_minnetprofit($A399,YEAR($B$1),$B$1,180)</f>
        <v>3142000000</v>
      </c>
      <c r="X399">
        <f>[1]!s_west_netprofit($A399,YEAR($B$1)+1,$B$1,180)</f>
        <v>8100820588</v>
      </c>
      <c r="Y399">
        <f>[1]!s_west_eps($A399,YEAR($B$1)+1,$B$1,180)</f>
        <v>0.81089997291564897</v>
      </c>
      <c r="Z399">
        <f>[1]!s_west_instnum_np($A399,YEAR($B$1)+1,$B$1,180)</f>
        <v>17</v>
      </c>
      <c r="AA399">
        <f>[1]!s_west_stdnetprofit($A399,YEAR($B$1)+1,$B$1,180)</f>
        <v>1869210881</v>
      </c>
      <c r="AB399">
        <f>[1]!s_west_mediannetprofit($A399,YEAR($B$1)+1,$B$1,180)</f>
        <v>8040000000</v>
      </c>
      <c r="AC399">
        <f>[1]!s_west_maxnetprofit($A399,YEAR($B$1)+1,$B$1,180)</f>
        <v>12099000000</v>
      </c>
      <c r="AD399">
        <f>[1]!s_west_minnetprofit($A399,YEAR($B$1)+1,$B$1,180)</f>
        <v>4457000000</v>
      </c>
      <c r="AE399">
        <f>[1]!s_west_avgroe($A399,YEAR($B$1),$B$1,180)</f>
        <v>14.5347003936768</v>
      </c>
      <c r="AF399">
        <f>IFERROR([1]!s_info_indexweight($A399,$B$1,"000016.SH"),"")</f>
        <v>0</v>
      </c>
      <c r="AG399">
        <f>IFERROR([1]!s_info_indexweight($A399,$B$1,"000300.SH"),"")</f>
        <v>0.1303</v>
      </c>
      <c r="AH399">
        <f>IFERROR([1]!s_info_indexweight($A399,$B$1,"000905.SH"),"")</f>
        <v>0</v>
      </c>
      <c r="AI399">
        <f>IFERROR([1]!s_info_indexweight($A399,$B$1,"000852.SH"),"")</f>
        <v>0</v>
      </c>
    </row>
    <row r="400" spans="1:35">
      <c r="A400" t="s">
        <v>432</v>
      </c>
      <c r="B400">
        <f>[1]!s_dq_close($A400,$B$1,3)</f>
        <v>22.57</v>
      </c>
      <c r="C400">
        <f>[1]!s_dq_volume($A400,$B$1)</f>
        <v>32715492</v>
      </c>
      <c r="D400">
        <f>[1]!s_dq_amount($A400,$B$1)</f>
        <v>739182200</v>
      </c>
      <c r="E400">
        <f>[1]!s_dq_turn($A400,$B$1)</f>
        <v>3.0875683649813102</v>
      </c>
      <c r="F400">
        <f>[1]!S_VAL_MV($A400,$B$1)</f>
        <v>26013336076.400002</v>
      </c>
      <c r="G400">
        <f>[1]!s_val_ev($A400,$B$1)</f>
        <v>26013336076.400002</v>
      </c>
      <c r="H400">
        <f>[1]!s_val_ev1($A400,$B$1)</f>
        <v>27172223378.040001</v>
      </c>
      <c r="I400">
        <f>IFERROR([1]!s_mq_amount($A400,$B$1),"")</f>
        <v>1566959888</v>
      </c>
      <c r="J400">
        <f>[1]!s_val_pe_ttm($A400,$B$1)</f>
        <v>29.2700004577637</v>
      </c>
      <c r="K400">
        <f>[1]!s_val_pb_lf($A400,$B$1)</f>
        <v>2.3578138351440399</v>
      </c>
      <c r="L400">
        <f>[1]!s_val_dividendyield2($A400,$B$1)</f>
        <v>0.17580409012394899</v>
      </c>
      <c r="M400">
        <f>[1]!s_val_evtoebitda($A400,$B$1)</f>
        <v>16.727235607003301</v>
      </c>
      <c r="N400">
        <f>[1]!s_risk_betar24($A400,$B$1)</f>
        <v>1.6991000175476101</v>
      </c>
      <c r="O400">
        <f>[1]!s_profitnotice_changeratio($A400,$B$1)</f>
        <v>0</v>
      </c>
      <c r="P400">
        <f>IFERROR([1]!i_pq_pctchange($A400,TEXT(DATE(YEAR($B$1),1,1),"yyyy-mm-dd"),$B$1),"")</f>
        <v>-8.8080808080808097</v>
      </c>
      <c r="Q400">
        <f>[1]!s_west_netprofit($A400,YEAR($B$1),$B$1,180)</f>
        <v>2385800000</v>
      </c>
      <c r="R400">
        <f>[1]!s_west_eps($A400,YEAR($B$1),$B$1,180)</f>
        <v>2.0694000720977801</v>
      </c>
      <c r="S400">
        <f>[1]!s_west_instnum_np($A400,YEAR($B$1),$B$1,180)</f>
        <v>5</v>
      </c>
      <c r="T400">
        <f>[1]!s_west_stdnetprofit($A400,YEAR($B$1),$B$1,180)</f>
        <v>656217723</v>
      </c>
      <c r="U400">
        <f>[1]!s_west_mediannetprofit($A400,YEAR($B$1),$B$1,180)</f>
        <v>2569000000</v>
      </c>
      <c r="V400">
        <f>[1]!s_west_maxnetprofit($A400,YEAR($B$1),$B$1,180)</f>
        <v>3032000000</v>
      </c>
      <c r="W400">
        <f>[1]!s_west_minnetprofit($A400,YEAR($B$1),$B$1,180)</f>
        <v>1307000000</v>
      </c>
      <c r="X400">
        <f>[1]!s_west_netprofit($A400,YEAR($B$1)+1,$B$1,180)</f>
        <v>2844600000</v>
      </c>
      <c r="Y400">
        <f>[1]!s_west_eps($A400,YEAR($B$1)+1,$B$1,180)</f>
        <v>2.4672999382018999</v>
      </c>
      <c r="Z400">
        <f>[1]!s_west_instnum_np($A400,YEAR($B$1)+1,$B$1,180)</f>
        <v>5</v>
      </c>
      <c r="AA400">
        <f>[1]!s_west_stdnetprofit($A400,YEAR($B$1)+1,$B$1,180)</f>
        <v>787602247</v>
      </c>
      <c r="AB400">
        <f>[1]!s_west_mediannetprofit($A400,YEAR($B$1)+1,$B$1,180)</f>
        <v>3022000000</v>
      </c>
      <c r="AC400">
        <f>[1]!s_west_maxnetprofit($A400,YEAR($B$1)+1,$B$1,180)</f>
        <v>3575000000</v>
      </c>
      <c r="AD400">
        <f>[1]!s_west_minnetprofit($A400,YEAR($B$1)+1,$B$1,180)</f>
        <v>1591000000</v>
      </c>
      <c r="AE400">
        <f>[1]!s_west_avgroe($A400,YEAR($B$1),$B$1,180)</f>
        <v>18.2399997711182</v>
      </c>
      <c r="AF400">
        <f>IFERROR([1]!s_info_indexweight($A400,$B$1,"000016.SH"),"")</f>
        <v>0</v>
      </c>
      <c r="AG400">
        <f>IFERROR([1]!s_info_indexweight($A400,$B$1,"000300.SH"),"")</f>
        <v>0</v>
      </c>
      <c r="AH400">
        <f>IFERROR([1]!s_info_indexweight($A400,$B$1,"000905.SH"),"")</f>
        <v>0</v>
      </c>
      <c r="AI400">
        <f>IFERROR([1]!s_info_indexweight($A400,$B$1,"000852.SH"),"")</f>
        <v>0.28399999999999997</v>
      </c>
    </row>
    <row r="401" spans="1:35">
      <c r="A401" t="s">
        <v>433</v>
      </c>
      <c r="B401">
        <f>[1]!s_dq_close($A401,$B$1,3)</f>
        <v>7.97</v>
      </c>
      <c r="C401">
        <f>[1]!s_dq_volume($A401,$B$1)</f>
        <v>104156837</v>
      </c>
      <c r="D401">
        <f>[1]!s_dq_amount($A401,$B$1)</f>
        <v>819574627</v>
      </c>
      <c r="E401">
        <f>[1]!s_dq_turn($A401,$B$1)</f>
        <v>3.1308453238491301</v>
      </c>
      <c r="F401">
        <f>[1]!S_VAL_MV($A401,$B$1)</f>
        <v>26514564120</v>
      </c>
      <c r="G401">
        <f>[1]!s_val_ev($A401,$B$1)</f>
        <v>26514564120</v>
      </c>
      <c r="H401">
        <f>[1]!s_val_ev1($A401,$B$1)</f>
        <v>29187971829.450001</v>
      </c>
      <c r="I401">
        <f>IFERROR([1]!s_mq_amount($A401,$B$1),"")</f>
        <v>1519573355</v>
      </c>
      <c r="J401">
        <f>[1]!s_val_pe_ttm($A401,$B$1)</f>
        <v>46.446945190429702</v>
      </c>
      <c r="K401">
        <f>[1]!s_val_pb_lf($A401,$B$1)</f>
        <v>3.0086033344268799</v>
      </c>
      <c r="L401">
        <f>[1]!s_val_dividendyield2($A401,$B$1)</f>
        <v>0.50188205771643701</v>
      </c>
      <c r="M401">
        <f>[1]!s_val_evtoebitda($A401,$B$1)</f>
        <v>37.0689223640099</v>
      </c>
      <c r="N401">
        <f>[1]!s_risk_betar24($A401,$B$1)</f>
        <v>0.763400018215179</v>
      </c>
      <c r="O401">
        <f>[1]!s_profitnotice_changeratio($A401,$B$1)</f>
        <v>0</v>
      </c>
      <c r="P401">
        <f>IFERROR([1]!i_pq_pctchange($A401,TEXT(DATE(YEAR($B$1),1,1),"yyyy-mm-dd"),$B$1),"")</f>
        <v>108.09399477806799</v>
      </c>
      <c r="Q401">
        <f>[1]!s_west_netprofit($A401,YEAR($B$1),$B$1,180)</f>
        <v>0</v>
      </c>
      <c r="R401">
        <f>[1]!s_west_eps($A401,YEAR($B$1),$B$1,180)</f>
        <v>0</v>
      </c>
      <c r="S401">
        <f>[1]!s_west_instnum_np($A401,YEAR($B$1),$B$1,180)</f>
        <v>0</v>
      </c>
      <c r="T401">
        <f>[1]!s_west_stdnetprofit($A401,YEAR($B$1),$B$1,180)</f>
        <v>0</v>
      </c>
      <c r="U401">
        <f>[1]!s_west_mediannetprofit($A401,YEAR($B$1),$B$1,180)</f>
        <v>0</v>
      </c>
      <c r="V401">
        <f>[1]!s_west_maxnetprofit($A401,YEAR($B$1),$B$1,180)</f>
        <v>0</v>
      </c>
      <c r="W401">
        <f>[1]!s_west_minnetprofit($A401,YEAR($B$1),$B$1,180)</f>
        <v>0</v>
      </c>
      <c r="X401">
        <f>[1]!s_west_netprofit($A401,YEAR($B$1)+1,$B$1,180)</f>
        <v>0</v>
      </c>
      <c r="Y401">
        <f>[1]!s_west_eps($A401,YEAR($B$1)+1,$B$1,180)</f>
        <v>0</v>
      </c>
      <c r="Z401">
        <f>[1]!s_west_instnum_np($A401,YEAR($B$1)+1,$B$1,180)</f>
        <v>0</v>
      </c>
      <c r="AA401">
        <f>[1]!s_west_stdnetprofit($A401,YEAR($B$1)+1,$B$1,180)</f>
        <v>0</v>
      </c>
      <c r="AB401">
        <f>[1]!s_west_mediannetprofit($A401,YEAR($B$1)+1,$B$1,180)</f>
        <v>0</v>
      </c>
      <c r="AC401">
        <f>[1]!s_west_maxnetprofit($A401,YEAR($B$1)+1,$B$1,180)</f>
        <v>0</v>
      </c>
      <c r="AD401">
        <f>[1]!s_west_minnetprofit($A401,YEAR($B$1)+1,$B$1,180)</f>
        <v>0</v>
      </c>
      <c r="AE401">
        <f>[1]!s_west_avgroe($A401,YEAR($B$1),$B$1,180)</f>
        <v>0</v>
      </c>
      <c r="AF401">
        <f>IFERROR([1]!s_info_indexweight($A401,$B$1,"000016.SH"),"")</f>
        <v>0</v>
      </c>
      <c r="AG401">
        <f>IFERROR([1]!s_info_indexweight($A401,$B$1,"000300.SH"),"")</f>
        <v>0</v>
      </c>
      <c r="AH401">
        <f>IFERROR([1]!s_info_indexweight($A401,$B$1,"000905.SH"),"")</f>
        <v>0</v>
      </c>
      <c r="AI401">
        <f>IFERROR([1]!s_info_indexweight($A401,$B$1,"000852.SH"),"")</f>
        <v>0.11700000000000001</v>
      </c>
    </row>
    <row r="402" spans="1:35">
      <c r="A402" t="s">
        <v>434</v>
      </c>
      <c r="B402">
        <f>[1]!s_dq_close($A402,$B$1,3)</f>
        <v>5.18</v>
      </c>
      <c r="C402">
        <f>[1]!s_dq_volume($A402,$B$1)</f>
        <v>24755891</v>
      </c>
      <c r="D402">
        <f>[1]!s_dq_amount($A402,$B$1)</f>
        <v>128525165</v>
      </c>
      <c r="E402">
        <f>[1]!s_dq_turn($A402,$B$1)</f>
        <v>0.68962302129473096</v>
      </c>
      <c r="F402">
        <f>[1]!S_VAL_MV($A402,$B$1)</f>
        <v>18595016613.459999</v>
      </c>
      <c r="G402">
        <f>[1]!s_val_ev($A402,$B$1)</f>
        <v>18595016613.459999</v>
      </c>
      <c r="H402">
        <f>[1]!s_val_ev1($A402,$B$1)</f>
        <v>49748717243.459999</v>
      </c>
      <c r="I402">
        <f>IFERROR([1]!s_mq_amount($A402,$B$1),"")</f>
        <v>282921880</v>
      </c>
      <c r="J402">
        <f>[1]!s_val_pe_ttm($A402,$B$1)</f>
        <v>19.996681213378899</v>
      </c>
      <c r="K402">
        <f>[1]!s_val_pb_lf($A402,$B$1)</f>
        <v>0.99165731668472301</v>
      </c>
      <c r="L402">
        <f>[1]!s_val_dividendyield2($A402,$B$1)</f>
        <v>1.93050193050193</v>
      </c>
      <c r="M402">
        <f>[1]!s_val_evtoebitda($A402,$B$1)</f>
        <v>0</v>
      </c>
      <c r="N402">
        <f>[1]!s_risk_betar24($A402,$B$1)</f>
        <v>1.58949995040894</v>
      </c>
      <c r="O402">
        <f>[1]!s_profitnotice_changeratio($A402,$B$1)</f>
        <v>0</v>
      </c>
      <c r="P402">
        <f>IFERROR([1]!i_pq_pctchange($A402,TEXT(DATE(YEAR($B$1),1,1),"yyyy-mm-dd"),$B$1),"")</f>
        <v>-13.5225375626044</v>
      </c>
      <c r="Q402">
        <f>[1]!s_west_netprofit($A402,YEAR($B$1),$B$1,180)</f>
        <v>0</v>
      </c>
      <c r="R402">
        <f>[1]!s_west_eps($A402,YEAR($B$1),$B$1,180)</f>
        <v>0</v>
      </c>
      <c r="S402">
        <f>[1]!s_west_instnum_np($A402,YEAR($B$1),$B$1,180)</f>
        <v>0</v>
      </c>
      <c r="T402">
        <f>[1]!s_west_stdnetprofit($A402,YEAR($B$1),$B$1,180)</f>
        <v>0</v>
      </c>
      <c r="U402">
        <f>[1]!s_west_mediannetprofit($A402,YEAR($B$1),$B$1,180)</f>
        <v>0</v>
      </c>
      <c r="V402">
        <f>[1]!s_west_maxnetprofit($A402,YEAR($B$1),$B$1,180)</f>
        <v>0</v>
      </c>
      <c r="W402">
        <f>[1]!s_west_minnetprofit($A402,YEAR($B$1),$B$1,180)</f>
        <v>0</v>
      </c>
      <c r="X402">
        <f>[1]!s_west_netprofit($A402,YEAR($B$1)+1,$B$1,180)</f>
        <v>0</v>
      </c>
      <c r="Y402">
        <f>[1]!s_west_eps($A402,YEAR($B$1)+1,$B$1,180)</f>
        <v>0</v>
      </c>
      <c r="Z402">
        <f>[1]!s_west_instnum_np($A402,YEAR($B$1)+1,$B$1,180)</f>
        <v>0</v>
      </c>
      <c r="AA402">
        <f>[1]!s_west_stdnetprofit($A402,YEAR($B$1)+1,$B$1,180)</f>
        <v>0</v>
      </c>
      <c r="AB402">
        <f>[1]!s_west_mediannetprofit($A402,YEAR($B$1)+1,$B$1,180)</f>
        <v>0</v>
      </c>
      <c r="AC402">
        <f>[1]!s_west_maxnetprofit($A402,YEAR($B$1)+1,$B$1,180)</f>
        <v>0</v>
      </c>
      <c r="AD402">
        <f>[1]!s_west_minnetprofit($A402,YEAR($B$1)+1,$B$1,180)</f>
        <v>0</v>
      </c>
      <c r="AE402">
        <f>[1]!s_west_avgroe($A402,YEAR($B$1),$B$1,180)</f>
        <v>0</v>
      </c>
      <c r="AF402">
        <f>IFERROR([1]!s_info_indexweight($A402,$B$1,"000016.SH"),"")</f>
        <v>0</v>
      </c>
      <c r="AG402">
        <f>IFERROR([1]!s_info_indexweight($A402,$B$1,"000300.SH"),"")</f>
        <v>0</v>
      </c>
      <c r="AH402">
        <f>IFERROR([1]!s_info_indexweight($A402,$B$1,"000905.SH"),"")</f>
        <v>0.106</v>
      </c>
      <c r="AI402">
        <f>IFERROR([1]!s_info_indexweight($A402,$B$1,"000852.SH"),"")</f>
        <v>0</v>
      </c>
    </row>
    <row r="403" spans="1:35">
      <c r="A403" t="s">
        <v>435</v>
      </c>
      <c r="B403">
        <f>[1]!s_dq_close($A403,$B$1,3)</f>
        <v>3.41</v>
      </c>
      <c r="C403">
        <f>[1]!s_dq_volume($A403,$B$1)</f>
        <v>292426564</v>
      </c>
      <c r="D403">
        <f>[1]!s_dq_amount($A403,$B$1)</f>
        <v>985404916</v>
      </c>
      <c r="E403">
        <f>[1]!s_dq_turn($A403,$B$1)</f>
        <v>5.0035023713305602</v>
      </c>
      <c r="F403">
        <f>[1]!S_VAL_MV($A403,$B$1)</f>
        <v>19949579016.07</v>
      </c>
      <c r="G403">
        <f>[1]!s_val_ev($A403,$B$1)</f>
        <v>19949579016.07</v>
      </c>
      <c r="H403">
        <f>[1]!s_val_ev1($A403,$B$1)</f>
        <v>25114373743.580002</v>
      </c>
      <c r="I403">
        <f>IFERROR([1]!s_mq_amount($A403,$B$1),"")</f>
        <v>1835651007</v>
      </c>
      <c r="J403">
        <f>[1]!s_val_pe_ttm($A403,$B$1)</f>
        <v>-17.272342681884801</v>
      </c>
      <c r="K403">
        <f>[1]!s_val_pb_lf($A403,$B$1)</f>
        <v>21.188966751098601</v>
      </c>
      <c r="L403">
        <f>[1]!s_val_dividendyield2($A403,$B$1)</f>
        <v>0</v>
      </c>
      <c r="M403">
        <f>[1]!s_val_evtoebitda($A403,$B$1)</f>
        <v>-76.311064711276899</v>
      </c>
      <c r="N403">
        <f>[1]!s_risk_betar24($A403,$B$1)</f>
        <v>1.2575999498367301</v>
      </c>
      <c r="O403">
        <f>[1]!s_profitnotice_changeratio($A403,$B$1)</f>
        <v>0</v>
      </c>
      <c r="P403">
        <f>IFERROR([1]!i_pq_pctchange($A403,TEXT(DATE(YEAR($B$1),1,1),"yyyy-mm-dd"),$B$1),"")</f>
        <v>21.785714285714299</v>
      </c>
      <c r="Q403">
        <f>[1]!s_west_netprofit($A403,YEAR($B$1),$B$1,180)</f>
        <v>0</v>
      </c>
      <c r="R403">
        <f>[1]!s_west_eps($A403,YEAR($B$1),$B$1,180)</f>
        <v>0</v>
      </c>
      <c r="S403">
        <f>[1]!s_west_instnum_np($A403,YEAR($B$1),$B$1,180)</f>
        <v>0</v>
      </c>
      <c r="T403">
        <f>[1]!s_west_stdnetprofit($A403,YEAR($B$1),$B$1,180)</f>
        <v>0</v>
      </c>
      <c r="U403">
        <f>[1]!s_west_mediannetprofit($A403,YEAR($B$1),$B$1,180)</f>
        <v>0</v>
      </c>
      <c r="V403">
        <f>[1]!s_west_maxnetprofit($A403,YEAR($B$1),$B$1,180)</f>
        <v>0</v>
      </c>
      <c r="W403">
        <f>[1]!s_west_minnetprofit($A403,YEAR($B$1),$B$1,180)</f>
        <v>0</v>
      </c>
      <c r="X403">
        <f>[1]!s_west_netprofit($A403,YEAR($B$1)+1,$B$1,180)</f>
        <v>0</v>
      </c>
      <c r="Y403">
        <f>[1]!s_west_eps($A403,YEAR($B$1)+1,$B$1,180)</f>
        <v>0</v>
      </c>
      <c r="Z403">
        <f>[1]!s_west_instnum_np($A403,YEAR($B$1)+1,$B$1,180)</f>
        <v>0</v>
      </c>
      <c r="AA403">
        <f>[1]!s_west_stdnetprofit($A403,YEAR($B$1)+1,$B$1,180)</f>
        <v>0</v>
      </c>
      <c r="AB403">
        <f>[1]!s_west_mediannetprofit($A403,YEAR($B$1)+1,$B$1,180)</f>
        <v>0</v>
      </c>
      <c r="AC403">
        <f>[1]!s_west_maxnetprofit($A403,YEAR($B$1)+1,$B$1,180)</f>
        <v>0</v>
      </c>
      <c r="AD403">
        <f>[1]!s_west_minnetprofit($A403,YEAR($B$1)+1,$B$1,180)</f>
        <v>0</v>
      </c>
      <c r="AE403">
        <f>[1]!s_west_avgroe($A403,YEAR($B$1),$B$1,180)</f>
        <v>0</v>
      </c>
      <c r="AF403">
        <f>IFERROR([1]!s_info_indexweight($A403,$B$1,"000016.SH"),"")</f>
        <v>0</v>
      </c>
      <c r="AG403">
        <f>IFERROR([1]!s_info_indexweight($A403,$B$1,"000300.SH"),"")</f>
        <v>0</v>
      </c>
      <c r="AH403">
        <f>IFERROR([1]!s_info_indexweight($A403,$B$1,"000905.SH"),"")</f>
        <v>0</v>
      </c>
      <c r="AI403">
        <f>IFERROR([1]!s_info_indexweight($A403,$B$1,"000852.SH"),"")</f>
        <v>0.17399999999999999</v>
      </c>
    </row>
    <row r="404" spans="1:35">
      <c r="A404" t="s">
        <v>436</v>
      </c>
      <c r="B404">
        <f>[1]!s_dq_close($A404,$B$1,3)</f>
        <v>11.74</v>
      </c>
      <c r="C404">
        <f>[1]!s_dq_volume($A404,$B$1)</f>
        <v>8946721</v>
      </c>
      <c r="D404">
        <f>[1]!s_dq_amount($A404,$B$1)</f>
        <v>105925357</v>
      </c>
      <c r="E404">
        <f>[1]!s_dq_turn($A404,$B$1)</f>
        <v>0.777449012016453</v>
      </c>
      <c r="F404">
        <f>[1]!S_VAL_MV($A404,$B$1)</f>
        <v>13547009388.719999</v>
      </c>
      <c r="G404">
        <f>[1]!s_val_ev($A404,$B$1)</f>
        <v>13547009388.719999</v>
      </c>
      <c r="H404">
        <f>[1]!s_val_ev1($A404,$B$1)</f>
        <v>13547519494.610001</v>
      </c>
      <c r="I404">
        <f>IFERROR([1]!s_mq_amount($A404,$B$1),"")</f>
        <v>246552200</v>
      </c>
      <c r="J404">
        <f>[1]!s_val_pe_ttm($A404,$B$1)</f>
        <v>17.633991241455099</v>
      </c>
      <c r="K404">
        <f>[1]!s_val_pb_lf($A404,$B$1)</f>
        <v>1.5449116230011</v>
      </c>
      <c r="L404">
        <f>[1]!s_val_dividendyield2($A404,$B$1)</f>
        <v>3.5775127768313499</v>
      </c>
      <c r="M404">
        <f>[1]!s_val_evtoebitda($A404,$B$1)</f>
        <v>10.8521762212089</v>
      </c>
      <c r="N404">
        <f>[1]!s_risk_betar24($A404,$B$1)</f>
        <v>1.4263999462127701</v>
      </c>
      <c r="O404">
        <f>[1]!s_profitnotice_changeratio($A404,$B$1)</f>
        <v>0</v>
      </c>
      <c r="P404">
        <f>IFERROR([1]!i_pq_pctchange($A404,TEXT(DATE(YEAR($B$1),1,1),"yyyy-mm-dd"),$B$1),"")</f>
        <v>-5.8675905477416999</v>
      </c>
      <c r="Q404">
        <f>[1]!s_west_netprofit($A404,YEAR($B$1),$B$1,180)</f>
        <v>810079333</v>
      </c>
      <c r="R404">
        <f>[1]!s_west_eps($A404,YEAR($B$1),$B$1,180)</f>
        <v>0.70200002193450906</v>
      </c>
      <c r="S404">
        <f>[1]!s_west_instnum_np($A404,YEAR($B$1),$B$1,180)</f>
        <v>15</v>
      </c>
      <c r="T404">
        <f>[1]!s_west_stdnetprofit($A404,YEAR($B$1),$B$1,180)</f>
        <v>13126937</v>
      </c>
      <c r="U404">
        <f>[1]!s_west_mediannetprofit($A404,YEAR($B$1),$B$1,180)</f>
        <v>813000000</v>
      </c>
      <c r="V404">
        <f>[1]!s_west_maxnetprofit($A404,YEAR($B$1),$B$1,180)</f>
        <v>832000000</v>
      </c>
      <c r="W404">
        <f>[1]!s_west_minnetprofit($A404,YEAR($B$1),$B$1,180)</f>
        <v>791000000</v>
      </c>
      <c r="X404">
        <f>[1]!s_west_netprofit($A404,YEAR($B$1)+1,$B$1,180)</f>
        <v>852779333</v>
      </c>
      <c r="Y404">
        <f>[1]!s_west_eps($A404,YEAR($B$1)+1,$B$1,180)</f>
        <v>0.73900002241134599</v>
      </c>
      <c r="Z404">
        <f>[1]!s_west_instnum_np($A404,YEAR($B$1)+1,$B$1,180)</f>
        <v>15</v>
      </c>
      <c r="AA404">
        <f>[1]!s_west_stdnetprofit($A404,YEAR($B$1)+1,$B$1,180)</f>
        <v>24515462</v>
      </c>
      <c r="AB404">
        <f>[1]!s_west_mediannetprofit($A404,YEAR($B$1)+1,$B$1,180)</f>
        <v>855000000</v>
      </c>
      <c r="AC404">
        <f>[1]!s_west_maxnetprofit($A404,YEAR($B$1)+1,$B$1,180)</f>
        <v>891000000</v>
      </c>
      <c r="AD404">
        <f>[1]!s_west_minnetprofit($A404,YEAR($B$1)+1,$B$1,180)</f>
        <v>815000000</v>
      </c>
      <c r="AE404">
        <f>[1]!s_west_avgroe($A404,YEAR($B$1),$B$1,180)</f>
        <v>8.8093004226684606</v>
      </c>
      <c r="AF404">
        <f>IFERROR([1]!s_info_indexweight($A404,$B$1,"000016.SH"),"")</f>
        <v>0</v>
      </c>
      <c r="AG404">
        <f>IFERROR([1]!s_info_indexweight($A404,$B$1,"000300.SH"),"")</f>
        <v>0</v>
      </c>
      <c r="AH404">
        <f>IFERROR([1]!s_info_indexweight($A404,$B$1,"000905.SH"),"")</f>
        <v>0</v>
      </c>
      <c r="AI404">
        <f>IFERROR([1]!s_info_indexweight($A404,$B$1,"000852.SH"),"")</f>
        <v>0.10199999999999999</v>
      </c>
    </row>
    <row r="405" spans="1:35">
      <c r="A405" t="s">
        <v>437</v>
      </c>
      <c r="B405">
        <f>[1]!s_dq_close($A405,$B$1,3)</f>
        <v>17.329999999999998</v>
      </c>
      <c r="C405">
        <f>[1]!s_dq_volume($A405,$B$1)</f>
        <v>5984903</v>
      </c>
      <c r="D405">
        <f>[1]!s_dq_amount($A405,$B$1)</f>
        <v>103395425</v>
      </c>
      <c r="E405">
        <f>[1]!s_dq_turn($A405,$B$1)</f>
        <v>0.64108955532426204</v>
      </c>
      <c r="F405">
        <f>[1]!S_VAL_MV($A405,$B$1)</f>
        <v>16375791414.280001</v>
      </c>
      <c r="G405">
        <f>[1]!s_val_ev($A405,$B$1)</f>
        <v>16375791414.280001</v>
      </c>
      <c r="H405">
        <f>[1]!s_val_ev1($A405,$B$1)</f>
        <v>16483068805.809999</v>
      </c>
      <c r="I405">
        <f>IFERROR([1]!s_mq_amount($A405,$B$1),"")</f>
        <v>201491892</v>
      </c>
      <c r="J405">
        <f>[1]!s_val_pe_ttm($A405,$B$1)</f>
        <v>13.395333290100099</v>
      </c>
      <c r="K405">
        <f>[1]!s_val_pb_lf($A405,$B$1)</f>
        <v>1.3870146274566699</v>
      </c>
      <c r="L405">
        <f>[1]!s_val_dividendyield2($A405,$B$1)</f>
        <v>5.77034045008656</v>
      </c>
      <c r="M405">
        <f>[1]!s_val_evtoebitda($A405,$B$1)</f>
        <v>10.1850849109273</v>
      </c>
      <c r="N405">
        <f>[1]!s_risk_betar24($A405,$B$1)</f>
        <v>1.1995999813079801</v>
      </c>
      <c r="O405">
        <f>[1]!s_profitnotice_changeratio($A405,$B$1)</f>
        <v>0</v>
      </c>
      <c r="P405">
        <f>IFERROR([1]!i_pq_pctchange($A405,TEXT(DATE(YEAR($B$1),1,1),"yyyy-mm-dd"),$B$1),"")</f>
        <v>-10.439276485788101</v>
      </c>
      <c r="Q405">
        <f>[1]!s_west_netprofit($A405,YEAR($B$1),$B$1,180)</f>
        <v>1351411875</v>
      </c>
      <c r="R405">
        <f>[1]!s_west_eps($A405,YEAR($B$1),$B$1,180)</f>
        <v>1.4300999641418499</v>
      </c>
      <c r="S405">
        <f>[1]!s_west_instnum_np($A405,YEAR($B$1),$B$1,180)</f>
        <v>16</v>
      </c>
      <c r="T405">
        <f>[1]!s_west_stdnetprofit($A405,YEAR($B$1),$B$1,180)</f>
        <v>51611799</v>
      </c>
      <c r="U405">
        <f>[1]!s_west_mediannetprofit($A405,YEAR($B$1),$B$1,180)</f>
        <v>1343240000</v>
      </c>
      <c r="V405">
        <f>[1]!s_west_maxnetprofit($A405,YEAR($B$1),$B$1,180)</f>
        <v>1454000000</v>
      </c>
      <c r="W405">
        <f>[1]!s_west_minnetprofit($A405,YEAR($B$1),$B$1,180)</f>
        <v>1263000000</v>
      </c>
      <c r="X405">
        <f>[1]!s_west_netprofit($A405,YEAR($B$1)+1,$B$1,180)</f>
        <v>1438008125</v>
      </c>
      <c r="Y405">
        <f>[1]!s_west_eps($A405,YEAR($B$1)+1,$B$1,180)</f>
        <v>1.52180004119873</v>
      </c>
      <c r="Z405">
        <f>[1]!s_west_instnum_np($A405,YEAR($B$1)+1,$B$1,180)</f>
        <v>16</v>
      </c>
      <c r="AA405">
        <f>[1]!s_west_stdnetprofit($A405,YEAR($B$1)+1,$B$1,180)</f>
        <v>62545771</v>
      </c>
      <c r="AB405">
        <f>[1]!s_west_mediannetprofit($A405,YEAR($B$1)+1,$B$1,180)</f>
        <v>1431000000</v>
      </c>
      <c r="AC405">
        <f>[1]!s_west_maxnetprofit($A405,YEAR($B$1)+1,$B$1,180)</f>
        <v>1542450000</v>
      </c>
      <c r="AD405">
        <f>[1]!s_west_minnetprofit($A405,YEAR($B$1)+1,$B$1,180)</f>
        <v>1317000000</v>
      </c>
      <c r="AE405">
        <f>[1]!s_west_avgroe($A405,YEAR($B$1),$B$1,180)</f>
        <v>11.1352996826172</v>
      </c>
      <c r="AF405">
        <f>IFERROR([1]!s_info_indexweight($A405,$B$1,"000016.SH"),"")</f>
        <v>0</v>
      </c>
      <c r="AG405">
        <f>IFERROR([1]!s_info_indexweight($A405,$B$1,"000300.SH"),"")</f>
        <v>0</v>
      </c>
      <c r="AH405">
        <f>IFERROR([1]!s_info_indexweight($A405,$B$1,"000905.SH"),"")</f>
        <v>7.8E-2</v>
      </c>
      <c r="AI405">
        <f>IFERROR([1]!s_info_indexweight($A405,$B$1,"000852.SH"),"")</f>
        <v>0</v>
      </c>
    </row>
    <row r="406" spans="1:35">
      <c r="A406" t="s">
        <v>438</v>
      </c>
      <c r="B406">
        <f>[1]!s_dq_close($A406,$B$1,3)</f>
        <v>7.37</v>
      </c>
      <c r="C406">
        <f>[1]!s_dq_volume($A406,$B$1)</f>
        <v>11272102</v>
      </c>
      <c r="D406">
        <f>[1]!s_dq_amount($A406,$B$1)</f>
        <v>83488570</v>
      </c>
      <c r="E406">
        <f>[1]!s_dq_turn($A406,$B$1)</f>
        <v>0.89106426266323202</v>
      </c>
      <c r="F406">
        <f>[1]!S_VAL_MV($A406,$B$1)</f>
        <v>9480604481.8099995</v>
      </c>
      <c r="G406">
        <f>[1]!s_val_ev($A406,$B$1)</f>
        <v>9480604481.8099995</v>
      </c>
      <c r="H406">
        <f>[1]!s_val_ev1($A406,$B$1)</f>
        <v>10081583026.65</v>
      </c>
      <c r="I406">
        <f>IFERROR([1]!s_mq_amount($A406,$B$1),"")</f>
        <v>186655429</v>
      </c>
      <c r="J406">
        <f>[1]!s_val_pe_ttm($A406,$B$1)</f>
        <v>26.743474960327099</v>
      </c>
      <c r="K406">
        <f>[1]!s_val_pb_lf($A406,$B$1)</f>
        <v>1.72166240215302</v>
      </c>
      <c r="L406">
        <f>[1]!s_val_dividendyield2($A406,$B$1)</f>
        <v>1.4077390783263599</v>
      </c>
      <c r="M406">
        <f>[1]!s_val_evtoebitda($A406,$B$1)</f>
        <v>9.6956670199759394</v>
      </c>
      <c r="N406">
        <f>[1]!s_risk_betar24($A406,$B$1)</f>
        <v>1.35220003128052</v>
      </c>
      <c r="O406">
        <f>[1]!s_profitnotice_changeratio($A406,$B$1)</f>
        <v>0</v>
      </c>
      <c r="P406">
        <f>IFERROR([1]!i_pq_pctchange($A406,TEXT(DATE(YEAR($B$1),1,1),"yyyy-mm-dd"),$B$1),"")</f>
        <v>-13.4637091530867</v>
      </c>
      <c r="Q406">
        <f>[1]!s_west_netprofit($A406,YEAR($B$1),$B$1,180)</f>
        <v>450600000</v>
      </c>
      <c r="R406">
        <f>[1]!s_west_eps($A406,YEAR($B$1),$B$1,180)</f>
        <v>0.35030001401901201</v>
      </c>
      <c r="S406">
        <f>[1]!s_west_instnum_np($A406,YEAR($B$1),$B$1,180)</f>
        <v>5</v>
      </c>
      <c r="T406">
        <f>[1]!s_west_stdnetprofit($A406,YEAR($B$1),$B$1,180)</f>
        <v>42382780</v>
      </c>
      <c r="U406">
        <f>[1]!s_west_mediannetprofit($A406,YEAR($B$1),$B$1,180)</f>
        <v>445000000</v>
      </c>
      <c r="V406">
        <f>[1]!s_west_maxnetprofit($A406,YEAR($B$1),$B$1,180)</f>
        <v>519000000</v>
      </c>
      <c r="W406">
        <f>[1]!s_west_minnetprofit($A406,YEAR($B$1),$B$1,180)</f>
        <v>402000000</v>
      </c>
      <c r="X406">
        <f>[1]!s_west_netprofit($A406,YEAR($B$1)+1,$B$1,180)</f>
        <v>555800000</v>
      </c>
      <c r="Y406">
        <f>[1]!s_west_eps($A406,YEAR($B$1)+1,$B$1,180)</f>
        <v>0.43209999799728399</v>
      </c>
      <c r="Z406">
        <f>[1]!s_west_instnum_np($A406,YEAR($B$1)+1,$B$1,180)</f>
        <v>5</v>
      </c>
      <c r="AA406">
        <f>[1]!s_west_stdnetprofit($A406,YEAR($B$1)+1,$B$1,180)</f>
        <v>64340500</v>
      </c>
      <c r="AB406">
        <f>[1]!s_west_mediannetprofit($A406,YEAR($B$1)+1,$B$1,180)</f>
        <v>538000000</v>
      </c>
      <c r="AC406">
        <f>[1]!s_west_maxnetprofit($A406,YEAR($B$1)+1,$B$1,180)</f>
        <v>667000000</v>
      </c>
      <c r="AD406">
        <f>[1]!s_west_minnetprofit($A406,YEAR($B$1)+1,$B$1,180)</f>
        <v>503000000</v>
      </c>
      <c r="AE406">
        <f>[1]!s_west_avgroe($A406,YEAR($B$1),$B$1,180)</f>
        <v>7.8439998626709002</v>
      </c>
      <c r="AF406">
        <f>IFERROR([1]!s_info_indexweight($A406,$B$1,"000016.SH"),"")</f>
        <v>0</v>
      </c>
      <c r="AG406">
        <f>IFERROR([1]!s_info_indexweight($A406,$B$1,"000300.SH"),"")</f>
        <v>0</v>
      </c>
      <c r="AH406">
        <f>IFERROR([1]!s_info_indexweight($A406,$B$1,"000905.SH"),"")</f>
        <v>0</v>
      </c>
      <c r="AI406">
        <f>IFERROR([1]!s_info_indexweight($A406,$B$1,"000852.SH"),"")</f>
        <v>0.05</v>
      </c>
    </row>
    <row r="407" spans="1:35">
      <c r="A407" t="s">
        <v>439</v>
      </c>
      <c r="B407">
        <f>[1]!s_dq_close($A407,$B$1,3)</f>
        <v>6.03</v>
      </c>
      <c r="C407">
        <f>[1]!s_dq_volume($A407,$B$1)</f>
        <v>19184900</v>
      </c>
      <c r="D407">
        <f>[1]!s_dq_amount($A407,$B$1)</f>
        <v>116031804</v>
      </c>
      <c r="E407">
        <f>[1]!s_dq_turn($A407,$B$1)</f>
        <v>1.3163525760775401</v>
      </c>
      <c r="F407">
        <f>[1]!S_VAL_MV($A407,$B$1)</f>
        <v>8869157252.4599991</v>
      </c>
      <c r="G407">
        <f>[1]!s_val_ev($A407,$B$1)</f>
        <v>8869157252.4599991</v>
      </c>
      <c r="H407">
        <f>[1]!s_val_ev1($A407,$B$1)</f>
        <v>8943667643.3999996</v>
      </c>
      <c r="I407">
        <f>IFERROR([1]!s_mq_amount($A407,$B$1),"")</f>
        <v>297649493</v>
      </c>
      <c r="J407">
        <f>[1]!s_val_pe_ttm($A407,$B$1)</f>
        <v>45.504825592041001</v>
      </c>
      <c r="K407">
        <f>[1]!s_val_pb_lf($A407,$B$1)</f>
        <v>2.3876633644103999</v>
      </c>
      <c r="L407">
        <f>[1]!s_val_dividendyield2($A407,$B$1)</f>
        <v>1.32669983416252</v>
      </c>
      <c r="M407">
        <f>[1]!s_val_evtoebitda($A407,$B$1)</f>
        <v>22.8689575099636</v>
      </c>
      <c r="N407">
        <f>[1]!s_risk_betar24($A407,$B$1)</f>
        <v>1.2381000518798799</v>
      </c>
      <c r="O407">
        <f>[1]!s_profitnotice_changeratio($A407,$B$1)</f>
        <v>0</v>
      </c>
      <c r="P407">
        <f>IFERROR([1]!i_pq_pctchange($A407,TEXT(DATE(YEAR($B$1),1,1),"yyyy-mm-dd"),$B$1),"")</f>
        <v>-7.3113067962023397</v>
      </c>
      <c r="Q407">
        <f>[1]!s_west_netprofit($A407,YEAR($B$1),$B$1,180)</f>
        <v>0</v>
      </c>
      <c r="R407">
        <f>[1]!s_west_eps($A407,YEAR($B$1),$B$1,180)</f>
        <v>0</v>
      </c>
      <c r="S407">
        <f>[1]!s_west_instnum_np($A407,YEAR($B$1),$B$1,180)</f>
        <v>0</v>
      </c>
      <c r="T407">
        <f>[1]!s_west_stdnetprofit($A407,YEAR($B$1),$B$1,180)</f>
        <v>0</v>
      </c>
      <c r="U407">
        <f>[1]!s_west_mediannetprofit($A407,YEAR($B$1),$B$1,180)</f>
        <v>0</v>
      </c>
      <c r="V407">
        <f>[1]!s_west_maxnetprofit($A407,YEAR($B$1),$B$1,180)</f>
        <v>0</v>
      </c>
      <c r="W407">
        <f>[1]!s_west_minnetprofit($A407,YEAR($B$1),$B$1,180)</f>
        <v>0</v>
      </c>
      <c r="X407">
        <f>[1]!s_west_netprofit($A407,YEAR($B$1)+1,$B$1,180)</f>
        <v>0</v>
      </c>
      <c r="Y407">
        <f>[1]!s_west_eps($A407,YEAR($B$1)+1,$B$1,180)</f>
        <v>0</v>
      </c>
      <c r="Z407">
        <f>[1]!s_west_instnum_np($A407,YEAR($B$1)+1,$B$1,180)</f>
        <v>0</v>
      </c>
      <c r="AA407">
        <f>[1]!s_west_stdnetprofit($A407,YEAR($B$1)+1,$B$1,180)</f>
        <v>0</v>
      </c>
      <c r="AB407">
        <f>[1]!s_west_mediannetprofit($A407,YEAR($B$1)+1,$B$1,180)</f>
        <v>0</v>
      </c>
      <c r="AC407">
        <f>[1]!s_west_maxnetprofit($A407,YEAR($B$1)+1,$B$1,180)</f>
        <v>0</v>
      </c>
      <c r="AD407">
        <f>[1]!s_west_minnetprofit($A407,YEAR($B$1)+1,$B$1,180)</f>
        <v>0</v>
      </c>
      <c r="AE407">
        <f>[1]!s_west_avgroe($A407,YEAR($B$1),$B$1,180)</f>
        <v>0</v>
      </c>
      <c r="AF407">
        <f>IFERROR([1]!s_info_indexweight($A407,$B$1,"000016.SH"),"")</f>
        <v>0</v>
      </c>
      <c r="AG407">
        <f>IFERROR([1]!s_info_indexweight($A407,$B$1,"000300.SH"),"")</f>
        <v>0</v>
      </c>
      <c r="AH407">
        <f>IFERROR([1]!s_info_indexweight($A407,$B$1,"000905.SH"),"")</f>
        <v>0</v>
      </c>
      <c r="AI407">
        <f>IFERROR([1]!s_info_indexweight($A407,$B$1,"000852.SH"),"")</f>
        <v>4.8000000000000001E-2</v>
      </c>
    </row>
    <row r="408" spans="1:35">
      <c r="A408" t="s">
        <v>440</v>
      </c>
      <c r="B408">
        <f>[1]!s_dq_close($A408,$B$1,3)</f>
        <v>15.62</v>
      </c>
      <c r="C408">
        <f>[1]!s_dq_volume($A408,$B$1)</f>
        <v>52876077</v>
      </c>
      <c r="D408">
        <f>[1]!s_dq_amount($A408,$B$1)</f>
        <v>829950103</v>
      </c>
      <c r="E408">
        <f>[1]!s_dq_turn($A408,$B$1)</f>
        <v>2.79902863938102</v>
      </c>
      <c r="F408">
        <f>[1]!S_VAL_MV($A408,$B$1)</f>
        <v>33371243315.080002</v>
      </c>
      <c r="G408">
        <f>[1]!s_val_ev($A408,$B$1)</f>
        <v>33371243315.080002</v>
      </c>
      <c r="H408">
        <f>[1]!s_val_ev1($A408,$B$1)</f>
        <v>33534538638.790001</v>
      </c>
      <c r="I408">
        <f>IFERROR([1]!s_mq_amount($A408,$B$1),"")</f>
        <v>1740711365</v>
      </c>
      <c r="J408">
        <f>[1]!s_val_pe_ttm($A408,$B$1)</f>
        <v>15.4064588546753</v>
      </c>
      <c r="K408">
        <f>[1]!s_val_pb_lf($A408,$B$1)</f>
        <v>3.2229568958282502</v>
      </c>
      <c r="L408">
        <f>[1]!s_val_dividendyield2($A408,$B$1)</f>
        <v>0.64020486555697798</v>
      </c>
      <c r="M408">
        <f>[1]!s_val_evtoebitda($A408,$B$1)</f>
        <v>14.2854713305488</v>
      </c>
      <c r="N408">
        <f>[1]!s_risk_betar24($A408,$B$1)</f>
        <v>1.8185000419616699</v>
      </c>
      <c r="O408">
        <f>[1]!s_profitnotice_changeratio($A408,$B$1)</f>
        <v>0</v>
      </c>
      <c r="P408">
        <f>IFERROR([1]!i_pq_pctchange($A408,TEXT(DATE(YEAR($B$1),1,1),"yyyy-mm-dd"),$B$1),"")</f>
        <v>-28.5779606767261</v>
      </c>
      <c r="Q408">
        <f>[1]!s_west_netprofit($A408,YEAR($B$1),$B$1,180)</f>
        <v>2671700476</v>
      </c>
      <c r="R408">
        <f>[1]!s_west_eps($A408,YEAR($B$1),$B$1,180)</f>
        <v>1.25049996376038</v>
      </c>
      <c r="S408">
        <f>[1]!s_west_instnum_np($A408,YEAR($B$1),$B$1,180)</f>
        <v>21</v>
      </c>
      <c r="T408">
        <f>[1]!s_west_stdnetprofit($A408,YEAR($B$1),$B$1,180)</f>
        <v>97218803</v>
      </c>
      <c r="U408">
        <f>[1]!s_west_mediannetprofit($A408,YEAR($B$1),$B$1,180)</f>
        <v>2694000000</v>
      </c>
      <c r="V408">
        <f>[1]!s_west_maxnetprofit($A408,YEAR($B$1),$B$1,180)</f>
        <v>2810000000</v>
      </c>
      <c r="W408">
        <f>[1]!s_west_minnetprofit($A408,YEAR($B$1),$B$1,180)</f>
        <v>2377000000</v>
      </c>
      <c r="X408">
        <f>[1]!s_west_netprofit($A408,YEAR($B$1)+1,$B$1,180)</f>
        <v>3023157143</v>
      </c>
      <c r="Y408">
        <f>[1]!s_west_eps($A408,YEAR($B$1)+1,$B$1,180)</f>
        <v>1.41499996185303</v>
      </c>
      <c r="Z408">
        <f>[1]!s_west_instnum_np($A408,YEAR($B$1)+1,$B$1,180)</f>
        <v>21</v>
      </c>
      <c r="AA408">
        <f>[1]!s_west_stdnetprofit($A408,YEAR($B$1)+1,$B$1,180)</f>
        <v>98430785</v>
      </c>
      <c r="AB408">
        <f>[1]!s_west_mediannetprofit($A408,YEAR($B$1)+1,$B$1,180)</f>
        <v>3021000000</v>
      </c>
      <c r="AC408">
        <f>[1]!s_west_maxnetprofit($A408,YEAR($B$1)+1,$B$1,180)</f>
        <v>3282000000</v>
      </c>
      <c r="AD408">
        <f>[1]!s_west_minnetprofit($A408,YEAR($B$1)+1,$B$1,180)</f>
        <v>2731000000</v>
      </c>
      <c r="AE408">
        <f>[1]!s_west_avgroe($A408,YEAR($B$1),$B$1,180)</f>
        <v>23.216699600219702</v>
      </c>
      <c r="AF408">
        <f>IFERROR([1]!s_info_indexweight($A408,$B$1,"000016.SH"),"")</f>
        <v>0</v>
      </c>
      <c r="AG408">
        <f>IFERROR([1]!s_info_indexweight($A408,$B$1,"000300.SH"),"")</f>
        <v>0</v>
      </c>
      <c r="AH408">
        <f>IFERROR([1]!s_info_indexweight($A408,$B$1,"000905.SH"),"")</f>
        <v>0.26</v>
      </c>
      <c r="AI408">
        <f>IFERROR([1]!s_info_indexweight($A408,$B$1,"000852.SH"),"")</f>
        <v>0</v>
      </c>
    </row>
    <row r="409" spans="1:35">
      <c r="A409" t="s">
        <v>441</v>
      </c>
      <c r="B409">
        <f>[1]!s_dq_close($A409,$B$1,3)</f>
        <v>51.95</v>
      </c>
      <c r="C409">
        <f>[1]!s_dq_volume($A409,$B$1)</f>
        <v>12950851</v>
      </c>
      <c r="D409">
        <f>[1]!s_dq_amount($A409,$B$1)</f>
        <v>670383590</v>
      </c>
      <c r="E409">
        <f>[1]!s_dq_turn($A409,$B$1)</f>
        <v>2.29163256612647</v>
      </c>
      <c r="F409">
        <f>[1]!S_VAL_MV($A409,$B$1)</f>
        <v>30246593633.299999</v>
      </c>
      <c r="G409">
        <f>[1]!s_val_ev($A409,$B$1)</f>
        <v>30246593633.299999</v>
      </c>
      <c r="H409">
        <f>[1]!s_val_ev1($A409,$B$1)</f>
        <v>30424206278.869999</v>
      </c>
      <c r="I409">
        <f>IFERROR([1]!s_mq_amount($A409,$B$1),"")</f>
        <v>1614719325</v>
      </c>
      <c r="J409">
        <f>[1]!s_val_pe_ttm($A409,$B$1)</f>
        <v>47.372982025146499</v>
      </c>
      <c r="K409">
        <f>[1]!s_val_pb_lf($A409,$B$1)</f>
        <v>6.4167318344116202</v>
      </c>
      <c r="L409">
        <f>[1]!s_val_dividendyield2($A409,$B$1)</f>
        <v>0.86621751684311799</v>
      </c>
      <c r="M409">
        <f>[1]!s_val_evtoebitda($A409,$B$1)</f>
        <v>38.066644734707801</v>
      </c>
      <c r="N409">
        <f>[1]!s_risk_betar24($A409,$B$1)</f>
        <v>2.1133999824523899</v>
      </c>
      <c r="O409">
        <f>[1]!s_profitnotice_changeratio($A409,$B$1)</f>
        <v>0</v>
      </c>
      <c r="P409">
        <f>IFERROR([1]!i_pq_pctchange($A409,TEXT(DATE(YEAR($B$1),1,1),"yyyy-mm-dd"),$B$1),"")</f>
        <v>7.9142319974747197</v>
      </c>
      <c r="Q409">
        <f>[1]!s_west_netprofit($A409,YEAR($B$1),$B$1,180)</f>
        <v>930880897</v>
      </c>
      <c r="R409">
        <f>[1]!s_west_eps($A409,YEAR($B$1),$B$1,180)</f>
        <v>1.59879994392395</v>
      </c>
      <c r="S409">
        <f>[1]!s_west_instnum_np($A409,YEAR($B$1),$B$1,180)</f>
        <v>12</v>
      </c>
      <c r="T409">
        <f>[1]!s_west_stdnetprofit($A409,YEAR($B$1),$B$1,180)</f>
        <v>57403163</v>
      </c>
      <c r="U409">
        <f>[1]!s_west_mediannetprofit($A409,YEAR($B$1),$B$1,180)</f>
        <v>907380000</v>
      </c>
      <c r="V409">
        <f>[1]!s_west_maxnetprofit($A409,YEAR($B$1),$B$1,180)</f>
        <v>1046000000</v>
      </c>
      <c r="W409">
        <f>[1]!s_west_minnetprofit($A409,YEAR($B$1),$B$1,180)</f>
        <v>850000000</v>
      </c>
      <c r="X409">
        <f>[1]!s_west_netprofit($A409,YEAR($B$1)+1,$B$1,180)</f>
        <v>1253740710</v>
      </c>
      <c r="Y409">
        <f>[1]!s_west_eps($A409,YEAR($B$1)+1,$B$1,180)</f>
        <v>2.1533999443054199</v>
      </c>
      <c r="Z409">
        <f>[1]!s_west_instnum_np($A409,YEAR($B$1)+1,$B$1,180)</f>
        <v>12</v>
      </c>
      <c r="AA409">
        <f>[1]!s_west_stdnetprofit($A409,YEAR($B$1)+1,$B$1,180)</f>
        <v>112559772</v>
      </c>
      <c r="AB409">
        <f>[1]!s_west_mediannetprofit($A409,YEAR($B$1)+1,$B$1,180)</f>
        <v>1244000000</v>
      </c>
      <c r="AC409">
        <f>[1]!s_west_maxnetprofit($A409,YEAR($B$1)+1,$B$1,180)</f>
        <v>1451000000</v>
      </c>
      <c r="AD409">
        <f>[1]!s_west_minnetprofit($A409,YEAR($B$1)+1,$B$1,180)</f>
        <v>1111000000</v>
      </c>
      <c r="AE409">
        <f>[1]!s_west_avgroe($A409,YEAR($B$1),$B$1,180)</f>
        <v>16.919000625610401</v>
      </c>
      <c r="AF409">
        <f>IFERROR([1]!s_info_indexweight($A409,$B$1,"000016.SH"),"")</f>
        <v>0</v>
      </c>
      <c r="AG409">
        <f>IFERROR([1]!s_info_indexweight($A409,$B$1,"000300.SH"),"")</f>
        <v>0</v>
      </c>
      <c r="AH409">
        <f>IFERROR([1]!s_info_indexweight($A409,$B$1,"000905.SH"),"")</f>
        <v>0</v>
      </c>
      <c r="AI409">
        <f>IFERROR([1]!s_info_indexweight($A409,$B$1,"000852.SH"),"")</f>
        <v>0.13600000000000001</v>
      </c>
    </row>
    <row r="410" spans="1:35">
      <c r="A410" t="s">
        <v>442</v>
      </c>
      <c r="B410">
        <f>[1]!s_dq_close($A410,$B$1,3)</f>
        <v>10.55</v>
      </c>
      <c r="C410">
        <f>[1]!s_dq_volume($A410,$B$1)</f>
        <v>50729215</v>
      </c>
      <c r="D410">
        <f>[1]!s_dq_amount($A410,$B$1)</f>
        <v>529535462</v>
      </c>
      <c r="E410">
        <f>[1]!s_dq_turn($A410,$B$1)</f>
        <v>2.83913322033662</v>
      </c>
      <c r="F410">
        <f>[1]!S_VAL_MV($A410,$B$1)</f>
        <v>18957069841.900002</v>
      </c>
      <c r="G410">
        <f>[1]!s_val_ev($A410,$B$1)</f>
        <v>18957069841.900002</v>
      </c>
      <c r="H410">
        <f>[1]!s_val_ev1($A410,$B$1)</f>
        <v>32660784501.029999</v>
      </c>
      <c r="I410">
        <f>IFERROR([1]!s_mq_amount($A410,$B$1),"")</f>
        <v>1034068835</v>
      </c>
      <c r="J410">
        <f>[1]!s_val_pe_ttm($A410,$B$1)</f>
        <v>-82.5048828125</v>
      </c>
      <c r="K410">
        <f>[1]!s_val_pb_lf($A410,$B$1)</f>
        <v>2.18674516677856</v>
      </c>
      <c r="L410">
        <f>[1]!s_val_dividendyield2($A410,$B$1)</f>
        <v>0</v>
      </c>
      <c r="M410">
        <f>[1]!s_val_evtoebitda($A410,$B$1)</f>
        <v>34.283041102126397</v>
      </c>
      <c r="N410">
        <f>[1]!s_risk_betar24($A410,$B$1)</f>
        <v>1.20159995555878</v>
      </c>
      <c r="O410">
        <f>[1]!s_profitnotice_changeratio($A410,$B$1)</f>
        <v>0</v>
      </c>
      <c r="P410">
        <f>IFERROR([1]!i_pq_pctchange($A410,TEXT(DATE(YEAR($B$1),1,1),"yyyy-mm-dd"),$B$1),"")</f>
        <v>53.790087463556802</v>
      </c>
      <c r="Q410">
        <f>[1]!s_west_netprofit($A410,YEAR($B$1),$B$1,180)</f>
        <v>689776000</v>
      </c>
      <c r="R410">
        <f>[1]!s_west_eps($A410,YEAR($B$1),$B$1,180)</f>
        <v>0.383899986743927</v>
      </c>
      <c r="S410">
        <f>[1]!s_west_instnum_np($A410,YEAR($B$1),$B$1,180)</f>
        <v>10</v>
      </c>
      <c r="T410">
        <f>[1]!s_west_stdnetprofit($A410,YEAR($B$1),$B$1,180)</f>
        <v>63808609</v>
      </c>
      <c r="U410">
        <f>[1]!s_west_mediannetprofit($A410,YEAR($B$1),$B$1,180)</f>
        <v>706000000</v>
      </c>
      <c r="V410">
        <f>[1]!s_west_maxnetprofit($A410,YEAR($B$1),$B$1,180)</f>
        <v>783880000</v>
      </c>
      <c r="W410">
        <f>[1]!s_west_minnetprofit($A410,YEAR($B$1),$B$1,180)</f>
        <v>572000000</v>
      </c>
      <c r="X410">
        <f>[1]!s_west_netprofit($A410,YEAR($B$1)+1,$B$1,180)</f>
        <v>1104501000</v>
      </c>
      <c r="Y410">
        <f>[1]!s_west_eps($A410,YEAR($B$1)+1,$B$1,180)</f>
        <v>0.61460000276565596</v>
      </c>
      <c r="Z410">
        <f>[1]!s_west_instnum_np($A410,YEAR($B$1)+1,$B$1,180)</f>
        <v>10</v>
      </c>
      <c r="AA410">
        <f>[1]!s_west_stdnetprofit($A410,YEAR($B$1)+1,$B$1,180)</f>
        <v>177727785</v>
      </c>
      <c r="AB410">
        <f>[1]!s_west_mediannetprofit($A410,YEAR($B$1)+1,$B$1,180)</f>
        <v>1079000000</v>
      </c>
      <c r="AC410">
        <f>[1]!s_west_maxnetprofit($A410,YEAR($B$1)+1,$B$1,180)</f>
        <v>1523000000</v>
      </c>
      <c r="AD410">
        <f>[1]!s_west_minnetprofit($A410,YEAR($B$1)+1,$B$1,180)</f>
        <v>904010000</v>
      </c>
      <c r="AE410">
        <f>[1]!s_west_avgroe($A410,YEAR($B$1),$B$1,180)</f>
        <v>7.2789998054504403</v>
      </c>
      <c r="AF410">
        <f>IFERROR([1]!s_info_indexweight($A410,$B$1,"000016.SH"),"")</f>
        <v>0</v>
      </c>
      <c r="AG410">
        <f>IFERROR([1]!s_info_indexweight($A410,$B$1,"000300.SH"),"")</f>
        <v>0</v>
      </c>
      <c r="AH410">
        <f>IFERROR([1]!s_info_indexweight($A410,$B$1,"000905.SH"),"")</f>
        <v>0</v>
      </c>
      <c r="AI410">
        <f>IFERROR([1]!s_info_indexweight($A410,$B$1,"000852.SH"),"")</f>
        <v>0.107</v>
      </c>
    </row>
    <row r="411" spans="1:35">
      <c r="A411" t="s">
        <v>443</v>
      </c>
      <c r="B411">
        <f>[1]!s_dq_close($A411,$B$1,3)</f>
        <v>15.39</v>
      </c>
      <c r="C411">
        <f>[1]!s_dq_volume($A411,$B$1)</f>
        <v>89420921</v>
      </c>
      <c r="D411">
        <f>[1]!s_dq_amount($A411,$B$1)</f>
        <v>1357486378</v>
      </c>
      <c r="E411">
        <f>[1]!s_dq_turn($A411,$B$1)</f>
        <v>2.1773563374217599</v>
      </c>
      <c r="F411">
        <f>[1]!S_VAL_MV($A411,$B$1)</f>
        <v>71236268816.850006</v>
      </c>
      <c r="G411">
        <f>[1]!s_val_ev($A411,$B$1)</f>
        <v>71236268816.850006</v>
      </c>
      <c r="H411">
        <f>[1]!s_val_ev1($A411,$B$1)</f>
        <v>82724044861.029999</v>
      </c>
      <c r="I411">
        <f>IFERROR([1]!s_mq_amount($A411,$B$1),"")</f>
        <v>2446308603</v>
      </c>
      <c r="J411">
        <f>[1]!s_val_pe_ttm($A411,$B$1)</f>
        <v>11.915331840515099</v>
      </c>
      <c r="K411">
        <f>[1]!s_val_pb_lf($A411,$B$1)</f>
        <v>2.3608775138854998</v>
      </c>
      <c r="L411">
        <f>[1]!s_val_dividendyield2($A411,$B$1)</f>
        <v>3.5437458034759901</v>
      </c>
      <c r="M411">
        <f>[1]!s_val_evtoebitda($A411,$B$1)</f>
        <v>9.9343689365985792</v>
      </c>
      <c r="N411">
        <f>[1]!s_risk_betar24($A411,$B$1)</f>
        <v>1.2608000040054299</v>
      </c>
      <c r="O411">
        <f>[1]!s_profitnotice_changeratio($A411,$B$1)</f>
        <v>0</v>
      </c>
      <c r="P411">
        <f>IFERROR([1]!i_pq_pctchange($A411,TEXT(DATE(YEAR($B$1),1,1),"yyyy-mm-dd"),$B$1),"")</f>
        <v>-2.8925607562714601</v>
      </c>
      <c r="Q411">
        <f>[1]!s_west_netprofit($A411,YEAR($B$1),$B$1,180)</f>
        <v>8946600000</v>
      </c>
      <c r="R411">
        <f>[1]!s_west_eps($A411,YEAR($B$1),$B$1,180)</f>
        <v>1.93280005455017</v>
      </c>
      <c r="S411">
        <f>[1]!s_west_instnum_np($A411,YEAR($B$1),$B$1,180)</f>
        <v>21</v>
      </c>
      <c r="T411">
        <f>[1]!s_west_stdnetprofit($A411,YEAR($B$1),$B$1,180)</f>
        <v>999900516</v>
      </c>
      <c r="U411">
        <f>[1]!s_west_mediannetprofit($A411,YEAR($B$1),$B$1,180)</f>
        <v>9059000000</v>
      </c>
      <c r="V411">
        <f>[1]!s_west_maxnetprofit($A411,YEAR($B$1),$B$1,180)</f>
        <v>10542000000</v>
      </c>
      <c r="W411">
        <f>[1]!s_west_minnetprofit($A411,YEAR($B$1),$B$1,180)</f>
        <v>6016000000</v>
      </c>
      <c r="X411">
        <f>[1]!s_west_netprofit($A411,YEAR($B$1)+1,$B$1,180)</f>
        <v>9896791905</v>
      </c>
      <c r="Y411">
        <f>[1]!s_west_eps($A411,YEAR($B$1)+1,$B$1,180)</f>
        <v>2.1380999088287398</v>
      </c>
      <c r="Z411">
        <f>[1]!s_west_instnum_np($A411,YEAR($B$1)+1,$B$1,180)</f>
        <v>21</v>
      </c>
      <c r="AA411">
        <f>[1]!s_west_stdnetprofit($A411,YEAR($B$1)+1,$B$1,180)</f>
        <v>1134740953</v>
      </c>
      <c r="AB411">
        <f>[1]!s_west_mediannetprofit($A411,YEAR($B$1)+1,$B$1,180)</f>
        <v>10005000000</v>
      </c>
      <c r="AC411">
        <f>[1]!s_west_maxnetprofit($A411,YEAR($B$1)+1,$B$1,180)</f>
        <v>12405000000</v>
      </c>
      <c r="AD411">
        <f>[1]!s_west_minnetprofit($A411,YEAR($B$1)+1,$B$1,180)</f>
        <v>6848000000</v>
      </c>
      <c r="AE411">
        <f>[1]!s_west_avgroe($A411,YEAR($B$1),$B$1,180)</f>
        <v>26.274999618530298</v>
      </c>
      <c r="AF411">
        <f>IFERROR([1]!s_info_indexweight($A411,$B$1,"000016.SH"),"")</f>
        <v>0</v>
      </c>
      <c r="AG411">
        <f>IFERROR([1]!s_info_indexweight($A411,$B$1,"000300.SH"),"")</f>
        <v>0</v>
      </c>
      <c r="AH411">
        <f>IFERROR([1]!s_info_indexweight($A411,$B$1,"000905.SH"),"")</f>
        <v>0.39500000000000002</v>
      </c>
      <c r="AI411">
        <f>IFERROR([1]!s_info_indexweight($A411,$B$1,"000852.SH"),"")</f>
        <v>0</v>
      </c>
    </row>
    <row r="412" spans="1:35">
      <c r="A412" t="s">
        <v>444</v>
      </c>
      <c r="B412">
        <f>[1]!s_dq_close($A412,$B$1,3)</f>
        <v>19.920000000000002</v>
      </c>
      <c r="C412">
        <f>[1]!s_dq_volume($A412,$B$1)</f>
        <v>16722561</v>
      </c>
      <c r="D412">
        <f>[1]!s_dq_amount($A412,$B$1)</f>
        <v>332083619</v>
      </c>
      <c r="E412">
        <f>[1]!s_dq_turn($A412,$B$1)</f>
        <v>2.0260862342991102</v>
      </c>
      <c r="F412">
        <f>[1]!S_VAL_MV($A412,$B$1)</f>
        <v>16651828725.84</v>
      </c>
      <c r="G412">
        <f>[1]!s_val_ev($A412,$B$1)</f>
        <v>16651828725.84</v>
      </c>
      <c r="H412">
        <f>[1]!s_val_ev1($A412,$B$1)</f>
        <v>17046154818.4</v>
      </c>
      <c r="I412">
        <f>IFERROR([1]!s_mq_amount($A412,$B$1),"")</f>
        <v>720885463</v>
      </c>
      <c r="J412">
        <f>[1]!s_val_pe_ttm($A412,$B$1)</f>
        <v>37.580661773681598</v>
      </c>
      <c r="K412">
        <f>[1]!s_val_pb_lf($A412,$B$1)</f>
        <v>2.9821825027465798</v>
      </c>
      <c r="L412">
        <f>[1]!s_val_dividendyield2($A412,$B$1)</f>
        <v>0.50200803212851397</v>
      </c>
      <c r="M412">
        <f>[1]!s_val_evtoebitda($A412,$B$1)</f>
        <v>16.6970837203489</v>
      </c>
      <c r="N412">
        <f>[1]!s_risk_betar24($A412,$B$1)</f>
        <v>1.0700999498367301</v>
      </c>
      <c r="O412">
        <f>[1]!s_profitnotice_changeratio($A412,$B$1)</f>
        <v>0</v>
      </c>
      <c r="P412">
        <f>IFERROR([1]!i_pq_pctchange($A412,TEXT(DATE(YEAR($B$1),1,1),"yyyy-mm-dd"),$B$1),"")</f>
        <v>19.323947348861299</v>
      </c>
      <c r="Q412">
        <f>[1]!s_west_netprofit($A412,YEAR($B$1),$B$1,180)</f>
        <v>522569000</v>
      </c>
      <c r="R412">
        <f>[1]!s_west_eps($A412,YEAR($B$1),$B$1,180)</f>
        <v>0.62510001659393299</v>
      </c>
      <c r="S412">
        <f>[1]!s_west_instnum_np($A412,YEAR($B$1),$B$1,180)</f>
        <v>10</v>
      </c>
      <c r="T412">
        <f>[1]!s_west_stdnetprofit($A412,YEAR($B$1),$B$1,180)</f>
        <v>29676213</v>
      </c>
      <c r="U412">
        <f>[1]!s_west_mediannetprofit($A412,YEAR($B$1),$B$1,180)</f>
        <v>518345000</v>
      </c>
      <c r="V412">
        <f>[1]!s_west_maxnetprofit($A412,YEAR($B$1),$B$1,180)</f>
        <v>598000000</v>
      </c>
      <c r="W412">
        <f>[1]!s_west_minnetprofit($A412,YEAR($B$1),$B$1,180)</f>
        <v>490000000</v>
      </c>
      <c r="X412">
        <f>[1]!s_west_netprofit($A412,YEAR($B$1)+1,$B$1,180)</f>
        <v>620944000</v>
      </c>
      <c r="Y412">
        <f>[1]!s_west_eps($A412,YEAR($B$1)+1,$B$1,180)</f>
        <v>0.74279999732971203</v>
      </c>
      <c r="Z412">
        <f>[1]!s_west_instnum_np($A412,YEAR($B$1)+1,$B$1,180)</f>
        <v>10</v>
      </c>
      <c r="AA412">
        <f>[1]!s_west_stdnetprofit($A412,YEAR($B$1)+1,$B$1,180)</f>
        <v>60923889</v>
      </c>
      <c r="AB412">
        <f>[1]!s_west_mediannetprofit($A412,YEAR($B$1)+1,$B$1,180)</f>
        <v>617000000</v>
      </c>
      <c r="AC412">
        <f>[1]!s_west_maxnetprofit($A412,YEAR($B$1)+1,$B$1,180)</f>
        <v>778000000</v>
      </c>
      <c r="AD412">
        <f>[1]!s_west_minnetprofit($A412,YEAR($B$1)+1,$B$1,180)</f>
        <v>556000000</v>
      </c>
      <c r="AE412">
        <f>[1]!s_west_avgroe($A412,YEAR($B$1),$B$1,180)</f>
        <v>9.1770000457763707</v>
      </c>
      <c r="AF412">
        <f>IFERROR([1]!s_info_indexweight($A412,$B$1,"000016.SH"),"")</f>
        <v>0</v>
      </c>
      <c r="AG412">
        <f>IFERROR([1]!s_info_indexweight($A412,$B$1,"000300.SH"),"")</f>
        <v>0</v>
      </c>
      <c r="AH412">
        <f>IFERROR([1]!s_info_indexweight($A412,$B$1,"000905.SH"),"")</f>
        <v>0</v>
      </c>
      <c r="AI412">
        <f>IFERROR([1]!s_info_indexweight($A412,$B$1,"000852.SH"),"")</f>
        <v>7.2999999999999995E-2</v>
      </c>
    </row>
    <row r="413" spans="1:35">
      <c r="A413" t="s">
        <v>445</v>
      </c>
      <c r="B413">
        <f>[1]!s_dq_close($A413,$B$1,3)</f>
        <v>40.450000000000003</v>
      </c>
      <c r="C413">
        <f>[1]!s_dq_volume($A413,$B$1)</f>
        <v>41651652</v>
      </c>
      <c r="D413">
        <f>[1]!s_dq_amount($A413,$B$1)</f>
        <v>1629964517</v>
      </c>
      <c r="E413">
        <f>[1]!s_dq_turn($A413,$B$1)</f>
        <v>7.6509128862392499</v>
      </c>
      <c r="F413">
        <f>[1]!S_VAL_MV($A413,$B$1)</f>
        <v>23250089169.599998</v>
      </c>
      <c r="G413">
        <f>[1]!s_val_ev($A413,$B$1)</f>
        <v>23250089169.599998</v>
      </c>
      <c r="H413">
        <f>[1]!s_val_ev1($A413,$B$1)</f>
        <v>23741525518.369999</v>
      </c>
      <c r="I413">
        <f>IFERROR([1]!s_mq_amount($A413,$B$1),"")</f>
        <v>3175026574</v>
      </c>
      <c r="J413">
        <f>[1]!s_val_pe_ttm($A413,$B$1)</f>
        <v>92.218803405761705</v>
      </c>
      <c r="K413">
        <f>[1]!s_val_pb_lf($A413,$B$1)</f>
        <v>6.6201663017272896</v>
      </c>
      <c r="L413">
        <f>[1]!s_val_dividendyield2($A413,$B$1)</f>
        <v>0.74165636588380701</v>
      </c>
      <c r="M413">
        <f>[1]!s_val_evtoebitda($A413,$B$1)</f>
        <v>39.807013813992697</v>
      </c>
      <c r="N413">
        <f>[1]!s_risk_betar24($A413,$B$1)</f>
        <v>2.14809989929199</v>
      </c>
      <c r="O413">
        <f>[1]!s_profitnotice_changeratio($A413,$B$1)</f>
        <v>0</v>
      </c>
      <c r="P413">
        <f>IFERROR([1]!i_pq_pctchange($A413,TEXT(DATE(YEAR($B$1),1,1),"yyyy-mm-dd"),$B$1),"")</f>
        <v>36.195286195286201</v>
      </c>
      <c r="Q413">
        <f>[1]!s_west_netprofit($A413,YEAR($B$1),$B$1,180)</f>
        <v>498142857</v>
      </c>
      <c r="R413">
        <f>[1]!s_west_eps($A413,YEAR($B$1),$B$1,180)</f>
        <v>0.86640000343322798</v>
      </c>
      <c r="S413">
        <f>[1]!s_west_instnum_np($A413,YEAR($B$1),$B$1,180)</f>
        <v>7</v>
      </c>
      <c r="T413">
        <f>[1]!s_west_stdnetprofit($A413,YEAR($B$1),$B$1,180)</f>
        <v>73519677</v>
      </c>
      <c r="U413">
        <f>[1]!s_west_mediannetprofit($A413,YEAR($B$1),$B$1,180)</f>
        <v>490000000</v>
      </c>
      <c r="V413">
        <f>[1]!s_west_maxnetprofit($A413,YEAR($B$1),$B$1,180)</f>
        <v>652000000</v>
      </c>
      <c r="W413">
        <f>[1]!s_west_minnetprofit($A413,YEAR($B$1),$B$1,180)</f>
        <v>420000000</v>
      </c>
      <c r="X413">
        <f>[1]!s_west_netprofit($A413,YEAR($B$1)+1,$B$1,180)</f>
        <v>656714286</v>
      </c>
      <c r="Y413">
        <f>[1]!s_west_eps($A413,YEAR($B$1)+1,$B$1,180)</f>
        <v>1.14219999313354</v>
      </c>
      <c r="Z413">
        <f>[1]!s_west_instnum_np($A413,YEAR($B$1)+1,$B$1,180)</f>
        <v>7</v>
      </c>
      <c r="AA413">
        <f>[1]!s_west_stdnetprofit($A413,YEAR($B$1)+1,$B$1,180)</f>
        <v>118022193</v>
      </c>
      <c r="AB413">
        <f>[1]!s_west_mediannetprofit($A413,YEAR($B$1)+1,$B$1,180)</f>
        <v>611000000</v>
      </c>
      <c r="AC413">
        <f>[1]!s_west_maxnetprofit($A413,YEAR($B$1)+1,$B$1,180)</f>
        <v>889000000</v>
      </c>
      <c r="AD413">
        <f>[1]!s_west_minnetprofit($A413,YEAR($B$1)+1,$B$1,180)</f>
        <v>556000000</v>
      </c>
      <c r="AE413">
        <f>[1]!s_west_avgroe($A413,YEAR($B$1),$B$1,180)</f>
        <v>13.0370998382568</v>
      </c>
      <c r="AF413">
        <f>IFERROR([1]!s_info_indexweight($A413,$B$1,"000016.SH"),"")</f>
        <v>0</v>
      </c>
      <c r="AG413">
        <f>IFERROR([1]!s_info_indexweight($A413,$B$1,"000300.SH"),"")</f>
        <v>0</v>
      </c>
      <c r="AH413">
        <f>IFERROR([1]!s_info_indexweight($A413,$B$1,"000905.SH"),"")</f>
        <v>0</v>
      </c>
      <c r="AI413">
        <f>IFERROR([1]!s_info_indexweight($A413,$B$1,"000852.SH"),"")</f>
        <v>0.16700000000000001</v>
      </c>
    </row>
    <row r="414" spans="1:35">
      <c r="A414" t="s">
        <v>446</v>
      </c>
      <c r="B414">
        <f>[1]!s_dq_close($A414,$B$1,3)</f>
        <v>6.31</v>
      </c>
      <c r="C414">
        <f>[1]!s_dq_volume($A414,$B$1)</f>
        <v>16898762</v>
      </c>
      <c r="D414">
        <f>[1]!s_dq_amount($A414,$B$1)</f>
        <v>106549737</v>
      </c>
      <c r="E414">
        <f>[1]!s_dq_turn($A414,$B$1)</f>
        <v>1.44532720540407</v>
      </c>
      <c r="F414">
        <f>[1]!S_VAL_MV($A414,$B$1)</f>
        <v>7408045660.9499998</v>
      </c>
      <c r="G414">
        <f>[1]!s_val_ev($A414,$B$1)</f>
        <v>7408045660.9499998</v>
      </c>
      <c r="H414">
        <f>[1]!s_val_ev1($A414,$B$1)</f>
        <v>9021301217.7800007</v>
      </c>
      <c r="I414">
        <f>IFERROR([1]!s_mq_amount($A414,$B$1),"")</f>
        <v>240115163</v>
      </c>
      <c r="J414">
        <f>[1]!s_val_pe_ttm($A414,$B$1)</f>
        <v>24.548721313476602</v>
      </c>
      <c r="K414">
        <f>[1]!s_val_pb_lf($A414,$B$1)</f>
        <v>1.6875919103622401</v>
      </c>
      <c r="L414">
        <f>[1]!s_val_dividendyield2($A414,$B$1)</f>
        <v>0</v>
      </c>
      <c r="M414">
        <f>[1]!s_val_evtoebitda($A414,$B$1)</f>
        <v>10.0266894893753</v>
      </c>
      <c r="N414">
        <f>[1]!s_risk_betar24($A414,$B$1)</f>
        <v>1.1864999532699601</v>
      </c>
      <c r="O414">
        <f>[1]!s_profitnotice_changeratio($A414,$B$1)</f>
        <v>0</v>
      </c>
      <c r="P414">
        <f>IFERROR([1]!i_pq_pctchange($A414,TEXT(DATE(YEAR($B$1),1,1),"yyyy-mm-dd"),$B$1),"")</f>
        <v>-30.353200883002199</v>
      </c>
      <c r="Q414">
        <f>[1]!s_west_netprofit($A414,YEAR($B$1),$B$1,180)</f>
        <v>0</v>
      </c>
      <c r="R414">
        <f>[1]!s_west_eps($A414,YEAR($B$1),$B$1,180)</f>
        <v>0</v>
      </c>
      <c r="S414">
        <f>[1]!s_west_instnum_np($A414,YEAR($B$1),$B$1,180)</f>
        <v>0</v>
      </c>
      <c r="T414">
        <f>[1]!s_west_stdnetprofit($A414,YEAR($B$1),$B$1,180)</f>
        <v>0</v>
      </c>
      <c r="U414">
        <f>[1]!s_west_mediannetprofit($A414,YEAR($B$1),$B$1,180)</f>
        <v>0</v>
      </c>
      <c r="V414">
        <f>[1]!s_west_maxnetprofit($A414,YEAR($B$1),$B$1,180)</f>
        <v>0</v>
      </c>
      <c r="W414">
        <f>[1]!s_west_minnetprofit($A414,YEAR($B$1),$B$1,180)</f>
        <v>0</v>
      </c>
      <c r="X414">
        <f>[1]!s_west_netprofit($A414,YEAR($B$1)+1,$B$1,180)</f>
        <v>0</v>
      </c>
      <c r="Y414">
        <f>[1]!s_west_eps($A414,YEAR($B$1)+1,$B$1,180)</f>
        <v>0</v>
      </c>
      <c r="Z414">
        <f>[1]!s_west_instnum_np($A414,YEAR($B$1)+1,$B$1,180)</f>
        <v>0</v>
      </c>
      <c r="AA414">
        <f>[1]!s_west_stdnetprofit($A414,YEAR($B$1)+1,$B$1,180)</f>
        <v>0</v>
      </c>
      <c r="AB414">
        <f>[1]!s_west_mediannetprofit($A414,YEAR($B$1)+1,$B$1,180)</f>
        <v>0</v>
      </c>
      <c r="AC414">
        <f>[1]!s_west_maxnetprofit($A414,YEAR($B$1)+1,$B$1,180)</f>
        <v>0</v>
      </c>
      <c r="AD414">
        <f>[1]!s_west_minnetprofit($A414,YEAR($B$1)+1,$B$1,180)</f>
        <v>0</v>
      </c>
      <c r="AE414">
        <f>[1]!s_west_avgroe($A414,YEAR($B$1),$B$1,180)</f>
        <v>0</v>
      </c>
      <c r="AF414">
        <f>IFERROR([1]!s_info_indexweight($A414,$B$1,"000016.SH"),"")</f>
        <v>0</v>
      </c>
      <c r="AG414">
        <f>IFERROR([1]!s_info_indexweight($A414,$B$1,"000300.SH"),"")</f>
        <v>0</v>
      </c>
      <c r="AH414">
        <f>IFERROR([1]!s_info_indexweight($A414,$B$1,"000905.SH"),"")</f>
        <v>0</v>
      </c>
      <c r="AI414">
        <f>IFERROR([1]!s_info_indexweight($A414,$B$1,"000852.SH"),"")</f>
        <v>6.4000000000000001E-2</v>
      </c>
    </row>
    <row r="415" spans="1:35">
      <c r="A415" t="s">
        <v>447</v>
      </c>
      <c r="B415">
        <f>[1]!s_dq_close($A415,$B$1,3)</f>
        <v>12.49</v>
      </c>
      <c r="C415">
        <f>[1]!s_dq_volume($A415,$B$1)</f>
        <v>15736300</v>
      </c>
      <c r="D415">
        <f>[1]!s_dq_amount($A415,$B$1)</f>
        <v>195707705</v>
      </c>
      <c r="E415">
        <f>[1]!s_dq_turn($A415,$B$1)</f>
        <v>1.76853368667369</v>
      </c>
      <c r="F415">
        <f>[1]!S_VAL_MV($A415,$B$1)</f>
        <v>15084469787.379999</v>
      </c>
      <c r="G415">
        <f>[1]!s_val_ev($A415,$B$1)</f>
        <v>15084469787.379999</v>
      </c>
      <c r="H415">
        <f>[1]!s_val_ev1($A415,$B$1)</f>
        <v>28182505850.700001</v>
      </c>
      <c r="I415">
        <f>IFERROR([1]!s_mq_amount($A415,$B$1),"")</f>
        <v>471444625</v>
      </c>
      <c r="J415">
        <f>[1]!s_val_pe_ttm($A415,$B$1)</f>
        <v>17.2025241851807</v>
      </c>
      <c r="K415">
        <f>[1]!s_val_pb_lf($A415,$B$1)</f>
        <v>1.5527300834655799</v>
      </c>
      <c r="L415">
        <f>[1]!s_val_dividendyield2($A415,$B$1)</f>
        <v>0.80064051240992795</v>
      </c>
      <c r="M415">
        <f>[1]!s_val_evtoebitda($A415,$B$1)</f>
        <v>11.537344603896701</v>
      </c>
      <c r="N415">
        <f>[1]!s_risk_betar24($A415,$B$1)</f>
        <v>1.30840003490448</v>
      </c>
      <c r="O415">
        <f>[1]!s_profitnotice_changeratio($A415,$B$1)</f>
        <v>0</v>
      </c>
      <c r="P415">
        <f>IFERROR([1]!i_pq_pctchange($A415,TEXT(DATE(YEAR($B$1),1,1),"yyyy-mm-dd"),$B$1),"")</f>
        <v>5.6683587140439897</v>
      </c>
      <c r="Q415">
        <f>[1]!s_west_netprofit($A415,YEAR($B$1),$B$1,180)</f>
        <v>1255408000</v>
      </c>
      <c r="R415">
        <f>[1]!s_west_eps($A415,YEAR($B$1),$B$1,180)</f>
        <v>1.03929996490479</v>
      </c>
      <c r="S415">
        <f>[1]!s_west_instnum_np($A415,YEAR($B$1),$B$1,180)</f>
        <v>15</v>
      </c>
      <c r="T415">
        <f>[1]!s_west_stdnetprofit($A415,YEAR($B$1),$B$1,180)</f>
        <v>84053893</v>
      </c>
      <c r="U415">
        <f>[1]!s_west_mediannetprofit($A415,YEAR($B$1),$B$1,180)</f>
        <v>1232000000</v>
      </c>
      <c r="V415">
        <f>[1]!s_west_maxnetprofit($A415,YEAR($B$1),$B$1,180)</f>
        <v>1443000000</v>
      </c>
      <c r="W415">
        <f>[1]!s_west_minnetprofit($A415,YEAR($B$1),$B$1,180)</f>
        <v>1137000000</v>
      </c>
      <c r="X415">
        <f>[1]!s_west_netprofit($A415,YEAR($B$1)+1,$B$1,180)</f>
        <v>1582642000</v>
      </c>
      <c r="Y415">
        <f>[1]!s_west_eps($A415,YEAR($B$1)+1,$B$1,180)</f>
        <v>1.3101999759674099</v>
      </c>
      <c r="Z415">
        <f>[1]!s_west_instnum_np($A415,YEAR($B$1)+1,$B$1,180)</f>
        <v>15</v>
      </c>
      <c r="AA415">
        <f>[1]!s_west_stdnetprofit($A415,YEAR($B$1)+1,$B$1,180)</f>
        <v>138822614</v>
      </c>
      <c r="AB415">
        <f>[1]!s_west_mediannetprofit($A415,YEAR($B$1)+1,$B$1,180)</f>
        <v>1573000000</v>
      </c>
      <c r="AC415">
        <f>[1]!s_west_maxnetprofit($A415,YEAR($B$1)+1,$B$1,180)</f>
        <v>1879000000</v>
      </c>
      <c r="AD415">
        <f>[1]!s_west_minnetprofit($A415,YEAR($B$1)+1,$B$1,180)</f>
        <v>1424000000</v>
      </c>
      <c r="AE415">
        <f>[1]!s_west_avgroe($A415,YEAR($B$1),$B$1,180)</f>
        <v>12.1127004623413</v>
      </c>
      <c r="AF415">
        <f>IFERROR([1]!s_info_indexweight($A415,$B$1,"000016.SH"),"")</f>
        <v>0</v>
      </c>
      <c r="AG415">
        <f>IFERROR([1]!s_info_indexweight($A415,$B$1,"000300.SH"),"")</f>
        <v>0</v>
      </c>
      <c r="AH415">
        <f>IFERROR([1]!s_info_indexweight($A415,$B$1,"000905.SH"),"")</f>
        <v>0</v>
      </c>
      <c r="AI415">
        <f>IFERROR([1]!s_info_indexweight($A415,$B$1,"000852.SH"),"")</f>
        <v>0.115</v>
      </c>
    </row>
    <row r="416" spans="1:35">
      <c r="A416" t="s">
        <v>448</v>
      </c>
      <c r="B416">
        <f>[1]!s_dq_close($A416,$B$1,3)</f>
        <v>18.97</v>
      </c>
      <c r="C416">
        <f>[1]!s_dq_volume($A416,$B$1)</f>
        <v>7374010</v>
      </c>
      <c r="D416">
        <f>[1]!s_dq_amount($A416,$B$1)</f>
        <v>139631590</v>
      </c>
      <c r="E416">
        <f>[1]!s_dq_turn($A416,$B$1)</f>
        <v>1.48618091744315</v>
      </c>
      <c r="F416">
        <f>[1]!S_VAL_MV($A416,$B$1)</f>
        <v>13089648156.41</v>
      </c>
      <c r="G416">
        <f>[1]!s_val_ev($A416,$B$1)</f>
        <v>13089648156.41</v>
      </c>
      <c r="H416">
        <f>[1]!s_val_ev1($A416,$B$1)</f>
        <v>23746536320.5</v>
      </c>
      <c r="I416">
        <f>IFERROR([1]!s_mq_amount($A416,$B$1),"")</f>
        <v>290264785</v>
      </c>
      <c r="J416">
        <f>[1]!s_val_pe_ttm($A416,$B$1)</f>
        <v>20.382503509521499</v>
      </c>
      <c r="K416">
        <f>[1]!s_val_pb_lf($A416,$B$1)</f>
        <v>1.32813668251038</v>
      </c>
      <c r="L416">
        <f>[1]!s_val_dividendyield2($A416,$B$1)</f>
        <v>1.8904311887009999</v>
      </c>
      <c r="M416">
        <f>[1]!s_val_evtoebitda($A416,$B$1)</f>
        <v>11.20786516658</v>
      </c>
      <c r="N416">
        <f>[1]!s_risk_betar24($A416,$B$1)</f>
        <v>1.6634999513626101</v>
      </c>
      <c r="O416">
        <f>[1]!s_profitnotice_changeratio($A416,$B$1)</f>
        <v>0</v>
      </c>
      <c r="P416">
        <f>IFERROR([1]!i_pq_pctchange($A416,TEXT(DATE(YEAR($B$1),1,1),"yyyy-mm-dd"),$B$1),"")</f>
        <v>15.389294403892899</v>
      </c>
      <c r="Q416">
        <f>[1]!s_west_netprofit($A416,YEAR($B$1),$B$1,180)</f>
        <v>815375882</v>
      </c>
      <c r="R416">
        <f>[1]!s_west_eps($A416,YEAR($B$1),$B$1,180)</f>
        <v>1.1816999912262001</v>
      </c>
      <c r="S416">
        <f>[1]!s_west_instnum_np($A416,YEAR($B$1),$B$1,180)</f>
        <v>17</v>
      </c>
      <c r="T416">
        <f>[1]!s_west_stdnetprofit($A416,YEAR($B$1),$B$1,180)</f>
        <v>69821943</v>
      </c>
      <c r="U416">
        <f>[1]!s_west_mediannetprofit($A416,YEAR($B$1),$B$1,180)</f>
        <v>804550000</v>
      </c>
      <c r="V416">
        <f>[1]!s_west_maxnetprofit($A416,YEAR($B$1),$B$1,180)</f>
        <v>933380000</v>
      </c>
      <c r="W416">
        <f>[1]!s_west_minnetprofit($A416,YEAR($B$1),$B$1,180)</f>
        <v>718510000</v>
      </c>
      <c r="X416">
        <f>[1]!s_west_netprofit($A416,YEAR($B$1)+1,$B$1,180)</f>
        <v>973247647</v>
      </c>
      <c r="Y416">
        <f>[1]!s_west_eps($A416,YEAR($B$1)+1,$B$1,180)</f>
        <v>1.41050004959106</v>
      </c>
      <c r="Z416">
        <f>[1]!s_west_instnum_np($A416,YEAR($B$1)+1,$B$1,180)</f>
        <v>17</v>
      </c>
      <c r="AA416">
        <f>[1]!s_west_stdnetprofit($A416,YEAR($B$1)+1,$B$1,180)</f>
        <v>135188640</v>
      </c>
      <c r="AB416">
        <f>[1]!s_west_mediannetprofit($A416,YEAR($B$1)+1,$B$1,180)</f>
        <v>985000000</v>
      </c>
      <c r="AC416">
        <f>[1]!s_west_maxnetprofit($A416,YEAR($B$1)+1,$B$1,180)</f>
        <v>1242600000</v>
      </c>
      <c r="AD416">
        <f>[1]!s_west_minnetprofit($A416,YEAR($B$1)+1,$B$1,180)</f>
        <v>787000000</v>
      </c>
      <c r="AE416">
        <f>[1]!s_west_avgroe($A416,YEAR($B$1),$B$1,180)</f>
        <v>7.73239994049072</v>
      </c>
      <c r="AF416">
        <f>IFERROR([1]!s_info_indexweight($A416,$B$1,"000016.SH"),"")</f>
        <v>0</v>
      </c>
      <c r="AG416">
        <f>IFERROR([1]!s_info_indexweight($A416,$B$1,"000300.SH"),"")</f>
        <v>0</v>
      </c>
      <c r="AH416">
        <f>IFERROR([1]!s_info_indexweight($A416,$B$1,"000905.SH"),"")</f>
        <v>0</v>
      </c>
      <c r="AI416">
        <f>IFERROR([1]!s_info_indexweight($A416,$B$1,"000852.SH"),"")</f>
        <v>8.3000000000000004E-2</v>
      </c>
    </row>
    <row r="417" spans="1:35">
      <c r="A417" t="s">
        <v>449</v>
      </c>
      <c r="B417">
        <f>[1]!s_dq_close($A417,$B$1,3)</f>
        <v>7.48</v>
      </c>
      <c r="C417">
        <f>[1]!s_dq_volume($A417,$B$1)</f>
        <v>3469449</v>
      </c>
      <c r="D417">
        <f>[1]!s_dq_amount($A417,$B$1)</f>
        <v>26166753</v>
      </c>
      <c r="E417">
        <f>[1]!s_dq_turn($A417,$B$1)</f>
        <v>0.52438846439601905</v>
      </c>
      <c r="F417">
        <f>[1]!S_VAL_MV($A417,$B$1)</f>
        <v>5562128000</v>
      </c>
      <c r="G417">
        <f>[1]!s_val_ev($A417,$B$1)</f>
        <v>5562128000</v>
      </c>
      <c r="H417">
        <f>[1]!s_val_ev1($A417,$B$1)</f>
        <v>5631732093.6099997</v>
      </c>
      <c r="I417">
        <f>IFERROR([1]!s_mq_amount($A417,$B$1),"")</f>
        <v>64316519</v>
      </c>
      <c r="J417">
        <f>[1]!s_val_pe_ttm($A417,$B$1)</f>
        <v>47.957691192627003</v>
      </c>
      <c r="K417">
        <f>[1]!s_val_pb_lf($A417,$B$1)</f>
        <v>1.1512759923934901</v>
      </c>
      <c r="L417">
        <f>[1]!s_val_dividendyield2($A417,$B$1)</f>
        <v>3.4661883484162899</v>
      </c>
      <c r="M417">
        <f>[1]!s_val_evtoebitda($A417,$B$1)</f>
        <v>9.2029756325392498</v>
      </c>
      <c r="N417">
        <f>[1]!s_risk_betar24($A417,$B$1)</f>
        <v>0.93440002202987704</v>
      </c>
      <c r="O417">
        <f>[1]!s_profitnotice_changeratio($A417,$B$1)</f>
        <v>0</v>
      </c>
      <c r="P417">
        <f>IFERROR([1]!i_pq_pctchange($A417,TEXT(DATE(YEAR($B$1),1,1),"yyyy-mm-dd"),$B$1),"")</f>
        <v>-26.738491674828602</v>
      </c>
      <c r="Q417">
        <f>[1]!s_west_netprofit($A417,YEAR($B$1),$B$1,180)</f>
        <v>0</v>
      </c>
      <c r="R417">
        <f>[1]!s_west_eps($A417,YEAR($B$1),$B$1,180)</f>
        <v>0</v>
      </c>
      <c r="S417">
        <f>[1]!s_west_instnum_np($A417,YEAR($B$1),$B$1,180)</f>
        <v>0</v>
      </c>
      <c r="T417">
        <f>[1]!s_west_stdnetprofit($A417,YEAR($B$1),$B$1,180)</f>
        <v>0</v>
      </c>
      <c r="U417">
        <f>[1]!s_west_mediannetprofit($A417,YEAR($B$1),$B$1,180)</f>
        <v>0</v>
      </c>
      <c r="V417">
        <f>[1]!s_west_maxnetprofit($A417,YEAR($B$1),$B$1,180)</f>
        <v>0</v>
      </c>
      <c r="W417">
        <f>[1]!s_west_minnetprofit($A417,YEAR($B$1),$B$1,180)</f>
        <v>0</v>
      </c>
      <c r="X417">
        <f>[1]!s_west_netprofit($A417,YEAR($B$1)+1,$B$1,180)</f>
        <v>0</v>
      </c>
      <c r="Y417">
        <f>[1]!s_west_eps($A417,YEAR($B$1)+1,$B$1,180)</f>
        <v>0</v>
      </c>
      <c r="Z417">
        <f>[1]!s_west_instnum_np($A417,YEAR($B$1)+1,$B$1,180)</f>
        <v>0</v>
      </c>
      <c r="AA417">
        <f>[1]!s_west_stdnetprofit($A417,YEAR($B$1)+1,$B$1,180)</f>
        <v>0</v>
      </c>
      <c r="AB417">
        <f>[1]!s_west_mediannetprofit($A417,YEAR($B$1)+1,$B$1,180)</f>
        <v>0</v>
      </c>
      <c r="AC417">
        <f>[1]!s_west_maxnetprofit($A417,YEAR($B$1)+1,$B$1,180)</f>
        <v>0</v>
      </c>
      <c r="AD417">
        <f>[1]!s_west_minnetprofit($A417,YEAR($B$1)+1,$B$1,180)</f>
        <v>0</v>
      </c>
      <c r="AE417">
        <f>[1]!s_west_avgroe($A417,YEAR($B$1),$B$1,180)</f>
        <v>0</v>
      </c>
      <c r="AF417">
        <f>IFERROR([1]!s_info_indexweight($A417,$B$1,"000016.SH"),"")</f>
        <v>0</v>
      </c>
      <c r="AG417">
        <f>IFERROR([1]!s_info_indexweight($A417,$B$1,"000300.SH"),"")</f>
        <v>0</v>
      </c>
      <c r="AH417">
        <f>IFERROR([1]!s_info_indexweight($A417,$B$1,"000905.SH"),"")</f>
        <v>0</v>
      </c>
      <c r="AI417">
        <f>IFERROR([1]!s_info_indexweight($A417,$B$1,"000852.SH"),"")</f>
        <v>2.4E-2</v>
      </c>
    </row>
    <row r="418" spans="1:35">
      <c r="A418" t="s">
        <v>450</v>
      </c>
      <c r="B418">
        <f>[1]!s_dq_close($A418,$B$1,3)</f>
        <v>20.98</v>
      </c>
      <c r="C418">
        <f>[1]!s_dq_volume($A418,$B$1)</f>
        <v>11332193</v>
      </c>
      <c r="D418">
        <f>[1]!s_dq_amount($A418,$B$1)</f>
        <v>238317054</v>
      </c>
      <c r="E418">
        <f>[1]!s_dq_turn($A418,$B$1)</f>
        <v>1.66535194474201</v>
      </c>
      <c r="F418">
        <f>[1]!S_VAL_MV($A418,$B$1)</f>
        <v>14277601012.200001</v>
      </c>
      <c r="G418">
        <f>[1]!s_val_ev($A418,$B$1)</f>
        <v>14277601012.200001</v>
      </c>
      <c r="H418">
        <f>[1]!s_val_ev1($A418,$B$1)</f>
        <v>14769730300.42</v>
      </c>
      <c r="I418">
        <f>IFERROR([1]!s_mq_amount($A418,$B$1),"")</f>
        <v>510346360</v>
      </c>
      <c r="J418">
        <f>[1]!s_val_pe_ttm($A418,$B$1)</f>
        <v>572.444580078125</v>
      </c>
      <c r="K418">
        <f>[1]!s_val_pb_lf($A418,$B$1)</f>
        <v>3.83250856399536</v>
      </c>
      <c r="L418">
        <f>[1]!s_val_dividendyield2($A418,$B$1)</f>
        <v>3.9561487130600599E-2</v>
      </c>
      <c r="M418">
        <f>[1]!s_val_evtoebitda($A418,$B$1)</f>
        <v>77.1570905694375</v>
      </c>
      <c r="N418">
        <f>[1]!s_risk_betar24($A418,$B$1)</f>
        <v>1.4132000207901001</v>
      </c>
      <c r="O418">
        <f>[1]!s_profitnotice_changeratio($A418,$B$1)</f>
        <v>0</v>
      </c>
      <c r="P418">
        <f>IFERROR([1]!i_pq_pctchange($A418,TEXT(DATE(YEAR($B$1),1,1),"yyyy-mm-dd"),$B$1),"")</f>
        <v>-39.170774137431103</v>
      </c>
      <c r="Q418">
        <f>[1]!s_west_netprofit($A418,YEAR($B$1),$B$1,180)</f>
        <v>63000000</v>
      </c>
      <c r="R418">
        <f>[1]!s_west_eps($A418,YEAR($B$1),$B$1,180)</f>
        <v>9.2600002884864793E-2</v>
      </c>
      <c r="S418">
        <f>[1]!s_west_instnum_np($A418,YEAR($B$1),$B$1,180)</f>
        <v>1</v>
      </c>
      <c r="T418">
        <f>[1]!s_west_stdnetprofit($A418,YEAR($B$1),$B$1,180)</f>
        <v>0</v>
      </c>
      <c r="U418">
        <f>[1]!s_west_mediannetprofit($A418,YEAR($B$1),$B$1,180)</f>
        <v>63000000</v>
      </c>
      <c r="V418">
        <f>[1]!s_west_maxnetprofit($A418,YEAR($B$1),$B$1,180)</f>
        <v>63000000</v>
      </c>
      <c r="W418">
        <f>[1]!s_west_minnetprofit($A418,YEAR($B$1),$B$1,180)</f>
        <v>63000000</v>
      </c>
      <c r="X418">
        <f>[1]!s_west_netprofit($A418,YEAR($B$1)+1,$B$1,180)</f>
        <v>94000000</v>
      </c>
      <c r="Y418">
        <f>[1]!s_west_eps($A418,YEAR($B$1)+1,$B$1,180)</f>
        <v>0.13809999823570299</v>
      </c>
      <c r="Z418">
        <f>[1]!s_west_instnum_np($A418,YEAR($B$1)+1,$B$1,180)</f>
        <v>1</v>
      </c>
      <c r="AA418">
        <f>[1]!s_west_stdnetprofit($A418,YEAR($B$1)+1,$B$1,180)</f>
        <v>0</v>
      </c>
      <c r="AB418">
        <f>[1]!s_west_mediannetprofit($A418,YEAR($B$1)+1,$B$1,180)</f>
        <v>94000000</v>
      </c>
      <c r="AC418">
        <f>[1]!s_west_maxnetprofit($A418,YEAR($B$1)+1,$B$1,180)</f>
        <v>94000000</v>
      </c>
      <c r="AD418">
        <f>[1]!s_west_minnetprofit($A418,YEAR($B$1)+1,$B$1,180)</f>
        <v>94000000</v>
      </c>
      <c r="AE418">
        <f>[1]!s_west_avgroe($A418,YEAR($B$1),$B$1,180)</f>
        <v>0</v>
      </c>
      <c r="AF418">
        <f>IFERROR([1]!s_info_indexweight($A418,$B$1,"000016.SH"),"")</f>
        <v>0</v>
      </c>
      <c r="AG418">
        <f>IFERROR([1]!s_info_indexweight($A418,$B$1,"000300.SH"),"")</f>
        <v>0</v>
      </c>
      <c r="AH418">
        <f>IFERROR([1]!s_info_indexweight($A418,$B$1,"000905.SH"),"")</f>
        <v>0</v>
      </c>
      <c r="AI418">
        <f>IFERROR([1]!s_info_indexweight($A418,$B$1,"000852.SH"),"")</f>
        <v>9.5000000000000001E-2</v>
      </c>
    </row>
    <row r="419" spans="1:35">
      <c r="A419" t="s">
        <v>451</v>
      </c>
      <c r="B419">
        <f>[1]!s_dq_close($A419,$B$1,3)</f>
        <v>21.83</v>
      </c>
      <c r="C419">
        <f>[1]!s_dq_volume($A419,$B$1)</f>
        <v>18658759</v>
      </c>
      <c r="D419">
        <f>[1]!s_dq_amount($A419,$B$1)</f>
        <v>408396169</v>
      </c>
      <c r="E419">
        <f>[1]!s_dq_turn($A419,$B$1)</f>
        <v>1.6509784262157501</v>
      </c>
      <c r="F419">
        <f>[1]!S_VAL_MV($A419,$B$1)</f>
        <v>27157875271.889999</v>
      </c>
      <c r="G419">
        <f>[1]!s_val_ev($A419,$B$1)</f>
        <v>27157875271.889999</v>
      </c>
      <c r="H419">
        <f>[1]!s_val_ev1($A419,$B$1)</f>
        <v>28228082014.279999</v>
      </c>
      <c r="I419">
        <f>IFERROR([1]!s_mq_amount($A419,$B$1),"")</f>
        <v>841125517</v>
      </c>
      <c r="J419">
        <f>[1]!s_val_pe_ttm($A419,$B$1)</f>
        <v>19.367324829101602</v>
      </c>
      <c r="K419">
        <f>[1]!s_val_pb_lf($A419,$B$1)</f>
        <v>2.65841507911682</v>
      </c>
      <c r="L419">
        <f>[1]!s_val_dividendyield2($A419,$B$1)</f>
        <v>1.3742556115437501</v>
      </c>
      <c r="M419">
        <f>[1]!s_val_evtoebitda($A419,$B$1)</f>
        <v>12.418896389860199</v>
      </c>
      <c r="N419">
        <f>[1]!s_risk_betar24($A419,$B$1)</f>
        <v>1.31309998035431</v>
      </c>
      <c r="O419">
        <f>[1]!s_profitnotice_changeratio($A419,$B$1)</f>
        <v>0</v>
      </c>
      <c r="P419">
        <f>IFERROR([1]!i_pq_pctchange($A419,TEXT(DATE(YEAR($B$1),1,1),"yyyy-mm-dd"),$B$1),"")</f>
        <v>18.319783197831999</v>
      </c>
      <c r="Q419">
        <f>[1]!s_west_netprofit($A419,YEAR($B$1),$B$1,180)</f>
        <v>1609435000</v>
      </c>
      <c r="R419">
        <f>[1]!s_west_eps($A419,YEAR($B$1),$B$1,180)</f>
        <v>1.2936999797821001</v>
      </c>
      <c r="S419">
        <f>[1]!s_west_instnum_np($A419,YEAR($B$1),$B$1,180)</f>
        <v>6</v>
      </c>
      <c r="T419">
        <f>[1]!s_west_stdnetprofit($A419,YEAR($B$1),$B$1,180)</f>
        <v>235544041</v>
      </c>
      <c r="U419">
        <f>[1]!s_west_mediannetprofit($A419,YEAR($B$1),$B$1,180)</f>
        <v>1551500000</v>
      </c>
      <c r="V419">
        <f>[1]!s_west_maxnetprofit($A419,YEAR($B$1),$B$1,180)</f>
        <v>2015000000</v>
      </c>
      <c r="W419">
        <f>[1]!s_west_minnetprofit($A419,YEAR($B$1),$B$1,180)</f>
        <v>1346000000</v>
      </c>
      <c r="X419">
        <f>[1]!s_west_netprofit($A419,YEAR($B$1)+1,$B$1,180)</f>
        <v>1922921667</v>
      </c>
      <c r="Y419">
        <f>[1]!s_west_eps($A419,YEAR($B$1)+1,$B$1,180)</f>
        <v>1.5456999540328999</v>
      </c>
      <c r="Z419">
        <f>[1]!s_west_instnum_np($A419,YEAR($B$1)+1,$B$1,180)</f>
        <v>6</v>
      </c>
      <c r="AA419">
        <f>[1]!s_west_stdnetprofit($A419,YEAR($B$1)+1,$B$1,180)</f>
        <v>330581035</v>
      </c>
      <c r="AB419">
        <f>[1]!s_west_mediannetprofit($A419,YEAR($B$1)+1,$B$1,180)</f>
        <v>1856265000</v>
      </c>
      <c r="AC419">
        <f>[1]!s_west_maxnetprofit($A419,YEAR($B$1)+1,$B$1,180)</f>
        <v>2441000000</v>
      </c>
      <c r="AD419">
        <f>[1]!s_west_minnetprofit($A419,YEAR($B$1)+1,$B$1,180)</f>
        <v>1565000000</v>
      </c>
      <c r="AE419">
        <f>[1]!s_west_avgroe($A419,YEAR($B$1),$B$1,180)</f>
        <v>14.9282999038696</v>
      </c>
      <c r="AF419">
        <f>IFERROR([1]!s_info_indexweight($A419,$B$1,"000016.SH"),"")</f>
        <v>0</v>
      </c>
      <c r="AG419">
        <f>IFERROR([1]!s_info_indexweight($A419,$B$1,"000300.SH"),"")</f>
        <v>0</v>
      </c>
      <c r="AH419">
        <f>IFERROR([1]!s_info_indexweight($A419,$B$1,"000905.SH"),"")</f>
        <v>0</v>
      </c>
      <c r="AI419">
        <f>IFERROR([1]!s_info_indexweight($A419,$B$1,"000852.SH"),"")</f>
        <v>0.14599999999999999</v>
      </c>
    </row>
    <row r="420" spans="1:35">
      <c r="A420" t="s">
        <v>452</v>
      </c>
      <c r="B420">
        <f>[1]!s_dq_close($A420,$B$1,3)</f>
        <v>6.2</v>
      </c>
      <c r="C420">
        <f>[1]!s_dq_volume($A420,$B$1)</f>
        <v>10087100</v>
      </c>
      <c r="D420">
        <f>[1]!s_dq_amount($A420,$B$1)</f>
        <v>63022783</v>
      </c>
      <c r="E420">
        <f>[1]!s_dq_turn($A420,$B$1)</f>
        <v>1.0716818315172201</v>
      </c>
      <c r="F420">
        <f>[1]!S_VAL_MV($A420,$B$1)</f>
        <v>7934760000</v>
      </c>
      <c r="G420">
        <f>[1]!s_val_ev($A420,$B$1)</f>
        <v>7934760000</v>
      </c>
      <c r="H420">
        <f>[1]!s_val_ev1($A420,$B$1)</f>
        <v>7937855092.75</v>
      </c>
      <c r="I420">
        <f>IFERROR([1]!s_mq_amount($A420,$B$1),"")</f>
        <v>129023137</v>
      </c>
      <c r="J420">
        <f>[1]!s_val_pe_ttm($A420,$B$1)</f>
        <v>24.574783325195298</v>
      </c>
      <c r="K420">
        <f>[1]!s_val_pb_lf($A420,$B$1)</f>
        <v>2.9773752689361599</v>
      </c>
      <c r="L420">
        <f>[1]!s_val_dividendyield2($A420,$B$1)</f>
        <v>2.3853273444943501</v>
      </c>
      <c r="M420">
        <f>[1]!s_val_evtoebitda($A420,$B$1)</f>
        <v>14.2228960138091</v>
      </c>
      <c r="N420">
        <f>[1]!s_risk_betar24($A420,$B$1)</f>
        <v>0.77829998731613204</v>
      </c>
      <c r="O420">
        <f>[1]!s_profitnotice_changeratio($A420,$B$1)</f>
        <v>0</v>
      </c>
      <c r="P420">
        <f>IFERROR([1]!i_pq_pctchange($A420,TEXT(DATE(YEAR($B$1),1,1),"yyyy-mm-dd"),$B$1),"")</f>
        <v>-19.192548460406702</v>
      </c>
      <c r="Q420">
        <f>[1]!s_west_netprofit($A420,YEAR($B$1),$B$1,180)</f>
        <v>349000000</v>
      </c>
      <c r="R420">
        <f>[1]!s_west_eps($A420,YEAR($B$1),$B$1,180)</f>
        <v>0.27270001173019398</v>
      </c>
      <c r="S420">
        <f>[1]!s_west_instnum_np($A420,YEAR($B$1),$B$1,180)</f>
        <v>1</v>
      </c>
      <c r="T420">
        <f>[1]!s_west_stdnetprofit($A420,YEAR($B$1),$B$1,180)</f>
        <v>0</v>
      </c>
      <c r="U420">
        <f>[1]!s_west_mediannetprofit($A420,YEAR($B$1),$B$1,180)</f>
        <v>349000000</v>
      </c>
      <c r="V420">
        <f>[1]!s_west_maxnetprofit($A420,YEAR($B$1),$B$1,180)</f>
        <v>349000000</v>
      </c>
      <c r="W420">
        <f>[1]!s_west_minnetprofit($A420,YEAR($B$1),$B$1,180)</f>
        <v>349000000</v>
      </c>
      <c r="X420">
        <f>[1]!s_west_netprofit($A420,YEAR($B$1)+1,$B$1,180)</f>
        <v>381000000</v>
      </c>
      <c r="Y420">
        <f>[1]!s_west_eps($A420,YEAR($B$1)+1,$B$1,180)</f>
        <v>0.29769998788833602</v>
      </c>
      <c r="Z420">
        <f>[1]!s_west_instnum_np($A420,YEAR($B$1)+1,$B$1,180)</f>
        <v>1</v>
      </c>
      <c r="AA420">
        <f>[1]!s_west_stdnetprofit($A420,YEAR($B$1)+1,$B$1,180)</f>
        <v>0</v>
      </c>
      <c r="AB420">
        <f>[1]!s_west_mediannetprofit($A420,YEAR($B$1)+1,$B$1,180)</f>
        <v>381000000</v>
      </c>
      <c r="AC420">
        <f>[1]!s_west_maxnetprofit($A420,YEAR($B$1)+1,$B$1,180)</f>
        <v>381000000</v>
      </c>
      <c r="AD420">
        <f>[1]!s_west_minnetprofit($A420,YEAR($B$1)+1,$B$1,180)</f>
        <v>381000000</v>
      </c>
      <c r="AE420">
        <f>[1]!s_west_avgroe($A420,YEAR($B$1),$B$1,180)</f>
        <v>11</v>
      </c>
      <c r="AF420">
        <f>IFERROR([1]!s_info_indexweight($A420,$B$1,"000016.SH"),"")</f>
        <v>0</v>
      </c>
      <c r="AG420">
        <f>IFERROR([1]!s_info_indexweight($A420,$B$1,"000300.SH"),"")</f>
        <v>0</v>
      </c>
      <c r="AH420">
        <f>IFERROR([1]!s_info_indexweight($A420,$B$1,"000905.SH"),"")</f>
        <v>0</v>
      </c>
      <c r="AI420">
        <f>IFERROR([1]!s_info_indexweight($A420,$B$1,"000852.SH"),"")</f>
        <v>6.0999999999999999E-2</v>
      </c>
    </row>
    <row r="421" spans="1:35">
      <c r="A421" t="s">
        <v>453</v>
      </c>
      <c r="B421">
        <f>[1]!s_dq_close($A421,$B$1,3)</f>
        <v>22.5</v>
      </c>
      <c r="C421">
        <f>[1]!s_dq_volume($A421,$B$1)</f>
        <v>8352814</v>
      </c>
      <c r="D421">
        <f>[1]!s_dq_amount($A421,$B$1)</f>
        <v>188542705</v>
      </c>
      <c r="E421">
        <f>[1]!s_dq_turn($A421,$B$1)</f>
        <v>1.65476482967125</v>
      </c>
      <c r="F421">
        <f>[1]!S_VAL_MV($A421,$B$1)</f>
        <v>11381742090</v>
      </c>
      <c r="G421">
        <f>[1]!s_val_ev($A421,$B$1)</f>
        <v>11381742090</v>
      </c>
      <c r="H421">
        <f>[1]!s_val_ev1($A421,$B$1)</f>
        <v>13955709967.129999</v>
      </c>
      <c r="I421">
        <f>IFERROR([1]!s_mq_amount($A421,$B$1),"")</f>
        <v>471385942</v>
      </c>
      <c r="J421">
        <f>[1]!s_val_pe_ttm($A421,$B$1)</f>
        <v>27.797012329101602</v>
      </c>
      <c r="K421">
        <f>[1]!s_val_pb_lf($A421,$B$1)</f>
        <v>2.0867936611175502</v>
      </c>
      <c r="L421">
        <f>[1]!s_val_dividendyield2($A421,$B$1)</f>
        <v>4.3674459680187701</v>
      </c>
      <c r="M421">
        <f>[1]!s_val_evtoebitda($A421,$B$1)</f>
        <v>16.9476006005752</v>
      </c>
      <c r="N421">
        <f>[1]!s_risk_betar24($A421,$B$1)</f>
        <v>1.68299996852875</v>
      </c>
      <c r="O421">
        <f>[1]!s_profitnotice_changeratio($A421,$B$1)</f>
        <v>0</v>
      </c>
      <c r="P421">
        <f>IFERROR([1]!i_pq_pctchange($A421,TEXT(DATE(YEAR($B$1),1,1),"yyyy-mm-dd"),$B$1),"")</f>
        <v>4.0703052728954701</v>
      </c>
      <c r="Q421">
        <f>[1]!s_west_netprofit($A421,YEAR($B$1),$B$1,180)</f>
        <v>665568050</v>
      </c>
      <c r="R421">
        <f>[1]!s_west_eps($A421,YEAR($B$1),$B$1,180)</f>
        <v>1.3157000541687001</v>
      </c>
      <c r="S421">
        <f>[1]!s_west_instnum_np($A421,YEAR($B$1),$B$1,180)</f>
        <v>23</v>
      </c>
      <c r="T421">
        <f>[1]!s_west_stdnetprofit($A421,YEAR($B$1),$B$1,180)</f>
        <v>22638141</v>
      </c>
      <c r="U421">
        <f>[1]!s_west_mediannetprofit($A421,YEAR($B$1),$B$1,180)</f>
        <v>664000000</v>
      </c>
      <c r="V421">
        <f>[1]!s_west_maxnetprofit($A421,YEAR($B$1),$B$1,180)</f>
        <v>715000000</v>
      </c>
      <c r="W421">
        <f>[1]!s_west_minnetprofit($A421,YEAR($B$1),$B$1,180)</f>
        <v>616000000</v>
      </c>
      <c r="X421">
        <f>[1]!s_west_netprofit($A421,YEAR($B$1)+1,$B$1,180)</f>
        <v>782815303</v>
      </c>
      <c r="Y421">
        <f>[1]!s_west_eps($A421,YEAR($B$1)+1,$B$1,180)</f>
        <v>1.5475000143051101</v>
      </c>
      <c r="Z421">
        <f>[1]!s_west_instnum_np($A421,YEAR($B$1)+1,$B$1,180)</f>
        <v>23</v>
      </c>
      <c r="AA421">
        <f>[1]!s_west_stdnetprofit($A421,YEAR($B$1)+1,$B$1,180)</f>
        <v>39437136</v>
      </c>
      <c r="AB421">
        <f>[1]!s_west_mediannetprofit($A421,YEAR($B$1)+1,$B$1,180)</f>
        <v>780000000</v>
      </c>
      <c r="AC421">
        <f>[1]!s_west_maxnetprofit($A421,YEAR($B$1)+1,$B$1,180)</f>
        <v>871000000</v>
      </c>
      <c r="AD421">
        <f>[1]!s_west_minnetprofit($A421,YEAR($B$1)+1,$B$1,180)</f>
        <v>708197262</v>
      </c>
      <c r="AE421">
        <f>[1]!s_west_avgroe($A421,YEAR($B$1),$B$1,180)</f>
        <v>11.9968004226685</v>
      </c>
      <c r="AF421">
        <f>IFERROR([1]!s_info_indexweight($A421,$B$1,"000016.SH"),"")</f>
        <v>0</v>
      </c>
      <c r="AG421">
        <f>IFERROR([1]!s_info_indexweight($A421,$B$1,"000300.SH"),"")</f>
        <v>0</v>
      </c>
      <c r="AH421">
        <f>IFERROR([1]!s_info_indexweight($A421,$B$1,"000905.SH"),"")</f>
        <v>0</v>
      </c>
      <c r="AI421">
        <f>IFERROR([1]!s_info_indexweight($A421,$B$1,"000852.SH"),"")</f>
        <v>7.1999999999999995E-2</v>
      </c>
    </row>
    <row r="422" spans="1:35">
      <c r="A422" t="s">
        <v>454</v>
      </c>
      <c r="B422">
        <f>[1]!s_dq_close($A422,$B$1,3)</f>
        <v>25.63</v>
      </c>
      <c r="C422">
        <f>[1]!s_dq_volume($A422,$B$1)</f>
        <v>40029472</v>
      </c>
      <c r="D422">
        <f>[1]!s_dq_amount($A422,$B$1)</f>
        <v>1026864712</v>
      </c>
      <c r="E422">
        <f>[1]!s_dq_turn($A422,$B$1)</f>
        <v>2.10619135870314</v>
      </c>
      <c r="F422">
        <f>[1]!S_VAL_MV($A422,$B$1)</f>
        <v>48711403316.730003</v>
      </c>
      <c r="G422">
        <f>[1]!s_val_ev($A422,$B$1)</f>
        <v>48711403316.730003</v>
      </c>
      <c r="H422">
        <f>[1]!s_val_ev1($A422,$B$1)</f>
        <v>49371120900.540001</v>
      </c>
      <c r="I422">
        <f>IFERROR([1]!s_mq_amount($A422,$B$1),"")</f>
        <v>2312474056</v>
      </c>
      <c r="J422">
        <f>[1]!s_val_pe_ttm($A422,$B$1)</f>
        <v>19.586044311523398</v>
      </c>
      <c r="K422">
        <f>[1]!s_val_pb_lf($A422,$B$1)</f>
        <v>3.0528590679168701</v>
      </c>
      <c r="L422">
        <f>[1]!s_val_dividendyield2($A422,$B$1)</f>
        <v>1.3207098417323699</v>
      </c>
      <c r="M422">
        <f>[1]!s_val_evtoebitda($A422,$B$1)</f>
        <v>20.871973648833599</v>
      </c>
      <c r="N422">
        <f>[1]!s_risk_betar24($A422,$B$1)</f>
        <v>1.7179000377655</v>
      </c>
      <c r="O422">
        <f>[1]!s_profitnotice_changeratio($A422,$B$1)</f>
        <v>0</v>
      </c>
      <c r="P422">
        <f>IFERROR([1]!i_pq_pctchange($A422,TEXT(DATE(YEAR($B$1),1,1),"yyyy-mm-dd"),$B$1),"")</f>
        <v>-40.359806652171102</v>
      </c>
      <c r="Q422">
        <f>[1]!s_west_netprofit($A422,YEAR($B$1),$B$1,180)</f>
        <v>4398052632</v>
      </c>
      <c r="R422">
        <f>[1]!s_west_eps($A422,YEAR($B$1),$B$1,180)</f>
        <v>2.3141000270843501</v>
      </c>
      <c r="S422">
        <f>[1]!s_west_instnum_np($A422,YEAR($B$1),$B$1,180)</f>
        <v>19</v>
      </c>
      <c r="T422">
        <f>[1]!s_west_stdnetprofit($A422,YEAR($B$1),$B$1,180)</f>
        <v>191349150</v>
      </c>
      <c r="U422">
        <f>[1]!s_west_mediannetprofit($A422,YEAR($B$1),$B$1,180)</f>
        <v>4459000000</v>
      </c>
      <c r="V422">
        <f>[1]!s_west_maxnetprofit($A422,YEAR($B$1),$B$1,180)</f>
        <v>4694000000</v>
      </c>
      <c r="W422">
        <f>[1]!s_west_minnetprofit($A422,YEAR($B$1),$B$1,180)</f>
        <v>3944000000</v>
      </c>
      <c r="X422">
        <f>[1]!s_west_netprofit($A422,YEAR($B$1)+1,$B$1,180)</f>
        <v>4985315789</v>
      </c>
      <c r="Y422">
        <f>[1]!s_west_eps($A422,YEAR($B$1)+1,$B$1,180)</f>
        <v>2.6231000423431401</v>
      </c>
      <c r="Z422">
        <f>[1]!s_west_instnum_np($A422,YEAR($B$1)+1,$B$1,180)</f>
        <v>19</v>
      </c>
      <c r="AA422">
        <f>[1]!s_west_stdnetprofit($A422,YEAR($B$1)+1,$B$1,180)</f>
        <v>329153975</v>
      </c>
      <c r="AB422">
        <f>[1]!s_west_mediannetprofit($A422,YEAR($B$1)+1,$B$1,180)</f>
        <v>5051000000</v>
      </c>
      <c r="AC422">
        <f>[1]!s_west_maxnetprofit($A422,YEAR($B$1)+1,$B$1,180)</f>
        <v>5733000000</v>
      </c>
      <c r="AD422">
        <f>[1]!s_west_minnetprofit($A422,YEAR($B$1)+1,$B$1,180)</f>
        <v>4395000000</v>
      </c>
      <c r="AE422">
        <f>[1]!s_west_avgroe($A422,YEAR($B$1),$B$1,180)</f>
        <v>24.327400207519499</v>
      </c>
      <c r="AF422">
        <f>IFERROR([1]!s_info_indexweight($A422,$B$1,"000016.SH"),"")</f>
        <v>0</v>
      </c>
      <c r="AG422">
        <f>IFERROR([1]!s_info_indexweight($A422,$B$1,"000300.SH"),"")</f>
        <v>0</v>
      </c>
      <c r="AH422">
        <f>IFERROR([1]!s_info_indexweight($A422,$B$1,"000905.SH"),"")</f>
        <v>0.33500000000000002</v>
      </c>
      <c r="AI422">
        <f>IFERROR([1]!s_info_indexweight($A422,$B$1,"000852.SH"),"")</f>
        <v>0</v>
      </c>
    </row>
    <row r="423" spans="1:35">
      <c r="A423" t="s">
        <v>455</v>
      </c>
      <c r="B423">
        <f>[1]!s_dq_close($A423,$B$1,3)</f>
        <v>5.54</v>
      </c>
      <c r="C423">
        <f>[1]!s_dq_volume($A423,$B$1)</f>
        <v>14525819</v>
      </c>
      <c r="D423">
        <f>[1]!s_dq_amount($A423,$B$1)</f>
        <v>81087266</v>
      </c>
      <c r="E423">
        <f>[1]!s_dq_turn($A423,$B$1)</f>
        <v>0.65814265108446102</v>
      </c>
      <c r="F423">
        <f>[1]!S_VAL_MV($A423,$B$1)</f>
        <v>14925259486.4</v>
      </c>
      <c r="G423">
        <f>[1]!s_val_ev($A423,$B$1)</f>
        <v>14925259486.4</v>
      </c>
      <c r="H423">
        <f>[1]!s_val_ev1($A423,$B$1)</f>
        <v>15406572483.870001</v>
      </c>
      <c r="I423">
        <f>IFERROR([1]!s_mq_amount($A423,$B$1),"")</f>
        <v>200964437</v>
      </c>
      <c r="J423">
        <f>[1]!s_val_pe_ttm($A423,$B$1)</f>
        <v>15.085029602050801</v>
      </c>
      <c r="K423">
        <f>[1]!s_val_pb_lf($A423,$B$1)</f>
        <v>1.3208669424057</v>
      </c>
      <c r="L423">
        <f>[1]!s_val_dividendyield2($A423,$B$1)</f>
        <v>5.4151624548736503</v>
      </c>
      <c r="M423">
        <f>[1]!s_val_evtoebitda($A423,$B$1)</f>
        <v>5.3418823135979698</v>
      </c>
      <c r="N423">
        <f>[1]!s_risk_betar24($A423,$B$1)</f>
        <v>1.8200000524520901</v>
      </c>
      <c r="O423">
        <f>[1]!s_profitnotice_changeratio($A423,$B$1)</f>
        <v>0</v>
      </c>
      <c r="P423">
        <f>IFERROR([1]!i_pq_pctchange($A423,TEXT(DATE(YEAR($B$1),1,1),"yyyy-mm-dd"),$B$1),"")</f>
        <v>4.7995320790684</v>
      </c>
      <c r="Q423">
        <f>[1]!s_west_netprofit($A423,YEAR($B$1),$B$1,180)</f>
        <v>1057502381</v>
      </c>
      <c r="R423">
        <f>[1]!s_west_eps($A423,YEAR($B$1),$B$1,180)</f>
        <v>0.39250001311302202</v>
      </c>
      <c r="S423">
        <f>[1]!s_west_instnum_np($A423,YEAR($B$1),$B$1,180)</f>
        <v>21</v>
      </c>
      <c r="T423">
        <f>[1]!s_west_stdnetprofit($A423,YEAR($B$1),$B$1,180)</f>
        <v>66528600</v>
      </c>
      <c r="U423">
        <f>[1]!s_west_mediannetprofit($A423,YEAR($B$1),$B$1,180)</f>
        <v>1031000000</v>
      </c>
      <c r="V423">
        <f>[1]!s_west_maxnetprofit($A423,YEAR($B$1),$B$1,180)</f>
        <v>1278000000</v>
      </c>
      <c r="W423">
        <f>[1]!s_west_minnetprofit($A423,YEAR($B$1),$B$1,180)</f>
        <v>1000000000</v>
      </c>
      <c r="X423">
        <f>[1]!s_west_netprofit($A423,YEAR($B$1)+1,$B$1,180)</f>
        <v>1165518095</v>
      </c>
      <c r="Y423">
        <f>[1]!s_west_eps($A423,YEAR($B$1)+1,$B$1,180)</f>
        <v>0.43259999155998202</v>
      </c>
      <c r="Z423">
        <f>[1]!s_west_instnum_np($A423,YEAR($B$1)+1,$B$1,180)</f>
        <v>21</v>
      </c>
      <c r="AA423">
        <f>[1]!s_west_stdnetprofit($A423,YEAR($B$1)+1,$B$1,180)</f>
        <v>53870304</v>
      </c>
      <c r="AB423">
        <f>[1]!s_west_mediannetprofit($A423,YEAR($B$1)+1,$B$1,180)</f>
        <v>1154000000</v>
      </c>
      <c r="AC423">
        <f>[1]!s_west_maxnetprofit($A423,YEAR($B$1)+1,$B$1,180)</f>
        <v>1301000000</v>
      </c>
      <c r="AD423">
        <f>[1]!s_west_minnetprofit($A423,YEAR($B$1)+1,$B$1,180)</f>
        <v>1097000000</v>
      </c>
      <c r="AE423">
        <f>[1]!s_west_avgroe($A423,YEAR($B$1),$B$1,180)</f>
        <v>9.1247997283935494</v>
      </c>
      <c r="AF423">
        <f>IFERROR([1]!s_info_indexweight($A423,$B$1,"000016.SH"),"")</f>
        <v>0</v>
      </c>
      <c r="AG423">
        <f>IFERROR([1]!s_info_indexweight($A423,$B$1,"000300.SH"),"")</f>
        <v>0</v>
      </c>
      <c r="AH423">
        <f>IFERROR([1]!s_info_indexweight($A423,$B$1,"000905.SH"),"")</f>
        <v>0</v>
      </c>
      <c r="AI423">
        <f>IFERROR([1]!s_info_indexweight($A423,$B$1,"000852.SH"),"")</f>
        <v>4.8000000000000001E-2</v>
      </c>
    </row>
    <row r="424" spans="1:35">
      <c r="A424" t="s">
        <v>456</v>
      </c>
      <c r="B424">
        <f>[1]!s_dq_close($A424,$B$1,3)</f>
        <v>19.88</v>
      </c>
      <c r="C424">
        <f>[1]!s_dq_volume($A424,$B$1)</f>
        <v>35448998</v>
      </c>
      <c r="D424">
        <f>[1]!s_dq_amount($A424,$B$1)</f>
        <v>710366286</v>
      </c>
      <c r="E424">
        <f>[1]!s_dq_turn($A424,$B$1)</f>
        <v>4.6455072381466396</v>
      </c>
      <c r="F424">
        <f>[1]!S_VAL_MV($A424,$B$1)</f>
        <v>20707479175.880001</v>
      </c>
      <c r="G424">
        <f>[1]!s_val_ev($A424,$B$1)</f>
        <v>20707479175.880001</v>
      </c>
      <c r="H424">
        <f>[1]!s_val_ev1($A424,$B$1)</f>
        <v>23020736665.91</v>
      </c>
      <c r="I424">
        <f>IFERROR([1]!s_mq_amount($A424,$B$1),"")</f>
        <v>1468951919</v>
      </c>
      <c r="J424">
        <f>[1]!s_val_pe_ttm($A424,$B$1)</f>
        <v>30.7920246124268</v>
      </c>
      <c r="K424">
        <f>[1]!s_val_pb_lf($A424,$B$1)</f>
        <v>4.1080594062805202</v>
      </c>
      <c r="L424">
        <f>[1]!s_val_dividendyield2($A424,$B$1)</f>
        <v>1.5034788766690601</v>
      </c>
      <c r="M424">
        <f>[1]!s_val_evtoebitda($A424,$B$1)</f>
        <v>18.908363457952099</v>
      </c>
      <c r="N424">
        <f>[1]!s_risk_betar24($A424,$B$1)</f>
        <v>2.0564000606536901</v>
      </c>
      <c r="O424">
        <f>[1]!s_profitnotice_changeratio($A424,$B$1)</f>
        <v>0</v>
      </c>
      <c r="P424">
        <f>IFERROR([1]!i_pq_pctchange($A424,TEXT(DATE(YEAR($B$1),1,1),"yyyy-mm-dd"),$B$1),"")</f>
        <v>-8.8491517652453098</v>
      </c>
      <c r="Q424">
        <f>[1]!s_west_netprofit($A424,YEAR($B$1),$B$1,180)</f>
        <v>744439545</v>
      </c>
      <c r="R424">
        <f>[1]!s_west_eps($A424,YEAR($B$1),$B$1,180)</f>
        <v>0.71329998970031705</v>
      </c>
      <c r="S424">
        <f>[1]!s_west_instnum_np($A424,YEAR($B$1),$B$1,180)</f>
        <v>22</v>
      </c>
      <c r="T424">
        <f>[1]!s_west_stdnetprofit($A424,YEAR($B$1),$B$1,180)</f>
        <v>18243541</v>
      </c>
      <c r="U424">
        <f>[1]!s_west_mediannetprofit($A424,YEAR($B$1),$B$1,180)</f>
        <v>750000000</v>
      </c>
      <c r="V424">
        <f>[1]!s_west_maxnetprofit($A424,YEAR($B$1),$B$1,180)</f>
        <v>769000000</v>
      </c>
      <c r="W424">
        <f>[1]!s_west_minnetprofit($A424,YEAR($B$1),$B$1,180)</f>
        <v>694210000</v>
      </c>
      <c r="X424">
        <f>[1]!s_west_netprofit($A424,YEAR($B$1)+1,$B$1,180)</f>
        <v>848582273</v>
      </c>
      <c r="Y424">
        <f>[1]!s_west_eps($A424,YEAR($B$1)+1,$B$1,180)</f>
        <v>0.81300002336502097</v>
      </c>
      <c r="Z424">
        <f>[1]!s_west_instnum_np($A424,YEAR($B$1)+1,$B$1,180)</f>
        <v>22</v>
      </c>
      <c r="AA424">
        <f>[1]!s_west_stdnetprofit($A424,YEAR($B$1)+1,$B$1,180)</f>
        <v>29121172</v>
      </c>
      <c r="AB424">
        <f>[1]!s_west_mediannetprofit($A424,YEAR($B$1)+1,$B$1,180)</f>
        <v>855500000</v>
      </c>
      <c r="AC424">
        <f>[1]!s_west_maxnetprofit($A424,YEAR($B$1)+1,$B$1,180)</f>
        <v>894000000</v>
      </c>
      <c r="AD424">
        <f>[1]!s_west_minnetprofit($A424,YEAR($B$1)+1,$B$1,180)</f>
        <v>780000000</v>
      </c>
      <c r="AE424">
        <f>[1]!s_west_avgroe($A424,YEAR($B$1),$B$1,180)</f>
        <v>13.770899772644</v>
      </c>
      <c r="AF424">
        <f>IFERROR([1]!s_info_indexweight($A424,$B$1,"000016.SH"),"")</f>
        <v>0</v>
      </c>
      <c r="AG424">
        <f>IFERROR([1]!s_info_indexweight($A424,$B$1,"000300.SH"),"")</f>
        <v>0</v>
      </c>
      <c r="AH424">
        <f>IFERROR([1]!s_info_indexweight($A424,$B$1,"000905.SH"),"")</f>
        <v>9.8000000000000004E-2</v>
      </c>
      <c r="AI424">
        <f>IFERROR([1]!s_info_indexweight($A424,$B$1,"000852.SH"),"")</f>
        <v>0</v>
      </c>
    </row>
    <row r="425" spans="1:35">
      <c r="A425" t="s">
        <v>457</v>
      </c>
      <c r="B425">
        <f>[1]!s_dq_close($A425,$B$1,3)</f>
        <v>9.1300000000000008</v>
      </c>
      <c r="C425">
        <f>[1]!s_dq_volume($A425,$B$1)</f>
        <v>10824400</v>
      </c>
      <c r="D425">
        <f>[1]!s_dq_amount($A425,$B$1)</f>
        <v>99436846</v>
      </c>
      <c r="E425">
        <f>[1]!s_dq_turn($A425,$B$1)</f>
        <v>1.6615509550633101</v>
      </c>
      <c r="F425">
        <f>[1]!S_VAL_MV($A425,$B$1)</f>
        <v>8792620607.3199997</v>
      </c>
      <c r="G425">
        <f>[1]!s_val_ev($A425,$B$1)</f>
        <v>8792620607.3199997</v>
      </c>
      <c r="H425">
        <f>[1]!s_val_ev1($A425,$B$1)</f>
        <v>11600483891.120001</v>
      </c>
      <c r="I425">
        <f>IFERROR([1]!s_mq_amount($A425,$B$1),"")</f>
        <v>203528366</v>
      </c>
      <c r="J425">
        <f>[1]!s_val_pe_ttm($A425,$B$1)</f>
        <v>10.3351392745972</v>
      </c>
      <c r="K425">
        <f>[1]!s_val_pb_lf($A425,$B$1)</f>
        <v>1.3335142135620099</v>
      </c>
      <c r="L425">
        <f>[1]!s_val_dividendyield2($A425,$B$1)</f>
        <v>8.7623220153340604</v>
      </c>
      <c r="M425">
        <f>[1]!s_val_evtoebitda($A425,$B$1)</f>
        <v>5.90892739685669</v>
      </c>
      <c r="N425">
        <f>[1]!s_risk_betar24($A425,$B$1)</f>
        <v>1.4218000173568699</v>
      </c>
      <c r="O425">
        <f>[1]!s_profitnotice_changeratio($A425,$B$1)</f>
        <v>0</v>
      </c>
      <c r="P425">
        <f>IFERROR([1]!i_pq_pctchange($A425,TEXT(DATE(YEAR($B$1),1,1),"yyyy-mm-dd"),$B$1),"")</f>
        <v>-27.7467971141796</v>
      </c>
      <c r="Q425">
        <f>[1]!s_west_netprofit($A425,YEAR($B$1),$B$1,180)</f>
        <v>1012187500</v>
      </c>
      <c r="R425">
        <f>[1]!s_west_eps($A425,YEAR($B$1),$B$1,180)</f>
        <v>1.0509999990463299</v>
      </c>
      <c r="S425">
        <f>[1]!s_west_instnum_np($A425,YEAR($B$1),$B$1,180)</f>
        <v>16</v>
      </c>
      <c r="T425">
        <f>[1]!s_west_stdnetprofit($A425,YEAR($B$1),$B$1,180)</f>
        <v>67257930</v>
      </c>
      <c r="U425">
        <f>[1]!s_west_mediannetprofit($A425,YEAR($B$1),$B$1,180)</f>
        <v>1021500000</v>
      </c>
      <c r="V425">
        <f>[1]!s_west_maxnetprofit($A425,YEAR($B$1),$B$1,180)</f>
        <v>1125000000</v>
      </c>
      <c r="W425">
        <f>[1]!s_west_minnetprofit($A425,YEAR($B$1),$B$1,180)</f>
        <v>903000000</v>
      </c>
      <c r="X425">
        <f>[1]!s_west_netprofit($A425,YEAR($B$1)+1,$B$1,180)</f>
        <v>1089375000</v>
      </c>
      <c r="Y425">
        <f>[1]!s_west_eps($A425,YEAR($B$1)+1,$B$1,180)</f>
        <v>1.1311999559402499</v>
      </c>
      <c r="Z425">
        <f>[1]!s_west_instnum_np($A425,YEAR($B$1)+1,$B$1,180)</f>
        <v>16</v>
      </c>
      <c r="AA425">
        <f>[1]!s_west_stdnetprofit($A425,YEAR($B$1)+1,$B$1,180)</f>
        <v>82907881</v>
      </c>
      <c r="AB425">
        <f>[1]!s_west_mediannetprofit($A425,YEAR($B$1)+1,$B$1,180)</f>
        <v>1100500000</v>
      </c>
      <c r="AC425">
        <f>[1]!s_west_maxnetprofit($A425,YEAR($B$1)+1,$B$1,180)</f>
        <v>1191000000</v>
      </c>
      <c r="AD425">
        <f>[1]!s_west_minnetprofit($A425,YEAR($B$1)+1,$B$1,180)</f>
        <v>906000000</v>
      </c>
      <c r="AE425">
        <f>[1]!s_west_avgroe($A425,YEAR($B$1),$B$1,180)</f>
        <v>13.170000076293899</v>
      </c>
      <c r="AF425">
        <f>IFERROR([1]!s_info_indexweight($A425,$B$1,"000016.SH"),"")</f>
        <v>0</v>
      </c>
      <c r="AG425">
        <f>IFERROR([1]!s_info_indexweight($A425,$B$1,"000300.SH"),"")</f>
        <v>0</v>
      </c>
      <c r="AH425">
        <f>IFERROR([1]!s_info_indexweight($A425,$B$1,"000905.SH"),"")</f>
        <v>0</v>
      </c>
      <c r="AI425">
        <f>IFERROR([1]!s_info_indexweight($A425,$B$1,"000852.SH"),"")</f>
        <v>5.8000000000000003E-2</v>
      </c>
    </row>
    <row r="426" spans="1:35">
      <c r="A426" t="s">
        <v>458</v>
      </c>
      <c r="B426">
        <f>[1]!s_dq_close($A426,$B$1,3)</f>
        <v>8.27</v>
      </c>
      <c r="C426">
        <f>[1]!s_dq_volume($A426,$B$1)</f>
        <v>20618400</v>
      </c>
      <c r="D426">
        <f>[1]!s_dq_amount($A426,$B$1)</f>
        <v>170709290</v>
      </c>
      <c r="E426">
        <f>[1]!s_dq_turn($A426,$B$1)</f>
        <v>1.6073956477695399</v>
      </c>
      <c r="F426">
        <f>[1]!S_VAL_MV($A426,$B$1)</f>
        <v>15039982280.870001</v>
      </c>
      <c r="G426">
        <f>[1]!s_val_ev($A426,$B$1)</f>
        <v>15039982280.870001</v>
      </c>
      <c r="H426">
        <f>[1]!s_val_ev1($A426,$B$1)</f>
        <v>17036017216.549999</v>
      </c>
      <c r="I426">
        <f>IFERROR([1]!s_mq_amount($A426,$B$1),"")</f>
        <v>354809797</v>
      </c>
      <c r="J426">
        <f>[1]!s_val_pe_ttm($A426,$B$1)</f>
        <v>-47.593715667724602</v>
      </c>
      <c r="K426">
        <f>[1]!s_val_pb_lf($A426,$B$1)</f>
        <v>7.3858599662780797</v>
      </c>
      <c r="L426">
        <f>[1]!s_val_dividendyield2($A426,$B$1)</f>
        <v>0</v>
      </c>
      <c r="M426">
        <f>[1]!s_val_evtoebitda($A426,$B$1)</f>
        <v>69.993750253303304</v>
      </c>
      <c r="N426">
        <f>[1]!s_risk_betar24($A426,$B$1)</f>
        <v>0.85869997739791903</v>
      </c>
      <c r="O426">
        <f>[1]!s_profitnotice_changeratio($A426,$B$1)</f>
        <v>0</v>
      </c>
      <c r="P426">
        <f>IFERROR([1]!i_pq_pctchange($A426,TEXT(DATE(YEAR($B$1),1,1),"yyyy-mm-dd"),$B$1),"")</f>
        <v>-26.943462897526501</v>
      </c>
      <c r="Q426">
        <f>[1]!s_west_netprofit($A426,YEAR($B$1),$B$1,180)</f>
        <v>410000000</v>
      </c>
      <c r="R426">
        <f>[1]!s_west_eps($A426,YEAR($B$1),$B$1,180)</f>
        <v>0.225400000810623</v>
      </c>
      <c r="S426">
        <f>[1]!s_west_instnum_np($A426,YEAR($B$1),$B$1,180)</f>
        <v>1</v>
      </c>
      <c r="T426">
        <f>[1]!s_west_stdnetprofit($A426,YEAR($B$1),$B$1,180)</f>
        <v>0</v>
      </c>
      <c r="U426">
        <f>[1]!s_west_mediannetprofit($A426,YEAR($B$1),$B$1,180)</f>
        <v>410000000</v>
      </c>
      <c r="V426">
        <f>[1]!s_west_maxnetprofit($A426,YEAR($B$1),$B$1,180)</f>
        <v>410000000</v>
      </c>
      <c r="W426">
        <f>[1]!s_west_minnetprofit($A426,YEAR($B$1),$B$1,180)</f>
        <v>410000000</v>
      </c>
      <c r="X426">
        <f>[1]!s_west_netprofit($A426,YEAR($B$1)+1,$B$1,180)</f>
        <v>516000000</v>
      </c>
      <c r="Y426">
        <f>[1]!s_west_eps($A426,YEAR($B$1)+1,$B$1,180)</f>
        <v>0.28369998931884799</v>
      </c>
      <c r="Z426">
        <f>[1]!s_west_instnum_np($A426,YEAR($B$1)+1,$B$1,180)</f>
        <v>1</v>
      </c>
      <c r="AA426">
        <f>[1]!s_west_stdnetprofit($A426,YEAR($B$1)+1,$B$1,180)</f>
        <v>0</v>
      </c>
      <c r="AB426">
        <f>[1]!s_west_mediannetprofit($A426,YEAR($B$1)+1,$B$1,180)</f>
        <v>516000000</v>
      </c>
      <c r="AC426">
        <f>[1]!s_west_maxnetprofit($A426,YEAR($B$1)+1,$B$1,180)</f>
        <v>516000000</v>
      </c>
      <c r="AD426">
        <f>[1]!s_west_minnetprofit($A426,YEAR($B$1)+1,$B$1,180)</f>
        <v>516000000</v>
      </c>
      <c r="AE426">
        <f>[1]!s_west_avgroe($A426,YEAR($B$1),$B$1,180)</f>
        <v>13.300000190734901</v>
      </c>
      <c r="AF426">
        <f>IFERROR([1]!s_info_indexweight($A426,$B$1,"000016.SH"),"")</f>
        <v>0</v>
      </c>
      <c r="AG426">
        <f>IFERROR([1]!s_info_indexweight($A426,$B$1,"000300.SH"),"")</f>
        <v>0</v>
      </c>
      <c r="AH426">
        <f>IFERROR([1]!s_info_indexweight($A426,$B$1,"000905.SH"),"")</f>
        <v>8.6999999999999994E-2</v>
      </c>
      <c r="AI426">
        <f>IFERROR([1]!s_info_indexweight($A426,$B$1,"000852.SH"),"")</f>
        <v>0</v>
      </c>
    </row>
    <row r="427" spans="1:35">
      <c r="A427" t="s">
        <v>459</v>
      </c>
      <c r="B427">
        <f>[1]!s_dq_close($A427,$B$1,3)</f>
        <v>9.16</v>
      </c>
      <c r="C427">
        <f>[1]!s_dq_volume($A427,$B$1)</f>
        <v>10071514</v>
      </c>
      <c r="D427">
        <f>[1]!s_dq_amount($A427,$B$1)</f>
        <v>92606129</v>
      </c>
      <c r="E427">
        <f>[1]!s_dq_turn($A427,$B$1)</f>
        <v>1.1729658800812499</v>
      </c>
      <c r="F427">
        <f>[1]!S_VAL_MV($A427,$B$1)</f>
        <v>10551330536.799999</v>
      </c>
      <c r="G427">
        <f>[1]!s_val_ev($A427,$B$1)</f>
        <v>10551330536.799999</v>
      </c>
      <c r="H427">
        <f>[1]!s_val_ev1($A427,$B$1)</f>
        <v>12702319190.48</v>
      </c>
      <c r="I427">
        <f>IFERROR([1]!s_mq_amount($A427,$B$1),"")</f>
        <v>222525292</v>
      </c>
      <c r="J427">
        <f>[1]!s_val_pe_ttm($A427,$B$1)</f>
        <v>9.7105035781860405</v>
      </c>
      <c r="K427">
        <f>[1]!s_val_pb_lf($A427,$B$1)</f>
        <v>1.33537721633911</v>
      </c>
      <c r="L427">
        <f>[1]!s_val_dividendyield2($A427,$B$1)</f>
        <v>3.3296943231440999</v>
      </c>
      <c r="M427">
        <f>[1]!s_val_evtoebitda($A427,$B$1)</f>
        <v>6.3798042894728404</v>
      </c>
      <c r="N427">
        <f>[1]!s_risk_betar24($A427,$B$1)</f>
        <v>0.77069997787475597</v>
      </c>
      <c r="O427">
        <f>[1]!s_profitnotice_changeratio($A427,$B$1)</f>
        <v>0</v>
      </c>
      <c r="P427">
        <f>IFERROR([1]!i_pq_pctchange($A427,TEXT(DATE(YEAR($B$1),1,1),"yyyy-mm-dd"),$B$1),"")</f>
        <v>-8.2164328657314698</v>
      </c>
      <c r="Q427">
        <f>[1]!s_west_netprofit($A427,YEAR($B$1),$B$1,180)</f>
        <v>1168166667</v>
      </c>
      <c r="R427">
        <f>[1]!s_west_eps($A427,YEAR($B$1),$B$1,180)</f>
        <v>1.01400005817413</v>
      </c>
      <c r="S427">
        <f>[1]!s_west_instnum_np($A427,YEAR($B$1),$B$1,180)</f>
        <v>6</v>
      </c>
      <c r="T427">
        <f>[1]!s_west_stdnetprofit($A427,YEAR($B$1),$B$1,180)</f>
        <v>21646401</v>
      </c>
      <c r="U427">
        <f>[1]!s_west_mediannetprofit($A427,YEAR($B$1),$B$1,180)</f>
        <v>1165500000</v>
      </c>
      <c r="V427">
        <f>[1]!s_west_maxnetprofit($A427,YEAR($B$1),$B$1,180)</f>
        <v>1195000000</v>
      </c>
      <c r="W427">
        <f>[1]!s_west_minnetprofit($A427,YEAR($B$1),$B$1,180)</f>
        <v>1145000000</v>
      </c>
      <c r="X427">
        <f>[1]!s_west_netprofit($A427,YEAR($B$1)+1,$B$1,180)</f>
        <v>1348500000</v>
      </c>
      <c r="Y427">
        <f>[1]!s_west_eps($A427,YEAR($B$1)+1,$B$1,180)</f>
        <v>1.17060005664825</v>
      </c>
      <c r="Z427">
        <f>[1]!s_west_instnum_np($A427,YEAR($B$1)+1,$B$1,180)</f>
        <v>6</v>
      </c>
      <c r="AA427">
        <f>[1]!s_west_stdnetprofit($A427,YEAR($B$1)+1,$B$1,180)</f>
        <v>66277447</v>
      </c>
      <c r="AB427">
        <f>[1]!s_west_mediannetprofit($A427,YEAR($B$1)+1,$B$1,180)</f>
        <v>1328500000</v>
      </c>
      <c r="AC427">
        <f>[1]!s_west_maxnetprofit($A427,YEAR($B$1)+1,$B$1,180)</f>
        <v>1458000000</v>
      </c>
      <c r="AD427">
        <f>[1]!s_west_minnetprofit($A427,YEAR($B$1)+1,$B$1,180)</f>
        <v>1276000000</v>
      </c>
      <c r="AE427">
        <f>[1]!s_west_avgroe($A427,YEAR($B$1),$B$1,180)</f>
        <v>14.161700248718301</v>
      </c>
      <c r="AF427">
        <f>IFERROR([1]!s_info_indexweight($A427,$B$1,"000016.SH"),"")</f>
        <v>0</v>
      </c>
      <c r="AG427">
        <f>IFERROR([1]!s_info_indexweight($A427,$B$1,"000300.SH"),"")</f>
        <v>0</v>
      </c>
      <c r="AH427">
        <f>IFERROR([1]!s_info_indexweight($A427,$B$1,"000905.SH"),"")</f>
        <v>0</v>
      </c>
      <c r="AI427">
        <f>IFERROR([1]!s_info_indexweight($A427,$B$1,"000852.SH"),"")</f>
        <v>5.6000000000000001E-2</v>
      </c>
    </row>
    <row r="428" spans="1:35">
      <c r="A428" t="s">
        <v>460</v>
      </c>
      <c r="B428">
        <f>[1]!s_dq_close($A428,$B$1,3)</f>
        <v>96.76</v>
      </c>
      <c r="C428">
        <f>[1]!s_dq_volume($A428,$B$1)</f>
        <v>55496417</v>
      </c>
      <c r="D428">
        <f>[1]!s_dq_amount($A428,$B$1)</f>
        <v>5321331038</v>
      </c>
      <c r="E428">
        <f>[1]!s_dq_turn($A428,$B$1)</f>
        <v>1.59169971090859</v>
      </c>
      <c r="F428">
        <f>[1]!S_VAL_MV($A428,$B$1)</f>
        <v>882180036389.40002</v>
      </c>
      <c r="G428">
        <f>[1]!s_val_ev($A428,$B$1)</f>
        <v>835808111510.40002</v>
      </c>
      <c r="H428">
        <f>[1]!s_val_ev1($A428,$B$1)</f>
        <v>986021725510.40002</v>
      </c>
      <c r="I428">
        <f>IFERROR([1]!s_mq_amount($A428,$B$1),"")</f>
        <v>9528681468</v>
      </c>
      <c r="J428">
        <f>[1]!s_val_pe_ttm($A428,$B$1)</f>
        <v>32.022693634033203</v>
      </c>
      <c r="K428">
        <f>[1]!s_val_pb_lf($A428,$B$1)</f>
        <v>3.80393290519714</v>
      </c>
      <c r="L428">
        <f>[1]!s_val_dividendyield2($A428,$B$1)</f>
        <v>0.75719819932177301</v>
      </c>
      <c r="M428">
        <f>[1]!s_val_evtoebitda($A428,$B$1)</f>
        <v>7.5604990117567503</v>
      </c>
      <c r="N428">
        <f>[1]!s_risk_betar24($A428,$B$1)</f>
        <v>0.57880002260208097</v>
      </c>
      <c r="O428">
        <f>[1]!s_profitnotice_changeratio($A428,$B$1)</f>
        <v>0</v>
      </c>
      <c r="P428">
        <f>IFERROR([1]!i_pq_pctchange($A428,TEXT(DATE(YEAR($B$1),1,1),"yyyy-mm-dd"),$B$1),"")</f>
        <v>-0.98239869013507797</v>
      </c>
      <c r="Q428">
        <f>[1]!s_west_netprofit($A428,YEAR($B$1),$B$1,180)</f>
        <v>41208443121</v>
      </c>
      <c r="R428">
        <f>[1]!s_west_eps($A428,YEAR($B$1),$B$1,180)</f>
        <v>4.5198998451232901</v>
      </c>
      <c r="S428">
        <f>[1]!s_west_instnum_np($A428,YEAR($B$1),$B$1,180)</f>
        <v>32</v>
      </c>
      <c r="T428">
        <f>[1]!s_west_stdnetprofit($A428,YEAR($B$1),$B$1,180)</f>
        <v>2808183162</v>
      </c>
      <c r="U428">
        <f>[1]!s_west_mediannetprofit($A428,YEAR($B$1),$B$1,180)</f>
        <v>40575000000</v>
      </c>
      <c r="V428">
        <f>[1]!s_west_maxnetprofit($A428,YEAR($B$1),$B$1,180)</f>
        <v>50253000000</v>
      </c>
      <c r="W428">
        <f>[1]!s_west_minnetprofit($A428,YEAR($B$1),$B$1,180)</f>
        <v>36506000000</v>
      </c>
      <c r="X428">
        <f>[1]!s_west_netprofit($A428,YEAR($B$1)+1,$B$1,180)</f>
        <v>51773163658</v>
      </c>
      <c r="Y428">
        <f>[1]!s_west_eps($A428,YEAR($B$1)+1,$B$1,180)</f>
        <v>5.6785998344421396</v>
      </c>
      <c r="Z428">
        <f>[1]!s_west_instnum_np($A428,YEAR($B$1)+1,$B$1,180)</f>
        <v>33</v>
      </c>
      <c r="AA428">
        <f>[1]!s_west_stdnetprofit($A428,YEAR($B$1)+1,$B$1,180)</f>
        <v>4369858742</v>
      </c>
      <c r="AB428">
        <f>[1]!s_west_mediannetprofit($A428,YEAR($B$1)+1,$B$1,180)</f>
        <v>52244000000</v>
      </c>
      <c r="AC428">
        <f>[1]!s_west_maxnetprofit($A428,YEAR($B$1)+1,$B$1,180)</f>
        <v>63586000000</v>
      </c>
      <c r="AD428">
        <f>[1]!s_west_minnetprofit($A428,YEAR($B$1)+1,$B$1,180)</f>
        <v>42050000000</v>
      </c>
      <c r="AE428">
        <f>[1]!s_west_avgroe($A428,YEAR($B$1),$B$1,180)</f>
        <v>15.0213003158569</v>
      </c>
      <c r="AF428">
        <f>IFERROR([1]!s_info_indexweight($A428,$B$1,"000016.SH"),"")</f>
        <v>0</v>
      </c>
      <c r="AG428">
        <f>IFERROR([1]!s_info_indexweight($A428,$B$1,"000300.SH"),"")</f>
        <v>0.96199999999999997</v>
      </c>
      <c r="AH428">
        <f>IFERROR([1]!s_info_indexweight($A428,$B$1,"000905.SH"),"")</f>
        <v>0</v>
      </c>
      <c r="AI428">
        <f>IFERROR([1]!s_info_indexweight($A428,$B$1,"000852.SH"),"")</f>
        <v>0</v>
      </c>
    </row>
    <row r="429" spans="1:35">
      <c r="A429" t="s">
        <v>461</v>
      </c>
      <c r="B429">
        <f>[1]!s_dq_close($A429,$B$1,3)</f>
        <v>53.09</v>
      </c>
      <c r="C429">
        <f>[1]!s_dq_volume($A429,$B$1)</f>
        <v>5579188</v>
      </c>
      <c r="D429">
        <f>[1]!s_dq_amount($A429,$B$1)</f>
        <v>292780627</v>
      </c>
      <c r="E429">
        <f>[1]!s_dq_turn($A429,$B$1)</f>
        <v>0.484313502276631</v>
      </c>
      <c r="F429">
        <f>[1]!S_VAL_MV($A429,$B$1)</f>
        <v>61584400000</v>
      </c>
      <c r="G429">
        <f>[1]!s_val_ev($A429,$B$1)</f>
        <v>61584400000</v>
      </c>
      <c r="H429">
        <f>[1]!s_val_ev1($A429,$B$1)</f>
        <v>61671536899.470001</v>
      </c>
      <c r="I429">
        <f>IFERROR([1]!s_mq_amount($A429,$B$1),"")</f>
        <v>540372570</v>
      </c>
      <c r="J429">
        <f>[1]!s_val_pe_ttm($A429,$B$1)</f>
        <v>25.778385162353501</v>
      </c>
      <c r="K429">
        <f>[1]!s_val_pb_lf($A429,$B$1)</f>
        <v>5.2485613822937003</v>
      </c>
      <c r="L429">
        <f>[1]!s_val_dividendyield2($A429,$B$1)</f>
        <v>1.2990302739005299</v>
      </c>
      <c r="M429">
        <f>[1]!s_val_evtoebitda($A429,$B$1)</f>
        <v>19.3391885856926</v>
      </c>
      <c r="N429">
        <f>[1]!s_risk_betar24($A429,$B$1)</f>
        <v>0.99650001525878895</v>
      </c>
      <c r="O429">
        <f>[1]!s_profitnotice_changeratio($A429,$B$1)</f>
        <v>0</v>
      </c>
      <c r="P429">
        <f>IFERROR([1]!i_pq_pctchange($A429,TEXT(DATE(YEAR($B$1),1,1),"yyyy-mm-dd"),$B$1),"")</f>
        <v>-7.8462044288443096</v>
      </c>
      <c r="Q429">
        <f>[1]!s_west_netprofit($A429,YEAR($B$1),$B$1,180)</f>
        <v>2892900714</v>
      </c>
      <c r="R429">
        <f>[1]!s_west_eps($A429,YEAR($B$1),$B$1,180)</f>
        <v>2.4939000606536901</v>
      </c>
      <c r="S429">
        <f>[1]!s_west_instnum_np($A429,YEAR($B$1),$B$1,180)</f>
        <v>14</v>
      </c>
      <c r="T429">
        <f>[1]!s_west_stdnetprofit($A429,YEAR($B$1),$B$1,180)</f>
        <v>86862364</v>
      </c>
      <c r="U429">
        <f>[1]!s_west_mediannetprofit($A429,YEAR($B$1),$B$1,180)</f>
        <v>2868000000</v>
      </c>
      <c r="V429">
        <f>[1]!s_west_maxnetprofit($A429,YEAR($B$1),$B$1,180)</f>
        <v>3096000000</v>
      </c>
      <c r="W429">
        <f>[1]!s_west_minnetprofit($A429,YEAR($B$1),$B$1,180)</f>
        <v>2793000000</v>
      </c>
      <c r="X429">
        <f>[1]!s_west_netprofit($A429,YEAR($B$1)+1,$B$1,180)</f>
        <v>3454363571</v>
      </c>
      <c r="Y429">
        <f>[1]!s_west_eps($A429,YEAR($B$1)+1,$B$1,180)</f>
        <v>2.9779000282287602</v>
      </c>
      <c r="Z429">
        <f>[1]!s_west_instnum_np($A429,YEAR($B$1)+1,$B$1,180)</f>
        <v>14</v>
      </c>
      <c r="AA429">
        <f>[1]!s_west_stdnetprofit($A429,YEAR($B$1)+1,$B$1,180)</f>
        <v>179289958</v>
      </c>
      <c r="AB429">
        <f>[1]!s_west_mediannetprofit($A429,YEAR($B$1)+1,$B$1,180)</f>
        <v>3428045000</v>
      </c>
      <c r="AC429">
        <f>[1]!s_west_maxnetprofit($A429,YEAR($B$1)+1,$B$1,180)</f>
        <v>3762000000</v>
      </c>
      <c r="AD429">
        <f>[1]!s_west_minnetprofit($A429,YEAR($B$1)+1,$B$1,180)</f>
        <v>3199000000</v>
      </c>
      <c r="AE429">
        <f>[1]!s_west_avgroe($A429,YEAR($B$1),$B$1,180)</f>
        <v>20.7936000823975</v>
      </c>
      <c r="AF429">
        <f>IFERROR([1]!s_info_indexweight($A429,$B$1,"000016.SH"),"")</f>
        <v>0</v>
      </c>
      <c r="AG429">
        <f>IFERROR([1]!s_info_indexweight($A429,$B$1,"000300.SH"),"")</f>
        <v>0</v>
      </c>
      <c r="AH429">
        <f>IFERROR([1]!s_info_indexweight($A429,$B$1,"000905.SH"),"")</f>
        <v>0.28799999999999998</v>
      </c>
      <c r="AI429">
        <f>IFERROR([1]!s_info_indexweight($A429,$B$1,"000852.SH"),"")</f>
        <v>0</v>
      </c>
    </row>
    <row r="430" spans="1:35">
      <c r="A430" t="s">
        <v>462</v>
      </c>
      <c r="B430">
        <f>[1]!s_dq_close($A430,$B$1,3)</f>
        <v>20.78</v>
      </c>
      <c r="C430">
        <f>[1]!s_dq_volume($A430,$B$1)</f>
        <v>5076805</v>
      </c>
      <c r="D430">
        <f>[1]!s_dq_amount($A430,$B$1)</f>
        <v>106360057</v>
      </c>
      <c r="E430">
        <f>[1]!s_dq_turn($A430,$B$1)</f>
        <v>0.89499047503693496</v>
      </c>
      <c r="F430">
        <f>[1]!S_VAL_MV($A430,$B$1)</f>
        <v>11809687064.84</v>
      </c>
      <c r="G430">
        <f>[1]!s_val_ev($A430,$B$1)</f>
        <v>11809687064.84</v>
      </c>
      <c r="H430">
        <f>[1]!s_val_ev1($A430,$B$1)</f>
        <v>13288388833.549999</v>
      </c>
      <c r="I430">
        <f>IFERROR([1]!s_mq_amount($A430,$B$1),"")</f>
        <v>211549971</v>
      </c>
      <c r="J430">
        <f>[1]!s_val_pe_ttm($A430,$B$1)</f>
        <v>58.738327026367202</v>
      </c>
      <c r="K430">
        <f>[1]!s_val_pb_lf($A430,$B$1)</f>
        <v>1.51525771617889</v>
      </c>
      <c r="L430">
        <f>[1]!s_val_dividendyield2($A430,$B$1)</f>
        <v>0.95197821570323904</v>
      </c>
      <c r="M430">
        <f>[1]!s_val_evtoebitda($A430,$B$1)</f>
        <v>13.945400729094199</v>
      </c>
      <c r="N430">
        <f>[1]!s_risk_betar24($A430,$B$1)</f>
        <v>0.944100022315979</v>
      </c>
      <c r="O430">
        <f>[1]!s_profitnotice_changeratio($A430,$B$1)</f>
        <v>0</v>
      </c>
      <c r="P430">
        <f>IFERROR([1]!i_pq_pctchange($A430,TEXT(DATE(YEAR($B$1),1,1),"yyyy-mm-dd"),$B$1),"")</f>
        <v>1.03313577171729</v>
      </c>
      <c r="Q430">
        <f>[1]!s_west_netprofit($A430,YEAR($B$1),$B$1,180)</f>
        <v>679097500</v>
      </c>
      <c r="R430">
        <f>[1]!s_west_eps($A430,YEAR($B$1),$B$1,180)</f>
        <v>1.1949000358581501</v>
      </c>
      <c r="S430">
        <f>[1]!s_west_instnum_np($A430,YEAR($B$1),$B$1,180)</f>
        <v>12</v>
      </c>
      <c r="T430">
        <f>[1]!s_west_stdnetprofit($A430,YEAR($B$1),$B$1,180)</f>
        <v>73845811</v>
      </c>
      <c r="U430">
        <f>[1]!s_west_mediannetprofit($A430,YEAR($B$1),$B$1,180)</f>
        <v>699275000</v>
      </c>
      <c r="V430">
        <f>[1]!s_west_maxnetprofit($A430,YEAR($B$1),$B$1,180)</f>
        <v>801000000</v>
      </c>
      <c r="W430">
        <f>[1]!s_west_minnetprofit($A430,YEAR($B$1),$B$1,180)</f>
        <v>519000000</v>
      </c>
      <c r="X430">
        <f>[1]!s_west_netprofit($A430,YEAR($B$1)+1,$B$1,180)</f>
        <v>837514167</v>
      </c>
      <c r="Y430">
        <f>[1]!s_west_eps($A430,YEAR($B$1)+1,$B$1,180)</f>
        <v>1.47370004653931</v>
      </c>
      <c r="Z430">
        <f>[1]!s_west_instnum_np($A430,YEAR($B$1)+1,$B$1,180)</f>
        <v>12</v>
      </c>
      <c r="AA430">
        <f>[1]!s_west_stdnetprofit($A430,YEAR($B$1)+1,$B$1,180)</f>
        <v>72975089</v>
      </c>
      <c r="AB430">
        <f>[1]!s_west_mediannetprofit($A430,YEAR($B$1)+1,$B$1,180)</f>
        <v>859425000</v>
      </c>
      <c r="AC430">
        <f>[1]!s_west_maxnetprofit($A430,YEAR($B$1)+1,$B$1,180)</f>
        <v>916000000</v>
      </c>
      <c r="AD430">
        <f>[1]!s_west_minnetprofit($A430,YEAR($B$1)+1,$B$1,180)</f>
        <v>651000000</v>
      </c>
      <c r="AE430">
        <f>[1]!s_west_avgroe($A430,YEAR($B$1),$B$1,180)</f>
        <v>8.25</v>
      </c>
      <c r="AF430">
        <f>IFERROR([1]!s_info_indexweight($A430,$B$1,"000016.SH"),"")</f>
        <v>0</v>
      </c>
      <c r="AG430">
        <f>IFERROR([1]!s_info_indexweight($A430,$B$1,"000300.SH"),"")</f>
        <v>0</v>
      </c>
      <c r="AH430">
        <f>IFERROR([1]!s_info_indexweight($A430,$B$1,"000905.SH"),"")</f>
        <v>0</v>
      </c>
      <c r="AI430">
        <f>IFERROR([1]!s_info_indexweight($A430,$B$1,"000852.SH"),"")</f>
        <v>7.6999999999999999E-2</v>
      </c>
    </row>
    <row r="431" spans="1:35">
      <c r="A431" t="s">
        <v>463</v>
      </c>
      <c r="B431">
        <f>[1]!s_dq_close($A431,$B$1,3)</f>
        <v>14.67</v>
      </c>
      <c r="C431">
        <f>[1]!s_dq_volume($A431,$B$1)</f>
        <v>148528614</v>
      </c>
      <c r="D431">
        <f>[1]!s_dq_amount($A431,$B$1)</f>
        <v>2183449092</v>
      </c>
      <c r="E431">
        <f>[1]!s_dq_turn($A431,$B$1)</f>
        <v>2.0629819995016998</v>
      </c>
      <c r="F431">
        <f>[1]!S_VAL_MV($A431,$B$1)</f>
        <v>107211274635.60001</v>
      </c>
      <c r="G431">
        <f>[1]!s_val_ev($A431,$B$1)</f>
        <v>107211274635.60001</v>
      </c>
      <c r="H431">
        <f>[1]!s_val_ev1($A431,$B$1)</f>
        <v>123196440592.06</v>
      </c>
      <c r="I431">
        <f>IFERROR([1]!s_mq_amount($A431,$B$1),"")</f>
        <v>6149011174</v>
      </c>
      <c r="J431">
        <f>[1]!s_val_pe_ttm($A431,$B$1)</f>
        <v>50.710445404052699</v>
      </c>
      <c r="K431">
        <f>[1]!s_val_pb_lf($A431,$B$1)</f>
        <v>4.4212946891784703</v>
      </c>
      <c r="L431">
        <f>[1]!s_val_dividendyield2($A431,$B$1)</f>
        <v>0.27127737463110502</v>
      </c>
      <c r="M431">
        <f>[1]!s_val_evtoebitda($A431,$B$1)</f>
        <v>20.518639918683501</v>
      </c>
      <c r="N431">
        <f>[1]!s_risk_betar24($A431,$B$1)</f>
        <v>0.37680000066757202</v>
      </c>
      <c r="O431">
        <f>[1]!s_profitnotice_changeratio($A431,$B$1)</f>
        <v>0</v>
      </c>
      <c r="P431">
        <f>IFERROR([1]!i_pq_pctchange($A431,TEXT(DATE(YEAR($B$1),1,1),"yyyy-mm-dd"),$B$1),"")</f>
        <v>-5.4877207370663497</v>
      </c>
      <c r="Q431">
        <f>[1]!s_west_netprofit($A431,YEAR($B$1),$B$1,180)</f>
        <v>3372590625</v>
      </c>
      <c r="R431">
        <f>[1]!s_west_eps($A431,YEAR($B$1),$B$1,180)</f>
        <v>0.46149998903274497</v>
      </c>
      <c r="S431">
        <f>[1]!s_west_instnum_np($A431,YEAR($B$1),$B$1,180)</f>
        <v>11</v>
      </c>
      <c r="T431">
        <f>[1]!s_west_stdnetprofit($A431,YEAR($B$1),$B$1,180)</f>
        <v>339475013</v>
      </c>
      <c r="U431">
        <f>[1]!s_west_mediannetprofit($A431,YEAR($B$1),$B$1,180)</f>
        <v>3315000000</v>
      </c>
      <c r="V431">
        <f>[1]!s_west_maxnetprofit($A431,YEAR($B$1),$B$1,180)</f>
        <v>4238657504</v>
      </c>
      <c r="W431">
        <f>[1]!s_west_minnetprofit($A431,YEAR($B$1),$B$1,180)</f>
        <v>3006000000</v>
      </c>
      <c r="X431">
        <f>[1]!s_west_netprofit($A431,YEAR($B$1)+1,$B$1,180)</f>
        <v>4628407896</v>
      </c>
      <c r="Y431">
        <f>[1]!s_west_eps($A431,YEAR($B$1)+1,$B$1,180)</f>
        <v>0.63330000638961803</v>
      </c>
      <c r="Z431">
        <f>[1]!s_west_instnum_np($A431,YEAR($B$1)+1,$B$1,180)</f>
        <v>11</v>
      </c>
      <c r="AA431">
        <f>[1]!s_west_stdnetprofit($A431,YEAR($B$1)+1,$B$1,180)</f>
        <v>478368794</v>
      </c>
      <c r="AB431">
        <f>[1]!s_west_mediannetprofit($A431,YEAR($B$1)+1,$B$1,180)</f>
        <v>4499655000</v>
      </c>
      <c r="AC431">
        <f>[1]!s_west_maxnetprofit($A431,YEAR($B$1)+1,$B$1,180)</f>
        <v>5992584748</v>
      </c>
      <c r="AD431">
        <f>[1]!s_west_minnetprofit($A431,YEAR($B$1)+1,$B$1,180)</f>
        <v>4235000000</v>
      </c>
      <c r="AE431">
        <f>[1]!s_west_avgroe($A431,YEAR($B$1),$B$1,180)</f>
        <v>12.2926998138428</v>
      </c>
      <c r="AF431">
        <f>IFERROR([1]!s_info_indexweight($A431,$B$1,"000016.SH"),"")</f>
        <v>0</v>
      </c>
      <c r="AG431">
        <f>IFERROR([1]!s_info_indexweight($A431,$B$1,"000300.SH"),"")</f>
        <v>0.20680000000000001</v>
      </c>
      <c r="AH431">
        <f>IFERROR([1]!s_info_indexweight($A431,$B$1,"000905.SH"),"")</f>
        <v>0</v>
      </c>
      <c r="AI431">
        <f>IFERROR([1]!s_info_indexweight($A431,$B$1,"000852.SH"),"")</f>
        <v>0</v>
      </c>
    </row>
    <row r="432" spans="1:35">
      <c r="A432" t="s">
        <v>464</v>
      </c>
      <c r="B432">
        <f>[1]!s_dq_close($A432,$B$1,3)</f>
        <v>14.35</v>
      </c>
      <c r="C432">
        <f>[1]!s_dq_volume($A432,$B$1)</f>
        <v>19170189</v>
      </c>
      <c r="D432">
        <f>[1]!s_dq_amount($A432,$B$1)</f>
        <v>273283423</v>
      </c>
      <c r="E432">
        <f>[1]!s_dq_turn($A432,$B$1)</f>
        <v>0.96448793164450697</v>
      </c>
      <c r="F432">
        <f>[1]!S_VAL_MV($A432,$B$1)</f>
        <v>34213959603.599998</v>
      </c>
      <c r="G432">
        <f>[1]!s_val_ev($A432,$B$1)</f>
        <v>34213959603.599998</v>
      </c>
      <c r="H432">
        <f>[1]!s_val_ev1($A432,$B$1)</f>
        <v>58135164181.919998</v>
      </c>
      <c r="I432">
        <f>IFERROR([1]!s_mq_amount($A432,$B$1),"")</f>
        <v>601386451</v>
      </c>
      <c r="J432">
        <f>[1]!s_val_pe_ttm($A432,$B$1)</f>
        <v>45.897079467773402</v>
      </c>
      <c r="K432">
        <f>[1]!s_val_pb_lf($A432,$B$1)</f>
        <v>1.49767541885376</v>
      </c>
      <c r="L432">
        <f>[1]!s_val_dividendyield2($A432,$B$1)</f>
        <v>4.1598890338616199</v>
      </c>
      <c r="M432">
        <f>[1]!s_val_evtoebitda($A432,$B$1)</f>
        <v>9.3418562084394097</v>
      </c>
      <c r="N432">
        <f>[1]!s_risk_betar24($A432,$B$1)</f>
        <v>1.7824000120162999</v>
      </c>
      <c r="O432">
        <f>[1]!s_profitnotice_changeratio($A432,$B$1)</f>
        <v>0</v>
      </c>
      <c r="P432">
        <f>IFERROR([1]!i_pq_pctchange($A432,TEXT(DATE(YEAR($B$1),1,1),"yyyy-mm-dd"),$B$1),"")</f>
        <v>-26.710929519918299</v>
      </c>
      <c r="Q432">
        <f>[1]!s_west_netprofit($A432,YEAR($B$1),$B$1,180)</f>
        <v>1929222667</v>
      </c>
      <c r="R432">
        <f>[1]!s_west_eps($A432,YEAR($B$1),$B$1,180)</f>
        <v>0.80919998884201005</v>
      </c>
      <c r="S432">
        <f>[1]!s_west_instnum_np($A432,YEAR($B$1),$B$1,180)</f>
        <v>15</v>
      </c>
      <c r="T432">
        <f>[1]!s_west_stdnetprofit($A432,YEAR($B$1),$B$1,180)</f>
        <v>528265637</v>
      </c>
      <c r="U432">
        <f>[1]!s_west_mediannetprofit($A432,YEAR($B$1),$B$1,180)</f>
        <v>1805000000</v>
      </c>
      <c r="V432">
        <f>[1]!s_west_maxnetprofit($A432,YEAR($B$1),$B$1,180)</f>
        <v>2825000000</v>
      </c>
      <c r="W432">
        <f>[1]!s_west_minnetprofit($A432,YEAR($B$1),$B$1,180)</f>
        <v>938000000</v>
      </c>
      <c r="X432">
        <f>[1]!s_west_netprofit($A432,YEAR($B$1)+1,$B$1,180)</f>
        <v>2864480667</v>
      </c>
      <c r="Y432">
        <f>[1]!s_west_eps($A432,YEAR($B$1)+1,$B$1,180)</f>
        <v>1.2014000415802</v>
      </c>
      <c r="Z432">
        <f>[1]!s_west_instnum_np($A432,YEAR($B$1)+1,$B$1,180)</f>
        <v>15</v>
      </c>
      <c r="AA432">
        <f>[1]!s_west_stdnetprofit($A432,YEAR($B$1)+1,$B$1,180)</f>
        <v>515982355</v>
      </c>
      <c r="AB432">
        <f>[1]!s_west_mediannetprofit($A432,YEAR($B$1)+1,$B$1,180)</f>
        <v>2967000000</v>
      </c>
      <c r="AC432">
        <f>[1]!s_west_maxnetprofit($A432,YEAR($B$1)+1,$B$1,180)</f>
        <v>3732000000</v>
      </c>
      <c r="AD432">
        <f>[1]!s_west_minnetprofit($A432,YEAR($B$1)+1,$B$1,180)</f>
        <v>1869000000</v>
      </c>
      <c r="AE432">
        <f>[1]!s_west_avgroe($A432,YEAR($B$1),$B$1,180)</f>
        <v>7.9250001907348597</v>
      </c>
      <c r="AF432">
        <f>IFERROR([1]!s_info_indexweight($A432,$B$1,"000016.SH"),"")</f>
        <v>0</v>
      </c>
      <c r="AG432">
        <f>IFERROR([1]!s_info_indexweight($A432,$B$1,"000300.SH"),"")</f>
        <v>9.1800000000000007E-2</v>
      </c>
      <c r="AH432">
        <f>IFERROR([1]!s_info_indexweight($A432,$B$1,"000905.SH"),"")</f>
        <v>0</v>
      </c>
      <c r="AI432">
        <f>IFERROR([1]!s_info_indexweight($A432,$B$1,"000852.SH"),"")</f>
        <v>0</v>
      </c>
    </row>
    <row r="433" spans="1:35">
      <c r="A433" t="s">
        <v>465</v>
      </c>
      <c r="B433">
        <f>[1]!s_dq_close($A433,$B$1,3)</f>
        <v>15.77</v>
      </c>
      <c r="C433">
        <f>[1]!s_dq_volume($A433,$B$1)</f>
        <v>11404100</v>
      </c>
      <c r="D433">
        <f>[1]!s_dq_amount($A433,$B$1)</f>
        <v>180970519</v>
      </c>
      <c r="E433">
        <f>[1]!s_dq_turn($A433,$B$1)</f>
        <v>0.82846483505342905</v>
      </c>
      <c r="F433">
        <f>[1]!S_VAL_MV($A433,$B$1)</f>
        <v>26347023779.52</v>
      </c>
      <c r="G433">
        <f>[1]!s_val_ev($A433,$B$1)</f>
        <v>26347023779.52</v>
      </c>
      <c r="H433">
        <f>[1]!s_val_ev1($A433,$B$1)</f>
        <v>26370459463.029999</v>
      </c>
      <c r="I433">
        <f>IFERROR([1]!s_mq_amount($A433,$B$1),"")</f>
        <v>418276453</v>
      </c>
      <c r="J433">
        <f>[1]!s_val_pe_ttm($A433,$B$1)</f>
        <v>19.240200042724599</v>
      </c>
      <c r="K433">
        <f>[1]!s_val_pb_lf($A433,$B$1)</f>
        <v>2.31148028373718</v>
      </c>
      <c r="L433">
        <f>[1]!s_val_dividendyield2($A433,$B$1)</f>
        <v>1.90234622701332</v>
      </c>
      <c r="M433">
        <f>[1]!s_val_evtoebitda($A433,$B$1)</f>
        <v>11.5425279645728</v>
      </c>
      <c r="N433">
        <f>[1]!s_risk_betar24($A433,$B$1)</f>
        <v>1.0390000343322801</v>
      </c>
      <c r="O433">
        <f>[1]!s_profitnotice_changeratio($A433,$B$1)</f>
        <v>0</v>
      </c>
      <c r="P433">
        <f>IFERROR([1]!i_pq_pctchange($A433,TEXT(DATE(YEAR($B$1),1,1),"yyyy-mm-dd"),$B$1),"")</f>
        <v>-7.6157000585823003</v>
      </c>
      <c r="Q433">
        <f>[1]!s_west_netprofit($A433,YEAR($B$1),$B$1,180)</f>
        <v>1512942222</v>
      </c>
      <c r="R433">
        <f>[1]!s_west_eps($A433,YEAR($B$1),$B$1,180)</f>
        <v>0.90549999475479104</v>
      </c>
      <c r="S433">
        <f>[1]!s_west_instnum_np($A433,YEAR($B$1),$B$1,180)</f>
        <v>9</v>
      </c>
      <c r="T433">
        <f>[1]!s_west_stdnetprofit($A433,YEAR($B$1),$B$1,180)</f>
        <v>27364028</v>
      </c>
      <c r="U433">
        <f>[1]!s_west_mediannetprofit($A433,YEAR($B$1),$B$1,180)</f>
        <v>1520000000</v>
      </c>
      <c r="V433">
        <f>[1]!s_west_maxnetprofit($A433,YEAR($B$1),$B$1,180)</f>
        <v>1544000000</v>
      </c>
      <c r="W433">
        <f>[1]!s_west_minnetprofit($A433,YEAR($B$1),$B$1,180)</f>
        <v>1476000000</v>
      </c>
      <c r="X433">
        <f>[1]!s_west_netprofit($A433,YEAR($B$1)+1,$B$1,180)</f>
        <v>1748608889</v>
      </c>
      <c r="Y433">
        <f>[1]!s_west_eps($A433,YEAR($B$1)+1,$B$1,180)</f>
        <v>1.0464999675750699</v>
      </c>
      <c r="Z433">
        <f>[1]!s_west_instnum_np($A433,YEAR($B$1)+1,$B$1,180)</f>
        <v>9</v>
      </c>
      <c r="AA433">
        <f>[1]!s_west_stdnetprofit($A433,YEAR($B$1)+1,$B$1,180)</f>
        <v>48448702</v>
      </c>
      <c r="AB433">
        <f>[1]!s_west_mediannetprofit($A433,YEAR($B$1)+1,$B$1,180)</f>
        <v>1766000000</v>
      </c>
      <c r="AC433">
        <f>[1]!s_west_maxnetprofit($A433,YEAR($B$1)+1,$B$1,180)</f>
        <v>1821000000</v>
      </c>
      <c r="AD433">
        <f>[1]!s_west_minnetprofit($A433,YEAR($B$1)+1,$B$1,180)</f>
        <v>1653000000</v>
      </c>
      <c r="AE433">
        <f>[1]!s_west_avgroe($A433,YEAR($B$1),$B$1,180)</f>
        <v>13.1599998474121</v>
      </c>
      <c r="AF433">
        <f>IFERROR([1]!s_info_indexweight($A433,$B$1,"000016.SH"),"")</f>
        <v>0</v>
      </c>
      <c r="AG433">
        <f>IFERROR([1]!s_info_indexweight($A433,$B$1,"000300.SH"),"")</f>
        <v>0</v>
      </c>
      <c r="AH433">
        <f>IFERROR([1]!s_info_indexweight($A433,$B$1,"000905.SH"),"")</f>
        <v>0.129</v>
      </c>
      <c r="AI433">
        <f>IFERROR([1]!s_info_indexweight($A433,$B$1,"000852.SH"),"")</f>
        <v>0</v>
      </c>
    </row>
    <row r="434" spans="1:35">
      <c r="A434" t="s">
        <v>466</v>
      </c>
      <c r="B434">
        <f>[1]!s_dq_close($A434,$B$1,3)</f>
        <v>19.3</v>
      </c>
      <c r="C434">
        <f>[1]!s_dq_volume($A434,$B$1)</f>
        <v>5894188</v>
      </c>
      <c r="D434">
        <f>[1]!s_dq_amount($A434,$B$1)</f>
        <v>113924505</v>
      </c>
      <c r="E434">
        <f>[1]!s_dq_turn($A434,$B$1)</f>
        <v>1.74292265493962</v>
      </c>
      <c r="F434">
        <f>[1]!S_VAL_MV($A434,$B$1)</f>
        <v>8071997375.8000002</v>
      </c>
      <c r="G434">
        <f>[1]!s_val_ev($A434,$B$1)</f>
        <v>8071997375.8000002</v>
      </c>
      <c r="H434">
        <f>[1]!s_val_ev1($A434,$B$1)</f>
        <v>8859866526.4099998</v>
      </c>
      <c r="I434">
        <f>IFERROR([1]!s_mq_amount($A434,$B$1),"")</f>
        <v>280579264</v>
      </c>
      <c r="J434">
        <f>[1]!s_val_pe_ttm($A434,$B$1)</f>
        <v>17.310930252075199</v>
      </c>
      <c r="K434">
        <f>[1]!s_val_pb_lf($A434,$B$1)</f>
        <v>2.0671861171722399</v>
      </c>
      <c r="L434">
        <f>[1]!s_val_dividendyield2($A434,$B$1)</f>
        <v>2.5789073547533099</v>
      </c>
      <c r="M434">
        <f>[1]!s_val_evtoebitda($A434,$B$1)</f>
        <v>11.0743204241053</v>
      </c>
      <c r="N434">
        <f>[1]!s_risk_betar24($A434,$B$1)</f>
        <v>1.19110000133514</v>
      </c>
      <c r="O434">
        <f>[1]!s_profitnotice_changeratio($A434,$B$1)</f>
        <v>0</v>
      </c>
      <c r="P434">
        <f>IFERROR([1]!i_pq_pctchange($A434,TEXT(DATE(YEAR($B$1),1,1),"yyyy-mm-dd"),$B$1),"")</f>
        <v>-17.167381974248901</v>
      </c>
      <c r="Q434">
        <f>[1]!s_west_netprofit($A434,YEAR($B$1),$B$1,180)</f>
        <v>562200000</v>
      </c>
      <c r="R434">
        <f>[1]!s_west_eps($A434,YEAR($B$1),$B$1,180)</f>
        <v>1.34440004825592</v>
      </c>
      <c r="S434">
        <f>[1]!s_west_instnum_np($A434,YEAR($B$1),$B$1,180)</f>
        <v>5</v>
      </c>
      <c r="T434">
        <f>[1]!s_west_stdnetprofit($A434,YEAR($B$1),$B$1,180)</f>
        <v>42464102</v>
      </c>
      <c r="U434">
        <f>[1]!s_west_mediannetprofit($A434,YEAR($B$1),$B$1,180)</f>
        <v>548000000</v>
      </c>
      <c r="V434">
        <f>[1]!s_west_maxnetprofit($A434,YEAR($B$1),$B$1,180)</f>
        <v>626000000</v>
      </c>
      <c r="W434">
        <f>[1]!s_west_minnetprofit($A434,YEAR($B$1),$B$1,180)</f>
        <v>512000000</v>
      </c>
      <c r="X434">
        <f>[1]!s_west_netprofit($A434,YEAR($B$1)+1,$B$1,180)</f>
        <v>633800000</v>
      </c>
      <c r="Y434">
        <f>[1]!s_west_eps($A434,YEAR($B$1)+1,$B$1,180)</f>
        <v>1.5155999660491899</v>
      </c>
      <c r="Z434">
        <f>[1]!s_west_instnum_np($A434,YEAR($B$1)+1,$B$1,180)</f>
        <v>5</v>
      </c>
      <c r="AA434">
        <f>[1]!s_west_stdnetprofit($A434,YEAR($B$1)+1,$B$1,180)</f>
        <v>64704714</v>
      </c>
      <c r="AB434">
        <f>[1]!s_west_mediannetprofit($A434,YEAR($B$1)+1,$B$1,180)</f>
        <v>623000000</v>
      </c>
      <c r="AC434">
        <f>[1]!s_west_maxnetprofit($A434,YEAR($B$1)+1,$B$1,180)</f>
        <v>742000000</v>
      </c>
      <c r="AD434">
        <f>[1]!s_west_minnetprofit($A434,YEAR($B$1)+1,$B$1,180)</f>
        <v>570000000</v>
      </c>
      <c r="AE434">
        <f>[1]!s_west_avgroe($A434,YEAR($B$1),$B$1,180)</f>
        <v>13.578000068664601</v>
      </c>
      <c r="AF434">
        <f>IFERROR([1]!s_info_indexweight($A434,$B$1,"000016.SH"),"")</f>
        <v>0</v>
      </c>
      <c r="AG434">
        <f>IFERROR([1]!s_info_indexweight($A434,$B$1,"000300.SH"),"")</f>
        <v>0</v>
      </c>
      <c r="AH434">
        <f>IFERROR([1]!s_info_indexweight($A434,$B$1,"000905.SH"),"")</f>
        <v>0</v>
      </c>
      <c r="AI434">
        <f>IFERROR([1]!s_info_indexweight($A434,$B$1,"000852.SH"),"")</f>
        <v>4.2000000000000003E-2</v>
      </c>
    </row>
    <row r="435" spans="1:35">
      <c r="A435" t="s">
        <v>467</v>
      </c>
      <c r="B435">
        <f>[1]!s_dq_close($A435,$B$1,3)</f>
        <v>2.36</v>
      </c>
      <c r="C435">
        <f>[1]!s_dq_volume($A435,$B$1)</f>
        <v>122315421</v>
      </c>
      <c r="D435">
        <f>[1]!s_dq_amount($A435,$B$1)</f>
        <v>290166737</v>
      </c>
      <c r="E435">
        <f>[1]!s_dq_turn($A435,$B$1)</f>
        <v>2.2064894058967401</v>
      </c>
      <c r="F435">
        <f>[1]!S_VAL_MV($A435,$B$1)</f>
        <v>14555062558.040001</v>
      </c>
      <c r="G435">
        <f>[1]!s_val_ev($A435,$B$1)</f>
        <v>14555062558.040001</v>
      </c>
      <c r="H435">
        <f>[1]!s_val_ev1($A435,$B$1)</f>
        <v>16194940243.030001</v>
      </c>
      <c r="I435">
        <f>IFERROR([1]!s_mq_amount($A435,$B$1),"")</f>
        <v>572965738</v>
      </c>
      <c r="J435">
        <f>[1]!s_val_pe_ttm($A435,$B$1)</f>
        <v>258.88021850585898</v>
      </c>
      <c r="K435">
        <f>[1]!s_val_pb_lf($A435,$B$1)</f>
        <v>18.0906467437744</v>
      </c>
      <c r="L435">
        <f>[1]!s_val_dividendyield2($A435,$B$1)</f>
        <v>0</v>
      </c>
      <c r="M435">
        <f>[1]!s_val_evtoebitda($A435,$B$1)</f>
        <v>29.210700452404598</v>
      </c>
      <c r="N435">
        <f>[1]!s_risk_betar24($A435,$B$1)</f>
        <v>1.94169998168945</v>
      </c>
      <c r="O435">
        <f>[1]!s_profitnotice_changeratio($A435,$B$1)</f>
        <v>0</v>
      </c>
      <c r="P435">
        <f>IFERROR([1]!i_pq_pctchange($A435,TEXT(DATE(YEAR($B$1),1,1),"yyyy-mm-dd"),$B$1),"")</f>
        <v>-13.868613138686101</v>
      </c>
      <c r="Q435">
        <f>[1]!s_west_netprofit($A435,YEAR($B$1),$B$1,180)</f>
        <v>406900000</v>
      </c>
      <c r="R435">
        <f>[1]!s_west_eps($A435,YEAR($B$1),$B$1,180)</f>
        <v>6.5999999642372104E-2</v>
      </c>
      <c r="S435">
        <f>[1]!s_west_instnum_np($A435,YEAR($B$1),$B$1,180)</f>
        <v>1</v>
      </c>
      <c r="T435">
        <f>[1]!s_west_stdnetprofit($A435,YEAR($B$1),$B$1,180)</f>
        <v>0</v>
      </c>
      <c r="U435">
        <f>[1]!s_west_mediannetprofit($A435,YEAR($B$1),$B$1,180)</f>
        <v>406900000</v>
      </c>
      <c r="V435">
        <f>[1]!s_west_maxnetprofit($A435,YEAR($B$1),$B$1,180)</f>
        <v>406900000</v>
      </c>
      <c r="W435">
        <f>[1]!s_west_minnetprofit($A435,YEAR($B$1),$B$1,180)</f>
        <v>406900000</v>
      </c>
      <c r="X435">
        <f>[1]!s_west_netprofit($A435,YEAR($B$1)+1,$B$1,180)</f>
        <v>624600000</v>
      </c>
      <c r="Y435">
        <f>[1]!s_west_eps($A435,YEAR($B$1)+1,$B$1,180)</f>
        <v>0.101300001144409</v>
      </c>
      <c r="Z435">
        <f>[1]!s_west_instnum_np($A435,YEAR($B$1)+1,$B$1,180)</f>
        <v>1</v>
      </c>
      <c r="AA435">
        <f>[1]!s_west_stdnetprofit($A435,YEAR($B$1)+1,$B$1,180)</f>
        <v>0</v>
      </c>
      <c r="AB435">
        <f>[1]!s_west_mediannetprofit($A435,YEAR($B$1)+1,$B$1,180)</f>
        <v>624600000</v>
      </c>
      <c r="AC435">
        <f>[1]!s_west_maxnetprofit($A435,YEAR($B$1)+1,$B$1,180)</f>
        <v>624600000</v>
      </c>
      <c r="AD435">
        <f>[1]!s_west_minnetprofit($A435,YEAR($B$1)+1,$B$1,180)</f>
        <v>624600000</v>
      </c>
      <c r="AE435">
        <f>[1]!s_west_avgroe($A435,YEAR($B$1),$B$1,180)</f>
        <v>41.599998474121101</v>
      </c>
      <c r="AF435">
        <f>IFERROR([1]!s_info_indexweight($A435,$B$1,"000016.SH"),"")</f>
        <v>0</v>
      </c>
      <c r="AG435">
        <f>IFERROR([1]!s_info_indexweight($A435,$B$1,"000300.SH"),"")</f>
        <v>0</v>
      </c>
      <c r="AH435">
        <f>IFERROR([1]!s_info_indexweight($A435,$B$1,"000905.SH"),"")</f>
        <v>0.113</v>
      </c>
      <c r="AI435">
        <f>IFERROR([1]!s_info_indexweight($A435,$B$1,"000852.SH"),"")</f>
        <v>0</v>
      </c>
    </row>
    <row r="436" spans="1:35">
      <c r="A436" t="s">
        <v>468</v>
      </c>
      <c r="B436">
        <f>[1]!s_dq_close($A436,$B$1,3)</f>
        <v>10.42</v>
      </c>
      <c r="C436">
        <f>[1]!s_dq_volume($A436,$B$1)</f>
        <v>220476031</v>
      </c>
      <c r="D436">
        <f>[1]!s_dq_amount($A436,$B$1)</f>
        <v>2258803290</v>
      </c>
      <c r="E436">
        <f>[1]!s_dq_turn($A436,$B$1)</f>
        <v>5.8356638364874502</v>
      </c>
      <c r="F436">
        <f>[1]!S_VAL_MV($A436,$B$1)</f>
        <v>39367590515.68</v>
      </c>
      <c r="G436">
        <f>[1]!s_val_ev($A436,$B$1)</f>
        <v>39367590515.68</v>
      </c>
      <c r="H436">
        <f>[1]!s_val_ev1($A436,$B$1)</f>
        <v>77730656878.389999</v>
      </c>
      <c r="I436">
        <f>IFERROR([1]!s_mq_amount($A436,$B$1),"")</f>
        <v>3712471492</v>
      </c>
      <c r="J436">
        <f>[1]!s_val_pe_ttm($A436,$B$1)</f>
        <v>11.6436929702759</v>
      </c>
      <c r="K436">
        <f>[1]!s_val_pb_lf($A436,$B$1)</f>
        <v>1.0983480215072601</v>
      </c>
      <c r="L436">
        <f>[1]!s_val_dividendyield2($A436,$B$1)</f>
        <v>0.959692898272553</v>
      </c>
      <c r="M436">
        <f>[1]!s_val_evtoebitda($A436,$B$1)</f>
        <v>7.7826976905948904</v>
      </c>
      <c r="N436">
        <f>[1]!s_risk_betar24($A436,$B$1)</f>
        <v>0.58509999513626099</v>
      </c>
      <c r="O436">
        <f>[1]!s_profitnotice_changeratio($A436,$B$1)</f>
        <v>0</v>
      </c>
      <c r="P436">
        <f>IFERROR([1]!i_pq_pctchange($A436,TEXT(DATE(YEAR($B$1),1,1),"yyyy-mm-dd"),$B$1),"")</f>
        <v>41.001353179973002</v>
      </c>
      <c r="Q436">
        <f>[1]!s_west_netprofit($A436,YEAR($B$1),$B$1,180)</f>
        <v>2782500000</v>
      </c>
      <c r="R436">
        <f>[1]!s_west_eps($A436,YEAR($B$1),$B$1,180)</f>
        <v>0.736500024795532</v>
      </c>
      <c r="S436">
        <f>[1]!s_west_instnum_np($A436,YEAR($B$1),$B$1,180)</f>
        <v>2</v>
      </c>
      <c r="T436">
        <f>[1]!s_west_stdnetprofit($A436,YEAR($B$1),$B$1,180)</f>
        <v>65760931</v>
      </c>
      <c r="U436">
        <f>[1]!s_west_mediannetprofit($A436,YEAR($B$1),$B$1,180)</f>
        <v>2782500000</v>
      </c>
      <c r="V436">
        <f>[1]!s_west_maxnetprofit($A436,YEAR($B$1),$B$1,180)</f>
        <v>2829000000</v>
      </c>
      <c r="W436">
        <f>[1]!s_west_minnetprofit($A436,YEAR($B$1),$B$1,180)</f>
        <v>2736000000</v>
      </c>
      <c r="X436">
        <f>[1]!s_west_netprofit($A436,YEAR($B$1)+1,$B$1,180)</f>
        <v>2974500000</v>
      </c>
      <c r="Y436">
        <f>[1]!s_west_eps($A436,YEAR($B$1)+1,$B$1,180)</f>
        <v>0.78729999065399203</v>
      </c>
      <c r="Z436">
        <f>[1]!s_west_instnum_np($A436,YEAR($B$1)+1,$B$1,180)</f>
        <v>2</v>
      </c>
      <c r="AA436">
        <f>[1]!s_west_stdnetprofit($A436,YEAR($B$1)+1,$B$1,180)</f>
        <v>43133514</v>
      </c>
      <c r="AB436">
        <f>[1]!s_west_mediannetprofit($A436,YEAR($B$1)+1,$B$1,180)</f>
        <v>2974500000</v>
      </c>
      <c r="AC436">
        <f>[1]!s_west_maxnetprofit($A436,YEAR($B$1)+1,$B$1,180)</f>
        <v>3005000000</v>
      </c>
      <c r="AD436">
        <f>[1]!s_west_minnetprofit($A436,YEAR($B$1)+1,$B$1,180)</f>
        <v>2944000000</v>
      </c>
      <c r="AE436">
        <f>[1]!s_west_avgroe($A436,YEAR($B$1),$B$1,180)</f>
        <v>7.3899998664856001</v>
      </c>
      <c r="AF436">
        <f>IFERROR([1]!s_info_indexweight($A436,$B$1,"000016.SH"),"")</f>
        <v>0</v>
      </c>
      <c r="AG436">
        <f>IFERROR([1]!s_info_indexweight($A436,$B$1,"000300.SH"),"")</f>
        <v>0</v>
      </c>
      <c r="AH436">
        <f>IFERROR([1]!s_info_indexweight($A436,$B$1,"000905.SH"),"")</f>
        <v>6.6000000000000003E-2</v>
      </c>
      <c r="AI436">
        <f>IFERROR([1]!s_info_indexweight($A436,$B$1,"000852.SH"),"")</f>
        <v>0</v>
      </c>
    </row>
    <row r="437" spans="1:35">
      <c r="A437" t="s">
        <v>469</v>
      </c>
      <c r="B437">
        <f>[1]!s_dq_close($A437,$B$1,3)</f>
        <v>17.3</v>
      </c>
      <c r="C437">
        <f>[1]!s_dq_volume($A437,$B$1)</f>
        <v>60070902</v>
      </c>
      <c r="D437">
        <f>[1]!s_dq_amount($A437,$B$1)</f>
        <v>1034810371</v>
      </c>
      <c r="E437">
        <f>[1]!s_dq_turn($A437,$B$1)</f>
        <v>5.9956793130665602</v>
      </c>
      <c r="F437">
        <f>[1]!S_VAL_MV($A437,$B$1)</f>
        <v>21059053682</v>
      </c>
      <c r="G437">
        <f>[1]!s_val_ev($A437,$B$1)</f>
        <v>21059053682</v>
      </c>
      <c r="H437">
        <f>[1]!s_val_ev1($A437,$B$1)</f>
        <v>21508583056.82</v>
      </c>
      <c r="I437">
        <f>IFERROR([1]!s_mq_amount($A437,$B$1),"")</f>
        <v>1613849375</v>
      </c>
      <c r="J437">
        <f>[1]!s_val_pe_ttm($A437,$B$1)</f>
        <v>47.845458984375</v>
      </c>
      <c r="K437">
        <f>[1]!s_val_pb_lf($A437,$B$1)</f>
        <v>3.7230780124664302</v>
      </c>
      <c r="L437">
        <f>[1]!s_val_dividendyield2($A437,$B$1)</f>
        <v>0.99421930034282402</v>
      </c>
      <c r="M437">
        <f>[1]!s_val_evtoebitda($A437,$B$1)</f>
        <v>19.042425457522501</v>
      </c>
      <c r="N437">
        <f>[1]!s_risk_betar24($A437,$B$1)</f>
        <v>0.94889998435974099</v>
      </c>
      <c r="O437">
        <f>[1]!s_profitnotice_changeratio($A437,$B$1)</f>
        <v>0</v>
      </c>
      <c r="P437">
        <f>IFERROR([1]!i_pq_pctchange($A437,TEXT(DATE(YEAR($B$1),1,1),"yyyy-mm-dd"),$B$1),"")</f>
        <v>-9.7944444486077895</v>
      </c>
      <c r="Q437">
        <f>[1]!s_west_netprofit($A437,YEAR($B$1),$B$1,180)</f>
        <v>2334500000</v>
      </c>
      <c r="R437">
        <f>[1]!s_west_eps($A437,YEAR($B$1),$B$1,180)</f>
        <v>1.9177999496460001</v>
      </c>
      <c r="S437">
        <f>[1]!s_west_instnum_np($A437,YEAR($B$1),$B$1,180)</f>
        <v>2</v>
      </c>
      <c r="T437">
        <f>[1]!s_west_stdnetprofit($A437,YEAR($B$1),$B$1,180)</f>
        <v>2110713742</v>
      </c>
      <c r="U437">
        <f>[1]!s_west_mediannetprofit($A437,YEAR($B$1),$B$1,180)</f>
        <v>2334500000</v>
      </c>
      <c r="V437">
        <f>[1]!s_west_maxnetprofit($A437,YEAR($B$1),$B$1,180)</f>
        <v>3827000000</v>
      </c>
      <c r="W437">
        <f>[1]!s_west_minnetprofit($A437,YEAR($B$1),$B$1,180)</f>
        <v>842000000</v>
      </c>
      <c r="X437">
        <f>[1]!s_west_netprofit($A437,YEAR($B$1)+1,$B$1,180)</f>
        <v>666000000</v>
      </c>
      <c r="Y437">
        <f>[1]!s_west_eps($A437,YEAR($B$1)+1,$B$1,180)</f>
        <v>0.54710000753402699</v>
      </c>
      <c r="Z437">
        <f>[1]!s_west_instnum_np($A437,YEAR($B$1)+1,$B$1,180)</f>
        <v>2</v>
      </c>
      <c r="AA437">
        <f>[1]!s_west_stdnetprofit($A437,YEAR($B$1)+1,$B$1,180)</f>
        <v>516187950</v>
      </c>
      <c r="AB437">
        <f>[1]!s_west_mediannetprofit($A437,YEAR($B$1)+1,$B$1,180)</f>
        <v>666000000</v>
      </c>
      <c r="AC437">
        <f>[1]!s_west_maxnetprofit($A437,YEAR($B$1)+1,$B$1,180)</f>
        <v>1031000000</v>
      </c>
      <c r="AD437">
        <f>[1]!s_west_minnetprofit($A437,YEAR($B$1)+1,$B$1,180)</f>
        <v>301000000</v>
      </c>
      <c r="AE437">
        <f>[1]!s_west_avgroe($A437,YEAR($B$1),$B$1,180)</f>
        <v>29.149999618530298</v>
      </c>
      <c r="AF437">
        <f>IFERROR([1]!s_info_indexweight($A437,$B$1,"000016.SH"),"")</f>
        <v>0</v>
      </c>
      <c r="AG437">
        <f>IFERROR([1]!s_info_indexweight($A437,$B$1,"000300.SH"),"")</f>
        <v>0</v>
      </c>
      <c r="AH437">
        <f>IFERROR([1]!s_info_indexweight($A437,$B$1,"000905.SH"),"")</f>
        <v>0</v>
      </c>
      <c r="AI437">
        <f>IFERROR([1]!s_info_indexweight($A437,$B$1,"000852.SH"),"")</f>
        <v>0.154</v>
      </c>
    </row>
    <row r="438" spans="1:35">
      <c r="A438" t="s">
        <v>470</v>
      </c>
      <c r="B438">
        <f>[1]!s_dq_close($A438,$B$1,3)</f>
        <v>13.33</v>
      </c>
      <c r="C438">
        <f>[1]!s_dq_volume($A438,$B$1)</f>
        <v>4246129</v>
      </c>
      <c r="D438">
        <f>[1]!s_dq_amount($A438,$B$1)</f>
        <v>56879493</v>
      </c>
      <c r="E438">
        <f>[1]!s_dq_turn($A438,$B$1)</f>
        <v>1.66868737677962</v>
      </c>
      <c r="F438">
        <f>[1]!S_VAL_MV($A438,$B$1)</f>
        <v>5897796848.75</v>
      </c>
      <c r="G438">
        <f>[1]!s_val_ev($A438,$B$1)</f>
        <v>5897796848.75</v>
      </c>
      <c r="H438">
        <f>[1]!s_val_ev1($A438,$B$1)</f>
        <v>8437795114.04</v>
      </c>
      <c r="I438">
        <f>IFERROR([1]!s_mq_amount($A438,$B$1),"")</f>
        <v>143423948</v>
      </c>
      <c r="J438">
        <f>[1]!s_val_pe_ttm($A438,$B$1)</f>
        <v>6.1861557960510298</v>
      </c>
      <c r="K438">
        <f>[1]!s_val_pb_lf($A438,$B$1)</f>
        <v>2.0977509021759002</v>
      </c>
      <c r="L438">
        <f>[1]!s_val_dividendyield2($A438,$B$1)</f>
        <v>9.0022505626406595</v>
      </c>
      <c r="M438">
        <f>[1]!s_val_evtoebitda($A438,$B$1)</f>
        <v>4.5111176845416301</v>
      </c>
      <c r="N438">
        <f>[1]!s_risk_betar24($A438,$B$1)</f>
        <v>1.2826999425888099</v>
      </c>
      <c r="O438">
        <f>[1]!s_profitnotice_changeratio($A438,$B$1)</f>
        <v>0</v>
      </c>
      <c r="P438">
        <f>IFERROR([1]!i_pq_pctchange($A438,TEXT(DATE(YEAR($B$1),1,1),"yyyy-mm-dd"),$B$1),"")</f>
        <v>-29.7358068607485</v>
      </c>
      <c r="Q438">
        <f>[1]!s_west_netprofit($A438,YEAR($B$1),$B$1,180)</f>
        <v>335666667</v>
      </c>
      <c r="R438">
        <f>[1]!s_west_eps($A438,YEAR($B$1),$B$1,180)</f>
        <v>0.75870001316070601</v>
      </c>
      <c r="S438">
        <f>[1]!s_west_instnum_np($A438,YEAR($B$1),$B$1,180)</f>
        <v>3</v>
      </c>
      <c r="T438">
        <f>[1]!s_west_stdnetprofit($A438,YEAR($B$1),$B$1,180)</f>
        <v>6506407</v>
      </c>
      <c r="U438">
        <f>[1]!s_west_mediannetprofit($A438,YEAR($B$1),$B$1,180)</f>
        <v>336000000</v>
      </c>
      <c r="V438">
        <f>[1]!s_west_maxnetprofit($A438,YEAR($B$1),$B$1,180)</f>
        <v>342000000</v>
      </c>
      <c r="W438">
        <f>[1]!s_west_minnetprofit($A438,YEAR($B$1),$B$1,180)</f>
        <v>329000000</v>
      </c>
      <c r="X438">
        <f>[1]!s_west_netprofit($A438,YEAR($B$1)+1,$B$1,180)</f>
        <v>381666667</v>
      </c>
      <c r="Y438">
        <f>[1]!s_west_eps($A438,YEAR($B$1)+1,$B$1,180)</f>
        <v>0.86260002851486195</v>
      </c>
      <c r="Z438">
        <f>[1]!s_west_instnum_np($A438,YEAR($B$1)+1,$B$1,180)</f>
        <v>3</v>
      </c>
      <c r="AA438">
        <f>[1]!s_west_stdnetprofit($A438,YEAR($B$1)+1,$B$1,180)</f>
        <v>7571878</v>
      </c>
      <c r="AB438">
        <f>[1]!s_west_mediannetprofit($A438,YEAR($B$1)+1,$B$1,180)</f>
        <v>385000000</v>
      </c>
      <c r="AC438">
        <f>[1]!s_west_maxnetprofit($A438,YEAR($B$1)+1,$B$1,180)</f>
        <v>387000000</v>
      </c>
      <c r="AD438">
        <f>[1]!s_west_minnetprofit($A438,YEAR($B$1)+1,$B$1,180)</f>
        <v>373000000</v>
      </c>
      <c r="AE438">
        <f>[1]!s_west_avgroe($A438,YEAR($B$1),$B$1,180)</f>
        <v>9.6099996566772496</v>
      </c>
      <c r="AF438">
        <f>IFERROR([1]!s_info_indexweight($A438,$B$1,"000016.SH"),"")</f>
        <v>0</v>
      </c>
      <c r="AG438">
        <f>IFERROR([1]!s_info_indexweight($A438,$B$1,"000300.SH"),"")</f>
        <v>0</v>
      </c>
      <c r="AH438">
        <f>IFERROR([1]!s_info_indexweight($A438,$B$1,"000905.SH"),"")</f>
        <v>0</v>
      </c>
      <c r="AI438">
        <f>IFERROR([1]!s_info_indexweight($A438,$B$1,"000852.SH"),"")</f>
        <v>3.1E-2</v>
      </c>
    </row>
    <row r="439" spans="1:35">
      <c r="A439" t="s">
        <v>471</v>
      </c>
      <c r="B439">
        <f>[1]!s_dq_close($A439,$B$1,3)</f>
        <v>9.09</v>
      </c>
      <c r="C439">
        <f>[1]!s_dq_volume($A439,$B$1)</f>
        <v>156216803</v>
      </c>
      <c r="D439">
        <f>[1]!s_dq_amount($A439,$B$1)</f>
        <v>1419527145</v>
      </c>
      <c r="E439">
        <f>[1]!s_dq_turn($A439,$B$1)</f>
        <v>8.3199290720638501</v>
      </c>
      <c r="F439">
        <f>[1]!S_VAL_MV($A439,$B$1)</f>
        <v>17354391232.77</v>
      </c>
      <c r="G439">
        <f>[1]!s_val_ev($A439,$B$1)</f>
        <v>17354391232.77</v>
      </c>
      <c r="H439">
        <f>[1]!s_val_ev1($A439,$B$1)</f>
        <v>19373285732.439999</v>
      </c>
      <c r="I439">
        <f>IFERROR([1]!s_mq_amount($A439,$B$1),"")</f>
        <v>3510715993</v>
      </c>
      <c r="J439">
        <f>[1]!s_val_pe_ttm($A439,$B$1)</f>
        <v>93.866760253906193</v>
      </c>
      <c r="K439">
        <f>[1]!s_val_pb_lf($A439,$B$1)</f>
        <v>2.6943836212158199</v>
      </c>
      <c r="L439">
        <f>[1]!s_val_dividendyield2($A439,$B$1)</f>
        <v>0</v>
      </c>
      <c r="M439">
        <f>[1]!s_val_evtoebitda($A439,$B$1)</f>
        <v>26.153214230141501</v>
      </c>
      <c r="N439">
        <f>[1]!s_risk_betar24($A439,$B$1)</f>
        <v>1.0293999910354601</v>
      </c>
      <c r="O439">
        <f>[1]!s_profitnotice_changeratio($A439,$B$1)</f>
        <v>0</v>
      </c>
      <c r="P439">
        <f>IFERROR([1]!i_pq_pctchange($A439,TEXT(DATE(YEAR($B$1),1,1),"yyyy-mm-dd"),$B$1),"")</f>
        <v>12.2222222222222</v>
      </c>
      <c r="Q439">
        <f>[1]!s_west_netprofit($A439,YEAR($B$1),$B$1,180)</f>
        <v>0</v>
      </c>
      <c r="R439">
        <f>[1]!s_west_eps($A439,YEAR($B$1),$B$1,180)</f>
        <v>0</v>
      </c>
      <c r="S439">
        <f>[1]!s_west_instnum_np($A439,YEAR($B$1),$B$1,180)</f>
        <v>0</v>
      </c>
      <c r="T439">
        <f>[1]!s_west_stdnetprofit($A439,YEAR($B$1),$B$1,180)</f>
        <v>0</v>
      </c>
      <c r="U439">
        <f>[1]!s_west_mediannetprofit($A439,YEAR($B$1),$B$1,180)</f>
        <v>0</v>
      </c>
      <c r="V439">
        <f>[1]!s_west_maxnetprofit($A439,YEAR($B$1),$B$1,180)</f>
        <v>0</v>
      </c>
      <c r="W439">
        <f>[1]!s_west_minnetprofit($A439,YEAR($B$1),$B$1,180)</f>
        <v>0</v>
      </c>
      <c r="X439">
        <f>[1]!s_west_netprofit($A439,YEAR($B$1)+1,$B$1,180)</f>
        <v>0</v>
      </c>
      <c r="Y439">
        <f>[1]!s_west_eps($A439,YEAR($B$1)+1,$B$1,180)</f>
        <v>0</v>
      </c>
      <c r="Z439">
        <f>[1]!s_west_instnum_np($A439,YEAR($B$1)+1,$B$1,180)</f>
        <v>0</v>
      </c>
      <c r="AA439">
        <f>[1]!s_west_stdnetprofit($A439,YEAR($B$1)+1,$B$1,180)</f>
        <v>0</v>
      </c>
      <c r="AB439">
        <f>[1]!s_west_mediannetprofit($A439,YEAR($B$1)+1,$B$1,180)</f>
        <v>0</v>
      </c>
      <c r="AC439">
        <f>[1]!s_west_maxnetprofit($A439,YEAR($B$1)+1,$B$1,180)</f>
        <v>0</v>
      </c>
      <c r="AD439">
        <f>[1]!s_west_minnetprofit($A439,YEAR($B$1)+1,$B$1,180)</f>
        <v>0</v>
      </c>
      <c r="AE439">
        <f>[1]!s_west_avgroe($A439,YEAR($B$1),$B$1,180)</f>
        <v>0</v>
      </c>
      <c r="AF439">
        <f>IFERROR([1]!s_info_indexweight($A439,$B$1,"000016.SH"),"")</f>
        <v>0</v>
      </c>
      <c r="AG439">
        <f>IFERROR([1]!s_info_indexweight($A439,$B$1,"000300.SH"),"")</f>
        <v>0</v>
      </c>
      <c r="AH439">
        <f>IFERROR([1]!s_info_indexweight($A439,$B$1,"000905.SH"),"")</f>
        <v>0</v>
      </c>
      <c r="AI439">
        <f>IFERROR([1]!s_info_indexweight($A439,$B$1,"000852.SH"),"")</f>
        <v>0.191</v>
      </c>
    </row>
    <row r="440" spans="1:35">
      <c r="A440" t="s">
        <v>472</v>
      </c>
      <c r="B440">
        <f>[1]!s_dq_close($A440,$B$1,3)</f>
        <v>13.32</v>
      </c>
      <c r="C440">
        <f>[1]!s_dq_volume($A440,$B$1)</f>
        <v>81934307</v>
      </c>
      <c r="D440">
        <f>[1]!s_dq_amount($A440,$B$1)</f>
        <v>1092249754</v>
      </c>
      <c r="E440">
        <f>[1]!s_dq_turn($A440,$B$1)</f>
        <v>4.4828377647083304</v>
      </c>
      <c r="F440">
        <f>[1]!S_VAL_MV($A440,$B$1)</f>
        <v>25840379141.279999</v>
      </c>
      <c r="G440">
        <f>[1]!s_val_ev($A440,$B$1)</f>
        <v>25840379141.279999</v>
      </c>
      <c r="H440">
        <f>[1]!s_val_ev1($A440,$B$1)</f>
        <v>26319887449.52</v>
      </c>
      <c r="I440">
        <f>IFERROR([1]!s_mq_amount($A440,$B$1),"")</f>
        <v>1912580987</v>
      </c>
      <c r="J440">
        <f>[1]!s_val_pe_ttm($A440,$B$1)</f>
        <v>48.631633758544901</v>
      </c>
      <c r="K440">
        <f>[1]!s_val_pb_lf($A440,$B$1)</f>
        <v>3.5847954750061</v>
      </c>
      <c r="L440">
        <f>[1]!s_val_dividendyield2($A440,$B$1)</f>
        <v>1.69277593954193</v>
      </c>
      <c r="M440">
        <f>[1]!s_val_evtoebitda($A440,$B$1)</f>
        <v>19.986946867877499</v>
      </c>
      <c r="N440">
        <f>[1]!s_risk_betar24($A440,$B$1)</f>
        <v>1.46379995346069</v>
      </c>
      <c r="O440">
        <f>[1]!s_profitnotice_changeratio($A440,$B$1)</f>
        <v>0</v>
      </c>
      <c r="P440">
        <f>IFERROR([1]!i_pq_pctchange($A440,TEXT(DATE(YEAR($B$1),1,1),"yyyy-mm-dd"),$B$1),"")</f>
        <v>-18.730933496034201</v>
      </c>
      <c r="Q440">
        <f>[1]!s_west_netprofit($A440,YEAR($B$1),$B$1,180)</f>
        <v>1692101154</v>
      </c>
      <c r="R440">
        <f>[1]!s_west_eps($A440,YEAR($B$1),$B$1,180)</f>
        <v>0.87220001220703103</v>
      </c>
      <c r="S440">
        <f>[1]!s_west_instnum_np($A440,YEAR($B$1),$B$1,180)</f>
        <v>26</v>
      </c>
      <c r="T440">
        <f>[1]!s_west_stdnetprofit($A440,YEAR($B$1),$B$1,180)</f>
        <v>201819658</v>
      </c>
      <c r="U440">
        <f>[1]!s_west_mediannetprofit($A440,YEAR($B$1),$B$1,180)</f>
        <v>1663500000</v>
      </c>
      <c r="V440">
        <f>[1]!s_west_maxnetprofit($A440,YEAR($B$1),$B$1,180)</f>
        <v>2247000000</v>
      </c>
      <c r="W440">
        <f>[1]!s_west_minnetprofit($A440,YEAR($B$1),$B$1,180)</f>
        <v>1154000000</v>
      </c>
      <c r="X440">
        <f>[1]!s_west_netprofit($A440,YEAR($B$1)+1,$B$1,180)</f>
        <v>2131213462</v>
      </c>
      <c r="Y440">
        <f>[1]!s_west_eps($A440,YEAR($B$1)+1,$B$1,180)</f>
        <v>1.09860002994537</v>
      </c>
      <c r="Z440">
        <f>[1]!s_west_instnum_np($A440,YEAR($B$1)+1,$B$1,180)</f>
        <v>26</v>
      </c>
      <c r="AA440">
        <f>[1]!s_west_stdnetprofit($A440,YEAR($B$1)+1,$B$1,180)</f>
        <v>319038269</v>
      </c>
      <c r="AB440">
        <f>[1]!s_west_mediannetprofit($A440,YEAR($B$1)+1,$B$1,180)</f>
        <v>2051760000</v>
      </c>
      <c r="AC440">
        <f>[1]!s_west_maxnetprofit($A440,YEAR($B$1)+1,$B$1,180)</f>
        <v>3298000000</v>
      </c>
      <c r="AD440">
        <f>[1]!s_west_minnetprofit($A440,YEAR($B$1)+1,$B$1,180)</f>
        <v>1608000000</v>
      </c>
      <c r="AE440">
        <f>[1]!s_west_avgroe($A440,YEAR($B$1),$B$1,180)</f>
        <v>20.716800689697301</v>
      </c>
      <c r="AF440">
        <f>IFERROR([1]!s_info_indexweight($A440,$B$1,"000016.SH"),"")</f>
        <v>0</v>
      </c>
      <c r="AG440">
        <f>IFERROR([1]!s_info_indexweight($A440,$B$1,"000300.SH"),"")</f>
        <v>0</v>
      </c>
      <c r="AH440">
        <f>IFERROR([1]!s_info_indexweight($A440,$B$1,"000905.SH"),"")</f>
        <v>0.18099999999999999</v>
      </c>
      <c r="AI440">
        <f>IFERROR([1]!s_info_indexweight($A440,$B$1,"000852.SH"),"")</f>
        <v>0</v>
      </c>
    </row>
    <row r="441" spans="1:35">
      <c r="A441" t="s">
        <v>473</v>
      </c>
      <c r="B441">
        <f>[1]!s_dq_close($A441,$B$1,3)</f>
        <v>38.33</v>
      </c>
      <c r="C441">
        <f>[1]!s_dq_volume($A441,$B$1)</f>
        <v>26595285</v>
      </c>
      <c r="D441">
        <f>[1]!s_dq_amount($A441,$B$1)</f>
        <v>1017704522</v>
      </c>
      <c r="E441">
        <f>[1]!s_dq_turn($A441,$B$1)</f>
        <v>1.2343601027933999</v>
      </c>
      <c r="F441">
        <f>[1]!S_VAL_MV($A441,$B$1)</f>
        <v>82585352750.460007</v>
      </c>
      <c r="G441">
        <f>[1]!s_val_ev($A441,$B$1)</f>
        <v>82585352750.460007</v>
      </c>
      <c r="H441">
        <f>[1]!s_val_ev1($A441,$B$1)</f>
        <v>82615416398.720001</v>
      </c>
      <c r="I441">
        <f>IFERROR([1]!s_mq_amount($A441,$B$1),"")</f>
        <v>2464654342</v>
      </c>
      <c r="J441">
        <f>[1]!s_val_pe_ttm($A441,$B$1)</f>
        <v>115.89679718017599</v>
      </c>
      <c r="K441">
        <f>[1]!s_val_pb_lf($A441,$B$1)</f>
        <v>8.4466180801391602</v>
      </c>
      <c r="L441">
        <f>[1]!s_val_dividendyield2($A441,$B$1)</f>
        <v>0</v>
      </c>
      <c r="M441">
        <f>[1]!s_val_evtoebitda($A441,$B$1)</f>
        <v>88.952361085221298</v>
      </c>
      <c r="N441">
        <f>[1]!s_risk_betar24($A441,$B$1)</f>
        <v>1.80830001831055</v>
      </c>
      <c r="O441">
        <f>[1]!s_profitnotice_changeratio($A441,$B$1)</f>
        <v>0</v>
      </c>
      <c r="P441">
        <f>IFERROR([1]!i_pq_pctchange($A441,TEXT(DATE(YEAR($B$1),1,1),"yyyy-mm-dd"),$B$1),"")</f>
        <v>-21.390484003281401</v>
      </c>
      <c r="Q441">
        <f>[1]!s_west_netprofit($A441,YEAR($B$1),$B$1,180)</f>
        <v>1051500000</v>
      </c>
      <c r="R441">
        <f>[1]!s_west_eps($A441,YEAR($B$1),$B$1,180)</f>
        <v>0.48789998888969399</v>
      </c>
      <c r="S441">
        <f>[1]!s_west_instnum_np($A441,YEAR($B$1),$B$1,180)</f>
        <v>2</v>
      </c>
      <c r="T441">
        <f>[1]!s_west_stdnetprofit($A441,YEAR($B$1),$B$1,180)</f>
        <v>399515331</v>
      </c>
      <c r="U441">
        <f>[1]!s_west_mediannetprofit($A441,YEAR($B$1),$B$1,180)</f>
        <v>1051500000</v>
      </c>
      <c r="V441">
        <f>[1]!s_west_maxnetprofit($A441,YEAR($B$1),$B$1,180)</f>
        <v>1334000000</v>
      </c>
      <c r="W441">
        <f>[1]!s_west_minnetprofit($A441,YEAR($B$1),$B$1,180)</f>
        <v>769000000</v>
      </c>
      <c r="X441">
        <f>[1]!s_west_netprofit($A441,YEAR($B$1)+1,$B$1,180)</f>
        <v>1300000000</v>
      </c>
      <c r="Y441">
        <f>[1]!s_west_eps($A441,YEAR($B$1)+1,$B$1,180)</f>
        <v>0.60320001840591397</v>
      </c>
      <c r="Z441">
        <f>[1]!s_west_instnum_np($A441,YEAR($B$1)+1,$B$1,180)</f>
        <v>2</v>
      </c>
      <c r="AA441">
        <f>[1]!s_west_stdnetprofit($A441,YEAR($B$1)+1,$B$1,180)</f>
        <v>576999133</v>
      </c>
      <c r="AB441">
        <f>[1]!s_west_mediannetprofit($A441,YEAR($B$1)+1,$B$1,180)</f>
        <v>1300000000</v>
      </c>
      <c r="AC441">
        <f>[1]!s_west_maxnetprofit($A441,YEAR($B$1)+1,$B$1,180)</f>
        <v>1708000000</v>
      </c>
      <c r="AD441">
        <f>[1]!s_west_minnetprofit($A441,YEAR($B$1)+1,$B$1,180)</f>
        <v>892000000</v>
      </c>
      <c r="AE441">
        <f>[1]!s_west_avgroe($A441,YEAR($B$1),$B$1,180)</f>
        <v>10.199999809265099</v>
      </c>
      <c r="AF441">
        <f>IFERROR([1]!s_info_indexweight($A441,$B$1,"000016.SH"),"")</f>
        <v>0</v>
      </c>
      <c r="AG441">
        <f>IFERROR([1]!s_info_indexweight($A441,$B$1,"000300.SH"),"")</f>
        <v>0.219</v>
      </c>
      <c r="AH441">
        <f>IFERROR([1]!s_info_indexweight($A441,$B$1,"000905.SH"),"")</f>
        <v>0</v>
      </c>
      <c r="AI441">
        <f>IFERROR([1]!s_info_indexweight($A441,$B$1,"000852.SH"),"")</f>
        <v>0</v>
      </c>
    </row>
    <row r="442" spans="1:35">
      <c r="A442" t="s">
        <v>474</v>
      </c>
      <c r="B442">
        <f>[1]!s_dq_close($A442,$B$1,3)</f>
        <v>15.08</v>
      </c>
      <c r="C442">
        <f>[1]!s_dq_volume($A442,$B$1)</f>
        <v>3051840</v>
      </c>
      <c r="D442">
        <f>[1]!s_dq_amount($A442,$B$1)</f>
        <v>46166785</v>
      </c>
      <c r="E442">
        <f>[1]!s_dq_turn($A442,$B$1)</f>
        <v>0.50041586213603295</v>
      </c>
      <c r="F442">
        <f>[1]!S_VAL_MV($A442,$B$1)</f>
        <v>9197831321.1200008</v>
      </c>
      <c r="G442">
        <f>[1]!s_val_ev($A442,$B$1)</f>
        <v>9197831321.1200008</v>
      </c>
      <c r="H442">
        <f>[1]!s_val_ev1($A442,$B$1)</f>
        <v>11614243184.9</v>
      </c>
      <c r="I442">
        <f>IFERROR([1]!s_mq_amount($A442,$B$1),"")</f>
        <v>102117065</v>
      </c>
      <c r="J442">
        <f>[1]!s_val_pe_ttm($A442,$B$1)</f>
        <v>32.412189483642599</v>
      </c>
      <c r="K442">
        <f>[1]!s_val_pb_lf($A442,$B$1)</f>
        <v>2.0889801979064901</v>
      </c>
      <c r="L442">
        <f>[1]!s_val_dividendyield2($A442,$B$1)</f>
        <v>2.6525155754899399</v>
      </c>
      <c r="M442">
        <f>[1]!s_val_evtoebitda($A442,$B$1)</f>
        <v>16.327665686097099</v>
      </c>
      <c r="N442">
        <f>[1]!s_risk_betar24($A442,$B$1)</f>
        <v>0.66920000314712502</v>
      </c>
      <c r="O442">
        <f>[1]!s_profitnotice_changeratio($A442,$B$1)</f>
        <v>0</v>
      </c>
      <c r="P442">
        <f>IFERROR([1]!i_pq_pctchange($A442,TEXT(DATE(YEAR($B$1),1,1),"yyyy-mm-dd"),$B$1),"")</f>
        <v>-23.4906139015728</v>
      </c>
      <c r="Q442">
        <f>[1]!s_west_netprofit($A442,YEAR($B$1),$B$1,180)</f>
        <v>506690000</v>
      </c>
      <c r="R442">
        <f>[1]!s_west_eps($A442,YEAR($B$1),$B$1,180)</f>
        <v>0.83060002326965299</v>
      </c>
      <c r="S442">
        <f>[1]!s_west_instnum_np($A442,YEAR($B$1),$B$1,180)</f>
        <v>2</v>
      </c>
      <c r="T442">
        <f>[1]!s_west_stdnetprofit($A442,YEAR($B$1),$B$1,180)</f>
        <v>438406</v>
      </c>
      <c r="U442">
        <f>[1]!s_west_mediannetprofit($A442,YEAR($B$1),$B$1,180)</f>
        <v>506690000</v>
      </c>
      <c r="V442">
        <f>[1]!s_west_maxnetprofit($A442,YEAR($B$1),$B$1,180)</f>
        <v>507000000</v>
      </c>
      <c r="W442">
        <f>[1]!s_west_minnetprofit($A442,YEAR($B$1),$B$1,180)</f>
        <v>506380000</v>
      </c>
      <c r="X442">
        <f>[1]!s_west_netprofit($A442,YEAR($B$1)+1,$B$1,180)</f>
        <v>610290000</v>
      </c>
      <c r="Y442">
        <f>[1]!s_west_eps($A442,YEAR($B$1)+1,$B$1,180)</f>
        <v>1.00049996376038</v>
      </c>
      <c r="Z442">
        <f>[1]!s_west_instnum_np($A442,YEAR($B$1)+1,$B$1,180)</f>
        <v>2</v>
      </c>
      <c r="AA442">
        <f>[1]!s_west_stdnetprofit($A442,YEAR($B$1)+1,$B$1,180)</f>
        <v>52736024</v>
      </c>
      <c r="AB442">
        <f>[1]!s_west_mediannetprofit($A442,YEAR($B$1)+1,$B$1,180)</f>
        <v>610290000</v>
      </c>
      <c r="AC442">
        <f>[1]!s_west_maxnetprofit($A442,YEAR($B$1)+1,$B$1,180)</f>
        <v>647580000</v>
      </c>
      <c r="AD442">
        <f>[1]!s_west_minnetprofit($A442,YEAR($B$1)+1,$B$1,180)</f>
        <v>573000000</v>
      </c>
      <c r="AE442">
        <f>[1]!s_west_avgroe($A442,YEAR($B$1),$B$1,180)</f>
        <v>10.9099998474121</v>
      </c>
      <c r="AF442">
        <f>IFERROR([1]!s_info_indexweight($A442,$B$1,"000016.SH"),"")</f>
        <v>0</v>
      </c>
      <c r="AG442">
        <f>IFERROR([1]!s_info_indexweight($A442,$B$1,"000300.SH"),"")</f>
        <v>0</v>
      </c>
      <c r="AH442">
        <f>IFERROR([1]!s_info_indexweight($A442,$B$1,"000905.SH"),"")</f>
        <v>0</v>
      </c>
      <c r="AI442">
        <f>IFERROR([1]!s_info_indexweight($A442,$B$1,"000852.SH"),"")</f>
        <v>0.05</v>
      </c>
    </row>
    <row r="443" spans="1:35">
      <c r="A443" t="s">
        <v>475</v>
      </c>
      <c r="B443">
        <f>[1]!s_dq_close($A443,$B$1,3)</f>
        <v>17.420000000000002</v>
      </c>
      <c r="C443">
        <f>[1]!s_dq_volume($A443,$B$1)</f>
        <v>32366773</v>
      </c>
      <c r="D443">
        <f>[1]!s_dq_amount($A443,$B$1)</f>
        <v>566162127</v>
      </c>
      <c r="E443">
        <f>[1]!s_dq_turn($A443,$B$1)</f>
        <v>8.1830755159361406</v>
      </c>
      <c r="F443">
        <f>[1]!S_VAL_MV($A443,$B$1)</f>
        <v>11491743637.92</v>
      </c>
      <c r="G443">
        <f>[1]!s_val_ev($A443,$B$1)</f>
        <v>11491743637.92</v>
      </c>
      <c r="H443">
        <f>[1]!s_val_ev1($A443,$B$1)</f>
        <v>11907279355.200001</v>
      </c>
      <c r="I443">
        <f>IFERROR([1]!s_mq_amount($A443,$B$1),"")</f>
        <v>1152393547</v>
      </c>
      <c r="J443">
        <f>[1]!s_val_pe_ttm($A443,$B$1)</f>
        <v>100.01954650878901</v>
      </c>
      <c r="K443">
        <f>[1]!s_val_pb_lf($A443,$B$1)</f>
        <v>2.0022494792938201</v>
      </c>
      <c r="L443">
        <f>[1]!s_val_dividendyield2($A443,$B$1)</f>
        <v>0.86107921928817399</v>
      </c>
      <c r="M443">
        <f>[1]!s_val_evtoebitda($A443,$B$1)</f>
        <v>19.920485138812701</v>
      </c>
      <c r="N443">
        <f>[1]!s_risk_betar24($A443,$B$1)</f>
        <v>1.4766999483108501</v>
      </c>
      <c r="O443">
        <f>[1]!s_profitnotice_changeratio($A443,$B$1)</f>
        <v>0</v>
      </c>
      <c r="P443">
        <f>IFERROR([1]!i_pq_pctchange($A443,TEXT(DATE(YEAR($B$1),1,1),"yyyy-mm-dd"),$B$1),"")</f>
        <v>26.8328939090317</v>
      </c>
      <c r="Q443">
        <f>[1]!s_west_netprofit($A443,YEAR($B$1),$B$1,180)</f>
        <v>0</v>
      </c>
      <c r="R443">
        <f>[1]!s_west_eps($A443,YEAR($B$1),$B$1,180)</f>
        <v>0</v>
      </c>
      <c r="S443">
        <f>[1]!s_west_instnum_np($A443,YEAR($B$1),$B$1,180)</f>
        <v>0</v>
      </c>
      <c r="T443">
        <f>[1]!s_west_stdnetprofit($A443,YEAR($B$1),$B$1,180)</f>
        <v>0</v>
      </c>
      <c r="U443">
        <f>[1]!s_west_mediannetprofit($A443,YEAR($B$1),$B$1,180)</f>
        <v>0</v>
      </c>
      <c r="V443">
        <f>[1]!s_west_maxnetprofit($A443,YEAR($B$1),$B$1,180)</f>
        <v>0</v>
      </c>
      <c r="W443">
        <f>[1]!s_west_minnetprofit($A443,YEAR($B$1),$B$1,180)</f>
        <v>0</v>
      </c>
      <c r="X443">
        <f>[1]!s_west_netprofit($A443,YEAR($B$1)+1,$B$1,180)</f>
        <v>0</v>
      </c>
      <c r="Y443">
        <f>[1]!s_west_eps($A443,YEAR($B$1)+1,$B$1,180)</f>
        <v>0</v>
      </c>
      <c r="Z443">
        <f>[1]!s_west_instnum_np($A443,YEAR($B$1)+1,$B$1,180)</f>
        <v>0</v>
      </c>
      <c r="AA443">
        <f>[1]!s_west_stdnetprofit($A443,YEAR($B$1)+1,$B$1,180)</f>
        <v>0</v>
      </c>
      <c r="AB443">
        <f>[1]!s_west_mediannetprofit($A443,YEAR($B$1)+1,$B$1,180)</f>
        <v>0</v>
      </c>
      <c r="AC443">
        <f>[1]!s_west_maxnetprofit($A443,YEAR($B$1)+1,$B$1,180)</f>
        <v>0</v>
      </c>
      <c r="AD443">
        <f>[1]!s_west_minnetprofit($A443,YEAR($B$1)+1,$B$1,180)</f>
        <v>0</v>
      </c>
      <c r="AE443">
        <f>[1]!s_west_avgroe($A443,YEAR($B$1),$B$1,180)</f>
        <v>0</v>
      </c>
      <c r="AF443">
        <f>IFERROR([1]!s_info_indexweight($A443,$B$1,"000016.SH"),"")</f>
        <v>0</v>
      </c>
      <c r="AG443">
        <f>IFERROR([1]!s_info_indexweight($A443,$B$1,"000300.SH"),"")</f>
        <v>0</v>
      </c>
      <c r="AH443">
        <f>IFERROR([1]!s_info_indexweight($A443,$B$1,"000905.SH"),"")</f>
        <v>0</v>
      </c>
      <c r="AI443">
        <f>IFERROR([1]!s_info_indexweight($A443,$B$1,"000852.SH"),"")</f>
        <v>5.8999999999999997E-2</v>
      </c>
    </row>
    <row r="444" spans="1:35">
      <c r="A444" t="s">
        <v>476</v>
      </c>
      <c r="B444">
        <f>[1]!s_dq_close($A444,$B$1,3)</f>
        <v>14.29</v>
      </c>
      <c r="C444">
        <f>[1]!s_dq_volume($A444,$B$1)</f>
        <v>20021077</v>
      </c>
      <c r="D444">
        <f>[1]!s_dq_amount($A444,$B$1)</f>
        <v>287310305</v>
      </c>
      <c r="E444">
        <f>[1]!s_dq_turn($A444,$B$1)</f>
        <v>2.2191027267038099</v>
      </c>
      <c r="F444">
        <f>[1]!S_VAL_MV($A444,$B$1)</f>
        <v>13088211357.25</v>
      </c>
      <c r="G444">
        <f>[1]!s_val_ev($A444,$B$1)</f>
        <v>13088211357.25</v>
      </c>
      <c r="H444">
        <f>[1]!s_val_ev1($A444,$B$1)</f>
        <v>15092552544.360001</v>
      </c>
      <c r="I444">
        <f>IFERROR([1]!s_mq_amount($A444,$B$1),"")</f>
        <v>656552105</v>
      </c>
      <c r="J444">
        <f>[1]!s_val_pe_ttm($A444,$B$1)</f>
        <v>44.756343841552699</v>
      </c>
      <c r="K444">
        <f>[1]!s_val_pb_lf($A444,$B$1)</f>
        <v>1.8562144041061399</v>
      </c>
      <c r="L444">
        <f>[1]!s_val_dividendyield2($A444,$B$1)</f>
        <v>0.71053941567413603</v>
      </c>
      <c r="M444">
        <f>[1]!s_val_evtoebitda($A444,$B$1)</f>
        <v>15.9357780148824</v>
      </c>
      <c r="N444">
        <f>[1]!s_risk_betar24($A444,$B$1)</f>
        <v>1.6141999959945701</v>
      </c>
      <c r="O444">
        <f>[1]!s_profitnotice_changeratio($A444,$B$1)</f>
        <v>0</v>
      </c>
      <c r="P444">
        <f>IFERROR([1]!i_pq_pctchange($A444,TEXT(DATE(YEAR($B$1),1,1),"yyyy-mm-dd"),$B$1),"")</f>
        <v>-4.6697798532355002</v>
      </c>
      <c r="Q444">
        <f>[1]!s_west_netprofit($A444,YEAR($B$1),$B$1,180)</f>
        <v>448727143</v>
      </c>
      <c r="R444">
        <f>[1]!s_west_eps($A444,YEAR($B$1),$B$1,180)</f>
        <v>0.48989999294281</v>
      </c>
      <c r="S444">
        <f>[1]!s_west_instnum_np($A444,YEAR($B$1),$B$1,180)</f>
        <v>7</v>
      </c>
      <c r="T444">
        <f>[1]!s_west_stdnetprofit($A444,YEAR($B$1),$B$1,180)</f>
        <v>65395600</v>
      </c>
      <c r="U444">
        <f>[1]!s_west_mediannetprofit($A444,YEAR($B$1),$B$1,180)</f>
        <v>463000000</v>
      </c>
      <c r="V444">
        <f>[1]!s_west_maxnetprofit($A444,YEAR($B$1),$B$1,180)</f>
        <v>543000000</v>
      </c>
      <c r="W444">
        <f>[1]!s_west_minnetprofit($A444,YEAR($B$1),$B$1,180)</f>
        <v>340000000</v>
      </c>
      <c r="X444">
        <f>[1]!s_west_netprofit($A444,YEAR($B$1)+1,$B$1,180)</f>
        <v>525978571</v>
      </c>
      <c r="Y444">
        <f>[1]!s_west_eps($A444,YEAR($B$1)+1,$B$1,180)</f>
        <v>0.57429999113082897</v>
      </c>
      <c r="Z444">
        <f>[1]!s_west_instnum_np($A444,YEAR($B$1)+1,$B$1,180)</f>
        <v>7</v>
      </c>
      <c r="AA444">
        <f>[1]!s_west_stdnetprofit($A444,YEAR($B$1)+1,$B$1,180)</f>
        <v>64023979</v>
      </c>
      <c r="AB444">
        <f>[1]!s_west_mediannetprofit($A444,YEAR($B$1)+1,$B$1,180)</f>
        <v>562000000</v>
      </c>
      <c r="AC444">
        <f>[1]!s_west_maxnetprofit($A444,YEAR($B$1)+1,$B$1,180)</f>
        <v>583000000</v>
      </c>
      <c r="AD444">
        <f>[1]!s_west_minnetprofit($A444,YEAR($B$1)+1,$B$1,180)</f>
        <v>412000000</v>
      </c>
      <c r="AE444">
        <f>[1]!s_west_avgroe($A444,YEAR($B$1),$B$1,180)</f>
        <v>6.0450000762939498</v>
      </c>
      <c r="AF444">
        <f>IFERROR([1]!s_info_indexweight($A444,$B$1,"000016.SH"),"")</f>
        <v>0</v>
      </c>
      <c r="AG444">
        <f>IFERROR([1]!s_info_indexweight($A444,$B$1,"000300.SH"),"")</f>
        <v>0</v>
      </c>
      <c r="AH444">
        <f>IFERROR([1]!s_info_indexweight($A444,$B$1,"000905.SH"),"")</f>
        <v>0</v>
      </c>
      <c r="AI444">
        <f>IFERROR([1]!s_info_indexweight($A444,$B$1,"000852.SH"),"")</f>
        <v>8.8999999999999996E-2</v>
      </c>
    </row>
    <row r="445" spans="1:35">
      <c r="A445" t="s">
        <v>477</v>
      </c>
      <c r="B445">
        <f>[1]!s_dq_close($A445,$B$1,3)</f>
        <v>23.64</v>
      </c>
      <c r="C445">
        <f>[1]!s_dq_volume($A445,$B$1)</f>
        <v>32894961</v>
      </c>
      <c r="D445">
        <f>[1]!s_dq_amount($A445,$B$1)</f>
        <v>780750662</v>
      </c>
      <c r="E445">
        <f>[1]!s_dq_turn($A445,$B$1)</f>
        <v>0.97713150585424802</v>
      </c>
      <c r="F445">
        <f>[1]!S_VAL_MV($A445,$B$1)</f>
        <v>79634784111.600006</v>
      </c>
      <c r="G445">
        <f>[1]!s_val_ev($A445,$B$1)</f>
        <v>79634784111.600006</v>
      </c>
      <c r="H445">
        <f>[1]!s_val_ev1($A445,$B$1)</f>
        <v>103657173032.92</v>
      </c>
      <c r="I445">
        <f>IFERROR([1]!s_mq_amount($A445,$B$1),"")</f>
        <v>1930848495</v>
      </c>
      <c r="J445">
        <f>[1]!s_val_pe_ttm($A445,$B$1)</f>
        <v>13.591358184814499</v>
      </c>
      <c r="K445">
        <f>[1]!s_val_pb_lf($A445,$B$1)</f>
        <v>2.2462115287780802</v>
      </c>
      <c r="L445">
        <f>[1]!s_val_dividendyield2($A445,$B$1)</f>
        <v>2.1074756141086</v>
      </c>
      <c r="M445">
        <f>[1]!s_val_evtoebitda($A445,$B$1)</f>
        <v>7.9364339576461704</v>
      </c>
      <c r="N445">
        <f>[1]!s_risk_betar24($A445,$B$1)</f>
        <v>0.79989999532699596</v>
      </c>
      <c r="O445">
        <f>[1]!s_profitnotice_changeratio($A445,$B$1)</f>
        <v>0</v>
      </c>
      <c r="P445">
        <f>IFERROR([1]!i_pq_pctchange($A445,TEXT(DATE(YEAR($B$1),1,1),"yyyy-mm-dd"),$B$1),"")</f>
        <v>33.710407239818998</v>
      </c>
      <c r="Q445">
        <f>[1]!s_west_netprofit($A445,YEAR($B$1),$B$1,180)</f>
        <v>8601866296</v>
      </c>
      <c r="R445">
        <f>[1]!s_west_eps($A445,YEAR($B$1),$B$1,180)</f>
        <v>2.5532999038696298</v>
      </c>
      <c r="S445">
        <f>[1]!s_west_instnum_np($A445,YEAR($B$1),$B$1,180)</f>
        <v>27</v>
      </c>
      <c r="T445">
        <f>[1]!s_west_stdnetprofit($A445,YEAR($B$1),$B$1,180)</f>
        <v>1321431866</v>
      </c>
      <c r="U445">
        <f>[1]!s_west_mediannetprofit($A445,YEAR($B$1),$B$1,180)</f>
        <v>8254840000</v>
      </c>
      <c r="V445">
        <f>[1]!s_west_maxnetprofit($A445,YEAR($B$1),$B$1,180)</f>
        <v>12885000000</v>
      </c>
      <c r="W445">
        <f>[1]!s_west_minnetprofit($A445,YEAR($B$1),$B$1,180)</f>
        <v>7231000000</v>
      </c>
      <c r="X445">
        <f>[1]!s_west_netprofit($A445,YEAR($B$1)+1,$B$1,180)</f>
        <v>9498825185</v>
      </c>
      <c r="Y445">
        <f>[1]!s_west_eps($A445,YEAR($B$1)+1,$B$1,180)</f>
        <v>2.8196001052856401</v>
      </c>
      <c r="Z445">
        <f>[1]!s_west_instnum_np($A445,YEAR($B$1)+1,$B$1,180)</f>
        <v>27</v>
      </c>
      <c r="AA445">
        <f>[1]!s_west_stdnetprofit($A445,YEAR($B$1)+1,$B$1,180)</f>
        <v>1309547437</v>
      </c>
      <c r="AB445">
        <f>[1]!s_west_mediannetprofit($A445,YEAR($B$1)+1,$B$1,180)</f>
        <v>9468000000</v>
      </c>
      <c r="AC445">
        <f>[1]!s_west_maxnetprofit($A445,YEAR($B$1)+1,$B$1,180)</f>
        <v>12781000000</v>
      </c>
      <c r="AD445">
        <f>[1]!s_west_minnetprofit($A445,YEAR($B$1)+1,$B$1,180)</f>
        <v>6737000000</v>
      </c>
      <c r="AE445">
        <f>[1]!s_west_avgroe($A445,YEAR($B$1),$B$1,180)</f>
        <v>21.6903991699219</v>
      </c>
      <c r="AF445">
        <f>IFERROR([1]!s_info_indexweight($A445,$B$1,"000016.SH"),"")</f>
        <v>0</v>
      </c>
      <c r="AG445">
        <f>IFERROR([1]!s_info_indexweight($A445,$B$1,"000300.SH"),"")</f>
        <v>0.15160000000000001</v>
      </c>
      <c r="AH445">
        <f>IFERROR([1]!s_info_indexweight($A445,$B$1,"000905.SH"),"")</f>
        <v>0</v>
      </c>
      <c r="AI445">
        <f>IFERROR([1]!s_info_indexweight($A445,$B$1,"000852.SH"),"")</f>
        <v>0</v>
      </c>
    </row>
    <row r="446" spans="1:35">
      <c r="A446" t="s">
        <v>478</v>
      </c>
      <c r="B446">
        <f>[1]!s_dq_close($A446,$B$1,3)</f>
        <v>10.01</v>
      </c>
      <c r="C446">
        <f>[1]!s_dq_volume($A446,$B$1)</f>
        <v>14277652</v>
      </c>
      <c r="D446">
        <f>[1]!s_dq_amount($A446,$B$1)</f>
        <v>140438262</v>
      </c>
      <c r="E446">
        <f>[1]!s_dq_turn($A446,$B$1)</f>
        <v>2.6619280234779499</v>
      </c>
      <c r="F446">
        <f>[1]!S_VAL_MV($A446,$B$1)</f>
        <v>5920259665.3199997</v>
      </c>
      <c r="G446">
        <f>[1]!s_val_ev($A446,$B$1)</f>
        <v>5920259665.3199997</v>
      </c>
      <c r="H446">
        <f>[1]!s_val_ev1($A446,$B$1)</f>
        <v>6193987467.4099998</v>
      </c>
      <c r="I446">
        <f>IFERROR([1]!s_mq_amount($A446,$B$1),"")</f>
        <v>258300548</v>
      </c>
      <c r="J446">
        <f>[1]!s_val_pe_ttm($A446,$B$1)</f>
        <v>134.33694458007801</v>
      </c>
      <c r="K446">
        <f>[1]!s_val_pb_lf($A446,$B$1)</f>
        <v>1.40952324867249</v>
      </c>
      <c r="L446">
        <f>[1]!s_val_dividendyield2($A446,$B$1)</f>
        <v>0</v>
      </c>
      <c r="M446">
        <f>[1]!s_val_evtoebitda($A446,$B$1)</f>
        <v>18.103057495760201</v>
      </c>
      <c r="N446">
        <f>[1]!s_risk_betar24($A446,$B$1)</f>
        <v>1.33990001678467</v>
      </c>
      <c r="O446">
        <f>[1]!s_profitnotice_changeratio($A446,$B$1)</f>
        <v>0</v>
      </c>
      <c r="P446">
        <f>IFERROR([1]!i_pq_pctchange($A446,TEXT(DATE(YEAR($B$1),1,1),"yyyy-mm-dd"),$B$1),"")</f>
        <v>-24.109173616376001</v>
      </c>
      <c r="Q446">
        <f>[1]!s_west_netprofit($A446,YEAR($B$1),$B$1,180)</f>
        <v>191500000</v>
      </c>
      <c r="R446">
        <f>[1]!s_west_eps($A446,YEAR($B$1),$B$1,180)</f>
        <v>0.32379999756812999</v>
      </c>
      <c r="S446">
        <f>[1]!s_west_instnum_np($A446,YEAR($B$1),$B$1,180)</f>
        <v>2</v>
      </c>
      <c r="T446">
        <f>[1]!s_west_stdnetprofit($A446,YEAR($B$1),$B$1,180)</f>
        <v>23334524</v>
      </c>
      <c r="U446">
        <f>[1]!s_west_mediannetprofit($A446,YEAR($B$1),$B$1,180)</f>
        <v>191500000</v>
      </c>
      <c r="V446">
        <f>[1]!s_west_maxnetprofit($A446,YEAR($B$1),$B$1,180)</f>
        <v>208000000</v>
      </c>
      <c r="W446">
        <f>[1]!s_west_minnetprofit($A446,YEAR($B$1),$B$1,180)</f>
        <v>175000000</v>
      </c>
      <c r="X446">
        <f>[1]!s_west_netprofit($A446,YEAR($B$1)+1,$B$1,180)</f>
        <v>236000000</v>
      </c>
      <c r="Y446">
        <f>[1]!s_west_eps($A446,YEAR($B$1)+1,$B$1,180)</f>
        <v>0.39899998903274497</v>
      </c>
      <c r="Z446">
        <f>[1]!s_west_instnum_np($A446,YEAR($B$1)+1,$B$1,180)</f>
        <v>2</v>
      </c>
      <c r="AA446">
        <f>[1]!s_west_stdnetprofit($A446,YEAR($B$1)+1,$B$1,180)</f>
        <v>33941125</v>
      </c>
      <c r="AB446">
        <f>[1]!s_west_mediannetprofit($A446,YEAR($B$1)+1,$B$1,180)</f>
        <v>236000000</v>
      </c>
      <c r="AC446">
        <f>[1]!s_west_maxnetprofit($A446,YEAR($B$1)+1,$B$1,180)</f>
        <v>260000000</v>
      </c>
      <c r="AD446">
        <f>[1]!s_west_minnetprofit($A446,YEAR($B$1)+1,$B$1,180)</f>
        <v>212000000</v>
      </c>
      <c r="AE446">
        <f>[1]!s_west_avgroe($A446,YEAR($B$1),$B$1,180)</f>
        <v>4.5</v>
      </c>
      <c r="AF446">
        <f>IFERROR([1]!s_info_indexweight($A446,$B$1,"000016.SH"),"")</f>
        <v>0</v>
      </c>
      <c r="AG446">
        <f>IFERROR([1]!s_info_indexweight($A446,$B$1,"000300.SH"),"")</f>
        <v>0</v>
      </c>
      <c r="AH446">
        <f>IFERROR([1]!s_info_indexweight($A446,$B$1,"000905.SH"),"")</f>
        <v>0</v>
      </c>
      <c r="AI446">
        <f>IFERROR([1]!s_info_indexweight($A446,$B$1,"000852.SH"),"")</f>
        <v>0.06</v>
      </c>
    </row>
    <row r="447" spans="1:35">
      <c r="A447" t="s">
        <v>479</v>
      </c>
      <c r="B447">
        <f>[1]!s_dq_close($A447,$B$1,3)</f>
        <v>8.24</v>
      </c>
      <c r="C447">
        <f>[1]!s_dq_volume($A447,$B$1)</f>
        <v>5089600</v>
      </c>
      <c r="D447">
        <f>[1]!s_dq_amount($A447,$B$1)</f>
        <v>41979246</v>
      </c>
      <c r="E447">
        <f>[1]!s_dq_turn($A447,$B$1)</f>
        <v>0.90007555410622797</v>
      </c>
      <c r="F447">
        <f>[1]!S_VAL_MV($A447,$B$1)</f>
        <v>8515710400</v>
      </c>
      <c r="G447">
        <f>[1]!s_val_ev($A447,$B$1)</f>
        <v>8515710400</v>
      </c>
      <c r="H447">
        <f>[1]!s_val_ev1($A447,$B$1)</f>
        <v>8522530425.3800001</v>
      </c>
      <c r="I447">
        <f>IFERROR([1]!s_mq_amount($A447,$B$1),"")</f>
        <v>92925980</v>
      </c>
      <c r="J447">
        <f>[1]!s_val_pe_ttm($A447,$B$1)</f>
        <v>206.89901733398401</v>
      </c>
      <c r="K447">
        <f>[1]!s_val_pb_lf($A447,$B$1)</f>
        <v>3.0378336906433101</v>
      </c>
      <c r="L447">
        <f>[1]!s_val_dividendyield2($A447,$B$1)</f>
        <v>0.72815533980582503</v>
      </c>
      <c r="M447">
        <f>[1]!s_val_evtoebitda($A447,$B$1)</f>
        <v>78.868646807013604</v>
      </c>
      <c r="N447">
        <f>[1]!s_risk_betar24($A447,$B$1)</f>
        <v>1.59370005130768</v>
      </c>
      <c r="O447">
        <f>[1]!s_profitnotice_changeratio($A447,$B$1)</f>
        <v>0</v>
      </c>
      <c r="P447">
        <f>IFERROR([1]!i_pq_pctchange($A447,TEXT(DATE(YEAR($B$1),1,1),"yyyy-mm-dd"),$B$1),"")</f>
        <v>-29.512403763900799</v>
      </c>
      <c r="Q447">
        <f>[1]!s_west_netprofit($A447,YEAR($B$1),$B$1,180)</f>
        <v>0</v>
      </c>
      <c r="R447">
        <f>[1]!s_west_eps($A447,YEAR($B$1),$B$1,180)</f>
        <v>0</v>
      </c>
      <c r="S447">
        <f>[1]!s_west_instnum_np($A447,YEAR($B$1),$B$1,180)</f>
        <v>0</v>
      </c>
      <c r="T447">
        <f>[1]!s_west_stdnetprofit($A447,YEAR($B$1),$B$1,180)</f>
        <v>0</v>
      </c>
      <c r="U447">
        <f>[1]!s_west_mediannetprofit($A447,YEAR($B$1),$B$1,180)</f>
        <v>0</v>
      </c>
      <c r="V447">
        <f>[1]!s_west_maxnetprofit($A447,YEAR($B$1),$B$1,180)</f>
        <v>0</v>
      </c>
      <c r="W447">
        <f>[1]!s_west_minnetprofit($A447,YEAR($B$1),$B$1,180)</f>
        <v>0</v>
      </c>
      <c r="X447">
        <f>[1]!s_west_netprofit($A447,YEAR($B$1)+1,$B$1,180)</f>
        <v>0</v>
      </c>
      <c r="Y447">
        <f>[1]!s_west_eps($A447,YEAR($B$1)+1,$B$1,180)</f>
        <v>0</v>
      </c>
      <c r="Z447">
        <f>[1]!s_west_instnum_np($A447,YEAR($B$1)+1,$B$1,180)</f>
        <v>0</v>
      </c>
      <c r="AA447">
        <f>[1]!s_west_stdnetprofit($A447,YEAR($B$1)+1,$B$1,180)</f>
        <v>0</v>
      </c>
      <c r="AB447">
        <f>[1]!s_west_mediannetprofit($A447,YEAR($B$1)+1,$B$1,180)</f>
        <v>0</v>
      </c>
      <c r="AC447">
        <f>[1]!s_west_maxnetprofit($A447,YEAR($B$1)+1,$B$1,180)</f>
        <v>0</v>
      </c>
      <c r="AD447">
        <f>[1]!s_west_minnetprofit($A447,YEAR($B$1)+1,$B$1,180)</f>
        <v>0</v>
      </c>
      <c r="AE447">
        <f>[1]!s_west_avgroe($A447,YEAR($B$1),$B$1,180)</f>
        <v>0</v>
      </c>
      <c r="AF447">
        <f>IFERROR([1]!s_info_indexweight($A447,$B$1,"000016.SH"),"")</f>
        <v>0</v>
      </c>
      <c r="AG447">
        <f>IFERROR([1]!s_info_indexweight($A447,$B$1,"000300.SH"),"")</f>
        <v>0</v>
      </c>
      <c r="AH447">
        <f>IFERROR([1]!s_info_indexweight($A447,$B$1,"000905.SH"),"")</f>
        <v>0</v>
      </c>
      <c r="AI447">
        <f>IFERROR([1]!s_info_indexweight($A447,$B$1,"000852.SH"),"")</f>
        <v>2.7E-2</v>
      </c>
    </row>
    <row r="448" spans="1:35">
      <c r="A448" t="s">
        <v>480</v>
      </c>
      <c r="B448">
        <f>[1]!s_dq_close($A448,$B$1,3)</f>
        <v>14.88</v>
      </c>
      <c r="C448">
        <f>[1]!s_dq_volume($A448,$B$1)</f>
        <v>51352999</v>
      </c>
      <c r="D448">
        <f>[1]!s_dq_amount($A448,$B$1)</f>
        <v>764384120</v>
      </c>
      <c r="E448">
        <f>[1]!s_dq_turn($A448,$B$1)</f>
        <v>6.0755341013691302</v>
      </c>
      <c r="F448">
        <f>[1]!S_VAL_MV($A448,$B$1)</f>
        <v>12578101854.719999</v>
      </c>
      <c r="G448">
        <f>[1]!s_val_ev($A448,$B$1)</f>
        <v>12578101854.719999</v>
      </c>
      <c r="H448">
        <f>[1]!s_val_ev1($A448,$B$1)</f>
        <v>13773660834.25</v>
      </c>
      <c r="I448">
        <f>IFERROR([1]!s_mq_amount($A448,$B$1),"")</f>
        <v>1544694939</v>
      </c>
      <c r="J448">
        <f>[1]!s_val_pe_ttm($A448,$B$1)</f>
        <v>440.06701660156199</v>
      </c>
      <c r="K448">
        <f>[1]!s_val_pb_lf($A448,$B$1)</f>
        <v>8.0422458648681605</v>
      </c>
      <c r="L448">
        <f>[1]!s_val_dividendyield2($A448,$B$1)</f>
        <v>0</v>
      </c>
      <c r="M448">
        <f>[1]!s_val_evtoebitda($A448,$B$1)</f>
        <v>73.770847786001596</v>
      </c>
      <c r="N448">
        <f>[1]!s_risk_betar24($A448,$B$1)</f>
        <v>0.82800000905990601</v>
      </c>
      <c r="O448">
        <f>[1]!s_profitnotice_changeratio($A448,$B$1)</f>
        <v>0</v>
      </c>
      <c r="P448">
        <f>IFERROR([1]!i_pq_pctchange($A448,TEXT(DATE(YEAR($B$1),1,1),"yyyy-mm-dd"),$B$1),"")</f>
        <v>5.7569296375266799</v>
      </c>
      <c r="Q448">
        <f>[1]!s_west_netprofit($A448,YEAR($B$1),$B$1,180)</f>
        <v>0</v>
      </c>
      <c r="R448">
        <f>[1]!s_west_eps($A448,YEAR($B$1),$B$1,180)</f>
        <v>0</v>
      </c>
      <c r="S448">
        <f>[1]!s_west_instnum_np($A448,YEAR($B$1),$B$1,180)</f>
        <v>0</v>
      </c>
      <c r="T448">
        <f>[1]!s_west_stdnetprofit($A448,YEAR($B$1),$B$1,180)</f>
        <v>0</v>
      </c>
      <c r="U448">
        <f>[1]!s_west_mediannetprofit($A448,YEAR($B$1),$B$1,180)</f>
        <v>0</v>
      </c>
      <c r="V448">
        <f>[1]!s_west_maxnetprofit($A448,YEAR($B$1),$B$1,180)</f>
        <v>0</v>
      </c>
      <c r="W448">
        <f>[1]!s_west_minnetprofit($A448,YEAR($B$1),$B$1,180)</f>
        <v>0</v>
      </c>
      <c r="X448">
        <f>[1]!s_west_netprofit($A448,YEAR($B$1)+1,$B$1,180)</f>
        <v>0</v>
      </c>
      <c r="Y448">
        <f>[1]!s_west_eps($A448,YEAR($B$1)+1,$B$1,180)</f>
        <v>0</v>
      </c>
      <c r="Z448">
        <f>[1]!s_west_instnum_np($A448,YEAR($B$1)+1,$B$1,180)</f>
        <v>0</v>
      </c>
      <c r="AA448">
        <f>[1]!s_west_stdnetprofit($A448,YEAR($B$1)+1,$B$1,180)</f>
        <v>0</v>
      </c>
      <c r="AB448">
        <f>[1]!s_west_mediannetprofit($A448,YEAR($B$1)+1,$B$1,180)</f>
        <v>0</v>
      </c>
      <c r="AC448">
        <f>[1]!s_west_maxnetprofit($A448,YEAR($B$1)+1,$B$1,180)</f>
        <v>0</v>
      </c>
      <c r="AD448">
        <f>[1]!s_west_minnetprofit($A448,YEAR($B$1)+1,$B$1,180)</f>
        <v>0</v>
      </c>
      <c r="AE448">
        <f>[1]!s_west_avgroe($A448,YEAR($B$1),$B$1,180)</f>
        <v>0</v>
      </c>
      <c r="AF448">
        <f>IFERROR([1]!s_info_indexweight($A448,$B$1,"000016.SH"),"")</f>
        <v>0</v>
      </c>
      <c r="AG448">
        <f>IFERROR([1]!s_info_indexweight($A448,$B$1,"000300.SH"),"")</f>
        <v>0</v>
      </c>
      <c r="AH448">
        <f>IFERROR([1]!s_info_indexweight($A448,$B$1,"000905.SH"),"")</f>
        <v>0</v>
      </c>
      <c r="AI448">
        <f>IFERROR([1]!s_info_indexweight($A448,$B$1,"000852.SH"),"")</f>
        <v>0.111</v>
      </c>
    </row>
    <row r="449" spans="1:35">
      <c r="A449" t="s">
        <v>481</v>
      </c>
      <c r="B449">
        <f>[1]!s_dq_close($A449,$B$1,3)</f>
        <v>9.59</v>
      </c>
      <c r="C449">
        <f>[1]!s_dq_volume($A449,$B$1)</f>
        <v>12379700</v>
      </c>
      <c r="D449">
        <f>[1]!s_dq_amount($A449,$B$1)</f>
        <v>119339204</v>
      </c>
      <c r="E449">
        <f>[1]!s_dq_turn($A449,$B$1)</f>
        <v>1.1419213634560099</v>
      </c>
      <c r="F449">
        <f>[1]!S_VAL_MV($A449,$B$1)</f>
        <v>10396628594.52</v>
      </c>
      <c r="G449">
        <f>[1]!s_val_ev($A449,$B$1)</f>
        <v>10396628594.52</v>
      </c>
      <c r="H449">
        <f>[1]!s_val_ev1($A449,$B$1)</f>
        <v>11445893219.67</v>
      </c>
      <c r="I449">
        <f>IFERROR([1]!s_mq_amount($A449,$B$1),"")</f>
        <v>253691219</v>
      </c>
      <c r="J449">
        <f>[1]!s_val_pe_ttm($A449,$B$1)</f>
        <v>9.2156400680541992</v>
      </c>
      <c r="K449">
        <f>[1]!s_val_pb_lf($A449,$B$1)</f>
        <v>2.8661904335021999</v>
      </c>
      <c r="L449">
        <f>[1]!s_val_dividendyield2($A449,$B$1)</f>
        <v>2.1250260688216902</v>
      </c>
      <c r="M449">
        <f>[1]!s_val_evtoebitda($A449,$B$1)</f>
        <v>2.6449933223188502</v>
      </c>
      <c r="N449">
        <f>[1]!s_risk_betar24($A449,$B$1)</f>
        <v>1.47389996051788</v>
      </c>
      <c r="O449">
        <f>[1]!s_profitnotice_changeratio($A449,$B$1)</f>
        <v>0</v>
      </c>
      <c r="P449">
        <f>IFERROR([1]!i_pq_pctchange($A449,TEXT(DATE(YEAR($B$1),1,1),"yyyy-mm-dd"),$B$1),"")</f>
        <v>-5.6636960611397003</v>
      </c>
      <c r="Q449">
        <f>[1]!s_west_netprofit($A449,YEAR($B$1),$B$1,180)</f>
        <v>1203428571</v>
      </c>
      <c r="R449">
        <f>[1]!s_west_eps($A449,YEAR($B$1),$B$1,180)</f>
        <v>1.1101000308990501</v>
      </c>
      <c r="S449">
        <f>[1]!s_west_instnum_np($A449,YEAR($B$1),$B$1,180)</f>
        <v>7</v>
      </c>
      <c r="T449">
        <f>[1]!s_west_stdnetprofit($A449,YEAR($B$1),$B$1,180)</f>
        <v>39740228</v>
      </c>
      <c r="U449">
        <f>[1]!s_west_mediannetprofit($A449,YEAR($B$1),$B$1,180)</f>
        <v>1194000000</v>
      </c>
      <c r="V449">
        <f>[1]!s_west_maxnetprofit($A449,YEAR($B$1),$B$1,180)</f>
        <v>1285000000</v>
      </c>
      <c r="W449">
        <f>[1]!s_west_minnetprofit($A449,YEAR($B$1),$B$1,180)</f>
        <v>1165000000</v>
      </c>
      <c r="X449">
        <f>[1]!s_west_netprofit($A449,YEAR($B$1)+1,$B$1,180)</f>
        <v>1311428571</v>
      </c>
      <c r="Y449">
        <f>[1]!s_west_eps($A449,YEAR($B$1)+1,$B$1,180)</f>
        <v>1.20969998836517</v>
      </c>
      <c r="Z449">
        <f>[1]!s_west_instnum_np($A449,YEAR($B$1)+1,$B$1,180)</f>
        <v>7</v>
      </c>
      <c r="AA449">
        <f>[1]!s_west_stdnetprofit($A449,YEAR($B$1)+1,$B$1,180)</f>
        <v>34932588</v>
      </c>
      <c r="AB449">
        <f>[1]!s_west_mediannetprofit($A449,YEAR($B$1)+1,$B$1,180)</f>
        <v>1312000000</v>
      </c>
      <c r="AC449">
        <f>[1]!s_west_maxnetprofit($A449,YEAR($B$1)+1,$B$1,180)</f>
        <v>1364000000</v>
      </c>
      <c r="AD449">
        <f>[1]!s_west_minnetprofit($A449,YEAR($B$1)+1,$B$1,180)</f>
        <v>1265000000</v>
      </c>
      <c r="AE449">
        <f>[1]!s_west_avgroe($A449,YEAR($B$1),$B$1,180)</f>
        <v>27.385700225830099</v>
      </c>
      <c r="AF449">
        <f>IFERROR([1]!s_info_indexweight($A449,$B$1,"000016.SH"),"")</f>
        <v>0</v>
      </c>
      <c r="AG449">
        <f>IFERROR([1]!s_info_indexweight($A449,$B$1,"000300.SH"),"")</f>
        <v>0</v>
      </c>
      <c r="AH449">
        <f>IFERROR([1]!s_info_indexweight($A449,$B$1,"000905.SH"),"")</f>
        <v>0</v>
      </c>
      <c r="AI449">
        <f>IFERROR([1]!s_info_indexweight($A449,$B$1,"000852.SH"),"")</f>
        <v>5.3999999999999999E-2</v>
      </c>
    </row>
    <row r="450" spans="1:35">
      <c r="A450" t="s">
        <v>482</v>
      </c>
      <c r="B450">
        <f>[1]!s_dq_close($A450,$B$1,3)</f>
        <v>11.38</v>
      </c>
      <c r="C450">
        <f>[1]!s_dq_volume($A450,$B$1)</f>
        <v>11832300</v>
      </c>
      <c r="D450">
        <f>[1]!s_dq_amount($A450,$B$1)</f>
        <v>134738528</v>
      </c>
      <c r="E450">
        <f>[1]!s_dq_turn($A450,$B$1)</f>
        <v>0.72888134899388601</v>
      </c>
      <c r="F450">
        <f>[1]!S_VAL_MV($A450,$B$1)</f>
        <v>22021263351.139999</v>
      </c>
      <c r="G450">
        <f>[1]!s_val_ev($A450,$B$1)</f>
        <v>22021263351.139999</v>
      </c>
      <c r="H450">
        <f>[1]!s_val_ev1($A450,$B$1)</f>
        <v>30170692929.25</v>
      </c>
      <c r="I450">
        <f>IFERROR([1]!s_mq_amount($A450,$B$1),"")</f>
        <v>250597913</v>
      </c>
      <c r="J450">
        <f>[1]!s_val_pe_ttm($A450,$B$1)</f>
        <v>107.92800140380901</v>
      </c>
      <c r="K450">
        <f>[1]!s_val_pb_lf($A450,$B$1)</f>
        <v>1.94253778457642</v>
      </c>
      <c r="L450">
        <f>[1]!s_val_dividendyield2($A450,$B$1)</f>
        <v>0</v>
      </c>
      <c r="M450">
        <f>[1]!s_val_evtoebitda($A450,$B$1)</f>
        <v>0</v>
      </c>
      <c r="N450">
        <f>[1]!s_risk_betar24($A450,$B$1)</f>
        <v>1.81710004806519</v>
      </c>
      <c r="O450">
        <f>[1]!s_profitnotice_changeratio($A450,$B$1)</f>
        <v>0</v>
      </c>
      <c r="P450">
        <f>IFERROR([1]!i_pq_pctchange($A450,TEXT(DATE(YEAR($B$1),1,1),"yyyy-mm-dd"),$B$1),"")</f>
        <v>-32.422802850356298</v>
      </c>
      <c r="Q450">
        <f>[1]!s_west_netprofit($A450,YEAR($B$1),$B$1,180)</f>
        <v>0</v>
      </c>
      <c r="R450">
        <f>[1]!s_west_eps($A450,YEAR($B$1),$B$1,180)</f>
        <v>0</v>
      </c>
      <c r="S450">
        <f>[1]!s_west_instnum_np($A450,YEAR($B$1),$B$1,180)</f>
        <v>0</v>
      </c>
      <c r="T450">
        <f>[1]!s_west_stdnetprofit($A450,YEAR($B$1),$B$1,180)</f>
        <v>0</v>
      </c>
      <c r="U450">
        <f>[1]!s_west_mediannetprofit($A450,YEAR($B$1),$B$1,180)</f>
        <v>0</v>
      </c>
      <c r="V450">
        <f>[1]!s_west_maxnetprofit($A450,YEAR($B$1),$B$1,180)</f>
        <v>0</v>
      </c>
      <c r="W450">
        <f>[1]!s_west_minnetprofit($A450,YEAR($B$1),$B$1,180)</f>
        <v>0</v>
      </c>
      <c r="X450">
        <f>[1]!s_west_netprofit($A450,YEAR($B$1)+1,$B$1,180)</f>
        <v>0</v>
      </c>
      <c r="Y450">
        <f>[1]!s_west_eps($A450,YEAR($B$1)+1,$B$1,180)</f>
        <v>0</v>
      </c>
      <c r="Z450">
        <f>[1]!s_west_instnum_np($A450,YEAR($B$1)+1,$B$1,180)</f>
        <v>0</v>
      </c>
      <c r="AA450">
        <f>[1]!s_west_stdnetprofit($A450,YEAR($B$1)+1,$B$1,180)</f>
        <v>0</v>
      </c>
      <c r="AB450">
        <f>[1]!s_west_mediannetprofit($A450,YEAR($B$1)+1,$B$1,180)</f>
        <v>0</v>
      </c>
      <c r="AC450">
        <f>[1]!s_west_maxnetprofit($A450,YEAR($B$1)+1,$B$1,180)</f>
        <v>0</v>
      </c>
      <c r="AD450">
        <f>[1]!s_west_minnetprofit($A450,YEAR($B$1)+1,$B$1,180)</f>
        <v>0</v>
      </c>
      <c r="AE450">
        <f>[1]!s_west_avgroe($A450,YEAR($B$1),$B$1,180)</f>
        <v>0</v>
      </c>
      <c r="AF450">
        <f>IFERROR([1]!s_info_indexweight($A450,$B$1,"000016.SH"),"")</f>
        <v>0</v>
      </c>
      <c r="AG450">
        <f>IFERROR([1]!s_info_indexweight($A450,$B$1,"000300.SH"),"")</f>
        <v>0</v>
      </c>
      <c r="AH450">
        <f>IFERROR([1]!s_info_indexweight($A450,$B$1,"000905.SH"),"")</f>
        <v>6.4000000000000001E-2</v>
      </c>
      <c r="AI450">
        <f>IFERROR([1]!s_info_indexweight($A450,$B$1,"000852.SH"),"")</f>
        <v>0</v>
      </c>
    </row>
    <row r="451" spans="1:35">
      <c r="A451" t="s">
        <v>483</v>
      </c>
      <c r="B451">
        <f>[1]!s_dq_close($A451,$B$1,3)</f>
        <v>6.67</v>
      </c>
      <c r="C451">
        <f>[1]!s_dq_volume($A451,$B$1)</f>
        <v>24834997</v>
      </c>
      <c r="D451">
        <f>[1]!s_dq_amount($A451,$B$1)</f>
        <v>165367467</v>
      </c>
      <c r="E451">
        <f>[1]!s_dq_turn($A451,$B$1)</f>
        <v>0.55564477034210502</v>
      </c>
      <c r="F451">
        <f>[1]!S_VAL_MV($A451,$B$1)</f>
        <v>29812109972.349998</v>
      </c>
      <c r="G451">
        <f>[1]!s_val_ev($A451,$B$1)</f>
        <v>29812109972.349998</v>
      </c>
      <c r="H451">
        <f>[1]!s_val_ev1($A451,$B$1)</f>
        <v>70110989948.139999</v>
      </c>
      <c r="I451">
        <f>IFERROR([1]!s_mq_amount($A451,$B$1),"")</f>
        <v>363912722</v>
      </c>
      <c r="J451">
        <f>[1]!s_val_pe_ttm($A451,$B$1)</f>
        <v>17.063783645629901</v>
      </c>
      <c r="K451">
        <f>[1]!s_val_pb_lf($A451,$B$1)</f>
        <v>0.97663140296936002</v>
      </c>
      <c r="L451">
        <f>[1]!s_val_dividendyield2($A451,$B$1)</f>
        <v>1.4971881591540199</v>
      </c>
      <c r="M451">
        <f>[1]!s_val_evtoebitda($A451,$B$1)</f>
        <v>0</v>
      </c>
      <c r="N451">
        <f>[1]!s_risk_betar24($A451,$B$1)</f>
        <v>1.63320004940033</v>
      </c>
      <c r="O451">
        <f>[1]!s_profitnotice_changeratio($A451,$B$1)</f>
        <v>0</v>
      </c>
      <c r="P451">
        <f>IFERROR([1]!i_pq_pctchange($A451,TEXT(DATE(YEAR($B$1),1,1),"yyyy-mm-dd"),$B$1),"")</f>
        <v>-15.462610899873299</v>
      </c>
      <c r="Q451">
        <f>[1]!s_west_netprofit($A451,YEAR($B$1),$B$1,180)</f>
        <v>1854000000</v>
      </c>
      <c r="R451">
        <f>[1]!s_west_eps($A451,YEAR($B$1),$B$1,180)</f>
        <v>0.41479998826980602</v>
      </c>
      <c r="S451">
        <f>[1]!s_west_instnum_np($A451,YEAR($B$1),$B$1,180)</f>
        <v>1</v>
      </c>
      <c r="T451">
        <f>[1]!s_west_stdnetprofit($A451,YEAR($B$1),$B$1,180)</f>
        <v>0</v>
      </c>
      <c r="U451">
        <f>[1]!s_west_mediannetprofit($A451,YEAR($B$1),$B$1,180)</f>
        <v>1854000000</v>
      </c>
      <c r="V451">
        <f>[1]!s_west_maxnetprofit($A451,YEAR($B$1),$B$1,180)</f>
        <v>1854000000</v>
      </c>
      <c r="W451">
        <f>[1]!s_west_minnetprofit($A451,YEAR($B$1),$B$1,180)</f>
        <v>1854000000</v>
      </c>
      <c r="X451">
        <f>[1]!s_west_netprofit($A451,YEAR($B$1)+1,$B$1,180)</f>
        <v>1968000000</v>
      </c>
      <c r="Y451">
        <f>[1]!s_west_eps($A451,YEAR($B$1)+1,$B$1,180)</f>
        <v>0.44029998779296903</v>
      </c>
      <c r="Z451">
        <f>[1]!s_west_instnum_np($A451,YEAR($B$1)+1,$B$1,180)</f>
        <v>1</v>
      </c>
      <c r="AA451">
        <f>[1]!s_west_stdnetprofit($A451,YEAR($B$1)+1,$B$1,180)</f>
        <v>0</v>
      </c>
      <c r="AB451">
        <f>[1]!s_west_mediannetprofit($A451,YEAR($B$1)+1,$B$1,180)</f>
        <v>1968000000</v>
      </c>
      <c r="AC451">
        <f>[1]!s_west_maxnetprofit($A451,YEAR($B$1)+1,$B$1,180)</f>
        <v>1968000000</v>
      </c>
      <c r="AD451">
        <f>[1]!s_west_minnetprofit($A451,YEAR($B$1)+1,$B$1,180)</f>
        <v>1968000000</v>
      </c>
      <c r="AE451">
        <f>[1]!s_west_avgroe($A451,YEAR($B$1),$B$1,180)</f>
        <v>6.0100002288818404</v>
      </c>
      <c r="AF451">
        <f>IFERROR([1]!s_info_indexweight($A451,$B$1,"000016.SH"),"")</f>
        <v>0</v>
      </c>
      <c r="AG451">
        <f>IFERROR([1]!s_info_indexweight($A451,$B$1,"000300.SH"),"")</f>
        <v>0</v>
      </c>
      <c r="AH451">
        <f>IFERROR([1]!s_info_indexweight($A451,$B$1,"000905.SH"),"")</f>
        <v>0.16800000000000001</v>
      </c>
      <c r="AI451">
        <f>IFERROR([1]!s_info_indexweight($A451,$B$1,"000852.SH"),"")</f>
        <v>0</v>
      </c>
    </row>
    <row r="452" spans="1:35">
      <c r="A452" t="s">
        <v>484</v>
      </c>
      <c r="B452">
        <f>[1]!s_dq_close($A452,$B$1,3)</f>
        <v>12.73</v>
      </c>
      <c r="C452">
        <f>[1]!s_dq_volume($A452,$B$1)</f>
        <v>6831738</v>
      </c>
      <c r="D452">
        <f>[1]!s_dq_amount($A452,$B$1)</f>
        <v>86837584</v>
      </c>
      <c r="E452">
        <f>[1]!s_dq_turn($A452,$B$1)</f>
        <v>0.91900525907745101</v>
      </c>
      <c r="F452">
        <f>[1]!S_VAL_MV($A452,$B$1)</f>
        <v>10497103324.65</v>
      </c>
      <c r="G452">
        <f>[1]!s_val_ev($A452,$B$1)</f>
        <v>10497103324.65</v>
      </c>
      <c r="H452">
        <f>[1]!s_val_ev1($A452,$B$1)</f>
        <v>11355921865.59</v>
      </c>
      <c r="I452">
        <f>IFERROR([1]!s_mq_amount($A452,$B$1),"")</f>
        <v>198695723</v>
      </c>
      <c r="J452">
        <f>[1]!s_val_pe_ttm($A452,$B$1)</f>
        <v>51.372585296630902</v>
      </c>
      <c r="K452">
        <f>[1]!s_val_pb_lf($A452,$B$1)</f>
        <v>2.4872448444366499</v>
      </c>
      <c r="L452">
        <f>[1]!s_val_dividendyield2($A452,$B$1)</f>
        <v>0.62843645367724799</v>
      </c>
      <c r="M452">
        <f>[1]!s_val_evtoebitda($A452,$B$1)</f>
        <v>18.690995966829899</v>
      </c>
      <c r="N452">
        <f>[1]!s_risk_betar24($A452,$B$1)</f>
        <v>0.64850002527236905</v>
      </c>
      <c r="O452">
        <f>[1]!s_profitnotice_changeratio($A452,$B$1)</f>
        <v>0</v>
      </c>
      <c r="P452">
        <f>IFERROR([1]!i_pq_pctchange($A452,TEXT(DATE(YEAR($B$1),1,1),"yyyy-mm-dd"),$B$1),"")</f>
        <v>-6.7964367311347598</v>
      </c>
      <c r="Q452">
        <f>[1]!s_west_netprofit($A452,YEAR($B$1),$B$1,180)</f>
        <v>267166667</v>
      </c>
      <c r="R452">
        <f>[1]!s_west_eps($A452,YEAR($B$1),$B$1,180)</f>
        <v>0.32379999756812999</v>
      </c>
      <c r="S452">
        <f>[1]!s_west_instnum_np($A452,YEAR($B$1),$B$1,180)</f>
        <v>6</v>
      </c>
      <c r="T452">
        <f>[1]!s_west_stdnetprofit($A452,YEAR($B$1),$B$1,180)</f>
        <v>38117800</v>
      </c>
      <c r="U452">
        <f>[1]!s_west_mediannetprofit($A452,YEAR($B$1),$B$1,180)</f>
        <v>256500000</v>
      </c>
      <c r="V452">
        <f>[1]!s_west_maxnetprofit($A452,YEAR($B$1),$B$1,180)</f>
        <v>322000000</v>
      </c>
      <c r="W452">
        <f>[1]!s_west_minnetprofit($A452,YEAR($B$1),$B$1,180)</f>
        <v>220000000</v>
      </c>
      <c r="X452">
        <f>[1]!s_west_netprofit($A452,YEAR($B$1)+1,$B$1,180)</f>
        <v>325333333</v>
      </c>
      <c r="Y452">
        <f>[1]!s_west_eps($A452,YEAR($B$1)+1,$B$1,180)</f>
        <v>0.39430001378059398</v>
      </c>
      <c r="Z452">
        <f>[1]!s_west_instnum_np($A452,YEAR($B$1)+1,$B$1,180)</f>
        <v>6</v>
      </c>
      <c r="AA452">
        <f>[1]!s_west_stdnetprofit($A452,YEAR($B$1)+1,$B$1,180)</f>
        <v>30897681</v>
      </c>
      <c r="AB452">
        <f>[1]!s_west_mediannetprofit($A452,YEAR($B$1)+1,$B$1,180)</f>
        <v>331500000</v>
      </c>
      <c r="AC452">
        <f>[1]!s_west_maxnetprofit($A452,YEAR($B$1)+1,$B$1,180)</f>
        <v>363000000</v>
      </c>
      <c r="AD452">
        <f>[1]!s_west_minnetprofit($A452,YEAR($B$1)+1,$B$1,180)</f>
        <v>277000000</v>
      </c>
      <c r="AE452">
        <f>[1]!s_west_avgroe($A452,YEAR($B$1),$B$1,180)</f>
        <v>5.7683000564575204</v>
      </c>
      <c r="AF452">
        <f>IFERROR([1]!s_info_indexweight($A452,$B$1,"000016.SH"),"")</f>
        <v>0</v>
      </c>
      <c r="AG452">
        <f>IFERROR([1]!s_info_indexweight($A452,$B$1,"000300.SH"),"")</f>
        <v>0</v>
      </c>
      <c r="AH452">
        <f>IFERROR([1]!s_info_indexweight($A452,$B$1,"000905.SH"),"")</f>
        <v>0</v>
      </c>
      <c r="AI452">
        <f>IFERROR([1]!s_info_indexweight($A452,$B$1,"000852.SH"),"")</f>
        <v>9.0999999999999998E-2</v>
      </c>
    </row>
    <row r="453" spans="1:35">
      <c r="A453" t="s">
        <v>485</v>
      </c>
      <c r="B453">
        <f>[1]!s_dq_close($A453,$B$1,3)</f>
        <v>5.57</v>
      </c>
      <c r="C453">
        <f>[1]!s_dq_volume($A453,$B$1)</f>
        <v>37464776</v>
      </c>
      <c r="D453">
        <f>[1]!s_dq_amount($A453,$B$1)</f>
        <v>208238045</v>
      </c>
      <c r="E453">
        <f>[1]!s_dq_turn($A453,$B$1)</f>
        <v>2.3874094142853601</v>
      </c>
      <c r="F453">
        <f>[1]!S_VAL_MV($A453,$B$1)</f>
        <v>9996212932.2399998</v>
      </c>
      <c r="G453">
        <f>[1]!s_val_ev($A453,$B$1)</f>
        <v>9996212932.2399998</v>
      </c>
      <c r="H453">
        <f>[1]!s_val_ev1($A453,$B$1)</f>
        <v>11450656408.67</v>
      </c>
      <c r="I453">
        <f>IFERROR([1]!s_mq_amount($A453,$B$1),"")</f>
        <v>397140454</v>
      </c>
      <c r="J453">
        <f>[1]!s_val_pe_ttm($A453,$B$1)</f>
        <v>-71.679138183593807</v>
      </c>
      <c r="K453">
        <f>[1]!s_val_pb_lf($A453,$B$1)</f>
        <v>4.6907587051391602</v>
      </c>
      <c r="L453">
        <f>[1]!s_val_dividendyield2($A453,$B$1)</f>
        <v>0</v>
      </c>
      <c r="M453">
        <f>[1]!s_val_evtoebitda($A453,$B$1)</f>
        <v>57.186512459114503</v>
      </c>
      <c r="N453">
        <f>[1]!s_risk_betar24($A453,$B$1)</f>
        <v>-1.4600000344216799E-2</v>
      </c>
      <c r="O453">
        <f>[1]!s_profitnotice_changeratio($A453,$B$1)</f>
        <v>0</v>
      </c>
      <c r="P453">
        <f>IFERROR([1]!i_pq_pctchange($A453,TEXT(DATE(YEAR($B$1),1,1),"yyyy-mm-dd"),$B$1),"")</f>
        <v>-16.2406015037594</v>
      </c>
      <c r="Q453">
        <f>[1]!s_west_netprofit($A453,YEAR($B$1),$B$1,180)</f>
        <v>0</v>
      </c>
      <c r="R453">
        <f>[1]!s_west_eps($A453,YEAR($B$1),$B$1,180)</f>
        <v>0</v>
      </c>
      <c r="S453">
        <f>[1]!s_west_instnum_np($A453,YEAR($B$1),$B$1,180)</f>
        <v>0</v>
      </c>
      <c r="T453">
        <f>[1]!s_west_stdnetprofit($A453,YEAR($B$1),$B$1,180)</f>
        <v>0</v>
      </c>
      <c r="U453">
        <f>[1]!s_west_mediannetprofit($A453,YEAR($B$1),$B$1,180)</f>
        <v>0</v>
      </c>
      <c r="V453">
        <f>[1]!s_west_maxnetprofit($A453,YEAR($B$1),$B$1,180)</f>
        <v>0</v>
      </c>
      <c r="W453">
        <f>[1]!s_west_minnetprofit($A453,YEAR($B$1),$B$1,180)</f>
        <v>0</v>
      </c>
      <c r="X453">
        <f>[1]!s_west_netprofit($A453,YEAR($B$1)+1,$B$1,180)</f>
        <v>0</v>
      </c>
      <c r="Y453">
        <f>[1]!s_west_eps($A453,YEAR($B$1)+1,$B$1,180)</f>
        <v>0</v>
      </c>
      <c r="Z453">
        <f>[1]!s_west_instnum_np($A453,YEAR($B$1)+1,$B$1,180)</f>
        <v>0</v>
      </c>
      <c r="AA453">
        <f>[1]!s_west_stdnetprofit($A453,YEAR($B$1)+1,$B$1,180)</f>
        <v>0</v>
      </c>
      <c r="AB453">
        <f>[1]!s_west_mediannetprofit($A453,YEAR($B$1)+1,$B$1,180)</f>
        <v>0</v>
      </c>
      <c r="AC453">
        <f>[1]!s_west_maxnetprofit($A453,YEAR($B$1)+1,$B$1,180)</f>
        <v>0</v>
      </c>
      <c r="AD453">
        <f>[1]!s_west_minnetprofit($A453,YEAR($B$1)+1,$B$1,180)</f>
        <v>0</v>
      </c>
      <c r="AE453">
        <f>[1]!s_west_avgroe($A453,YEAR($B$1),$B$1,180)</f>
        <v>0</v>
      </c>
      <c r="AF453">
        <f>IFERROR([1]!s_info_indexweight($A453,$B$1,"000016.SH"),"")</f>
        <v>0</v>
      </c>
      <c r="AG453">
        <f>IFERROR([1]!s_info_indexweight($A453,$B$1,"000300.SH"),"")</f>
        <v>0</v>
      </c>
      <c r="AH453">
        <f>IFERROR([1]!s_info_indexweight($A453,$B$1,"000905.SH"),"")</f>
        <v>0</v>
      </c>
      <c r="AI453">
        <f>IFERROR([1]!s_info_indexweight($A453,$B$1,"000852.SH"),"")</f>
        <v>0.105</v>
      </c>
    </row>
    <row r="454" spans="1:35">
      <c r="A454" t="s">
        <v>486</v>
      </c>
      <c r="B454">
        <f>[1]!s_dq_close($A454,$B$1,3)</f>
        <v>31.7</v>
      </c>
      <c r="C454">
        <f>[1]!s_dq_volume($A454,$B$1)</f>
        <v>9478446</v>
      </c>
      <c r="D454">
        <f>[1]!s_dq_amount($A454,$B$1)</f>
        <v>296999853</v>
      </c>
      <c r="E454">
        <f>[1]!s_dq_turn($A454,$B$1)</f>
        <v>1.42199630284256</v>
      </c>
      <c r="F454">
        <f>[1]!S_VAL_MV($A454,$B$1)</f>
        <v>24088356497.099998</v>
      </c>
      <c r="G454">
        <f>[1]!s_val_ev($A454,$B$1)</f>
        <v>24088356497.099998</v>
      </c>
      <c r="H454">
        <f>[1]!s_val_ev1($A454,$B$1)</f>
        <v>33630213232.389999</v>
      </c>
      <c r="I454">
        <f>IFERROR([1]!s_mq_amount($A454,$B$1),"")</f>
        <v>588053941</v>
      </c>
      <c r="J454">
        <f>[1]!s_val_pe_ttm($A454,$B$1)</f>
        <v>24.906465530395501</v>
      </c>
      <c r="K454">
        <f>[1]!s_val_pb_lf($A454,$B$1)</f>
        <v>3.6018638610839799</v>
      </c>
      <c r="L454">
        <f>[1]!s_val_dividendyield2($A454,$B$1)</f>
        <v>2.0333365184501799</v>
      </c>
      <c r="M454">
        <f>[1]!s_val_evtoebitda($A454,$B$1)</f>
        <v>9.4798814704094791</v>
      </c>
      <c r="N454">
        <f>[1]!s_risk_betar24($A454,$B$1)</f>
        <v>1.0147000551223799</v>
      </c>
      <c r="O454">
        <f>[1]!s_profitnotice_changeratio($A454,$B$1)</f>
        <v>0</v>
      </c>
      <c r="P454">
        <f>IFERROR([1]!i_pq_pctchange($A454,TEXT(DATE(YEAR($B$1),1,1),"yyyy-mm-dd"),$B$1),"")</f>
        <v>-32.853027249900897</v>
      </c>
      <c r="Q454">
        <f>[1]!s_west_netprofit($A454,YEAR($B$1),$B$1,180)</f>
        <v>1304222222</v>
      </c>
      <c r="R454">
        <f>[1]!s_west_eps($A454,YEAR($B$1),$B$1,180)</f>
        <v>1.7163000106811499</v>
      </c>
      <c r="S454">
        <f>[1]!s_west_instnum_np($A454,YEAR($B$1),$B$1,180)</f>
        <v>9</v>
      </c>
      <c r="T454">
        <f>[1]!s_west_stdnetprofit($A454,YEAR($B$1),$B$1,180)</f>
        <v>53039555</v>
      </c>
      <c r="U454">
        <f>[1]!s_west_mediannetprofit($A454,YEAR($B$1),$B$1,180)</f>
        <v>1327000000</v>
      </c>
      <c r="V454">
        <f>[1]!s_west_maxnetprofit($A454,YEAR($B$1),$B$1,180)</f>
        <v>1353000000</v>
      </c>
      <c r="W454">
        <f>[1]!s_west_minnetprofit($A454,YEAR($B$1),$B$1,180)</f>
        <v>1221000000</v>
      </c>
      <c r="X454">
        <f>[1]!s_west_netprofit($A454,YEAR($B$1)+1,$B$1,180)</f>
        <v>1499000000</v>
      </c>
      <c r="Y454">
        <f>[1]!s_west_eps($A454,YEAR($B$1)+1,$B$1,180)</f>
        <v>1.97269999980927</v>
      </c>
      <c r="Z454">
        <f>[1]!s_west_instnum_np($A454,YEAR($B$1)+1,$B$1,180)</f>
        <v>9</v>
      </c>
      <c r="AA454">
        <f>[1]!s_west_stdnetprofit($A454,YEAR($B$1)+1,$B$1,180)</f>
        <v>58711157</v>
      </c>
      <c r="AB454">
        <f>[1]!s_west_mediannetprofit($A454,YEAR($B$1)+1,$B$1,180)</f>
        <v>1506000000</v>
      </c>
      <c r="AC454">
        <f>[1]!s_west_maxnetprofit($A454,YEAR($B$1)+1,$B$1,180)</f>
        <v>1579000000</v>
      </c>
      <c r="AD454">
        <f>[1]!s_west_minnetprofit($A454,YEAR($B$1)+1,$B$1,180)</f>
        <v>1385000000</v>
      </c>
      <c r="AE454">
        <f>[1]!s_west_avgroe($A454,YEAR($B$1),$B$1,180)</f>
        <v>16.7075004577637</v>
      </c>
      <c r="AF454">
        <f>IFERROR([1]!s_info_indexweight($A454,$B$1,"000016.SH"),"")</f>
        <v>0</v>
      </c>
      <c r="AG454">
        <f>IFERROR([1]!s_info_indexweight($A454,$B$1,"000300.SH"),"")</f>
        <v>0</v>
      </c>
      <c r="AH454">
        <f>IFERROR([1]!s_info_indexweight($A454,$B$1,"000905.SH"),"")</f>
        <v>0.13900000000000001</v>
      </c>
      <c r="AI454">
        <f>IFERROR([1]!s_info_indexweight($A454,$B$1,"000852.SH"),"")</f>
        <v>0</v>
      </c>
    </row>
    <row r="455" spans="1:35">
      <c r="A455" t="s">
        <v>487</v>
      </c>
      <c r="B455">
        <f>[1]!s_dq_close($A455,$B$1,3)</f>
        <v>15.48</v>
      </c>
      <c r="C455">
        <f>[1]!s_dq_volume($A455,$B$1)</f>
        <v>4585590</v>
      </c>
      <c r="D455">
        <f>[1]!s_dq_amount($A455,$B$1)</f>
        <v>71324137</v>
      </c>
      <c r="E455">
        <f>[1]!s_dq_turn($A455,$B$1)</f>
        <v>1.05720381729889</v>
      </c>
      <c r="F455">
        <f>[1]!S_VAL_MV($A455,$B$1)</f>
        <v>13656903372</v>
      </c>
      <c r="G455">
        <f>[1]!s_val_ev($A455,$B$1)</f>
        <v>13656903372</v>
      </c>
      <c r="H455">
        <f>[1]!s_val_ev1($A455,$B$1)</f>
        <v>13656903372</v>
      </c>
      <c r="I455">
        <f>IFERROR([1]!s_mq_amount($A455,$B$1),"")</f>
        <v>148512566</v>
      </c>
      <c r="J455">
        <f>[1]!s_val_pe_ttm($A455,$B$1)</f>
        <v>18.794801712036101</v>
      </c>
      <c r="K455">
        <f>[1]!s_val_pb_lf($A455,$B$1)</f>
        <v>5.6704802513122603</v>
      </c>
      <c r="L455">
        <f>[1]!s_val_dividendyield2($A455,$B$1)</f>
        <v>4.5219638242893998</v>
      </c>
      <c r="M455">
        <f>[1]!s_val_evtoebitda($A455,$B$1)</f>
        <v>14.857857082200001</v>
      </c>
      <c r="N455">
        <f>[1]!s_risk_betar24($A455,$B$1)</f>
        <v>1.50800001621246</v>
      </c>
      <c r="O455">
        <f>[1]!s_profitnotice_changeratio($A455,$B$1)</f>
        <v>0</v>
      </c>
      <c r="P455">
        <f>IFERROR([1]!i_pq_pctchange($A455,TEXT(DATE(YEAR($B$1),1,1),"yyyy-mm-dd"),$B$1),"")</f>
        <v>-21.725944439206</v>
      </c>
      <c r="Q455">
        <f>[1]!s_west_netprofit($A455,YEAR($B$1),$B$1,180)</f>
        <v>817580000</v>
      </c>
      <c r="R455">
        <f>[1]!s_west_eps($A455,YEAR($B$1),$B$1,180)</f>
        <v>0.92669999599456798</v>
      </c>
      <c r="S455">
        <f>[1]!s_west_instnum_np($A455,YEAR($B$1),$B$1,180)</f>
        <v>7</v>
      </c>
      <c r="T455">
        <f>[1]!s_west_stdnetprofit($A455,YEAR($B$1),$B$1,180)</f>
        <v>21015555</v>
      </c>
      <c r="U455">
        <f>[1]!s_west_mediannetprofit($A455,YEAR($B$1),$B$1,180)</f>
        <v>807440000</v>
      </c>
      <c r="V455">
        <f>[1]!s_west_maxnetprofit($A455,YEAR($B$1),$B$1,180)</f>
        <v>846000000</v>
      </c>
      <c r="W455">
        <f>[1]!s_west_minnetprofit($A455,YEAR($B$1),$B$1,180)</f>
        <v>795560000</v>
      </c>
      <c r="X455">
        <f>[1]!s_west_netprofit($A455,YEAR($B$1)+1,$B$1,180)</f>
        <v>912108571</v>
      </c>
      <c r="Y455">
        <f>[1]!s_west_eps($A455,YEAR($B$1)+1,$B$1,180)</f>
        <v>1.0339000225067101</v>
      </c>
      <c r="Z455">
        <f>[1]!s_west_instnum_np($A455,YEAR($B$1)+1,$B$1,180)</f>
        <v>7</v>
      </c>
      <c r="AA455">
        <f>[1]!s_west_stdnetprofit($A455,YEAR($B$1)+1,$B$1,180)</f>
        <v>40024428</v>
      </c>
      <c r="AB455">
        <f>[1]!s_west_mediannetprofit($A455,YEAR($B$1)+1,$B$1,180)</f>
        <v>918000000</v>
      </c>
      <c r="AC455">
        <f>[1]!s_west_maxnetprofit($A455,YEAR($B$1)+1,$B$1,180)</f>
        <v>981000000</v>
      </c>
      <c r="AD455">
        <f>[1]!s_west_minnetprofit($A455,YEAR($B$1)+1,$B$1,180)</f>
        <v>868050000</v>
      </c>
      <c r="AE455">
        <f>[1]!s_west_avgroe($A455,YEAR($B$1),$B$1,180)</f>
        <v>26.290000915527301</v>
      </c>
      <c r="AF455">
        <f>IFERROR([1]!s_info_indexweight($A455,$B$1,"000016.SH"),"")</f>
        <v>0</v>
      </c>
      <c r="AG455">
        <f>IFERROR([1]!s_info_indexweight($A455,$B$1,"000300.SH"),"")</f>
        <v>0</v>
      </c>
      <c r="AH455">
        <f>IFERROR([1]!s_info_indexweight($A455,$B$1,"000905.SH"),"")</f>
        <v>0</v>
      </c>
      <c r="AI455">
        <f>IFERROR([1]!s_info_indexweight($A455,$B$1,"000852.SH"),"")</f>
        <v>5.8000000000000003E-2</v>
      </c>
    </row>
    <row r="456" spans="1:35">
      <c r="A456" t="s">
        <v>488</v>
      </c>
      <c r="B456">
        <f>[1]!s_dq_close($A456,$B$1,3)</f>
        <v>4.8499999999999996</v>
      </c>
      <c r="C456">
        <f>[1]!s_dq_volume($A456,$B$1)</f>
        <v>32236992</v>
      </c>
      <c r="D456">
        <f>[1]!s_dq_amount($A456,$B$1)</f>
        <v>157910302</v>
      </c>
      <c r="E456">
        <f>[1]!s_dq_turn($A456,$B$1)</f>
        <v>2.8146214192682</v>
      </c>
      <c r="F456">
        <f>[1]!S_VAL_MV($A456,$B$1)</f>
        <v>6596000000</v>
      </c>
      <c r="G456">
        <f>[1]!s_val_ev($A456,$B$1)</f>
        <v>6596000000</v>
      </c>
      <c r="H456">
        <f>[1]!s_val_ev1($A456,$B$1)</f>
        <v>7252820785.75</v>
      </c>
      <c r="I456">
        <f>IFERROR([1]!s_mq_amount($A456,$B$1),"")</f>
        <v>319855769</v>
      </c>
      <c r="J456">
        <f>[1]!s_val_pe_ttm($A456,$B$1)</f>
        <v>14.137625694274901</v>
      </c>
      <c r="K456">
        <f>[1]!s_val_pb_lf($A456,$B$1)</f>
        <v>1.3786761760711701</v>
      </c>
      <c r="L456">
        <f>[1]!s_val_dividendyield2($A456,$B$1)</f>
        <v>2.2061855670103099</v>
      </c>
      <c r="M456">
        <f>[1]!s_val_evtoebitda($A456,$B$1)</f>
        <v>3.2643254740116898</v>
      </c>
      <c r="N456">
        <f>[1]!s_risk_betar24($A456,$B$1)</f>
        <v>0.98979997634887695</v>
      </c>
      <c r="O456">
        <f>[1]!s_profitnotice_changeratio($A456,$B$1)</f>
        <v>0</v>
      </c>
      <c r="P456">
        <f>IFERROR([1]!i_pq_pctchange($A456,TEXT(DATE(YEAR($B$1),1,1),"yyyy-mm-dd"),$B$1),"")</f>
        <v>-16.4513336896681</v>
      </c>
      <c r="Q456">
        <f>[1]!s_west_netprofit($A456,YEAR($B$1),$B$1,180)</f>
        <v>505300000</v>
      </c>
      <c r="R456">
        <f>[1]!s_west_eps($A456,YEAR($B$1),$B$1,180)</f>
        <v>0.37149998545646701</v>
      </c>
      <c r="S456">
        <f>[1]!s_west_instnum_np($A456,YEAR($B$1),$B$1,180)</f>
        <v>8</v>
      </c>
      <c r="T456">
        <f>[1]!s_west_stdnetprofit($A456,YEAR($B$1),$B$1,180)</f>
        <v>13714643</v>
      </c>
      <c r="U456">
        <f>[1]!s_west_mediannetprofit($A456,YEAR($B$1),$B$1,180)</f>
        <v>505500000</v>
      </c>
      <c r="V456">
        <f>[1]!s_west_maxnetprofit($A456,YEAR($B$1),$B$1,180)</f>
        <v>530000000</v>
      </c>
      <c r="W456">
        <f>[1]!s_west_minnetprofit($A456,YEAR($B$1),$B$1,180)</f>
        <v>488000000</v>
      </c>
      <c r="X456">
        <f>[1]!s_west_netprofit($A456,YEAR($B$1)+1,$B$1,180)</f>
        <v>528408750</v>
      </c>
      <c r="Y456">
        <f>[1]!s_west_eps($A456,YEAR($B$1)+1,$B$1,180)</f>
        <v>0.38850000500678999</v>
      </c>
      <c r="Z456">
        <f>[1]!s_west_instnum_np($A456,YEAR($B$1)+1,$B$1,180)</f>
        <v>8</v>
      </c>
      <c r="AA456">
        <f>[1]!s_west_stdnetprofit($A456,YEAR($B$1)+1,$B$1,180)</f>
        <v>17960736</v>
      </c>
      <c r="AB456">
        <f>[1]!s_west_mediannetprofit($A456,YEAR($B$1)+1,$B$1,180)</f>
        <v>526135000</v>
      </c>
      <c r="AC456">
        <f>[1]!s_west_maxnetprofit($A456,YEAR($B$1)+1,$B$1,180)</f>
        <v>567000000</v>
      </c>
      <c r="AD456">
        <f>[1]!s_west_minnetprofit($A456,YEAR($B$1)+1,$B$1,180)</f>
        <v>506000000</v>
      </c>
      <c r="AE456">
        <f>[1]!s_west_avgroe($A456,YEAR($B$1),$B$1,180)</f>
        <v>9.7725000381469709</v>
      </c>
      <c r="AF456">
        <f>IFERROR([1]!s_info_indexweight($A456,$B$1,"000016.SH"),"")</f>
        <v>0</v>
      </c>
      <c r="AG456">
        <f>IFERROR([1]!s_info_indexweight($A456,$B$1,"000300.SH"),"")</f>
        <v>0</v>
      </c>
      <c r="AH456">
        <f>IFERROR([1]!s_info_indexweight($A456,$B$1,"000905.SH"),"")</f>
        <v>0</v>
      </c>
      <c r="AI456">
        <f>IFERROR([1]!s_info_indexweight($A456,$B$1,"000852.SH"),"")</f>
        <v>3.5999999999999997E-2</v>
      </c>
    </row>
    <row r="457" spans="1:35">
      <c r="A457" t="s">
        <v>489</v>
      </c>
      <c r="B457">
        <f>[1]!s_dq_close($A457,$B$1,3)</f>
        <v>12.54</v>
      </c>
      <c r="C457">
        <f>[1]!s_dq_volume($A457,$B$1)</f>
        <v>6485209</v>
      </c>
      <c r="D457">
        <f>[1]!s_dq_amount($A457,$B$1)</f>
        <v>81367963</v>
      </c>
      <c r="E457">
        <f>[1]!s_dq_turn($A457,$B$1)</f>
        <v>0.77182918317533999</v>
      </c>
      <c r="F457">
        <f>[1]!S_VAL_MV($A457,$B$1)</f>
        <v>12822922150.5</v>
      </c>
      <c r="G457">
        <f>[1]!s_val_ev($A457,$B$1)</f>
        <v>12822922150.5</v>
      </c>
      <c r="H457">
        <f>[1]!s_val_ev1($A457,$B$1)</f>
        <v>13323711190.85</v>
      </c>
      <c r="I457">
        <f>IFERROR([1]!s_mq_amount($A457,$B$1),"")</f>
        <v>174116914</v>
      </c>
      <c r="J457">
        <f>[1]!s_val_pe_ttm($A457,$B$1)</f>
        <v>26.057197570800799</v>
      </c>
      <c r="K457">
        <f>[1]!s_val_pb_lf($A457,$B$1)</f>
        <v>3.0348002910614</v>
      </c>
      <c r="L457">
        <f>[1]!s_val_dividendyield2($A457,$B$1)</f>
        <v>1.9936190460302501</v>
      </c>
      <c r="M457">
        <f>[1]!s_val_evtoebitda($A457,$B$1)</f>
        <v>18.647740655718302</v>
      </c>
      <c r="N457">
        <f>[1]!s_risk_betar24($A457,$B$1)</f>
        <v>1.2698999643325799</v>
      </c>
      <c r="O457">
        <f>[1]!s_profitnotice_changeratio($A457,$B$1)</f>
        <v>0</v>
      </c>
      <c r="P457">
        <f>IFERROR([1]!i_pq_pctchange($A457,TEXT(DATE(YEAR($B$1),1,1),"yyyy-mm-dd"),$B$1),"")</f>
        <v>-25.401546698393801</v>
      </c>
      <c r="Q457">
        <f>[1]!s_west_netprofit($A457,YEAR($B$1),$B$1,180)</f>
        <v>639500000</v>
      </c>
      <c r="R457">
        <f>[1]!s_west_eps($A457,YEAR($B$1),$B$1,180)</f>
        <v>0.62540000677108798</v>
      </c>
      <c r="S457">
        <f>[1]!s_west_instnum_np($A457,YEAR($B$1),$B$1,180)</f>
        <v>2</v>
      </c>
      <c r="T457">
        <f>[1]!s_west_stdnetprofit($A457,YEAR($B$1),$B$1,180)</f>
        <v>7778175</v>
      </c>
      <c r="U457">
        <f>[1]!s_west_mediannetprofit($A457,YEAR($B$1),$B$1,180)</f>
        <v>639500000</v>
      </c>
      <c r="V457">
        <f>[1]!s_west_maxnetprofit($A457,YEAR($B$1),$B$1,180)</f>
        <v>645000000</v>
      </c>
      <c r="W457">
        <f>[1]!s_west_minnetprofit($A457,YEAR($B$1),$B$1,180)</f>
        <v>634000000</v>
      </c>
      <c r="X457">
        <f>[1]!s_west_netprofit($A457,YEAR($B$1)+1,$B$1,180)</f>
        <v>690500000</v>
      </c>
      <c r="Y457">
        <f>[1]!s_west_eps($A457,YEAR($B$1)+1,$B$1,180)</f>
        <v>0.67530000209808305</v>
      </c>
      <c r="Z457">
        <f>[1]!s_west_instnum_np($A457,YEAR($B$1)+1,$B$1,180)</f>
        <v>2</v>
      </c>
      <c r="AA457">
        <f>[1]!s_west_stdnetprofit($A457,YEAR($B$1)+1,$B$1,180)</f>
        <v>41719300</v>
      </c>
      <c r="AB457">
        <f>[1]!s_west_mediannetprofit($A457,YEAR($B$1)+1,$B$1,180)</f>
        <v>690500000</v>
      </c>
      <c r="AC457">
        <f>[1]!s_west_maxnetprofit($A457,YEAR($B$1)+1,$B$1,180)</f>
        <v>720000000</v>
      </c>
      <c r="AD457">
        <f>[1]!s_west_minnetprofit($A457,YEAR($B$1)+1,$B$1,180)</f>
        <v>661000000</v>
      </c>
      <c r="AE457">
        <f>[1]!s_west_avgroe($A457,YEAR($B$1),$B$1,180)</f>
        <v>14.5</v>
      </c>
      <c r="AF457">
        <f>IFERROR([1]!s_info_indexweight($A457,$B$1,"000016.SH"),"")</f>
        <v>0</v>
      </c>
      <c r="AG457">
        <f>IFERROR([1]!s_info_indexweight($A457,$B$1,"000300.SH"),"")</f>
        <v>0</v>
      </c>
      <c r="AH457">
        <f>IFERROR([1]!s_info_indexweight($A457,$B$1,"000905.SH"),"")</f>
        <v>0</v>
      </c>
      <c r="AI457">
        <f>IFERROR([1]!s_info_indexweight($A457,$B$1,"000852.SH"),"")</f>
        <v>8.3000000000000004E-2</v>
      </c>
    </row>
    <row r="458" spans="1:35">
      <c r="A458" t="s">
        <v>490</v>
      </c>
      <c r="B458">
        <f>[1]!s_dq_close($A458,$B$1,3)</f>
        <v>5.04</v>
      </c>
      <c r="C458">
        <f>[1]!s_dq_volume($A458,$B$1)</f>
        <v>18954840</v>
      </c>
      <c r="D458">
        <f>[1]!s_dq_amount($A458,$B$1)</f>
        <v>96149200</v>
      </c>
      <c r="E458">
        <f>[1]!s_dq_turn($A458,$B$1)</f>
        <v>0.74117521325593505</v>
      </c>
      <c r="F458">
        <f>[1]!S_VAL_MV($A458,$B$1)</f>
        <v>12901192763.76</v>
      </c>
      <c r="G458">
        <f>[1]!s_val_ev($A458,$B$1)</f>
        <v>12901192763.76</v>
      </c>
      <c r="H458">
        <f>[1]!s_val_ev1($A458,$B$1)</f>
        <v>24879384817.759998</v>
      </c>
      <c r="I458">
        <f>IFERROR([1]!s_mq_amount($A458,$B$1),"")</f>
        <v>252507247</v>
      </c>
      <c r="J458">
        <f>[1]!s_val_pe_ttm($A458,$B$1)</f>
        <v>15.0146541595459</v>
      </c>
      <c r="K458">
        <f>[1]!s_val_pb_lf($A458,$B$1)</f>
        <v>1.2589209079742401</v>
      </c>
      <c r="L458">
        <f>[1]!s_val_dividendyield2($A458,$B$1)</f>
        <v>2.38095238095238</v>
      </c>
      <c r="M458">
        <f>[1]!s_val_evtoebitda($A458,$B$1)</f>
        <v>6.88193176328675</v>
      </c>
      <c r="N458">
        <f>[1]!s_risk_betar24($A458,$B$1)</f>
        <v>0.92019999027252197</v>
      </c>
      <c r="O458">
        <f>[1]!s_profitnotice_changeratio($A458,$B$1)</f>
        <v>0</v>
      </c>
      <c r="P458">
        <f>IFERROR([1]!i_pq_pctchange($A458,TEXT(DATE(YEAR($B$1),1,1),"yyyy-mm-dd"),$B$1),"")</f>
        <v>-15.294117647058799</v>
      </c>
      <c r="Q458">
        <f>[1]!s_west_netprofit($A458,YEAR($B$1),$B$1,180)</f>
        <v>1250665882</v>
      </c>
      <c r="R458">
        <f>[1]!s_west_eps($A458,YEAR($B$1),$B$1,180)</f>
        <v>0.48859998583793601</v>
      </c>
      <c r="S458">
        <f>[1]!s_west_instnum_np($A458,YEAR($B$1),$B$1,180)</f>
        <v>17</v>
      </c>
      <c r="T458">
        <f>[1]!s_west_stdnetprofit($A458,YEAR($B$1),$B$1,180)</f>
        <v>71457292</v>
      </c>
      <c r="U458">
        <f>[1]!s_west_mediannetprofit($A458,YEAR($B$1),$B$1,180)</f>
        <v>1227000000</v>
      </c>
      <c r="V458">
        <f>[1]!s_west_maxnetprofit($A458,YEAR($B$1),$B$1,180)</f>
        <v>1396000000</v>
      </c>
      <c r="W458">
        <f>[1]!s_west_minnetprofit($A458,YEAR($B$1),$B$1,180)</f>
        <v>1145160000</v>
      </c>
      <c r="X458">
        <f>[1]!s_west_netprofit($A458,YEAR($B$1)+1,$B$1,180)</f>
        <v>1372058824</v>
      </c>
      <c r="Y458">
        <f>[1]!s_west_eps($A458,YEAR($B$1)+1,$B$1,180)</f>
        <v>0.53600001335143999</v>
      </c>
      <c r="Z458">
        <f>[1]!s_west_instnum_np($A458,YEAR($B$1)+1,$B$1,180)</f>
        <v>17</v>
      </c>
      <c r="AA458">
        <f>[1]!s_west_stdnetprofit($A458,YEAR($B$1)+1,$B$1,180)</f>
        <v>108957687</v>
      </c>
      <c r="AB458">
        <f>[1]!s_west_mediannetprofit($A458,YEAR($B$1)+1,$B$1,180)</f>
        <v>1377000000</v>
      </c>
      <c r="AC458">
        <f>[1]!s_west_maxnetprofit($A458,YEAR($B$1)+1,$B$1,180)</f>
        <v>1577000000</v>
      </c>
      <c r="AD458">
        <f>[1]!s_west_minnetprofit($A458,YEAR($B$1)+1,$B$1,180)</f>
        <v>1221000000</v>
      </c>
      <c r="AE458">
        <f>[1]!s_west_avgroe($A458,YEAR($B$1),$B$1,180)</f>
        <v>11.676500320434601</v>
      </c>
      <c r="AF458">
        <f>IFERROR([1]!s_info_indexweight($A458,$B$1,"000016.SH"),"")</f>
        <v>0</v>
      </c>
      <c r="AG458">
        <f>IFERROR([1]!s_info_indexweight($A458,$B$1,"000300.SH"),"")</f>
        <v>0</v>
      </c>
      <c r="AH458">
        <f>IFERROR([1]!s_info_indexweight($A458,$B$1,"000905.SH"),"")</f>
        <v>0</v>
      </c>
      <c r="AI458">
        <f>IFERROR([1]!s_info_indexweight($A458,$B$1,"000852.SH"),"")</f>
        <v>9.7000000000000003E-2</v>
      </c>
    </row>
    <row r="459" spans="1:35">
      <c r="A459" t="s">
        <v>491</v>
      </c>
      <c r="B459">
        <f>[1]!s_dq_close($A459,$B$1,3)</f>
        <v>12.69</v>
      </c>
      <c r="C459">
        <f>[1]!s_dq_volume($A459,$B$1)</f>
        <v>7728440</v>
      </c>
      <c r="D459">
        <f>[1]!s_dq_amount($A459,$B$1)</f>
        <v>98412760</v>
      </c>
      <c r="E459">
        <f>[1]!s_dq_turn($A459,$B$1)</f>
        <v>0.95692729635273799</v>
      </c>
      <c r="F459">
        <f>[1]!S_VAL_MV($A459,$B$1)</f>
        <v>10302703648.200001</v>
      </c>
      <c r="G459">
        <f>[1]!s_val_ev($A459,$B$1)</f>
        <v>10302703648.200001</v>
      </c>
      <c r="H459">
        <f>[1]!s_val_ev1($A459,$B$1)</f>
        <v>11189251122.860001</v>
      </c>
      <c r="I459">
        <f>IFERROR([1]!s_mq_amount($A459,$B$1),"")</f>
        <v>227666576</v>
      </c>
      <c r="J459">
        <f>[1]!s_val_pe_ttm($A459,$B$1)</f>
        <v>12.3936195373535</v>
      </c>
      <c r="K459">
        <f>[1]!s_val_pb_lf($A459,$B$1)</f>
        <v>1.1872856616973899</v>
      </c>
      <c r="L459">
        <f>[1]!s_val_dividendyield2($A459,$B$1)</f>
        <v>4.6911127845984399</v>
      </c>
      <c r="M459">
        <f>[1]!s_val_evtoebitda($A459,$B$1)</f>
        <v>4.1212042932308197</v>
      </c>
      <c r="N459">
        <f>[1]!s_risk_betar24($A459,$B$1)</f>
        <v>1.1721999645233201</v>
      </c>
      <c r="O459">
        <f>[1]!s_profitnotice_changeratio($A459,$B$1)</f>
        <v>0</v>
      </c>
      <c r="P459">
        <f>IFERROR([1]!i_pq_pctchange($A459,TEXT(DATE(YEAR($B$1),1,1),"yyyy-mm-dd"),$B$1),"")</f>
        <v>-11.0098176718093</v>
      </c>
      <c r="Q459">
        <f>[1]!s_west_netprofit($A459,YEAR($B$1),$B$1,180)</f>
        <v>1018503333</v>
      </c>
      <c r="R459">
        <f>[1]!s_west_eps($A459,YEAR($B$1),$B$1,180)</f>
        <v>1.25440001487732</v>
      </c>
      <c r="S459">
        <f>[1]!s_west_instnum_np($A459,YEAR($B$1),$B$1,180)</f>
        <v>12</v>
      </c>
      <c r="T459">
        <f>[1]!s_west_stdnetprofit($A459,YEAR($B$1),$B$1,180)</f>
        <v>83735819</v>
      </c>
      <c r="U459">
        <f>[1]!s_west_mediannetprofit($A459,YEAR($B$1),$B$1,180)</f>
        <v>1031000000</v>
      </c>
      <c r="V459">
        <f>[1]!s_west_maxnetprofit($A459,YEAR($B$1),$B$1,180)</f>
        <v>1128000000</v>
      </c>
      <c r="W459">
        <f>[1]!s_west_minnetprofit($A459,YEAR($B$1),$B$1,180)</f>
        <v>825000000</v>
      </c>
      <c r="X459">
        <f>[1]!s_west_netprofit($A459,YEAR($B$1)+1,$B$1,180)</f>
        <v>1141405833</v>
      </c>
      <c r="Y459">
        <f>[1]!s_west_eps($A459,YEAR($B$1)+1,$B$1,180)</f>
        <v>1.40579998493195</v>
      </c>
      <c r="Z459">
        <f>[1]!s_west_instnum_np($A459,YEAR($B$1)+1,$B$1,180)</f>
        <v>12</v>
      </c>
      <c r="AA459">
        <f>[1]!s_west_stdnetprofit($A459,YEAR($B$1)+1,$B$1,180)</f>
        <v>65731562</v>
      </c>
      <c r="AB459">
        <f>[1]!s_west_mediannetprofit($A459,YEAR($B$1)+1,$B$1,180)</f>
        <v>1141500000</v>
      </c>
      <c r="AC459">
        <f>[1]!s_west_maxnetprofit($A459,YEAR($B$1)+1,$B$1,180)</f>
        <v>1229000000</v>
      </c>
      <c r="AD459">
        <f>[1]!s_west_minnetprofit($A459,YEAR($B$1)+1,$B$1,180)</f>
        <v>995000000</v>
      </c>
      <c r="AE459">
        <f>[1]!s_west_avgroe($A459,YEAR($B$1),$B$1,180)</f>
        <v>11.007300376892101</v>
      </c>
      <c r="AF459">
        <f>IFERROR([1]!s_info_indexweight($A459,$B$1,"000016.SH"),"")</f>
        <v>0</v>
      </c>
      <c r="AG459">
        <f>IFERROR([1]!s_info_indexweight($A459,$B$1,"000300.SH"),"")</f>
        <v>0</v>
      </c>
      <c r="AH459">
        <f>IFERROR([1]!s_info_indexweight($A459,$B$1,"000905.SH"),"")</f>
        <v>0</v>
      </c>
      <c r="AI459">
        <f>IFERROR([1]!s_info_indexweight($A459,$B$1,"000852.SH"),"")</f>
        <v>4.4999999999999998E-2</v>
      </c>
    </row>
    <row r="460" spans="1:35">
      <c r="A460" t="s">
        <v>492</v>
      </c>
      <c r="B460">
        <f>[1]!s_dq_close($A460,$B$1,3)</f>
        <v>13.67</v>
      </c>
      <c r="C460">
        <f>[1]!s_dq_volume($A460,$B$1)</f>
        <v>98824138</v>
      </c>
      <c r="D460">
        <f>[1]!s_dq_amount($A460,$B$1)</f>
        <v>1351191337</v>
      </c>
      <c r="E460">
        <f>[1]!s_dq_turn($A460,$B$1)</f>
        <v>10.8077614763707</v>
      </c>
      <c r="F460">
        <f>[1]!S_VAL_MV($A460,$B$1)</f>
        <v>15353119023.4</v>
      </c>
      <c r="G460">
        <f>[1]!s_val_ev($A460,$B$1)</f>
        <v>15353119023.4</v>
      </c>
      <c r="H460">
        <f>[1]!s_val_ev1($A460,$B$1)</f>
        <v>15471178059.370001</v>
      </c>
      <c r="I460">
        <f>IFERROR([1]!s_mq_amount($A460,$B$1),"")</f>
        <v>2256473749</v>
      </c>
      <c r="J460">
        <f>[1]!s_val_pe_ttm($A460,$B$1)</f>
        <v>70.243957519531193</v>
      </c>
      <c r="K460">
        <f>[1]!s_val_pb_lf($A460,$B$1)</f>
        <v>3.7386336326599099</v>
      </c>
      <c r="L460">
        <f>[1]!s_val_dividendyield2($A460,$B$1)</f>
        <v>1.4313739355831101</v>
      </c>
      <c r="M460">
        <f>[1]!s_val_evtoebitda($A460,$B$1)</f>
        <v>28.3519849790856</v>
      </c>
      <c r="N460">
        <f>[1]!s_risk_betar24($A460,$B$1)</f>
        <v>1.880499958992</v>
      </c>
      <c r="O460">
        <f>[1]!s_profitnotice_changeratio($A460,$B$1)</f>
        <v>0</v>
      </c>
      <c r="P460">
        <f>IFERROR([1]!i_pq_pctchange($A460,TEXT(DATE(YEAR($B$1),1,1),"yyyy-mm-dd"),$B$1),"")</f>
        <v>28.985881787713801</v>
      </c>
      <c r="Q460">
        <f>[1]!s_west_netprofit($A460,YEAR($B$1),$B$1,180)</f>
        <v>348062727</v>
      </c>
      <c r="R460">
        <f>[1]!s_west_eps($A460,YEAR($B$1),$B$1,180)</f>
        <v>0.30989998579025302</v>
      </c>
      <c r="S460">
        <f>[1]!s_west_instnum_np($A460,YEAR($B$1),$B$1,180)</f>
        <v>11</v>
      </c>
      <c r="T460">
        <f>[1]!s_west_stdnetprofit($A460,YEAR($B$1),$B$1,180)</f>
        <v>58992524</v>
      </c>
      <c r="U460">
        <f>[1]!s_west_mediannetprofit($A460,YEAR($B$1),$B$1,180)</f>
        <v>322760000</v>
      </c>
      <c r="V460">
        <f>[1]!s_west_maxnetprofit($A460,YEAR($B$1),$B$1,180)</f>
        <v>489000000</v>
      </c>
      <c r="W460">
        <f>[1]!s_west_minnetprofit($A460,YEAR($B$1),$B$1,180)</f>
        <v>299000000</v>
      </c>
      <c r="X460">
        <f>[1]!s_west_netprofit($A460,YEAR($B$1)+1,$B$1,180)</f>
        <v>468488182</v>
      </c>
      <c r="Y460">
        <f>[1]!s_west_eps($A460,YEAR($B$1)+1,$B$1,180)</f>
        <v>0.41710001230239901</v>
      </c>
      <c r="Z460">
        <f>[1]!s_west_instnum_np($A460,YEAR($B$1)+1,$B$1,180)</f>
        <v>11</v>
      </c>
      <c r="AA460">
        <f>[1]!s_west_stdnetprofit($A460,YEAR($B$1)+1,$B$1,180)</f>
        <v>72640680</v>
      </c>
      <c r="AB460">
        <f>[1]!s_west_mediannetprofit($A460,YEAR($B$1)+1,$B$1,180)</f>
        <v>446000000</v>
      </c>
      <c r="AC460">
        <f>[1]!s_west_maxnetprofit($A460,YEAR($B$1)+1,$B$1,180)</f>
        <v>614000000</v>
      </c>
      <c r="AD460">
        <f>[1]!s_west_minnetprofit($A460,YEAR($B$1)+1,$B$1,180)</f>
        <v>378000000</v>
      </c>
      <c r="AE460">
        <f>[1]!s_west_avgroe($A460,YEAR($B$1),$B$1,180)</f>
        <v>8.1639995574951207</v>
      </c>
      <c r="AF460">
        <f>IFERROR([1]!s_info_indexweight($A460,$B$1,"000016.SH"),"")</f>
        <v>0</v>
      </c>
      <c r="AG460">
        <f>IFERROR([1]!s_info_indexweight($A460,$B$1,"000300.SH"),"")</f>
        <v>0</v>
      </c>
      <c r="AH460">
        <f>IFERROR([1]!s_info_indexweight($A460,$B$1,"000905.SH"),"")</f>
        <v>0</v>
      </c>
      <c r="AI460">
        <f>IFERROR([1]!s_info_indexweight($A460,$B$1,"000852.SH"),"")</f>
        <v>0.14199999999999999</v>
      </c>
    </row>
    <row r="461" spans="1:35">
      <c r="A461" t="s">
        <v>493</v>
      </c>
      <c r="B461">
        <f>[1]!s_dq_close($A461,$B$1,3)</f>
        <v>52.11</v>
      </c>
      <c r="C461">
        <f>[1]!s_dq_volume($A461,$B$1)</f>
        <v>66939949</v>
      </c>
      <c r="D461">
        <f>[1]!s_dq_amount($A461,$B$1)</f>
        <v>3474129124</v>
      </c>
      <c r="E461">
        <f>[1]!s_dq_turn($A461,$B$1)</f>
        <v>4.4360145921505696</v>
      </c>
      <c r="F461">
        <f>[1]!S_VAL_MV($A461,$B$1)</f>
        <v>106229452479.84</v>
      </c>
      <c r="G461">
        <f>[1]!s_val_ev($A461,$B$1)</f>
        <v>106229452479.84</v>
      </c>
      <c r="H461">
        <f>[1]!s_val_ev1($A461,$B$1)</f>
        <v>109179587740.92</v>
      </c>
      <c r="I461">
        <f>IFERROR([1]!s_mq_amount($A461,$B$1),"")</f>
        <v>7786311940</v>
      </c>
      <c r="J461">
        <f>[1]!s_val_pe_ttm($A461,$B$1)</f>
        <v>37.056297302246101</v>
      </c>
      <c r="K461">
        <f>[1]!s_val_pb_lf($A461,$B$1)</f>
        <v>5.7506942749023402</v>
      </c>
      <c r="L461">
        <f>[1]!s_val_dividendyield2($A461,$B$1)</f>
        <v>0.66863715285061598</v>
      </c>
      <c r="M461">
        <f>[1]!s_val_evtoebitda($A461,$B$1)</f>
        <v>38.986540075779097</v>
      </c>
      <c r="N461">
        <f>[1]!s_risk_betar24($A461,$B$1)</f>
        <v>1.5978000164032</v>
      </c>
      <c r="O461">
        <f>[1]!s_profitnotice_changeratio($A461,$B$1)</f>
        <v>0</v>
      </c>
      <c r="P461">
        <f>IFERROR([1]!i_pq_pctchange($A461,TEXT(DATE(YEAR($B$1),1,1),"yyyy-mm-dd"),$B$1),"")</f>
        <v>13.228793080589</v>
      </c>
      <c r="Q461">
        <f>[1]!s_west_netprofit($A461,YEAR($B$1),$B$1,180)</f>
        <v>6938272727</v>
      </c>
      <c r="R461">
        <f>[1]!s_west_eps($A461,YEAR($B$1),$B$1,180)</f>
        <v>3.4035000801086399</v>
      </c>
      <c r="S461">
        <f>[1]!s_west_instnum_np($A461,YEAR($B$1),$B$1,180)</f>
        <v>22</v>
      </c>
      <c r="T461">
        <f>[1]!s_west_stdnetprofit($A461,YEAR($B$1),$B$1,180)</f>
        <v>817507547</v>
      </c>
      <c r="U461">
        <f>[1]!s_west_mediannetprofit($A461,YEAR($B$1),$B$1,180)</f>
        <v>6882500000</v>
      </c>
      <c r="V461">
        <f>[1]!s_west_maxnetprofit($A461,YEAR($B$1),$B$1,180)</f>
        <v>8773000000</v>
      </c>
      <c r="W461">
        <f>[1]!s_west_minnetprofit($A461,YEAR($B$1),$B$1,180)</f>
        <v>5707000000</v>
      </c>
      <c r="X461">
        <f>[1]!s_west_netprofit($A461,YEAR($B$1)+1,$B$1,180)</f>
        <v>8234545455</v>
      </c>
      <c r="Y461">
        <f>[1]!s_west_eps($A461,YEAR($B$1)+1,$B$1,180)</f>
        <v>4.0394001007080096</v>
      </c>
      <c r="Z461">
        <f>[1]!s_west_instnum_np($A461,YEAR($B$1)+1,$B$1,180)</f>
        <v>22</v>
      </c>
      <c r="AA461">
        <f>[1]!s_west_stdnetprofit($A461,YEAR($B$1)+1,$B$1,180)</f>
        <v>991887605</v>
      </c>
      <c r="AB461">
        <f>[1]!s_west_mediannetprofit($A461,YEAR($B$1)+1,$B$1,180)</f>
        <v>8147500000</v>
      </c>
      <c r="AC461">
        <f>[1]!s_west_maxnetprofit($A461,YEAR($B$1)+1,$B$1,180)</f>
        <v>10152000000</v>
      </c>
      <c r="AD461">
        <f>[1]!s_west_minnetprofit($A461,YEAR($B$1)+1,$B$1,180)</f>
        <v>6744000000</v>
      </c>
      <c r="AE461">
        <f>[1]!s_west_avgroe($A461,YEAR($B$1),$B$1,180)</f>
        <v>31.713199615478501</v>
      </c>
      <c r="AF461">
        <f>IFERROR([1]!s_info_indexweight($A461,$B$1,"000016.SH"),"")</f>
        <v>0</v>
      </c>
      <c r="AG461">
        <f>IFERROR([1]!s_info_indexweight($A461,$B$1,"000300.SH"),"")</f>
        <v>0.27850000000000003</v>
      </c>
      <c r="AH461">
        <f>IFERROR([1]!s_info_indexweight($A461,$B$1,"000905.SH"),"")</f>
        <v>0</v>
      </c>
      <c r="AI461">
        <f>IFERROR([1]!s_info_indexweight($A461,$B$1,"000852.SH"),"")</f>
        <v>0</v>
      </c>
    </row>
    <row r="462" spans="1:35">
      <c r="A462" t="s">
        <v>494</v>
      </c>
      <c r="B462">
        <f>[1]!s_dq_close($A462,$B$1,3)</f>
        <v>36.76</v>
      </c>
      <c r="C462">
        <f>[1]!s_dq_volume($A462,$B$1)</f>
        <v>54370331</v>
      </c>
      <c r="D462">
        <f>[1]!s_dq_amount($A462,$B$1)</f>
        <v>2005555195</v>
      </c>
      <c r="E462">
        <f>[1]!s_dq_turn($A462,$B$1)</f>
        <v>1.43072649540043</v>
      </c>
      <c r="F462">
        <f>[1]!S_VAL_MV($A462,$B$1)</f>
        <v>212215307852.92001</v>
      </c>
      <c r="G462">
        <f>[1]!s_val_ev($A462,$B$1)</f>
        <v>210327753787.81</v>
      </c>
      <c r="H462">
        <f>[1]!s_val_ev1($A462,$B$1)</f>
        <v>279725125926</v>
      </c>
      <c r="I462">
        <f>IFERROR([1]!s_mq_amount($A462,$B$1),"")</f>
        <v>3474154565</v>
      </c>
      <c r="J462">
        <f>[1]!s_val_pe_ttm($A462,$B$1)</f>
        <v>21.6967887878418</v>
      </c>
      <c r="K462">
        <f>[1]!s_val_pb_lf($A462,$B$1)</f>
        <v>2.5315847396850599</v>
      </c>
      <c r="L462">
        <f>[1]!s_val_dividendyield2($A462,$B$1)</f>
        <v>3.6386264038892899</v>
      </c>
      <c r="M462">
        <f>[1]!s_val_evtoebitda($A462,$B$1)</f>
        <v>7.9151372878104302</v>
      </c>
      <c r="N462">
        <f>[1]!s_risk_betar24($A462,$B$1)</f>
        <v>1.4165999889373799</v>
      </c>
      <c r="O462">
        <f>[1]!s_profitnotice_changeratio($A462,$B$1)</f>
        <v>0</v>
      </c>
      <c r="P462">
        <f>IFERROR([1]!i_pq_pctchange($A462,TEXT(DATE(YEAR($B$1),1,1),"yyyy-mm-dd"),$B$1),"")</f>
        <v>-26.5258657770372</v>
      </c>
      <c r="Q462">
        <f>[1]!s_west_netprofit($A462,YEAR($B$1),$B$1,180)</f>
        <v>8811018065</v>
      </c>
      <c r="R462">
        <f>[1]!s_west_eps($A462,YEAR($B$1),$B$1,180)</f>
        <v>1.52620005607605</v>
      </c>
      <c r="S462">
        <f>[1]!s_west_instnum_np($A462,YEAR($B$1),$B$1,180)</f>
        <v>31</v>
      </c>
      <c r="T462">
        <f>[1]!s_west_stdnetprofit($A462,YEAR($B$1),$B$1,180)</f>
        <v>6685861797</v>
      </c>
      <c r="U462">
        <f>[1]!s_west_mediannetprofit($A462,YEAR($B$1),$B$1,180)</f>
        <v>6986000000</v>
      </c>
      <c r="V462">
        <f>[1]!s_west_maxnetprofit($A462,YEAR($B$1),$B$1,180)</f>
        <v>31379300000</v>
      </c>
      <c r="W462">
        <f>[1]!s_west_minnetprofit($A462,YEAR($B$1),$B$1,180)</f>
        <v>-2743000000</v>
      </c>
      <c r="X462">
        <f>[1]!s_west_netprofit($A462,YEAR($B$1)+1,$B$1,180)</f>
        <v>28086983750</v>
      </c>
      <c r="Y462">
        <f>[1]!s_west_eps($A462,YEAR($B$1)+1,$B$1,180)</f>
        <v>4.8652000427246103</v>
      </c>
      <c r="Z462">
        <f>[1]!s_west_instnum_np($A462,YEAR($B$1)+1,$B$1,180)</f>
        <v>32</v>
      </c>
      <c r="AA462">
        <f>[1]!s_west_stdnetprofit($A462,YEAR($B$1)+1,$B$1,180)</f>
        <v>6190727339</v>
      </c>
      <c r="AB462">
        <f>[1]!s_west_mediannetprofit($A462,YEAR($B$1)+1,$B$1,180)</f>
        <v>27367500000</v>
      </c>
      <c r="AC462">
        <f>[1]!s_west_maxnetprofit($A462,YEAR($B$1)+1,$B$1,180)</f>
        <v>42635400000</v>
      </c>
      <c r="AD462">
        <f>[1]!s_west_minnetprofit($A462,YEAR($B$1)+1,$B$1,180)</f>
        <v>13632000000</v>
      </c>
      <c r="AE462">
        <f>[1]!s_west_avgroe($A462,YEAR($B$1),$B$1,180)</f>
        <v>9.4366998672485405</v>
      </c>
      <c r="AF462">
        <f>IFERROR([1]!s_info_indexweight($A462,$B$1,"000016.SH"),"")</f>
        <v>0</v>
      </c>
      <c r="AG462">
        <f>IFERROR([1]!s_info_indexweight($A462,$B$1,"000300.SH"),"")</f>
        <v>0.3906</v>
      </c>
      <c r="AH462">
        <f>IFERROR([1]!s_info_indexweight($A462,$B$1,"000905.SH"),"")</f>
        <v>0</v>
      </c>
      <c r="AI462">
        <f>IFERROR([1]!s_info_indexweight($A462,$B$1,"000852.SH"),"")</f>
        <v>0</v>
      </c>
    </row>
    <row r="463" spans="1:35">
      <c r="A463" t="s">
        <v>495</v>
      </c>
      <c r="B463">
        <f>[1]!s_dq_close($A463,$B$1,3)</f>
        <v>9.59</v>
      </c>
      <c r="C463">
        <f>[1]!s_dq_volume($A463,$B$1)</f>
        <v>104375351</v>
      </c>
      <c r="D463">
        <f>[1]!s_dq_amount($A463,$B$1)</f>
        <v>982189466</v>
      </c>
      <c r="E463">
        <f>[1]!s_dq_turn($A463,$B$1)</f>
        <v>4.4895438885215597</v>
      </c>
      <c r="F463">
        <f>[1]!S_VAL_MV($A463,$B$1)</f>
        <v>27073420115.139999</v>
      </c>
      <c r="G463">
        <f>[1]!s_val_ev($A463,$B$1)</f>
        <v>27073420115.139999</v>
      </c>
      <c r="H463">
        <f>[1]!s_val_ev1($A463,$B$1)</f>
        <v>28723094693.07</v>
      </c>
      <c r="I463">
        <f>IFERROR([1]!s_mq_amount($A463,$B$1),"")</f>
        <v>1754489908</v>
      </c>
      <c r="J463">
        <f>[1]!s_val_pe_ttm($A463,$B$1)</f>
        <v>57.882778167724602</v>
      </c>
      <c r="K463">
        <f>[1]!s_val_pb_lf($A463,$B$1)</f>
        <v>6.6683669090270996</v>
      </c>
      <c r="L463">
        <f>[1]!s_val_dividendyield2($A463,$B$1)</f>
        <v>0</v>
      </c>
      <c r="M463">
        <f>[1]!s_val_evtoebitda($A463,$B$1)</f>
        <v>41.095552327411902</v>
      </c>
      <c r="N463">
        <f>[1]!s_risk_betar24($A463,$B$1)</f>
        <v>2.52230000495911</v>
      </c>
      <c r="O463">
        <f>[1]!s_profitnotice_changeratio($A463,$B$1)</f>
        <v>0</v>
      </c>
      <c r="P463">
        <f>IFERROR([1]!i_pq_pctchange($A463,TEXT(DATE(YEAR($B$1),1,1),"yyyy-mm-dd"),$B$1),"")</f>
        <v>38.583815028901697</v>
      </c>
      <c r="Q463">
        <f>[1]!s_west_netprofit($A463,YEAR($B$1),$B$1,180)</f>
        <v>0</v>
      </c>
      <c r="R463">
        <f>[1]!s_west_eps($A463,YEAR($B$1),$B$1,180)</f>
        <v>0</v>
      </c>
      <c r="S463">
        <f>[1]!s_west_instnum_np($A463,YEAR($B$1),$B$1,180)</f>
        <v>0</v>
      </c>
      <c r="T463">
        <f>[1]!s_west_stdnetprofit($A463,YEAR($B$1),$B$1,180)</f>
        <v>0</v>
      </c>
      <c r="U463">
        <f>[1]!s_west_mediannetprofit($A463,YEAR($B$1),$B$1,180)</f>
        <v>0</v>
      </c>
      <c r="V463">
        <f>[1]!s_west_maxnetprofit($A463,YEAR($B$1),$B$1,180)</f>
        <v>0</v>
      </c>
      <c r="W463">
        <f>[1]!s_west_minnetprofit($A463,YEAR($B$1),$B$1,180)</f>
        <v>0</v>
      </c>
      <c r="X463">
        <f>[1]!s_west_netprofit($A463,YEAR($B$1)+1,$B$1,180)</f>
        <v>0</v>
      </c>
      <c r="Y463">
        <f>[1]!s_west_eps($A463,YEAR($B$1)+1,$B$1,180)</f>
        <v>0</v>
      </c>
      <c r="Z463">
        <f>[1]!s_west_instnum_np($A463,YEAR($B$1)+1,$B$1,180)</f>
        <v>0</v>
      </c>
      <c r="AA463">
        <f>[1]!s_west_stdnetprofit($A463,YEAR($B$1)+1,$B$1,180)</f>
        <v>0</v>
      </c>
      <c r="AB463">
        <f>[1]!s_west_mediannetprofit($A463,YEAR($B$1)+1,$B$1,180)</f>
        <v>0</v>
      </c>
      <c r="AC463">
        <f>[1]!s_west_maxnetprofit($A463,YEAR($B$1)+1,$B$1,180)</f>
        <v>0</v>
      </c>
      <c r="AD463">
        <f>[1]!s_west_minnetprofit($A463,YEAR($B$1)+1,$B$1,180)</f>
        <v>0</v>
      </c>
      <c r="AE463">
        <f>[1]!s_west_avgroe($A463,YEAR($B$1),$B$1,180)</f>
        <v>0</v>
      </c>
      <c r="AF463">
        <f>IFERROR([1]!s_info_indexweight($A463,$B$1,"000016.SH"),"")</f>
        <v>0</v>
      </c>
      <c r="AG463">
        <f>IFERROR([1]!s_info_indexweight($A463,$B$1,"000300.SH"),"")</f>
        <v>0</v>
      </c>
      <c r="AH463">
        <f>IFERROR([1]!s_info_indexweight($A463,$B$1,"000905.SH"),"")</f>
        <v>0</v>
      </c>
      <c r="AI463">
        <f>IFERROR([1]!s_info_indexweight($A463,$B$1,"000852.SH"),"")</f>
        <v>0.2</v>
      </c>
    </row>
    <row r="464" spans="1:35">
      <c r="A464" t="s">
        <v>496</v>
      </c>
      <c r="B464">
        <f>[1]!s_dq_close($A464,$B$1,3)</f>
        <v>11.7</v>
      </c>
      <c r="C464">
        <f>[1]!s_dq_volume($A464,$B$1)</f>
        <v>6194921</v>
      </c>
      <c r="D464">
        <f>[1]!s_dq_amount($A464,$B$1)</f>
        <v>73090563</v>
      </c>
      <c r="E464">
        <f>[1]!s_dq_turn($A464,$B$1)</f>
        <v>1.5766551460868099</v>
      </c>
      <c r="F464">
        <f>[1]!S_VAL_MV($A464,$B$1)</f>
        <v>6851568262.5</v>
      </c>
      <c r="G464">
        <f>[1]!s_val_ev($A464,$B$1)</f>
        <v>6851568262.5</v>
      </c>
      <c r="H464">
        <f>[1]!s_val_ev1($A464,$B$1)</f>
        <v>9378926410.7900009</v>
      </c>
      <c r="I464">
        <f>IFERROR([1]!s_mq_amount($A464,$B$1),"")</f>
        <v>175894210</v>
      </c>
      <c r="J464">
        <f>[1]!s_val_pe_ttm($A464,$B$1)</f>
        <v>24.542617797851602</v>
      </c>
      <c r="K464">
        <f>[1]!s_val_pb_lf($A464,$B$1)</f>
        <v>0.93034636974334695</v>
      </c>
      <c r="L464">
        <f>[1]!s_val_dividendyield2($A464,$B$1)</f>
        <v>3.3518062026314102</v>
      </c>
      <c r="M464">
        <f>[1]!s_val_evtoebitda($A464,$B$1)</f>
        <v>3.5152681388395401</v>
      </c>
      <c r="N464">
        <f>[1]!s_risk_betar24($A464,$B$1)</f>
        <v>1.3582999706268299</v>
      </c>
      <c r="O464">
        <f>[1]!s_profitnotice_changeratio($A464,$B$1)</f>
        <v>0</v>
      </c>
      <c r="P464">
        <f>IFERROR([1]!i_pq_pctchange($A464,TEXT(DATE(YEAR($B$1),1,1),"yyyy-mm-dd"),$B$1),"")</f>
        <v>-7.3897469639998201</v>
      </c>
      <c r="Q464">
        <f>[1]!s_west_netprofit($A464,YEAR($B$1),$B$1,180)</f>
        <v>422332857</v>
      </c>
      <c r="R464">
        <f>[1]!s_west_eps($A464,YEAR($B$1),$B$1,180)</f>
        <v>0.721000015735626</v>
      </c>
      <c r="S464">
        <f>[1]!s_west_instnum_np($A464,YEAR($B$1),$B$1,180)</f>
        <v>7</v>
      </c>
      <c r="T464">
        <f>[1]!s_west_stdnetprofit($A464,YEAR($B$1),$B$1,180)</f>
        <v>15958568</v>
      </c>
      <c r="U464">
        <f>[1]!s_west_mediannetprofit($A464,YEAR($B$1),$B$1,180)</f>
        <v>427000000</v>
      </c>
      <c r="V464">
        <f>[1]!s_west_maxnetprofit($A464,YEAR($B$1),$B$1,180)</f>
        <v>439000000</v>
      </c>
      <c r="W464">
        <f>[1]!s_west_minnetprofit($A464,YEAR($B$1),$B$1,180)</f>
        <v>391030000</v>
      </c>
      <c r="X464">
        <f>[1]!s_west_netprofit($A464,YEAR($B$1)+1,$B$1,180)</f>
        <v>490537143</v>
      </c>
      <c r="Y464">
        <f>[1]!s_west_eps($A464,YEAR($B$1)+1,$B$1,180)</f>
        <v>0.83740001916885398</v>
      </c>
      <c r="Z464">
        <f>[1]!s_west_instnum_np($A464,YEAR($B$1)+1,$B$1,180)</f>
        <v>7</v>
      </c>
      <c r="AA464">
        <f>[1]!s_west_stdnetprofit($A464,YEAR($B$1)+1,$B$1,180)</f>
        <v>16901703</v>
      </c>
      <c r="AB464">
        <f>[1]!s_west_mediannetprofit($A464,YEAR($B$1)+1,$B$1,180)</f>
        <v>492000000</v>
      </c>
      <c r="AC464">
        <f>[1]!s_west_maxnetprofit($A464,YEAR($B$1)+1,$B$1,180)</f>
        <v>517000000</v>
      </c>
      <c r="AD464">
        <f>[1]!s_west_minnetprofit($A464,YEAR($B$1)+1,$B$1,180)</f>
        <v>460290000</v>
      </c>
      <c r="AE464">
        <f>[1]!s_west_avgroe($A464,YEAR($B$1),$B$1,180)</f>
        <v>5.6683001518249503</v>
      </c>
      <c r="AF464">
        <f>IFERROR([1]!s_info_indexweight($A464,$B$1,"000016.SH"),"")</f>
        <v>0</v>
      </c>
      <c r="AG464">
        <f>IFERROR([1]!s_info_indexweight($A464,$B$1,"000300.SH"),"")</f>
        <v>0</v>
      </c>
      <c r="AH464">
        <f>IFERROR([1]!s_info_indexweight($A464,$B$1,"000905.SH"),"")</f>
        <v>0</v>
      </c>
      <c r="AI464">
        <f>IFERROR([1]!s_info_indexweight($A464,$B$1,"000852.SH"),"")</f>
        <v>4.3999999999999997E-2</v>
      </c>
    </row>
    <row r="465" spans="1:35">
      <c r="A465" t="s">
        <v>497</v>
      </c>
      <c r="B465">
        <f>[1]!s_dq_close($A465,$B$1,3)</f>
        <v>10.17</v>
      </c>
      <c r="C465">
        <f>[1]!s_dq_volume($A465,$B$1)</f>
        <v>23588574</v>
      </c>
      <c r="D465">
        <f>[1]!s_dq_amount($A465,$B$1)</f>
        <v>239147654</v>
      </c>
      <c r="E465">
        <f>[1]!s_dq_turn($A465,$B$1)</f>
        <v>0.24539659096420699</v>
      </c>
      <c r="F465">
        <f>[1]!S_VAL_MV($A465,$B$1)</f>
        <v>104158526920.2</v>
      </c>
      <c r="G465">
        <f>[1]!s_val_ev($A465,$B$1)</f>
        <v>104158526920.2</v>
      </c>
      <c r="H465">
        <f>[1]!s_val_ev1($A465,$B$1)</f>
        <v>274167636867</v>
      </c>
      <c r="I465">
        <f>IFERROR([1]!s_mq_amount($A465,$B$1),"")</f>
        <v>452792994</v>
      </c>
      <c r="J465">
        <f>[1]!s_val_pe_ttm($A465,$B$1)</f>
        <v>9.6011619567871094</v>
      </c>
      <c r="K465">
        <f>[1]!s_val_pb_lf($A465,$B$1)</f>
        <v>1.03855216503143</v>
      </c>
      <c r="L465">
        <f>[1]!s_val_dividendyield2($A465,$B$1)</f>
        <v>4.21331283929565</v>
      </c>
      <c r="M465">
        <f>[1]!s_val_evtoebitda($A465,$B$1)</f>
        <v>0</v>
      </c>
      <c r="N465">
        <f>[1]!s_risk_betar24($A465,$B$1)</f>
        <v>1.4538999795913701</v>
      </c>
      <c r="O465">
        <f>[1]!s_profitnotice_changeratio($A465,$B$1)</f>
        <v>0</v>
      </c>
      <c r="P465">
        <f>IFERROR([1]!i_pq_pctchange($A465,TEXT(DATE(YEAR($B$1),1,1),"yyyy-mm-dd"),$B$1),"")</f>
        <v>-21.8616530632981</v>
      </c>
      <c r="Q465">
        <f>[1]!s_west_netprofit($A465,YEAR($B$1),$B$1,180)</f>
        <v>13427000000</v>
      </c>
      <c r="R465">
        <f>[1]!s_west_eps($A465,YEAR($B$1),$B$1,180)</f>
        <v>1.3109999895095801</v>
      </c>
      <c r="S465">
        <f>[1]!s_west_instnum_np($A465,YEAR($B$1),$B$1,180)</f>
        <v>3</v>
      </c>
      <c r="T465">
        <f>[1]!s_west_stdnetprofit($A465,YEAR($B$1),$B$1,180)</f>
        <v>2087466407</v>
      </c>
      <c r="U465">
        <f>[1]!s_west_mediannetprofit($A465,YEAR($B$1),$B$1,180)</f>
        <v>12377000000</v>
      </c>
      <c r="V465">
        <f>[1]!s_west_maxnetprofit($A465,YEAR($B$1),$B$1,180)</f>
        <v>15831000000</v>
      </c>
      <c r="W465">
        <f>[1]!s_west_minnetprofit($A465,YEAR($B$1),$B$1,180)</f>
        <v>12073000000</v>
      </c>
      <c r="X465">
        <f>[1]!s_west_netprofit($A465,YEAR($B$1)+1,$B$1,180)</f>
        <v>15289666667</v>
      </c>
      <c r="Y465">
        <f>[1]!s_west_eps($A465,YEAR($B$1)+1,$B$1,180)</f>
        <v>1.4929000139236499</v>
      </c>
      <c r="Z465">
        <f>[1]!s_west_instnum_np($A465,YEAR($B$1)+1,$B$1,180)</f>
        <v>3</v>
      </c>
      <c r="AA465">
        <f>[1]!s_west_stdnetprofit($A465,YEAR($B$1)+1,$B$1,180)</f>
        <v>3188482607</v>
      </c>
      <c r="AB465">
        <f>[1]!s_west_mediannetprofit($A465,YEAR($B$1)+1,$B$1,180)</f>
        <v>13607000000</v>
      </c>
      <c r="AC465">
        <f>[1]!s_west_maxnetprofit($A465,YEAR($B$1)+1,$B$1,180)</f>
        <v>18967000000</v>
      </c>
      <c r="AD465">
        <f>[1]!s_west_minnetprofit($A465,YEAR($B$1)+1,$B$1,180)</f>
        <v>13295000000</v>
      </c>
      <c r="AE465">
        <f>[1]!s_west_avgroe($A465,YEAR($B$1),$B$1,180)</f>
        <v>9.63329982757568</v>
      </c>
      <c r="AF465">
        <f>IFERROR([1]!s_info_indexweight($A465,$B$1,"000016.SH"),"")</f>
        <v>0</v>
      </c>
      <c r="AG465">
        <f>IFERROR([1]!s_info_indexweight($A465,$B$1,"000300.SH"),"")</f>
        <v>0.1179</v>
      </c>
      <c r="AH465">
        <f>IFERROR([1]!s_info_indexweight($A465,$B$1,"000905.SH"),"")</f>
        <v>0</v>
      </c>
      <c r="AI465">
        <f>IFERROR([1]!s_info_indexweight($A465,$B$1,"000852.SH"),"")</f>
        <v>0</v>
      </c>
    </row>
    <row r="466" spans="1:35">
      <c r="A466" t="s">
        <v>498</v>
      </c>
      <c r="B466">
        <f>[1]!s_dq_close($A466,$B$1,3)</f>
        <v>12.96</v>
      </c>
      <c r="C466">
        <f>[1]!s_dq_volume($A466,$B$1)</f>
        <v>4551100</v>
      </c>
      <c r="D466">
        <f>[1]!s_dq_amount($A466,$B$1)</f>
        <v>59116358</v>
      </c>
      <c r="E466">
        <f>[1]!s_dq_turn($A466,$B$1)</f>
        <v>0.77929834552997201</v>
      </c>
      <c r="F466">
        <f>[1]!S_VAL_MV($A466,$B$1)</f>
        <v>7568640000</v>
      </c>
      <c r="G466">
        <f>[1]!s_val_ev($A466,$B$1)</f>
        <v>7568640000</v>
      </c>
      <c r="H466">
        <f>[1]!s_val_ev1($A466,$B$1)</f>
        <v>7679639206.7200003</v>
      </c>
      <c r="I466">
        <f>IFERROR([1]!s_mq_amount($A466,$B$1),"")</f>
        <v>138285794</v>
      </c>
      <c r="J466">
        <f>[1]!s_val_pe_ttm($A466,$B$1)</f>
        <v>-36.982696533203097</v>
      </c>
      <c r="K466">
        <f>[1]!s_val_pb_lf($A466,$B$1)</f>
        <v>1.9167895317077599</v>
      </c>
      <c r="L466">
        <f>[1]!s_val_dividendyield2($A466,$B$1)</f>
        <v>3.8580246913580201</v>
      </c>
      <c r="M466">
        <f>[1]!s_val_evtoebitda($A466,$B$1)</f>
        <v>-63.140297081236497</v>
      </c>
      <c r="N466">
        <f>[1]!s_risk_betar24($A466,$B$1)</f>
        <v>0.95870000123977706</v>
      </c>
      <c r="O466">
        <f>[1]!s_profitnotice_changeratio($A466,$B$1)</f>
        <v>0</v>
      </c>
      <c r="P466">
        <f>IFERROR([1]!i_pq_pctchange($A466,TEXT(DATE(YEAR($B$1),1,1),"yyyy-mm-dd"),$B$1),"")</f>
        <v>-12.2545700744753</v>
      </c>
      <c r="Q466">
        <f>[1]!s_west_netprofit($A466,YEAR($B$1),$B$1,180)</f>
        <v>0</v>
      </c>
      <c r="R466">
        <f>[1]!s_west_eps($A466,YEAR($B$1),$B$1,180)</f>
        <v>0</v>
      </c>
      <c r="S466">
        <f>[1]!s_west_instnum_np($A466,YEAR($B$1),$B$1,180)</f>
        <v>0</v>
      </c>
      <c r="T466">
        <f>[1]!s_west_stdnetprofit($A466,YEAR($B$1),$B$1,180)</f>
        <v>0</v>
      </c>
      <c r="U466">
        <f>[1]!s_west_mediannetprofit($A466,YEAR($B$1),$B$1,180)</f>
        <v>0</v>
      </c>
      <c r="V466">
        <f>[1]!s_west_maxnetprofit($A466,YEAR($B$1),$B$1,180)</f>
        <v>0</v>
      </c>
      <c r="W466">
        <f>[1]!s_west_minnetprofit($A466,YEAR($B$1),$B$1,180)</f>
        <v>0</v>
      </c>
      <c r="X466">
        <f>[1]!s_west_netprofit($A466,YEAR($B$1)+1,$B$1,180)</f>
        <v>0</v>
      </c>
      <c r="Y466">
        <f>[1]!s_west_eps($A466,YEAR($B$1)+1,$B$1,180)</f>
        <v>0</v>
      </c>
      <c r="Z466">
        <f>[1]!s_west_instnum_np($A466,YEAR($B$1)+1,$B$1,180)</f>
        <v>0</v>
      </c>
      <c r="AA466">
        <f>[1]!s_west_stdnetprofit($A466,YEAR($B$1)+1,$B$1,180)</f>
        <v>0</v>
      </c>
      <c r="AB466">
        <f>[1]!s_west_mediannetprofit($A466,YEAR($B$1)+1,$B$1,180)</f>
        <v>0</v>
      </c>
      <c r="AC466">
        <f>[1]!s_west_maxnetprofit($A466,YEAR($B$1)+1,$B$1,180)</f>
        <v>0</v>
      </c>
      <c r="AD466">
        <f>[1]!s_west_minnetprofit($A466,YEAR($B$1)+1,$B$1,180)</f>
        <v>0</v>
      </c>
      <c r="AE466">
        <f>[1]!s_west_avgroe($A466,YEAR($B$1),$B$1,180)</f>
        <v>0</v>
      </c>
      <c r="AF466">
        <f>IFERROR([1]!s_info_indexweight($A466,$B$1,"000016.SH"),"")</f>
        <v>0</v>
      </c>
      <c r="AG466">
        <f>IFERROR([1]!s_info_indexweight($A466,$B$1,"000300.SH"),"")</f>
        <v>0</v>
      </c>
      <c r="AH466">
        <f>IFERROR([1]!s_info_indexweight($A466,$B$1,"000905.SH"),"")</f>
        <v>0</v>
      </c>
      <c r="AI466">
        <f>IFERROR([1]!s_info_indexweight($A466,$B$1,"000852.SH"),"")</f>
        <v>4.1000000000000002E-2</v>
      </c>
    </row>
    <row r="467" spans="1:35">
      <c r="A467" t="s">
        <v>499</v>
      </c>
      <c r="B467">
        <f>[1]!s_dq_close($A467,$B$1,3)</f>
        <v>60</v>
      </c>
      <c r="C467">
        <f>[1]!s_dq_volume($A467,$B$1)</f>
        <v>24882884</v>
      </c>
      <c r="D467">
        <f>[1]!s_dq_amount($A467,$B$1)</f>
        <v>1481989410</v>
      </c>
      <c r="E467">
        <f>[1]!s_dq_turn($A467,$B$1)</f>
        <v>3.4985803554372299</v>
      </c>
      <c r="F467">
        <f>[1]!S_VAL_MV($A467,$B$1)</f>
        <v>43289512620</v>
      </c>
      <c r="G467">
        <f>[1]!s_val_ev($A467,$B$1)</f>
        <v>43289512620</v>
      </c>
      <c r="H467">
        <f>[1]!s_val_ev1($A467,$B$1)</f>
        <v>46360955879.690002</v>
      </c>
      <c r="I467">
        <f>IFERROR([1]!s_mq_amount($A467,$B$1),"")</f>
        <v>2718423553</v>
      </c>
      <c r="J467">
        <f>[1]!s_val_pe_ttm($A467,$B$1)</f>
        <v>52.121608734130902</v>
      </c>
      <c r="K467">
        <f>[1]!s_val_pb_lf($A467,$B$1)</f>
        <v>3.49211525917053</v>
      </c>
      <c r="L467">
        <f>[1]!s_val_dividendyield2($A467,$B$1)</f>
        <v>0.83333333333333304</v>
      </c>
      <c r="M467">
        <f>[1]!s_val_evtoebitda($A467,$B$1)</f>
        <v>33.284360465398102</v>
      </c>
      <c r="N467">
        <f>[1]!s_risk_betar24($A467,$B$1)</f>
        <v>1.92330002784729</v>
      </c>
      <c r="O467">
        <f>[1]!s_profitnotice_changeratio($A467,$B$1)</f>
        <v>0</v>
      </c>
      <c r="P467">
        <f>IFERROR([1]!i_pq_pctchange($A467,TEXT(DATE(YEAR($B$1),1,1),"yyyy-mm-dd"),$B$1),"")</f>
        <v>-23.031470664974599</v>
      </c>
      <c r="Q467">
        <f>[1]!s_west_netprofit($A467,YEAR($B$1),$B$1,180)</f>
        <v>2889891333</v>
      </c>
      <c r="R467">
        <f>[1]!s_west_eps($A467,YEAR($B$1),$B$1,180)</f>
        <v>4.0054001808166504</v>
      </c>
      <c r="S467">
        <f>[1]!s_west_instnum_np($A467,YEAR($B$1),$B$1,180)</f>
        <v>15</v>
      </c>
      <c r="T467">
        <f>[1]!s_west_stdnetprofit($A467,YEAR($B$1),$B$1,180)</f>
        <v>519414790</v>
      </c>
      <c r="U467">
        <f>[1]!s_west_mediannetprofit($A467,YEAR($B$1),$B$1,180)</f>
        <v>3022700000</v>
      </c>
      <c r="V467">
        <f>[1]!s_west_maxnetprofit($A467,YEAR($B$1),$B$1,180)</f>
        <v>3410000000</v>
      </c>
      <c r="W467">
        <f>[1]!s_west_minnetprofit($A467,YEAR($B$1),$B$1,180)</f>
        <v>1426000000</v>
      </c>
      <c r="X467">
        <f>[1]!s_west_netprofit($A467,YEAR($B$1)+1,$B$1,180)</f>
        <v>4379873333</v>
      </c>
      <c r="Y467">
        <f>[1]!s_west_eps($A467,YEAR($B$1)+1,$B$1,180)</f>
        <v>6.0706000328064</v>
      </c>
      <c r="Z467">
        <f>[1]!s_west_instnum_np($A467,YEAR($B$1)+1,$B$1,180)</f>
        <v>15</v>
      </c>
      <c r="AA467">
        <f>[1]!s_west_stdnetprofit($A467,YEAR($B$1)+1,$B$1,180)</f>
        <v>970227875</v>
      </c>
      <c r="AB467">
        <f>[1]!s_west_mediannetprofit($A467,YEAR($B$1)+1,$B$1,180)</f>
        <v>4314000000</v>
      </c>
      <c r="AC467">
        <f>[1]!s_west_maxnetprofit($A467,YEAR($B$1)+1,$B$1,180)</f>
        <v>6560000000</v>
      </c>
      <c r="AD467">
        <f>[1]!s_west_minnetprofit($A467,YEAR($B$1)+1,$B$1,180)</f>
        <v>2186000000</v>
      </c>
      <c r="AE467">
        <f>[1]!s_west_avgroe($A467,YEAR($B$1),$B$1,180)</f>
        <v>20.694999694824201</v>
      </c>
      <c r="AF467">
        <f>IFERROR([1]!s_info_indexweight($A467,$B$1,"000016.SH"),"")</f>
        <v>0</v>
      </c>
      <c r="AG467">
        <f>IFERROR([1]!s_info_indexweight($A467,$B$1,"000300.SH"),"")</f>
        <v>0</v>
      </c>
      <c r="AH467">
        <f>IFERROR([1]!s_info_indexweight($A467,$B$1,"000905.SH"),"")</f>
        <v>0.42399999999999999</v>
      </c>
      <c r="AI467">
        <f>IFERROR([1]!s_info_indexweight($A467,$B$1,"000852.SH"),"")</f>
        <v>0</v>
      </c>
    </row>
    <row r="468" spans="1:35">
      <c r="A468" t="s">
        <v>500</v>
      </c>
      <c r="B468">
        <f>[1]!s_dq_close($A468,$B$1,3)</f>
        <v>9.15</v>
      </c>
      <c r="C468">
        <f>[1]!s_dq_volume($A468,$B$1)</f>
        <v>31790150</v>
      </c>
      <c r="D468">
        <f>[1]!s_dq_amount($A468,$B$1)</f>
        <v>292215582</v>
      </c>
      <c r="E468">
        <f>[1]!s_dq_turn($A468,$B$1)</f>
        <v>1.5138797824774799</v>
      </c>
      <c r="F468">
        <f>[1]!S_VAL_MV($A468,$B$1)</f>
        <v>19322775178.200001</v>
      </c>
      <c r="G468">
        <f>[1]!s_val_ev($A468,$B$1)</f>
        <v>19322775178.200001</v>
      </c>
      <c r="H468">
        <f>[1]!s_val_ev1($A468,$B$1)</f>
        <v>29822720794.560001</v>
      </c>
      <c r="I468">
        <f>IFERROR([1]!s_mq_amount($A468,$B$1),"")</f>
        <v>697675852</v>
      </c>
      <c r="J468">
        <f>[1]!s_val_pe_ttm($A468,$B$1)</f>
        <v>-84.330604553222699</v>
      </c>
      <c r="K468">
        <f>[1]!s_val_pb_lf($A468,$B$1)</f>
        <v>2.5369057655334499</v>
      </c>
      <c r="L468">
        <f>[1]!s_val_dividendyield2($A468,$B$1)</f>
        <v>0</v>
      </c>
      <c r="M468">
        <f>[1]!s_val_evtoebitda($A468,$B$1)</f>
        <v>9.5887925252889392</v>
      </c>
      <c r="N468">
        <f>[1]!s_risk_betar24($A468,$B$1)</f>
        <v>1.43219995498657</v>
      </c>
      <c r="O468">
        <f>[1]!s_profitnotice_changeratio($A468,$B$1)</f>
        <v>0</v>
      </c>
      <c r="P468">
        <f>IFERROR([1]!i_pq_pctchange($A468,TEXT(DATE(YEAR($B$1),1,1),"yyyy-mm-dd"),$B$1),"")</f>
        <v>-19.169611307420499</v>
      </c>
      <c r="Q468">
        <f>[1]!s_west_netprofit($A468,YEAR($B$1),$B$1,180)</f>
        <v>1079222222</v>
      </c>
      <c r="R468">
        <f>[1]!s_west_eps($A468,YEAR($B$1),$B$1,180)</f>
        <v>0.51099997758865401</v>
      </c>
      <c r="S468">
        <f>[1]!s_west_instnum_np($A468,YEAR($B$1),$B$1,180)</f>
        <v>9</v>
      </c>
      <c r="T468">
        <f>[1]!s_west_stdnetprofit($A468,YEAR($B$1),$B$1,180)</f>
        <v>219556814</v>
      </c>
      <c r="U468">
        <f>[1]!s_west_mediannetprofit($A468,YEAR($B$1),$B$1,180)</f>
        <v>1078000000</v>
      </c>
      <c r="V468">
        <f>[1]!s_west_maxnetprofit($A468,YEAR($B$1),$B$1,180)</f>
        <v>1430000000</v>
      </c>
      <c r="W468">
        <f>[1]!s_west_minnetprofit($A468,YEAR($B$1),$B$1,180)</f>
        <v>795000000</v>
      </c>
      <c r="X468">
        <f>[1]!s_west_netprofit($A468,YEAR($B$1)+1,$B$1,180)</f>
        <v>1283777778</v>
      </c>
      <c r="Y468">
        <f>[1]!s_west_eps($A468,YEAR($B$1)+1,$B$1,180)</f>
        <v>0.60790002346038796</v>
      </c>
      <c r="Z468">
        <f>[1]!s_west_instnum_np($A468,YEAR($B$1)+1,$B$1,180)</f>
        <v>9</v>
      </c>
      <c r="AA468">
        <f>[1]!s_west_stdnetprofit($A468,YEAR($B$1)+1,$B$1,180)</f>
        <v>191917155</v>
      </c>
      <c r="AB468">
        <f>[1]!s_west_mediannetprofit($A468,YEAR($B$1)+1,$B$1,180)</f>
        <v>1273000000</v>
      </c>
      <c r="AC468">
        <f>[1]!s_west_maxnetprofit($A468,YEAR($B$1)+1,$B$1,180)</f>
        <v>1536000000</v>
      </c>
      <c r="AD468">
        <f>[1]!s_west_minnetprofit($A468,YEAR($B$1)+1,$B$1,180)</f>
        <v>1021000000</v>
      </c>
      <c r="AE468">
        <f>[1]!s_west_avgroe($A468,YEAR($B$1),$B$1,180)</f>
        <v>12.9511003494263</v>
      </c>
      <c r="AF468">
        <f>IFERROR([1]!s_info_indexweight($A468,$B$1,"000016.SH"),"")</f>
        <v>0</v>
      </c>
      <c r="AG468">
        <f>IFERROR([1]!s_info_indexweight($A468,$B$1,"000300.SH"),"")</f>
        <v>0</v>
      </c>
      <c r="AH468">
        <f>IFERROR([1]!s_info_indexweight($A468,$B$1,"000905.SH"),"")</f>
        <v>0.129</v>
      </c>
      <c r="AI468">
        <f>IFERROR([1]!s_info_indexweight($A468,$B$1,"000852.SH"),"")</f>
        <v>0</v>
      </c>
    </row>
    <row r="469" spans="1:35">
      <c r="A469" t="s">
        <v>501</v>
      </c>
      <c r="B469">
        <f>[1]!s_dq_close($A469,$B$1,3)</f>
        <v>10.26</v>
      </c>
      <c r="C469">
        <f>[1]!s_dq_volume($A469,$B$1)</f>
        <v>62701327</v>
      </c>
      <c r="D469">
        <f>[1]!s_dq_amount($A469,$B$1)</f>
        <v>645163807</v>
      </c>
      <c r="E469">
        <f>[1]!s_dq_turn($A469,$B$1)</f>
        <v>5.8924889519862003</v>
      </c>
      <c r="F469">
        <f>[1]!S_VAL_MV($A469,$B$1)</f>
        <v>15227547253.74</v>
      </c>
      <c r="G469">
        <f>[1]!s_val_ev($A469,$B$1)</f>
        <v>15227547253.74</v>
      </c>
      <c r="H469">
        <f>[1]!s_val_ev1($A469,$B$1)</f>
        <v>16803221167.33</v>
      </c>
      <c r="I469">
        <f>IFERROR([1]!s_mq_amount($A469,$B$1),"")</f>
        <v>1299992986</v>
      </c>
      <c r="J469">
        <f>[1]!s_val_pe_ttm($A469,$B$1)</f>
        <v>-12.6759691238403</v>
      </c>
      <c r="K469">
        <f>[1]!s_val_pb_lf($A469,$B$1)</f>
        <v>1.2838351726532</v>
      </c>
      <c r="L469">
        <f>[1]!s_val_dividendyield2($A469,$B$1)</f>
        <v>0.487329434697856</v>
      </c>
      <c r="M469">
        <f>[1]!s_val_evtoebitda($A469,$B$1)</f>
        <v>-88.430621760064795</v>
      </c>
      <c r="N469">
        <f>[1]!s_risk_betar24($A469,$B$1)</f>
        <v>0.97680002450943004</v>
      </c>
      <c r="O469">
        <f>[1]!s_profitnotice_changeratio($A469,$B$1)</f>
        <v>0</v>
      </c>
      <c r="P469">
        <f>IFERROR([1]!i_pq_pctchange($A469,TEXT(DATE(YEAR($B$1),1,1),"yyyy-mm-dd"),$B$1),"")</f>
        <v>7.2100313479623903</v>
      </c>
      <c r="Q469">
        <f>[1]!s_west_netprofit($A469,YEAR($B$1),$B$1,180)</f>
        <v>0</v>
      </c>
      <c r="R469">
        <f>[1]!s_west_eps($A469,YEAR($B$1),$B$1,180)</f>
        <v>0</v>
      </c>
      <c r="S469">
        <f>[1]!s_west_instnum_np($A469,YEAR($B$1),$B$1,180)</f>
        <v>0</v>
      </c>
      <c r="T469">
        <f>[1]!s_west_stdnetprofit($A469,YEAR($B$1),$B$1,180)</f>
        <v>0</v>
      </c>
      <c r="U469">
        <f>[1]!s_west_mediannetprofit($A469,YEAR($B$1),$B$1,180)</f>
        <v>0</v>
      </c>
      <c r="V469">
        <f>[1]!s_west_maxnetprofit($A469,YEAR($B$1),$B$1,180)</f>
        <v>0</v>
      </c>
      <c r="W469">
        <f>[1]!s_west_minnetprofit($A469,YEAR($B$1),$B$1,180)</f>
        <v>0</v>
      </c>
      <c r="X469">
        <f>[1]!s_west_netprofit($A469,YEAR($B$1)+1,$B$1,180)</f>
        <v>0</v>
      </c>
      <c r="Y469">
        <f>[1]!s_west_eps($A469,YEAR($B$1)+1,$B$1,180)</f>
        <v>0</v>
      </c>
      <c r="Z469">
        <f>[1]!s_west_instnum_np($A469,YEAR($B$1)+1,$B$1,180)</f>
        <v>0</v>
      </c>
      <c r="AA469">
        <f>[1]!s_west_stdnetprofit($A469,YEAR($B$1)+1,$B$1,180)</f>
        <v>0</v>
      </c>
      <c r="AB469">
        <f>[1]!s_west_mediannetprofit($A469,YEAR($B$1)+1,$B$1,180)</f>
        <v>0</v>
      </c>
      <c r="AC469">
        <f>[1]!s_west_maxnetprofit($A469,YEAR($B$1)+1,$B$1,180)</f>
        <v>0</v>
      </c>
      <c r="AD469">
        <f>[1]!s_west_minnetprofit($A469,YEAR($B$1)+1,$B$1,180)</f>
        <v>0</v>
      </c>
      <c r="AE469">
        <f>[1]!s_west_avgroe($A469,YEAR($B$1),$B$1,180)</f>
        <v>0</v>
      </c>
      <c r="AF469">
        <f>IFERROR([1]!s_info_indexweight($A469,$B$1,"000016.SH"),"")</f>
        <v>0</v>
      </c>
      <c r="AG469">
        <f>IFERROR([1]!s_info_indexweight($A469,$B$1,"000300.SH"),"")</f>
        <v>0</v>
      </c>
      <c r="AH469">
        <f>IFERROR([1]!s_info_indexweight($A469,$B$1,"000905.SH"),"")</f>
        <v>0</v>
      </c>
      <c r="AI469">
        <f>IFERROR([1]!s_info_indexweight($A469,$B$1,"000852.SH"),"")</f>
        <v>0.11600000000000001</v>
      </c>
    </row>
    <row r="470" spans="1:35">
      <c r="A470" t="s">
        <v>502</v>
      </c>
      <c r="B470">
        <f>[1]!s_dq_close($A470,$B$1,3)</f>
        <v>26.96</v>
      </c>
      <c r="C470">
        <f>[1]!s_dq_volume($A470,$B$1)</f>
        <v>47659744</v>
      </c>
      <c r="D470">
        <f>[1]!s_dq_amount($A470,$B$1)</f>
        <v>1305929680</v>
      </c>
      <c r="E470">
        <f>[1]!s_dq_turn($A470,$B$1)</f>
        <v>6.0914445408929803</v>
      </c>
      <c r="F470">
        <f>[1]!S_VAL_MV($A470,$B$1)</f>
        <v>26091846292.880001</v>
      </c>
      <c r="G470">
        <f>[1]!s_val_ev($A470,$B$1)</f>
        <v>24882006055.208</v>
      </c>
      <c r="H470">
        <f>[1]!s_val_ev1($A470,$B$1)</f>
        <v>28640951096.577999</v>
      </c>
      <c r="I470">
        <f>IFERROR([1]!s_mq_amount($A470,$B$1),"")</f>
        <v>2776151284</v>
      </c>
      <c r="J470">
        <f>[1]!s_val_pe_ttm($A470,$B$1)</f>
        <v>200.43064880371099</v>
      </c>
      <c r="K470">
        <f>[1]!s_val_pb_lf($A470,$B$1)</f>
        <v>8.0585412979125994</v>
      </c>
      <c r="L470">
        <f>[1]!s_val_dividendyield2($A470,$B$1)</f>
        <v>0</v>
      </c>
      <c r="M470">
        <f>[1]!s_val_evtoebitda($A470,$B$1)</f>
        <v>64.459674564680498</v>
      </c>
      <c r="N470">
        <f>[1]!s_risk_betar24($A470,$B$1)</f>
        <v>1.68819999694824</v>
      </c>
      <c r="O470">
        <f>[1]!s_profitnotice_changeratio($A470,$B$1)</f>
        <v>0</v>
      </c>
      <c r="P470">
        <f>IFERROR([1]!i_pq_pctchange($A470,TEXT(DATE(YEAR($B$1),1,1),"yyyy-mm-dd"),$B$1),"")</f>
        <v>13.7552742616034</v>
      </c>
      <c r="Q470">
        <f>[1]!s_west_netprofit($A470,YEAR($B$1),$B$1,180)</f>
        <v>228092222</v>
      </c>
      <c r="R470">
        <f>[1]!s_west_eps($A470,YEAR($B$1),$B$1,180)</f>
        <v>0.23569999635219599</v>
      </c>
      <c r="S470">
        <f>[1]!s_west_instnum_np($A470,YEAR($B$1),$B$1,180)</f>
        <v>9</v>
      </c>
      <c r="T470">
        <f>[1]!s_west_stdnetprofit($A470,YEAR($B$1),$B$1,180)</f>
        <v>51066083</v>
      </c>
      <c r="U470">
        <f>[1]!s_west_mediannetprofit($A470,YEAR($B$1),$B$1,180)</f>
        <v>235000000</v>
      </c>
      <c r="V470">
        <f>[1]!s_west_maxnetprofit($A470,YEAR($B$1),$B$1,180)</f>
        <v>290000000</v>
      </c>
      <c r="W470">
        <f>[1]!s_west_minnetprofit($A470,YEAR($B$1),$B$1,180)</f>
        <v>165000000</v>
      </c>
      <c r="X470">
        <f>[1]!s_west_netprofit($A470,YEAR($B$1)+1,$B$1,180)</f>
        <v>316684444</v>
      </c>
      <c r="Y470">
        <f>[1]!s_west_eps($A470,YEAR($B$1)+1,$B$1,180)</f>
        <v>0.32719999551773099</v>
      </c>
      <c r="Z470">
        <f>[1]!s_west_instnum_np($A470,YEAR($B$1)+1,$B$1,180)</f>
        <v>9</v>
      </c>
      <c r="AA470">
        <f>[1]!s_west_stdnetprofit($A470,YEAR($B$1)+1,$B$1,180)</f>
        <v>73611318</v>
      </c>
      <c r="AB470">
        <f>[1]!s_west_mediannetprofit($A470,YEAR($B$1)+1,$B$1,180)</f>
        <v>297000000</v>
      </c>
      <c r="AC470">
        <f>[1]!s_west_maxnetprofit($A470,YEAR($B$1)+1,$B$1,180)</f>
        <v>451000000</v>
      </c>
      <c r="AD470">
        <f>[1]!s_west_minnetprofit($A470,YEAR($B$1)+1,$B$1,180)</f>
        <v>234000000</v>
      </c>
      <c r="AE470">
        <f>[1]!s_west_avgroe($A470,YEAR($B$1),$B$1,180)</f>
        <v>8.8599996566772496</v>
      </c>
      <c r="AF470">
        <f>IFERROR([1]!s_info_indexweight($A470,$B$1,"000016.SH"),"")</f>
        <v>0</v>
      </c>
      <c r="AG470">
        <f>IFERROR([1]!s_info_indexweight($A470,$B$1,"000300.SH"),"")</f>
        <v>0</v>
      </c>
      <c r="AH470">
        <f>IFERROR([1]!s_info_indexweight($A470,$B$1,"000905.SH"),"")</f>
        <v>0</v>
      </c>
      <c r="AI470">
        <f>IFERROR([1]!s_info_indexweight($A470,$B$1,"000852.SH"),"")</f>
        <v>0.156</v>
      </c>
    </row>
    <row r="471" spans="1:35">
      <c r="A471" t="s">
        <v>503</v>
      </c>
      <c r="B471">
        <f>[1]!s_dq_close($A471,$B$1,3)</f>
        <v>13.68</v>
      </c>
      <c r="C471">
        <f>[1]!s_dq_volume($A471,$B$1)</f>
        <v>14742178</v>
      </c>
      <c r="D471">
        <f>[1]!s_dq_amount($A471,$B$1)</f>
        <v>204285633</v>
      </c>
      <c r="E471">
        <f>[1]!s_dq_turn($A471,$B$1)</f>
        <v>1.5883392594505099</v>
      </c>
      <c r="F471">
        <f>[1]!S_VAL_MV($A471,$B$1)</f>
        <v>12697233601.68</v>
      </c>
      <c r="G471">
        <f>[1]!s_val_ev($A471,$B$1)</f>
        <v>12697233601.68</v>
      </c>
      <c r="H471">
        <f>[1]!s_val_ev1($A471,$B$1)</f>
        <v>12703547377.459999</v>
      </c>
      <c r="I471">
        <f>IFERROR([1]!s_mq_amount($A471,$B$1),"")</f>
        <v>356461142</v>
      </c>
      <c r="J471">
        <f>[1]!s_val_pe_ttm($A471,$B$1)</f>
        <v>47.673233032226598</v>
      </c>
      <c r="K471">
        <f>[1]!s_val_pb_lf($A471,$B$1)</f>
        <v>3.8465838432311998</v>
      </c>
      <c r="L471">
        <f>[1]!s_val_dividendyield2($A471,$B$1)</f>
        <v>0.87719298245613997</v>
      </c>
      <c r="M471">
        <f>[1]!s_val_evtoebitda($A471,$B$1)</f>
        <v>30.537762349451199</v>
      </c>
      <c r="N471">
        <f>[1]!s_risk_betar24($A471,$B$1)</f>
        <v>0.49410000443458602</v>
      </c>
      <c r="O471">
        <f>[1]!s_profitnotice_changeratio($A471,$B$1)</f>
        <v>0</v>
      </c>
      <c r="P471">
        <f>IFERROR([1]!i_pq_pctchange($A471,TEXT(DATE(YEAR($B$1),1,1),"yyyy-mm-dd"),$B$1),"")</f>
        <v>-16.2278015921617</v>
      </c>
      <c r="Q471">
        <f>[1]!s_west_netprofit($A471,YEAR($B$1),$B$1,180)</f>
        <v>451666667</v>
      </c>
      <c r="R471">
        <f>[1]!s_west_eps($A471,YEAR($B$1),$B$1,180)</f>
        <v>0.486600011587143</v>
      </c>
      <c r="S471">
        <f>[1]!s_west_instnum_np($A471,YEAR($B$1),$B$1,180)</f>
        <v>3</v>
      </c>
      <c r="T471">
        <f>[1]!s_west_stdnetprofit($A471,YEAR($B$1),$B$1,180)</f>
        <v>37220066</v>
      </c>
      <c r="U471">
        <f>[1]!s_west_mediannetprofit($A471,YEAR($B$1),$B$1,180)</f>
        <v>447000000</v>
      </c>
      <c r="V471">
        <f>[1]!s_west_maxnetprofit($A471,YEAR($B$1),$B$1,180)</f>
        <v>491000000</v>
      </c>
      <c r="W471">
        <f>[1]!s_west_minnetprofit($A471,YEAR($B$1),$B$1,180)</f>
        <v>417000000</v>
      </c>
      <c r="X471">
        <f>[1]!s_west_netprofit($A471,YEAR($B$1)+1,$B$1,180)</f>
        <v>631000000</v>
      </c>
      <c r="Y471">
        <f>[1]!s_west_eps($A471,YEAR($B$1)+1,$B$1,180)</f>
        <v>0.67979997396469105</v>
      </c>
      <c r="Z471">
        <f>[1]!s_west_instnum_np($A471,YEAR($B$1)+1,$B$1,180)</f>
        <v>3</v>
      </c>
      <c r="AA471">
        <f>[1]!s_west_stdnetprofit($A471,YEAR($B$1)+1,$B$1,180)</f>
        <v>104842739</v>
      </c>
      <c r="AB471">
        <f>[1]!s_west_mediannetprofit($A471,YEAR($B$1)+1,$B$1,180)</f>
        <v>603000000</v>
      </c>
      <c r="AC471">
        <f>[1]!s_west_maxnetprofit($A471,YEAR($B$1)+1,$B$1,180)</f>
        <v>747000000</v>
      </c>
      <c r="AD471">
        <f>[1]!s_west_minnetprofit($A471,YEAR($B$1)+1,$B$1,180)</f>
        <v>543000000</v>
      </c>
      <c r="AE471">
        <f>[1]!s_west_avgroe($A471,YEAR($B$1),$B$1,180)</f>
        <v>12.9666996002197</v>
      </c>
      <c r="AF471">
        <f>IFERROR([1]!s_info_indexweight($A471,$B$1,"000016.SH"),"")</f>
        <v>0</v>
      </c>
      <c r="AG471">
        <f>IFERROR([1]!s_info_indexweight($A471,$B$1,"000300.SH"),"")</f>
        <v>0</v>
      </c>
      <c r="AH471">
        <f>IFERROR([1]!s_info_indexweight($A471,$B$1,"000905.SH"),"")</f>
        <v>0</v>
      </c>
      <c r="AI471">
        <f>IFERROR([1]!s_info_indexweight($A471,$B$1,"000852.SH"),"")</f>
        <v>4.3999999999999997E-2</v>
      </c>
    </row>
    <row r="472" spans="1:35">
      <c r="A472" t="s">
        <v>504</v>
      </c>
      <c r="B472">
        <f>[1]!s_dq_close($A472,$B$1,3)</f>
        <v>60.69</v>
      </c>
      <c r="C472">
        <f>[1]!s_dq_volume($A472,$B$1)</f>
        <v>11294606</v>
      </c>
      <c r="D472">
        <f>[1]!s_dq_amount($A472,$B$1)</f>
        <v>682349644</v>
      </c>
      <c r="E472">
        <f>[1]!s_dq_turn($A472,$B$1)</f>
        <v>2.91791518029182</v>
      </c>
      <c r="F472">
        <f>[1]!S_VAL_MV($A472,$B$1)</f>
        <v>32718072462.599998</v>
      </c>
      <c r="G472">
        <f>[1]!s_val_ev($A472,$B$1)</f>
        <v>32718072462.599998</v>
      </c>
      <c r="H472">
        <f>[1]!s_val_ev1($A472,$B$1)</f>
        <v>33207521163.93</v>
      </c>
      <c r="I472">
        <f>IFERROR([1]!s_mq_amount($A472,$B$1),"")</f>
        <v>1348604737</v>
      </c>
      <c r="J472">
        <f>[1]!s_val_pe_ttm($A472,$B$1)</f>
        <v>34.113731384277301</v>
      </c>
      <c r="K472">
        <f>[1]!s_val_pb_lf($A472,$B$1)</f>
        <v>2.5203900337219198</v>
      </c>
      <c r="L472">
        <f>[1]!s_val_dividendyield2($A472,$B$1)</f>
        <v>1.1336491623214799</v>
      </c>
      <c r="M472">
        <f>[1]!s_val_evtoebitda($A472,$B$1)</f>
        <v>29.596640984562601</v>
      </c>
      <c r="N472">
        <f>[1]!s_risk_betar24($A472,$B$1)</f>
        <v>1.29499995708466</v>
      </c>
      <c r="O472">
        <f>[1]!s_profitnotice_changeratio($A472,$B$1)</f>
        <v>0</v>
      </c>
      <c r="P472">
        <f>IFERROR([1]!i_pq_pctchange($A472,TEXT(DATE(YEAR($B$1),1,1),"yyyy-mm-dd"),$B$1),"")</f>
        <v>12.5647243919136</v>
      </c>
      <c r="Q472">
        <f>[1]!s_west_netprofit($A472,YEAR($B$1),$B$1,180)</f>
        <v>2170093333</v>
      </c>
      <c r="R472">
        <f>[1]!s_west_eps($A472,YEAR($B$1),$B$1,180)</f>
        <v>4.0254001617431596</v>
      </c>
      <c r="S472">
        <f>[1]!s_west_instnum_np($A472,YEAR($B$1),$B$1,180)</f>
        <v>6</v>
      </c>
      <c r="T472">
        <f>[1]!s_west_stdnetprofit($A472,YEAR($B$1),$B$1,180)</f>
        <v>278677771</v>
      </c>
      <c r="U472">
        <f>[1]!s_west_mediannetprofit($A472,YEAR($B$1),$B$1,180)</f>
        <v>2073000000</v>
      </c>
      <c r="V472">
        <f>[1]!s_west_maxnetprofit($A472,YEAR($B$1),$B$1,180)</f>
        <v>2723000000</v>
      </c>
      <c r="W472">
        <f>[1]!s_west_minnetprofit($A472,YEAR($B$1),$B$1,180)</f>
        <v>2002000000</v>
      </c>
      <c r="X472">
        <f>[1]!s_west_netprofit($A472,YEAR($B$1)+1,$B$1,180)</f>
        <v>2672820000</v>
      </c>
      <c r="Y472">
        <f>[1]!s_west_eps($A472,YEAR($B$1)+1,$B$1,180)</f>
        <v>4.9579000473022496</v>
      </c>
      <c r="Z472">
        <f>[1]!s_west_instnum_np($A472,YEAR($B$1)+1,$B$1,180)</f>
        <v>6</v>
      </c>
      <c r="AA472">
        <f>[1]!s_west_stdnetprofit($A472,YEAR($B$1)+1,$B$1,180)</f>
        <v>570154844</v>
      </c>
      <c r="AB472">
        <f>[1]!s_west_mediannetprofit($A472,YEAR($B$1)+1,$B$1,180)</f>
        <v>2525000000</v>
      </c>
      <c r="AC472">
        <f>[1]!s_west_maxnetprofit($A472,YEAR($B$1)+1,$B$1,180)</f>
        <v>3788000000</v>
      </c>
      <c r="AD472">
        <f>[1]!s_west_minnetprofit($A472,YEAR($B$1)+1,$B$1,180)</f>
        <v>2160920000</v>
      </c>
      <c r="AE472">
        <f>[1]!s_west_avgroe($A472,YEAR($B$1),$B$1,180)</f>
        <v>15.068300247192401</v>
      </c>
      <c r="AF472">
        <f>IFERROR([1]!s_info_indexweight($A472,$B$1,"000016.SH"),"")</f>
        <v>0</v>
      </c>
      <c r="AG472">
        <f>IFERROR([1]!s_info_indexweight($A472,$B$1,"000300.SH"),"")</f>
        <v>0</v>
      </c>
      <c r="AH472">
        <f>IFERROR([1]!s_info_indexweight($A472,$B$1,"000905.SH"),"")</f>
        <v>0.224</v>
      </c>
      <c r="AI472">
        <f>IFERROR([1]!s_info_indexweight($A472,$B$1,"000852.SH"),"")</f>
        <v>0</v>
      </c>
    </row>
    <row r="473" spans="1:35">
      <c r="A473" t="s">
        <v>505</v>
      </c>
      <c r="B473">
        <f>[1]!s_dq_close($A473,$B$1,3)</f>
        <v>7.9</v>
      </c>
      <c r="C473">
        <f>[1]!s_dq_volume($A473,$B$1)</f>
        <v>8805268</v>
      </c>
      <c r="D473">
        <f>[1]!s_dq_amount($A473,$B$1)</f>
        <v>69870515</v>
      </c>
      <c r="E473">
        <f>[1]!s_dq_turn($A473,$B$1)</f>
        <v>0.81395435633577395</v>
      </c>
      <c r="F473">
        <f>[1]!S_VAL_MV($A473,$B$1)</f>
        <v>10466486461.6</v>
      </c>
      <c r="G473">
        <f>[1]!s_val_ev($A473,$B$1)</f>
        <v>10466486461.6</v>
      </c>
      <c r="H473">
        <f>[1]!s_val_ev1($A473,$B$1)</f>
        <v>30408208080.450001</v>
      </c>
      <c r="I473">
        <f>IFERROR([1]!s_mq_amount($A473,$B$1),"")</f>
        <v>150655190</v>
      </c>
      <c r="J473">
        <f>[1]!s_val_pe_ttm($A473,$B$1)</f>
        <v>37.388523101806598</v>
      </c>
      <c r="K473">
        <f>[1]!s_val_pb_lf($A473,$B$1)</f>
        <v>1.1990946531295801</v>
      </c>
      <c r="L473">
        <f>[1]!s_val_dividendyield2($A473,$B$1)</f>
        <v>0.51678488285868796</v>
      </c>
      <c r="M473">
        <f>[1]!s_val_evtoebitda($A473,$B$1)</f>
        <v>32.051013356743802</v>
      </c>
      <c r="N473">
        <f>[1]!s_risk_betar24($A473,$B$1)</f>
        <v>1.0780999660491899</v>
      </c>
      <c r="O473">
        <f>[1]!s_profitnotice_changeratio($A473,$B$1)</f>
        <v>0</v>
      </c>
      <c r="P473">
        <f>IFERROR([1]!i_pq_pctchange($A473,TEXT(DATE(YEAR($B$1),1,1),"yyyy-mm-dd"),$B$1),"")</f>
        <v>-7.8179696616102703</v>
      </c>
      <c r="Q473">
        <f>[1]!s_west_netprofit($A473,YEAR($B$1),$B$1,180)</f>
        <v>0</v>
      </c>
      <c r="R473">
        <f>[1]!s_west_eps($A473,YEAR($B$1),$B$1,180)</f>
        <v>0</v>
      </c>
      <c r="S473">
        <f>[1]!s_west_instnum_np($A473,YEAR($B$1),$B$1,180)</f>
        <v>0</v>
      </c>
      <c r="T473">
        <f>[1]!s_west_stdnetprofit($A473,YEAR($B$1),$B$1,180)</f>
        <v>0</v>
      </c>
      <c r="U473">
        <f>[1]!s_west_mediannetprofit($A473,YEAR($B$1),$B$1,180)</f>
        <v>0</v>
      </c>
      <c r="V473">
        <f>[1]!s_west_maxnetprofit($A473,YEAR($B$1),$B$1,180)</f>
        <v>0</v>
      </c>
      <c r="W473">
        <f>[1]!s_west_minnetprofit($A473,YEAR($B$1),$B$1,180)</f>
        <v>0</v>
      </c>
      <c r="X473">
        <f>[1]!s_west_netprofit($A473,YEAR($B$1)+1,$B$1,180)</f>
        <v>0</v>
      </c>
      <c r="Y473">
        <f>[1]!s_west_eps($A473,YEAR($B$1)+1,$B$1,180)</f>
        <v>0</v>
      </c>
      <c r="Z473">
        <f>[1]!s_west_instnum_np($A473,YEAR($B$1)+1,$B$1,180)</f>
        <v>0</v>
      </c>
      <c r="AA473">
        <f>[1]!s_west_stdnetprofit($A473,YEAR($B$1)+1,$B$1,180)</f>
        <v>0</v>
      </c>
      <c r="AB473">
        <f>[1]!s_west_mediannetprofit($A473,YEAR($B$1)+1,$B$1,180)</f>
        <v>0</v>
      </c>
      <c r="AC473">
        <f>[1]!s_west_maxnetprofit($A473,YEAR($B$1)+1,$B$1,180)</f>
        <v>0</v>
      </c>
      <c r="AD473">
        <f>[1]!s_west_minnetprofit($A473,YEAR($B$1)+1,$B$1,180)</f>
        <v>0</v>
      </c>
      <c r="AE473">
        <f>[1]!s_west_avgroe($A473,YEAR($B$1),$B$1,180)</f>
        <v>0</v>
      </c>
      <c r="AF473">
        <f>IFERROR([1]!s_info_indexweight($A473,$B$1,"000016.SH"),"")</f>
        <v>0</v>
      </c>
      <c r="AG473">
        <f>IFERROR([1]!s_info_indexweight($A473,$B$1,"000300.SH"),"")</f>
        <v>0</v>
      </c>
      <c r="AH473">
        <f>IFERROR([1]!s_info_indexweight($A473,$B$1,"000905.SH"),"")</f>
        <v>0</v>
      </c>
      <c r="AI473">
        <f>IFERROR([1]!s_info_indexweight($A473,$B$1,"000852.SH"),"")</f>
        <v>5.7000000000000002E-2</v>
      </c>
    </row>
    <row r="474" spans="1:35">
      <c r="A474" t="s">
        <v>506</v>
      </c>
      <c r="B474">
        <f>[1]!s_dq_close($A474,$B$1,3)</f>
        <v>21.33</v>
      </c>
      <c r="C474">
        <f>[1]!s_dq_volume($A474,$B$1)</f>
        <v>9482767</v>
      </c>
      <c r="D474">
        <f>[1]!s_dq_amount($A474,$B$1)</f>
        <v>201998858</v>
      </c>
      <c r="E474">
        <f>[1]!s_dq_turn($A474,$B$1)</f>
        <v>1.3807710456610101</v>
      </c>
      <c r="F474">
        <f>[1]!S_VAL_MV($A474,$B$1)</f>
        <v>19651891130.82</v>
      </c>
      <c r="G474">
        <f>[1]!s_val_ev($A474,$B$1)</f>
        <v>19651891130.82</v>
      </c>
      <c r="H474">
        <f>[1]!s_val_ev1($A474,$B$1)</f>
        <v>19654093645.18</v>
      </c>
      <c r="I474">
        <f>IFERROR([1]!s_mq_amount($A474,$B$1),"")</f>
        <v>334212173</v>
      </c>
      <c r="J474">
        <f>[1]!s_val_pe_ttm($A474,$B$1)</f>
        <v>18.358852386474599</v>
      </c>
      <c r="K474">
        <f>[1]!s_val_pb_lf($A474,$B$1)</f>
        <v>2.0456502437591602</v>
      </c>
      <c r="L474">
        <f>[1]!s_val_dividendyield2($A474,$B$1)</f>
        <v>2.81231897083555</v>
      </c>
      <c r="M474">
        <f>[1]!s_val_evtoebitda($A474,$B$1)</f>
        <v>8.6507799121326308</v>
      </c>
      <c r="N474">
        <f>[1]!s_risk_betar24($A474,$B$1)</f>
        <v>0.74970000982284501</v>
      </c>
      <c r="O474">
        <f>[1]!s_profitnotice_changeratio($A474,$B$1)</f>
        <v>0</v>
      </c>
      <c r="P474">
        <f>IFERROR([1]!i_pq_pctchange($A474,TEXT(DATE(YEAR($B$1),1,1),"yyyy-mm-dd"),$B$1),"")</f>
        <v>-28.828828828828801</v>
      </c>
      <c r="Q474">
        <f>[1]!s_west_netprofit($A474,YEAR($B$1),$B$1,180)</f>
        <v>1249333333</v>
      </c>
      <c r="R474">
        <f>[1]!s_west_eps($A474,YEAR($B$1),$B$1,180)</f>
        <v>1.3559999465942401</v>
      </c>
      <c r="S474">
        <f>[1]!s_west_instnum_np($A474,YEAR($B$1),$B$1,180)</f>
        <v>3</v>
      </c>
      <c r="T474">
        <f>[1]!s_west_stdnetprofit($A474,YEAR($B$1),$B$1,180)</f>
        <v>57830211</v>
      </c>
      <c r="U474">
        <f>[1]!s_west_mediannetprofit($A474,YEAR($B$1),$B$1,180)</f>
        <v>1266000000</v>
      </c>
      <c r="V474">
        <f>[1]!s_west_maxnetprofit($A474,YEAR($B$1),$B$1,180)</f>
        <v>1297000000</v>
      </c>
      <c r="W474">
        <f>[1]!s_west_minnetprofit($A474,YEAR($B$1),$B$1,180)</f>
        <v>1185000000</v>
      </c>
      <c r="X474">
        <f>[1]!s_west_netprofit($A474,YEAR($B$1)+1,$B$1,180)</f>
        <v>1346000000</v>
      </c>
      <c r="Y474">
        <f>[1]!s_west_eps($A474,YEAR($B$1)+1,$B$1,180)</f>
        <v>1.4608999490737899</v>
      </c>
      <c r="Z474">
        <f>[1]!s_west_instnum_np($A474,YEAR($B$1)+1,$B$1,180)</f>
        <v>3</v>
      </c>
      <c r="AA474">
        <f>[1]!s_west_stdnetprofit($A474,YEAR($B$1)+1,$B$1,180)</f>
        <v>86377080</v>
      </c>
      <c r="AB474">
        <f>[1]!s_west_mediannetprofit($A474,YEAR($B$1)+1,$B$1,180)</f>
        <v>1385000000</v>
      </c>
      <c r="AC474">
        <f>[1]!s_west_maxnetprofit($A474,YEAR($B$1)+1,$B$1,180)</f>
        <v>1406000000</v>
      </c>
      <c r="AD474">
        <f>[1]!s_west_minnetprofit($A474,YEAR($B$1)+1,$B$1,180)</f>
        <v>1247000000</v>
      </c>
      <c r="AE474">
        <f>[1]!s_west_avgroe($A474,YEAR($B$1),$B$1,180)</f>
        <v>12.503299713134799</v>
      </c>
      <c r="AF474">
        <f>IFERROR([1]!s_info_indexweight($A474,$B$1,"000016.SH"),"")</f>
        <v>0</v>
      </c>
      <c r="AG474">
        <f>IFERROR([1]!s_info_indexweight($A474,$B$1,"000300.SH"),"")</f>
        <v>0</v>
      </c>
      <c r="AH474">
        <f>IFERROR([1]!s_info_indexweight($A474,$B$1,"000905.SH"),"")</f>
        <v>7.2999999999999995E-2</v>
      </c>
      <c r="AI474">
        <f>IFERROR([1]!s_info_indexweight($A474,$B$1,"000852.SH"),"")</f>
        <v>0</v>
      </c>
    </row>
    <row r="475" spans="1:35">
      <c r="A475" t="s">
        <v>507</v>
      </c>
      <c r="B475">
        <f>[1]!s_dq_close($A475,$B$1,3)</f>
        <v>14.24</v>
      </c>
      <c r="C475">
        <f>[1]!s_dq_volume($A475,$B$1)</f>
        <v>5063942</v>
      </c>
      <c r="D475">
        <f>[1]!s_dq_amount($A475,$B$1)</f>
        <v>72449988</v>
      </c>
      <c r="E475">
        <f>[1]!s_dq_turn($A475,$B$1)</f>
        <v>1.2518660440229601</v>
      </c>
      <c r="F475">
        <f>[1]!S_VAL_MV($A475,$B$1)</f>
        <v>5813209981.1199999</v>
      </c>
      <c r="G475">
        <f>[1]!s_val_ev($A475,$B$1)</f>
        <v>5813209981.1199999</v>
      </c>
      <c r="H475">
        <f>[1]!s_val_ev1($A475,$B$1)</f>
        <v>5827599640.6599998</v>
      </c>
      <c r="I475">
        <f>IFERROR([1]!s_mq_amount($A475,$B$1),"")</f>
        <v>164678991</v>
      </c>
      <c r="J475">
        <f>[1]!s_val_pe_ttm($A475,$B$1)</f>
        <v>78.87646484375</v>
      </c>
      <c r="K475">
        <f>[1]!s_val_pb_lf($A475,$B$1)</f>
        <v>3.4196743965148899</v>
      </c>
      <c r="L475">
        <f>[1]!s_val_dividendyield2($A475,$B$1)</f>
        <v>1.05337078651685</v>
      </c>
      <c r="M475">
        <f>[1]!s_val_evtoebitda($A475,$B$1)</f>
        <v>36.465460600538897</v>
      </c>
      <c r="N475">
        <f>[1]!s_risk_betar24($A475,$B$1)</f>
        <v>1.65719997882843</v>
      </c>
      <c r="O475">
        <f>[1]!s_profitnotice_changeratio($A475,$B$1)</f>
        <v>0</v>
      </c>
      <c r="P475">
        <f>IFERROR([1]!i_pq_pctchange($A475,TEXT(DATE(YEAR($B$1),1,1),"yyyy-mm-dd"),$B$1),"")</f>
        <v>-20.624303232998901</v>
      </c>
      <c r="Q475">
        <f>[1]!s_west_netprofit($A475,YEAR($B$1),$B$1,180)</f>
        <v>118480000</v>
      </c>
      <c r="R475">
        <f>[1]!s_west_eps($A475,YEAR($B$1),$B$1,180)</f>
        <v>0.290199995040894</v>
      </c>
      <c r="S475">
        <f>[1]!s_west_instnum_np($A475,YEAR($B$1),$B$1,180)</f>
        <v>2</v>
      </c>
      <c r="T475">
        <f>[1]!s_west_stdnetprofit($A475,YEAR($B$1),$B$1,180)</f>
        <v>17705954</v>
      </c>
      <c r="U475">
        <f>[1]!s_west_mediannetprofit($A475,YEAR($B$1),$B$1,180)</f>
        <v>118480000</v>
      </c>
      <c r="V475">
        <f>[1]!s_west_maxnetprofit($A475,YEAR($B$1),$B$1,180)</f>
        <v>131000000</v>
      </c>
      <c r="W475">
        <f>[1]!s_west_minnetprofit($A475,YEAR($B$1),$B$1,180)</f>
        <v>105960000</v>
      </c>
      <c r="X475">
        <f>[1]!s_west_netprofit($A475,YEAR($B$1)+1,$B$1,180)</f>
        <v>161885000</v>
      </c>
      <c r="Y475">
        <f>[1]!s_west_eps($A475,YEAR($B$1)+1,$B$1,180)</f>
        <v>0.39660000801086398</v>
      </c>
      <c r="Z475">
        <f>[1]!s_west_instnum_np($A475,YEAR($B$1)+1,$B$1,180)</f>
        <v>2</v>
      </c>
      <c r="AA475">
        <f>[1]!s_west_stdnetprofit($A475,YEAR($B$1)+1,$B$1,180)</f>
        <v>28446906</v>
      </c>
      <c r="AB475">
        <f>[1]!s_west_mediannetprofit($A475,YEAR($B$1)+1,$B$1,180)</f>
        <v>161885000</v>
      </c>
      <c r="AC475">
        <f>[1]!s_west_maxnetprofit($A475,YEAR($B$1)+1,$B$1,180)</f>
        <v>182000000</v>
      </c>
      <c r="AD475">
        <f>[1]!s_west_minnetprofit($A475,YEAR($B$1)+1,$B$1,180)</f>
        <v>141770000</v>
      </c>
      <c r="AE475">
        <f>[1]!s_west_avgroe($A475,YEAR($B$1),$B$1,180)</f>
        <v>6.7449998855590803</v>
      </c>
      <c r="AF475">
        <f>IFERROR([1]!s_info_indexweight($A475,$B$1,"000016.SH"),"")</f>
        <v>0</v>
      </c>
      <c r="AG475">
        <f>IFERROR([1]!s_info_indexweight($A475,$B$1,"000300.SH"),"")</f>
        <v>0</v>
      </c>
      <c r="AH475">
        <f>IFERROR([1]!s_info_indexweight($A475,$B$1,"000905.SH"),"")</f>
        <v>0</v>
      </c>
      <c r="AI475">
        <f>IFERROR([1]!s_info_indexweight($A475,$B$1,"000852.SH"),"")</f>
        <v>4.3999999999999997E-2</v>
      </c>
    </row>
    <row r="476" spans="1:35">
      <c r="A476" t="s">
        <v>508</v>
      </c>
      <c r="B476">
        <f>[1]!s_dq_close($A476,$B$1,3)</f>
        <v>68.400000000000006</v>
      </c>
      <c r="C476">
        <f>[1]!s_dq_volume($A476,$B$1)</f>
        <v>2773133</v>
      </c>
      <c r="D476">
        <f>[1]!s_dq_amount($A476,$B$1)</f>
        <v>191131765</v>
      </c>
      <c r="E476">
        <f>[1]!s_dq_turn($A476,$B$1)</f>
        <v>1.6724931228577899</v>
      </c>
      <c r="F476">
        <f>[1]!S_VAL_MV($A476,$B$1)</f>
        <v>12640320000</v>
      </c>
      <c r="G476">
        <f>[1]!s_val_ev($A476,$B$1)</f>
        <v>12640320000</v>
      </c>
      <c r="H476">
        <f>[1]!s_val_ev1($A476,$B$1)</f>
        <v>13014114134.469999</v>
      </c>
      <c r="I476">
        <f>IFERROR([1]!s_mq_amount($A476,$B$1),"")</f>
        <v>384332876</v>
      </c>
      <c r="J476">
        <f>[1]!s_val_pe_ttm($A476,$B$1)</f>
        <v>79.494575500488295</v>
      </c>
      <c r="K476">
        <f>[1]!s_val_pb_lf($A476,$B$1)</f>
        <v>13.4385175704956</v>
      </c>
      <c r="L476">
        <f>[1]!s_val_dividendyield2($A476,$B$1)</f>
        <v>0.114870509607352</v>
      </c>
      <c r="M476">
        <f>[1]!s_val_evtoebitda($A476,$B$1)</f>
        <v>58.246214560576398</v>
      </c>
      <c r="N476">
        <f>[1]!s_risk_betar24($A476,$B$1)</f>
        <v>0.97439998388290405</v>
      </c>
      <c r="O476">
        <f>[1]!s_profitnotice_changeratio($A476,$B$1)</f>
        <v>0</v>
      </c>
      <c r="P476">
        <f>IFERROR([1]!i_pq_pctchange($A476,TEXT(DATE(YEAR($B$1),1,1),"yyyy-mm-dd"),$B$1),"")</f>
        <v>-39.767523775977502</v>
      </c>
      <c r="Q476">
        <f>[1]!s_west_netprofit($A476,YEAR($B$1),$B$1,180)</f>
        <v>111760000</v>
      </c>
      <c r="R476">
        <f>[1]!s_west_eps($A476,YEAR($B$1),$B$1,180)</f>
        <v>0.60479998588562001</v>
      </c>
      <c r="S476">
        <f>[1]!s_west_instnum_np($A476,YEAR($B$1),$B$1,180)</f>
        <v>1</v>
      </c>
      <c r="T476">
        <f>[1]!s_west_stdnetprofit($A476,YEAR($B$1),$B$1,180)</f>
        <v>0</v>
      </c>
      <c r="U476">
        <f>[1]!s_west_mediannetprofit($A476,YEAR($B$1),$B$1,180)</f>
        <v>111760000</v>
      </c>
      <c r="V476">
        <f>[1]!s_west_maxnetprofit($A476,YEAR($B$1),$B$1,180)</f>
        <v>111760000</v>
      </c>
      <c r="W476">
        <f>[1]!s_west_minnetprofit($A476,YEAR($B$1),$B$1,180)</f>
        <v>111760000</v>
      </c>
      <c r="X476">
        <f>[1]!s_west_netprofit($A476,YEAR($B$1)+1,$B$1,180)</f>
        <v>183140000</v>
      </c>
      <c r="Y476">
        <f>[1]!s_west_eps($A476,YEAR($B$1)+1,$B$1,180)</f>
        <v>0.99099999666214</v>
      </c>
      <c r="Z476">
        <f>[1]!s_west_instnum_np($A476,YEAR($B$1)+1,$B$1,180)</f>
        <v>1</v>
      </c>
      <c r="AA476">
        <f>[1]!s_west_stdnetprofit($A476,YEAR($B$1)+1,$B$1,180)</f>
        <v>0</v>
      </c>
      <c r="AB476">
        <f>[1]!s_west_mediannetprofit($A476,YEAR($B$1)+1,$B$1,180)</f>
        <v>183140000</v>
      </c>
      <c r="AC476">
        <f>[1]!s_west_maxnetprofit($A476,YEAR($B$1)+1,$B$1,180)</f>
        <v>183140000</v>
      </c>
      <c r="AD476">
        <f>[1]!s_west_minnetprofit($A476,YEAR($B$1)+1,$B$1,180)</f>
        <v>183140000</v>
      </c>
      <c r="AE476">
        <f>[1]!s_west_avgroe($A476,YEAR($B$1),$B$1,180)</f>
        <v>11.199999809265099</v>
      </c>
      <c r="AF476">
        <f>IFERROR([1]!s_info_indexweight($A476,$B$1,"000016.SH"),"")</f>
        <v>0</v>
      </c>
      <c r="AG476">
        <f>IFERROR([1]!s_info_indexweight($A476,$B$1,"000300.SH"),"")</f>
        <v>0</v>
      </c>
      <c r="AH476">
        <f>IFERROR([1]!s_info_indexweight($A476,$B$1,"000905.SH"),"")</f>
        <v>0</v>
      </c>
      <c r="AI476">
        <f>IFERROR([1]!s_info_indexweight($A476,$B$1,"000852.SH"),"")</f>
        <v>7.0000000000000007E-2</v>
      </c>
    </row>
    <row r="477" spans="1:35">
      <c r="A477" t="s">
        <v>509</v>
      </c>
      <c r="B477">
        <f>[1]!s_dq_close($A477,$B$1,3)</f>
        <v>15.55</v>
      </c>
      <c r="C477">
        <f>[1]!s_dq_volume($A477,$B$1)</f>
        <v>4302700</v>
      </c>
      <c r="D477">
        <f>[1]!s_dq_amount($A477,$B$1)</f>
        <v>67441284</v>
      </c>
      <c r="E477">
        <f>[1]!s_dq_turn($A477,$B$1)</f>
        <v>1.9763942269978001</v>
      </c>
      <c r="F477">
        <f>[1]!S_VAL_MV($A477,$B$1)</f>
        <v>5502911952.1499996</v>
      </c>
      <c r="G477">
        <f>[1]!s_val_ev($A477,$B$1)</f>
        <v>5502911952.1499996</v>
      </c>
      <c r="H477">
        <f>[1]!s_val_ev1($A477,$B$1)</f>
        <v>5696457063.3599997</v>
      </c>
      <c r="I477">
        <f>IFERROR([1]!s_mq_amount($A477,$B$1),"")</f>
        <v>143992731</v>
      </c>
      <c r="J477">
        <f>[1]!s_val_pe_ttm($A477,$B$1)</f>
        <v>-50.944011688232401</v>
      </c>
      <c r="K477">
        <f>[1]!s_val_pb_lf($A477,$B$1)</f>
        <v>1.0294167995452901</v>
      </c>
      <c r="L477">
        <f>[1]!s_val_dividendyield2($A477,$B$1)</f>
        <v>0</v>
      </c>
      <c r="M477">
        <f>[1]!s_val_evtoebitda($A477,$B$1)</f>
        <v>88.842391202169097</v>
      </c>
      <c r="N477">
        <f>[1]!s_risk_betar24($A477,$B$1)</f>
        <v>2.1043999195098899</v>
      </c>
      <c r="O477">
        <f>[1]!s_profitnotice_changeratio($A477,$B$1)</f>
        <v>0</v>
      </c>
      <c r="P477">
        <f>IFERROR([1]!i_pq_pctchange($A477,TEXT(DATE(YEAR($B$1),1,1),"yyyy-mm-dd"),$B$1),"")</f>
        <v>-26.685525695426701</v>
      </c>
      <c r="Q477">
        <f>[1]!s_west_netprofit($A477,YEAR($B$1),$B$1,180)</f>
        <v>131288183</v>
      </c>
      <c r="R477">
        <f>[1]!s_west_eps($A477,YEAR($B$1),$B$1,180)</f>
        <v>0.37099999189376798</v>
      </c>
      <c r="S477">
        <f>[1]!s_west_instnum_np($A477,YEAR($B$1),$B$1,180)</f>
        <v>6</v>
      </c>
      <c r="T477">
        <f>[1]!s_west_stdnetprofit($A477,YEAR($B$1),$B$1,180)</f>
        <v>65402452</v>
      </c>
      <c r="U477">
        <f>[1]!s_west_mediannetprofit($A477,YEAR($B$1),$B$1,180)</f>
        <v>133670000</v>
      </c>
      <c r="V477">
        <f>[1]!s_west_maxnetprofit($A477,YEAR($B$1),$B$1,180)</f>
        <v>212331008</v>
      </c>
      <c r="W477">
        <f>[1]!s_west_minnetprofit($A477,YEAR($B$1),$B$1,180)</f>
        <v>27000000</v>
      </c>
      <c r="X477">
        <f>[1]!s_west_netprofit($A477,YEAR($B$1)+1,$B$1,180)</f>
        <v>219284616</v>
      </c>
      <c r="Y477">
        <f>[1]!s_west_eps($A477,YEAR($B$1)+1,$B$1,180)</f>
        <v>0.61959999799728405</v>
      </c>
      <c r="Z477">
        <f>[1]!s_west_instnum_np($A477,YEAR($B$1)+1,$B$1,180)</f>
        <v>6</v>
      </c>
      <c r="AA477">
        <f>[1]!s_west_stdnetprofit($A477,YEAR($B$1)+1,$B$1,180)</f>
        <v>94329383</v>
      </c>
      <c r="AB477">
        <f>[1]!s_west_mediannetprofit($A477,YEAR($B$1)+1,$B$1,180)</f>
        <v>209000000</v>
      </c>
      <c r="AC477">
        <f>[1]!s_west_maxnetprofit($A477,YEAR($B$1)+1,$B$1,180)</f>
        <v>350346163</v>
      </c>
      <c r="AD477">
        <f>[1]!s_west_minnetprofit($A477,YEAR($B$1)+1,$B$1,180)</f>
        <v>90000000</v>
      </c>
      <c r="AE477">
        <f>[1]!s_west_avgroe($A477,YEAR($B$1),$B$1,180)</f>
        <v>1.99170005321503</v>
      </c>
      <c r="AF477">
        <f>IFERROR([1]!s_info_indexweight($A477,$B$1,"000016.SH"),"")</f>
        <v>0</v>
      </c>
      <c r="AG477">
        <f>IFERROR([1]!s_info_indexweight($A477,$B$1,"000300.SH"),"")</f>
        <v>0</v>
      </c>
      <c r="AH477">
        <f>IFERROR([1]!s_info_indexweight($A477,$B$1,"000905.SH"),"")</f>
        <v>0</v>
      </c>
      <c r="AI477">
        <f>IFERROR([1]!s_info_indexweight($A477,$B$1,"000852.SH"),"")</f>
        <v>0.03</v>
      </c>
    </row>
    <row r="478" spans="1:35">
      <c r="A478" t="s">
        <v>510</v>
      </c>
      <c r="B478">
        <f>[1]!s_dq_close($A478,$B$1,3)</f>
        <v>6.93</v>
      </c>
      <c r="C478">
        <f>[1]!s_dq_volume($A478,$B$1)</f>
        <v>91973992</v>
      </c>
      <c r="D478">
        <f>[1]!s_dq_amount($A478,$B$1)</f>
        <v>638470711</v>
      </c>
      <c r="E478">
        <f>[1]!s_dq_turn($A478,$B$1)</f>
        <v>2.1886063201979802</v>
      </c>
      <c r="F478">
        <f>[1]!S_VAL_MV($A478,$B$1)</f>
        <v>29122632000</v>
      </c>
      <c r="G478">
        <f>[1]!s_val_ev($A478,$B$1)</f>
        <v>29122632000</v>
      </c>
      <c r="H478">
        <f>[1]!s_val_ev1($A478,$B$1)</f>
        <v>45685742536.75</v>
      </c>
      <c r="I478">
        <f>IFERROR([1]!s_mq_amount($A478,$B$1),"")</f>
        <v>1204080869</v>
      </c>
      <c r="J478">
        <f>[1]!s_val_pe_ttm($A478,$B$1)</f>
        <v>31.633316040039102</v>
      </c>
      <c r="K478">
        <f>[1]!s_val_pb_lf($A478,$B$1)</f>
        <v>1.6475316286087001</v>
      </c>
      <c r="L478">
        <f>[1]!s_val_dividendyield2($A478,$B$1)</f>
        <v>1.06782106782107</v>
      </c>
      <c r="M478">
        <f>[1]!s_val_evtoebitda($A478,$B$1)</f>
        <v>0</v>
      </c>
      <c r="N478">
        <f>[1]!s_risk_betar24($A478,$B$1)</f>
        <v>1.6327999830246001</v>
      </c>
      <c r="O478">
        <f>[1]!s_profitnotice_changeratio($A478,$B$1)</f>
        <v>0</v>
      </c>
      <c r="P478">
        <f>IFERROR([1]!i_pq_pctchange($A478,TEXT(DATE(YEAR($B$1),1,1),"yyyy-mm-dd"),$B$1),"")</f>
        <v>0.87336244541482699</v>
      </c>
      <c r="Q478">
        <f>[1]!s_west_netprofit($A478,YEAR($B$1),$B$1,180)</f>
        <v>993428571</v>
      </c>
      <c r="R478">
        <f>[1]!s_west_eps($A478,YEAR($B$1),$B$1,180)</f>
        <v>0.23639999330043801</v>
      </c>
      <c r="S478">
        <f>[1]!s_west_instnum_np($A478,YEAR($B$1),$B$1,180)</f>
        <v>7</v>
      </c>
      <c r="T478">
        <f>[1]!s_west_stdnetprofit($A478,YEAR($B$1),$B$1,180)</f>
        <v>67621143</v>
      </c>
      <c r="U478">
        <f>[1]!s_west_mediannetprofit($A478,YEAR($B$1),$B$1,180)</f>
        <v>981000000</v>
      </c>
      <c r="V478">
        <f>[1]!s_west_maxnetprofit($A478,YEAR($B$1),$B$1,180)</f>
        <v>1123000000</v>
      </c>
      <c r="W478">
        <f>[1]!s_west_minnetprofit($A478,YEAR($B$1),$B$1,180)</f>
        <v>922000000</v>
      </c>
      <c r="X478">
        <f>[1]!s_west_netprofit($A478,YEAR($B$1)+1,$B$1,180)</f>
        <v>1088571429</v>
      </c>
      <c r="Y478">
        <f>[1]!s_west_eps($A478,YEAR($B$1)+1,$B$1,180)</f>
        <v>0.25900000333786</v>
      </c>
      <c r="Z478">
        <f>[1]!s_west_instnum_np($A478,YEAR($B$1)+1,$B$1,180)</f>
        <v>7</v>
      </c>
      <c r="AA478">
        <f>[1]!s_west_stdnetprofit($A478,YEAR($B$1)+1,$B$1,180)</f>
        <v>84442993</v>
      </c>
      <c r="AB478">
        <f>[1]!s_west_mediannetprofit($A478,YEAR($B$1)+1,$B$1,180)</f>
        <v>1067000000</v>
      </c>
      <c r="AC478">
        <f>[1]!s_west_maxnetprofit($A478,YEAR($B$1)+1,$B$1,180)</f>
        <v>1228000000</v>
      </c>
      <c r="AD478">
        <f>[1]!s_west_minnetprofit($A478,YEAR($B$1)+1,$B$1,180)</f>
        <v>988000000</v>
      </c>
      <c r="AE478">
        <f>[1]!s_west_avgroe($A478,YEAR($B$1),$B$1,180)</f>
        <v>5.5866999626159703</v>
      </c>
      <c r="AF478">
        <f>IFERROR([1]!s_info_indexweight($A478,$B$1,"000016.SH"),"")</f>
        <v>0</v>
      </c>
      <c r="AG478">
        <f>IFERROR([1]!s_info_indexweight($A478,$B$1,"000300.SH"),"")</f>
        <v>0</v>
      </c>
      <c r="AH478">
        <f>IFERROR([1]!s_info_indexweight($A478,$B$1,"000905.SH"),"")</f>
        <v>0.27900000000000003</v>
      </c>
      <c r="AI478">
        <f>IFERROR([1]!s_info_indexweight($A478,$B$1,"000852.SH"),"")</f>
        <v>0</v>
      </c>
    </row>
    <row r="479" spans="1:35">
      <c r="A479" t="s">
        <v>511</v>
      </c>
      <c r="B479">
        <f>[1]!s_dq_close($A479,$B$1,3)</f>
        <v>4.07</v>
      </c>
      <c r="C479">
        <f>[1]!s_dq_volume($A479,$B$1)</f>
        <v>37116328</v>
      </c>
      <c r="D479">
        <f>[1]!s_dq_amount($A479,$B$1)</f>
        <v>152021246</v>
      </c>
      <c r="E479">
        <f>[1]!s_dq_turn($A479,$B$1)</f>
        <v>1.37288439440272</v>
      </c>
      <c r="F479">
        <f>[1]!S_VAL_MV($A479,$B$1)</f>
        <v>11019655512.690001</v>
      </c>
      <c r="G479">
        <f>[1]!s_val_ev($A479,$B$1)</f>
        <v>11019655512.690001</v>
      </c>
      <c r="H479">
        <f>[1]!s_val_ev1($A479,$B$1)</f>
        <v>199127355512.69</v>
      </c>
      <c r="I479">
        <f>IFERROR([1]!s_mq_amount($A479,$B$1),"")</f>
        <v>344723436</v>
      </c>
      <c r="J479">
        <f>[1]!s_val_pe_ttm($A479,$B$1)</f>
        <v>5.3535003662109402</v>
      </c>
      <c r="K479">
        <f>[1]!s_val_pb_lf($A479,$B$1)</f>
        <v>0.56043845415115401</v>
      </c>
      <c r="L479">
        <f>[1]!s_val_dividendyield2($A479,$B$1)</f>
        <v>4.9140049156383601</v>
      </c>
      <c r="M479">
        <f>[1]!s_val_evtoebitda($A479,$B$1)</f>
        <v>0</v>
      </c>
      <c r="N479">
        <f>[1]!s_risk_betar24($A479,$B$1)</f>
        <v>0.74599999189376798</v>
      </c>
      <c r="O479">
        <f>[1]!s_profitnotice_changeratio($A479,$B$1)</f>
        <v>0</v>
      </c>
      <c r="P479">
        <f>IFERROR([1]!i_pq_pctchange($A479,TEXT(DATE(YEAR($B$1),1,1),"yyyy-mm-dd"),$B$1),"")</f>
        <v>0.76529884904517098</v>
      </c>
      <c r="Q479">
        <f>[1]!s_west_netprofit($A479,YEAR($B$1),$B$1,180)</f>
        <v>2123333333</v>
      </c>
      <c r="R479">
        <f>[1]!s_west_eps($A479,YEAR($B$1),$B$1,180)</f>
        <v>0.78420001268386796</v>
      </c>
      <c r="S479">
        <f>[1]!s_west_instnum_np($A479,YEAR($B$1),$B$1,180)</f>
        <v>3</v>
      </c>
      <c r="T479">
        <f>[1]!s_west_stdnetprofit($A479,YEAR($B$1),$B$1,180)</f>
        <v>11590226</v>
      </c>
      <c r="U479">
        <f>[1]!s_west_mediannetprofit($A479,YEAR($B$1),$B$1,180)</f>
        <v>2125000000</v>
      </c>
      <c r="V479">
        <f>[1]!s_west_maxnetprofit($A479,YEAR($B$1),$B$1,180)</f>
        <v>2134000000</v>
      </c>
      <c r="W479">
        <f>[1]!s_west_minnetprofit($A479,YEAR($B$1),$B$1,180)</f>
        <v>2111000000</v>
      </c>
      <c r="X479">
        <f>[1]!s_west_netprofit($A479,YEAR($B$1)+1,$B$1,180)</f>
        <v>2240000000</v>
      </c>
      <c r="Y479">
        <f>[1]!s_west_eps($A479,YEAR($B$1)+1,$B$1,180)</f>
        <v>0.82730001211166404</v>
      </c>
      <c r="Z479">
        <f>[1]!s_west_instnum_np($A479,YEAR($B$1)+1,$B$1,180)</f>
        <v>3</v>
      </c>
      <c r="AA479">
        <f>[1]!s_west_stdnetprofit($A479,YEAR($B$1)+1,$B$1,180)</f>
        <v>33151169</v>
      </c>
      <c r="AB479">
        <f>[1]!s_west_mediannetprofit($A479,YEAR($B$1)+1,$B$1,180)</f>
        <v>2255000000</v>
      </c>
      <c r="AC479">
        <f>[1]!s_west_maxnetprofit($A479,YEAR($B$1)+1,$B$1,180)</f>
        <v>2263000000</v>
      </c>
      <c r="AD479">
        <f>[1]!s_west_minnetprofit($A479,YEAR($B$1)+1,$B$1,180)</f>
        <v>2202000000</v>
      </c>
      <c r="AE479">
        <f>[1]!s_west_avgroe($A479,YEAR($B$1),$B$1,180)</f>
        <v>10.416700363159199</v>
      </c>
      <c r="AF479">
        <f>IFERROR([1]!s_info_indexweight($A479,$B$1,"000016.SH"),"")</f>
        <v>0</v>
      </c>
      <c r="AG479">
        <f>IFERROR([1]!s_info_indexweight($A479,$B$1,"000300.SH"),"")</f>
        <v>0</v>
      </c>
      <c r="AH479">
        <f>IFERROR([1]!s_info_indexweight($A479,$B$1,"000905.SH"),"")</f>
        <v>0</v>
      </c>
      <c r="AI479">
        <f>IFERROR([1]!s_info_indexweight($A479,$B$1,"000852.SH"),"")</f>
        <v>0.115</v>
      </c>
    </row>
    <row r="480" spans="1:35">
      <c r="A480" t="s">
        <v>512</v>
      </c>
      <c r="B480">
        <f>[1]!s_dq_close($A480,$B$1,3)</f>
        <v>16.489999999999998</v>
      </c>
      <c r="C480">
        <f>[1]!s_dq_volume($A480,$B$1)</f>
        <v>79531221</v>
      </c>
      <c r="D480">
        <f>[1]!s_dq_amount($A480,$B$1)</f>
        <v>1326155519</v>
      </c>
      <c r="E480">
        <f>[1]!s_dq_turn($A480,$B$1)</f>
        <v>10.2338079227821</v>
      </c>
      <c r="F480">
        <f>[1]!S_VAL_MV($A480,$B$1)</f>
        <v>20351155332.759998</v>
      </c>
      <c r="G480">
        <f>[1]!s_val_ev($A480,$B$1)</f>
        <v>20351155332.759998</v>
      </c>
      <c r="H480">
        <f>[1]!s_val_ev1($A480,$B$1)</f>
        <v>20963794490.07</v>
      </c>
      <c r="I480">
        <f>IFERROR([1]!s_mq_amount($A480,$B$1),"")</f>
        <v>2765519039</v>
      </c>
      <c r="J480">
        <f>[1]!s_val_pe_ttm($A480,$B$1)</f>
        <v>84.391143798828097</v>
      </c>
      <c r="K480">
        <f>[1]!s_val_pb_lf($A480,$B$1)</f>
        <v>2.33022117614746</v>
      </c>
      <c r="L480">
        <f>[1]!s_val_dividendyield2($A480,$B$1)</f>
        <v>0.78835657974530005</v>
      </c>
      <c r="M480">
        <f>[1]!s_val_evtoebitda($A480,$B$1)</f>
        <v>17.8644248819658</v>
      </c>
      <c r="N480">
        <f>[1]!s_risk_betar24($A480,$B$1)</f>
        <v>1.2790000438690201</v>
      </c>
      <c r="O480">
        <f>[1]!s_profitnotice_changeratio($A480,$B$1)</f>
        <v>0</v>
      </c>
      <c r="P480">
        <f>IFERROR([1]!i_pq_pctchange($A480,TEXT(DATE(YEAR($B$1),1,1),"yyyy-mm-dd"),$B$1),"")</f>
        <v>21.637858324175099</v>
      </c>
      <c r="Q480">
        <f>[1]!s_west_netprofit($A480,YEAR($B$1),$B$1,180)</f>
        <v>0</v>
      </c>
      <c r="R480">
        <f>[1]!s_west_eps($A480,YEAR($B$1),$B$1,180)</f>
        <v>0</v>
      </c>
      <c r="S480">
        <f>[1]!s_west_instnum_np($A480,YEAR($B$1),$B$1,180)</f>
        <v>0</v>
      </c>
      <c r="T480">
        <f>[1]!s_west_stdnetprofit($A480,YEAR($B$1),$B$1,180)</f>
        <v>0</v>
      </c>
      <c r="U480">
        <f>[1]!s_west_mediannetprofit($A480,YEAR($B$1),$B$1,180)</f>
        <v>0</v>
      </c>
      <c r="V480">
        <f>[1]!s_west_maxnetprofit($A480,YEAR($B$1),$B$1,180)</f>
        <v>0</v>
      </c>
      <c r="W480">
        <f>[1]!s_west_minnetprofit($A480,YEAR($B$1),$B$1,180)</f>
        <v>0</v>
      </c>
      <c r="X480">
        <f>[1]!s_west_netprofit($A480,YEAR($B$1)+1,$B$1,180)</f>
        <v>0</v>
      </c>
      <c r="Y480">
        <f>[1]!s_west_eps($A480,YEAR($B$1)+1,$B$1,180)</f>
        <v>0</v>
      </c>
      <c r="Z480">
        <f>[1]!s_west_instnum_np($A480,YEAR($B$1)+1,$B$1,180)</f>
        <v>0</v>
      </c>
      <c r="AA480">
        <f>[1]!s_west_stdnetprofit($A480,YEAR($B$1)+1,$B$1,180)</f>
        <v>0</v>
      </c>
      <c r="AB480">
        <f>[1]!s_west_mediannetprofit($A480,YEAR($B$1)+1,$B$1,180)</f>
        <v>0</v>
      </c>
      <c r="AC480">
        <f>[1]!s_west_maxnetprofit($A480,YEAR($B$1)+1,$B$1,180)</f>
        <v>0</v>
      </c>
      <c r="AD480">
        <f>[1]!s_west_minnetprofit($A480,YEAR($B$1)+1,$B$1,180)</f>
        <v>0</v>
      </c>
      <c r="AE480">
        <f>[1]!s_west_avgroe($A480,YEAR($B$1),$B$1,180)</f>
        <v>0</v>
      </c>
      <c r="AF480">
        <f>IFERROR([1]!s_info_indexweight($A480,$B$1,"000016.SH"),"")</f>
        <v>0</v>
      </c>
      <c r="AG480">
        <f>IFERROR([1]!s_info_indexweight($A480,$B$1,"000300.SH"),"")</f>
        <v>0</v>
      </c>
      <c r="AH480">
        <f>IFERROR([1]!s_info_indexweight($A480,$B$1,"000905.SH"),"")</f>
        <v>0</v>
      </c>
      <c r="AI480">
        <f>IFERROR([1]!s_info_indexweight($A480,$B$1,"000852.SH"),"")</f>
        <v>0.13</v>
      </c>
    </row>
    <row r="481" spans="1:35">
      <c r="A481" t="s">
        <v>513</v>
      </c>
      <c r="B481">
        <f>[1]!s_dq_close($A481,$B$1,3)</f>
        <v>113.91</v>
      </c>
      <c r="C481">
        <f>[1]!s_dq_volume($A481,$B$1)</f>
        <v>4805298</v>
      </c>
      <c r="D481">
        <f>[1]!s_dq_amount($A481,$B$1)</f>
        <v>545801194</v>
      </c>
      <c r="E481">
        <f>[1]!s_dq_turn($A481,$B$1)</f>
        <v>1.51586719735994</v>
      </c>
      <c r="F481">
        <f>[1]!S_VAL_MV($A481,$B$1)</f>
        <v>41107267832.699997</v>
      </c>
      <c r="G481">
        <f>[1]!s_val_ev($A481,$B$1)</f>
        <v>40116030829.482002</v>
      </c>
      <c r="H481">
        <f>[1]!s_val_ev1($A481,$B$1)</f>
        <v>40409121789.862</v>
      </c>
      <c r="I481">
        <f>IFERROR([1]!s_mq_amount($A481,$B$1),"")</f>
        <v>1477588542</v>
      </c>
      <c r="J481">
        <f>[1]!s_val_pe_ttm($A481,$B$1)</f>
        <v>37.024127960205099</v>
      </c>
      <c r="K481">
        <f>[1]!s_val_pb_lf($A481,$B$1)</f>
        <v>2.2897577285766602</v>
      </c>
      <c r="L481">
        <f>[1]!s_val_dividendyield2($A481,$B$1)</f>
        <v>0.96181108613243305</v>
      </c>
      <c r="M481">
        <f>[1]!s_val_evtoebitda($A481,$B$1)</f>
        <v>20.155866024315198</v>
      </c>
      <c r="N481">
        <f>[1]!s_risk_betar24($A481,$B$1)</f>
        <v>1.2739000320434599</v>
      </c>
      <c r="O481">
        <f>[1]!s_profitnotice_changeratio($A481,$B$1)</f>
        <v>0</v>
      </c>
      <c r="P481">
        <f>IFERROR([1]!i_pq_pctchange($A481,TEXT(DATE(YEAR($B$1),1,1),"yyyy-mm-dd"),$B$1),"")</f>
        <v>22.576132572904299</v>
      </c>
      <c r="Q481">
        <f>[1]!s_west_netprofit($A481,YEAR($B$1),$B$1,180)</f>
        <v>1408190476</v>
      </c>
      <c r="R481">
        <f>[1]!s_west_eps($A481,YEAR($B$1),$B$1,180)</f>
        <v>3.9015998840332</v>
      </c>
      <c r="S481">
        <f>[1]!s_west_instnum_np($A481,YEAR($B$1),$B$1,180)</f>
        <v>21</v>
      </c>
      <c r="T481">
        <f>[1]!s_west_stdnetprofit($A481,YEAR($B$1),$B$1,180)</f>
        <v>40378741</v>
      </c>
      <c r="U481">
        <f>[1]!s_west_mediannetprofit($A481,YEAR($B$1),$B$1,180)</f>
        <v>1404000000</v>
      </c>
      <c r="V481">
        <f>[1]!s_west_maxnetprofit($A481,YEAR($B$1),$B$1,180)</f>
        <v>1507000000</v>
      </c>
      <c r="W481">
        <f>[1]!s_west_minnetprofit($A481,YEAR($B$1),$B$1,180)</f>
        <v>1346000000</v>
      </c>
      <c r="X481">
        <f>[1]!s_west_netprofit($A481,YEAR($B$1)+1,$B$1,180)</f>
        <v>1796302857</v>
      </c>
      <c r="Y481">
        <f>[1]!s_west_eps($A481,YEAR($B$1)+1,$B$1,180)</f>
        <v>4.9769001007080096</v>
      </c>
      <c r="Z481">
        <f>[1]!s_west_instnum_np($A481,YEAR($B$1)+1,$B$1,180)</f>
        <v>21</v>
      </c>
      <c r="AA481">
        <f>[1]!s_west_stdnetprofit($A481,YEAR($B$1)+1,$B$1,180)</f>
        <v>86020030</v>
      </c>
      <c r="AB481">
        <f>[1]!s_west_mediannetprofit($A481,YEAR($B$1)+1,$B$1,180)</f>
        <v>1814000000</v>
      </c>
      <c r="AC481">
        <f>[1]!s_west_maxnetprofit($A481,YEAR($B$1)+1,$B$1,180)</f>
        <v>1939000000</v>
      </c>
      <c r="AD481">
        <f>[1]!s_west_minnetprofit($A481,YEAR($B$1)+1,$B$1,180)</f>
        <v>1633000000</v>
      </c>
      <c r="AE481">
        <f>[1]!s_west_avgroe($A481,YEAR($B$1),$B$1,180)</f>
        <v>7.5694999694824201</v>
      </c>
      <c r="AF481">
        <f>IFERROR([1]!s_info_indexweight($A481,$B$1,"000016.SH"),"")</f>
        <v>0</v>
      </c>
      <c r="AG481">
        <f>IFERROR([1]!s_info_indexweight($A481,$B$1,"000300.SH"),"")</f>
        <v>0</v>
      </c>
      <c r="AH481">
        <f>IFERROR([1]!s_info_indexweight($A481,$B$1,"000905.SH"),"")</f>
        <v>0.223</v>
      </c>
      <c r="AI481">
        <f>IFERROR([1]!s_info_indexweight($A481,$B$1,"000852.SH"),"")</f>
        <v>0</v>
      </c>
    </row>
    <row r="482" spans="1:35">
      <c r="A482" t="s">
        <v>514</v>
      </c>
      <c r="B482">
        <f>[1]!s_dq_close($A482,$B$1,3)</f>
        <v>27.89</v>
      </c>
      <c r="C482">
        <f>[1]!s_dq_volume($A482,$B$1)</f>
        <v>3341262</v>
      </c>
      <c r="D482">
        <f>[1]!s_dq_amount($A482,$B$1)</f>
        <v>92739887</v>
      </c>
      <c r="E482">
        <f>[1]!s_dq_turn($A482,$B$1)</f>
        <v>1.21060776639457</v>
      </c>
      <c r="F482">
        <f>[1]!S_VAL_MV($A482,$B$1)</f>
        <v>7726812940</v>
      </c>
      <c r="G482">
        <f>[1]!s_val_ev($A482,$B$1)</f>
        <v>7726812940</v>
      </c>
      <c r="H482">
        <f>[1]!s_val_ev1($A482,$B$1)</f>
        <v>8915710820.9200001</v>
      </c>
      <c r="I482">
        <f>IFERROR([1]!s_mq_amount($A482,$B$1),"")</f>
        <v>155387642</v>
      </c>
      <c r="J482">
        <f>[1]!s_val_pe_ttm($A482,$B$1)</f>
        <v>40.698074340820298</v>
      </c>
      <c r="K482">
        <f>[1]!s_val_pb_lf($A482,$B$1)</f>
        <v>7.1566019058227504</v>
      </c>
      <c r="L482">
        <f>[1]!s_val_dividendyield2($A482,$B$1)</f>
        <v>0.53674419611353996</v>
      </c>
      <c r="M482">
        <f>[1]!s_val_evtoebitda($A482,$B$1)</f>
        <v>24.640932714993198</v>
      </c>
      <c r="N482">
        <f>[1]!s_risk_betar24($A482,$B$1)</f>
        <v>0.66420000791549705</v>
      </c>
      <c r="O482">
        <f>[1]!s_profitnotice_changeratio($A482,$B$1)</f>
        <v>0</v>
      </c>
      <c r="P482">
        <f>IFERROR([1]!i_pq_pctchange($A482,TEXT(DATE(YEAR($B$1),1,1),"yyyy-mm-dd"),$B$1),"")</f>
        <v>-26.080042406573</v>
      </c>
      <c r="Q482">
        <f>[1]!s_west_netprofit($A482,YEAR($B$1),$B$1,180)</f>
        <v>240180000</v>
      </c>
      <c r="R482">
        <f>[1]!s_west_eps($A482,YEAR($B$1),$B$1,180)</f>
        <v>0.86690002679824796</v>
      </c>
      <c r="S482">
        <f>[1]!s_west_instnum_np($A482,YEAR($B$1),$B$1,180)</f>
        <v>1</v>
      </c>
      <c r="T482">
        <f>[1]!s_west_stdnetprofit($A482,YEAR($B$1),$B$1,180)</f>
        <v>0</v>
      </c>
      <c r="U482">
        <f>[1]!s_west_mediannetprofit($A482,YEAR($B$1),$B$1,180)</f>
        <v>240180000</v>
      </c>
      <c r="V482">
        <f>[1]!s_west_maxnetprofit($A482,YEAR($B$1),$B$1,180)</f>
        <v>240180000</v>
      </c>
      <c r="W482">
        <f>[1]!s_west_minnetprofit($A482,YEAR($B$1),$B$1,180)</f>
        <v>240180000</v>
      </c>
      <c r="X482">
        <f>[1]!s_west_netprofit($A482,YEAR($B$1)+1,$B$1,180)</f>
        <v>315220000</v>
      </c>
      <c r="Y482">
        <f>[1]!s_west_eps($A482,YEAR($B$1)+1,$B$1,180)</f>
        <v>1.13779997825623</v>
      </c>
      <c r="Z482">
        <f>[1]!s_west_instnum_np($A482,YEAR($B$1)+1,$B$1,180)</f>
        <v>1</v>
      </c>
      <c r="AA482">
        <f>[1]!s_west_stdnetprofit($A482,YEAR($B$1)+1,$B$1,180)</f>
        <v>0</v>
      </c>
      <c r="AB482">
        <f>[1]!s_west_mediannetprofit($A482,YEAR($B$1)+1,$B$1,180)</f>
        <v>315220000</v>
      </c>
      <c r="AC482">
        <f>[1]!s_west_maxnetprofit($A482,YEAR($B$1)+1,$B$1,180)</f>
        <v>315220000</v>
      </c>
      <c r="AD482">
        <f>[1]!s_west_minnetprofit($A482,YEAR($B$1)+1,$B$1,180)</f>
        <v>315220000</v>
      </c>
      <c r="AE482">
        <f>[1]!s_west_avgroe($A482,YEAR($B$1),$B$1,180)</f>
        <v>18.139999389648398</v>
      </c>
      <c r="AF482">
        <f>IFERROR([1]!s_info_indexweight($A482,$B$1,"000016.SH"),"")</f>
        <v>0</v>
      </c>
      <c r="AG482">
        <f>IFERROR([1]!s_info_indexweight($A482,$B$1,"000300.SH"),"")</f>
        <v>0</v>
      </c>
      <c r="AH482">
        <f>IFERROR([1]!s_info_indexweight($A482,$B$1,"000905.SH"),"")</f>
        <v>0</v>
      </c>
      <c r="AI482">
        <f>IFERROR([1]!s_info_indexweight($A482,$B$1,"000852.SH"),"")</f>
        <v>4.2000000000000003E-2</v>
      </c>
    </row>
    <row r="483" spans="1:35">
      <c r="A483" t="s">
        <v>515</v>
      </c>
      <c r="B483">
        <f>[1]!s_dq_close($A483,$B$1,3)</f>
        <v>41.01</v>
      </c>
      <c r="C483">
        <f>[1]!s_dq_volume($A483,$B$1)</f>
        <v>14053358</v>
      </c>
      <c r="D483">
        <f>[1]!s_dq_amount($A483,$B$1)</f>
        <v>573664349</v>
      </c>
      <c r="E483">
        <f>[1]!s_dq_turn($A483,$B$1)</f>
        <v>2.7502044014404001</v>
      </c>
      <c r="F483">
        <f>[1]!S_VAL_MV($A483,$B$1)</f>
        <v>37750258635</v>
      </c>
      <c r="G483">
        <f>[1]!s_val_ev($A483,$B$1)</f>
        <v>37750258635</v>
      </c>
      <c r="H483">
        <f>[1]!s_val_ev1($A483,$B$1)</f>
        <v>43011093123.849998</v>
      </c>
      <c r="I483">
        <f>IFERROR([1]!s_mq_amount($A483,$B$1),"")</f>
        <v>1059849572</v>
      </c>
      <c r="J483">
        <f>[1]!s_val_pe_ttm($A483,$B$1)</f>
        <v>23.637523651123001</v>
      </c>
      <c r="K483">
        <f>[1]!s_val_pb_lf($A483,$B$1)</f>
        <v>3.0605440139770499</v>
      </c>
      <c r="L483">
        <f>[1]!s_val_dividendyield2($A483,$B$1)</f>
        <v>1.02964788394754</v>
      </c>
      <c r="M483">
        <f>[1]!s_val_evtoebitda($A483,$B$1)</f>
        <v>13.810443194311899</v>
      </c>
      <c r="N483">
        <f>[1]!s_risk_betar24($A483,$B$1)</f>
        <v>0.67170000076293901</v>
      </c>
      <c r="O483">
        <f>[1]!s_profitnotice_changeratio($A483,$B$1)</f>
        <v>0</v>
      </c>
      <c r="P483">
        <f>IFERROR([1]!i_pq_pctchange($A483,TEXT(DATE(YEAR($B$1),1,1),"yyyy-mm-dd"),$B$1),"")</f>
        <v>43.844265170115698</v>
      </c>
      <c r="Q483">
        <f>[1]!s_west_netprofit($A483,YEAR($B$1),$B$1,180)</f>
        <v>1794380000</v>
      </c>
      <c r="R483">
        <f>[1]!s_west_eps($A483,YEAR($B$1),$B$1,180)</f>
        <v>1.9488999843597401</v>
      </c>
      <c r="S483">
        <f>[1]!s_west_instnum_np($A483,YEAR($B$1),$B$1,180)</f>
        <v>19</v>
      </c>
      <c r="T483">
        <f>[1]!s_west_stdnetprofit($A483,YEAR($B$1),$B$1,180)</f>
        <v>80081875</v>
      </c>
      <c r="U483">
        <f>[1]!s_west_mediannetprofit($A483,YEAR($B$1),$B$1,180)</f>
        <v>1763100000</v>
      </c>
      <c r="V483">
        <f>[1]!s_west_maxnetprofit($A483,YEAR($B$1),$B$1,180)</f>
        <v>2001000000</v>
      </c>
      <c r="W483">
        <f>[1]!s_west_minnetprofit($A483,YEAR($B$1),$B$1,180)</f>
        <v>1713000000</v>
      </c>
      <c r="X483">
        <f>[1]!s_west_netprofit($A483,YEAR($B$1)+1,$B$1,180)</f>
        <v>2047198947</v>
      </c>
      <c r="Y483">
        <f>[1]!s_west_eps($A483,YEAR($B$1)+1,$B$1,180)</f>
        <v>2.22350001335144</v>
      </c>
      <c r="Z483">
        <f>[1]!s_west_instnum_np($A483,YEAR($B$1)+1,$B$1,180)</f>
        <v>19</v>
      </c>
      <c r="AA483">
        <f>[1]!s_west_stdnetprofit($A483,YEAR($B$1)+1,$B$1,180)</f>
        <v>77410894</v>
      </c>
      <c r="AB483">
        <f>[1]!s_west_mediannetprofit($A483,YEAR($B$1)+1,$B$1,180)</f>
        <v>2015000000</v>
      </c>
      <c r="AC483">
        <f>[1]!s_west_maxnetprofit($A483,YEAR($B$1)+1,$B$1,180)</f>
        <v>2294000000</v>
      </c>
      <c r="AD483">
        <f>[1]!s_west_minnetprofit($A483,YEAR($B$1)+1,$B$1,180)</f>
        <v>1980000000</v>
      </c>
      <c r="AE483">
        <f>[1]!s_west_avgroe($A483,YEAR($B$1),$B$1,180)</f>
        <v>13.9357995986938</v>
      </c>
      <c r="AF483">
        <f>IFERROR([1]!s_info_indexweight($A483,$B$1,"000016.SH"),"")</f>
        <v>0</v>
      </c>
      <c r="AG483">
        <f>IFERROR([1]!s_info_indexweight($A483,$B$1,"000300.SH"),"")</f>
        <v>0</v>
      </c>
      <c r="AH483">
        <f>IFERROR([1]!s_info_indexweight($A483,$B$1,"000905.SH"),"")</f>
        <v>0.13500000000000001</v>
      </c>
      <c r="AI483">
        <f>IFERROR([1]!s_info_indexweight($A483,$B$1,"000852.SH"),"")</f>
        <v>0</v>
      </c>
    </row>
    <row r="484" spans="1:35">
      <c r="A484" t="s">
        <v>516</v>
      </c>
      <c r="B484">
        <f>[1]!s_dq_close($A484,$B$1,3)</f>
        <v>20.32</v>
      </c>
      <c r="C484">
        <f>[1]!s_dq_volume($A484,$B$1)</f>
        <v>8999316</v>
      </c>
      <c r="D484">
        <f>[1]!s_dq_amount($A484,$B$1)</f>
        <v>183200075</v>
      </c>
      <c r="E484">
        <f>[1]!s_dq_turn($A484,$B$1)</f>
        <v>2.31096390943986</v>
      </c>
      <c r="F484">
        <f>[1]!S_VAL_MV($A484,$B$1)</f>
        <v>11596767946.879999</v>
      </c>
      <c r="G484">
        <f>[1]!s_val_ev($A484,$B$1)</f>
        <v>11596767946.879999</v>
      </c>
      <c r="H484">
        <f>[1]!s_val_ev1($A484,$B$1)</f>
        <v>12304226675.91</v>
      </c>
      <c r="I484">
        <f>IFERROR([1]!s_mq_amount($A484,$B$1),"")</f>
        <v>427693439</v>
      </c>
      <c r="J484">
        <f>[1]!s_val_pe_ttm($A484,$B$1)</f>
        <v>19.152229309081999</v>
      </c>
      <c r="K484">
        <f>[1]!s_val_pb_lf($A484,$B$1)</f>
        <v>2.0243997573852499</v>
      </c>
      <c r="L484">
        <f>[1]!s_val_dividendyield2($A484,$B$1)</f>
        <v>2.5590551181102401</v>
      </c>
      <c r="M484">
        <f>[1]!s_val_evtoebitda($A484,$B$1)</f>
        <v>8.9791147487396596</v>
      </c>
      <c r="N484">
        <f>[1]!s_risk_betar24($A484,$B$1)</f>
        <v>1.58570003509521</v>
      </c>
      <c r="O484">
        <f>[1]!s_profitnotice_changeratio($A484,$B$1)</f>
        <v>0</v>
      </c>
      <c r="P484">
        <f>IFERROR([1]!i_pq_pctchange($A484,TEXT(DATE(YEAR($B$1),1,1),"yyyy-mm-dd"),$B$1),"")</f>
        <v>35.8288770053476</v>
      </c>
      <c r="Q484">
        <f>[1]!s_west_netprofit($A484,YEAR($B$1),$B$1,180)</f>
        <v>699991429</v>
      </c>
      <c r="R484">
        <f>[1]!s_west_eps($A484,YEAR($B$1),$B$1,180)</f>
        <v>1.2263000011444101</v>
      </c>
      <c r="S484">
        <f>[1]!s_west_instnum_np($A484,YEAR($B$1),$B$1,180)</f>
        <v>21</v>
      </c>
      <c r="T484">
        <f>[1]!s_west_stdnetprofit($A484,YEAR($B$1),$B$1,180)</f>
        <v>37139271</v>
      </c>
      <c r="U484">
        <f>[1]!s_west_mediannetprofit($A484,YEAR($B$1),$B$1,180)</f>
        <v>693000000</v>
      </c>
      <c r="V484">
        <f>[1]!s_west_maxnetprofit($A484,YEAR($B$1),$B$1,180)</f>
        <v>793000000</v>
      </c>
      <c r="W484">
        <f>[1]!s_west_minnetprofit($A484,YEAR($B$1),$B$1,180)</f>
        <v>645000000</v>
      </c>
      <c r="X484">
        <f>[1]!s_west_netprofit($A484,YEAR($B$1)+1,$B$1,180)</f>
        <v>808985714</v>
      </c>
      <c r="Y484">
        <f>[1]!s_west_eps($A484,YEAR($B$1)+1,$B$1,180)</f>
        <v>1.4171999692916899</v>
      </c>
      <c r="Z484">
        <f>[1]!s_west_instnum_np($A484,YEAR($B$1)+1,$B$1,180)</f>
        <v>21</v>
      </c>
      <c r="AA484">
        <f>[1]!s_west_stdnetprofit($A484,YEAR($B$1)+1,$B$1,180)</f>
        <v>46182293</v>
      </c>
      <c r="AB484">
        <f>[1]!s_west_mediannetprofit($A484,YEAR($B$1)+1,$B$1,180)</f>
        <v>804320000</v>
      </c>
      <c r="AC484">
        <f>[1]!s_west_maxnetprofit($A484,YEAR($B$1)+1,$B$1,180)</f>
        <v>923000000</v>
      </c>
      <c r="AD484">
        <f>[1]!s_west_minnetprofit($A484,YEAR($B$1)+1,$B$1,180)</f>
        <v>735000000</v>
      </c>
      <c r="AE484">
        <f>[1]!s_west_avgroe($A484,YEAR($B$1),$B$1,180)</f>
        <v>12.085700035095201</v>
      </c>
      <c r="AF484">
        <f>IFERROR([1]!s_info_indexweight($A484,$B$1,"000016.SH"),"")</f>
        <v>0</v>
      </c>
      <c r="AG484">
        <f>IFERROR([1]!s_info_indexweight($A484,$B$1,"000300.SH"),"")</f>
        <v>0</v>
      </c>
      <c r="AH484">
        <f>IFERROR([1]!s_info_indexweight($A484,$B$1,"000905.SH"),"")</f>
        <v>0</v>
      </c>
      <c r="AI484">
        <f>IFERROR([1]!s_info_indexweight($A484,$B$1,"000852.SH"),"")</f>
        <v>7.1999999999999995E-2</v>
      </c>
    </row>
    <row r="485" spans="1:35">
      <c r="A485" t="s">
        <v>517</v>
      </c>
      <c r="B485">
        <f>[1]!s_dq_close($A485,$B$1,3)</f>
        <v>67.489999999999995</v>
      </c>
      <c r="C485">
        <f>[1]!s_dq_volume($A485,$B$1)</f>
        <v>51480891</v>
      </c>
      <c r="D485">
        <f>[1]!s_dq_amount($A485,$B$1)</f>
        <v>3423665588</v>
      </c>
      <c r="E485">
        <f>[1]!s_dq_turn($A485,$B$1)</f>
        <v>4.5539846992265396</v>
      </c>
      <c r="F485">
        <f>[1]!S_VAL_MV($A485,$B$1)</f>
        <v>86005860713.080002</v>
      </c>
      <c r="G485">
        <f>[1]!s_val_ev($A485,$B$1)</f>
        <v>86005860713.080002</v>
      </c>
      <c r="H485">
        <f>[1]!s_val_ev1($A485,$B$1)</f>
        <v>87621135226.179993</v>
      </c>
      <c r="I485">
        <f>IFERROR([1]!s_mq_amount($A485,$B$1),"")</f>
        <v>7850024602</v>
      </c>
      <c r="J485">
        <f>[1]!s_val_pe_ttm($A485,$B$1)</f>
        <v>178.22763061523401</v>
      </c>
      <c r="K485">
        <f>[1]!s_val_pb_lf($A485,$B$1)</f>
        <v>25.849439620971701</v>
      </c>
      <c r="L485">
        <f>[1]!s_val_dividendyield2($A485,$B$1)</f>
        <v>0.19376089908098099</v>
      </c>
      <c r="M485">
        <f>[1]!s_val_evtoebitda($A485,$B$1)</f>
        <v>119.98326880227999</v>
      </c>
      <c r="N485">
        <f>[1]!s_risk_betar24($A485,$B$1)</f>
        <v>2.8081998825073202</v>
      </c>
      <c r="O485">
        <f>[1]!s_profitnotice_changeratio($A485,$B$1)</f>
        <v>0</v>
      </c>
      <c r="P485">
        <f>IFERROR([1]!i_pq_pctchange($A485,TEXT(DATE(YEAR($B$1),1,1),"yyyy-mm-dd"),$B$1),"")</f>
        <v>-17.765698895955499</v>
      </c>
      <c r="Q485">
        <f>[1]!s_west_netprofit($A485,YEAR($B$1),$B$1,180)</f>
        <v>1205045333</v>
      </c>
      <c r="R485">
        <f>[1]!s_west_eps($A485,YEAR($B$1),$B$1,180)</f>
        <v>0.94559997320175204</v>
      </c>
      <c r="S485">
        <f>[1]!s_west_instnum_np($A485,YEAR($B$1),$B$1,180)</f>
        <v>15</v>
      </c>
      <c r="T485">
        <f>[1]!s_west_stdnetprofit($A485,YEAR($B$1),$B$1,180)</f>
        <v>217254455</v>
      </c>
      <c r="U485">
        <f>[1]!s_west_mediannetprofit($A485,YEAR($B$1),$B$1,180)</f>
        <v>1176000000</v>
      </c>
      <c r="V485">
        <f>[1]!s_west_maxnetprofit($A485,YEAR($B$1),$B$1,180)</f>
        <v>1559000000</v>
      </c>
      <c r="W485">
        <f>[1]!s_west_minnetprofit($A485,YEAR($B$1),$B$1,180)</f>
        <v>796000000</v>
      </c>
      <c r="X485">
        <f>[1]!s_west_netprofit($A485,YEAR($B$1)+1,$B$1,180)</f>
        <v>2133165333</v>
      </c>
      <c r="Y485">
        <f>[1]!s_west_eps($A485,YEAR($B$1)+1,$B$1,180)</f>
        <v>1.6739000082016</v>
      </c>
      <c r="Z485">
        <f>[1]!s_west_instnum_np($A485,YEAR($B$1)+1,$B$1,180)</f>
        <v>15</v>
      </c>
      <c r="AA485">
        <f>[1]!s_west_stdnetprofit($A485,YEAR($B$1)+1,$B$1,180)</f>
        <v>797911610</v>
      </c>
      <c r="AB485">
        <f>[1]!s_west_mediannetprofit($A485,YEAR($B$1)+1,$B$1,180)</f>
        <v>2018000000</v>
      </c>
      <c r="AC485">
        <f>[1]!s_west_maxnetprofit($A485,YEAR($B$1)+1,$B$1,180)</f>
        <v>4458000000</v>
      </c>
      <c r="AD485">
        <f>[1]!s_west_minnetprofit($A485,YEAR($B$1)+1,$B$1,180)</f>
        <v>989000000</v>
      </c>
      <c r="AE485">
        <f>[1]!s_west_avgroe($A485,YEAR($B$1),$B$1,180)</f>
        <v>27.1961994171143</v>
      </c>
      <c r="AF485">
        <f>IFERROR([1]!s_info_indexweight($A485,$B$1,"000016.SH"),"")</f>
        <v>0</v>
      </c>
      <c r="AG485">
        <f>IFERROR([1]!s_info_indexweight($A485,$B$1,"000300.SH"),"")</f>
        <v>0</v>
      </c>
      <c r="AH485">
        <f>IFERROR([1]!s_info_indexweight($A485,$B$1,"000905.SH"),"")</f>
        <v>0.502</v>
      </c>
      <c r="AI485">
        <f>IFERROR([1]!s_info_indexweight($A485,$B$1,"000852.SH"),"")</f>
        <v>0</v>
      </c>
    </row>
    <row r="486" spans="1:35">
      <c r="A486" t="s">
        <v>518</v>
      </c>
      <c r="B486">
        <f>[1]!s_dq_close($A486,$B$1,3)</f>
        <v>4.32</v>
      </c>
      <c r="C486">
        <f>[1]!s_dq_volume($A486,$B$1)</f>
        <v>22214380</v>
      </c>
      <c r="D486">
        <f>[1]!s_dq_amount($A486,$B$1)</f>
        <v>96514477</v>
      </c>
      <c r="E486">
        <f>[1]!s_dq_turn($A486,$B$1)</f>
        <v>0.90967229922305304</v>
      </c>
      <c r="F486">
        <f>[1]!S_VAL_MV($A486,$B$1)</f>
        <v>10559570287.68</v>
      </c>
      <c r="G486">
        <f>[1]!s_val_ev($A486,$B$1)</f>
        <v>10559570287.68</v>
      </c>
      <c r="H486">
        <f>[1]!s_val_ev1($A486,$B$1)</f>
        <v>219710587938.45001</v>
      </c>
      <c r="I486">
        <f>IFERROR([1]!s_mq_amount($A486,$B$1),"")</f>
        <v>217683282</v>
      </c>
      <c r="J486">
        <f>[1]!s_val_pe_ttm($A486,$B$1)</f>
        <v>5.2981843948364302</v>
      </c>
      <c r="K486">
        <f>[1]!s_val_pb_lf($A486,$B$1)</f>
        <v>0.56097936630249001</v>
      </c>
      <c r="L486">
        <f>[1]!s_val_dividendyield2($A486,$B$1)</f>
        <v>5.0925925925925899</v>
      </c>
      <c r="M486">
        <f>[1]!s_val_evtoebitda($A486,$B$1)</f>
        <v>0</v>
      </c>
      <c r="N486">
        <f>[1]!s_risk_betar24($A486,$B$1)</f>
        <v>0.819199979305267</v>
      </c>
      <c r="O486">
        <f>[1]!s_profitnotice_changeratio($A486,$B$1)</f>
        <v>0</v>
      </c>
      <c r="P486">
        <f>IFERROR([1]!i_pq_pctchange($A486,TEXT(DATE(YEAR($B$1),1,1),"yyyy-mm-dd"),$B$1),"")</f>
        <v>-2.81389274068622</v>
      </c>
      <c r="Q486">
        <f>[1]!s_west_netprofit($A486,YEAR($B$1),$B$1,180)</f>
        <v>2076250000</v>
      </c>
      <c r="R486">
        <f>[1]!s_west_eps($A486,YEAR($B$1),$B$1,180)</f>
        <v>0.84939998388290405</v>
      </c>
      <c r="S486">
        <f>[1]!s_west_instnum_np($A486,YEAR($B$1),$B$1,180)</f>
        <v>4</v>
      </c>
      <c r="T486">
        <f>[1]!s_west_stdnetprofit($A486,YEAR($B$1),$B$1,180)</f>
        <v>24253866</v>
      </c>
      <c r="U486">
        <f>[1]!s_west_mediannetprofit($A486,YEAR($B$1),$B$1,180)</f>
        <v>2082500000</v>
      </c>
      <c r="V486">
        <f>[1]!s_west_maxnetprofit($A486,YEAR($B$1),$B$1,180)</f>
        <v>2098000000</v>
      </c>
      <c r="W486">
        <f>[1]!s_west_minnetprofit($A486,YEAR($B$1),$B$1,180)</f>
        <v>2042000000</v>
      </c>
      <c r="X486">
        <f>[1]!s_west_netprofit($A486,YEAR($B$1)+1,$B$1,180)</f>
        <v>2184000000</v>
      </c>
      <c r="Y486">
        <f>[1]!s_west_eps($A486,YEAR($B$1)+1,$B$1,180)</f>
        <v>0.89349997043609597</v>
      </c>
      <c r="Z486">
        <f>[1]!s_west_instnum_np($A486,YEAR($B$1)+1,$B$1,180)</f>
        <v>4</v>
      </c>
      <c r="AA486">
        <f>[1]!s_west_stdnetprofit($A486,YEAR($B$1)+1,$B$1,180)</f>
        <v>33734256</v>
      </c>
      <c r="AB486">
        <f>[1]!s_west_mediannetprofit($A486,YEAR($B$1)+1,$B$1,180)</f>
        <v>2195500000</v>
      </c>
      <c r="AC486">
        <f>[1]!s_west_maxnetprofit($A486,YEAR($B$1)+1,$B$1,180)</f>
        <v>2209000000</v>
      </c>
      <c r="AD486">
        <f>[1]!s_west_minnetprofit($A486,YEAR($B$1)+1,$B$1,180)</f>
        <v>2136000000</v>
      </c>
      <c r="AE486">
        <f>[1]!s_west_avgroe($A486,YEAR($B$1),$B$1,180)</f>
        <v>10.4949998855591</v>
      </c>
      <c r="AF486">
        <f>IFERROR([1]!s_info_indexweight($A486,$B$1,"000016.SH"),"")</f>
        <v>0</v>
      </c>
      <c r="AG486">
        <f>IFERROR([1]!s_info_indexweight($A486,$B$1,"000300.SH"),"")</f>
        <v>0</v>
      </c>
      <c r="AH486">
        <f>IFERROR([1]!s_info_indexweight($A486,$B$1,"000905.SH"),"")</f>
        <v>0</v>
      </c>
      <c r="AI486">
        <f>IFERROR([1]!s_info_indexweight($A486,$B$1,"000852.SH"),"")</f>
        <v>8.8999999999999996E-2</v>
      </c>
    </row>
    <row r="487" spans="1:35">
      <c r="A487" t="s">
        <v>519</v>
      </c>
      <c r="B487">
        <f>[1]!s_dq_close($A487,$B$1,3)</f>
        <v>8.61</v>
      </c>
      <c r="C487">
        <f>[1]!s_dq_volume($A487,$B$1)</f>
        <v>23431666</v>
      </c>
      <c r="D487">
        <f>[1]!s_dq_amount($A487,$B$1)</f>
        <v>201141012</v>
      </c>
      <c r="E487">
        <f>[1]!s_dq_turn($A487,$B$1)</f>
        <v>2.94135769410408</v>
      </c>
      <c r="F487">
        <f>[1]!S_VAL_MV($A487,$B$1)</f>
        <v>6906652643.7299995</v>
      </c>
      <c r="G487">
        <f>[1]!s_val_ev($A487,$B$1)</f>
        <v>6906652643.7299995</v>
      </c>
      <c r="H487">
        <f>[1]!s_val_ev1($A487,$B$1)</f>
        <v>11646664334.290001</v>
      </c>
      <c r="I487">
        <f>IFERROR([1]!s_mq_amount($A487,$B$1),"")</f>
        <v>483001824</v>
      </c>
      <c r="J487">
        <f>[1]!s_val_pe_ttm($A487,$B$1)</f>
        <v>-16.812635421752901</v>
      </c>
      <c r="K487">
        <f>[1]!s_val_pb_lf($A487,$B$1)</f>
        <v>1.92051482200623</v>
      </c>
      <c r="L487">
        <f>[1]!s_val_dividendyield2($A487,$B$1)</f>
        <v>0</v>
      </c>
      <c r="M487">
        <f>[1]!s_val_evtoebitda($A487,$B$1)</f>
        <v>16.4938302959225</v>
      </c>
      <c r="N487">
        <f>[1]!s_risk_betar24($A487,$B$1)</f>
        <v>1.42910003662109</v>
      </c>
      <c r="O487">
        <f>[1]!s_profitnotice_changeratio($A487,$B$1)</f>
        <v>0</v>
      </c>
      <c r="P487">
        <f>IFERROR([1]!i_pq_pctchange($A487,TEXT(DATE(YEAR($B$1),1,1),"yyyy-mm-dd"),$B$1),"")</f>
        <v>-10.4989604989605</v>
      </c>
      <c r="Q487">
        <f>[1]!s_west_netprofit($A487,YEAR($B$1),$B$1,180)</f>
        <v>60500000</v>
      </c>
      <c r="R487">
        <f>[1]!s_west_eps($A487,YEAR($B$1),$B$1,180)</f>
        <v>7.5300000607967404E-2</v>
      </c>
      <c r="S487">
        <f>[1]!s_west_instnum_np($A487,YEAR($B$1),$B$1,180)</f>
        <v>2</v>
      </c>
      <c r="T487">
        <f>[1]!s_west_stdnetprofit($A487,YEAR($B$1),$B$1,180)</f>
        <v>4949747</v>
      </c>
      <c r="U487">
        <f>[1]!s_west_mediannetprofit($A487,YEAR($B$1),$B$1,180)</f>
        <v>60500000</v>
      </c>
      <c r="V487">
        <f>[1]!s_west_maxnetprofit($A487,YEAR($B$1),$B$1,180)</f>
        <v>64000000</v>
      </c>
      <c r="W487">
        <f>[1]!s_west_minnetprofit($A487,YEAR($B$1),$B$1,180)</f>
        <v>57000000</v>
      </c>
      <c r="X487">
        <f>[1]!s_west_netprofit($A487,YEAR($B$1)+1,$B$1,180)</f>
        <v>446500000</v>
      </c>
      <c r="Y487">
        <f>[1]!s_west_eps($A487,YEAR($B$1)+1,$B$1,180)</f>
        <v>0.5557000041008</v>
      </c>
      <c r="Z487">
        <f>[1]!s_west_instnum_np($A487,YEAR($B$1)+1,$B$1,180)</f>
        <v>2</v>
      </c>
      <c r="AA487">
        <f>[1]!s_west_stdnetprofit($A487,YEAR($B$1)+1,$B$1,180)</f>
        <v>31819805</v>
      </c>
      <c r="AB487">
        <f>[1]!s_west_mediannetprofit($A487,YEAR($B$1)+1,$B$1,180)</f>
        <v>446500000</v>
      </c>
      <c r="AC487">
        <f>[1]!s_west_maxnetprofit($A487,YEAR($B$1)+1,$B$1,180)</f>
        <v>469000000</v>
      </c>
      <c r="AD487">
        <f>[1]!s_west_minnetprofit($A487,YEAR($B$1)+1,$B$1,180)</f>
        <v>424000000</v>
      </c>
      <c r="AE487">
        <f>[1]!s_west_avgroe($A487,YEAR($B$1),$B$1,180)</f>
        <v>1.54999995231628</v>
      </c>
      <c r="AF487">
        <f>IFERROR([1]!s_info_indexweight($A487,$B$1,"000016.SH"),"")</f>
        <v>0</v>
      </c>
      <c r="AG487">
        <f>IFERROR([1]!s_info_indexweight($A487,$B$1,"000300.SH"),"")</f>
        <v>0</v>
      </c>
      <c r="AH487">
        <f>IFERROR([1]!s_info_indexweight($A487,$B$1,"000905.SH"),"")</f>
        <v>0</v>
      </c>
      <c r="AI487">
        <f>IFERROR([1]!s_info_indexweight($A487,$B$1,"000852.SH"),"")</f>
        <v>3.2000000000000001E-2</v>
      </c>
    </row>
    <row r="488" spans="1:35">
      <c r="A488" t="s">
        <v>520</v>
      </c>
      <c r="B488">
        <f>[1]!s_dq_close($A488,$B$1,3)</f>
        <v>36.58</v>
      </c>
      <c r="C488">
        <f>[1]!s_dq_volume($A488,$B$1)</f>
        <v>4209162</v>
      </c>
      <c r="D488">
        <f>[1]!s_dq_amount($A488,$B$1)</f>
        <v>154504024</v>
      </c>
      <c r="E488">
        <f>[1]!s_dq_turn($A488,$B$1)</f>
        <v>0.81038811267965105</v>
      </c>
      <c r="F488">
        <f>[1]!S_VAL_MV($A488,$B$1)</f>
        <v>25460285216.099998</v>
      </c>
      <c r="G488">
        <f>[1]!s_val_ev($A488,$B$1)</f>
        <v>25460285216.099998</v>
      </c>
      <c r="H488">
        <f>[1]!s_val_ev1($A488,$B$1)</f>
        <v>31073597659.48</v>
      </c>
      <c r="I488">
        <f>IFERROR([1]!s_mq_amount($A488,$B$1),"")</f>
        <v>393139562</v>
      </c>
      <c r="J488">
        <f>[1]!s_val_pe_ttm($A488,$B$1)</f>
        <v>23.1795444488525</v>
      </c>
      <c r="K488">
        <f>[1]!s_val_pb_lf($A488,$B$1)</f>
        <v>1.94582915306091</v>
      </c>
      <c r="L488">
        <f>[1]!s_val_dividendyield2($A488,$B$1)</f>
        <v>1.9610388669341099</v>
      </c>
      <c r="M488">
        <f>[1]!s_val_evtoebitda($A488,$B$1)</f>
        <v>18.975412701009599</v>
      </c>
      <c r="N488">
        <f>[1]!s_risk_betar24($A488,$B$1)</f>
        <v>1.4924999475479099</v>
      </c>
      <c r="O488">
        <f>[1]!s_profitnotice_changeratio($A488,$B$1)</f>
        <v>0</v>
      </c>
      <c r="P488">
        <f>IFERROR([1]!i_pq_pctchange($A488,TEXT(DATE(YEAR($B$1),1,1),"yyyy-mm-dd"),$B$1),"")</f>
        <v>-5.8956496115881301</v>
      </c>
      <c r="Q488">
        <f>[1]!s_west_netprofit($A488,YEAR($B$1),$B$1,180)</f>
        <v>1159492000</v>
      </c>
      <c r="R488">
        <f>[1]!s_west_eps($A488,YEAR($B$1),$B$1,180)</f>
        <v>1.66499996185303</v>
      </c>
      <c r="S488">
        <f>[1]!s_west_instnum_np($A488,YEAR($B$1),$B$1,180)</f>
        <v>10</v>
      </c>
      <c r="T488">
        <f>[1]!s_west_stdnetprofit($A488,YEAR($B$1),$B$1,180)</f>
        <v>34522691</v>
      </c>
      <c r="U488">
        <f>[1]!s_west_mediannetprofit($A488,YEAR($B$1),$B$1,180)</f>
        <v>1153460000</v>
      </c>
      <c r="V488">
        <f>[1]!s_west_maxnetprofit($A488,YEAR($B$1),$B$1,180)</f>
        <v>1220000000</v>
      </c>
      <c r="W488">
        <f>[1]!s_west_minnetprofit($A488,YEAR($B$1),$B$1,180)</f>
        <v>1109000000</v>
      </c>
      <c r="X488">
        <f>[1]!s_west_netprofit($A488,YEAR($B$1)+1,$B$1,180)</f>
        <v>1375232000</v>
      </c>
      <c r="Y488">
        <f>[1]!s_west_eps($A488,YEAR($B$1)+1,$B$1,180)</f>
        <v>1.9747999906539899</v>
      </c>
      <c r="Z488">
        <f>[1]!s_west_instnum_np($A488,YEAR($B$1)+1,$B$1,180)</f>
        <v>10</v>
      </c>
      <c r="AA488">
        <f>[1]!s_west_stdnetprofit($A488,YEAR($B$1)+1,$B$1,180)</f>
        <v>69778860</v>
      </c>
      <c r="AB488">
        <f>[1]!s_west_mediannetprofit($A488,YEAR($B$1)+1,$B$1,180)</f>
        <v>1362500000</v>
      </c>
      <c r="AC488">
        <f>[1]!s_west_maxnetprofit($A488,YEAR($B$1)+1,$B$1,180)</f>
        <v>1531000000</v>
      </c>
      <c r="AD488">
        <f>[1]!s_west_minnetprofit($A488,YEAR($B$1)+1,$B$1,180)</f>
        <v>1295000000</v>
      </c>
      <c r="AE488">
        <f>[1]!s_west_avgroe($A488,YEAR($B$1),$B$1,180)</f>
        <v>8.26299953460693</v>
      </c>
      <c r="AF488">
        <f>IFERROR([1]!s_info_indexweight($A488,$B$1,"000016.SH"),"")</f>
        <v>0</v>
      </c>
      <c r="AG488">
        <f>IFERROR([1]!s_info_indexweight($A488,$B$1,"000300.SH"),"")</f>
        <v>0</v>
      </c>
      <c r="AH488">
        <f>IFERROR([1]!s_info_indexweight($A488,$B$1,"000905.SH"),"")</f>
        <v>0.14499999999999999</v>
      </c>
      <c r="AI488">
        <f>IFERROR([1]!s_info_indexweight($A488,$B$1,"000852.SH"),"")</f>
        <v>0</v>
      </c>
    </row>
    <row r="489" spans="1:35">
      <c r="A489" t="s">
        <v>521</v>
      </c>
      <c r="B489">
        <f>[1]!s_dq_close($A489,$B$1,3)</f>
        <v>59.64</v>
      </c>
      <c r="C489">
        <f>[1]!s_dq_volume($A489,$B$1)</f>
        <v>4904166</v>
      </c>
      <c r="D489">
        <f>[1]!s_dq_amount($A489,$B$1)</f>
        <v>294062519</v>
      </c>
      <c r="E489">
        <f>[1]!s_dq_turn($A489,$B$1)</f>
        <v>1.9958248383250401</v>
      </c>
      <c r="F489">
        <f>[1]!S_VAL_MV($A489,$B$1)</f>
        <v>16264405255.559999</v>
      </c>
      <c r="G489">
        <f>[1]!s_val_ev($A489,$B$1)</f>
        <v>16264405255.559999</v>
      </c>
      <c r="H489">
        <f>[1]!s_val_ev1($A489,$B$1)</f>
        <v>17335231436.369999</v>
      </c>
      <c r="I489">
        <f>IFERROR([1]!s_mq_amount($A489,$B$1),"")</f>
        <v>734670792</v>
      </c>
      <c r="J489">
        <f>[1]!s_val_pe_ttm($A489,$B$1)</f>
        <v>20.306303024291999</v>
      </c>
      <c r="K489">
        <f>[1]!s_val_pb_lf($A489,$B$1)</f>
        <v>7.49487257003784</v>
      </c>
      <c r="L489">
        <f>[1]!s_val_dividendyield2($A489,$B$1)</f>
        <v>2.3478391899357001</v>
      </c>
      <c r="M489">
        <f>[1]!s_val_evtoebitda($A489,$B$1)</f>
        <v>15.295506504075901</v>
      </c>
      <c r="N489">
        <f>[1]!s_risk_betar24($A489,$B$1)</f>
        <v>1.4608999490737899</v>
      </c>
      <c r="O489">
        <f>[1]!s_profitnotice_changeratio($A489,$B$1)</f>
        <v>0</v>
      </c>
      <c r="P489">
        <f>IFERROR([1]!i_pq_pctchange($A489,TEXT(DATE(YEAR($B$1),1,1),"yyyy-mm-dd"),$B$1),"")</f>
        <v>-12.6921387790953</v>
      </c>
      <c r="Q489">
        <f>[1]!s_west_netprofit($A489,YEAR($B$1),$B$1,180)</f>
        <v>893399012</v>
      </c>
      <c r="R489">
        <f>[1]!s_west_eps($A489,YEAR($B$1),$B$1,180)</f>
        <v>3.2736001014709499</v>
      </c>
      <c r="S489">
        <f>[1]!s_west_instnum_np($A489,YEAR($B$1),$B$1,180)</f>
        <v>31</v>
      </c>
      <c r="T489">
        <f>[1]!s_west_stdnetprofit($A489,YEAR($B$1),$B$1,180)</f>
        <v>29861917</v>
      </c>
      <c r="U489">
        <f>[1]!s_west_mediannetprofit($A489,YEAR($B$1),$B$1,180)</f>
        <v>892200000</v>
      </c>
      <c r="V489">
        <f>[1]!s_west_maxnetprofit($A489,YEAR($B$1),$B$1,180)</f>
        <v>979000000</v>
      </c>
      <c r="W489">
        <f>[1]!s_west_minnetprofit($A489,YEAR($B$1),$B$1,180)</f>
        <v>840000000</v>
      </c>
      <c r="X489">
        <f>[1]!s_west_netprofit($A489,YEAR($B$1)+1,$B$1,180)</f>
        <v>1078494123</v>
      </c>
      <c r="Y489">
        <f>[1]!s_west_eps($A489,YEAR($B$1)+1,$B$1,180)</f>
        <v>3.95169997215271</v>
      </c>
      <c r="Z489">
        <f>[1]!s_west_instnum_np($A489,YEAR($B$1)+1,$B$1,180)</f>
        <v>31</v>
      </c>
      <c r="AA489">
        <f>[1]!s_west_stdnetprofit($A489,YEAR($B$1)+1,$B$1,180)</f>
        <v>34785126</v>
      </c>
      <c r="AB489">
        <f>[1]!s_west_mediannetprofit($A489,YEAR($B$1)+1,$B$1,180)</f>
        <v>1078500000</v>
      </c>
      <c r="AC489">
        <f>[1]!s_west_maxnetprofit($A489,YEAR($B$1)+1,$B$1,180)</f>
        <v>1156000000</v>
      </c>
      <c r="AD489">
        <f>[1]!s_west_minnetprofit($A489,YEAR($B$1)+1,$B$1,180)</f>
        <v>1020000000</v>
      </c>
      <c r="AE489">
        <f>[1]!s_west_avgroe($A489,YEAR($B$1),$B$1,180)</f>
        <v>34.580699920654297</v>
      </c>
      <c r="AF489">
        <f>IFERROR([1]!s_info_indexweight($A489,$B$1,"000016.SH"),"")</f>
        <v>0</v>
      </c>
      <c r="AG489">
        <f>IFERROR([1]!s_info_indexweight($A489,$B$1,"000300.SH"),"")</f>
        <v>0</v>
      </c>
      <c r="AH489">
        <f>IFERROR([1]!s_info_indexweight($A489,$B$1,"000905.SH"),"")</f>
        <v>0</v>
      </c>
      <c r="AI489">
        <f>IFERROR([1]!s_info_indexweight($A489,$B$1,"000852.SH"),"")</f>
        <v>6.9000000000000006E-2</v>
      </c>
    </row>
    <row r="490" spans="1:35">
      <c r="A490" t="s">
        <v>522</v>
      </c>
      <c r="B490">
        <f>[1]!s_dq_close($A490,$B$1,3)</f>
        <v>173.87</v>
      </c>
      <c r="C490">
        <f>[1]!s_dq_volume($A490,$B$1)</f>
        <v>3917627</v>
      </c>
      <c r="D490">
        <f>[1]!s_dq_amount($A490,$B$1)</f>
        <v>678779140</v>
      </c>
      <c r="E490">
        <f>[1]!s_dq_turn($A490,$B$1)</f>
        <v>1.9462841401450801</v>
      </c>
      <c r="F490">
        <f>[1]!S_VAL_MV($A490,$B$1)</f>
        <v>48328697599.220001</v>
      </c>
      <c r="G490">
        <f>[1]!s_val_ev($A490,$B$1)</f>
        <v>48328697599.220001</v>
      </c>
      <c r="H490">
        <f>[1]!s_val_ev1($A490,$B$1)</f>
        <v>49949993220.830002</v>
      </c>
      <c r="I490">
        <f>IFERROR([1]!s_mq_amount($A490,$B$1),"")</f>
        <v>1523774794</v>
      </c>
      <c r="J490">
        <f>[1]!s_val_pe_ttm($A490,$B$1)</f>
        <v>26.2962551116943</v>
      </c>
      <c r="K490">
        <f>[1]!s_val_pb_lf($A490,$B$1)</f>
        <v>3.7234292030334499</v>
      </c>
      <c r="L490">
        <f>[1]!s_val_dividendyield2($A490,$B$1)</f>
        <v>1.43192130530571</v>
      </c>
      <c r="M490">
        <f>[1]!s_val_evtoebitda($A490,$B$1)</f>
        <v>15.0186516034112</v>
      </c>
      <c r="N490">
        <f>[1]!s_risk_betar24($A490,$B$1)</f>
        <v>1.42859995365143</v>
      </c>
      <c r="O490">
        <f>[1]!s_profitnotice_changeratio($A490,$B$1)</f>
        <v>0</v>
      </c>
      <c r="P490">
        <f>IFERROR([1]!i_pq_pctchange($A490,TEXT(DATE(YEAR($B$1),1,1),"yyyy-mm-dd"),$B$1),"")</f>
        <v>11.6399539401209</v>
      </c>
      <c r="Q490">
        <f>[1]!s_west_netprofit($A490,YEAR($B$1),$B$1,180)</f>
        <v>2402483500</v>
      </c>
      <c r="R490">
        <f>[1]!s_west_eps($A490,YEAR($B$1),$B$1,180)</f>
        <v>8.6433000564575195</v>
      </c>
      <c r="S490">
        <f>[1]!s_west_instnum_np($A490,YEAR($B$1),$B$1,180)</f>
        <v>20</v>
      </c>
      <c r="T490">
        <f>[1]!s_west_stdnetprofit($A490,YEAR($B$1),$B$1,180)</f>
        <v>47619751</v>
      </c>
      <c r="U490">
        <f>[1]!s_west_mediannetprofit($A490,YEAR($B$1),$B$1,180)</f>
        <v>2395500000</v>
      </c>
      <c r="V490">
        <f>[1]!s_west_maxnetprofit($A490,YEAR($B$1),$B$1,180)</f>
        <v>2468000000</v>
      </c>
      <c r="W490">
        <f>[1]!s_west_minnetprofit($A490,YEAR($B$1),$B$1,180)</f>
        <v>2313000000</v>
      </c>
      <c r="X490">
        <f>[1]!s_west_netprofit($A490,YEAR($B$1)+1,$B$1,180)</f>
        <v>3088566500</v>
      </c>
      <c r="Y490">
        <f>[1]!s_west_eps($A490,YEAR($B$1)+1,$B$1,180)</f>
        <v>11.111599922180201</v>
      </c>
      <c r="Z490">
        <f>[1]!s_west_instnum_np($A490,YEAR($B$1)+1,$B$1,180)</f>
        <v>20</v>
      </c>
      <c r="AA490">
        <f>[1]!s_west_stdnetprofit($A490,YEAR($B$1)+1,$B$1,180)</f>
        <v>177894610</v>
      </c>
      <c r="AB490">
        <f>[1]!s_west_mediannetprofit($A490,YEAR($B$1)+1,$B$1,180)</f>
        <v>3092165000</v>
      </c>
      <c r="AC490">
        <f>[1]!s_west_maxnetprofit($A490,YEAR($B$1)+1,$B$1,180)</f>
        <v>3419000000</v>
      </c>
      <c r="AD490">
        <f>[1]!s_west_minnetprofit($A490,YEAR($B$1)+1,$B$1,180)</f>
        <v>2827000000</v>
      </c>
      <c r="AE490">
        <f>[1]!s_west_avgroe($A490,YEAR($B$1),$B$1,180)</f>
        <v>15.9272003173828</v>
      </c>
      <c r="AF490">
        <f>IFERROR([1]!s_info_indexweight($A490,$B$1,"000016.SH"),"")</f>
        <v>0</v>
      </c>
      <c r="AG490">
        <f>IFERROR([1]!s_info_indexweight($A490,$B$1,"000300.SH"),"")</f>
        <v>0</v>
      </c>
      <c r="AH490">
        <f>IFERROR([1]!s_info_indexweight($A490,$B$1,"000905.SH"),"")</f>
        <v>0.316</v>
      </c>
      <c r="AI490">
        <f>IFERROR([1]!s_info_indexweight($A490,$B$1,"000852.SH"),"")</f>
        <v>0</v>
      </c>
    </row>
    <row r="491" spans="1:35">
      <c r="A491" t="s">
        <v>523</v>
      </c>
      <c r="B491">
        <f>[1]!s_dq_close($A491,$B$1,3)</f>
        <v>147.94999999999999</v>
      </c>
      <c r="C491">
        <f>[1]!s_dq_volume($A491,$B$1)</f>
        <v>33611816</v>
      </c>
      <c r="D491">
        <f>[1]!s_dq_amount($A491,$B$1)</f>
        <v>4910421196</v>
      </c>
      <c r="E491">
        <f>[1]!s_dq_turn($A491,$B$1)</f>
        <v>7.3373529624302396</v>
      </c>
      <c r="F491">
        <f>[1]!S_VAL_MV($A491,$B$1)</f>
        <v>86051802236.399994</v>
      </c>
      <c r="G491">
        <f>[1]!s_val_ev($A491,$B$1)</f>
        <v>86051802236.399994</v>
      </c>
      <c r="H491">
        <f>[1]!s_val_ev1($A491,$B$1)</f>
        <v>87062939829.139999</v>
      </c>
      <c r="I491">
        <f>IFERROR([1]!s_mq_amount($A491,$B$1),"")</f>
        <v>10879331288</v>
      </c>
      <c r="J491">
        <f>[1]!s_val_pe_ttm($A491,$B$1)</f>
        <v>561.75396728515602</v>
      </c>
      <c r="K491">
        <f>[1]!s_val_pb_lf($A491,$B$1)</f>
        <v>9.5924968719482404</v>
      </c>
      <c r="L491">
        <f>[1]!s_val_dividendyield2($A491,$B$1)</f>
        <v>3.1823456323168402E-2</v>
      </c>
      <c r="M491">
        <f>[1]!s_val_evtoebitda($A491,$B$1)</f>
        <v>159.808600780631</v>
      </c>
      <c r="N491">
        <f>[1]!s_risk_betar24($A491,$B$1)</f>
        <v>1.94700002670288</v>
      </c>
      <c r="O491">
        <f>[1]!s_profitnotice_changeratio($A491,$B$1)</f>
        <v>0</v>
      </c>
      <c r="P491">
        <f>IFERROR([1]!i_pq_pctchange($A491,TEXT(DATE(YEAR($B$1),1,1),"yyyy-mm-dd"),$B$1),"")</f>
        <v>64.261130232041694</v>
      </c>
      <c r="Q491">
        <f>[1]!s_west_netprofit($A491,YEAR($B$1),$B$1,180)</f>
        <v>899118571</v>
      </c>
      <c r="R491">
        <f>[1]!s_west_eps($A491,YEAR($B$1),$B$1,180)</f>
        <v>1.5458999872207599</v>
      </c>
      <c r="S491">
        <f>[1]!s_west_instnum_np($A491,YEAR($B$1),$B$1,180)</f>
        <v>12</v>
      </c>
      <c r="T491">
        <f>[1]!s_west_stdnetprofit($A491,YEAR($B$1),$B$1,180)</f>
        <v>260636516</v>
      </c>
      <c r="U491">
        <f>[1]!s_west_mediannetprofit($A491,YEAR($B$1),$B$1,180)</f>
        <v>851000000</v>
      </c>
      <c r="V491">
        <f>[1]!s_west_maxnetprofit($A491,YEAR($B$1),$B$1,180)</f>
        <v>1504000000</v>
      </c>
      <c r="W491">
        <f>[1]!s_west_minnetprofit($A491,YEAR($B$1),$B$1,180)</f>
        <v>515000000</v>
      </c>
      <c r="X491">
        <f>[1]!s_west_netprofit($A491,YEAR($B$1)+1,$B$1,180)</f>
        <v>1704938401</v>
      </c>
      <c r="Y491">
        <f>[1]!s_west_eps($A491,YEAR($B$1)+1,$B$1,180)</f>
        <v>2.9312999248504599</v>
      </c>
      <c r="Z491">
        <f>[1]!s_west_instnum_np($A491,YEAR($B$1)+1,$B$1,180)</f>
        <v>12</v>
      </c>
      <c r="AA491">
        <f>[1]!s_west_stdnetprofit($A491,YEAR($B$1)+1,$B$1,180)</f>
        <v>377330900</v>
      </c>
      <c r="AB491">
        <f>[1]!s_west_mediannetprofit($A491,YEAR($B$1)+1,$B$1,180)</f>
        <v>1616500000</v>
      </c>
      <c r="AC491">
        <f>[1]!s_west_maxnetprofit($A491,YEAR($B$1)+1,$B$1,180)</f>
        <v>2501000000</v>
      </c>
      <c r="AD491">
        <f>[1]!s_west_minnetprofit($A491,YEAR($B$1)+1,$B$1,180)</f>
        <v>978000000</v>
      </c>
      <c r="AE491">
        <f>[1]!s_west_avgroe($A491,YEAR($B$1),$B$1,180)</f>
        <v>11.3009996414185</v>
      </c>
      <c r="AF491">
        <f>IFERROR([1]!s_info_indexweight($A491,$B$1,"000016.SH"),"")</f>
        <v>0</v>
      </c>
      <c r="AG491">
        <f>IFERROR([1]!s_info_indexweight($A491,$B$1,"000300.SH"),"")</f>
        <v>0</v>
      </c>
      <c r="AH491">
        <f>IFERROR([1]!s_info_indexweight($A491,$B$1,"000905.SH"),"")</f>
        <v>0.48699999999999999</v>
      </c>
      <c r="AI491">
        <f>IFERROR([1]!s_info_indexweight($A491,$B$1,"000852.SH"),"")</f>
        <v>0</v>
      </c>
    </row>
    <row r="492" spans="1:35">
      <c r="A492" t="s">
        <v>524</v>
      </c>
      <c r="B492">
        <f>[1]!s_dq_close($A492,$B$1,3)</f>
        <v>80.400000000000006</v>
      </c>
      <c r="C492">
        <f>[1]!s_dq_volume($A492,$B$1)</f>
        <v>32599204</v>
      </c>
      <c r="D492">
        <f>[1]!s_dq_amount($A492,$B$1)</f>
        <v>2528752355</v>
      </c>
      <c r="E492">
        <f>[1]!s_dq_turn($A492,$B$1)</f>
        <v>8.0313505263699501</v>
      </c>
      <c r="F492">
        <f>[1]!S_VAL_MV($A492,$B$1)</f>
        <v>34670616067.199997</v>
      </c>
      <c r="G492">
        <f>[1]!s_val_ev($A492,$B$1)</f>
        <v>34670616067.199997</v>
      </c>
      <c r="H492">
        <f>[1]!s_val_ev1($A492,$B$1)</f>
        <v>38470872846.139999</v>
      </c>
      <c r="I492">
        <f>IFERROR([1]!s_mq_amount($A492,$B$1),"")</f>
        <v>4880832495</v>
      </c>
      <c r="J492">
        <f>[1]!s_val_pe_ttm($A492,$B$1)</f>
        <v>148.26217651367199</v>
      </c>
      <c r="K492">
        <f>[1]!s_val_pb_lf($A492,$B$1)</f>
        <v>11.468700408935501</v>
      </c>
      <c r="L492">
        <f>[1]!s_val_dividendyield2($A492,$B$1)</f>
        <v>0.27163654541776899</v>
      </c>
      <c r="M492">
        <f>[1]!s_val_evtoebitda($A492,$B$1)</f>
        <v>81.429927815957797</v>
      </c>
      <c r="N492">
        <f>[1]!s_risk_betar24($A492,$B$1)</f>
        <v>1.61249995231628</v>
      </c>
      <c r="O492">
        <f>[1]!s_profitnotice_changeratio($A492,$B$1)</f>
        <v>0</v>
      </c>
      <c r="P492">
        <f>IFERROR([1]!i_pq_pctchange($A492,TEXT(DATE(YEAR($B$1),1,1),"yyyy-mm-dd"),$B$1),"")</f>
        <v>191.85507184737099</v>
      </c>
      <c r="Q492">
        <f>[1]!s_west_netprofit($A492,YEAR($B$1),$B$1,180)</f>
        <v>445250000</v>
      </c>
      <c r="R492">
        <f>[1]!s_west_eps($A492,YEAR($B$1),$B$1,180)</f>
        <v>1.0325000286102299</v>
      </c>
      <c r="S492">
        <f>[1]!s_west_instnum_np($A492,YEAR($B$1),$B$1,180)</f>
        <v>8</v>
      </c>
      <c r="T492">
        <f>[1]!s_west_stdnetprofit($A492,YEAR($B$1),$B$1,180)</f>
        <v>71743093</v>
      </c>
      <c r="U492">
        <f>[1]!s_west_mediannetprofit($A492,YEAR($B$1),$B$1,180)</f>
        <v>435000000</v>
      </c>
      <c r="V492">
        <f>[1]!s_west_maxnetprofit($A492,YEAR($B$1),$B$1,180)</f>
        <v>579000000</v>
      </c>
      <c r="W492">
        <f>[1]!s_west_minnetprofit($A492,YEAR($B$1),$B$1,180)</f>
        <v>362000000</v>
      </c>
      <c r="X492">
        <f>[1]!s_west_netprofit($A492,YEAR($B$1)+1,$B$1,180)</f>
        <v>629625000</v>
      </c>
      <c r="Y492">
        <f>[1]!s_west_eps($A492,YEAR($B$1)+1,$B$1,180)</f>
        <v>1.46010005474091</v>
      </c>
      <c r="Z492">
        <f>[1]!s_west_instnum_np($A492,YEAR($B$1)+1,$B$1,180)</f>
        <v>8</v>
      </c>
      <c r="AA492">
        <f>[1]!s_west_stdnetprofit($A492,YEAR($B$1)+1,$B$1,180)</f>
        <v>152530032</v>
      </c>
      <c r="AB492">
        <f>[1]!s_west_mediannetprofit($A492,YEAR($B$1)+1,$B$1,180)</f>
        <v>605500000</v>
      </c>
      <c r="AC492">
        <f>[1]!s_west_maxnetprofit($A492,YEAR($B$1)+1,$B$1,180)</f>
        <v>968000000</v>
      </c>
      <c r="AD492">
        <f>[1]!s_west_minnetprofit($A492,YEAR($B$1)+1,$B$1,180)</f>
        <v>450000000</v>
      </c>
      <c r="AE492">
        <f>[1]!s_west_avgroe($A492,YEAR($B$1),$B$1,180)</f>
        <v>13.372500419616699</v>
      </c>
      <c r="AF492">
        <f>IFERROR([1]!s_info_indexweight($A492,$B$1,"000016.SH"),"")</f>
        <v>0</v>
      </c>
      <c r="AG492">
        <f>IFERROR([1]!s_info_indexweight($A492,$B$1,"000300.SH"),"")</f>
        <v>0</v>
      </c>
      <c r="AH492">
        <f>IFERROR([1]!s_info_indexweight($A492,$B$1,"000905.SH"),"")</f>
        <v>0</v>
      </c>
      <c r="AI492">
        <f>IFERROR([1]!s_info_indexweight($A492,$B$1,"000852.SH"),"")</f>
        <v>0.16</v>
      </c>
    </row>
    <row r="493" spans="1:35">
      <c r="A493" t="s">
        <v>525</v>
      </c>
      <c r="B493">
        <f>[1]!s_dq_close($A493,$B$1,3)</f>
        <v>12.3</v>
      </c>
      <c r="C493">
        <f>[1]!s_dq_volume($A493,$B$1)</f>
        <v>8088150</v>
      </c>
      <c r="D493">
        <f>[1]!s_dq_amount($A493,$B$1)</f>
        <v>100011531</v>
      </c>
      <c r="E493">
        <f>[1]!s_dq_turn($A493,$B$1)</f>
        <v>0.74952960383339295</v>
      </c>
      <c r="F493">
        <f>[1]!S_VAL_MV($A493,$B$1)</f>
        <v>13351328883.9</v>
      </c>
      <c r="G493">
        <f>[1]!s_val_ev($A493,$B$1)</f>
        <v>13351328883.9</v>
      </c>
      <c r="H493">
        <f>[1]!s_val_ev1($A493,$B$1)</f>
        <v>14368931823.73</v>
      </c>
      <c r="I493">
        <f>IFERROR([1]!s_mq_amount($A493,$B$1),"")</f>
        <v>214587540</v>
      </c>
      <c r="J493">
        <f>[1]!s_val_pe_ttm($A493,$B$1)</f>
        <v>11.6654500961304</v>
      </c>
      <c r="K493">
        <f>[1]!s_val_pb_lf($A493,$B$1)</f>
        <v>1.9706716537475599</v>
      </c>
      <c r="L493">
        <f>[1]!s_val_dividendyield2($A493,$B$1)</f>
        <v>7.3170731707317103</v>
      </c>
      <c r="M493">
        <f>[1]!s_val_evtoebitda($A493,$B$1)</f>
        <v>9.1117844675862294</v>
      </c>
      <c r="N493">
        <f>[1]!s_risk_betar24($A493,$B$1)</f>
        <v>1.4251999855041499</v>
      </c>
      <c r="O493">
        <f>[1]!s_profitnotice_changeratio($A493,$B$1)</f>
        <v>0</v>
      </c>
      <c r="P493">
        <f>IFERROR([1]!i_pq_pctchange($A493,TEXT(DATE(YEAR($B$1),1,1),"yyyy-mm-dd"),$B$1),"")</f>
        <v>0.98522167487684598</v>
      </c>
      <c r="Q493">
        <f>[1]!s_west_netprofit($A493,YEAR($B$1),$B$1,180)</f>
        <v>1269614783</v>
      </c>
      <c r="R493">
        <f>[1]!s_west_eps($A493,YEAR($B$1),$B$1,180)</f>
        <v>1.16960000991821</v>
      </c>
      <c r="S493">
        <f>[1]!s_west_instnum_np($A493,YEAR($B$1),$B$1,180)</f>
        <v>23</v>
      </c>
      <c r="T493">
        <f>[1]!s_west_stdnetprofit($A493,YEAR($B$1),$B$1,180)</f>
        <v>35759294</v>
      </c>
      <c r="U493">
        <f>[1]!s_west_mediannetprofit($A493,YEAR($B$1),$B$1,180)</f>
        <v>1260000000</v>
      </c>
      <c r="V493">
        <f>[1]!s_west_maxnetprofit($A493,YEAR($B$1),$B$1,180)</f>
        <v>1375000000</v>
      </c>
      <c r="W493">
        <f>[1]!s_west_minnetprofit($A493,YEAR($B$1),$B$1,180)</f>
        <v>1227000000</v>
      </c>
      <c r="X493">
        <f>[1]!s_west_netprofit($A493,YEAR($B$1)+1,$B$1,180)</f>
        <v>1419463478</v>
      </c>
      <c r="Y493">
        <f>[1]!s_west_eps($A493,YEAR($B$1)+1,$B$1,180)</f>
        <v>1.30770003795624</v>
      </c>
      <c r="Z493">
        <f>[1]!s_west_instnum_np($A493,YEAR($B$1)+1,$B$1,180)</f>
        <v>23</v>
      </c>
      <c r="AA493">
        <f>[1]!s_west_stdnetprofit($A493,YEAR($B$1)+1,$B$1,180)</f>
        <v>55163244</v>
      </c>
      <c r="AB493">
        <f>[1]!s_west_mediannetprofit($A493,YEAR($B$1)+1,$B$1,180)</f>
        <v>1415000000</v>
      </c>
      <c r="AC493">
        <f>[1]!s_west_maxnetprofit($A493,YEAR($B$1)+1,$B$1,180)</f>
        <v>1520000000</v>
      </c>
      <c r="AD493">
        <f>[1]!s_west_minnetprofit($A493,YEAR($B$1)+1,$B$1,180)</f>
        <v>1320000000</v>
      </c>
      <c r="AE493">
        <f>[1]!s_west_avgroe($A493,YEAR($B$1),$B$1,180)</f>
        <v>18.5182991027832</v>
      </c>
      <c r="AF493">
        <f>IFERROR([1]!s_info_indexweight($A493,$B$1,"000016.SH"),"")</f>
        <v>0</v>
      </c>
      <c r="AG493">
        <f>IFERROR([1]!s_info_indexweight($A493,$B$1,"000300.SH"),"")</f>
        <v>0</v>
      </c>
      <c r="AH493">
        <f>IFERROR([1]!s_info_indexweight($A493,$B$1,"000905.SH"),"")</f>
        <v>0</v>
      </c>
      <c r="AI493">
        <f>IFERROR([1]!s_info_indexweight($A493,$B$1,"000852.SH"),"")</f>
        <v>5.8999999999999997E-2</v>
      </c>
    </row>
    <row r="494" spans="1:35">
      <c r="A494" t="s">
        <v>526</v>
      </c>
      <c r="B494">
        <f>[1]!s_dq_close($A494,$B$1,3)</f>
        <v>45.58</v>
      </c>
      <c r="C494">
        <f>[1]!s_dq_volume($A494,$B$1)</f>
        <v>11287836</v>
      </c>
      <c r="D494">
        <f>[1]!s_dq_amount($A494,$B$1)</f>
        <v>516126692</v>
      </c>
      <c r="E494">
        <f>[1]!s_dq_turn($A494,$B$1)</f>
        <v>6.2046181762774797</v>
      </c>
      <c r="F494">
        <f>[1]!S_VAL_MV($A494,$B$1)</f>
        <v>13765510966</v>
      </c>
      <c r="G494">
        <f>[1]!s_val_ev($A494,$B$1)</f>
        <v>12795127998.6</v>
      </c>
      <c r="H494">
        <f>[1]!s_val_ev1($A494,$B$1)</f>
        <v>13454884974.24</v>
      </c>
      <c r="I494">
        <f>IFERROR([1]!s_mq_amount($A494,$B$1),"")</f>
        <v>1166810855</v>
      </c>
      <c r="J494">
        <f>[1]!s_val_pe_ttm($A494,$B$1)</f>
        <v>96.214561462402301</v>
      </c>
      <c r="K494">
        <f>[1]!s_val_pb_lf($A494,$B$1)</f>
        <v>5.0494461059570304</v>
      </c>
      <c r="L494">
        <f>[1]!s_val_dividendyield2($A494,$B$1)</f>
        <v>0</v>
      </c>
      <c r="M494">
        <f>[1]!s_val_evtoebitda($A494,$B$1)</f>
        <v>56.325895704271197</v>
      </c>
      <c r="N494">
        <f>[1]!s_risk_betar24($A494,$B$1)</f>
        <v>0.48510000109672502</v>
      </c>
      <c r="O494">
        <f>[1]!s_profitnotice_changeratio($A494,$B$1)</f>
        <v>0</v>
      </c>
      <c r="P494">
        <f>IFERROR([1]!i_pq_pctchange($A494,TEXT(DATE(YEAR($B$1),1,1),"yyyy-mm-dd"),$B$1),"")</f>
        <v>2.2890484739676702</v>
      </c>
      <c r="Q494">
        <f>[1]!s_west_netprofit($A494,YEAR($B$1),$B$1,180)</f>
        <v>207928750</v>
      </c>
      <c r="R494">
        <f>[1]!s_west_eps($A494,YEAR($B$1),$B$1,180)</f>
        <v>0.68849998712539695</v>
      </c>
      <c r="S494">
        <f>[1]!s_west_instnum_np($A494,YEAR($B$1),$B$1,180)</f>
        <v>8</v>
      </c>
      <c r="T494">
        <f>[1]!s_west_stdnetprofit($A494,YEAR($B$1),$B$1,180)</f>
        <v>24995429</v>
      </c>
      <c r="U494">
        <f>[1]!s_west_mediannetprofit($A494,YEAR($B$1),$B$1,180)</f>
        <v>205780000</v>
      </c>
      <c r="V494">
        <f>[1]!s_west_maxnetprofit($A494,YEAR($B$1),$B$1,180)</f>
        <v>238040000</v>
      </c>
      <c r="W494">
        <f>[1]!s_west_minnetprofit($A494,YEAR($B$1),$B$1,180)</f>
        <v>157000000</v>
      </c>
      <c r="X494">
        <f>[1]!s_west_netprofit($A494,YEAR($B$1)+1,$B$1,180)</f>
        <v>304468750</v>
      </c>
      <c r="Y494">
        <f>[1]!s_west_eps($A494,YEAR($B$1)+1,$B$1,180)</f>
        <v>1.0081000328064</v>
      </c>
      <c r="Z494">
        <f>[1]!s_west_instnum_np($A494,YEAR($B$1)+1,$B$1,180)</f>
        <v>8</v>
      </c>
      <c r="AA494">
        <f>[1]!s_west_stdnetprofit($A494,YEAR($B$1)+1,$B$1,180)</f>
        <v>36992573</v>
      </c>
      <c r="AB494">
        <f>[1]!s_west_mediannetprofit($A494,YEAR($B$1)+1,$B$1,180)</f>
        <v>298455000</v>
      </c>
      <c r="AC494">
        <f>[1]!s_west_maxnetprofit($A494,YEAR($B$1)+1,$B$1,180)</f>
        <v>367630000</v>
      </c>
      <c r="AD494">
        <f>[1]!s_west_minnetprofit($A494,YEAR($B$1)+1,$B$1,180)</f>
        <v>262900000</v>
      </c>
      <c r="AE494">
        <f>[1]!s_west_avgroe($A494,YEAR($B$1),$B$1,180)</f>
        <v>9.8585996627807599</v>
      </c>
      <c r="AF494">
        <f>IFERROR([1]!s_info_indexweight($A494,$B$1,"000016.SH"),"")</f>
        <v>0</v>
      </c>
      <c r="AG494">
        <f>IFERROR([1]!s_info_indexweight($A494,$B$1,"000300.SH"),"")</f>
        <v>0</v>
      </c>
      <c r="AH494">
        <f>IFERROR([1]!s_info_indexweight($A494,$B$1,"000905.SH"),"")</f>
        <v>0</v>
      </c>
      <c r="AI494">
        <f>IFERROR([1]!s_info_indexweight($A494,$B$1,"000852.SH"),"")</f>
        <v>6.4000000000000001E-2</v>
      </c>
    </row>
    <row r="495" spans="1:35">
      <c r="A495" t="s">
        <v>527</v>
      </c>
      <c r="B495">
        <f>[1]!s_dq_close($A495,$B$1,3)</f>
        <v>22.3</v>
      </c>
      <c r="C495">
        <f>[1]!s_dq_volume($A495,$B$1)</f>
        <v>2959997</v>
      </c>
      <c r="D495">
        <f>[1]!s_dq_amount($A495,$B$1)</f>
        <v>66167401</v>
      </c>
      <c r="E495">
        <f>[1]!s_dq_turn($A495,$B$1)</f>
        <v>1.1994352923251701</v>
      </c>
      <c r="F495">
        <f>[1]!S_VAL_MV($A495,$B$1)</f>
        <v>9653670000</v>
      </c>
      <c r="G495">
        <f>[1]!s_val_ev($A495,$B$1)</f>
        <v>9653670000</v>
      </c>
      <c r="H495">
        <f>[1]!s_val_ev1($A495,$B$1)</f>
        <v>11355629920.370001</v>
      </c>
      <c r="I495">
        <f>IFERROR([1]!s_mq_amount($A495,$B$1),"")</f>
        <v>135238034</v>
      </c>
      <c r="J495">
        <f>[1]!s_val_pe_ttm($A495,$B$1)</f>
        <v>124.62474822998</v>
      </c>
      <c r="K495">
        <f>[1]!s_val_pb_lf($A495,$B$1)</f>
        <v>4.54709672927856</v>
      </c>
      <c r="L495">
        <f>[1]!s_val_dividendyield2($A495,$B$1)</f>
        <v>1.3452914798206299</v>
      </c>
      <c r="M495">
        <f>[1]!s_val_evtoebitda($A495,$B$1)</f>
        <v>55.934171525469701</v>
      </c>
      <c r="N495">
        <f>[1]!s_risk_betar24($A495,$B$1)</f>
        <v>1.4070999622345</v>
      </c>
      <c r="O495">
        <f>[1]!s_profitnotice_changeratio($A495,$B$1)</f>
        <v>0</v>
      </c>
      <c r="P495">
        <f>IFERROR([1]!i_pq_pctchange($A495,TEXT(DATE(YEAR($B$1),1,1),"yyyy-mm-dd"),$B$1),"")</f>
        <v>-26.061007957559699</v>
      </c>
      <c r="Q495">
        <f>[1]!s_west_netprofit($A495,YEAR($B$1),$B$1,180)</f>
        <v>0</v>
      </c>
      <c r="R495">
        <f>[1]!s_west_eps($A495,YEAR($B$1),$B$1,180)</f>
        <v>0</v>
      </c>
      <c r="S495">
        <f>[1]!s_west_instnum_np($A495,YEAR($B$1),$B$1,180)</f>
        <v>0</v>
      </c>
      <c r="T495">
        <f>[1]!s_west_stdnetprofit($A495,YEAR($B$1),$B$1,180)</f>
        <v>0</v>
      </c>
      <c r="U495">
        <f>[1]!s_west_mediannetprofit($A495,YEAR($B$1),$B$1,180)</f>
        <v>0</v>
      </c>
      <c r="V495">
        <f>[1]!s_west_maxnetprofit($A495,YEAR($B$1),$B$1,180)</f>
        <v>0</v>
      </c>
      <c r="W495">
        <f>[1]!s_west_minnetprofit($A495,YEAR($B$1),$B$1,180)</f>
        <v>0</v>
      </c>
      <c r="X495">
        <f>[1]!s_west_netprofit($A495,YEAR($B$1)+1,$B$1,180)</f>
        <v>0</v>
      </c>
      <c r="Y495">
        <f>[1]!s_west_eps($A495,YEAR($B$1)+1,$B$1,180)</f>
        <v>0</v>
      </c>
      <c r="Z495">
        <f>[1]!s_west_instnum_np($A495,YEAR($B$1)+1,$B$1,180)</f>
        <v>0</v>
      </c>
      <c r="AA495">
        <f>[1]!s_west_stdnetprofit($A495,YEAR($B$1)+1,$B$1,180)</f>
        <v>0</v>
      </c>
      <c r="AB495">
        <f>[1]!s_west_mediannetprofit($A495,YEAR($B$1)+1,$B$1,180)</f>
        <v>0</v>
      </c>
      <c r="AC495">
        <f>[1]!s_west_maxnetprofit($A495,YEAR($B$1)+1,$B$1,180)</f>
        <v>0</v>
      </c>
      <c r="AD495">
        <f>[1]!s_west_minnetprofit($A495,YEAR($B$1)+1,$B$1,180)</f>
        <v>0</v>
      </c>
      <c r="AE495">
        <f>[1]!s_west_avgroe($A495,YEAR($B$1),$B$1,180)</f>
        <v>0</v>
      </c>
      <c r="AF495">
        <f>IFERROR([1]!s_info_indexweight($A495,$B$1,"000016.SH"),"")</f>
        <v>0</v>
      </c>
      <c r="AG495">
        <f>IFERROR([1]!s_info_indexweight($A495,$B$1,"000300.SH"),"")</f>
        <v>0</v>
      </c>
      <c r="AH495">
        <f>IFERROR([1]!s_info_indexweight($A495,$B$1,"000905.SH"),"")</f>
        <v>0</v>
      </c>
      <c r="AI495">
        <f>IFERROR([1]!s_info_indexweight($A495,$B$1,"000852.SH"),"")</f>
        <v>3.2000000000000001E-2</v>
      </c>
    </row>
    <row r="496" spans="1:35">
      <c r="A496" t="s">
        <v>528</v>
      </c>
      <c r="B496">
        <f>[1]!s_dq_close($A496,$B$1,3)</f>
        <v>30.1</v>
      </c>
      <c r="C496">
        <f>[1]!s_dq_volume($A496,$B$1)</f>
        <v>8245502</v>
      </c>
      <c r="D496">
        <f>[1]!s_dq_amount($A496,$B$1)</f>
        <v>249033642</v>
      </c>
      <c r="E496">
        <f>[1]!s_dq_turn($A496,$B$1)</f>
        <v>2.5615283432273599</v>
      </c>
      <c r="F496">
        <f>[1]!S_VAL_MV($A496,$B$1)</f>
        <v>9689122154.6000004</v>
      </c>
      <c r="G496">
        <f>[1]!s_val_ev($A496,$B$1)</f>
        <v>9689122154.6000004</v>
      </c>
      <c r="H496">
        <f>[1]!s_val_ev1($A496,$B$1)</f>
        <v>11395424972.5</v>
      </c>
      <c r="I496">
        <f>IFERROR([1]!s_mq_amount($A496,$B$1),"")</f>
        <v>616054388</v>
      </c>
      <c r="J496">
        <f>[1]!s_val_pe_ttm($A496,$B$1)</f>
        <v>27.916358947753899</v>
      </c>
      <c r="K496">
        <f>[1]!s_val_pb_lf($A496,$B$1)</f>
        <v>2.8629169464111301</v>
      </c>
      <c r="L496">
        <f>[1]!s_val_dividendyield2($A496,$B$1)</f>
        <v>1.1598386166144801</v>
      </c>
      <c r="M496">
        <f>[1]!s_val_evtoebitda($A496,$B$1)</f>
        <v>15.0898306914108</v>
      </c>
      <c r="N496">
        <f>[1]!s_risk_betar24($A496,$B$1)</f>
        <v>0.45059999823570301</v>
      </c>
      <c r="O496">
        <f>[1]!s_profitnotice_changeratio($A496,$B$1)</f>
        <v>0</v>
      </c>
      <c r="P496">
        <f>IFERROR([1]!i_pq_pctchange($A496,TEXT(DATE(YEAR($B$1),1,1),"yyyy-mm-dd"),$B$1),"")</f>
        <v>-41.535792902027801</v>
      </c>
      <c r="Q496">
        <f>[1]!s_west_netprofit($A496,YEAR($B$1),$B$1,180)</f>
        <v>469196175</v>
      </c>
      <c r="R496">
        <f>[1]!s_west_eps($A496,YEAR($B$1),$B$1,180)</f>
        <v>1.4575999975204501</v>
      </c>
      <c r="S496">
        <f>[1]!s_west_instnum_np($A496,YEAR($B$1),$B$1,180)</f>
        <v>25</v>
      </c>
      <c r="T496">
        <f>[1]!s_west_stdnetprofit($A496,YEAR($B$1),$B$1,180)</f>
        <v>67145992</v>
      </c>
      <c r="U496">
        <f>[1]!s_west_mediannetprofit($A496,YEAR($B$1),$B$1,180)</f>
        <v>439500000</v>
      </c>
      <c r="V496">
        <f>[1]!s_west_maxnetprofit($A496,YEAR($B$1),$B$1,180)</f>
        <v>645280554</v>
      </c>
      <c r="W496">
        <f>[1]!s_west_minnetprofit($A496,YEAR($B$1),$B$1,180)</f>
        <v>411000000</v>
      </c>
      <c r="X496">
        <f>[1]!s_west_netprofit($A496,YEAR($B$1)+1,$B$1,180)</f>
        <v>612465427</v>
      </c>
      <c r="Y496">
        <f>[1]!s_west_eps($A496,YEAR($B$1)+1,$B$1,180)</f>
        <v>1.90269994735718</v>
      </c>
      <c r="Z496">
        <f>[1]!s_west_instnum_np($A496,YEAR($B$1)+1,$B$1,180)</f>
        <v>25</v>
      </c>
      <c r="AA496">
        <f>[1]!s_west_stdnetprofit($A496,YEAR($B$1)+1,$B$1,180)</f>
        <v>85641223</v>
      </c>
      <c r="AB496">
        <f>[1]!s_west_mediannetprofit($A496,YEAR($B$1)+1,$B$1,180)</f>
        <v>588500000</v>
      </c>
      <c r="AC496">
        <f>[1]!s_west_maxnetprofit($A496,YEAR($B$1)+1,$B$1,180)</f>
        <v>855301112</v>
      </c>
      <c r="AD496">
        <f>[1]!s_west_minnetprofit($A496,YEAR($B$1)+1,$B$1,180)</f>
        <v>527000000</v>
      </c>
      <c r="AE496">
        <f>[1]!s_west_avgroe($A496,YEAR($B$1),$B$1,180)</f>
        <v>13.7529001235962</v>
      </c>
      <c r="AF496">
        <f>IFERROR([1]!s_info_indexweight($A496,$B$1,"000016.SH"),"")</f>
        <v>0</v>
      </c>
      <c r="AG496">
        <f>IFERROR([1]!s_info_indexweight($A496,$B$1,"000300.SH"),"")</f>
        <v>0</v>
      </c>
      <c r="AH496">
        <f>IFERROR([1]!s_info_indexweight($A496,$B$1,"000905.SH"),"")</f>
        <v>0</v>
      </c>
      <c r="AI496">
        <f>IFERROR([1]!s_info_indexweight($A496,$B$1,"000852.SH"),"")</f>
        <v>6.0999999999999999E-2</v>
      </c>
    </row>
    <row r="497" spans="1:35">
      <c r="A497" t="s">
        <v>529</v>
      </c>
      <c r="B497">
        <f>[1]!s_dq_close($A497,$B$1,3)</f>
        <v>10.4</v>
      </c>
      <c r="C497">
        <f>[1]!s_dq_volume($A497,$B$1)</f>
        <v>11212235</v>
      </c>
      <c r="D497">
        <f>[1]!s_dq_amount($A497,$B$1)</f>
        <v>117403563</v>
      </c>
      <c r="E497">
        <f>[1]!s_dq_turn($A497,$B$1)</f>
        <v>2.2374175761530899</v>
      </c>
      <c r="F497">
        <f>[1]!S_VAL_MV($A497,$B$1)</f>
        <v>7744287616</v>
      </c>
      <c r="G497">
        <f>[1]!s_val_ev($A497,$B$1)</f>
        <v>7744287616</v>
      </c>
      <c r="H497">
        <f>[1]!s_val_ev1($A497,$B$1)</f>
        <v>8357185952.1400003</v>
      </c>
      <c r="I497">
        <f>IFERROR([1]!s_mq_amount($A497,$B$1),"")</f>
        <v>266868663</v>
      </c>
      <c r="J497">
        <f>[1]!s_val_pe_ttm($A497,$B$1)</f>
        <v>402.03244018554699</v>
      </c>
      <c r="K497">
        <f>[1]!s_val_pb_lf($A497,$B$1)</f>
        <v>6.1636033058166504</v>
      </c>
      <c r="L497">
        <f>[1]!s_val_dividendyield2($A497,$B$1)</f>
        <v>0.21129821477952701</v>
      </c>
      <c r="M497">
        <f>[1]!s_val_evtoebitda($A497,$B$1)</f>
        <v>73.297122633258496</v>
      </c>
      <c r="N497">
        <f>[1]!s_risk_betar24($A497,$B$1)</f>
        <v>1.5468000173568699</v>
      </c>
      <c r="O497">
        <f>[1]!s_profitnotice_changeratio($A497,$B$1)</f>
        <v>0</v>
      </c>
      <c r="P497">
        <f>IFERROR([1]!i_pq_pctchange($A497,TEXT(DATE(YEAR($B$1),1,1),"yyyy-mm-dd"),$B$1),"")</f>
        <v>-22.357647932826399</v>
      </c>
      <c r="Q497">
        <f>[1]!s_west_netprofit($A497,YEAR($B$1),$B$1,180)</f>
        <v>0</v>
      </c>
      <c r="R497">
        <f>[1]!s_west_eps($A497,YEAR($B$1),$B$1,180)</f>
        <v>0</v>
      </c>
      <c r="S497">
        <f>[1]!s_west_instnum_np($A497,YEAR($B$1),$B$1,180)</f>
        <v>0</v>
      </c>
      <c r="T497">
        <f>[1]!s_west_stdnetprofit($A497,YEAR($B$1),$B$1,180)</f>
        <v>0</v>
      </c>
      <c r="U497">
        <f>[1]!s_west_mediannetprofit($A497,YEAR($B$1),$B$1,180)</f>
        <v>0</v>
      </c>
      <c r="V497">
        <f>[1]!s_west_maxnetprofit($A497,YEAR($B$1),$B$1,180)</f>
        <v>0</v>
      </c>
      <c r="W497">
        <f>[1]!s_west_minnetprofit($A497,YEAR($B$1),$B$1,180)</f>
        <v>0</v>
      </c>
      <c r="X497">
        <f>[1]!s_west_netprofit($A497,YEAR($B$1)+1,$B$1,180)</f>
        <v>0</v>
      </c>
      <c r="Y497">
        <f>[1]!s_west_eps($A497,YEAR($B$1)+1,$B$1,180)</f>
        <v>0</v>
      </c>
      <c r="Z497">
        <f>[1]!s_west_instnum_np($A497,YEAR($B$1)+1,$B$1,180)</f>
        <v>0</v>
      </c>
      <c r="AA497">
        <f>[1]!s_west_stdnetprofit($A497,YEAR($B$1)+1,$B$1,180)</f>
        <v>0</v>
      </c>
      <c r="AB497">
        <f>[1]!s_west_mediannetprofit($A497,YEAR($B$1)+1,$B$1,180)</f>
        <v>0</v>
      </c>
      <c r="AC497">
        <f>[1]!s_west_maxnetprofit($A497,YEAR($B$1)+1,$B$1,180)</f>
        <v>0</v>
      </c>
      <c r="AD497">
        <f>[1]!s_west_minnetprofit($A497,YEAR($B$1)+1,$B$1,180)</f>
        <v>0</v>
      </c>
      <c r="AE497">
        <f>[1]!s_west_avgroe($A497,YEAR($B$1),$B$1,180)</f>
        <v>0</v>
      </c>
      <c r="AF497">
        <f>IFERROR([1]!s_info_indexweight($A497,$B$1,"000016.SH"),"")</f>
        <v>0</v>
      </c>
      <c r="AG497">
        <f>IFERROR([1]!s_info_indexweight($A497,$B$1,"000300.SH"),"")</f>
        <v>0</v>
      </c>
      <c r="AH497">
        <f>IFERROR([1]!s_info_indexweight($A497,$B$1,"000905.SH"),"")</f>
        <v>0</v>
      </c>
      <c r="AI497">
        <f>IFERROR([1]!s_info_indexweight($A497,$B$1,"000852.SH"),"")</f>
        <v>5.0999999999999997E-2</v>
      </c>
    </row>
    <row r="498" spans="1:35">
      <c r="A498" t="s">
        <v>530</v>
      </c>
      <c r="B498">
        <f>[1]!s_dq_close($A498,$B$1,3)</f>
        <v>34.799999999999997</v>
      </c>
      <c r="C498">
        <f>[1]!s_dq_volume($A498,$B$1)</f>
        <v>11926480</v>
      </c>
      <c r="D498">
        <f>[1]!s_dq_amount($A498,$B$1)</f>
        <v>415825013</v>
      </c>
      <c r="E498">
        <f>[1]!s_dq_turn($A498,$B$1)</f>
        <v>2.0045801855714398</v>
      </c>
      <c r="F498">
        <f>[1]!S_VAL_MV($A498,$B$1)</f>
        <v>21085542128.400002</v>
      </c>
      <c r="G498">
        <f>[1]!s_val_ev($A498,$B$1)</f>
        <v>21085542128.400002</v>
      </c>
      <c r="H498">
        <f>[1]!s_val_ev1($A498,$B$1)</f>
        <v>23918308382.310001</v>
      </c>
      <c r="I498">
        <f>IFERROR([1]!s_mq_amount($A498,$B$1),"")</f>
        <v>1141185628</v>
      </c>
      <c r="J498">
        <f>[1]!s_val_pe_ttm($A498,$B$1)</f>
        <v>16.910932540893601</v>
      </c>
      <c r="K498">
        <f>[1]!s_val_pb_lf($A498,$B$1)</f>
        <v>3.0069379806518599</v>
      </c>
      <c r="L498">
        <f>[1]!s_val_dividendyield2($A498,$B$1)</f>
        <v>5.1724137931034502</v>
      </c>
      <c r="M498">
        <f>[1]!s_val_evtoebitda($A498,$B$1)</f>
        <v>10.391870501456401</v>
      </c>
      <c r="N498">
        <f>[1]!s_risk_betar24($A498,$B$1)</f>
        <v>1.0729000568389899</v>
      </c>
      <c r="O498">
        <f>[1]!s_profitnotice_changeratio($A498,$B$1)</f>
        <v>0</v>
      </c>
      <c r="P498">
        <f>IFERROR([1]!i_pq_pctchange($A498,TEXT(DATE(YEAR($B$1),1,1),"yyyy-mm-dd"),$B$1),"")</f>
        <v>-0.72988301998246896</v>
      </c>
      <c r="Q498">
        <f>[1]!s_west_netprofit($A498,YEAR($B$1),$B$1,180)</f>
        <v>1563358333</v>
      </c>
      <c r="R498">
        <f>[1]!s_west_eps($A498,YEAR($B$1),$B$1,180)</f>
        <v>2.58019995689392</v>
      </c>
      <c r="S498">
        <f>[1]!s_west_instnum_np($A498,YEAR($B$1),$B$1,180)</f>
        <v>12</v>
      </c>
      <c r="T498">
        <f>[1]!s_west_stdnetprofit($A498,YEAR($B$1),$B$1,180)</f>
        <v>43020871</v>
      </c>
      <c r="U498">
        <f>[1]!s_west_mediannetprofit($A498,YEAR($B$1),$B$1,180)</f>
        <v>1546000000</v>
      </c>
      <c r="V498">
        <f>[1]!s_west_maxnetprofit($A498,YEAR($B$1),$B$1,180)</f>
        <v>1632000000</v>
      </c>
      <c r="W498">
        <f>[1]!s_west_minnetprofit($A498,YEAR($B$1),$B$1,180)</f>
        <v>1506000000</v>
      </c>
      <c r="X498">
        <f>[1]!s_west_netprofit($A498,YEAR($B$1)+1,$B$1,180)</f>
        <v>1811871667</v>
      </c>
      <c r="Y498">
        <f>[1]!s_west_eps($A498,YEAR($B$1)+1,$B$1,180)</f>
        <v>2.9902999401092498</v>
      </c>
      <c r="Z498">
        <f>[1]!s_west_instnum_np($A498,YEAR($B$1)+1,$B$1,180)</f>
        <v>12</v>
      </c>
      <c r="AA498">
        <f>[1]!s_west_stdnetprofit($A498,YEAR($B$1)+1,$B$1,180)</f>
        <v>74769691</v>
      </c>
      <c r="AB498">
        <f>[1]!s_west_mediannetprofit($A498,YEAR($B$1)+1,$B$1,180)</f>
        <v>1800000000</v>
      </c>
      <c r="AC498">
        <f>[1]!s_west_maxnetprofit($A498,YEAR($B$1)+1,$B$1,180)</f>
        <v>1965000000</v>
      </c>
      <c r="AD498">
        <f>[1]!s_west_minnetprofit($A498,YEAR($B$1)+1,$B$1,180)</f>
        <v>1719000000</v>
      </c>
      <c r="AE498">
        <f>[1]!s_west_avgroe($A498,YEAR($B$1),$B$1,180)</f>
        <v>18.00830078125</v>
      </c>
      <c r="AF498">
        <f>IFERROR([1]!s_info_indexweight($A498,$B$1,"000016.SH"),"")</f>
        <v>0</v>
      </c>
      <c r="AG498">
        <f>IFERROR([1]!s_info_indexweight($A498,$B$1,"000300.SH"),"")</f>
        <v>0</v>
      </c>
      <c r="AH498">
        <f>IFERROR([1]!s_info_indexweight($A498,$B$1,"000905.SH"),"")</f>
        <v>0</v>
      </c>
      <c r="AI498">
        <f>IFERROR([1]!s_info_indexweight($A498,$B$1,"000852.SH"),"")</f>
        <v>0.13400000000000001</v>
      </c>
    </row>
    <row r="499" spans="1:35">
      <c r="A499" t="s">
        <v>531</v>
      </c>
      <c r="B499">
        <f>[1]!s_dq_close($A499,$B$1,3)</f>
        <v>81.7</v>
      </c>
      <c r="C499">
        <f>[1]!s_dq_volume($A499,$B$1)</f>
        <v>16699807</v>
      </c>
      <c r="D499">
        <f>[1]!s_dq_amount($A499,$B$1)</f>
        <v>1357183054</v>
      </c>
      <c r="E499">
        <f>[1]!s_dq_turn($A499,$B$1)</f>
        <v>8.4976491516220491</v>
      </c>
      <c r="F499">
        <f>[1]!S_VAL_MV($A499,$B$1)</f>
        <v>16055902139</v>
      </c>
      <c r="G499">
        <f>[1]!s_val_ev($A499,$B$1)</f>
        <v>16055902139</v>
      </c>
      <c r="H499">
        <f>[1]!s_val_ev1($A499,$B$1)</f>
        <v>16326260261.549999</v>
      </c>
      <c r="I499">
        <f>IFERROR([1]!s_mq_amount($A499,$B$1),"")</f>
        <v>2216914955</v>
      </c>
      <c r="J499">
        <f>[1]!s_val_pe_ttm($A499,$B$1)</f>
        <v>284.83163452148398</v>
      </c>
      <c r="K499">
        <f>[1]!s_val_pb_lf($A499,$B$1)</f>
        <v>13.3264465332031</v>
      </c>
      <c r="L499">
        <f>[1]!s_val_dividendyield2($A499,$B$1)</f>
        <v>0.244798042238491</v>
      </c>
      <c r="M499">
        <f>[1]!s_val_evtoebitda($A499,$B$1)</f>
        <v>91.190154383899298</v>
      </c>
      <c r="N499">
        <f>[1]!s_risk_betar24($A499,$B$1)</f>
        <v>0.90700000524520896</v>
      </c>
      <c r="O499">
        <f>[1]!s_profitnotice_changeratio($A499,$B$1)</f>
        <v>0</v>
      </c>
      <c r="P499">
        <f>IFERROR([1]!i_pq_pctchange($A499,TEXT(DATE(YEAR($B$1),1,1),"yyyy-mm-dd"),$B$1),"")</f>
        <v>-8.5720680393912296</v>
      </c>
      <c r="Q499">
        <f>[1]!s_west_netprofit($A499,YEAR($B$1),$B$1,180)</f>
        <v>98960000</v>
      </c>
      <c r="R499">
        <f>[1]!s_west_eps($A499,YEAR($B$1),$B$1,180)</f>
        <v>0.502300024032593</v>
      </c>
      <c r="S499">
        <f>[1]!s_west_instnum_np($A499,YEAR($B$1),$B$1,180)</f>
        <v>4</v>
      </c>
      <c r="T499">
        <f>[1]!s_west_stdnetprofit($A499,YEAR($B$1),$B$1,180)</f>
        <v>15888982</v>
      </c>
      <c r="U499">
        <f>[1]!s_west_mediannetprofit($A499,YEAR($B$1),$B$1,180)</f>
        <v>104000000</v>
      </c>
      <c r="V499">
        <f>[1]!s_west_maxnetprofit($A499,YEAR($B$1),$B$1,180)</f>
        <v>112000000</v>
      </c>
      <c r="W499">
        <f>[1]!s_west_minnetprofit($A499,YEAR($B$1),$B$1,180)</f>
        <v>75840000</v>
      </c>
      <c r="X499">
        <f>[1]!s_west_netprofit($A499,YEAR($B$1)+1,$B$1,180)</f>
        <v>115915000</v>
      </c>
      <c r="Y499">
        <f>[1]!s_west_eps($A499,YEAR($B$1)+1,$B$1,180)</f>
        <v>0.58840000629425004</v>
      </c>
      <c r="Z499">
        <f>[1]!s_west_instnum_np($A499,YEAR($B$1)+1,$B$1,180)</f>
        <v>4</v>
      </c>
      <c r="AA499">
        <f>[1]!s_west_stdnetprofit($A499,YEAR($B$1)+1,$B$1,180)</f>
        <v>21534211</v>
      </c>
      <c r="AB499">
        <f>[1]!s_west_mediannetprofit($A499,YEAR($B$1)+1,$B$1,180)</f>
        <v>122500000</v>
      </c>
      <c r="AC499">
        <f>[1]!s_west_maxnetprofit($A499,YEAR($B$1)+1,$B$1,180)</f>
        <v>134000000</v>
      </c>
      <c r="AD499">
        <f>[1]!s_west_minnetprofit($A499,YEAR($B$1)+1,$B$1,180)</f>
        <v>84660000</v>
      </c>
      <c r="AE499">
        <f>[1]!s_west_avgroe($A499,YEAR($B$1),$B$1,180)</f>
        <v>7.78999996185303</v>
      </c>
      <c r="AF499">
        <f>IFERROR([1]!s_info_indexweight($A499,$B$1,"000016.SH"),"")</f>
        <v>0</v>
      </c>
      <c r="AG499">
        <f>IFERROR([1]!s_info_indexweight($A499,$B$1,"000300.SH"),"")</f>
        <v>0</v>
      </c>
      <c r="AH499">
        <f>IFERROR([1]!s_info_indexweight($A499,$B$1,"000905.SH"),"")</f>
        <v>0</v>
      </c>
      <c r="AI499">
        <f>IFERROR([1]!s_info_indexweight($A499,$B$1,"000852.SH"),"")</f>
        <v>9.6000000000000002E-2</v>
      </c>
    </row>
    <row r="500" spans="1:35">
      <c r="A500" t="s">
        <v>532</v>
      </c>
      <c r="B500">
        <f>[1]!s_dq_close($A500,$B$1,3)</f>
        <v>88.2</v>
      </c>
      <c r="C500">
        <f>[1]!s_dq_volume($A500,$B$1)</f>
        <v>7452837</v>
      </c>
      <c r="D500">
        <f>[1]!s_dq_amount($A500,$B$1)</f>
        <v>644002635</v>
      </c>
      <c r="E500">
        <f>[1]!s_dq_turn($A500,$B$1)</f>
        <v>4.0854204731009398</v>
      </c>
      <c r="F500">
        <f>[1]!S_VAL_MV($A500,$B$1)</f>
        <v>17100277387.200001</v>
      </c>
      <c r="G500">
        <f>[1]!s_val_ev($A500,$B$1)</f>
        <v>17100277387.200001</v>
      </c>
      <c r="H500">
        <f>[1]!s_val_ev1($A500,$B$1)</f>
        <v>19548882618.860001</v>
      </c>
      <c r="I500">
        <f>IFERROR([1]!s_mq_amount($A500,$B$1),"")</f>
        <v>2729922761</v>
      </c>
      <c r="J500">
        <f>[1]!s_val_pe_ttm($A500,$B$1)</f>
        <v>58.176052093505902</v>
      </c>
      <c r="K500">
        <f>[1]!s_val_pb_lf($A500,$B$1)</f>
        <v>6.2280225753784197</v>
      </c>
      <c r="L500">
        <f>[1]!s_val_dividendyield2($A500,$B$1)</f>
        <v>0.56689342403628096</v>
      </c>
      <c r="M500">
        <f>[1]!s_val_evtoebitda($A500,$B$1)</f>
        <v>24.917724799408902</v>
      </c>
      <c r="N500">
        <f>[1]!s_risk_betar24($A500,$B$1)</f>
        <v>0.82550001144409202</v>
      </c>
      <c r="O500">
        <f>[1]!s_profitnotice_changeratio($A500,$B$1)</f>
        <v>0</v>
      </c>
      <c r="P500">
        <f>IFERROR([1]!i_pq_pctchange($A500,TEXT(DATE(YEAR($B$1),1,1),"yyyy-mm-dd"),$B$1),"")</f>
        <v>64.189386578506003</v>
      </c>
      <c r="Q500">
        <f>[1]!s_west_netprofit($A500,YEAR($B$1),$B$1,180)</f>
        <v>457666667</v>
      </c>
      <c r="R500">
        <f>[1]!s_west_eps($A500,YEAR($B$1),$B$1,180)</f>
        <v>2.3605999946594198</v>
      </c>
      <c r="S500">
        <f>[1]!s_west_instnum_np($A500,YEAR($B$1),$B$1,180)</f>
        <v>3</v>
      </c>
      <c r="T500">
        <f>[1]!s_west_stdnetprofit($A500,YEAR($B$1),$B$1,180)</f>
        <v>35118846</v>
      </c>
      <c r="U500">
        <f>[1]!s_west_mediannetprofit($A500,YEAR($B$1),$B$1,180)</f>
        <v>461000000</v>
      </c>
      <c r="V500">
        <f>[1]!s_west_maxnetprofit($A500,YEAR($B$1),$B$1,180)</f>
        <v>491000000</v>
      </c>
      <c r="W500">
        <f>[1]!s_west_minnetprofit($A500,YEAR($B$1),$B$1,180)</f>
        <v>421000000</v>
      </c>
      <c r="X500">
        <f>[1]!s_west_netprofit($A500,YEAR($B$1)+1,$B$1,180)</f>
        <v>661000000</v>
      </c>
      <c r="Y500">
        <f>[1]!s_west_eps($A500,YEAR($B$1)+1,$B$1,180)</f>
        <v>3.4093000888824498</v>
      </c>
      <c r="Z500">
        <f>[1]!s_west_instnum_np($A500,YEAR($B$1)+1,$B$1,180)</f>
        <v>3</v>
      </c>
      <c r="AA500">
        <f>[1]!s_west_stdnetprofit($A500,YEAR($B$1)+1,$B$1,180)</f>
        <v>38118237</v>
      </c>
      <c r="AB500">
        <f>[1]!s_west_mediannetprofit($A500,YEAR($B$1)+1,$B$1,180)</f>
        <v>682000000</v>
      </c>
      <c r="AC500">
        <f>[1]!s_west_maxnetprofit($A500,YEAR($B$1)+1,$B$1,180)</f>
        <v>684000000</v>
      </c>
      <c r="AD500">
        <f>[1]!s_west_minnetprofit($A500,YEAR($B$1)+1,$B$1,180)</f>
        <v>617000000</v>
      </c>
      <c r="AE500">
        <f>[1]!s_west_avgroe($A500,YEAR($B$1),$B$1,180)</f>
        <v>14.406700134277299</v>
      </c>
      <c r="AF500">
        <f>IFERROR([1]!s_info_indexweight($A500,$B$1,"000016.SH"),"")</f>
        <v>0</v>
      </c>
      <c r="AG500">
        <f>IFERROR([1]!s_info_indexweight($A500,$B$1,"000300.SH"),"")</f>
        <v>0</v>
      </c>
      <c r="AH500">
        <f>IFERROR([1]!s_info_indexweight($A500,$B$1,"000905.SH"),"")</f>
        <v>0</v>
      </c>
      <c r="AI500">
        <f>IFERROR([1]!s_info_indexweight($A500,$B$1,"000852.SH"),"")</f>
        <v>9.6000000000000002E-2</v>
      </c>
    </row>
    <row r="501" spans="1:35">
      <c r="A501" t="s">
        <v>533</v>
      </c>
      <c r="B501">
        <f>[1]!s_dq_close($A501,$B$1,3)</f>
        <v>40.78</v>
      </c>
      <c r="C501">
        <f>[1]!s_dq_volume($A501,$B$1)</f>
        <v>1556600</v>
      </c>
      <c r="D501">
        <f>[1]!s_dq_amount($A501,$B$1)</f>
        <v>63640148</v>
      </c>
      <c r="E501">
        <f>[1]!s_dq_turn($A501,$B$1)</f>
        <v>0.53971360291481096</v>
      </c>
      <c r="F501">
        <f>[1]!S_VAL_MV($A501,$B$1)</f>
        <v>16883715454.68</v>
      </c>
      <c r="G501">
        <f>[1]!s_val_ev($A501,$B$1)</f>
        <v>16883715454.68</v>
      </c>
      <c r="H501">
        <f>[1]!s_val_ev1($A501,$B$1)</f>
        <v>17243693051.369999</v>
      </c>
      <c r="I501">
        <f>IFERROR([1]!s_mq_amount($A501,$B$1),"")</f>
        <v>135680164</v>
      </c>
      <c r="J501">
        <f>[1]!s_val_pe_ttm($A501,$B$1)</f>
        <v>26.253812789916999</v>
      </c>
      <c r="K501">
        <f>[1]!s_val_pb_lf($A501,$B$1)</f>
        <v>4.5332598686218297</v>
      </c>
      <c r="L501">
        <f>[1]!s_val_dividendyield2($A501,$B$1)</f>
        <v>0</v>
      </c>
      <c r="M501">
        <f>[1]!s_val_evtoebitda($A501,$B$1)</f>
        <v>16.914447928574099</v>
      </c>
      <c r="N501">
        <f>[1]!s_risk_betar24($A501,$B$1)</f>
        <v>1.5167000293731701</v>
      </c>
      <c r="O501">
        <f>[1]!s_profitnotice_changeratio($A501,$B$1)</f>
        <v>0</v>
      </c>
      <c r="P501">
        <f>IFERROR([1]!i_pq_pctchange($A501,TEXT(DATE(YEAR($B$1),1,1),"yyyy-mm-dd"),$B$1),"")</f>
        <v>-13.911758496938999</v>
      </c>
      <c r="Q501">
        <f>[1]!s_west_netprofit($A501,YEAR($B$1),$B$1,180)</f>
        <v>697130000</v>
      </c>
      <c r="R501">
        <f>[1]!s_west_eps($A501,YEAR($B$1),$B$1,180)</f>
        <v>1.68379998207092</v>
      </c>
      <c r="S501">
        <f>[1]!s_west_instnum_np($A501,YEAR($B$1),$B$1,180)</f>
        <v>1</v>
      </c>
      <c r="T501">
        <f>[1]!s_west_stdnetprofit($A501,YEAR($B$1),$B$1,180)</f>
        <v>0</v>
      </c>
      <c r="U501">
        <f>[1]!s_west_mediannetprofit($A501,YEAR($B$1),$B$1,180)</f>
        <v>697130000</v>
      </c>
      <c r="V501">
        <f>[1]!s_west_maxnetprofit($A501,YEAR($B$1),$B$1,180)</f>
        <v>697130000</v>
      </c>
      <c r="W501">
        <f>[1]!s_west_minnetprofit($A501,YEAR($B$1),$B$1,180)</f>
        <v>697130000</v>
      </c>
      <c r="X501">
        <f>[1]!s_west_netprofit($A501,YEAR($B$1)+1,$B$1,180)</f>
        <v>772650000</v>
      </c>
      <c r="Y501">
        <f>[1]!s_west_eps($A501,YEAR($B$1)+1,$B$1,180)</f>
        <v>1.86619997024536</v>
      </c>
      <c r="Z501">
        <f>[1]!s_west_instnum_np($A501,YEAR($B$1)+1,$B$1,180)</f>
        <v>1</v>
      </c>
      <c r="AA501">
        <f>[1]!s_west_stdnetprofit($A501,YEAR($B$1)+1,$B$1,180)</f>
        <v>0</v>
      </c>
      <c r="AB501">
        <f>[1]!s_west_mediannetprofit($A501,YEAR($B$1)+1,$B$1,180)</f>
        <v>772650000</v>
      </c>
      <c r="AC501">
        <f>[1]!s_west_maxnetprofit($A501,YEAR($B$1)+1,$B$1,180)</f>
        <v>772650000</v>
      </c>
      <c r="AD501">
        <f>[1]!s_west_minnetprofit($A501,YEAR($B$1)+1,$B$1,180)</f>
        <v>772650000</v>
      </c>
      <c r="AE501">
        <f>[1]!s_west_avgroe($A501,YEAR($B$1),$B$1,180)</f>
        <v>0</v>
      </c>
      <c r="AF501">
        <f>IFERROR([1]!s_info_indexweight($A501,$B$1,"000016.SH"),"")</f>
        <v>0</v>
      </c>
      <c r="AG501">
        <f>IFERROR([1]!s_info_indexweight($A501,$B$1,"000300.SH"),"")</f>
        <v>0</v>
      </c>
      <c r="AH501">
        <f>IFERROR([1]!s_info_indexweight($A501,$B$1,"000905.SH"),"")</f>
        <v>0</v>
      </c>
      <c r="AI501">
        <f>IFERROR([1]!s_info_indexweight($A501,$B$1,"000852.SH"),"")</f>
        <v>3.5999999999999997E-2</v>
      </c>
    </row>
    <row r="502" spans="1:35">
      <c r="A502" t="s">
        <v>534</v>
      </c>
      <c r="B502">
        <f>[1]!s_dq_close($A502,$B$1,3)</f>
        <v>29.47</v>
      </c>
      <c r="C502">
        <f>[1]!s_dq_volume($A502,$B$1)</f>
        <v>8209927</v>
      </c>
      <c r="D502">
        <f>[1]!s_dq_amount($A502,$B$1)</f>
        <v>241447958</v>
      </c>
      <c r="E502">
        <f>[1]!s_dq_turn($A502,$B$1)</f>
        <v>1.5649504541144399</v>
      </c>
      <c r="F502">
        <f>[1]!S_VAL_MV($A502,$B$1)</f>
        <v>15469364138.27</v>
      </c>
      <c r="G502">
        <f>[1]!s_val_ev($A502,$B$1)</f>
        <v>15469364138.27</v>
      </c>
      <c r="H502">
        <f>[1]!s_val_ev1($A502,$B$1)</f>
        <v>15922056397.139999</v>
      </c>
      <c r="I502">
        <f>IFERROR([1]!s_mq_amount($A502,$B$1),"")</f>
        <v>508750980</v>
      </c>
      <c r="J502">
        <f>[1]!s_val_pe_ttm($A502,$B$1)</f>
        <v>19.5349025726318</v>
      </c>
      <c r="K502">
        <f>[1]!s_val_pb_lf($A502,$B$1)</f>
        <v>2.2437825202941899</v>
      </c>
      <c r="L502">
        <f>[1]!s_val_dividendyield2($A502,$B$1)</f>
        <v>1.6966406515100101</v>
      </c>
      <c r="M502">
        <f>[1]!s_val_evtoebitda($A502,$B$1)</f>
        <v>11.353491232269301</v>
      </c>
      <c r="N502">
        <f>[1]!s_risk_betar24($A502,$B$1)</f>
        <v>1.5285999774932899</v>
      </c>
      <c r="O502">
        <f>[1]!s_profitnotice_changeratio($A502,$B$1)</f>
        <v>0</v>
      </c>
      <c r="P502">
        <f>IFERROR([1]!i_pq_pctchange($A502,TEXT(DATE(YEAR($B$1),1,1),"yyyy-mm-dd"),$B$1),"")</f>
        <v>-2.0679246785413299</v>
      </c>
      <c r="Q502">
        <f>[1]!s_west_netprofit($A502,YEAR($B$1),$B$1,180)</f>
        <v>969286154</v>
      </c>
      <c r="R502">
        <f>[1]!s_west_eps($A502,YEAR($B$1),$B$1,180)</f>
        <v>1.8464000225067101</v>
      </c>
      <c r="S502">
        <f>[1]!s_west_instnum_np($A502,YEAR($B$1),$B$1,180)</f>
        <v>13</v>
      </c>
      <c r="T502">
        <f>[1]!s_west_stdnetprofit($A502,YEAR($B$1),$B$1,180)</f>
        <v>37736073</v>
      </c>
      <c r="U502">
        <f>[1]!s_west_mediannetprofit($A502,YEAR($B$1),$B$1,180)</f>
        <v>957000000</v>
      </c>
      <c r="V502">
        <f>[1]!s_west_maxnetprofit($A502,YEAR($B$1),$B$1,180)</f>
        <v>1041000000</v>
      </c>
      <c r="W502">
        <f>[1]!s_west_minnetprofit($A502,YEAR($B$1),$B$1,180)</f>
        <v>916000000</v>
      </c>
      <c r="X502">
        <f>[1]!s_west_netprofit($A502,YEAR($B$1)+1,$B$1,180)</f>
        <v>1203591538</v>
      </c>
      <c r="Y502">
        <f>[1]!s_west_eps($A502,YEAR($B$1)+1,$B$1,180)</f>
        <v>2.2927000522613499</v>
      </c>
      <c r="Z502">
        <f>[1]!s_west_instnum_np($A502,YEAR($B$1)+1,$B$1,180)</f>
        <v>13</v>
      </c>
      <c r="AA502">
        <f>[1]!s_west_stdnetprofit($A502,YEAR($B$1)+1,$B$1,180)</f>
        <v>58540315</v>
      </c>
      <c r="AB502">
        <f>[1]!s_west_mediannetprofit($A502,YEAR($B$1)+1,$B$1,180)</f>
        <v>1195000000</v>
      </c>
      <c r="AC502">
        <f>[1]!s_west_maxnetprofit($A502,YEAR($B$1)+1,$B$1,180)</f>
        <v>1308990000</v>
      </c>
      <c r="AD502">
        <f>[1]!s_west_minnetprofit($A502,YEAR($B$1)+1,$B$1,180)</f>
        <v>1122000000</v>
      </c>
      <c r="AE502">
        <f>[1]!s_west_avgroe($A502,YEAR($B$1),$B$1,180)</f>
        <v>12.8155002593994</v>
      </c>
      <c r="AF502">
        <f>IFERROR([1]!s_info_indexweight($A502,$B$1,"000016.SH"),"")</f>
        <v>0</v>
      </c>
      <c r="AG502">
        <f>IFERROR([1]!s_info_indexweight($A502,$B$1,"000300.SH"),"")</f>
        <v>0</v>
      </c>
      <c r="AH502">
        <f>IFERROR([1]!s_info_indexweight($A502,$B$1,"000905.SH"),"")</f>
        <v>0</v>
      </c>
      <c r="AI502">
        <f>IFERROR([1]!s_info_indexweight($A502,$B$1,"000852.SH"),"")</f>
        <v>8.2000000000000003E-2</v>
      </c>
    </row>
    <row r="503" spans="1:35">
      <c r="A503" t="s">
        <v>535</v>
      </c>
      <c r="B503">
        <f>[1]!s_dq_close($A503,$B$1,3)</f>
        <v>11.29</v>
      </c>
      <c r="C503">
        <f>[1]!s_dq_volume($A503,$B$1)</f>
        <v>5784135</v>
      </c>
      <c r="D503">
        <f>[1]!s_dq_amount($A503,$B$1)</f>
        <v>65927844</v>
      </c>
      <c r="E503">
        <f>[1]!s_dq_turn($A503,$B$1)</f>
        <v>0.45650840743804999</v>
      </c>
      <c r="F503">
        <f>[1]!S_VAL_MV($A503,$B$1)</f>
        <v>14656405120.700001</v>
      </c>
      <c r="G503">
        <f>[1]!s_val_ev($A503,$B$1)</f>
        <v>14656405120.700001</v>
      </c>
      <c r="H503">
        <f>[1]!s_val_ev1($A503,$B$1)</f>
        <v>19840792549.310001</v>
      </c>
      <c r="I503">
        <f>IFERROR([1]!s_mq_amount($A503,$B$1),"")</f>
        <v>135159351</v>
      </c>
      <c r="J503">
        <f>[1]!s_val_pe_ttm($A503,$B$1)</f>
        <v>14.201861381530801</v>
      </c>
      <c r="K503">
        <f>[1]!s_val_pb_lf($A503,$B$1)</f>
        <v>3.7811529636383101</v>
      </c>
      <c r="L503">
        <f>[1]!s_val_dividendyield2($A503,$B$1)</f>
        <v>4.60621839250686</v>
      </c>
      <c r="M503">
        <f>[1]!s_val_evtoebitda($A503,$B$1)</f>
        <v>8.4430004231725704</v>
      </c>
      <c r="N503">
        <f>[1]!s_risk_betar24($A503,$B$1)</f>
        <v>0.99390000104904197</v>
      </c>
      <c r="O503">
        <f>[1]!s_profitnotice_changeratio($A503,$B$1)</f>
        <v>0</v>
      </c>
      <c r="P503">
        <f>IFERROR([1]!i_pq_pctchange($A503,TEXT(DATE(YEAR($B$1),1,1),"yyyy-mm-dd"),$B$1),"")</f>
        <v>-3.0628085979019302</v>
      </c>
      <c r="Q503">
        <f>[1]!s_west_netprofit($A503,YEAR($B$1),$B$1,180)</f>
        <v>1130600000</v>
      </c>
      <c r="R503">
        <f>[1]!s_west_eps($A503,YEAR($B$1),$B$1,180)</f>
        <v>0.87089997529983498</v>
      </c>
      <c r="S503">
        <f>[1]!s_west_instnum_np($A503,YEAR($B$1),$B$1,180)</f>
        <v>5</v>
      </c>
      <c r="T503">
        <f>[1]!s_west_stdnetprofit($A503,YEAR($B$1),$B$1,180)</f>
        <v>82767294</v>
      </c>
      <c r="U503">
        <f>[1]!s_west_mediannetprofit($A503,YEAR($B$1),$B$1,180)</f>
        <v>1100000000</v>
      </c>
      <c r="V503">
        <f>[1]!s_west_maxnetprofit($A503,YEAR($B$1),$B$1,180)</f>
        <v>1271500000</v>
      </c>
      <c r="W503">
        <f>[1]!s_west_minnetprofit($A503,YEAR($B$1),$B$1,180)</f>
        <v>1070500000</v>
      </c>
      <c r="X503">
        <f>[1]!s_west_netprofit($A503,YEAR($B$1)+1,$B$1,180)</f>
        <v>1234358000</v>
      </c>
      <c r="Y503">
        <f>[1]!s_west_eps($A503,YEAR($B$1)+1,$B$1,180)</f>
        <v>0.950800001621246</v>
      </c>
      <c r="Z503">
        <f>[1]!s_west_instnum_np($A503,YEAR($B$1)+1,$B$1,180)</f>
        <v>5</v>
      </c>
      <c r="AA503">
        <f>[1]!s_west_stdnetprofit($A503,YEAR($B$1)+1,$B$1,180)</f>
        <v>145364207</v>
      </c>
      <c r="AB503">
        <f>[1]!s_west_mediannetprofit($A503,YEAR($B$1)+1,$B$1,180)</f>
        <v>1200000000</v>
      </c>
      <c r="AC503">
        <f>[1]!s_west_maxnetprofit($A503,YEAR($B$1)+1,$B$1,180)</f>
        <v>1476400000</v>
      </c>
      <c r="AD503">
        <f>[1]!s_west_minnetprofit($A503,YEAR($B$1)+1,$B$1,180)</f>
        <v>1117390000</v>
      </c>
      <c r="AE503">
        <f>[1]!s_west_avgroe($A503,YEAR($B$1),$B$1,180)</f>
        <v>11.6925001144409</v>
      </c>
      <c r="AF503">
        <f>IFERROR([1]!s_info_indexweight($A503,$B$1,"000016.SH"),"")</f>
        <v>0</v>
      </c>
      <c r="AG503">
        <f>IFERROR([1]!s_info_indexweight($A503,$B$1,"000300.SH"),"")</f>
        <v>0</v>
      </c>
      <c r="AH503">
        <f>IFERROR([1]!s_info_indexweight($A503,$B$1,"000905.SH"),"")</f>
        <v>0</v>
      </c>
      <c r="AI503">
        <f>IFERROR([1]!s_info_indexweight($A503,$B$1,"000852.SH"),"")</f>
        <v>2.4E-2</v>
      </c>
    </row>
    <row r="504" spans="1:35">
      <c r="A504" t="s">
        <v>536</v>
      </c>
      <c r="B504">
        <f>[1]!s_dq_close($A504,$B$1,3)</f>
        <v>55.45</v>
      </c>
      <c r="C504">
        <f>[1]!s_dq_volume($A504,$B$1)</f>
        <v>11675845</v>
      </c>
      <c r="D504">
        <f>[1]!s_dq_amount($A504,$B$1)</f>
        <v>650342261</v>
      </c>
      <c r="E504">
        <f>[1]!s_dq_turn($A504,$B$1)</f>
        <v>3.8702084179980298</v>
      </c>
      <c r="F504">
        <f>[1]!S_VAL_MV($A504,$B$1)</f>
        <v>17597639946.799999</v>
      </c>
      <c r="G504">
        <f>[1]!s_val_ev($A504,$B$1)</f>
        <v>17597639946.799999</v>
      </c>
      <c r="H504">
        <f>[1]!s_val_ev1($A504,$B$1)</f>
        <v>19726335541.490002</v>
      </c>
      <c r="I504">
        <f>IFERROR([1]!s_mq_amount($A504,$B$1),"")</f>
        <v>1488889318</v>
      </c>
      <c r="J504">
        <f>[1]!s_val_pe_ttm($A504,$B$1)</f>
        <v>82.586364746093807</v>
      </c>
      <c r="K504">
        <f>[1]!s_val_pb_lf($A504,$B$1)</f>
        <v>3.9723651409149201</v>
      </c>
      <c r="L504">
        <f>[1]!s_val_dividendyield2($A504,$B$1)</f>
        <v>1.0820559071909399</v>
      </c>
      <c r="M504">
        <f>[1]!s_val_evtoebitda($A504,$B$1)</f>
        <v>23.253700261080599</v>
      </c>
      <c r="N504">
        <f>[1]!s_risk_betar24($A504,$B$1)</f>
        <v>1.00469994544983</v>
      </c>
      <c r="O504">
        <f>[1]!s_profitnotice_changeratio($A504,$B$1)</f>
        <v>0</v>
      </c>
      <c r="P504">
        <f>IFERROR([1]!i_pq_pctchange($A504,TEXT(DATE(YEAR($B$1),1,1),"yyyy-mm-dd"),$B$1),"")</f>
        <v>29.737950397753899</v>
      </c>
      <c r="Q504">
        <f>[1]!s_west_netprofit($A504,YEAR($B$1),$B$1,180)</f>
        <v>459000000</v>
      </c>
      <c r="R504">
        <f>[1]!s_west_eps($A504,YEAR($B$1),$B$1,180)</f>
        <v>1.44630002975464</v>
      </c>
      <c r="S504">
        <f>[1]!s_west_instnum_np($A504,YEAR($B$1),$B$1,180)</f>
        <v>2</v>
      </c>
      <c r="T504">
        <f>[1]!s_west_stdnetprofit($A504,YEAR($B$1),$B$1,180)</f>
        <v>8485281</v>
      </c>
      <c r="U504">
        <f>[1]!s_west_mediannetprofit($A504,YEAR($B$1),$B$1,180)</f>
        <v>459000000</v>
      </c>
      <c r="V504">
        <f>[1]!s_west_maxnetprofit($A504,YEAR($B$1),$B$1,180)</f>
        <v>465000000</v>
      </c>
      <c r="W504">
        <f>[1]!s_west_minnetprofit($A504,YEAR($B$1),$B$1,180)</f>
        <v>453000000</v>
      </c>
      <c r="X504">
        <f>[1]!s_west_netprofit($A504,YEAR($B$1)+1,$B$1,180)</f>
        <v>583500000</v>
      </c>
      <c r="Y504">
        <f>[1]!s_west_eps($A504,YEAR($B$1)+1,$B$1,180)</f>
        <v>1.83860003948212</v>
      </c>
      <c r="Z504">
        <f>[1]!s_west_instnum_np($A504,YEAR($B$1)+1,$B$1,180)</f>
        <v>2</v>
      </c>
      <c r="AA504">
        <f>[1]!s_west_stdnetprofit($A504,YEAR($B$1)+1,$B$1,180)</f>
        <v>14849242</v>
      </c>
      <c r="AB504">
        <f>[1]!s_west_mediannetprofit($A504,YEAR($B$1)+1,$B$1,180)</f>
        <v>583500000</v>
      </c>
      <c r="AC504">
        <f>[1]!s_west_maxnetprofit($A504,YEAR($B$1)+1,$B$1,180)</f>
        <v>594000000</v>
      </c>
      <c r="AD504">
        <f>[1]!s_west_minnetprofit($A504,YEAR($B$1)+1,$B$1,180)</f>
        <v>573000000</v>
      </c>
      <c r="AE504">
        <f>[1]!s_west_avgroe($A504,YEAR($B$1),$B$1,180)</f>
        <v>9.6949996948242205</v>
      </c>
      <c r="AF504">
        <f>IFERROR([1]!s_info_indexweight($A504,$B$1,"000016.SH"),"")</f>
        <v>0</v>
      </c>
      <c r="AG504">
        <f>IFERROR([1]!s_info_indexweight($A504,$B$1,"000300.SH"),"")</f>
        <v>0</v>
      </c>
      <c r="AH504">
        <f>IFERROR([1]!s_info_indexweight($A504,$B$1,"000905.SH"),"")</f>
        <v>0</v>
      </c>
      <c r="AI504">
        <f>IFERROR([1]!s_info_indexweight($A504,$B$1,"000852.SH"),"")</f>
        <v>7.0999999999999994E-2</v>
      </c>
    </row>
    <row r="505" spans="1:35">
      <c r="A505" t="s">
        <v>537</v>
      </c>
      <c r="B505">
        <f>[1]!s_dq_close($A505,$B$1,3)</f>
        <v>398.8</v>
      </c>
      <c r="C505">
        <f>[1]!s_dq_volume($A505,$B$1)</f>
        <v>14441042</v>
      </c>
      <c r="D505">
        <f>[1]!s_dq_amount($A505,$B$1)</f>
        <v>5633105138</v>
      </c>
      <c r="E505">
        <f>[1]!s_dq_turn($A505,$B$1)</f>
        <v>2.1722076904893601</v>
      </c>
      <c r="F505">
        <f>[1]!S_VAL_MV($A505,$B$1)</f>
        <v>271649238086</v>
      </c>
      <c r="G505">
        <f>[1]!s_val_ev($A505,$B$1)</f>
        <v>271649238086</v>
      </c>
      <c r="H505">
        <f>[1]!s_val_ev1($A505,$B$1)</f>
        <v>275509643232.76001</v>
      </c>
      <c r="I505">
        <f>IFERROR([1]!s_mq_amount($A505,$B$1),"")</f>
        <v>12056299185</v>
      </c>
      <c r="J505">
        <f>[1]!s_val_pe_ttm($A505,$B$1)</f>
        <v>74.741416931152301</v>
      </c>
      <c r="K505">
        <f>[1]!s_val_pb_lf($A505,$B$1)</f>
        <v>16.507968902587901</v>
      </c>
      <c r="L505">
        <f>[1]!s_val_dividendyield2($A505,$B$1)</f>
        <v>0.60180541624874595</v>
      </c>
      <c r="M505">
        <f>[1]!s_val_evtoebitda($A505,$B$1)</f>
        <v>51.139567470387</v>
      </c>
      <c r="N505">
        <f>[1]!s_risk_betar24($A505,$B$1)</f>
        <v>1.6665999889373799</v>
      </c>
      <c r="O505">
        <f>[1]!s_profitnotice_changeratio($A505,$B$1)</f>
        <v>0</v>
      </c>
      <c r="P505">
        <f>IFERROR([1]!i_pq_pctchange($A505,TEXT(DATE(YEAR($B$1),1,1),"yyyy-mm-dd"),$B$1),"")</f>
        <v>72.722753006760996</v>
      </c>
      <c r="Q505">
        <f>[1]!s_west_netprofit($A505,YEAR($B$1),$B$1,180)</f>
        <v>5366099444</v>
      </c>
      <c r="R505">
        <f>[1]!s_west_eps($A505,YEAR($B$1),$B$1,180)</f>
        <v>7.8777999877929696</v>
      </c>
      <c r="S505">
        <f>[1]!s_west_instnum_np($A505,YEAR($B$1),$B$1,180)</f>
        <v>18</v>
      </c>
      <c r="T505">
        <f>[1]!s_west_stdnetprofit($A505,YEAR($B$1),$B$1,180)</f>
        <v>580573881</v>
      </c>
      <c r="U505">
        <f>[1]!s_west_mediannetprofit($A505,YEAR($B$1),$B$1,180)</f>
        <v>5371000000</v>
      </c>
      <c r="V505">
        <f>[1]!s_west_maxnetprofit($A505,YEAR($B$1),$B$1,180)</f>
        <v>6474000000</v>
      </c>
      <c r="W505">
        <f>[1]!s_west_minnetprofit($A505,YEAR($B$1),$B$1,180)</f>
        <v>4278000000</v>
      </c>
      <c r="X505">
        <f>[1]!s_west_netprofit($A505,YEAR($B$1)+1,$B$1,180)</f>
        <v>7291968889</v>
      </c>
      <c r="Y505">
        <f>[1]!s_west_eps($A505,YEAR($B$1)+1,$B$1,180)</f>
        <v>10.7051000595093</v>
      </c>
      <c r="Z505">
        <f>[1]!s_west_instnum_np($A505,YEAR($B$1)+1,$B$1,180)</f>
        <v>18</v>
      </c>
      <c r="AA505">
        <f>[1]!s_west_stdnetprofit($A505,YEAR($B$1)+1,$B$1,180)</f>
        <v>1246243818</v>
      </c>
      <c r="AB505">
        <f>[1]!s_west_mediannetprofit($A505,YEAR($B$1)+1,$B$1,180)</f>
        <v>7471000000</v>
      </c>
      <c r="AC505">
        <f>[1]!s_west_maxnetprofit($A505,YEAR($B$1)+1,$B$1,180)</f>
        <v>9387000000</v>
      </c>
      <c r="AD505">
        <f>[1]!s_west_minnetprofit($A505,YEAR($B$1)+1,$B$1,180)</f>
        <v>5154000000</v>
      </c>
      <c r="AE505">
        <f>[1]!s_west_avgroe($A505,YEAR($B$1),$B$1,180)</f>
        <v>26.4652996063232</v>
      </c>
      <c r="AF505">
        <f>IFERROR([1]!s_info_indexweight($A505,$B$1,"000016.SH"),"")</f>
        <v>0</v>
      </c>
      <c r="AG505">
        <f>IFERROR([1]!s_info_indexweight($A505,$B$1,"000300.SH"),"")</f>
        <v>0.38319999999999999</v>
      </c>
      <c r="AH505">
        <f>IFERROR([1]!s_info_indexweight($A505,$B$1,"000905.SH"),"")</f>
        <v>0</v>
      </c>
      <c r="AI505">
        <f>IFERROR([1]!s_info_indexweight($A505,$B$1,"000852.SH"),"")</f>
        <v>0</v>
      </c>
    </row>
    <row r="506" spans="1:35">
      <c r="A506" t="s">
        <v>538</v>
      </c>
      <c r="B506">
        <f>[1]!s_dq_close($A506,$B$1,3)</f>
        <v>99.99</v>
      </c>
      <c r="C506">
        <f>[1]!s_dq_volume($A506,$B$1)</f>
        <v>9892153</v>
      </c>
      <c r="D506">
        <f>[1]!s_dq_amount($A506,$B$1)</f>
        <v>985942186</v>
      </c>
      <c r="E506">
        <f>[1]!s_dq_turn($A506,$B$1)</f>
        <v>1.6580274303556499</v>
      </c>
      <c r="F506">
        <f>[1]!S_VAL_MV($A506,$B$1)</f>
        <v>59674961307.059998</v>
      </c>
      <c r="G506">
        <f>[1]!s_val_ev($A506,$B$1)</f>
        <v>59674961307.059998</v>
      </c>
      <c r="H506">
        <f>[1]!s_val_ev1($A506,$B$1)</f>
        <v>60482905903.800003</v>
      </c>
      <c r="I506">
        <f>IFERROR([1]!s_mq_amount($A506,$B$1),"")</f>
        <v>2151494403</v>
      </c>
      <c r="J506">
        <f>[1]!s_val_pe_ttm($A506,$B$1)</f>
        <v>25.580564498901399</v>
      </c>
      <c r="K506">
        <f>[1]!s_val_pb_lf($A506,$B$1)</f>
        <v>4.1393022537231401</v>
      </c>
      <c r="L506">
        <f>[1]!s_val_dividendyield2($A506,$B$1)</f>
        <v>1.2441367953801501</v>
      </c>
      <c r="M506">
        <f>[1]!s_val_evtoebitda($A506,$B$1)</f>
        <v>17.433812763240599</v>
      </c>
      <c r="N506">
        <f>[1]!s_risk_betar24($A506,$B$1)</f>
        <v>1.8137999773025499</v>
      </c>
      <c r="O506">
        <f>[1]!s_profitnotice_changeratio($A506,$B$1)</f>
        <v>0</v>
      </c>
      <c r="P506">
        <f>IFERROR([1]!i_pq_pctchange($A506,TEXT(DATE(YEAR($B$1),1,1),"yyyy-mm-dd"),$B$1),"")</f>
        <v>-15.8884670502101</v>
      </c>
      <c r="Q506">
        <f>[1]!s_west_netprofit($A506,YEAR($B$1),$B$1,180)</f>
        <v>2930579381</v>
      </c>
      <c r="R506">
        <f>[1]!s_west_eps($A506,YEAR($B$1),$B$1,180)</f>
        <v>4.9095997810363796</v>
      </c>
      <c r="S506">
        <f>[1]!s_west_instnum_np($A506,YEAR($B$1),$B$1,180)</f>
        <v>24</v>
      </c>
      <c r="T506">
        <f>[1]!s_west_stdnetprofit($A506,YEAR($B$1),$B$1,180)</f>
        <v>262926014</v>
      </c>
      <c r="U506">
        <f>[1]!s_west_mediannetprofit($A506,YEAR($B$1),$B$1,180)</f>
        <v>2878600000</v>
      </c>
      <c r="V506">
        <f>[1]!s_west_maxnetprofit($A506,YEAR($B$1),$B$1,180)</f>
        <v>3927224532</v>
      </c>
      <c r="W506">
        <f>[1]!s_west_minnetprofit($A506,YEAR($B$1),$B$1,180)</f>
        <v>2623000000</v>
      </c>
      <c r="X506">
        <f>[1]!s_west_netprofit($A506,YEAR($B$1)+1,$B$1,180)</f>
        <v>3535802711</v>
      </c>
      <c r="Y506">
        <f>[1]!s_west_eps($A506,YEAR($B$1)+1,$B$1,180)</f>
        <v>5.9236001968383798</v>
      </c>
      <c r="Z506">
        <f>[1]!s_west_instnum_np($A506,YEAR($B$1)+1,$B$1,180)</f>
        <v>24</v>
      </c>
      <c r="AA506">
        <f>[1]!s_west_stdnetprofit($A506,YEAR($B$1)+1,$B$1,180)</f>
        <v>437432815</v>
      </c>
      <c r="AB506">
        <f>[1]!s_west_mediannetprofit($A506,YEAR($B$1)+1,$B$1,180)</f>
        <v>3458000000</v>
      </c>
      <c r="AC506">
        <f>[1]!s_west_maxnetprofit($A506,YEAR($B$1)+1,$B$1,180)</f>
        <v>5204467768</v>
      </c>
      <c r="AD506">
        <f>[1]!s_west_minnetprofit($A506,YEAR($B$1)+1,$B$1,180)</f>
        <v>2914000000</v>
      </c>
      <c r="AE506">
        <f>[1]!s_west_avgroe($A506,YEAR($B$1),$B$1,180)</f>
        <v>16.724300384521499</v>
      </c>
      <c r="AF506">
        <f>IFERROR([1]!s_info_indexweight($A506,$B$1,"000016.SH"),"")</f>
        <v>0</v>
      </c>
      <c r="AG506">
        <f>IFERROR([1]!s_info_indexweight($A506,$B$1,"000300.SH"),"")</f>
        <v>0.1138</v>
      </c>
      <c r="AH506">
        <f>IFERROR([1]!s_info_indexweight($A506,$B$1,"000905.SH"),"")</f>
        <v>0</v>
      </c>
      <c r="AI506">
        <f>IFERROR([1]!s_info_indexweight($A506,$B$1,"000852.SH"),"")</f>
        <v>0</v>
      </c>
    </row>
    <row r="507" spans="1:35">
      <c r="A507" t="s">
        <v>539</v>
      </c>
      <c r="B507">
        <f>[1]!s_dq_close($A507,$B$1,3)</f>
        <v>22.06</v>
      </c>
      <c r="C507">
        <f>[1]!s_dq_volume($A507,$B$1)</f>
        <v>34873641</v>
      </c>
      <c r="D507">
        <f>[1]!s_dq_amount($A507,$B$1)</f>
        <v>752129663</v>
      </c>
      <c r="E507">
        <f>[1]!s_dq_turn($A507,$B$1)</f>
        <v>4.7703619148090102</v>
      </c>
      <c r="F507">
        <f>[1]!S_VAL_MV($A507,$B$1)</f>
        <v>17023019309.18</v>
      </c>
      <c r="G507">
        <f>[1]!s_val_ev($A507,$B$1)</f>
        <v>17023019309.18</v>
      </c>
      <c r="H507">
        <f>[1]!s_val_ev1($A507,$B$1)</f>
        <v>18516833773.779999</v>
      </c>
      <c r="I507">
        <f>IFERROR([1]!s_mq_amount($A507,$B$1),"")</f>
        <v>1105632344</v>
      </c>
      <c r="J507">
        <f>[1]!s_val_pe_ttm($A507,$B$1)</f>
        <v>28.673650741577099</v>
      </c>
      <c r="K507">
        <f>[1]!s_val_pb_lf($A507,$B$1)</f>
        <v>3.4102694988250701</v>
      </c>
      <c r="L507">
        <f>[1]!s_val_dividendyield2($A507,$B$1)</f>
        <v>1.02941021065223</v>
      </c>
      <c r="M507">
        <f>[1]!s_val_evtoebitda($A507,$B$1)</f>
        <v>19.2585299538536</v>
      </c>
      <c r="N507">
        <f>[1]!s_risk_betar24($A507,$B$1)</f>
        <v>1.3583999872207599</v>
      </c>
      <c r="O507">
        <f>[1]!s_profitnotice_changeratio($A507,$B$1)</f>
        <v>0</v>
      </c>
      <c r="P507">
        <f>IFERROR([1]!i_pq_pctchange($A507,TEXT(DATE(YEAR($B$1),1,1),"yyyy-mm-dd"),$B$1),"")</f>
        <v>31.730177066804199</v>
      </c>
      <c r="Q507">
        <f>[1]!s_west_netprofit($A507,YEAR($B$1),$B$1,180)</f>
        <v>469800000</v>
      </c>
      <c r="R507">
        <f>[1]!s_west_eps($A507,YEAR($B$1),$B$1,180)</f>
        <v>0.60879999399185203</v>
      </c>
      <c r="S507">
        <f>[1]!s_west_instnum_np($A507,YEAR($B$1),$B$1,180)</f>
        <v>5</v>
      </c>
      <c r="T507">
        <f>[1]!s_west_stdnetprofit($A507,YEAR($B$1),$B$1,180)</f>
        <v>41721697</v>
      </c>
      <c r="U507">
        <f>[1]!s_west_mediannetprofit($A507,YEAR($B$1),$B$1,180)</f>
        <v>484000000</v>
      </c>
      <c r="V507">
        <f>[1]!s_west_maxnetprofit($A507,YEAR($B$1),$B$1,180)</f>
        <v>497000000</v>
      </c>
      <c r="W507">
        <f>[1]!s_west_minnetprofit($A507,YEAR($B$1),$B$1,180)</f>
        <v>396000000</v>
      </c>
      <c r="X507">
        <f>[1]!s_west_netprofit($A507,YEAR($B$1)+1,$B$1,180)</f>
        <v>579800000</v>
      </c>
      <c r="Y507">
        <f>[1]!s_west_eps($A507,YEAR($B$1)+1,$B$1,180)</f>
        <v>0.75139999389648404</v>
      </c>
      <c r="Z507">
        <f>[1]!s_west_instnum_np($A507,YEAR($B$1)+1,$B$1,180)</f>
        <v>5</v>
      </c>
      <c r="AA507">
        <f>[1]!s_west_stdnetprofit($A507,YEAR($B$1)+1,$B$1,180)</f>
        <v>37936790</v>
      </c>
      <c r="AB507">
        <f>[1]!s_west_mediannetprofit($A507,YEAR($B$1)+1,$B$1,180)</f>
        <v>588000000</v>
      </c>
      <c r="AC507">
        <f>[1]!s_west_maxnetprofit($A507,YEAR($B$1)+1,$B$1,180)</f>
        <v>614000000</v>
      </c>
      <c r="AD507">
        <f>[1]!s_west_minnetprofit($A507,YEAR($B$1)+1,$B$1,180)</f>
        <v>516000000</v>
      </c>
      <c r="AE507">
        <f>[1]!s_west_avgroe($A507,YEAR($B$1),$B$1,180)</f>
        <v>8.5520000457763707</v>
      </c>
      <c r="AF507">
        <f>IFERROR([1]!s_info_indexweight($A507,$B$1,"000016.SH"),"")</f>
        <v>0</v>
      </c>
      <c r="AG507">
        <f>IFERROR([1]!s_info_indexweight($A507,$B$1,"000300.SH"),"")</f>
        <v>0</v>
      </c>
      <c r="AH507">
        <f>IFERROR([1]!s_info_indexweight($A507,$B$1,"000905.SH"),"")</f>
        <v>0</v>
      </c>
      <c r="AI507">
        <f>IFERROR([1]!s_info_indexweight($A507,$B$1,"000852.SH"),"")</f>
        <v>6.4000000000000001E-2</v>
      </c>
    </row>
    <row r="508" spans="1:35">
      <c r="A508" t="s">
        <v>540</v>
      </c>
      <c r="B508">
        <f>[1]!s_dq_close($A508,$B$1,3)</f>
        <v>8.15</v>
      </c>
      <c r="C508">
        <f>[1]!s_dq_volume($A508,$B$1)</f>
        <v>13474072</v>
      </c>
      <c r="D508">
        <f>[1]!s_dq_amount($A508,$B$1)</f>
        <v>110008920</v>
      </c>
      <c r="E508">
        <f>[1]!s_dq_turn($A508,$B$1)</f>
        <v>0.51329798095238099</v>
      </c>
      <c r="F508">
        <f>[1]!S_VAL_MV($A508,$B$1)</f>
        <v>21393750000</v>
      </c>
      <c r="G508">
        <f>[1]!s_val_ev($A508,$B$1)</f>
        <v>21393750000</v>
      </c>
      <c r="H508">
        <f>[1]!s_val_ev1($A508,$B$1)</f>
        <v>55674738375.169998</v>
      </c>
      <c r="I508">
        <f>IFERROR([1]!s_mq_amount($A508,$B$1),"")</f>
        <v>254416857</v>
      </c>
      <c r="J508">
        <f>[1]!s_val_pe_ttm($A508,$B$1)</f>
        <v>13.68825340271</v>
      </c>
      <c r="K508">
        <f>[1]!s_val_pb_lf($A508,$B$1)</f>
        <v>0.84796154499053999</v>
      </c>
      <c r="L508">
        <f>[1]!s_val_dividendyield2($A508,$B$1)</f>
        <v>1.53374233128834</v>
      </c>
      <c r="M508">
        <f>[1]!s_val_evtoebitda($A508,$B$1)</f>
        <v>0</v>
      </c>
      <c r="N508">
        <f>[1]!s_risk_betar24($A508,$B$1)</f>
        <v>1.7010999917984</v>
      </c>
      <c r="O508">
        <f>[1]!s_profitnotice_changeratio($A508,$B$1)</f>
        <v>0</v>
      </c>
      <c r="P508">
        <f>IFERROR([1]!i_pq_pctchange($A508,TEXT(DATE(YEAR($B$1),1,1),"yyyy-mm-dd"),$B$1),"")</f>
        <v>-12.176724137931</v>
      </c>
      <c r="Q508">
        <f>[1]!s_west_netprofit($A508,YEAR($B$1),$B$1,180)</f>
        <v>1760500000</v>
      </c>
      <c r="R508">
        <f>[1]!s_west_eps($A508,YEAR($B$1),$B$1,180)</f>
        <v>0.67070001363754295</v>
      </c>
      <c r="S508">
        <f>[1]!s_west_instnum_np($A508,YEAR($B$1),$B$1,180)</f>
        <v>2</v>
      </c>
      <c r="T508">
        <f>[1]!s_west_stdnetprofit($A508,YEAR($B$1),$B$1,180)</f>
        <v>68589358</v>
      </c>
      <c r="U508">
        <f>[1]!s_west_mediannetprofit($A508,YEAR($B$1),$B$1,180)</f>
        <v>1760500000</v>
      </c>
      <c r="V508">
        <f>[1]!s_west_maxnetprofit($A508,YEAR($B$1),$B$1,180)</f>
        <v>1809000000</v>
      </c>
      <c r="W508">
        <f>[1]!s_west_minnetprofit($A508,YEAR($B$1),$B$1,180)</f>
        <v>1712000000</v>
      </c>
      <c r="X508">
        <f>[1]!s_west_netprofit($A508,YEAR($B$1)+1,$B$1,180)</f>
        <v>1933500000</v>
      </c>
      <c r="Y508">
        <f>[1]!s_west_eps($A508,YEAR($B$1)+1,$B$1,180)</f>
        <v>0.736599981784821</v>
      </c>
      <c r="Z508">
        <f>[1]!s_west_instnum_np($A508,YEAR($B$1)+1,$B$1,180)</f>
        <v>2</v>
      </c>
      <c r="AA508">
        <f>[1]!s_west_stdnetprofit($A508,YEAR($B$1)+1,$B$1,180)</f>
        <v>140714249</v>
      </c>
      <c r="AB508">
        <f>[1]!s_west_mediannetprofit($A508,YEAR($B$1)+1,$B$1,180)</f>
        <v>1933500000</v>
      </c>
      <c r="AC508">
        <f>[1]!s_west_maxnetprofit($A508,YEAR($B$1)+1,$B$1,180)</f>
        <v>2033000000</v>
      </c>
      <c r="AD508">
        <f>[1]!s_west_minnetprofit($A508,YEAR($B$1)+1,$B$1,180)</f>
        <v>1834000000</v>
      </c>
      <c r="AE508">
        <f>[1]!s_west_avgroe($A508,YEAR($B$1),$B$1,180)</f>
        <v>6.6950001716613796</v>
      </c>
      <c r="AF508">
        <f>IFERROR([1]!s_info_indexweight($A508,$B$1,"000016.SH"),"")</f>
        <v>0</v>
      </c>
      <c r="AG508">
        <f>IFERROR([1]!s_info_indexweight($A508,$B$1,"000300.SH"),"")</f>
        <v>0</v>
      </c>
      <c r="AH508">
        <f>IFERROR([1]!s_info_indexweight($A508,$B$1,"000905.SH"),"")</f>
        <v>0.121</v>
      </c>
      <c r="AI508">
        <f>IFERROR([1]!s_info_indexweight($A508,$B$1,"000852.SH"),"")</f>
        <v>0</v>
      </c>
    </row>
    <row r="509" spans="1:35">
      <c r="A509" t="s">
        <v>541</v>
      </c>
      <c r="B509">
        <f>[1]!s_dq_close($A509,$B$1,3)</f>
        <v>7.61</v>
      </c>
      <c r="C509">
        <f>[1]!s_dq_volume($A509,$B$1)</f>
        <v>52783350</v>
      </c>
      <c r="D509">
        <f>[1]!s_dq_amount($A509,$B$1)</f>
        <v>396427477</v>
      </c>
      <c r="E509">
        <f>[1]!s_dq_turn($A509,$B$1)</f>
        <v>4.1293930226409996</v>
      </c>
      <c r="F509">
        <f>[1]!S_VAL_MV($A509,$B$1)</f>
        <v>9727418195.5</v>
      </c>
      <c r="G509">
        <f>[1]!s_val_ev($A509,$B$1)</f>
        <v>9727418195.5</v>
      </c>
      <c r="H509">
        <f>[1]!s_val_ev1($A509,$B$1)</f>
        <v>26279634116.84</v>
      </c>
      <c r="I509">
        <f>IFERROR([1]!s_mq_amount($A509,$B$1),"")</f>
        <v>710450927</v>
      </c>
      <c r="J509">
        <f>[1]!s_val_pe_ttm($A509,$B$1)</f>
        <v>14.3477687835693</v>
      </c>
      <c r="K509">
        <f>[1]!s_val_pb_lf($A509,$B$1)</f>
        <v>2.4441370964050302</v>
      </c>
      <c r="L509">
        <f>[1]!s_val_dividendyield2($A509,$B$1)</f>
        <v>0</v>
      </c>
      <c r="M509">
        <f>[1]!s_val_evtoebitda($A509,$B$1)</f>
        <v>8.4551815002222206</v>
      </c>
      <c r="N509">
        <f>[1]!s_risk_betar24($A509,$B$1)</f>
        <v>1.6485999822616599</v>
      </c>
      <c r="O509">
        <f>[1]!s_profitnotice_changeratio($A509,$B$1)</f>
        <v>0</v>
      </c>
      <c r="P509">
        <f>IFERROR([1]!i_pq_pctchange($A509,TEXT(DATE(YEAR($B$1),1,1),"yyyy-mm-dd"),$B$1),"")</f>
        <v>-31.131221719456999</v>
      </c>
      <c r="Q509">
        <f>[1]!s_west_netprofit($A509,YEAR($B$1),$B$1,180)</f>
        <v>530542000</v>
      </c>
      <c r="R509">
        <f>[1]!s_west_eps($A509,YEAR($B$1),$B$1,180)</f>
        <v>0.415100008249283</v>
      </c>
      <c r="S509">
        <f>[1]!s_west_instnum_np($A509,YEAR($B$1),$B$1,180)</f>
        <v>10</v>
      </c>
      <c r="T509">
        <f>[1]!s_west_stdnetprofit($A509,YEAR($B$1),$B$1,180)</f>
        <v>203194127</v>
      </c>
      <c r="U509">
        <f>[1]!s_west_mediannetprofit($A509,YEAR($B$1),$B$1,180)</f>
        <v>531000000</v>
      </c>
      <c r="V509">
        <f>[1]!s_west_maxnetprofit($A509,YEAR($B$1),$B$1,180)</f>
        <v>989000000</v>
      </c>
      <c r="W509">
        <f>[1]!s_west_minnetprofit($A509,YEAR($B$1),$B$1,180)</f>
        <v>271420000</v>
      </c>
      <c r="X509">
        <f>[1]!s_west_netprofit($A509,YEAR($B$1)+1,$B$1,180)</f>
        <v>916254000</v>
      </c>
      <c r="Y509">
        <f>[1]!s_west_eps($A509,YEAR($B$1)+1,$B$1,180)</f>
        <v>0.71679997444152799</v>
      </c>
      <c r="Z509">
        <f>[1]!s_west_instnum_np($A509,YEAR($B$1)+1,$B$1,180)</f>
        <v>10</v>
      </c>
      <c r="AA509">
        <f>[1]!s_west_stdnetprofit($A509,YEAR($B$1)+1,$B$1,180)</f>
        <v>151499251</v>
      </c>
      <c r="AB509">
        <f>[1]!s_west_mediannetprofit($A509,YEAR($B$1)+1,$B$1,180)</f>
        <v>953500000</v>
      </c>
      <c r="AC509">
        <f>[1]!s_west_maxnetprofit($A509,YEAR($B$1)+1,$B$1,180)</f>
        <v>1197000000</v>
      </c>
      <c r="AD509">
        <f>[1]!s_west_minnetprofit($A509,YEAR($B$1)+1,$B$1,180)</f>
        <v>674000000</v>
      </c>
      <c r="AE509">
        <f>[1]!s_west_avgroe($A509,YEAR($B$1),$B$1,180)</f>
        <v>11.6660003662109</v>
      </c>
      <c r="AF509">
        <f>IFERROR([1]!s_info_indexweight($A509,$B$1,"000016.SH"),"")</f>
        <v>0</v>
      </c>
      <c r="AG509">
        <f>IFERROR([1]!s_info_indexweight($A509,$B$1,"000300.SH"),"")</f>
        <v>0</v>
      </c>
      <c r="AH509">
        <f>IFERROR([1]!s_info_indexweight($A509,$B$1,"000905.SH"),"")</f>
        <v>0</v>
      </c>
      <c r="AI509">
        <f>IFERROR([1]!s_info_indexweight($A509,$B$1,"000852.SH"),"")</f>
        <v>6.5000000000000002E-2</v>
      </c>
    </row>
    <row r="510" spans="1:35">
      <c r="A510" t="s">
        <v>542</v>
      </c>
      <c r="B510">
        <f>[1]!s_dq_close($A510,$B$1,3)</f>
        <v>69.3</v>
      </c>
      <c r="C510">
        <f>[1]!s_dq_volume($A510,$B$1)</f>
        <v>19309994</v>
      </c>
      <c r="D510">
        <f>[1]!s_dq_amount($A510,$B$1)</f>
        <v>1340853126</v>
      </c>
      <c r="E510">
        <f>[1]!s_dq_turn($A510,$B$1)</f>
        <v>9.0069493790210196</v>
      </c>
      <c r="F510">
        <f>[1]!S_VAL_MV($A510,$B$1)</f>
        <v>19686957721.200001</v>
      </c>
      <c r="G510">
        <f>[1]!s_val_ev($A510,$B$1)</f>
        <v>19686957721.200001</v>
      </c>
      <c r="H510">
        <f>[1]!s_val_ev1($A510,$B$1)</f>
        <v>24726531281.349998</v>
      </c>
      <c r="I510">
        <f>IFERROR([1]!s_mq_amount($A510,$B$1),"")</f>
        <v>3012947992</v>
      </c>
      <c r="J510">
        <f>[1]!s_val_pe_ttm($A510,$B$1)</f>
        <v>-1046.62658691406</v>
      </c>
      <c r="K510">
        <f>[1]!s_val_pb_lf($A510,$B$1)</f>
        <v>3.1054506301879901</v>
      </c>
      <c r="L510">
        <f>[1]!s_val_dividendyield2($A510,$B$1)</f>
        <v>0.187590187590188</v>
      </c>
      <c r="M510">
        <f>[1]!s_val_evtoebitda($A510,$B$1)</f>
        <v>157.11299560344301</v>
      </c>
      <c r="N510">
        <f>[1]!s_risk_betar24($A510,$B$1)</f>
        <v>1.67920005321503</v>
      </c>
      <c r="O510">
        <f>[1]!s_profitnotice_changeratio($A510,$B$1)</f>
        <v>0</v>
      </c>
      <c r="P510">
        <f>IFERROR([1]!i_pq_pctchange($A510,TEXT(DATE(YEAR($B$1),1,1),"yyyy-mm-dd"),$B$1),"")</f>
        <v>74.076865109268994</v>
      </c>
      <c r="Q510">
        <f>[1]!s_west_netprofit($A510,YEAR($B$1),$B$1,180)</f>
        <v>376500000</v>
      </c>
      <c r="R510">
        <f>[1]!s_west_eps($A510,YEAR($B$1),$B$1,180)</f>
        <v>1.32529997825623</v>
      </c>
      <c r="S510">
        <f>[1]!s_west_instnum_np($A510,YEAR($B$1),$B$1,180)</f>
        <v>2</v>
      </c>
      <c r="T510">
        <f>[1]!s_west_stdnetprofit($A510,YEAR($B$1),$B$1,180)</f>
        <v>23334524</v>
      </c>
      <c r="U510">
        <f>[1]!s_west_mediannetprofit($A510,YEAR($B$1),$B$1,180)</f>
        <v>376500000</v>
      </c>
      <c r="V510">
        <f>[1]!s_west_maxnetprofit($A510,YEAR($B$1),$B$1,180)</f>
        <v>393000000</v>
      </c>
      <c r="W510">
        <f>[1]!s_west_minnetprofit($A510,YEAR($B$1),$B$1,180)</f>
        <v>360000000</v>
      </c>
      <c r="X510">
        <f>[1]!s_west_netprofit($A510,YEAR($B$1)+1,$B$1,180)</f>
        <v>629500000</v>
      </c>
      <c r="Y510">
        <f>[1]!s_west_eps($A510,YEAR($B$1)+1,$B$1,180)</f>
        <v>2.2158999443054199</v>
      </c>
      <c r="Z510">
        <f>[1]!s_west_instnum_np($A510,YEAR($B$1)+1,$B$1,180)</f>
        <v>2</v>
      </c>
      <c r="AA510">
        <f>[1]!s_west_stdnetprofit($A510,YEAR($B$1)+1,$B$1,180)</f>
        <v>91216775</v>
      </c>
      <c r="AB510">
        <f>[1]!s_west_mediannetprofit($A510,YEAR($B$1)+1,$B$1,180)</f>
        <v>629500000</v>
      </c>
      <c r="AC510">
        <f>[1]!s_west_maxnetprofit($A510,YEAR($B$1)+1,$B$1,180)</f>
        <v>694000000</v>
      </c>
      <c r="AD510">
        <f>[1]!s_west_minnetprofit($A510,YEAR($B$1)+1,$B$1,180)</f>
        <v>565000000</v>
      </c>
      <c r="AE510">
        <f>[1]!s_west_avgroe($A510,YEAR($B$1),$B$1,180)</f>
        <v>5.8000001907348597</v>
      </c>
      <c r="AF510">
        <f>IFERROR([1]!s_info_indexweight($A510,$B$1,"000016.SH"),"")</f>
        <v>0</v>
      </c>
      <c r="AG510">
        <f>IFERROR([1]!s_info_indexweight($A510,$B$1,"000300.SH"),"")</f>
        <v>0</v>
      </c>
      <c r="AH510">
        <f>IFERROR([1]!s_info_indexweight($A510,$B$1,"000905.SH"),"")</f>
        <v>0</v>
      </c>
      <c r="AI510">
        <f>IFERROR([1]!s_info_indexweight($A510,$B$1,"000852.SH"),"")</f>
        <v>0.112</v>
      </c>
    </row>
    <row r="511" spans="1:35">
      <c r="A511" t="s">
        <v>543</v>
      </c>
      <c r="B511">
        <f>[1]!s_dq_close($A511,$B$1,3)</f>
        <v>1.8</v>
      </c>
      <c r="C511">
        <f>[1]!s_dq_volume($A511,$B$1)</f>
        <v>75239788</v>
      </c>
      <c r="D511">
        <f>[1]!s_dq_amount($A511,$B$1)</f>
        <v>135832716</v>
      </c>
      <c r="E511">
        <f>[1]!s_dq_turn($A511,$B$1)</f>
        <v>1.0703744609233701</v>
      </c>
      <c r="F511">
        <f>[1]!S_VAL_MV($A511,$B$1)</f>
        <v>16365764444.4</v>
      </c>
      <c r="G511">
        <f>[1]!s_val_ev($A511,$B$1)</f>
        <v>14451542934.2232</v>
      </c>
      <c r="H511">
        <f>[1]!s_val_ev1($A511,$B$1)</f>
        <v>718999597934.22302</v>
      </c>
      <c r="I511">
        <f>IFERROR([1]!s_mq_amount($A511,$B$1),"")</f>
        <v>279466373</v>
      </c>
      <c r="J511">
        <f>[1]!s_val_pe_ttm($A511,$B$1)</f>
        <v>8.3948001861572301</v>
      </c>
      <c r="K511">
        <f>[1]!s_val_pb_lf($A511,$B$1)</f>
        <v>0.35420107841491699</v>
      </c>
      <c r="L511">
        <f>[1]!s_val_dividendyield2($A511,$B$1)</f>
        <v>1.1111111111111101</v>
      </c>
      <c r="M511">
        <f>[1]!s_val_evtoebitda($A511,$B$1)</f>
        <v>0</v>
      </c>
      <c r="N511">
        <f>[1]!s_risk_betar24($A511,$B$1)</f>
        <v>1.03980004787445</v>
      </c>
      <c r="O511">
        <f>[1]!s_profitnotice_changeratio($A511,$B$1)</f>
        <v>0</v>
      </c>
      <c r="P511">
        <f>IFERROR([1]!i_pq_pctchange($A511,TEXT(DATE(YEAR($B$1),1,1),"yyyy-mm-dd"),$B$1),"")</f>
        <v>-6.7357512953367902</v>
      </c>
      <c r="Q511">
        <f>[1]!s_west_netprofit($A511,YEAR($B$1),$B$1,180)</f>
        <v>0</v>
      </c>
      <c r="R511">
        <f>[1]!s_west_eps($A511,YEAR($B$1),$B$1,180)</f>
        <v>0</v>
      </c>
      <c r="S511">
        <f>[1]!s_west_instnum_np($A511,YEAR($B$1),$B$1,180)</f>
        <v>0</v>
      </c>
      <c r="T511">
        <f>[1]!s_west_stdnetprofit($A511,YEAR($B$1),$B$1,180)</f>
        <v>0</v>
      </c>
      <c r="U511">
        <f>[1]!s_west_mediannetprofit($A511,YEAR($B$1),$B$1,180)</f>
        <v>0</v>
      </c>
      <c r="V511">
        <f>[1]!s_west_maxnetprofit($A511,YEAR($B$1),$B$1,180)</f>
        <v>0</v>
      </c>
      <c r="W511">
        <f>[1]!s_west_minnetprofit($A511,YEAR($B$1),$B$1,180)</f>
        <v>0</v>
      </c>
      <c r="X511">
        <f>[1]!s_west_netprofit($A511,YEAR($B$1)+1,$B$1,180)</f>
        <v>0</v>
      </c>
      <c r="Y511">
        <f>[1]!s_west_eps($A511,YEAR($B$1)+1,$B$1,180)</f>
        <v>0</v>
      </c>
      <c r="Z511">
        <f>[1]!s_west_instnum_np($A511,YEAR($B$1)+1,$B$1,180)</f>
        <v>0</v>
      </c>
      <c r="AA511">
        <f>[1]!s_west_stdnetprofit($A511,YEAR($B$1)+1,$B$1,180)</f>
        <v>0</v>
      </c>
      <c r="AB511">
        <f>[1]!s_west_mediannetprofit($A511,YEAR($B$1)+1,$B$1,180)</f>
        <v>0</v>
      </c>
      <c r="AC511">
        <f>[1]!s_west_maxnetprofit($A511,YEAR($B$1)+1,$B$1,180)</f>
        <v>0</v>
      </c>
      <c r="AD511">
        <f>[1]!s_west_minnetprofit($A511,YEAR($B$1)+1,$B$1,180)</f>
        <v>0</v>
      </c>
      <c r="AE511">
        <f>[1]!s_west_avgroe($A511,YEAR($B$1),$B$1,180)</f>
        <v>0</v>
      </c>
      <c r="AF511">
        <f>IFERROR([1]!s_info_indexweight($A511,$B$1,"000016.SH"),"")</f>
        <v>0</v>
      </c>
      <c r="AG511">
        <f>IFERROR([1]!s_info_indexweight($A511,$B$1,"000300.SH"),"")</f>
        <v>0</v>
      </c>
      <c r="AH511">
        <f>IFERROR([1]!s_info_indexweight($A511,$B$1,"000905.SH"),"")</f>
        <v>0</v>
      </c>
      <c r="AI511">
        <f>IFERROR([1]!s_info_indexweight($A511,$B$1,"000852.SH"),"")</f>
        <v>9.4E-2</v>
      </c>
    </row>
    <row r="512" spans="1:35">
      <c r="A512" t="s">
        <v>544</v>
      </c>
      <c r="B512">
        <f>[1]!s_dq_close($A512,$B$1,3)</f>
        <v>111.89</v>
      </c>
      <c r="C512">
        <f>[1]!s_dq_volume($A512,$B$1)</f>
        <v>72345071</v>
      </c>
      <c r="D512">
        <f>[1]!s_dq_amount($A512,$B$1)</f>
        <v>7861521933</v>
      </c>
      <c r="E512">
        <f>[1]!s_dq_turn($A512,$B$1)</f>
        <v>3.1326584414281098</v>
      </c>
      <c r="F512">
        <f>[1]!S_VAL_MV($A512,$B$1)</f>
        <v>259309176663.62</v>
      </c>
      <c r="G512">
        <f>[1]!s_val_ev($A512,$B$1)</f>
        <v>259309176663.62</v>
      </c>
      <c r="H512">
        <f>[1]!s_val_ev1($A512,$B$1)</f>
        <v>265691886189.72</v>
      </c>
      <c r="I512">
        <f>IFERROR([1]!s_mq_amount($A512,$B$1),"")</f>
        <v>14152100291</v>
      </c>
      <c r="J512">
        <f>[1]!s_val_pe_ttm($A512,$B$1)</f>
        <v>69.864479064941406</v>
      </c>
      <c r="K512">
        <f>[1]!s_val_pb_lf($A512,$B$1)</f>
        <v>7.4853620529174796</v>
      </c>
      <c r="L512">
        <f>[1]!s_val_dividendyield2($A512,$B$1)</f>
        <v>0.89393327526044797</v>
      </c>
      <c r="M512">
        <f>[1]!s_val_evtoebitda($A512,$B$1)</f>
        <v>34.417737972895601</v>
      </c>
      <c r="N512">
        <f>[1]!s_risk_betar24($A512,$B$1)</f>
        <v>0.71810001134872403</v>
      </c>
      <c r="O512">
        <f>[1]!s_profitnotice_changeratio($A512,$B$1)</f>
        <v>0</v>
      </c>
      <c r="P512">
        <f>IFERROR([1]!i_pq_pctchange($A512,TEXT(DATE(YEAR($B$1),1,1),"yyyy-mm-dd"),$B$1),"")</f>
        <v>121.21391854487899</v>
      </c>
      <c r="Q512">
        <f>[1]!s_west_netprofit($A512,YEAR($B$1),$B$1,180)</f>
        <v>5466707647</v>
      </c>
      <c r="R512">
        <f>[1]!s_west_eps($A512,YEAR($B$1),$B$1,180)</f>
        <v>2.3582999706268302</v>
      </c>
      <c r="S512">
        <f>[1]!s_west_instnum_np($A512,YEAR($B$1),$B$1,180)</f>
        <v>17</v>
      </c>
      <c r="T512">
        <f>[1]!s_west_stdnetprofit($A512,YEAR($B$1),$B$1,180)</f>
        <v>189454603</v>
      </c>
      <c r="U512">
        <f>[1]!s_west_mediannetprofit($A512,YEAR($B$1),$B$1,180)</f>
        <v>5548000000</v>
      </c>
      <c r="V512">
        <f>[1]!s_west_maxnetprofit($A512,YEAR($B$1),$B$1,180)</f>
        <v>5776000000</v>
      </c>
      <c r="W512">
        <f>[1]!s_west_minnetprofit($A512,YEAR($B$1),$B$1,180)</f>
        <v>5064000000</v>
      </c>
      <c r="X512">
        <f>[1]!s_west_netprofit($A512,YEAR($B$1)+1,$B$1,180)</f>
        <v>7575764706</v>
      </c>
      <c r="Y512">
        <f>[1]!s_west_eps($A512,YEAR($B$1)+1,$B$1,180)</f>
        <v>3.2681999206543</v>
      </c>
      <c r="Z512">
        <f>[1]!s_west_instnum_np($A512,YEAR($B$1)+1,$B$1,180)</f>
        <v>17</v>
      </c>
      <c r="AA512">
        <f>[1]!s_west_stdnetprofit($A512,YEAR($B$1)+1,$B$1,180)</f>
        <v>680998672</v>
      </c>
      <c r="AB512">
        <f>[1]!s_west_mediannetprofit($A512,YEAR($B$1)+1,$B$1,180)</f>
        <v>7486000000</v>
      </c>
      <c r="AC512">
        <f>[1]!s_west_maxnetprofit($A512,YEAR($B$1)+1,$B$1,180)</f>
        <v>8832000000</v>
      </c>
      <c r="AD512">
        <f>[1]!s_west_minnetprofit($A512,YEAR($B$1)+1,$B$1,180)</f>
        <v>6739000000</v>
      </c>
      <c r="AE512">
        <f>[1]!s_west_avgroe($A512,YEAR($B$1),$B$1,180)</f>
        <v>14.7243995666504</v>
      </c>
      <c r="AF512">
        <f>IFERROR([1]!s_info_indexweight($A512,$B$1,"000016.SH"),"")</f>
        <v>0</v>
      </c>
      <c r="AG512">
        <f>IFERROR([1]!s_info_indexweight($A512,$B$1,"000300.SH"),"")</f>
        <v>0.2717</v>
      </c>
      <c r="AH512">
        <f>IFERROR([1]!s_info_indexweight($A512,$B$1,"000905.SH"),"")</f>
        <v>0</v>
      </c>
      <c r="AI512">
        <f>IFERROR([1]!s_info_indexweight($A512,$B$1,"000852.SH"),"")</f>
        <v>0</v>
      </c>
    </row>
    <row r="513" spans="1:35">
      <c r="A513" t="s">
        <v>545</v>
      </c>
      <c r="B513">
        <f>[1]!s_dq_close($A513,$B$1,3)</f>
        <v>8.33</v>
      </c>
      <c r="C513">
        <f>[1]!s_dq_volume($A513,$B$1)</f>
        <v>21638785</v>
      </c>
      <c r="D513">
        <f>[1]!s_dq_amount($A513,$B$1)</f>
        <v>180368468</v>
      </c>
      <c r="E513">
        <f>[1]!s_dq_turn($A513,$B$1)</f>
        <v>0.60063362116708396</v>
      </c>
      <c r="F513">
        <f>[1]!S_VAL_MV($A513,$B$1)</f>
        <v>33606776543.48</v>
      </c>
      <c r="G513">
        <f>[1]!s_val_ev($A513,$B$1)</f>
        <v>33606776543.48</v>
      </c>
      <c r="H513">
        <f>[1]!s_val_ev1($A513,$B$1)</f>
        <v>80264681441.350006</v>
      </c>
      <c r="I513">
        <f>IFERROR([1]!s_mq_amount($A513,$B$1),"")</f>
        <v>389532263</v>
      </c>
      <c r="J513">
        <f>[1]!s_val_pe_ttm($A513,$B$1)</f>
        <v>14.197431564331101</v>
      </c>
      <c r="K513">
        <f>[1]!s_val_pb_lf($A513,$B$1)</f>
        <v>1.03012955188751</v>
      </c>
      <c r="L513">
        <f>[1]!s_val_dividendyield2($A513,$B$1)</f>
        <v>2.01680672268908</v>
      </c>
      <c r="M513">
        <f>[1]!s_val_evtoebitda($A513,$B$1)</f>
        <v>0</v>
      </c>
      <c r="N513">
        <f>[1]!s_risk_betar24($A513,$B$1)</f>
        <v>2.1359000205993701</v>
      </c>
      <c r="O513">
        <f>[1]!s_profitnotice_changeratio($A513,$B$1)</f>
        <v>0</v>
      </c>
      <c r="P513">
        <f>IFERROR([1]!i_pq_pctchange($A513,TEXT(DATE(YEAR($B$1),1,1),"yyyy-mm-dd"),$B$1),"")</f>
        <v>-18.3333333333333</v>
      </c>
      <c r="Q513">
        <f>[1]!s_west_netprofit($A513,YEAR($B$1),$B$1,180)</f>
        <v>2690500000</v>
      </c>
      <c r="R513">
        <f>[1]!s_west_eps($A513,YEAR($B$1),$B$1,180)</f>
        <v>0.66689997911453203</v>
      </c>
      <c r="S513">
        <f>[1]!s_west_instnum_np($A513,YEAR($B$1),$B$1,180)</f>
        <v>2</v>
      </c>
      <c r="T513">
        <f>[1]!s_west_stdnetprofit($A513,YEAR($B$1),$B$1,180)</f>
        <v>61518290</v>
      </c>
      <c r="U513">
        <f>[1]!s_west_mediannetprofit($A513,YEAR($B$1),$B$1,180)</f>
        <v>2690500000</v>
      </c>
      <c r="V513">
        <f>[1]!s_west_maxnetprofit($A513,YEAR($B$1),$B$1,180)</f>
        <v>2734000000</v>
      </c>
      <c r="W513">
        <f>[1]!s_west_minnetprofit($A513,YEAR($B$1),$B$1,180)</f>
        <v>2647000000</v>
      </c>
      <c r="X513">
        <f>[1]!s_west_netprofit($A513,YEAR($B$1)+1,$B$1,180)</f>
        <v>2892500000</v>
      </c>
      <c r="Y513">
        <f>[1]!s_west_eps($A513,YEAR($B$1)+1,$B$1,180)</f>
        <v>0.71700000762939498</v>
      </c>
      <c r="Z513">
        <f>[1]!s_west_instnum_np($A513,YEAR($B$1)+1,$B$1,180)</f>
        <v>2</v>
      </c>
      <c r="AA513">
        <f>[1]!s_west_stdnetprofit($A513,YEAR($B$1)+1,$B$1,180)</f>
        <v>26162951</v>
      </c>
      <c r="AB513">
        <f>[1]!s_west_mediannetprofit($A513,YEAR($B$1)+1,$B$1,180)</f>
        <v>2892500000</v>
      </c>
      <c r="AC513">
        <f>[1]!s_west_maxnetprofit($A513,YEAR($B$1)+1,$B$1,180)</f>
        <v>2911000000</v>
      </c>
      <c r="AD513">
        <f>[1]!s_west_minnetprofit($A513,YEAR($B$1)+1,$B$1,180)</f>
        <v>2874000000</v>
      </c>
      <c r="AE513">
        <f>[1]!s_west_avgroe($A513,YEAR($B$1),$B$1,180)</f>
        <v>8.0100002288818395</v>
      </c>
      <c r="AF513">
        <f>IFERROR([1]!s_info_indexweight($A513,$B$1,"000016.SH"),"")</f>
        <v>0</v>
      </c>
      <c r="AG513">
        <f>IFERROR([1]!s_info_indexweight($A513,$B$1,"000300.SH"),"")</f>
        <v>0</v>
      </c>
      <c r="AH513">
        <f>IFERROR([1]!s_info_indexweight($A513,$B$1,"000905.SH"),"")</f>
        <v>0.13</v>
      </c>
      <c r="AI513">
        <f>IFERROR([1]!s_info_indexweight($A513,$B$1,"000852.SH"),"")</f>
        <v>0</v>
      </c>
    </row>
    <row r="514" spans="1:35">
      <c r="A514" t="s">
        <v>546</v>
      </c>
      <c r="B514">
        <f>[1]!s_dq_close($A514,$B$1,3)</f>
        <v>12.09</v>
      </c>
      <c r="C514">
        <f>[1]!s_dq_volume($A514,$B$1)</f>
        <v>8006366</v>
      </c>
      <c r="D514">
        <f>[1]!s_dq_amount($A514,$B$1)</f>
        <v>97407815</v>
      </c>
      <c r="E514">
        <f>[1]!s_dq_turn($A514,$B$1)</f>
        <v>1.0971364359795801</v>
      </c>
      <c r="F514">
        <f>[1]!S_VAL_MV($A514,$B$1)</f>
        <v>8822691669.4799995</v>
      </c>
      <c r="G514">
        <f>[1]!s_val_ev($A514,$B$1)</f>
        <v>8822691669.4799995</v>
      </c>
      <c r="H514">
        <f>[1]!s_val_ev1($A514,$B$1)</f>
        <v>15928531982.84</v>
      </c>
      <c r="I514">
        <f>IFERROR([1]!s_mq_amount($A514,$B$1),"")</f>
        <v>196391890</v>
      </c>
      <c r="J514">
        <f>[1]!s_val_pe_ttm($A514,$B$1)</f>
        <v>19.016048431396499</v>
      </c>
      <c r="K514">
        <f>[1]!s_val_pb_lf($A514,$B$1)</f>
        <v>1.88219141960144</v>
      </c>
      <c r="L514">
        <f>[1]!s_val_dividendyield2($A514,$B$1)</f>
        <v>1.0975920493173901</v>
      </c>
      <c r="M514">
        <f>[1]!s_val_evtoebitda($A514,$B$1)</f>
        <v>18.8639661480935</v>
      </c>
      <c r="N514">
        <f>[1]!s_risk_betar24($A514,$B$1)</f>
        <v>1.0121999979019201</v>
      </c>
      <c r="O514">
        <f>[1]!s_profitnotice_changeratio($A514,$B$1)</f>
        <v>0</v>
      </c>
      <c r="P514">
        <f>IFERROR([1]!i_pq_pctchange($A514,TEXT(DATE(YEAR($B$1),1,1),"yyyy-mm-dd"),$B$1),"")</f>
        <v>-23.722397476340699</v>
      </c>
      <c r="Q514">
        <f>[1]!s_west_netprofit($A514,YEAR($B$1),$B$1,180)</f>
        <v>0</v>
      </c>
      <c r="R514">
        <f>[1]!s_west_eps($A514,YEAR($B$1),$B$1,180)</f>
        <v>0</v>
      </c>
      <c r="S514">
        <f>[1]!s_west_instnum_np($A514,YEAR($B$1),$B$1,180)</f>
        <v>0</v>
      </c>
      <c r="T514">
        <f>[1]!s_west_stdnetprofit($A514,YEAR($B$1),$B$1,180)</f>
        <v>0</v>
      </c>
      <c r="U514">
        <f>[1]!s_west_mediannetprofit($A514,YEAR($B$1),$B$1,180)</f>
        <v>0</v>
      </c>
      <c r="V514">
        <f>[1]!s_west_maxnetprofit($A514,YEAR($B$1),$B$1,180)</f>
        <v>0</v>
      </c>
      <c r="W514">
        <f>[1]!s_west_minnetprofit($A514,YEAR($B$1),$B$1,180)</f>
        <v>0</v>
      </c>
      <c r="X514">
        <f>[1]!s_west_netprofit($A514,YEAR($B$1)+1,$B$1,180)</f>
        <v>0</v>
      </c>
      <c r="Y514">
        <f>[1]!s_west_eps($A514,YEAR($B$1)+1,$B$1,180)</f>
        <v>0</v>
      </c>
      <c r="Z514">
        <f>[1]!s_west_instnum_np($A514,YEAR($B$1)+1,$B$1,180)</f>
        <v>0</v>
      </c>
      <c r="AA514">
        <f>[1]!s_west_stdnetprofit($A514,YEAR($B$1)+1,$B$1,180)</f>
        <v>0</v>
      </c>
      <c r="AB514">
        <f>[1]!s_west_mediannetprofit($A514,YEAR($B$1)+1,$B$1,180)</f>
        <v>0</v>
      </c>
      <c r="AC514">
        <f>[1]!s_west_maxnetprofit($A514,YEAR($B$1)+1,$B$1,180)</f>
        <v>0</v>
      </c>
      <c r="AD514">
        <f>[1]!s_west_minnetprofit($A514,YEAR($B$1)+1,$B$1,180)</f>
        <v>0</v>
      </c>
      <c r="AE514">
        <f>[1]!s_west_avgroe($A514,YEAR($B$1),$B$1,180)</f>
        <v>0</v>
      </c>
      <c r="AF514">
        <f>IFERROR([1]!s_info_indexweight($A514,$B$1,"000016.SH"),"")</f>
        <v>0</v>
      </c>
      <c r="AG514">
        <f>IFERROR([1]!s_info_indexweight($A514,$B$1,"000300.SH"),"")</f>
        <v>0</v>
      </c>
      <c r="AH514">
        <f>IFERROR([1]!s_info_indexweight($A514,$B$1,"000905.SH"),"")</f>
        <v>0</v>
      </c>
      <c r="AI514">
        <f>IFERROR([1]!s_info_indexweight($A514,$B$1,"000852.SH"),"")</f>
        <v>5.7000000000000002E-2</v>
      </c>
    </row>
    <row r="515" spans="1:35">
      <c r="A515" t="s">
        <v>547</v>
      </c>
      <c r="B515">
        <f>[1]!s_dq_close($A515,$B$1,3)</f>
        <v>14.37</v>
      </c>
      <c r="C515">
        <f>[1]!s_dq_volume($A515,$B$1)</f>
        <v>8864866</v>
      </c>
      <c r="D515">
        <f>[1]!s_dq_amount($A515,$B$1)</f>
        <v>127154050</v>
      </c>
      <c r="E515">
        <f>[1]!s_dq_turn($A515,$B$1)</f>
        <v>0.32832837037036999</v>
      </c>
      <c r="F515">
        <f>[1]!S_VAL_MV($A515,$B$1)</f>
        <v>38799000000</v>
      </c>
      <c r="G515">
        <f>[1]!s_val_ev($A515,$B$1)</f>
        <v>38799000000</v>
      </c>
      <c r="H515">
        <f>[1]!s_val_ev1($A515,$B$1)</f>
        <v>43131779132.860001</v>
      </c>
      <c r="I515">
        <f>IFERROR([1]!s_mq_amount($A515,$B$1),"")</f>
        <v>249622800</v>
      </c>
      <c r="J515">
        <f>[1]!s_val_pe_ttm($A515,$B$1)</f>
        <v>78.0726318359375</v>
      </c>
      <c r="K515">
        <f>[1]!s_val_pb_lf($A515,$B$1)</f>
        <v>5.27699899673462</v>
      </c>
      <c r="L515">
        <f>[1]!s_val_dividendyield2($A515,$B$1)</f>
        <v>0</v>
      </c>
      <c r="M515">
        <f>[1]!s_val_evtoebitda($A515,$B$1)</f>
        <v>0</v>
      </c>
      <c r="N515">
        <f>[1]!s_risk_betar24($A515,$B$1)</f>
        <v>2.1867001056671098</v>
      </c>
      <c r="O515">
        <f>[1]!s_profitnotice_changeratio($A515,$B$1)</f>
        <v>0</v>
      </c>
      <c r="P515">
        <f>IFERROR([1]!i_pq_pctchange($A515,TEXT(DATE(YEAR($B$1),1,1),"yyyy-mm-dd"),$B$1),"")</f>
        <v>-6.2622309197651704</v>
      </c>
      <c r="Q515">
        <f>[1]!s_west_netprofit($A515,YEAR($B$1),$B$1,180)</f>
        <v>608620000</v>
      </c>
      <c r="R515">
        <f>[1]!s_west_eps($A515,YEAR($B$1),$B$1,180)</f>
        <v>0.225400000810623</v>
      </c>
      <c r="S515">
        <f>[1]!s_west_instnum_np($A515,YEAR($B$1),$B$1,180)</f>
        <v>1</v>
      </c>
      <c r="T515">
        <f>[1]!s_west_stdnetprofit($A515,YEAR($B$1),$B$1,180)</f>
        <v>0</v>
      </c>
      <c r="U515">
        <f>[1]!s_west_mediannetprofit($A515,YEAR($B$1),$B$1,180)</f>
        <v>608620000</v>
      </c>
      <c r="V515">
        <f>[1]!s_west_maxnetprofit($A515,YEAR($B$1),$B$1,180)</f>
        <v>608620000</v>
      </c>
      <c r="W515">
        <f>[1]!s_west_minnetprofit($A515,YEAR($B$1),$B$1,180)</f>
        <v>608620000</v>
      </c>
      <c r="X515">
        <f>[1]!s_west_netprofit($A515,YEAR($B$1)+1,$B$1,180)</f>
        <v>701890000</v>
      </c>
      <c r="Y515">
        <f>[1]!s_west_eps($A515,YEAR($B$1)+1,$B$1,180)</f>
        <v>0.259999990463257</v>
      </c>
      <c r="Z515">
        <f>[1]!s_west_instnum_np($A515,YEAR($B$1)+1,$B$1,180)</f>
        <v>1</v>
      </c>
      <c r="AA515">
        <f>[1]!s_west_stdnetprofit($A515,YEAR($B$1)+1,$B$1,180)</f>
        <v>0</v>
      </c>
      <c r="AB515">
        <f>[1]!s_west_mediannetprofit($A515,YEAR($B$1)+1,$B$1,180)</f>
        <v>701890000</v>
      </c>
      <c r="AC515">
        <f>[1]!s_west_maxnetprofit($A515,YEAR($B$1)+1,$B$1,180)</f>
        <v>701890000</v>
      </c>
      <c r="AD515">
        <f>[1]!s_west_minnetprofit($A515,YEAR($B$1)+1,$B$1,180)</f>
        <v>701890000</v>
      </c>
      <c r="AE515">
        <f>[1]!s_west_avgroe($A515,YEAR($B$1),$B$1,180)</f>
        <v>0</v>
      </c>
      <c r="AF515">
        <f>IFERROR([1]!s_info_indexweight($A515,$B$1,"000016.SH"),"")</f>
        <v>0</v>
      </c>
      <c r="AG515">
        <f>IFERROR([1]!s_info_indexweight($A515,$B$1,"000300.SH"),"")</f>
        <v>0</v>
      </c>
      <c r="AH515">
        <f>IFERROR([1]!s_info_indexweight($A515,$B$1,"000905.SH"),"")</f>
        <v>3.6999999999999998E-2</v>
      </c>
      <c r="AI515">
        <f>IFERROR([1]!s_info_indexweight($A515,$B$1,"000852.SH"),"")</f>
        <v>0</v>
      </c>
    </row>
    <row r="516" spans="1:35">
      <c r="A516" t="s">
        <v>548</v>
      </c>
      <c r="B516">
        <f>[1]!s_dq_close($A516,$B$1,3)</f>
        <v>18.03</v>
      </c>
      <c r="C516">
        <f>[1]!s_dq_volume($A516,$B$1)</f>
        <v>7686084</v>
      </c>
      <c r="D516">
        <f>[1]!s_dq_amount($A516,$B$1)</f>
        <v>138759471</v>
      </c>
      <c r="E516">
        <f>[1]!s_dq_turn($A516,$B$1)</f>
        <v>0.90349470294520895</v>
      </c>
      <c r="F516">
        <f>[1]!S_VAL_MV($A516,$B$1)</f>
        <v>15518010853.559999</v>
      </c>
      <c r="G516">
        <f>[1]!s_val_ev($A516,$B$1)</f>
        <v>15518010853.559999</v>
      </c>
      <c r="H516">
        <f>[1]!s_val_ev1($A516,$B$1)</f>
        <v>17866594315.68</v>
      </c>
      <c r="I516">
        <f>IFERROR([1]!s_mq_amount($A516,$B$1),"")</f>
        <v>258133904</v>
      </c>
      <c r="J516">
        <f>[1]!s_val_pe_ttm($A516,$B$1)</f>
        <v>19.785804748535199</v>
      </c>
      <c r="K516">
        <f>[1]!s_val_pb_lf($A516,$B$1)</f>
        <v>4.0589890480041504</v>
      </c>
      <c r="L516">
        <f>[1]!s_val_dividendyield2($A516,$B$1)</f>
        <v>1.7748190949796701</v>
      </c>
      <c r="M516">
        <f>[1]!s_val_evtoebitda($A516,$B$1)</f>
        <v>12.532960217754599</v>
      </c>
      <c r="N516">
        <f>[1]!s_risk_betar24($A516,$B$1)</f>
        <v>1.7021000385284399</v>
      </c>
      <c r="O516">
        <f>[1]!s_profitnotice_changeratio($A516,$B$1)</f>
        <v>0</v>
      </c>
      <c r="P516">
        <f>IFERROR([1]!i_pq_pctchange($A516,TEXT(DATE(YEAR($B$1),1,1),"yyyy-mm-dd"),$B$1),"")</f>
        <v>-2.3216389700106301</v>
      </c>
      <c r="Q516">
        <f>[1]!s_west_netprofit($A516,YEAR($B$1),$B$1,180)</f>
        <v>883825758</v>
      </c>
      <c r="R516">
        <f>[1]!s_west_eps($A516,YEAR($B$1),$B$1,180)</f>
        <v>1.02670001983643</v>
      </c>
      <c r="S516">
        <f>[1]!s_west_instnum_np($A516,YEAR($B$1),$B$1,180)</f>
        <v>33</v>
      </c>
      <c r="T516">
        <f>[1]!s_west_stdnetprofit($A516,YEAR($B$1),$B$1,180)</f>
        <v>21110309</v>
      </c>
      <c r="U516">
        <f>[1]!s_west_mediannetprofit($A516,YEAR($B$1),$B$1,180)</f>
        <v>880000000</v>
      </c>
      <c r="V516">
        <f>[1]!s_west_maxnetprofit($A516,YEAR($B$1),$B$1,180)</f>
        <v>931780000</v>
      </c>
      <c r="W516">
        <f>[1]!s_west_minnetprofit($A516,YEAR($B$1),$B$1,180)</f>
        <v>849000000</v>
      </c>
      <c r="X516">
        <f>[1]!s_west_netprofit($A516,YEAR($B$1)+1,$B$1,180)</f>
        <v>1030067879</v>
      </c>
      <c r="Y516">
        <f>[1]!s_west_eps($A516,YEAR($B$1)+1,$B$1,180)</f>
        <v>1.19649994373322</v>
      </c>
      <c r="Z516">
        <f>[1]!s_west_instnum_np($A516,YEAR($B$1)+1,$B$1,180)</f>
        <v>33</v>
      </c>
      <c r="AA516">
        <f>[1]!s_west_stdnetprofit($A516,YEAR($B$1)+1,$B$1,180)</f>
        <v>39373464</v>
      </c>
      <c r="AB516">
        <f>[1]!s_west_mediannetprofit($A516,YEAR($B$1)+1,$B$1,180)</f>
        <v>1039000000</v>
      </c>
      <c r="AC516">
        <f>[1]!s_west_maxnetprofit($A516,YEAR($B$1)+1,$B$1,180)</f>
        <v>1102000000</v>
      </c>
      <c r="AD516">
        <f>[1]!s_west_minnetprofit($A516,YEAR($B$1)+1,$B$1,180)</f>
        <v>929000000</v>
      </c>
      <c r="AE516">
        <f>[1]!s_west_avgroe($A516,YEAR($B$1),$B$1,180)</f>
        <v>20.411199569702099</v>
      </c>
      <c r="AF516">
        <f>IFERROR([1]!s_info_indexweight($A516,$B$1,"000016.SH"),"")</f>
        <v>0</v>
      </c>
      <c r="AG516">
        <f>IFERROR([1]!s_info_indexweight($A516,$B$1,"000300.SH"),"")</f>
        <v>0</v>
      </c>
      <c r="AH516">
        <f>IFERROR([1]!s_info_indexweight($A516,$B$1,"000905.SH"),"")</f>
        <v>0</v>
      </c>
      <c r="AI516">
        <f>IFERROR([1]!s_info_indexweight($A516,$B$1,"000852.SH"),"")</f>
        <v>5.1999999999999998E-2</v>
      </c>
    </row>
    <row r="517" spans="1:35">
      <c r="A517" t="s">
        <v>549</v>
      </c>
      <c r="B517">
        <f>[1]!s_dq_close($A517,$B$1,3)</f>
        <v>90.35</v>
      </c>
      <c r="C517">
        <f>[1]!s_dq_volume($A517,$B$1)</f>
        <v>12329441</v>
      </c>
      <c r="D517">
        <f>[1]!s_dq_amount($A517,$B$1)</f>
        <v>1098185850</v>
      </c>
      <c r="E517">
        <f>[1]!s_dq_turn($A517,$B$1)</f>
        <v>6.2174523297461803</v>
      </c>
      <c r="F517">
        <f>[1]!S_VAL_MV($A517,$B$1)</f>
        <v>23148513507.599998</v>
      </c>
      <c r="G517">
        <f>[1]!s_val_ev($A517,$B$1)</f>
        <v>23148513507.599998</v>
      </c>
      <c r="H517">
        <f>[1]!s_val_ev1($A517,$B$1)</f>
        <v>23498659386.009998</v>
      </c>
      <c r="I517">
        <f>IFERROR([1]!s_mq_amount($A517,$B$1),"")</f>
        <v>2155915153</v>
      </c>
      <c r="J517">
        <f>[1]!s_val_pe_ttm($A517,$B$1)</f>
        <v>40.251247406005902</v>
      </c>
      <c r="K517">
        <f>[1]!s_val_pb_lf($A517,$B$1)</f>
        <v>7.4427647590637198</v>
      </c>
      <c r="L517">
        <f>[1]!s_val_dividendyield2($A517,$B$1)</f>
        <v>0.53445255117302304</v>
      </c>
      <c r="M517">
        <f>[1]!s_val_evtoebitda($A517,$B$1)</f>
        <v>33.381196926567199</v>
      </c>
      <c r="N517">
        <f>[1]!s_risk_betar24($A517,$B$1)</f>
        <v>0.59859997034072898</v>
      </c>
      <c r="O517">
        <f>[1]!s_profitnotice_changeratio($A517,$B$1)</f>
        <v>0</v>
      </c>
      <c r="P517">
        <f>IFERROR([1]!i_pq_pctchange($A517,TEXT(DATE(YEAR($B$1),1,1),"yyyy-mm-dd"),$B$1),"")</f>
        <v>74.774438397099601</v>
      </c>
      <c r="Q517">
        <f>[1]!s_west_netprofit($A517,YEAR($B$1),$B$1,180)</f>
        <v>734000000</v>
      </c>
      <c r="R517">
        <f>[1]!s_west_eps($A517,YEAR($B$1),$B$1,180)</f>
        <v>2.8647999763488801</v>
      </c>
      <c r="S517">
        <f>[1]!s_west_instnum_np($A517,YEAR($B$1),$B$1,180)</f>
        <v>4</v>
      </c>
      <c r="T517">
        <f>[1]!s_west_stdnetprofit($A517,YEAR($B$1),$B$1,180)</f>
        <v>37040518</v>
      </c>
      <c r="U517">
        <f>[1]!s_west_mediannetprofit($A517,YEAR($B$1),$B$1,180)</f>
        <v>736000000</v>
      </c>
      <c r="V517">
        <f>[1]!s_west_maxnetprofit($A517,YEAR($B$1),$B$1,180)</f>
        <v>771000000</v>
      </c>
      <c r="W517">
        <f>[1]!s_west_minnetprofit($A517,YEAR($B$1),$B$1,180)</f>
        <v>693000000</v>
      </c>
      <c r="X517">
        <f>[1]!s_west_netprofit($A517,YEAR($B$1)+1,$B$1,180)</f>
        <v>976500000</v>
      </c>
      <c r="Y517">
        <f>[1]!s_west_eps($A517,YEAR($B$1)+1,$B$1,180)</f>
        <v>3.8113000392913801</v>
      </c>
      <c r="Z517">
        <f>[1]!s_west_instnum_np($A517,YEAR($B$1)+1,$B$1,180)</f>
        <v>4</v>
      </c>
      <c r="AA517">
        <f>[1]!s_west_stdnetprofit($A517,YEAR($B$1)+1,$B$1,180)</f>
        <v>93884681</v>
      </c>
      <c r="AB517">
        <f>[1]!s_west_mediannetprofit($A517,YEAR($B$1)+1,$B$1,180)</f>
        <v>954000000</v>
      </c>
      <c r="AC517">
        <f>[1]!s_west_maxnetprofit($A517,YEAR($B$1)+1,$B$1,180)</f>
        <v>1102000000</v>
      </c>
      <c r="AD517">
        <f>[1]!s_west_minnetprofit($A517,YEAR($B$1)+1,$B$1,180)</f>
        <v>896000000</v>
      </c>
      <c r="AE517">
        <f>[1]!s_west_avgroe($A517,YEAR($B$1),$B$1,180)</f>
        <v>19.512500762939499</v>
      </c>
      <c r="AF517">
        <f>IFERROR([1]!s_info_indexweight($A517,$B$1,"000016.SH"),"")</f>
        <v>0</v>
      </c>
      <c r="AG517">
        <f>IFERROR([1]!s_info_indexweight($A517,$B$1,"000300.SH"),"")</f>
        <v>0</v>
      </c>
      <c r="AH517">
        <f>IFERROR([1]!s_info_indexweight($A517,$B$1,"000905.SH"),"")</f>
        <v>0</v>
      </c>
      <c r="AI517">
        <f>IFERROR([1]!s_info_indexweight($A517,$B$1,"000852.SH"),"")</f>
        <v>0.17100000000000001</v>
      </c>
    </row>
    <row r="518" spans="1:35">
      <c r="A518" t="s">
        <v>550</v>
      </c>
      <c r="B518">
        <f>[1]!s_dq_close($A518,$B$1,3)</f>
        <v>5.61</v>
      </c>
      <c r="C518">
        <f>[1]!s_dq_volume($A518,$B$1)</f>
        <v>40992170</v>
      </c>
      <c r="D518">
        <f>[1]!s_dq_amount($A518,$B$1)</f>
        <v>231522635</v>
      </c>
      <c r="E518">
        <f>[1]!s_dq_turn($A518,$B$1)</f>
        <v>1.1638246275328901</v>
      </c>
      <c r="F518">
        <f>[1]!S_VAL_MV($A518,$B$1)</f>
        <v>32652190001.639999</v>
      </c>
      <c r="G518">
        <f>[1]!s_val_ev($A518,$B$1)</f>
        <v>28587680943.005001</v>
      </c>
      <c r="H518">
        <f>[1]!s_val_ev1($A518,$B$1)</f>
        <v>791501322943.005</v>
      </c>
      <c r="I518">
        <f>IFERROR([1]!s_mq_amount($A518,$B$1),"")</f>
        <v>529349580</v>
      </c>
      <c r="J518">
        <f>[1]!s_val_pe_ttm($A518,$B$1)</f>
        <v>5.9869508743286097</v>
      </c>
      <c r="K518">
        <f>[1]!s_val_pb_lf($A518,$B$1)</f>
        <v>0.76742064952850297</v>
      </c>
      <c r="L518">
        <f>[1]!s_val_dividendyield2($A518,$B$1)</f>
        <v>2.8520499108734398</v>
      </c>
      <c r="M518">
        <f>[1]!s_val_evtoebitda($A518,$B$1)</f>
        <v>0</v>
      </c>
      <c r="N518">
        <f>[1]!s_risk_betar24($A518,$B$1)</f>
        <v>0.821399986743927</v>
      </c>
      <c r="O518">
        <f>[1]!s_profitnotice_changeratio($A518,$B$1)</f>
        <v>0</v>
      </c>
      <c r="P518">
        <f>IFERROR([1]!i_pq_pctchange($A518,TEXT(DATE(YEAR($B$1),1,1),"yyyy-mm-dd"),$B$1),"")</f>
        <v>25.223214285714299</v>
      </c>
      <c r="Q518">
        <f>[1]!s_west_netprofit($A518,YEAR($B$1),$B$1,180)</f>
        <v>6037033333</v>
      </c>
      <c r="R518">
        <f>[1]!s_west_eps($A518,YEAR($B$1),$B$1,180)</f>
        <v>1.0371999740600599</v>
      </c>
      <c r="S518">
        <f>[1]!s_west_instnum_np($A518,YEAR($B$1),$B$1,180)</f>
        <v>9</v>
      </c>
      <c r="T518">
        <f>[1]!s_west_stdnetprofit($A518,YEAR($B$1),$B$1,180)</f>
        <v>183506294</v>
      </c>
      <c r="U518">
        <f>[1]!s_west_mediannetprofit($A518,YEAR($B$1),$B$1,180)</f>
        <v>6006000000</v>
      </c>
      <c r="V518">
        <f>[1]!s_west_maxnetprofit($A518,YEAR($B$1),$B$1,180)</f>
        <v>6299000000</v>
      </c>
      <c r="W518">
        <f>[1]!s_west_minnetprofit($A518,YEAR($B$1),$B$1,180)</f>
        <v>5684000000</v>
      </c>
      <c r="X518">
        <f>[1]!s_west_netprofit($A518,YEAR($B$1)+1,$B$1,180)</f>
        <v>6989245556</v>
      </c>
      <c r="Y518">
        <f>[1]!s_west_eps($A518,YEAR($B$1)+1,$B$1,180)</f>
        <v>1.2007999420166</v>
      </c>
      <c r="Z518">
        <f>[1]!s_west_instnum_np($A518,YEAR($B$1)+1,$B$1,180)</f>
        <v>9</v>
      </c>
      <c r="AA518">
        <f>[1]!s_west_stdnetprofit($A518,YEAR($B$1)+1,$B$1,180)</f>
        <v>329488012</v>
      </c>
      <c r="AB518">
        <f>[1]!s_west_mediannetprofit($A518,YEAR($B$1)+1,$B$1,180)</f>
        <v>6956000000</v>
      </c>
      <c r="AC518">
        <f>[1]!s_west_maxnetprofit($A518,YEAR($B$1)+1,$B$1,180)</f>
        <v>7478000000</v>
      </c>
      <c r="AD518">
        <f>[1]!s_west_minnetprofit($A518,YEAR($B$1)+1,$B$1,180)</f>
        <v>6523000000</v>
      </c>
      <c r="AE518">
        <f>[1]!s_west_avgroe($A518,YEAR($B$1),$B$1,180)</f>
        <v>13.2399997711182</v>
      </c>
      <c r="AF518">
        <f>IFERROR([1]!s_info_indexweight($A518,$B$1,"000016.SH"),"")</f>
        <v>0</v>
      </c>
      <c r="AG518">
        <f>IFERROR([1]!s_info_indexweight($A518,$B$1,"000300.SH"),"")</f>
        <v>0</v>
      </c>
      <c r="AH518">
        <f>IFERROR([1]!s_info_indexweight($A518,$B$1,"000905.SH"),"")</f>
        <v>0</v>
      </c>
      <c r="AI518">
        <f>IFERROR([1]!s_info_indexweight($A518,$B$1,"000852.SH"),"")</f>
        <v>0.127</v>
      </c>
    </row>
    <row r="519" spans="1:35">
      <c r="A519" t="s">
        <v>551</v>
      </c>
      <c r="B519">
        <f>[1]!s_dq_close($A519,$B$1,3)</f>
        <v>2.93</v>
      </c>
      <c r="C519">
        <f>[1]!s_dq_volume($A519,$B$1)</f>
        <v>41476716</v>
      </c>
      <c r="D519">
        <f>[1]!s_dq_amount($A519,$B$1)</f>
        <v>121517932</v>
      </c>
      <c r="E519">
        <f>[1]!s_dq_turn($A519,$B$1)</f>
        <v>0.76251100464448296</v>
      </c>
      <c r="F519">
        <f>[1]!S_VAL_MV($A519,$B$1)</f>
        <v>16277976242.629999</v>
      </c>
      <c r="G519">
        <f>[1]!s_val_ev($A519,$B$1)</f>
        <v>16277976242.629999</v>
      </c>
      <c r="H519">
        <f>[1]!s_val_ev1($A519,$B$1)</f>
        <v>463112890242.63</v>
      </c>
      <c r="I519">
        <f>IFERROR([1]!s_mq_amount($A519,$B$1),"")</f>
        <v>295010507</v>
      </c>
      <c r="J519">
        <f>[1]!s_val_pe_ttm($A519,$B$1)</f>
        <v>5.0957531929016104</v>
      </c>
      <c r="K519">
        <f>[1]!s_val_pb_lf($A519,$B$1)</f>
        <v>0.424681186676025</v>
      </c>
      <c r="L519">
        <f>[1]!s_val_dividendyield2($A519,$B$1)</f>
        <v>4.0955601543026097</v>
      </c>
      <c r="M519">
        <f>[1]!s_val_evtoebitda($A519,$B$1)</f>
        <v>0</v>
      </c>
      <c r="N519">
        <f>[1]!s_risk_betar24($A519,$B$1)</f>
        <v>0.83579999208450295</v>
      </c>
      <c r="O519">
        <f>[1]!s_profitnotice_changeratio($A519,$B$1)</f>
        <v>0</v>
      </c>
      <c r="P519">
        <f>IFERROR([1]!i_pq_pctchange($A519,TEXT(DATE(YEAR($B$1),1,1),"yyyy-mm-dd"),$B$1),"")</f>
        <v>-5.4838709677419297</v>
      </c>
      <c r="Q519">
        <f>[1]!s_west_netprofit($A519,YEAR($B$1),$B$1,180)</f>
        <v>3257000000</v>
      </c>
      <c r="R519">
        <f>[1]!s_west_eps($A519,YEAR($B$1),$B$1,180)</f>
        <v>0.58630001544952404</v>
      </c>
      <c r="S519">
        <f>[1]!s_west_instnum_np($A519,YEAR($B$1),$B$1,180)</f>
        <v>1</v>
      </c>
      <c r="T519">
        <f>[1]!s_west_stdnetprofit($A519,YEAR($B$1),$B$1,180)</f>
        <v>0</v>
      </c>
      <c r="U519">
        <f>[1]!s_west_mediannetprofit($A519,YEAR($B$1),$B$1,180)</f>
        <v>3257000000</v>
      </c>
      <c r="V519">
        <f>[1]!s_west_maxnetprofit($A519,YEAR($B$1),$B$1,180)</f>
        <v>3257000000</v>
      </c>
      <c r="W519">
        <f>[1]!s_west_minnetprofit($A519,YEAR($B$1),$B$1,180)</f>
        <v>3257000000</v>
      </c>
      <c r="X519">
        <f>[1]!s_west_netprofit($A519,YEAR($B$1)+1,$B$1,180)</f>
        <v>3397000000</v>
      </c>
      <c r="Y519">
        <f>[1]!s_west_eps($A519,YEAR($B$1)+1,$B$1,180)</f>
        <v>0.611500024795532</v>
      </c>
      <c r="Z519">
        <f>[1]!s_west_instnum_np($A519,YEAR($B$1)+1,$B$1,180)</f>
        <v>1</v>
      </c>
      <c r="AA519">
        <f>[1]!s_west_stdnetprofit($A519,YEAR($B$1)+1,$B$1,180)</f>
        <v>0</v>
      </c>
      <c r="AB519">
        <f>[1]!s_west_mediannetprofit($A519,YEAR($B$1)+1,$B$1,180)</f>
        <v>3397000000</v>
      </c>
      <c r="AC519">
        <f>[1]!s_west_maxnetprofit($A519,YEAR($B$1)+1,$B$1,180)</f>
        <v>3397000000</v>
      </c>
      <c r="AD519">
        <f>[1]!s_west_minnetprofit($A519,YEAR($B$1)+1,$B$1,180)</f>
        <v>3397000000</v>
      </c>
      <c r="AE519">
        <f>[1]!s_west_avgroe($A519,YEAR($B$1),$B$1,180)</f>
        <v>8.5799999237060494</v>
      </c>
      <c r="AF519">
        <f>IFERROR([1]!s_info_indexweight($A519,$B$1,"000016.SH"),"")</f>
        <v>0</v>
      </c>
      <c r="AG519">
        <f>IFERROR([1]!s_info_indexweight($A519,$B$1,"000300.SH"),"")</f>
        <v>0</v>
      </c>
      <c r="AH519">
        <f>IFERROR([1]!s_info_indexweight($A519,$B$1,"000905.SH"),"")</f>
        <v>0.121</v>
      </c>
      <c r="AI519">
        <f>IFERROR([1]!s_info_indexweight($A519,$B$1,"000852.SH"),"")</f>
        <v>0</v>
      </c>
    </row>
    <row r="520" spans="1:35">
      <c r="A520" t="s">
        <v>552</v>
      </c>
      <c r="B520">
        <f>[1]!s_dq_close($A520,$B$1,3)</f>
        <v>8.1</v>
      </c>
      <c r="C520">
        <f>[1]!s_dq_volume($A520,$B$1)</f>
        <v>13478440</v>
      </c>
      <c r="D520">
        <f>[1]!s_dq_amount($A520,$B$1)</f>
        <v>109241873</v>
      </c>
      <c r="E520">
        <f>[1]!s_dq_turn($A520,$B$1)</f>
        <v>1.3920831050490901</v>
      </c>
      <c r="F520">
        <f>[1]!S_VAL_MV($A520,$B$1)</f>
        <v>8535250470.6000004</v>
      </c>
      <c r="G520">
        <f>[1]!s_val_ev($A520,$B$1)</f>
        <v>8535250470.6000004</v>
      </c>
      <c r="H520">
        <f>[1]!s_val_ev1($A520,$B$1)</f>
        <v>10966709910.870001</v>
      </c>
      <c r="I520">
        <f>IFERROR([1]!s_mq_amount($A520,$B$1),"")</f>
        <v>223891213</v>
      </c>
      <c r="J520">
        <f>[1]!s_val_pe_ttm($A520,$B$1)</f>
        <v>27.0632019042969</v>
      </c>
      <c r="K520">
        <f>[1]!s_val_pb_lf($A520,$B$1)</f>
        <v>1.3866720199585001</v>
      </c>
      <c r="L520">
        <f>[1]!s_val_dividendyield2($A520,$B$1)</f>
        <v>1.5283010006480799</v>
      </c>
      <c r="M520">
        <f>[1]!s_val_evtoebitda($A520,$B$1)</f>
        <v>18.568646545293401</v>
      </c>
      <c r="N520">
        <f>[1]!s_risk_betar24($A520,$B$1)</f>
        <v>1.2391999959945701</v>
      </c>
      <c r="O520">
        <f>[1]!s_profitnotice_changeratio($A520,$B$1)</f>
        <v>0</v>
      </c>
      <c r="P520">
        <f>IFERROR([1]!i_pq_pctchange($A520,TEXT(DATE(YEAR($B$1),1,1),"yyyy-mm-dd"),$B$1),"")</f>
        <v>-6.5391794218501103</v>
      </c>
      <c r="Q520">
        <f>[1]!s_west_netprofit($A520,YEAR($B$1),$B$1,180)</f>
        <v>406318571</v>
      </c>
      <c r="R520">
        <f>[1]!s_west_eps($A520,YEAR($B$1),$B$1,180)</f>
        <v>0.38560000061988797</v>
      </c>
      <c r="S520">
        <f>[1]!s_west_instnum_np($A520,YEAR($B$1),$B$1,180)</f>
        <v>7</v>
      </c>
      <c r="T520">
        <f>[1]!s_west_stdnetprofit($A520,YEAR($B$1),$B$1,180)</f>
        <v>27463681</v>
      </c>
      <c r="U520">
        <f>[1]!s_west_mediannetprofit($A520,YEAR($B$1),$B$1,180)</f>
        <v>395000000</v>
      </c>
      <c r="V520">
        <f>[1]!s_west_maxnetprofit($A520,YEAR($B$1),$B$1,180)</f>
        <v>449000000</v>
      </c>
      <c r="W520">
        <f>[1]!s_west_minnetprofit($A520,YEAR($B$1),$B$1,180)</f>
        <v>379000000</v>
      </c>
      <c r="X520">
        <f>[1]!s_west_netprofit($A520,YEAR($B$1)+1,$B$1,180)</f>
        <v>479534286</v>
      </c>
      <c r="Y520">
        <f>[1]!s_west_eps($A520,YEAR($B$1)+1,$B$1,180)</f>
        <v>0.45509999990463301</v>
      </c>
      <c r="Z520">
        <f>[1]!s_west_instnum_np($A520,YEAR($B$1)+1,$B$1,180)</f>
        <v>7</v>
      </c>
      <c r="AA520">
        <f>[1]!s_west_stdnetprofit($A520,YEAR($B$1)+1,$B$1,180)</f>
        <v>29085590</v>
      </c>
      <c r="AB520">
        <f>[1]!s_west_mediannetprofit($A520,YEAR($B$1)+1,$B$1,180)</f>
        <v>469000000</v>
      </c>
      <c r="AC520">
        <f>[1]!s_west_maxnetprofit($A520,YEAR($B$1)+1,$B$1,180)</f>
        <v>527000000</v>
      </c>
      <c r="AD520">
        <f>[1]!s_west_minnetprofit($A520,YEAR($B$1)+1,$B$1,180)</f>
        <v>440740000</v>
      </c>
      <c r="AE520">
        <f>[1]!s_west_avgroe($A520,YEAR($B$1),$B$1,180)</f>
        <v>6.0886001586914098</v>
      </c>
      <c r="AF520">
        <f>IFERROR([1]!s_info_indexweight($A520,$B$1,"000016.SH"),"")</f>
        <v>0</v>
      </c>
      <c r="AG520">
        <f>IFERROR([1]!s_info_indexweight($A520,$B$1,"000300.SH"),"")</f>
        <v>0</v>
      </c>
      <c r="AH520">
        <f>IFERROR([1]!s_info_indexweight($A520,$B$1,"000905.SH"),"")</f>
        <v>0</v>
      </c>
      <c r="AI520">
        <f>IFERROR([1]!s_info_indexweight($A520,$B$1,"000852.SH"),"")</f>
        <v>5.6000000000000001E-2</v>
      </c>
    </row>
    <row r="521" spans="1:35">
      <c r="A521" t="s">
        <v>553</v>
      </c>
      <c r="B521">
        <f>[1]!s_dq_close($A521,$B$1,3)</f>
        <v>32.270000000000003</v>
      </c>
      <c r="C521">
        <f>[1]!s_dq_volume($A521,$B$1)</f>
        <v>5430699</v>
      </c>
      <c r="D521">
        <f>[1]!s_dq_amount($A521,$B$1)</f>
        <v>174158544</v>
      </c>
      <c r="E521">
        <f>[1]!s_dq_turn($A521,$B$1)</f>
        <v>2.8520225563321402</v>
      </c>
      <c r="F521">
        <f>[1]!S_VAL_MV($A521,$B$1)</f>
        <v>8563824184.9300003</v>
      </c>
      <c r="G521">
        <f>[1]!s_val_ev($A521,$B$1)</f>
        <v>8563824184.9300003</v>
      </c>
      <c r="H521">
        <f>[1]!s_val_ev1($A521,$B$1)</f>
        <v>9276012202.1000004</v>
      </c>
      <c r="I521">
        <f>IFERROR([1]!s_mq_amount($A521,$B$1),"")</f>
        <v>359796418</v>
      </c>
      <c r="J521">
        <f>[1]!s_val_pe_ttm($A521,$B$1)</f>
        <v>164.634689331055</v>
      </c>
      <c r="K521">
        <f>[1]!s_val_pb_lf($A521,$B$1)</f>
        <v>2.01921510696411</v>
      </c>
      <c r="L521">
        <f>[1]!s_val_dividendyield2($A521,$B$1)</f>
        <v>0</v>
      </c>
      <c r="M521">
        <f>[1]!s_val_evtoebitda($A521,$B$1)</f>
        <v>19.388720350424201</v>
      </c>
      <c r="N521">
        <f>[1]!s_risk_betar24($A521,$B$1)</f>
        <v>0.82330000400543202</v>
      </c>
      <c r="O521">
        <f>[1]!s_profitnotice_changeratio($A521,$B$1)</f>
        <v>0</v>
      </c>
      <c r="P521">
        <f>IFERROR([1]!i_pq_pctchange($A521,TEXT(DATE(YEAR($B$1),1,1),"yyyy-mm-dd"),$B$1),"")</f>
        <v>-20.673549655850501</v>
      </c>
      <c r="Q521">
        <f>[1]!s_west_netprofit($A521,YEAR($B$1),$B$1,180)</f>
        <v>0</v>
      </c>
      <c r="R521">
        <f>[1]!s_west_eps($A521,YEAR($B$1),$B$1,180)</f>
        <v>0</v>
      </c>
      <c r="S521">
        <f>[1]!s_west_instnum_np($A521,YEAR($B$1),$B$1,180)</f>
        <v>0</v>
      </c>
      <c r="T521">
        <f>[1]!s_west_stdnetprofit($A521,YEAR($B$1),$B$1,180)</f>
        <v>0</v>
      </c>
      <c r="U521">
        <f>[1]!s_west_mediannetprofit($A521,YEAR($B$1),$B$1,180)</f>
        <v>0</v>
      </c>
      <c r="V521">
        <f>[1]!s_west_maxnetprofit($A521,YEAR($B$1),$B$1,180)</f>
        <v>0</v>
      </c>
      <c r="W521">
        <f>[1]!s_west_minnetprofit($A521,YEAR($B$1),$B$1,180)</f>
        <v>0</v>
      </c>
      <c r="X521">
        <f>[1]!s_west_netprofit($A521,YEAR($B$1)+1,$B$1,180)</f>
        <v>0</v>
      </c>
      <c r="Y521">
        <f>[1]!s_west_eps($A521,YEAR($B$1)+1,$B$1,180)</f>
        <v>0</v>
      </c>
      <c r="Z521">
        <f>[1]!s_west_instnum_np($A521,YEAR($B$1)+1,$B$1,180)</f>
        <v>0</v>
      </c>
      <c r="AA521">
        <f>[1]!s_west_stdnetprofit($A521,YEAR($B$1)+1,$B$1,180)</f>
        <v>0</v>
      </c>
      <c r="AB521">
        <f>[1]!s_west_mediannetprofit($A521,YEAR($B$1)+1,$B$1,180)</f>
        <v>0</v>
      </c>
      <c r="AC521">
        <f>[1]!s_west_maxnetprofit($A521,YEAR($B$1)+1,$B$1,180)</f>
        <v>0</v>
      </c>
      <c r="AD521">
        <f>[1]!s_west_minnetprofit($A521,YEAR($B$1)+1,$B$1,180)</f>
        <v>0</v>
      </c>
      <c r="AE521">
        <f>[1]!s_west_avgroe($A521,YEAR($B$1),$B$1,180)</f>
        <v>0</v>
      </c>
      <c r="AF521">
        <f>IFERROR([1]!s_info_indexweight($A521,$B$1,"000016.SH"),"")</f>
        <v>0</v>
      </c>
      <c r="AG521">
        <f>IFERROR([1]!s_info_indexweight($A521,$B$1,"000300.SH"),"")</f>
        <v>0</v>
      </c>
      <c r="AH521">
        <f>IFERROR([1]!s_info_indexweight($A521,$B$1,"000905.SH"),"")</f>
        <v>0</v>
      </c>
      <c r="AI521">
        <f>IFERROR([1]!s_info_indexweight($A521,$B$1,"000852.SH"),"")</f>
        <v>6.5000000000000002E-2</v>
      </c>
    </row>
    <row r="522" spans="1:35">
      <c r="A522" t="s">
        <v>554</v>
      </c>
      <c r="B522">
        <f>[1]!s_dq_close($A522,$B$1,3)</f>
        <v>8.2799999999999994</v>
      </c>
      <c r="C522">
        <f>[1]!s_dq_volume($A522,$B$1)</f>
        <v>31917518</v>
      </c>
      <c r="D522">
        <f>[1]!s_dq_amount($A522,$B$1)</f>
        <v>265347419</v>
      </c>
      <c r="E522">
        <f>[1]!s_dq_turn($A522,$B$1)</f>
        <v>0.72614397815242504</v>
      </c>
      <c r="F522">
        <f>[1]!S_VAL_MV($A522,$B$1)</f>
        <v>37017081451.080002</v>
      </c>
      <c r="G522">
        <f>[1]!s_val_ev($A522,$B$1)</f>
        <v>37017081451.080002</v>
      </c>
      <c r="H522">
        <f>[1]!s_val_ev1($A522,$B$1)</f>
        <v>802473617278.07996</v>
      </c>
      <c r="I522">
        <f>IFERROR([1]!s_mq_amount($A522,$B$1),"")</f>
        <v>594317137</v>
      </c>
      <c r="J522">
        <f>[1]!s_val_pe_ttm($A522,$B$1)</f>
        <v>6.7596530914306596</v>
      </c>
      <c r="K522">
        <f>[1]!s_val_pb_lf($A522,$B$1)</f>
        <v>0.71447771787643399</v>
      </c>
      <c r="L522">
        <f>[1]!s_val_dividendyield2($A522,$B$1)</f>
        <v>4.9516908212560402</v>
      </c>
      <c r="M522">
        <f>[1]!s_val_evtoebitda($A522,$B$1)</f>
        <v>0</v>
      </c>
      <c r="N522">
        <f>[1]!s_risk_betar24($A522,$B$1)</f>
        <v>0.493400007486343</v>
      </c>
      <c r="O522">
        <f>[1]!s_profitnotice_changeratio($A522,$B$1)</f>
        <v>0</v>
      </c>
      <c r="P522">
        <f>IFERROR([1]!i_pq_pctchange($A522,TEXT(DATE(YEAR($B$1),1,1),"yyyy-mm-dd"),$B$1),"")</f>
        <v>-0.120627261761153</v>
      </c>
      <c r="Q522">
        <f>[1]!s_west_netprofit($A522,YEAR($B$1),$B$1,180)</f>
        <v>5738911250</v>
      </c>
      <c r="R522">
        <f>[1]!s_west_eps($A522,YEAR($B$1),$B$1,180)</f>
        <v>1.2826000452041599</v>
      </c>
      <c r="S522">
        <f>[1]!s_west_instnum_np($A522,YEAR($B$1),$B$1,180)</f>
        <v>8</v>
      </c>
      <c r="T522">
        <f>[1]!s_west_stdnetprofit($A522,YEAR($B$1),$B$1,180)</f>
        <v>130889365</v>
      </c>
      <c r="U522">
        <f>[1]!s_west_mediannetprofit($A522,YEAR($B$1),$B$1,180)</f>
        <v>5785000000</v>
      </c>
      <c r="V522">
        <f>[1]!s_west_maxnetprofit($A522,YEAR($B$1),$B$1,180)</f>
        <v>5855000000</v>
      </c>
      <c r="W522">
        <f>[1]!s_west_minnetprofit($A522,YEAR($B$1),$B$1,180)</f>
        <v>5500000000</v>
      </c>
      <c r="X522">
        <f>[1]!s_west_netprofit($A522,YEAR($B$1)+1,$B$1,180)</f>
        <v>6233878750</v>
      </c>
      <c r="Y522">
        <f>[1]!s_west_eps($A522,YEAR($B$1)+1,$B$1,180)</f>
        <v>1.39320003986359</v>
      </c>
      <c r="Z522">
        <f>[1]!s_west_instnum_np($A522,YEAR($B$1)+1,$B$1,180)</f>
        <v>8</v>
      </c>
      <c r="AA522">
        <f>[1]!s_west_stdnetprofit($A522,YEAR($B$1)+1,$B$1,180)</f>
        <v>156221035</v>
      </c>
      <c r="AB522">
        <f>[1]!s_west_mediannetprofit($A522,YEAR($B$1)+1,$B$1,180)</f>
        <v>6223000000</v>
      </c>
      <c r="AC522">
        <f>[1]!s_west_maxnetprofit($A522,YEAR($B$1)+1,$B$1,180)</f>
        <v>6410000000</v>
      </c>
      <c r="AD522">
        <f>[1]!s_west_minnetprofit($A522,YEAR($B$1)+1,$B$1,180)</f>
        <v>6020000000</v>
      </c>
      <c r="AE522">
        <f>[1]!s_west_avgroe($A522,YEAR($B$1),$B$1,180)</f>
        <v>10.4028997421265</v>
      </c>
      <c r="AF522">
        <f>IFERROR([1]!s_info_indexweight($A522,$B$1,"000016.SH"),"")</f>
        <v>0</v>
      </c>
      <c r="AG522">
        <f>IFERROR([1]!s_info_indexweight($A522,$B$1,"000300.SH"),"")</f>
        <v>0</v>
      </c>
      <c r="AH522">
        <f>IFERROR([1]!s_info_indexweight($A522,$B$1,"000905.SH"),"")</f>
        <v>0.34599999999999997</v>
      </c>
      <c r="AI522">
        <f>IFERROR([1]!s_info_indexweight($A522,$B$1,"000852.SH"),"")</f>
        <v>0</v>
      </c>
    </row>
    <row r="523" spans="1:35">
      <c r="A523" t="s">
        <v>555</v>
      </c>
      <c r="B523">
        <f>[1]!s_dq_close($A523,$B$1,3)</f>
        <v>20.52</v>
      </c>
      <c r="C523">
        <f>[1]!s_dq_volume($A523,$B$1)</f>
        <v>6908000</v>
      </c>
      <c r="D523">
        <f>[1]!s_dq_amount($A523,$B$1)</f>
        <v>142491608</v>
      </c>
      <c r="E523">
        <f>[1]!s_dq_turn($A523,$B$1)</f>
        <v>1.26236532567086</v>
      </c>
      <c r="F523">
        <f>[1]!S_VAL_MV($A523,$B$1)</f>
        <v>13076984615.040001</v>
      </c>
      <c r="G523">
        <f>[1]!s_val_ev($A523,$B$1)</f>
        <v>13076984615.040001</v>
      </c>
      <c r="H523">
        <f>[1]!s_val_ev1($A523,$B$1)</f>
        <v>14614996006.02</v>
      </c>
      <c r="I523">
        <f>IFERROR([1]!s_mq_amount($A523,$B$1),"")</f>
        <v>351416159</v>
      </c>
      <c r="J523">
        <f>[1]!s_val_pe_ttm($A523,$B$1)</f>
        <v>29.948808670043899</v>
      </c>
      <c r="K523">
        <f>[1]!s_val_pb_lf($A523,$B$1)</f>
        <v>2.7255346775054901</v>
      </c>
      <c r="L523">
        <f>[1]!s_val_dividendyield2($A523,$B$1)</f>
        <v>1.58249415283393</v>
      </c>
      <c r="M523">
        <f>[1]!s_val_evtoebitda($A523,$B$1)</f>
        <v>14.100275278027199</v>
      </c>
      <c r="N523">
        <f>[1]!s_risk_betar24($A523,$B$1)</f>
        <v>0.97869998216628995</v>
      </c>
      <c r="O523">
        <f>[1]!s_profitnotice_changeratio($A523,$B$1)</f>
        <v>0</v>
      </c>
      <c r="P523">
        <f>IFERROR([1]!i_pq_pctchange($A523,TEXT(DATE(YEAR($B$1),1,1),"yyyy-mm-dd"),$B$1),"")</f>
        <v>-5.91267277009654</v>
      </c>
      <c r="Q523">
        <f>[1]!s_west_netprofit($A523,YEAR($B$1),$B$1,180)</f>
        <v>496907333</v>
      </c>
      <c r="R523">
        <f>[1]!s_west_eps($A523,YEAR($B$1),$B$1,180)</f>
        <v>0.77969998121261597</v>
      </c>
      <c r="S523">
        <f>[1]!s_west_instnum_np($A523,YEAR($B$1),$B$1,180)</f>
        <v>15</v>
      </c>
      <c r="T523">
        <f>[1]!s_west_stdnetprofit($A523,YEAR($B$1),$B$1,180)</f>
        <v>9494812</v>
      </c>
      <c r="U523">
        <f>[1]!s_west_mediannetprofit($A523,YEAR($B$1),$B$1,180)</f>
        <v>495000000</v>
      </c>
      <c r="V523">
        <f>[1]!s_west_maxnetprofit($A523,YEAR($B$1),$B$1,180)</f>
        <v>521000000</v>
      </c>
      <c r="W523">
        <f>[1]!s_west_minnetprofit($A523,YEAR($B$1),$B$1,180)</f>
        <v>485000000</v>
      </c>
      <c r="X523">
        <f>[1]!s_west_netprofit($A523,YEAR($B$1)+1,$B$1,180)</f>
        <v>587666667</v>
      </c>
      <c r="Y523">
        <f>[1]!s_west_eps($A523,YEAR($B$1)+1,$B$1,180)</f>
        <v>0.92210000753402699</v>
      </c>
      <c r="Z523">
        <f>[1]!s_west_instnum_np($A523,YEAR($B$1)+1,$B$1,180)</f>
        <v>15</v>
      </c>
      <c r="AA523">
        <f>[1]!s_west_stdnetprofit($A523,YEAR($B$1)+1,$B$1,180)</f>
        <v>21589539</v>
      </c>
      <c r="AB523">
        <f>[1]!s_west_mediannetprofit($A523,YEAR($B$1)+1,$B$1,180)</f>
        <v>586000000</v>
      </c>
      <c r="AC523">
        <f>[1]!s_west_maxnetprofit($A523,YEAR($B$1)+1,$B$1,180)</f>
        <v>643000000</v>
      </c>
      <c r="AD523">
        <f>[1]!s_west_minnetprofit($A523,YEAR($B$1)+1,$B$1,180)</f>
        <v>562000000</v>
      </c>
      <c r="AE523">
        <f>[1]!s_west_avgroe($A523,YEAR($B$1),$B$1,180)</f>
        <v>10.708000183105501</v>
      </c>
      <c r="AF523">
        <f>IFERROR([1]!s_info_indexweight($A523,$B$1,"000016.SH"),"")</f>
        <v>0</v>
      </c>
      <c r="AG523">
        <f>IFERROR([1]!s_info_indexweight($A523,$B$1,"000300.SH"),"")</f>
        <v>0</v>
      </c>
      <c r="AH523">
        <f>IFERROR([1]!s_info_indexweight($A523,$B$1,"000905.SH"),"")</f>
        <v>0</v>
      </c>
      <c r="AI523">
        <f>IFERROR([1]!s_info_indexweight($A523,$B$1,"000852.SH"),"")</f>
        <v>7.1999999999999995E-2</v>
      </c>
    </row>
    <row r="524" spans="1:35">
      <c r="A524" t="s">
        <v>556</v>
      </c>
      <c r="B524">
        <f>[1]!s_dq_close($A524,$B$1,3)</f>
        <v>28.29</v>
      </c>
      <c r="C524">
        <f>[1]!s_dq_volume($A524,$B$1)</f>
        <v>4923639</v>
      </c>
      <c r="D524">
        <f>[1]!s_dq_amount($A524,$B$1)</f>
        <v>139891333</v>
      </c>
      <c r="E524">
        <f>[1]!s_dq_turn($A524,$B$1)</f>
        <v>1.33330938399791</v>
      </c>
      <c r="F524">
        <f>[1]!S_VAL_MV($A524,$B$1)</f>
        <v>13352595911.82</v>
      </c>
      <c r="G524">
        <f>[1]!s_val_ev($A524,$B$1)</f>
        <v>13352595911.82</v>
      </c>
      <c r="H524">
        <f>[1]!s_val_ev1($A524,$B$1)</f>
        <v>18888851983.459999</v>
      </c>
      <c r="I524">
        <f>IFERROR([1]!s_mq_amount($A524,$B$1),"")</f>
        <v>222200335</v>
      </c>
      <c r="J524">
        <f>[1]!s_val_pe_ttm($A524,$B$1)</f>
        <v>20.7790126800537</v>
      </c>
      <c r="K524">
        <f>[1]!s_val_pb_lf($A524,$B$1)</f>
        <v>1.521568775177</v>
      </c>
      <c r="L524">
        <f>[1]!s_val_dividendyield2($A524,$B$1)</f>
        <v>1.76398717189889</v>
      </c>
      <c r="M524">
        <f>[1]!s_val_evtoebitda($A524,$B$1)</f>
        <v>13.523689136091599</v>
      </c>
      <c r="N524">
        <f>[1]!s_risk_betar24($A524,$B$1)</f>
        <v>1.51870000362396</v>
      </c>
      <c r="O524">
        <f>[1]!s_profitnotice_changeratio($A524,$B$1)</f>
        <v>0</v>
      </c>
      <c r="P524">
        <f>IFERROR([1]!i_pq_pctchange($A524,TEXT(DATE(YEAR($B$1),1,1),"yyyy-mm-dd"),$B$1),"")</f>
        <v>-14.4024205748865</v>
      </c>
      <c r="Q524">
        <f>[1]!s_west_netprofit($A524,YEAR($B$1),$B$1,180)</f>
        <v>842050000</v>
      </c>
      <c r="R524">
        <f>[1]!s_west_eps($A524,YEAR($B$1),$B$1,180)</f>
        <v>1.7840000391006501</v>
      </c>
      <c r="S524">
        <f>[1]!s_west_instnum_np($A524,YEAR($B$1),$B$1,180)</f>
        <v>1</v>
      </c>
      <c r="T524">
        <f>[1]!s_west_stdnetprofit($A524,YEAR($B$1),$B$1,180)</f>
        <v>0</v>
      </c>
      <c r="U524">
        <f>[1]!s_west_mediannetprofit($A524,YEAR($B$1),$B$1,180)</f>
        <v>842050000</v>
      </c>
      <c r="V524">
        <f>[1]!s_west_maxnetprofit($A524,YEAR($B$1),$B$1,180)</f>
        <v>842050000</v>
      </c>
      <c r="W524">
        <f>[1]!s_west_minnetprofit($A524,YEAR($B$1),$B$1,180)</f>
        <v>842050000</v>
      </c>
      <c r="X524">
        <f>[1]!s_west_netprofit($A524,YEAR($B$1)+1,$B$1,180)</f>
        <v>904940000</v>
      </c>
      <c r="Y524">
        <f>[1]!s_west_eps($A524,YEAR($B$1)+1,$B$1,180)</f>
        <v>1.9172999858856199</v>
      </c>
      <c r="Z524">
        <f>[1]!s_west_instnum_np($A524,YEAR($B$1)+1,$B$1,180)</f>
        <v>1</v>
      </c>
      <c r="AA524">
        <f>[1]!s_west_stdnetprofit($A524,YEAR($B$1)+1,$B$1,180)</f>
        <v>0</v>
      </c>
      <c r="AB524">
        <f>[1]!s_west_mediannetprofit($A524,YEAR($B$1)+1,$B$1,180)</f>
        <v>904940000</v>
      </c>
      <c r="AC524">
        <f>[1]!s_west_maxnetprofit($A524,YEAR($B$1)+1,$B$1,180)</f>
        <v>904940000</v>
      </c>
      <c r="AD524">
        <f>[1]!s_west_minnetprofit($A524,YEAR($B$1)+1,$B$1,180)</f>
        <v>904940000</v>
      </c>
      <c r="AE524">
        <f>[1]!s_west_avgroe($A524,YEAR($B$1),$B$1,180)</f>
        <v>8.9799995422363299</v>
      </c>
      <c r="AF524">
        <f>IFERROR([1]!s_info_indexweight($A524,$B$1,"000016.SH"),"")</f>
        <v>0</v>
      </c>
      <c r="AG524">
        <f>IFERROR([1]!s_info_indexweight($A524,$B$1,"000300.SH"),"")</f>
        <v>0</v>
      </c>
      <c r="AH524">
        <f>IFERROR([1]!s_info_indexweight($A524,$B$1,"000905.SH"),"")</f>
        <v>0</v>
      </c>
      <c r="AI524">
        <f>IFERROR([1]!s_info_indexweight($A524,$B$1,"000852.SH"),"")</f>
        <v>4.2000000000000003E-2</v>
      </c>
    </row>
    <row r="525" spans="1:35">
      <c r="A525" t="s">
        <v>557</v>
      </c>
      <c r="B525">
        <f>[1]!s_dq_close($A525,$B$1,3)</f>
        <v>51.32</v>
      </c>
      <c r="C525">
        <f>[1]!s_dq_volume($A525,$B$1)</f>
        <v>11782053</v>
      </c>
      <c r="D525">
        <f>[1]!s_dq_amount($A525,$B$1)</f>
        <v>607641398</v>
      </c>
      <c r="E525">
        <f>[1]!s_dq_turn($A525,$B$1)</f>
        <v>5.3129746699547997</v>
      </c>
      <c r="F525">
        <f>[1]!S_VAL_MV($A525,$B$1)</f>
        <v>16164067796.040001</v>
      </c>
      <c r="G525">
        <f>[1]!s_val_ev($A525,$B$1)</f>
        <v>16164067796.040001</v>
      </c>
      <c r="H525">
        <f>[1]!s_val_ev1($A525,$B$1)</f>
        <v>16551221632.780001</v>
      </c>
      <c r="I525">
        <f>IFERROR([1]!s_mq_amount($A525,$B$1),"")</f>
        <v>1314198410</v>
      </c>
      <c r="J525">
        <f>[1]!s_val_pe_ttm($A525,$B$1)</f>
        <v>66.884010314941406</v>
      </c>
      <c r="K525">
        <f>[1]!s_val_pb_lf($A525,$B$1)</f>
        <v>8.5971155166625994</v>
      </c>
      <c r="L525">
        <f>[1]!s_val_dividendyield2($A525,$B$1)</f>
        <v>0</v>
      </c>
      <c r="M525">
        <f>[1]!s_val_evtoebitda($A525,$B$1)</f>
        <v>54.269884350222597</v>
      </c>
      <c r="N525">
        <f>[1]!s_risk_betar24($A525,$B$1)</f>
        <v>0.66430002450943004</v>
      </c>
      <c r="O525">
        <f>[1]!s_profitnotice_changeratio($A525,$B$1)</f>
        <v>0</v>
      </c>
      <c r="P525">
        <f>IFERROR([1]!i_pq_pctchange($A525,TEXT(DATE(YEAR($B$1),1,1),"yyyy-mm-dd"),$B$1),"")</f>
        <v>21.987164250059401</v>
      </c>
      <c r="Q525">
        <f>[1]!s_west_netprofit($A525,YEAR($B$1),$B$1,180)</f>
        <v>315652500</v>
      </c>
      <c r="R525">
        <f>[1]!s_west_eps($A525,YEAR($B$1),$B$1,180)</f>
        <v>1.0022000074386599</v>
      </c>
      <c r="S525">
        <f>[1]!s_west_instnum_np($A525,YEAR($B$1),$B$1,180)</f>
        <v>8</v>
      </c>
      <c r="T525">
        <f>[1]!s_west_stdnetprofit($A525,YEAR($B$1),$B$1,180)</f>
        <v>19523328</v>
      </c>
      <c r="U525">
        <f>[1]!s_west_mediannetprofit($A525,YEAR($B$1),$B$1,180)</f>
        <v>309110000</v>
      </c>
      <c r="V525">
        <f>[1]!s_west_maxnetprofit($A525,YEAR($B$1),$B$1,180)</f>
        <v>353000000</v>
      </c>
      <c r="W525">
        <f>[1]!s_west_minnetprofit($A525,YEAR($B$1),$B$1,180)</f>
        <v>295000000</v>
      </c>
      <c r="X525">
        <f>[1]!s_west_netprofit($A525,YEAR($B$1)+1,$B$1,180)</f>
        <v>395802500</v>
      </c>
      <c r="Y525">
        <f>[1]!s_west_eps($A525,YEAR($B$1)+1,$B$1,180)</f>
        <v>1.2567000389099101</v>
      </c>
      <c r="Z525">
        <f>[1]!s_west_instnum_np($A525,YEAR($B$1)+1,$B$1,180)</f>
        <v>8</v>
      </c>
      <c r="AA525">
        <f>[1]!s_west_stdnetprofit($A525,YEAR($B$1)+1,$B$1,180)</f>
        <v>17681404</v>
      </c>
      <c r="AB525">
        <f>[1]!s_west_mediannetprofit($A525,YEAR($B$1)+1,$B$1,180)</f>
        <v>386000000</v>
      </c>
      <c r="AC525">
        <f>[1]!s_west_maxnetprofit($A525,YEAR($B$1)+1,$B$1,180)</f>
        <v>424000000</v>
      </c>
      <c r="AD525">
        <f>[1]!s_west_minnetprofit($A525,YEAR($B$1)+1,$B$1,180)</f>
        <v>380420000</v>
      </c>
      <c r="AE525">
        <f>[1]!s_west_avgroe($A525,YEAR($B$1),$B$1,180)</f>
        <v>16.022499084472699</v>
      </c>
      <c r="AF525">
        <f>IFERROR([1]!s_info_indexweight($A525,$B$1,"000016.SH"),"")</f>
        <v>0</v>
      </c>
      <c r="AG525">
        <f>IFERROR([1]!s_info_indexweight($A525,$B$1,"000300.SH"),"")</f>
        <v>0</v>
      </c>
      <c r="AH525">
        <f>IFERROR([1]!s_info_indexweight($A525,$B$1,"000905.SH"),"")</f>
        <v>0</v>
      </c>
      <c r="AI525">
        <f>IFERROR([1]!s_info_indexweight($A525,$B$1,"000852.SH"),"")</f>
        <v>0.111</v>
      </c>
    </row>
    <row r="526" spans="1:35">
      <c r="A526" t="s">
        <v>558</v>
      </c>
      <c r="B526">
        <f>[1]!s_dq_close($A526,$B$1,3)</f>
        <v>14.93</v>
      </c>
      <c r="C526">
        <f>[1]!s_dq_volume($A526,$B$1)</f>
        <v>11091077</v>
      </c>
      <c r="D526">
        <f>[1]!s_dq_amount($A526,$B$1)</f>
        <v>166161135</v>
      </c>
      <c r="E526">
        <f>[1]!s_dq_turn($A526,$B$1)</f>
        <v>1.5535269941699399</v>
      </c>
      <c r="F526">
        <f>[1]!S_VAL_MV($A526,$B$1)</f>
        <v>15471762984.030001</v>
      </c>
      <c r="G526">
        <f>[1]!s_val_ev($A526,$B$1)</f>
        <v>15471762984.030001</v>
      </c>
      <c r="H526">
        <f>[1]!s_val_ev1($A526,$B$1)</f>
        <v>18676917740.189999</v>
      </c>
      <c r="I526">
        <f>IFERROR([1]!s_mq_amount($A526,$B$1),"")</f>
        <v>309490116</v>
      </c>
      <c r="J526">
        <f>[1]!s_val_pe_ttm($A526,$B$1)</f>
        <v>15.8962488174438</v>
      </c>
      <c r="K526">
        <f>[1]!s_val_pb_lf($A526,$B$1)</f>
        <v>1.1434638500213601</v>
      </c>
      <c r="L526">
        <f>[1]!s_val_dividendyield2($A526,$B$1)</f>
        <v>3.9494496136007702</v>
      </c>
      <c r="M526">
        <f>[1]!s_val_evtoebitda($A526,$B$1)</f>
        <v>7.9734834682850799</v>
      </c>
      <c r="N526">
        <f>[1]!s_risk_betar24($A526,$B$1)</f>
        <v>1.0924999713897701</v>
      </c>
      <c r="O526">
        <f>[1]!s_profitnotice_changeratio($A526,$B$1)</f>
        <v>0</v>
      </c>
      <c r="P526">
        <f>IFERROR([1]!i_pq_pctchange($A526,TEXT(DATE(YEAR($B$1),1,1),"yyyy-mm-dd"),$B$1),"")</f>
        <v>-29.475673122343</v>
      </c>
      <c r="Q526">
        <f>[1]!s_west_netprofit($A526,YEAR($B$1),$B$1,180)</f>
        <v>1622402727</v>
      </c>
      <c r="R526">
        <f>[1]!s_west_eps($A526,YEAR($B$1),$B$1,180)</f>
        <v>1.5656000375747701</v>
      </c>
      <c r="S526">
        <f>[1]!s_west_instnum_np($A526,YEAR($B$1),$B$1,180)</f>
        <v>11</v>
      </c>
      <c r="T526">
        <f>[1]!s_west_stdnetprofit($A526,YEAR($B$1),$B$1,180)</f>
        <v>70626528</v>
      </c>
      <c r="U526">
        <f>[1]!s_west_mediannetprofit($A526,YEAR($B$1),$B$1,180)</f>
        <v>1614000000</v>
      </c>
      <c r="V526">
        <f>[1]!s_west_maxnetprofit($A526,YEAR($B$1),$B$1,180)</f>
        <v>1748000000</v>
      </c>
      <c r="W526">
        <f>[1]!s_west_minnetprofit($A526,YEAR($B$1),$B$1,180)</f>
        <v>1509770000</v>
      </c>
      <c r="X526">
        <f>[1]!s_west_netprofit($A526,YEAR($B$1)+1,$B$1,180)</f>
        <v>2095392727</v>
      </c>
      <c r="Y526">
        <f>[1]!s_west_eps($A526,YEAR($B$1)+1,$B$1,180)</f>
        <v>2.0220000743865998</v>
      </c>
      <c r="Z526">
        <f>[1]!s_west_instnum_np($A526,YEAR($B$1)+1,$B$1,180)</f>
        <v>11</v>
      </c>
      <c r="AA526">
        <f>[1]!s_west_stdnetprofit($A526,YEAR($B$1)+1,$B$1,180)</f>
        <v>192726000</v>
      </c>
      <c r="AB526">
        <f>[1]!s_west_mediannetprofit($A526,YEAR($B$1)+1,$B$1,180)</f>
        <v>2044000000</v>
      </c>
      <c r="AC526">
        <f>[1]!s_west_maxnetprofit($A526,YEAR($B$1)+1,$B$1,180)</f>
        <v>2432000000</v>
      </c>
      <c r="AD526">
        <f>[1]!s_west_minnetprofit($A526,YEAR($B$1)+1,$B$1,180)</f>
        <v>1824000000</v>
      </c>
      <c r="AE526">
        <f>[1]!s_west_avgroe($A526,YEAR($B$1),$B$1,180)</f>
        <v>10.9918003082275</v>
      </c>
      <c r="AF526">
        <f>IFERROR([1]!s_info_indexweight($A526,$B$1,"000016.SH"),"")</f>
        <v>0</v>
      </c>
      <c r="AG526">
        <f>IFERROR([1]!s_info_indexweight($A526,$B$1,"000300.SH"),"")</f>
        <v>0</v>
      </c>
      <c r="AH526">
        <f>IFERROR([1]!s_info_indexweight($A526,$B$1,"000905.SH"),"")</f>
        <v>0.09</v>
      </c>
      <c r="AI526">
        <f>IFERROR([1]!s_info_indexweight($A526,$B$1,"000852.SH"),"")</f>
        <v>0</v>
      </c>
    </row>
    <row r="527" spans="1:35">
      <c r="A527" t="s">
        <v>559</v>
      </c>
      <c r="B527">
        <f>[1]!s_dq_close($A527,$B$1,3)</f>
        <v>29.71</v>
      </c>
      <c r="C527">
        <f>[1]!s_dq_volume($A527,$B$1)</f>
        <v>4964822</v>
      </c>
      <c r="D527">
        <f>[1]!s_dq_amount($A527,$B$1)</f>
        <v>148512973</v>
      </c>
      <c r="E527">
        <f>[1]!s_dq_turn($A527,$B$1)</f>
        <v>1.5002207004996999</v>
      </c>
      <c r="F527">
        <f>[1]!S_VAL_MV($A527,$B$1)</f>
        <v>9859370456</v>
      </c>
      <c r="G527">
        <f>[1]!s_val_ev($A527,$B$1)</f>
        <v>9859370456</v>
      </c>
      <c r="H527">
        <f>[1]!s_val_ev1($A527,$B$1)</f>
        <v>9893887833.8099995</v>
      </c>
      <c r="I527">
        <f>IFERROR([1]!s_mq_amount($A527,$B$1),"")</f>
        <v>256195553</v>
      </c>
      <c r="J527">
        <f>[1]!s_val_pe_ttm($A527,$B$1)</f>
        <v>46.185508728027301</v>
      </c>
      <c r="K527">
        <f>[1]!s_val_pb_lf($A527,$B$1)</f>
        <v>3.6320283412933301</v>
      </c>
      <c r="L527">
        <f>[1]!s_val_dividendyield2($A527,$B$1)</f>
        <v>0.43756311006395199</v>
      </c>
      <c r="M527">
        <f>[1]!s_val_evtoebitda($A527,$B$1)</f>
        <v>29.861131712774998</v>
      </c>
      <c r="N527">
        <f>[1]!s_risk_betar24($A527,$B$1)</f>
        <v>1.44249999523163</v>
      </c>
      <c r="O527">
        <f>[1]!s_profitnotice_changeratio($A527,$B$1)</f>
        <v>0</v>
      </c>
      <c r="P527">
        <f>IFERROR([1]!i_pq_pctchange($A527,TEXT(DATE(YEAR($B$1),1,1),"yyyy-mm-dd"),$B$1),"")</f>
        <v>-6.0435272999505303</v>
      </c>
      <c r="Q527">
        <f>[1]!s_west_netprofit($A527,YEAR($B$1),$B$1,180)</f>
        <v>259996000</v>
      </c>
      <c r="R527">
        <f>[1]!s_west_eps($A527,YEAR($B$1),$B$1,180)</f>
        <v>0.78329998254776001</v>
      </c>
      <c r="S527">
        <f>[1]!s_west_instnum_np($A527,YEAR($B$1),$B$1,180)</f>
        <v>5</v>
      </c>
      <c r="T527">
        <f>[1]!s_west_stdnetprofit($A527,YEAR($B$1),$B$1,180)</f>
        <v>7342348</v>
      </c>
      <c r="U527">
        <f>[1]!s_west_mediannetprofit($A527,YEAR($B$1),$B$1,180)</f>
        <v>259000000</v>
      </c>
      <c r="V527">
        <f>[1]!s_west_maxnetprofit($A527,YEAR($B$1),$B$1,180)</f>
        <v>268980000</v>
      </c>
      <c r="W527">
        <f>[1]!s_west_minnetprofit($A527,YEAR($B$1),$B$1,180)</f>
        <v>250000000</v>
      </c>
      <c r="X527">
        <f>[1]!s_west_netprofit($A527,YEAR($B$1)+1,$B$1,180)</f>
        <v>332262000</v>
      </c>
      <c r="Y527">
        <f>[1]!s_west_eps($A527,YEAR($B$1)+1,$B$1,180)</f>
        <v>1.0010000467300399</v>
      </c>
      <c r="Z527">
        <f>[1]!s_west_instnum_np($A527,YEAR($B$1)+1,$B$1,180)</f>
        <v>5</v>
      </c>
      <c r="AA527">
        <f>[1]!s_west_stdnetprofit($A527,YEAR($B$1)+1,$B$1,180)</f>
        <v>26828496</v>
      </c>
      <c r="AB527">
        <f>[1]!s_west_mediannetprofit($A527,YEAR($B$1)+1,$B$1,180)</f>
        <v>330000000</v>
      </c>
      <c r="AC527">
        <f>[1]!s_west_maxnetprofit($A527,YEAR($B$1)+1,$B$1,180)</f>
        <v>368310000</v>
      </c>
      <c r="AD527">
        <f>[1]!s_west_minnetprofit($A527,YEAR($B$1)+1,$B$1,180)</f>
        <v>304000000</v>
      </c>
      <c r="AE527">
        <f>[1]!s_west_avgroe($A527,YEAR($B$1),$B$1,180)</f>
        <v>7.8959999084472701</v>
      </c>
      <c r="AF527">
        <f>IFERROR([1]!s_info_indexweight($A527,$B$1,"000016.SH"),"")</f>
        <v>0</v>
      </c>
      <c r="AG527">
        <f>IFERROR([1]!s_info_indexweight($A527,$B$1,"000300.SH"),"")</f>
        <v>0</v>
      </c>
      <c r="AH527">
        <f>IFERROR([1]!s_info_indexweight($A527,$B$1,"000905.SH"),"")</f>
        <v>0</v>
      </c>
      <c r="AI527">
        <f>IFERROR([1]!s_info_indexweight($A527,$B$1,"000852.SH"),"")</f>
        <v>6.5000000000000002E-2</v>
      </c>
    </row>
    <row r="528" spans="1:35">
      <c r="A528" t="s">
        <v>560</v>
      </c>
      <c r="B528">
        <f>[1]!s_dq_close($A528,$B$1,3)</f>
        <v>11.62</v>
      </c>
      <c r="C528">
        <f>[1]!s_dq_volume($A528,$B$1)</f>
        <v>8617503</v>
      </c>
      <c r="D528">
        <f>[1]!s_dq_amount($A528,$B$1)</f>
        <v>100636527</v>
      </c>
      <c r="E528">
        <f>[1]!s_dq_turn($A528,$B$1)</f>
        <v>0.85138592450096595</v>
      </c>
      <c r="F528">
        <f>[1]!S_VAL_MV($A528,$B$1)</f>
        <v>12095864354.84</v>
      </c>
      <c r="G528">
        <f>[1]!s_val_ev($A528,$B$1)</f>
        <v>12095864354.84</v>
      </c>
      <c r="H528">
        <f>[1]!s_val_ev1($A528,$B$1)</f>
        <v>12102511861.219999</v>
      </c>
      <c r="I528">
        <f>IFERROR([1]!s_mq_amount($A528,$B$1),"")</f>
        <v>244263725</v>
      </c>
      <c r="J528">
        <f>[1]!s_val_pe_ttm($A528,$B$1)</f>
        <v>39.552642822265597</v>
      </c>
      <c r="K528">
        <f>[1]!s_val_pb_lf($A528,$B$1)</f>
        <v>4.28529930114746</v>
      </c>
      <c r="L528">
        <f>[1]!s_val_dividendyield2($A528,$B$1)</f>
        <v>1.50602409696425</v>
      </c>
      <c r="M528">
        <f>[1]!s_val_evtoebitda($A528,$B$1)</f>
        <v>32.054944482126999</v>
      </c>
      <c r="N528">
        <f>[1]!s_risk_betar24($A528,$B$1)</f>
        <v>1.5386999845504801</v>
      </c>
      <c r="O528">
        <f>[1]!s_profitnotice_changeratio($A528,$B$1)</f>
        <v>0</v>
      </c>
      <c r="P528">
        <f>IFERROR([1]!i_pq_pctchange($A528,TEXT(DATE(YEAR($B$1),1,1),"yyyy-mm-dd"),$B$1),"")</f>
        <v>-34.359343286703101</v>
      </c>
      <c r="Q528">
        <f>[1]!s_west_netprofit($A528,YEAR($B$1),$B$1,180)</f>
        <v>360000000</v>
      </c>
      <c r="R528">
        <f>[1]!s_west_eps($A528,YEAR($B$1),$B$1,180)</f>
        <v>0.34580001235008201</v>
      </c>
      <c r="S528">
        <f>[1]!s_west_instnum_np($A528,YEAR($B$1),$B$1,180)</f>
        <v>1</v>
      </c>
      <c r="T528">
        <f>[1]!s_west_stdnetprofit($A528,YEAR($B$1),$B$1,180)</f>
        <v>0</v>
      </c>
      <c r="U528">
        <f>[1]!s_west_mediannetprofit($A528,YEAR($B$1),$B$1,180)</f>
        <v>360000000</v>
      </c>
      <c r="V528">
        <f>[1]!s_west_maxnetprofit($A528,YEAR($B$1),$B$1,180)</f>
        <v>360000000</v>
      </c>
      <c r="W528">
        <f>[1]!s_west_minnetprofit($A528,YEAR($B$1),$B$1,180)</f>
        <v>360000000</v>
      </c>
      <c r="X528">
        <f>[1]!s_west_netprofit($A528,YEAR($B$1)+1,$B$1,180)</f>
        <v>409000000</v>
      </c>
      <c r="Y528">
        <f>[1]!s_west_eps($A528,YEAR($B$1)+1,$B$1,180)</f>
        <v>0.392899990081787</v>
      </c>
      <c r="Z528">
        <f>[1]!s_west_instnum_np($A528,YEAR($B$1)+1,$B$1,180)</f>
        <v>1</v>
      </c>
      <c r="AA528">
        <f>[1]!s_west_stdnetprofit($A528,YEAR($B$1)+1,$B$1,180)</f>
        <v>0</v>
      </c>
      <c r="AB528">
        <f>[1]!s_west_mediannetprofit($A528,YEAR($B$1)+1,$B$1,180)</f>
        <v>409000000</v>
      </c>
      <c r="AC528">
        <f>[1]!s_west_maxnetprofit($A528,YEAR($B$1)+1,$B$1,180)</f>
        <v>409000000</v>
      </c>
      <c r="AD528">
        <f>[1]!s_west_minnetprofit($A528,YEAR($B$1)+1,$B$1,180)</f>
        <v>409000000</v>
      </c>
      <c r="AE528">
        <f>[1]!s_west_avgroe($A528,YEAR($B$1),$B$1,180)</f>
        <v>11.3999996185303</v>
      </c>
      <c r="AF528">
        <f>IFERROR([1]!s_info_indexweight($A528,$B$1,"000016.SH"),"")</f>
        <v>0</v>
      </c>
      <c r="AG528">
        <f>IFERROR([1]!s_info_indexweight($A528,$B$1,"000300.SH"),"")</f>
        <v>0</v>
      </c>
      <c r="AH528">
        <f>IFERROR([1]!s_info_indexweight($A528,$B$1,"000905.SH"),"")</f>
        <v>0</v>
      </c>
      <c r="AI528">
        <f>IFERROR([1]!s_info_indexweight($A528,$B$1,"000852.SH"),"")</f>
        <v>6.4000000000000001E-2</v>
      </c>
    </row>
    <row r="529" spans="1:35">
      <c r="A529" t="s">
        <v>561</v>
      </c>
      <c r="B529">
        <f>[1]!s_dq_close($A529,$B$1,3)</f>
        <v>62</v>
      </c>
      <c r="C529">
        <f>[1]!s_dq_volume($A529,$B$1)</f>
        <v>9400410</v>
      </c>
      <c r="D529">
        <f>[1]!s_dq_amount($A529,$B$1)</f>
        <v>569404520</v>
      </c>
      <c r="E529">
        <f>[1]!s_dq_turn($A529,$B$1)</f>
        <v>3.9423488831370301</v>
      </c>
      <c r="F529">
        <f>[1]!S_VAL_MV($A529,$B$1)</f>
        <v>17114480000</v>
      </c>
      <c r="G529">
        <f>[1]!s_val_ev($A529,$B$1)</f>
        <v>17114480000</v>
      </c>
      <c r="H529">
        <f>[1]!s_val_ev1($A529,$B$1)</f>
        <v>18017462854.689999</v>
      </c>
      <c r="I529">
        <f>IFERROR([1]!s_mq_amount($A529,$B$1),"")</f>
        <v>1165350526</v>
      </c>
      <c r="J529">
        <f>[1]!s_val_pe_ttm($A529,$B$1)</f>
        <v>49.708847045898402</v>
      </c>
      <c r="K529">
        <f>[1]!s_val_pb_lf($A529,$B$1)</f>
        <v>3.6522552967071502</v>
      </c>
      <c r="L529">
        <f>[1]!s_val_dividendyield2($A529,$B$1)</f>
        <v>1.9101743552827799</v>
      </c>
      <c r="M529">
        <f>[1]!s_val_evtoebitda($A529,$B$1)</f>
        <v>21.3431265473445</v>
      </c>
      <c r="N529">
        <f>[1]!s_risk_betar24($A529,$B$1)</f>
        <v>1.2067999839782699</v>
      </c>
      <c r="O529">
        <f>[1]!s_profitnotice_changeratio($A529,$B$1)</f>
        <v>0</v>
      </c>
      <c r="P529">
        <f>IFERROR([1]!i_pq_pctchange($A529,TEXT(DATE(YEAR($B$1),1,1),"yyyy-mm-dd"),$B$1),"")</f>
        <v>43.1041597561168</v>
      </c>
      <c r="Q529">
        <f>[1]!s_west_netprofit($A529,YEAR($B$1),$B$1,180)</f>
        <v>591833333</v>
      </c>
      <c r="R529">
        <f>[1]!s_west_eps($A529,YEAR($B$1),$B$1,180)</f>
        <v>2.1440000534057599</v>
      </c>
      <c r="S529">
        <f>[1]!s_west_instnum_np($A529,YEAR($B$1),$B$1,180)</f>
        <v>6</v>
      </c>
      <c r="T529">
        <f>[1]!s_west_stdnetprofit($A529,YEAR($B$1),$B$1,180)</f>
        <v>20321581</v>
      </c>
      <c r="U529">
        <f>[1]!s_west_mediannetprofit($A529,YEAR($B$1),$B$1,180)</f>
        <v>589000000</v>
      </c>
      <c r="V529">
        <f>[1]!s_west_maxnetprofit($A529,YEAR($B$1),$B$1,180)</f>
        <v>624000000</v>
      </c>
      <c r="W529">
        <f>[1]!s_west_minnetprofit($A529,YEAR($B$1),$B$1,180)</f>
        <v>564000000</v>
      </c>
      <c r="X529">
        <f>[1]!s_west_netprofit($A529,YEAR($B$1)+1,$B$1,180)</f>
        <v>751000000</v>
      </c>
      <c r="Y529">
        <f>[1]!s_west_eps($A529,YEAR($B$1)+1,$B$1,180)</f>
        <v>2.7205998897552499</v>
      </c>
      <c r="Z529">
        <f>[1]!s_west_instnum_np($A529,YEAR($B$1)+1,$B$1,180)</f>
        <v>6</v>
      </c>
      <c r="AA529">
        <f>[1]!s_west_stdnetprofit($A529,YEAR($B$1)+1,$B$1,180)</f>
        <v>13564660</v>
      </c>
      <c r="AB529">
        <f>[1]!s_west_mediannetprofit($A529,YEAR($B$1)+1,$B$1,180)</f>
        <v>751000000</v>
      </c>
      <c r="AC529">
        <f>[1]!s_west_maxnetprofit($A529,YEAR($B$1)+1,$B$1,180)</f>
        <v>772000000</v>
      </c>
      <c r="AD529">
        <f>[1]!s_west_minnetprofit($A529,YEAR($B$1)+1,$B$1,180)</f>
        <v>732000000</v>
      </c>
      <c r="AE529">
        <f>[1]!s_west_avgroe($A529,YEAR($B$1),$B$1,180)</f>
        <v>11.3832998275757</v>
      </c>
      <c r="AF529">
        <f>IFERROR([1]!s_info_indexweight($A529,$B$1,"000016.SH"),"")</f>
        <v>0</v>
      </c>
      <c r="AG529">
        <f>IFERROR([1]!s_info_indexweight($A529,$B$1,"000300.SH"),"")</f>
        <v>0</v>
      </c>
      <c r="AH529">
        <f>IFERROR([1]!s_info_indexweight($A529,$B$1,"000905.SH"),"")</f>
        <v>0</v>
      </c>
      <c r="AI529">
        <f>IFERROR([1]!s_info_indexweight($A529,$B$1,"000852.SH"),"")</f>
        <v>9.6000000000000002E-2</v>
      </c>
    </row>
    <row r="530" spans="1:35">
      <c r="A530" t="s">
        <v>562</v>
      </c>
      <c r="B530">
        <f>[1]!s_dq_close($A530,$B$1,3)</f>
        <v>16.64</v>
      </c>
      <c r="C530">
        <f>[1]!s_dq_volume($A530,$B$1)</f>
        <v>5220800</v>
      </c>
      <c r="D530">
        <f>[1]!s_dq_amount($A530,$B$1)</f>
        <v>87733266</v>
      </c>
      <c r="E530">
        <f>[1]!s_dq_turn($A530,$B$1)</f>
        <v>1.21818229948312</v>
      </c>
      <c r="F530">
        <f>[1]!S_VAL_MV($A530,$B$1)</f>
        <v>7149339225.6000004</v>
      </c>
      <c r="G530">
        <f>[1]!s_val_ev($A530,$B$1)</f>
        <v>7149339225.6000004</v>
      </c>
      <c r="H530">
        <f>[1]!s_val_ev1($A530,$B$1)</f>
        <v>7193966212.6000004</v>
      </c>
      <c r="I530">
        <f>IFERROR([1]!s_mq_amount($A530,$B$1),"")</f>
        <v>195266913</v>
      </c>
      <c r="J530">
        <f>[1]!s_val_pe_ttm($A530,$B$1)</f>
        <v>32.339706420898402</v>
      </c>
      <c r="K530">
        <f>[1]!s_val_pb_lf($A530,$B$1)</f>
        <v>5.0926480293273899</v>
      </c>
      <c r="L530">
        <f>[1]!s_val_dividendyield2($A530,$B$1)</f>
        <v>2.4038461538461502</v>
      </c>
      <c r="M530">
        <f>[1]!s_val_evtoebitda($A530,$B$1)</f>
        <v>19.8866108645624</v>
      </c>
      <c r="N530">
        <f>[1]!s_risk_betar24($A530,$B$1)</f>
        <v>1.0153000354766799</v>
      </c>
      <c r="O530">
        <f>[1]!s_profitnotice_changeratio($A530,$B$1)</f>
        <v>0</v>
      </c>
      <c r="P530">
        <f>IFERROR([1]!i_pq_pctchange($A530,TEXT(DATE(YEAR($B$1),1,1),"yyyy-mm-dd"),$B$1),"")</f>
        <v>-21.8806657915774</v>
      </c>
      <c r="Q530">
        <f>[1]!s_west_netprofit($A530,YEAR($B$1),$B$1,180)</f>
        <v>403481154</v>
      </c>
      <c r="R530">
        <f>[1]!s_west_eps($A530,YEAR($B$1),$B$1,180)</f>
        <v>0.93910002708435103</v>
      </c>
      <c r="S530">
        <f>[1]!s_west_instnum_np($A530,YEAR($B$1),$B$1,180)</f>
        <v>26</v>
      </c>
      <c r="T530">
        <f>[1]!s_west_stdnetprofit($A530,YEAR($B$1),$B$1,180)</f>
        <v>9141141</v>
      </c>
      <c r="U530">
        <f>[1]!s_west_mediannetprofit($A530,YEAR($B$1),$B$1,180)</f>
        <v>402500000</v>
      </c>
      <c r="V530">
        <f>[1]!s_west_maxnetprofit($A530,YEAR($B$1),$B$1,180)</f>
        <v>425360000</v>
      </c>
      <c r="W530">
        <f>[1]!s_west_minnetprofit($A530,YEAR($B$1),$B$1,180)</f>
        <v>390000000</v>
      </c>
      <c r="X530">
        <f>[1]!s_west_netprofit($A530,YEAR($B$1)+1,$B$1,180)</f>
        <v>511069615</v>
      </c>
      <c r="Y530">
        <f>[1]!s_west_eps($A530,YEAR($B$1)+1,$B$1,180)</f>
        <v>1.1894999742507899</v>
      </c>
      <c r="Z530">
        <f>[1]!s_west_instnum_np($A530,YEAR($B$1)+1,$B$1,180)</f>
        <v>26</v>
      </c>
      <c r="AA530">
        <f>[1]!s_west_stdnetprofit($A530,YEAR($B$1)+1,$B$1,180)</f>
        <v>25244731</v>
      </c>
      <c r="AB530">
        <f>[1]!s_west_mediannetprofit($A530,YEAR($B$1)+1,$B$1,180)</f>
        <v>512500000</v>
      </c>
      <c r="AC530">
        <f>[1]!s_west_maxnetprofit($A530,YEAR($B$1)+1,$B$1,180)</f>
        <v>574060000</v>
      </c>
      <c r="AD530">
        <f>[1]!s_west_minnetprofit($A530,YEAR($B$1)+1,$B$1,180)</f>
        <v>468000000</v>
      </c>
      <c r="AE530">
        <f>[1]!s_west_avgroe($A530,YEAR($B$1),$B$1,180)</f>
        <v>25.397699356079102</v>
      </c>
      <c r="AF530">
        <f>IFERROR([1]!s_info_indexweight($A530,$B$1,"000016.SH"),"")</f>
        <v>0</v>
      </c>
      <c r="AG530">
        <f>IFERROR([1]!s_info_indexweight($A530,$B$1,"000300.SH"),"")</f>
        <v>0</v>
      </c>
      <c r="AH530">
        <f>IFERROR([1]!s_info_indexweight($A530,$B$1,"000905.SH"),"")</f>
        <v>0</v>
      </c>
      <c r="AI530">
        <f>IFERROR([1]!s_info_indexweight($A530,$B$1,"000852.SH"),"")</f>
        <v>3.2000000000000001E-2</v>
      </c>
    </row>
    <row r="531" spans="1:35">
      <c r="A531" t="s">
        <v>563</v>
      </c>
      <c r="B531">
        <f>[1]!s_dq_close($A531,$B$1,3)</f>
        <v>5.07</v>
      </c>
      <c r="C531">
        <f>[1]!s_dq_volume($A531,$B$1)</f>
        <v>12066085</v>
      </c>
      <c r="D531">
        <f>[1]!s_dq_amount($A531,$B$1)</f>
        <v>61559694</v>
      </c>
      <c r="E531">
        <f>[1]!s_dq_turn($A531,$B$1)</f>
        <v>1.06354684850495</v>
      </c>
      <c r="F531">
        <f>[1]!S_VAL_MV($A531,$B$1)</f>
        <v>5865894471.0600004</v>
      </c>
      <c r="G531">
        <f>[1]!s_val_ev($A531,$B$1)</f>
        <v>5865894471.0600004</v>
      </c>
      <c r="H531">
        <f>[1]!s_val_ev1($A531,$B$1)</f>
        <v>6323007251.5900002</v>
      </c>
      <c r="I531">
        <f>IFERROR([1]!s_mq_amount($A531,$B$1),"")</f>
        <v>150674324</v>
      </c>
      <c r="J531">
        <f>[1]!s_val_pe_ttm($A531,$B$1)</f>
        <v>17.646598815918001</v>
      </c>
      <c r="K531">
        <f>[1]!s_val_pb_lf($A531,$B$1)</f>
        <v>0.80542296171188399</v>
      </c>
      <c r="L531">
        <f>[1]!s_val_dividendyield2($A531,$B$1)</f>
        <v>4.7795344748051196</v>
      </c>
      <c r="M531">
        <f>[1]!s_val_evtoebitda($A531,$B$1)</f>
        <v>4.6237884942445202</v>
      </c>
      <c r="N531">
        <f>[1]!s_risk_betar24($A531,$B$1)</f>
        <v>1.5421999692916899</v>
      </c>
      <c r="O531">
        <f>[1]!s_profitnotice_changeratio($A531,$B$1)</f>
        <v>0</v>
      </c>
      <c r="P531">
        <f>IFERROR([1]!i_pq_pctchange($A531,TEXT(DATE(YEAR($B$1),1,1),"yyyy-mm-dd"),$B$1),"")</f>
        <v>-18.909455314552101</v>
      </c>
      <c r="Q531">
        <f>[1]!s_west_netprofit($A531,YEAR($B$1),$B$1,180)</f>
        <v>384666667</v>
      </c>
      <c r="R531">
        <f>[1]!s_west_eps($A531,YEAR($B$1),$B$1,180)</f>
        <v>0.332500010728836</v>
      </c>
      <c r="S531">
        <f>[1]!s_west_instnum_np($A531,YEAR($B$1),$B$1,180)</f>
        <v>3</v>
      </c>
      <c r="T531">
        <f>[1]!s_west_stdnetprofit($A531,YEAR($B$1),$B$1,180)</f>
        <v>11846237</v>
      </c>
      <c r="U531">
        <f>[1]!s_west_mediannetprofit($A531,YEAR($B$1),$B$1,180)</f>
        <v>391000000</v>
      </c>
      <c r="V531">
        <f>[1]!s_west_maxnetprofit($A531,YEAR($B$1),$B$1,180)</f>
        <v>392000000</v>
      </c>
      <c r="W531">
        <f>[1]!s_west_minnetprofit($A531,YEAR($B$1),$B$1,180)</f>
        <v>371000000</v>
      </c>
      <c r="X531">
        <f>[1]!s_west_netprofit($A531,YEAR($B$1)+1,$B$1,180)</f>
        <v>455000000</v>
      </c>
      <c r="Y531">
        <f>[1]!s_west_eps($A531,YEAR($B$1)+1,$B$1,180)</f>
        <v>0.39329999685287498</v>
      </c>
      <c r="Z531">
        <f>[1]!s_west_instnum_np($A531,YEAR($B$1)+1,$B$1,180)</f>
        <v>3</v>
      </c>
      <c r="AA531">
        <f>[1]!s_west_stdnetprofit($A531,YEAR($B$1)+1,$B$1,180)</f>
        <v>73184698</v>
      </c>
      <c r="AB531">
        <f>[1]!s_west_mediannetprofit($A531,YEAR($B$1)+1,$B$1,180)</f>
        <v>421000000</v>
      </c>
      <c r="AC531">
        <f>[1]!s_west_maxnetprofit($A531,YEAR($B$1)+1,$B$1,180)</f>
        <v>539000000</v>
      </c>
      <c r="AD531">
        <f>[1]!s_west_minnetprofit($A531,YEAR($B$1)+1,$B$1,180)</f>
        <v>405000000</v>
      </c>
      <c r="AE531">
        <f>[1]!s_west_avgroe($A531,YEAR($B$1),$B$1,180)</f>
        <v>5</v>
      </c>
      <c r="AF531">
        <f>IFERROR([1]!s_info_indexweight($A531,$B$1,"000016.SH"),"")</f>
        <v>0</v>
      </c>
      <c r="AG531">
        <f>IFERROR([1]!s_info_indexweight($A531,$B$1,"000300.SH"),"")</f>
        <v>0</v>
      </c>
      <c r="AH531">
        <f>IFERROR([1]!s_info_indexweight($A531,$B$1,"000905.SH"),"")</f>
        <v>0</v>
      </c>
      <c r="AI531">
        <f>IFERROR([1]!s_info_indexweight($A531,$B$1,"000852.SH"),"")</f>
        <v>3.3000000000000002E-2</v>
      </c>
    </row>
    <row r="532" spans="1:35">
      <c r="A532" t="s">
        <v>564</v>
      </c>
      <c r="B532">
        <f>[1]!s_dq_close($A532,$B$1,3)</f>
        <v>97.25</v>
      </c>
      <c r="C532">
        <f>[1]!s_dq_volume($A532,$B$1)</f>
        <v>4054591</v>
      </c>
      <c r="D532">
        <f>[1]!s_dq_amount($A532,$B$1)</f>
        <v>395826689</v>
      </c>
      <c r="E532">
        <f>[1]!s_dq_turn($A532,$B$1)</f>
        <v>1.95509576836987</v>
      </c>
      <c r="F532">
        <f>[1]!S_VAL_MV($A532,$B$1)</f>
        <v>26020623312.5</v>
      </c>
      <c r="G532">
        <f>[1]!s_val_ev($A532,$B$1)</f>
        <v>24922624535.296398</v>
      </c>
      <c r="H532">
        <f>[1]!s_val_ev1($A532,$B$1)</f>
        <v>25073379240.9464</v>
      </c>
      <c r="I532">
        <f>IFERROR([1]!s_mq_amount($A532,$B$1),"")</f>
        <v>819386803</v>
      </c>
      <c r="J532">
        <f>[1]!s_val_pe_ttm($A532,$B$1)</f>
        <v>108.178550720215</v>
      </c>
      <c r="K532">
        <f>[1]!s_val_pb_lf($A532,$B$1)</f>
        <v>5.0635180473327601</v>
      </c>
      <c r="L532">
        <f>[1]!s_val_dividendyield2($A532,$B$1)</f>
        <v>0</v>
      </c>
      <c r="M532">
        <f>[1]!s_val_evtoebitda($A532,$B$1)</f>
        <v>68.989259453154702</v>
      </c>
      <c r="N532">
        <f>[1]!s_risk_betar24($A532,$B$1)</f>
        <v>1.1496000289917001</v>
      </c>
      <c r="O532">
        <f>[1]!s_profitnotice_changeratio($A532,$B$1)</f>
        <v>0</v>
      </c>
      <c r="P532">
        <f>IFERROR([1]!i_pq_pctchange($A532,TEXT(DATE(YEAR($B$1),1,1),"yyyy-mm-dd"),$B$1),"")</f>
        <v>-21.6862618779192</v>
      </c>
      <c r="Q532">
        <f>[1]!s_west_netprofit($A532,YEAR($B$1),$B$1,180)</f>
        <v>359798333</v>
      </c>
      <c r="R532">
        <f>[1]!s_west_eps($A532,YEAR($B$1),$B$1,180)</f>
        <v>1.34469997882843</v>
      </c>
      <c r="S532">
        <f>[1]!s_west_instnum_np($A532,YEAR($B$1),$B$1,180)</f>
        <v>6</v>
      </c>
      <c r="T532">
        <f>[1]!s_west_stdnetprofit($A532,YEAR($B$1),$B$1,180)</f>
        <v>30551921</v>
      </c>
      <c r="U532">
        <f>[1]!s_west_mediannetprofit($A532,YEAR($B$1),$B$1,180)</f>
        <v>363500000</v>
      </c>
      <c r="V532">
        <f>[1]!s_west_maxnetprofit($A532,YEAR($B$1),$B$1,180)</f>
        <v>404120000</v>
      </c>
      <c r="W532">
        <f>[1]!s_west_minnetprofit($A532,YEAR($B$1),$B$1,180)</f>
        <v>308670000</v>
      </c>
      <c r="X532">
        <f>[1]!s_west_netprofit($A532,YEAR($B$1)+1,$B$1,180)</f>
        <v>465663333</v>
      </c>
      <c r="Y532">
        <f>[1]!s_west_eps($A532,YEAR($B$1)+1,$B$1,180)</f>
        <v>1.74039995670319</v>
      </c>
      <c r="Z532">
        <f>[1]!s_west_instnum_np($A532,YEAR($B$1)+1,$B$1,180)</f>
        <v>6</v>
      </c>
      <c r="AA532">
        <f>[1]!s_west_stdnetprofit($A532,YEAR($B$1)+1,$B$1,180)</f>
        <v>55018546</v>
      </c>
      <c r="AB532">
        <f>[1]!s_west_mediannetprofit($A532,YEAR($B$1)+1,$B$1,180)</f>
        <v>470500000</v>
      </c>
      <c r="AC532">
        <f>[1]!s_west_maxnetprofit($A532,YEAR($B$1)+1,$B$1,180)</f>
        <v>529020000</v>
      </c>
      <c r="AD532">
        <f>[1]!s_west_minnetprofit($A532,YEAR($B$1)+1,$B$1,180)</f>
        <v>373960000</v>
      </c>
      <c r="AE532">
        <f>[1]!s_west_avgroe($A532,YEAR($B$1),$B$1,180)</f>
        <v>9.2150001525878906</v>
      </c>
      <c r="AF532">
        <f>IFERROR([1]!s_info_indexweight($A532,$B$1,"000016.SH"),"")</f>
        <v>0</v>
      </c>
      <c r="AG532">
        <f>IFERROR([1]!s_info_indexweight($A532,$B$1,"000300.SH"),"")</f>
        <v>0</v>
      </c>
      <c r="AH532">
        <f>IFERROR([1]!s_info_indexweight($A532,$B$1,"000905.SH"),"")</f>
        <v>8.7999999999999995E-2</v>
      </c>
      <c r="AI532">
        <f>IFERROR([1]!s_info_indexweight($A532,$B$1,"000852.SH"),"")</f>
        <v>0</v>
      </c>
    </row>
    <row r="533" spans="1:35">
      <c r="A533" t="s">
        <v>565</v>
      </c>
      <c r="B533">
        <f>[1]!s_dq_close($A533,$B$1,3)</f>
        <v>25.35</v>
      </c>
      <c r="C533">
        <f>[1]!s_dq_volume($A533,$B$1)</f>
        <v>26304209</v>
      </c>
      <c r="D533">
        <f>[1]!s_dq_amount($A533,$B$1)</f>
        <v>666722579</v>
      </c>
      <c r="E533">
        <f>[1]!s_dq_turn($A533,$B$1)</f>
        <v>1.97119167178136</v>
      </c>
      <c r="F533">
        <f>[1]!S_VAL_MV($A533,$B$1)</f>
        <v>33856648800</v>
      </c>
      <c r="G533">
        <f>[1]!s_val_ev($A533,$B$1)</f>
        <v>33856648800</v>
      </c>
      <c r="H533">
        <f>[1]!s_val_ev1($A533,$B$1)</f>
        <v>48982332263.349998</v>
      </c>
      <c r="I533">
        <f>IFERROR([1]!s_mq_amount($A533,$B$1),"")</f>
        <v>1735132869</v>
      </c>
      <c r="J533">
        <f>[1]!s_val_pe_ttm($A533,$B$1)</f>
        <v>89.325698852539105</v>
      </c>
      <c r="K533">
        <f>[1]!s_val_pb_lf($A533,$B$1)</f>
        <v>4.5167698860168501</v>
      </c>
      <c r="L533">
        <f>[1]!s_val_dividendyield2($A533,$B$1)</f>
        <v>0.27613412228796802</v>
      </c>
      <c r="M533">
        <f>[1]!s_val_evtoebitda($A533,$B$1)</f>
        <v>41.839442245136198</v>
      </c>
      <c r="N533">
        <f>[1]!s_risk_betar24($A533,$B$1)</f>
        <v>1.8378000259399401</v>
      </c>
      <c r="O533">
        <f>[1]!s_profitnotice_changeratio($A533,$B$1)</f>
        <v>0</v>
      </c>
      <c r="P533">
        <f>IFERROR([1]!i_pq_pctchange($A533,TEXT(DATE(YEAR($B$1),1,1),"yyyy-mm-dd"),$B$1),"")</f>
        <v>28.317355690474901</v>
      </c>
      <c r="Q533">
        <f>[1]!s_west_netprofit($A533,YEAR($B$1),$B$1,180)</f>
        <v>636142857</v>
      </c>
      <c r="R533">
        <f>[1]!s_west_eps($A533,YEAR($B$1),$B$1,180)</f>
        <v>0.47620001435279802</v>
      </c>
      <c r="S533">
        <f>[1]!s_west_instnum_np($A533,YEAR($B$1),$B$1,180)</f>
        <v>7</v>
      </c>
      <c r="T533">
        <f>[1]!s_west_stdnetprofit($A533,YEAR($B$1),$B$1,180)</f>
        <v>77994505</v>
      </c>
      <c r="U533">
        <f>[1]!s_west_mediannetprofit($A533,YEAR($B$1),$B$1,180)</f>
        <v>615000000</v>
      </c>
      <c r="V533">
        <f>[1]!s_west_maxnetprofit($A533,YEAR($B$1),$B$1,180)</f>
        <v>807000000</v>
      </c>
      <c r="W533">
        <f>[1]!s_west_minnetprofit($A533,YEAR($B$1),$B$1,180)</f>
        <v>583000000</v>
      </c>
      <c r="X533">
        <f>[1]!s_west_netprofit($A533,YEAR($B$1)+1,$B$1,180)</f>
        <v>781285714</v>
      </c>
      <c r="Y533">
        <f>[1]!s_west_eps($A533,YEAR($B$1)+1,$B$1,180)</f>
        <v>0.584800004959106</v>
      </c>
      <c r="Z533">
        <f>[1]!s_west_instnum_np($A533,YEAR($B$1)+1,$B$1,180)</f>
        <v>7</v>
      </c>
      <c r="AA533">
        <f>[1]!s_west_stdnetprofit($A533,YEAR($B$1)+1,$B$1,180)</f>
        <v>59586672</v>
      </c>
      <c r="AB533">
        <f>[1]!s_west_mediannetprofit($A533,YEAR($B$1)+1,$B$1,180)</f>
        <v>780000000</v>
      </c>
      <c r="AC533">
        <f>[1]!s_west_maxnetprofit($A533,YEAR($B$1)+1,$B$1,180)</f>
        <v>904000000</v>
      </c>
      <c r="AD533">
        <f>[1]!s_west_minnetprofit($A533,YEAR($B$1)+1,$B$1,180)</f>
        <v>721000000</v>
      </c>
      <c r="AE533">
        <f>[1]!s_west_avgroe($A533,YEAR($B$1),$B$1,180)</f>
        <v>7.8470997810363796</v>
      </c>
      <c r="AF533">
        <f>IFERROR([1]!s_info_indexweight($A533,$B$1,"000016.SH"),"")</f>
        <v>0</v>
      </c>
      <c r="AG533">
        <f>IFERROR([1]!s_info_indexweight($A533,$B$1,"000300.SH"),"")</f>
        <v>0</v>
      </c>
      <c r="AH533">
        <f>IFERROR([1]!s_info_indexweight($A533,$B$1,"000905.SH"),"")</f>
        <v>9.4E-2</v>
      </c>
      <c r="AI533">
        <f>IFERROR([1]!s_info_indexweight($A533,$B$1,"000852.SH"),"")</f>
        <v>0</v>
      </c>
    </row>
    <row r="534" spans="1:35">
      <c r="A534" t="s">
        <v>566</v>
      </c>
      <c r="B534">
        <f>[1]!s_dq_close($A534,$B$1,3)</f>
        <v>142.04</v>
      </c>
      <c r="C534">
        <f>[1]!s_dq_volume($A534,$B$1)</f>
        <v>10842285</v>
      </c>
      <c r="D534">
        <f>[1]!s_dq_amount($A534,$B$1)</f>
        <v>1517154849</v>
      </c>
      <c r="E534">
        <f>[1]!s_dq_turn($A534,$B$1)</f>
        <v>3.1874383563509201</v>
      </c>
      <c r="F534">
        <f>[1]!S_VAL_MV($A534,$B$1)</f>
        <v>64067548092.360001</v>
      </c>
      <c r="G534">
        <f>[1]!s_val_ev($A534,$B$1)</f>
        <v>64067548092.360001</v>
      </c>
      <c r="H534">
        <f>[1]!s_val_ev1($A534,$B$1)</f>
        <v>64101587290.019997</v>
      </c>
      <c r="I534">
        <f>IFERROR([1]!s_mq_amount($A534,$B$1),"")</f>
        <v>3183864717</v>
      </c>
      <c r="J534">
        <f>[1]!s_val_pe_ttm($A534,$B$1)</f>
        <v>101.195938110352</v>
      </c>
      <c r="K534">
        <f>[1]!s_val_pb_lf($A534,$B$1)</f>
        <v>9.6941728591918892</v>
      </c>
      <c r="L534">
        <f>[1]!s_val_dividendyield2($A534,$B$1)</f>
        <v>0.29569135454801498</v>
      </c>
      <c r="M534">
        <f>[1]!s_val_evtoebitda($A534,$B$1)</f>
        <v>69.996124457968705</v>
      </c>
      <c r="N534">
        <f>[1]!s_risk_betar24($A534,$B$1)</f>
        <v>1.6711000204086299</v>
      </c>
      <c r="O534">
        <f>[1]!s_profitnotice_changeratio($A534,$B$1)</f>
        <v>0</v>
      </c>
      <c r="P534">
        <f>IFERROR([1]!i_pq_pctchange($A534,TEXT(DATE(YEAR($B$1),1,1),"yyyy-mm-dd"),$B$1),"")</f>
        <v>94.149808638600305</v>
      </c>
      <c r="Q534">
        <f>[1]!s_west_netprofit($A534,YEAR($B$1),$B$1,180)</f>
        <v>0</v>
      </c>
      <c r="R534">
        <f>[1]!s_west_eps($A534,YEAR($B$1),$B$1,180)</f>
        <v>0</v>
      </c>
      <c r="S534">
        <f>[1]!s_west_instnum_np($A534,YEAR($B$1),$B$1,180)</f>
        <v>0</v>
      </c>
      <c r="T534">
        <f>[1]!s_west_stdnetprofit($A534,YEAR($B$1),$B$1,180)</f>
        <v>0</v>
      </c>
      <c r="U534">
        <f>[1]!s_west_mediannetprofit($A534,YEAR($B$1),$B$1,180)</f>
        <v>0</v>
      </c>
      <c r="V534">
        <f>[1]!s_west_maxnetprofit($A534,YEAR($B$1),$B$1,180)</f>
        <v>0</v>
      </c>
      <c r="W534">
        <f>[1]!s_west_minnetprofit($A534,YEAR($B$1),$B$1,180)</f>
        <v>0</v>
      </c>
      <c r="X534">
        <f>[1]!s_west_netprofit($A534,YEAR($B$1)+1,$B$1,180)</f>
        <v>0</v>
      </c>
      <c r="Y534">
        <f>[1]!s_west_eps($A534,YEAR($B$1)+1,$B$1,180)</f>
        <v>0</v>
      </c>
      <c r="Z534">
        <f>[1]!s_west_instnum_np($A534,YEAR($B$1)+1,$B$1,180)</f>
        <v>0</v>
      </c>
      <c r="AA534">
        <f>[1]!s_west_stdnetprofit($A534,YEAR($B$1)+1,$B$1,180)</f>
        <v>0</v>
      </c>
      <c r="AB534">
        <f>[1]!s_west_mediannetprofit($A534,YEAR($B$1)+1,$B$1,180)</f>
        <v>0</v>
      </c>
      <c r="AC534">
        <f>[1]!s_west_maxnetprofit($A534,YEAR($B$1)+1,$B$1,180)</f>
        <v>0</v>
      </c>
      <c r="AD534">
        <f>[1]!s_west_minnetprofit($A534,YEAR($B$1)+1,$B$1,180)</f>
        <v>0</v>
      </c>
      <c r="AE534">
        <f>[1]!s_west_avgroe($A534,YEAR($B$1),$B$1,180)</f>
        <v>0</v>
      </c>
      <c r="AF534">
        <f>IFERROR([1]!s_info_indexweight($A534,$B$1,"000016.SH"),"")</f>
        <v>0</v>
      </c>
      <c r="AG534">
        <f>IFERROR([1]!s_info_indexweight($A534,$B$1,"000300.SH"),"")</f>
        <v>0</v>
      </c>
      <c r="AH534">
        <f>IFERROR([1]!s_info_indexweight($A534,$B$1,"000905.SH"),"")</f>
        <v>0.24299999999999999</v>
      </c>
      <c r="AI534">
        <f>IFERROR([1]!s_info_indexweight($A534,$B$1,"000852.SH"),"")</f>
        <v>0</v>
      </c>
    </row>
    <row r="535" spans="1:35">
      <c r="A535" t="s">
        <v>567</v>
      </c>
      <c r="B535">
        <f>[1]!s_dq_close($A535,$B$1,3)</f>
        <v>7.19</v>
      </c>
      <c r="C535">
        <f>[1]!s_dq_volume($A535,$B$1)</f>
        <v>55190093</v>
      </c>
      <c r="D535">
        <f>[1]!s_dq_amount($A535,$B$1)</f>
        <v>398429046</v>
      </c>
      <c r="E535">
        <f>[1]!s_dq_turn($A535,$B$1)</f>
        <v>1.4570184555380301</v>
      </c>
      <c r="F535">
        <f>[1]!S_VAL_MV($A535,$B$1)</f>
        <v>27234848478.529999</v>
      </c>
      <c r="G535">
        <f>[1]!s_val_ev($A535,$B$1)</f>
        <v>27234848478.529999</v>
      </c>
      <c r="H535">
        <f>[1]!s_val_ev1($A535,$B$1)</f>
        <v>37492953398.730003</v>
      </c>
      <c r="I535">
        <f>IFERROR([1]!s_mq_amount($A535,$B$1),"")</f>
        <v>1025914617</v>
      </c>
      <c r="J535">
        <f>[1]!s_val_pe_ttm($A535,$B$1)</f>
        <v>79.931648254394503</v>
      </c>
      <c r="K535">
        <f>[1]!s_val_pb_lf($A535,$B$1)</f>
        <v>3.86993336677551</v>
      </c>
      <c r="L535">
        <f>[1]!s_val_dividendyield2($A535,$B$1)</f>
        <v>9.7357440890125199E-2</v>
      </c>
      <c r="M535">
        <f>[1]!s_val_evtoebitda($A535,$B$1)</f>
        <v>22.439578503825398</v>
      </c>
      <c r="N535">
        <f>[1]!s_risk_betar24($A535,$B$1)</f>
        <v>1.1625000238418599</v>
      </c>
      <c r="O535">
        <f>[1]!s_profitnotice_changeratio($A535,$B$1)</f>
        <v>0</v>
      </c>
      <c r="P535">
        <f>IFERROR([1]!i_pq_pctchange($A535,TEXT(DATE(YEAR($B$1),1,1),"yyyy-mm-dd"),$B$1),"")</f>
        <v>56.986899563318801</v>
      </c>
      <c r="Q535">
        <f>[1]!s_west_netprofit($A535,YEAR($B$1),$B$1,180)</f>
        <v>461000000</v>
      </c>
      <c r="R535">
        <f>[1]!s_west_eps($A535,YEAR($B$1),$B$1,180)</f>
        <v>0.121699996292591</v>
      </c>
      <c r="S535">
        <f>[1]!s_west_instnum_np($A535,YEAR($B$1),$B$1,180)</f>
        <v>2</v>
      </c>
      <c r="T535">
        <f>[1]!s_west_stdnetprofit($A535,YEAR($B$1),$B$1,180)</f>
        <v>2828427</v>
      </c>
      <c r="U535">
        <f>[1]!s_west_mediannetprofit($A535,YEAR($B$1),$B$1,180)</f>
        <v>461000000</v>
      </c>
      <c r="V535">
        <f>[1]!s_west_maxnetprofit($A535,YEAR($B$1),$B$1,180)</f>
        <v>463000000</v>
      </c>
      <c r="W535">
        <f>[1]!s_west_minnetprofit($A535,YEAR($B$1),$B$1,180)</f>
        <v>459000000</v>
      </c>
      <c r="X535">
        <f>[1]!s_west_netprofit($A535,YEAR($B$1)+1,$B$1,180)</f>
        <v>536500000</v>
      </c>
      <c r="Y535">
        <f>[1]!s_west_eps($A535,YEAR($B$1)+1,$B$1,180)</f>
        <v>0.14159999787807501</v>
      </c>
      <c r="Z535">
        <f>[1]!s_west_instnum_np($A535,YEAR($B$1)+1,$B$1,180)</f>
        <v>2</v>
      </c>
      <c r="AA535">
        <f>[1]!s_west_stdnetprofit($A535,YEAR($B$1)+1,$B$1,180)</f>
        <v>21920310</v>
      </c>
      <c r="AB535">
        <f>[1]!s_west_mediannetprofit($A535,YEAR($B$1)+1,$B$1,180)</f>
        <v>536500000</v>
      </c>
      <c r="AC535">
        <f>[1]!s_west_maxnetprofit($A535,YEAR($B$1)+1,$B$1,180)</f>
        <v>552000000</v>
      </c>
      <c r="AD535">
        <f>[1]!s_west_minnetprofit($A535,YEAR($B$1)+1,$B$1,180)</f>
        <v>521000000</v>
      </c>
      <c r="AE535">
        <f>[1]!s_west_avgroe($A535,YEAR($B$1),$B$1,180)</f>
        <v>6.2950000762939498</v>
      </c>
      <c r="AF535">
        <f>IFERROR([1]!s_info_indexweight($A535,$B$1,"000016.SH"),"")</f>
        <v>0</v>
      </c>
      <c r="AG535">
        <f>IFERROR([1]!s_info_indexweight($A535,$B$1,"000300.SH"),"")</f>
        <v>0</v>
      </c>
      <c r="AH535">
        <f>IFERROR([1]!s_info_indexweight($A535,$B$1,"000905.SH"),"")</f>
        <v>8.1000000000000003E-2</v>
      </c>
      <c r="AI535">
        <f>IFERROR([1]!s_info_indexweight($A535,$B$1,"000852.SH"),"")</f>
        <v>0</v>
      </c>
    </row>
    <row r="536" spans="1:35">
      <c r="A536" t="s">
        <v>568</v>
      </c>
      <c r="B536">
        <f>[1]!s_dq_close($A536,$B$1,3)</f>
        <v>12.97</v>
      </c>
      <c r="C536">
        <f>[1]!s_dq_volume($A536,$B$1)</f>
        <v>3347400</v>
      </c>
      <c r="D536">
        <f>[1]!s_dq_amount($A536,$B$1)</f>
        <v>43630713</v>
      </c>
      <c r="E536">
        <f>[1]!s_dq_turn($A536,$B$1)</f>
        <v>0.542072626687777</v>
      </c>
      <c r="F536">
        <f>[1]!S_VAL_MV($A536,$B$1)</f>
        <v>8009217928.1000004</v>
      </c>
      <c r="G536">
        <f>[1]!s_val_ev($A536,$B$1)</f>
        <v>8009217928.1000004</v>
      </c>
      <c r="H536">
        <f>[1]!s_val_ev1($A536,$B$1)</f>
        <v>10798544626.690001</v>
      </c>
      <c r="I536">
        <f>IFERROR([1]!s_mq_amount($A536,$B$1),"")</f>
        <v>94672725</v>
      </c>
      <c r="J536">
        <f>[1]!s_val_pe_ttm($A536,$B$1)</f>
        <v>25.305519104003899</v>
      </c>
      <c r="K536">
        <f>[1]!s_val_pb_lf($A536,$B$1)</f>
        <v>2.6939721107482901</v>
      </c>
      <c r="L536">
        <f>[1]!s_val_dividendyield2($A536,$B$1)</f>
        <v>1.61912104857363</v>
      </c>
      <c r="M536">
        <f>[1]!s_val_evtoebitda($A536,$B$1)</f>
        <v>10.2513493876613</v>
      </c>
      <c r="N536">
        <f>[1]!s_risk_betar24($A536,$B$1)</f>
        <v>1.0997999906539899</v>
      </c>
      <c r="O536">
        <f>[1]!s_profitnotice_changeratio($A536,$B$1)</f>
        <v>0</v>
      </c>
      <c r="P536">
        <f>IFERROR([1]!i_pq_pctchange($A536,TEXT(DATE(YEAR($B$1),1,1),"yyyy-mm-dd"),$B$1),"")</f>
        <v>-18.5812931575643</v>
      </c>
      <c r="Q536">
        <f>[1]!s_west_netprofit($A536,YEAR($B$1),$B$1,180)</f>
        <v>0</v>
      </c>
      <c r="R536">
        <f>[1]!s_west_eps($A536,YEAR($B$1),$B$1,180)</f>
        <v>0</v>
      </c>
      <c r="S536">
        <f>[1]!s_west_instnum_np($A536,YEAR($B$1),$B$1,180)</f>
        <v>0</v>
      </c>
      <c r="T536">
        <f>[1]!s_west_stdnetprofit($A536,YEAR($B$1),$B$1,180)</f>
        <v>0</v>
      </c>
      <c r="U536">
        <f>[1]!s_west_mediannetprofit($A536,YEAR($B$1),$B$1,180)</f>
        <v>0</v>
      </c>
      <c r="V536">
        <f>[1]!s_west_maxnetprofit($A536,YEAR($B$1),$B$1,180)</f>
        <v>0</v>
      </c>
      <c r="W536">
        <f>[1]!s_west_minnetprofit($A536,YEAR($B$1),$B$1,180)</f>
        <v>0</v>
      </c>
      <c r="X536">
        <f>[1]!s_west_netprofit($A536,YEAR($B$1)+1,$B$1,180)</f>
        <v>0</v>
      </c>
      <c r="Y536">
        <f>[1]!s_west_eps($A536,YEAR($B$1)+1,$B$1,180)</f>
        <v>0</v>
      </c>
      <c r="Z536">
        <f>[1]!s_west_instnum_np($A536,YEAR($B$1)+1,$B$1,180)</f>
        <v>0</v>
      </c>
      <c r="AA536">
        <f>[1]!s_west_stdnetprofit($A536,YEAR($B$1)+1,$B$1,180)</f>
        <v>0</v>
      </c>
      <c r="AB536">
        <f>[1]!s_west_mediannetprofit($A536,YEAR($B$1)+1,$B$1,180)</f>
        <v>0</v>
      </c>
      <c r="AC536">
        <f>[1]!s_west_maxnetprofit($A536,YEAR($B$1)+1,$B$1,180)</f>
        <v>0</v>
      </c>
      <c r="AD536">
        <f>[1]!s_west_minnetprofit($A536,YEAR($B$1)+1,$B$1,180)</f>
        <v>0</v>
      </c>
      <c r="AE536">
        <f>[1]!s_west_avgroe($A536,YEAR($B$1),$B$1,180)</f>
        <v>0</v>
      </c>
      <c r="AF536">
        <f>IFERROR([1]!s_info_indexweight($A536,$B$1,"000016.SH"),"")</f>
        <v>0</v>
      </c>
      <c r="AG536">
        <f>IFERROR([1]!s_info_indexweight($A536,$B$1,"000300.SH"),"")</f>
        <v>0</v>
      </c>
      <c r="AH536">
        <f>IFERROR([1]!s_info_indexweight($A536,$B$1,"000905.SH"),"")</f>
        <v>0</v>
      </c>
      <c r="AI536">
        <f>IFERROR([1]!s_info_indexweight($A536,$B$1,"000852.SH"),"")</f>
        <v>1.7000000000000001E-2</v>
      </c>
    </row>
    <row r="537" spans="1:35">
      <c r="A537" t="s">
        <v>569</v>
      </c>
      <c r="B537">
        <f>[1]!s_dq_close($A537,$B$1,3)</f>
        <v>4.66</v>
      </c>
      <c r="C537">
        <f>[1]!s_dq_volume($A537,$B$1)</f>
        <v>117217799</v>
      </c>
      <c r="D537">
        <f>[1]!s_dq_amount($A537,$B$1)</f>
        <v>547567795</v>
      </c>
      <c r="E537">
        <f>[1]!s_dq_turn($A537,$B$1)</f>
        <v>0.29799745009151002</v>
      </c>
      <c r="F537">
        <f>[1]!S_VAL_MV($A537,$B$1)</f>
        <v>235324377523.60001</v>
      </c>
      <c r="G537">
        <f>[1]!s_val_ev($A537,$B$1)</f>
        <v>213603732113.39999</v>
      </c>
      <c r="H537">
        <f>[1]!s_val_ev1($A537,$B$1)</f>
        <v>509351242800.28998</v>
      </c>
      <c r="I537">
        <f>IFERROR([1]!s_mq_amount($A537,$B$1),"")</f>
        <v>1300663692</v>
      </c>
      <c r="J537">
        <f>[1]!s_val_pe_ttm($A537,$B$1)</f>
        <v>24.821857452392599</v>
      </c>
      <c r="K537">
        <f>[1]!s_val_pb_lf($A537,$B$1)</f>
        <v>1.8696265220642101</v>
      </c>
      <c r="L537">
        <f>[1]!s_val_dividendyield2($A537,$B$1)</f>
        <v>2.0386171582572001</v>
      </c>
      <c r="M537">
        <f>[1]!s_val_evtoebitda($A537,$B$1)</f>
        <v>13.1533797133989</v>
      </c>
      <c r="N537">
        <f>[1]!s_risk_betar24($A537,$B$1)</f>
        <v>-0.29739999771118197</v>
      </c>
      <c r="O537">
        <f>[1]!s_profitnotice_changeratio($A537,$B$1)</f>
        <v>0</v>
      </c>
      <c r="P537">
        <f>IFERROR([1]!i_pq_pctchange($A537,TEXT(DATE(YEAR($B$1),1,1),"yyyy-mm-dd"),$B$1),"")</f>
        <v>23.936170212766001</v>
      </c>
      <c r="Q537">
        <f>[1]!s_west_netprofit($A537,YEAR($B$1),$B$1,180)</f>
        <v>10417307692</v>
      </c>
      <c r="R537">
        <f>[1]!s_west_eps($A537,YEAR($B$1),$B$1,180)</f>
        <v>0.20630000531673401</v>
      </c>
      <c r="S537">
        <f>[1]!s_west_instnum_np($A537,YEAR($B$1),$B$1,180)</f>
        <v>13</v>
      </c>
      <c r="T537">
        <f>[1]!s_west_stdnetprofit($A537,YEAR($B$1),$B$1,180)</f>
        <v>486273651</v>
      </c>
      <c r="U537">
        <f>[1]!s_west_mediannetprofit($A537,YEAR($B$1),$B$1,180)</f>
        <v>10379000000</v>
      </c>
      <c r="V537">
        <f>[1]!s_west_maxnetprofit($A537,YEAR($B$1),$B$1,180)</f>
        <v>11268000000</v>
      </c>
      <c r="W537">
        <f>[1]!s_west_minnetprofit($A537,YEAR($B$1),$B$1,180)</f>
        <v>9206000000</v>
      </c>
      <c r="X537">
        <f>[1]!s_west_netprofit($A537,YEAR($B$1)+1,$B$1,180)</f>
        <v>11426615385</v>
      </c>
      <c r="Y537">
        <f>[1]!s_west_eps($A537,YEAR($B$1)+1,$B$1,180)</f>
        <v>0.22630000114440901</v>
      </c>
      <c r="Z537">
        <f>[1]!s_west_instnum_np($A537,YEAR($B$1)+1,$B$1,180)</f>
        <v>13</v>
      </c>
      <c r="AA537">
        <f>[1]!s_west_stdnetprofit($A537,YEAR($B$1)+1,$B$1,180)</f>
        <v>736771622</v>
      </c>
      <c r="AB537">
        <f>[1]!s_west_mediannetprofit($A537,YEAR($B$1)+1,$B$1,180)</f>
        <v>11500000000</v>
      </c>
      <c r="AC537">
        <f>[1]!s_west_maxnetprofit($A537,YEAR($B$1)+1,$B$1,180)</f>
        <v>12394000000</v>
      </c>
      <c r="AD537">
        <f>[1]!s_west_minnetprofit($A537,YEAR($B$1)+1,$B$1,180)</f>
        <v>9345000000</v>
      </c>
      <c r="AE537">
        <f>[1]!s_west_avgroe($A537,YEAR($B$1),$B$1,180)</f>
        <v>8.1054000854492205</v>
      </c>
      <c r="AF537">
        <f>IFERROR([1]!s_info_indexweight($A537,$B$1,"000016.SH"),"")</f>
        <v>0</v>
      </c>
      <c r="AG537">
        <f>IFERROR([1]!s_info_indexweight($A537,$B$1,"000300.SH"),"")</f>
        <v>0.13950000000000001</v>
      </c>
      <c r="AH537">
        <f>IFERROR([1]!s_info_indexweight($A537,$B$1,"000905.SH"),"")</f>
        <v>0</v>
      </c>
      <c r="AI537">
        <f>IFERROR([1]!s_info_indexweight($A537,$B$1,"000852.SH"),"")</f>
        <v>0</v>
      </c>
    </row>
    <row r="538" spans="1:35">
      <c r="A538" t="s">
        <v>570</v>
      </c>
      <c r="B538">
        <f>[1]!s_dq_close($A538,$B$1,3)</f>
        <v>37.15</v>
      </c>
      <c r="C538">
        <f>[1]!s_dq_volume($A538,$B$1)</f>
        <v>26158475</v>
      </c>
      <c r="D538">
        <f>[1]!s_dq_amount($A538,$B$1)</f>
        <v>972966086</v>
      </c>
      <c r="E538">
        <f>[1]!s_dq_turn($A538,$B$1)</f>
        <v>2.5276312411028701</v>
      </c>
      <c r="F538">
        <f>[1]!S_VAL_MV($A538,$B$1)</f>
        <v>39213226037.949997</v>
      </c>
      <c r="G538">
        <f>[1]!s_val_ev($A538,$B$1)</f>
        <v>39213226037.949997</v>
      </c>
      <c r="H538">
        <f>[1]!s_val_ev1($A538,$B$1)</f>
        <v>43767117859.709999</v>
      </c>
      <c r="I538">
        <f>IFERROR([1]!s_mq_amount($A538,$B$1),"")</f>
        <v>1948642805</v>
      </c>
      <c r="J538">
        <f>[1]!s_val_pe_ttm($A538,$B$1)</f>
        <v>31.365053176879901</v>
      </c>
      <c r="K538">
        <f>[1]!s_val_pb_lf($A538,$B$1)</f>
        <v>4.6481595039367702</v>
      </c>
      <c r="L538">
        <f>[1]!s_val_dividendyield2($A538,$B$1)</f>
        <v>0.53417302212595696</v>
      </c>
      <c r="M538">
        <f>[1]!s_val_evtoebitda($A538,$B$1)</f>
        <v>18.15910201798</v>
      </c>
      <c r="N538">
        <f>[1]!s_risk_betar24($A538,$B$1)</f>
        <v>1.0652999877929701</v>
      </c>
      <c r="O538">
        <f>[1]!s_profitnotice_changeratio($A538,$B$1)</f>
        <v>0</v>
      </c>
      <c r="P538">
        <f>IFERROR([1]!i_pq_pctchange($A538,TEXT(DATE(YEAR($B$1),1,1),"yyyy-mm-dd"),$B$1),"")</f>
        <v>45.432556867916603</v>
      </c>
      <c r="Q538">
        <f>[1]!s_west_netprofit($A538,YEAR($B$1),$B$1,180)</f>
        <v>1535888889</v>
      </c>
      <c r="R538">
        <f>[1]!s_west_eps($A538,YEAR($B$1),$B$1,180)</f>
        <v>1.45449995994568</v>
      </c>
      <c r="S538">
        <f>[1]!s_west_instnum_np($A538,YEAR($B$1),$B$1,180)</f>
        <v>9</v>
      </c>
      <c r="T538">
        <f>[1]!s_west_stdnetprofit($A538,YEAR($B$1),$B$1,180)</f>
        <v>46350417</v>
      </c>
      <c r="U538">
        <f>[1]!s_west_mediannetprofit($A538,YEAR($B$1),$B$1,180)</f>
        <v>1541000000</v>
      </c>
      <c r="V538">
        <f>[1]!s_west_maxnetprofit($A538,YEAR($B$1),$B$1,180)</f>
        <v>1610000000</v>
      </c>
      <c r="W538">
        <f>[1]!s_west_minnetprofit($A538,YEAR($B$1),$B$1,180)</f>
        <v>1464000000</v>
      </c>
      <c r="X538">
        <f>[1]!s_west_netprofit($A538,YEAR($B$1)+1,$B$1,180)</f>
        <v>1910888889</v>
      </c>
      <c r="Y538">
        <f>[1]!s_west_eps($A538,YEAR($B$1)+1,$B$1,180)</f>
        <v>1.8095999956130999</v>
      </c>
      <c r="Z538">
        <f>[1]!s_west_instnum_np($A538,YEAR($B$1)+1,$B$1,180)</f>
        <v>9</v>
      </c>
      <c r="AA538">
        <f>[1]!s_west_stdnetprofit($A538,YEAR($B$1)+1,$B$1,180)</f>
        <v>137294796</v>
      </c>
      <c r="AB538">
        <f>[1]!s_west_mediannetprofit($A538,YEAR($B$1)+1,$B$1,180)</f>
        <v>1926000000</v>
      </c>
      <c r="AC538">
        <f>[1]!s_west_maxnetprofit($A538,YEAR($B$1)+1,$B$1,180)</f>
        <v>2140000000</v>
      </c>
      <c r="AD538">
        <f>[1]!s_west_minnetprofit($A538,YEAR($B$1)+1,$B$1,180)</f>
        <v>1724000000</v>
      </c>
      <c r="AE538">
        <f>[1]!s_west_avgroe($A538,YEAR($B$1),$B$1,180)</f>
        <v>16.048900604248001</v>
      </c>
      <c r="AF538">
        <f>IFERROR([1]!s_info_indexweight($A538,$B$1,"000016.SH"),"")</f>
        <v>0</v>
      </c>
      <c r="AG538">
        <f>IFERROR([1]!s_info_indexweight($A538,$B$1,"000300.SH"),"")</f>
        <v>0</v>
      </c>
      <c r="AH538">
        <f>IFERROR([1]!s_info_indexweight($A538,$B$1,"000905.SH"),"")</f>
        <v>0.27400000000000002</v>
      </c>
      <c r="AI538">
        <f>IFERROR([1]!s_info_indexweight($A538,$B$1,"000852.SH"),"")</f>
        <v>0</v>
      </c>
    </row>
    <row r="539" spans="1:35">
      <c r="A539" t="s">
        <v>571</v>
      </c>
      <c r="B539">
        <f>[1]!s_dq_close($A539,$B$1,3)</f>
        <v>8</v>
      </c>
      <c r="C539">
        <f>[1]!s_dq_volume($A539,$B$1)</f>
        <v>32532817</v>
      </c>
      <c r="D539">
        <f>[1]!s_dq_amount($A539,$B$1)</f>
        <v>259980665</v>
      </c>
      <c r="E539">
        <f>[1]!s_dq_turn($A539,$B$1)</f>
        <v>1.7615845668854899</v>
      </c>
      <c r="F539">
        <f>[1]!S_VAL_MV($A539,$B$1)</f>
        <v>15737390928</v>
      </c>
      <c r="G539">
        <f>[1]!s_val_ev($A539,$B$1)</f>
        <v>15737390928</v>
      </c>
      <c r="H539">
        <f>[1]!s_val_ev1($A539,$B$1)</f>
        <v>15803251706.629999</v>
      </c>
      <c r="I539">
        <f>IFERROR([1]!s_mq_amount($A539,$B$1),"")</f>
        <v>582939021</v>
      </c>
      <c r="J539">
        <f>[1]!s_val_pe_ttm($A539,$B$1)</f>
        <v>21.442762374877901</v>
      </c>
      <c r="K539">
        <f>[1]!s_val_pb_lf($A539,$B$1)</f>
        <v>2.0137038230896001</v>
      </c>
      <c r="L539">
        <f>[1]!s_val_dividendyield2($A539,$B$1)</f>
        <v>1.24707136206943</v>
      </c>
      <c r="M539">
        <f>[1]!s_val_evtoebitda($A539,$B$1)</f>
        <v>12.3135818189596</v>
      </c>
      <c r="N539">
        <f>[1]!s_risk_betar24($A539,$B$1)</f>
        <v>1.94729995727539</v>
      </c>
      <c r="O539">
        <f>[1]!s_profitnotice_changeratio($A539,$B$1)</f>
        <v>0</v>
      </c>
      <c r="P539">
        <f>IFERROR([1]!i_pq_pctchange($A539,TEXT(DATE(YEAR($B$1),1,1),"yyyy-mm-dd"),$B$1),"")</f>
        <v>-30.5555555555556</v>
      </c>
      <c r="Q539">
        <f>[1]!s_west_netprofit($A539,YEAR($B$1),$B$1,180)</f>
        <v>989412000</v>
      </c>
      <c r="R539">
        <f>[1]!s_west_eps($A539,YEAR($B$1),$B$1,180)</f>
        <v>0.50300002098083496</v>
      </c>
      <c r="S539">
        <f>[1]!s_west_instnum_np($A539,YEAR($B$1),$B$1,180)</f>
        <v>5</v>
      </c>
      <c r="T539">
        <f>[1]!s_west_stdnetprofit($A539,YEAR($B$1),$B$1,180)</f>
        <v>74287344</v>
      </c>
      <c r="U539">
        <f>[1]!s_west_mediannetprofit($A539,YEAR($B$1),$B$1,180)</f>
        <v>989480000</v>
      </c>
      <c r="V539">
        <f>[1]!s_west_maxnetprofit($A539,YEAR($B$1),$B$1,180)</f>
        <v>1069000000</v>
      </c>
      <c r="W539">
        <f>[1]!s_west_minnetprofit($A539,YEAR($B$1),$B$1,180)</f>
        <v>901000000</v>
      </c>
      <c r="X539">
        <f>[1]!s_west_netprofit($A539,YEAR($B$1)+1,$B$1,180)</f>
        <v>1120008000</v>
      </c>
      <c r="Y539">
        <f>[1]!s_west_eps($A539,YEAR($B$1)+1,$B$1,180)</f>
        <v>0.5692999958992</v>
      </c>
      <c r="Z539">
        <f>[1]!s_west_instnum_np($A539,YEAR($B$1)+1,$B$1,180)</f>
        <v>5</v>
      </c>
      <c r="AA539">
        <f>[1]!s_west_stdnetprofit($A539,YEAR($B$1)+1,$B$1,180)</f>
        <v>104683238</v>
      </c>
      <c r="AB539">
        <f>[1]!s_west_mediannetprofit($A539,YEAR($B$1)+1,$B$1,180)</f>
        <v>1174040000</v>
      </c>
      <c r="AC539">
        <f>[1]!s_west_maxnetprofit($A539,YEAR($B$1)+1,$B$1,180)</f>
        <v>1225000000</v>
      </c>
      <c r="AD539">
        <f>[1]!s_west_minnetprofit($A539,YEAR($B$1)+1,$B$1,180)</f>
        <v>981000000</v>
      </c>
      <c r="AE539">
        <f>[1]!s_west_avgroe($A539,YEAR($B$1),$B$1,180)</f>
        <v>11.9540004730225</v>
      </c>
      <c r="AF539">
        <f>IFERROR([1]!s_info_indexweight($A539,$B$1,"000016.SH"),"")</f>
        <v>0</v>
      </c>
      <c r="AG539">
        <f>IFERROR([1]!s_info_indexweight($A539,$B$1,"000300.SH"),"")</f>
        <v>0</v>
      </c>
      <c r="AH539">
        <f>IFERROR([1]!s_info_indexweight($A539,$B$1,"000905.SH"),"")</f>
        <v>0.14699999999999999</v>
      </c>
      <c r="AI539">
        <f>IFERROR([1]!s_info_indexweight($A539,$B$1,"000852.SH"),"")</f>
        <v>0</v>
      </c>
    </row>
    <row r="540" spans="1:35">
      <c r="A540" t="s">
        <v>572</v>
      </c>
      <c r="B540">
        <f>[1]!s_dq_close($A540,$B$1,3)</f>
        <v>12.57</v>
      </c>
      <c r="C540">
        <f>[1]!s_dq_volume($A540,$B$1)</f>
        <v>18778651</v>
      </c>
      <c r="D540">
        <f>[1]!s_dq_amount($A540,$B$1)</f>
        <v>236432669</v>
      </c>
      <c r="E540">
        <f>[1]!s_dq_turn($A540,$B$1)</f>
        <v>1.18934116389994</v>
      </c>
      <c r="F540">
        <f>[1]!S_VAL_MV($A540,$B$1)</f>
        <v>23171848680.119999</v>
      </c>
      <c r="G540">
        <f>[1]!s_val_ev($A540,$B$1)</f>
        <v>23171848680.119999</v>
      </c>
      <c r="H540">
        <f>[1]!s_val_ev1($A540,$B$1)</f>
        <v>28821948041.77</v>
      </c>
      <c r="I540">
        <f>IFERROR([1]!s_mq_amount($A540,$B$1),"")</f>
        <v>485042109</v>
      </c>
      <c r="J540">
        <f>[1]!s_val_pe_ttm($A540,$B$1)</f>
        <v>27.908445358276399</v>
      </c>
      <c r="K540">
        <f>[1]!s_val_pb_lf($A540,$B$1)</f>
        <v>1.40949082374573</v>
      </c>
      <c r="L540">
        <f>[1]!s_val_dividendyield2($A540,$B$1)</f>
        <v>2.3686979833093602</v>
      </c>
      <c r="M540">
        <f>[1]!s_val_evtoebitda($A540,$B$1)</f>
        <v>12.323401005705801</v>
      </c>
      <c r="N540">
        <f>[1]!s_risk_betar24($A540,$B$1)</f>
        <v>2.28060007095337</v>
      </c>
      <c r="O540">
        <f>[1]!s_profitnotice_changeratio($A540,$B$1)</f>
        <v>0</v>
      </c>
      <c r="P540">
        <f>IFERROR([1]!i_pq_pctchange($A540,TEXT(DATE(YEAR($B$1),1,1),"yyyy-mm-dd"),$B$1),"")</f>
        <v>-20.493358633776101</v>
      </c>
      <c r="Q540">
        <f>[1]!s_west_netprofit($A540,YEAR($B$1),$B$1,180)</f>
        <v>1094333333</v>
      </c>
      <c r="R540">
        <f>[1]!s_west_eps($A540,YEAR($B$1),$B$1,180)</f>
        <v>0.59359997510910001</v>
      </c>
      <c r="S540">
        <f>[1]!s_west_instnum_np($A540,YEAR($B$1),$B$1,180)</f>
        <v>12</v>
      </c>
      <c r="T540">
        <f>[1]!s_west_stdnetprofit($A540,YEAR($B$1),$B$1,180)</f>
        <v>58979709</v>
      </c>
      <c r="U540">
        <f>[1]!s_west_mediannetprofit($A540,YEAR($B$1),$B$1,180)</f>
        <v>1085000000</v>
      </c>
      <c r="V540">
        <f>[1]!s_west_maxnetprofit($A540,YEAR($B$1),$B$1,180)</f>
        <v>1172000000</v>
      </c>
      <c r="W540">
        <f>[1]!s_west_minnetprofit($A540,YEAR($B$1),$B$1,180)</f>
        <v>1020000000</v>
      </c>
      <c r="X540">
        <f>[1]!s_west_netprofit($A540,YEAR($B$1)+1,$B$1,180)</f>
        <v>1315250000</v>
      </c>
      <c r="Y540">
        <f>[1]!s_west_eps($A540,YEAR($B$1)+1,$B$1,180)</f>
        <v>0.71350002288818404</v>
      </c>
      <c r="Z540">
        <f>[1]!s_west_instnum_np($A540,YEAR($B$1)+1,$B$1,180)</f>
        <v>12</v>
      </c>
      <c r="AA540">
        <f>[1]!s_west_stdnetprofit($A540,YEAR($B$1)+1,$B$1,180)</f>
        <v>100825795</v>
      </c>
      <c r="AB540">
        <f>[1]!s_west_mediannetprofit($A540,YEAR($B$1)+1,$B$1,180)</f>
        <v>1324500000</v>
      </c>
      <c r="AC540">
        <f>[1]!s_west_maxnetprofit($A540,YEAR($B$1)+1,$B$1,180)</f>
        <v>1584000000</v>
      </c>
      <c r="AD540">
        <f>[1]!s_west_minnetprofit($A540,YEAR($B$1)+1,$B$1,180)</f>
        <v>1187000000</v>
      </c>
      <c r="AE540">
        <f>[1]!s_west_avgroe($A540,YEAR($B$1),$B$1,180)</f>
        <v>6.53999996185303</v>
      </c>
      <c r="AF540">
        <f>IFERROR([1]!s_info_indexweight($A540,$B$1,"000016.SH"),"")</f>
        <v>0</v>
      </c>
      <c r="AG540">
        <f>IFERROR([1]!s_info_indexweight($A540,$B$1,"000300.SH"),"")</f>
        <v>0</v>
      </c>
      <c r="AH540">
        <f>IFERROR([1]!s_info_indexweight($A540,$B$1,"000905.SH"),"")</f>
        <v>0.154</v>
      </c>
      <c r="AI540">
        <f>IFERROR([1]!s_info_indexweight($A540,$B$1,"000852.SH"),"")</f>
        <v>0</v>
      </c>
    </row>
    <row r="541" spans="1:35">
      <c r="A541" t="s">
        <v>573</v>
      </c>
      <c r="B541">
        <f>[1]!s_dq_close($A541,$B$1,3)</f>
        <v>41.7</v>
      </c>
      <c r="C541">
        <f>[1]!s_dq_volume($A541,$B$1)</f>
        <v>13176235</v>
      </c>
      <c r="D541">
        <f>[1]!s_dq_amount($A541,$B$1)</f>
        <v>556364371</v>
      </c>
      <c r="E541">
        <f>[1]!s_dq_turn($A541,$B$1)</f>
        <v>4.6567972481872699</v>
      </c>
      <c r="F541">
        <f>[1]!S_VAL_MV($A541,$B$1)</f>
        <v>13654482312.299999</v>
      </c>
      <c r="G541">
        <f>[1]!s_val_ev($A541,$B$1)</f>
        <v>13654482312.299999</v>
      </c>
      <c r="H541">
        <f>[1]!s_val_ev1($A541,$B$1)</f>
        <v>14692584486.9</v>
      </c>
      <c r="I541">
        <f>IFERROR([1]!s_mq_amount($A541,$B$1),"")</f>
        <v>1092295196</v>
      </c>
      <c r="J541">
        <f>[1]!s_val_pe_ttm($A541,$B$1)</f>
        <v>81.949874877929702</v>
      </c>
      <c r="K541">
        <f>[1]!s_val_pb_lf($A541,$B$1)</f>
        <v>4.6214318275451696</v>
      </c>
      <c r="L541">
        <f>[1]!s_val_dividendyield2($A541,$B$1)</f>
        <v>0</v>
      </c>
      <c r="M541">
        <f>[1]!s_val_evtoebitda($A541,$B$1)</f>
        <v>34.110376778992197</v>
      </c>
      <c r="N541">
        <f>[1]!s_risk_betar24($A541,$B$1)</f>
        <v>1.01830005645752</v>
      </c>
      <c r="O541">
        <f>[1]!s_profitnotice_changeratio($A541,$B$1)</f>
        <v>0</v>
      </c>
      <c r="P541">
        <f>IFERROR([1]!i_pq_pctchange($A541,TEXT(DATE(YEAR($B$1),1,1),"yyyy-mm-dd"),$B$1),"")</f>
        <v>-22.201492537313399</v>
      </c>
      <c r="Q541">
        <f>[1]!s_west_netprofit($A541,YEAR($B$1),$B$1,180)</f>
        <v>0</v>
      </c>
      <c r="R541">
        <f>[1]!s_west_eps($A541,YEAR($B$1),$B$1,180)</f>
        <v>0</v>
      </c>
      <c r="S541">
        <f>[1]!s_west_instnum_np($A541,YEAR($B$1),$B$1,180)</f>
        <v>0</v>
      </c>
      <c r="T541">
        <f>[1]!s_west_stdnetprofit($A541,YEAR($B$1),$B$1,180)</f>
        <v>0</v>
      </c>
      <c r="U541">
        <f>[1]!s_west_mediannetprofit($A541,YEAR($B$1),$B$1,180)</f>
        <v>0</v>
      </c>
      <c r="V541">
        <f>[1]!s_west_maxnetprofit($A541,YEAR($B$1),$B$1,180)</f>
        <v>0</v>
      </c>
      <c r="W541">
        <f>[1]!s_west_minnetprofit($A541,YEAR($B$1),$B$1,180)</f>
        <v>0</v>
      </c>
      <c r="X541">
        <f>[1]!s_west_netprofit($A541,YEAR($B$1)+1,$B$1,180)</f>
        <v>0</v>
      </c>
      <c r="Y541">
        <f>[1]!s_west_eps($A541,YEAR($B$1)+1,$B$1,180)</f>
        <v>0</v>
      </c>
      <c r="Z541">
        <f>[1]!s_west_instnum_np($A541,YEAR($B$1)+1,$B$1,180)</f>
        <v>0</v>
      </c>
      <c r="AA541">
        <f>[1]!s_west_stdnetprofit($A541,YEAR($B$1)+1,$B$1,180)</f>
        <v>0</v>
      </c>
      <c r="AB541">
        <f>[1]!s_west_mediannetprofit($A541,YEAR($B$1)+1,$B$1,180)</f>
        <v>0</v>
      </c>
      <c r="AC541">
        <f>[1]!s_west_maxnetprofit($A541,YEAR($B$1)+1,$B$1,180)</f>
        <v>0</v>
      </c>
      <c r="AD541">
        <f>[1]!s_west_minnetprofit($A541,YEAR($B$1)+1,$B$1,180)</f>
        <v>0</v>
      </c>
      <c r="AE541">
        <f>[1]!s_west_avgroe($A541,YEAR($B$1),$B$1,180)</f>
        <v>0</v>
      </c>
      <c r="AF541">
        <f>IFERROR([1]!s_info_indexweight($A541,$B$1,"000016.SH"),"")</f>
        <v>0</v>
      </c>
      <c r="AG541">
        <f>IFERROR([1]!s_info_indexweight($A541,$B$1,"000300.SH"),"")</f>
        <v>0</v>
      </c>
      <c r="AH541">
        <f>IFERROR([1]!s_info_indexweight($A541,$B$1,"000905.SH"),"")</f>
        <v>0</v>
      </c>
      <c r="AI541">
        <f>IFERROR([1]!s_info_indexweight($A541,$B$1,"000852.SH"),"")</f>
        <v>0.11899999999999999</v>
      </c>
    </row>
    <row r="542" spans="1:35">
      <c r="A542" t="s">
        <v>574</v>
      </c>
      <c r="B542">
        <f>[1]!s_dq_close($A542,$B$1,3)</f>
        <v>6.43</v>
      </c>
      <c r="C542">
        <f>[1]!s_dq_volume($A542,$B$1)</f>
        <v>44772389</v>
      </c>
      <c r="D542">
        <f>[1]!s_dq_amount($A542,$B$1)</f>
        <v>287497006</v>
      </c>
      <c r="E542">
        <f>[1]!s_dq_turn($A542,$B$1)</f>
        <v>2.7179420181183098</v>
      </c>
      <c r="F542">
        <f>[1]!S_VAL_MV($A542,$B$1)</f>
        <v>11111227325.190001</v>
      </c>
      <c r="G542">
        <f>[1]!s_val_ev($A542,$B$1)</f>
        <v>11111227325.190001</v>
      </c>
      <c r="H542">
        <f>[1]!s_val_ev1($A542,$B$1)</f>
        <v>12401218582.84</v>
      </c>
      <c r="I542">
        <f>IFERROR([1]!s_mq_amount($A542,$B$1),"")</f>
        <v>532304192</v>
      </c>
      <c r="J542">
        <f>[1]!s_val_pe_ttm($A542,$B$1)</f>
        <v>32.443126678466797</v>
      </c>
      <c r="K542">
        <f>[1]!s_val_pb_lf($A542,$B$1)</f>
        <v>4.4346561431884801</v>
      </c>
      <c r="L542">
        <f>[1]!s_val_dividendyield2($A542,$B$1)</f>
        <v>0</v>
      </c>
      <c r="M542">
        <f>[1]!s_val_evtoebitda($A542,$B$1)</f>
        <v>21.660825856025401</v>
      </c>
      <c r="N542">
        <f>[1]!s_risk_betar24($A542,$B$1)</f>
        <v>1.37489998340607</v>
      </c>
      <c r="O542">
        <f>[1]!s_profitnotice_changeratio($A542,$B$1)</f>
        <v>0</v>
      </c>
      <c r="P542">
        <f>IFERROR([1]!i_pq_pctchange($A542,TEXT(DATE(YEAR($B$1),1,1),"yyyy-mm-dd"),$B$1),"")</f>
        <v>-18.504435994930301</v>
      </c>
      <c r="Q542">
        <f>[1]!s_west_netprofit($A542,YEAR($B$1),$B$1,180)</f>
        <v>330960000</v>
      </c>
      <c r="R542">
        <f>[1]!s_west_eps($A542,YEAR($B$1),$B$1,180)</f>
        <v>0.19149999320507</v>
      </c>
      <c r="S542">
        <f>[1]!s_west_instnum_np($A542,YEAR($B$1),$B$1,180)</f>
        <v>1</v>
      </c>
      <c r="T542">
        <f>[1]!s_west_stdnetprofit($A542,YEAR($B$1),$B$1,180)</f>
        <v>0</v>
      </c>
      <c r="U542">
        <f>[1]!s_west_mediannetprofit($A542,YEAR($B$1),$B$1,180)</f>
        <v>330960000</v>
      </c>
      <c r="V542">
        <f>[1]!s_west_maxnetprofit($A542,YEAR($B$1),$B$1,180)</f>
        <v>330960000</v>
      </c>
      <c r="W542">
        <f>[1]!s_west_minnetprofit($A542,YEAR($B$1),$B$1,180)</f>
        <v>330960000</v>
      </c>
      <c r="X542">
        <f>[1]!s_west_netprofit($A542,YEAR($B$1)+1,$B$1,180)</f>
        <v>398350000</v>
      </c>
      <c r="Y542">
        <f>[1]!s_west_eps($A542,YEAR($B$1)+1,$B$1,180)</f>
        <v>0.230499997735023</v>
      </c>
      <c r="Z542">
        <f>[1]!s_west_instnum_np($A542,YEAR($B$1)+1,$B$1,180)</f>
        <v>1</v>
      </c>
      <c r="AA542">
        <f>[1]!s_west_stdnetprofit($A542,YEAR($B$1)+1,$B$1,180)</f>
        <v>0</v>
      </c>
      <c r="AB542">
        <f>[1]!s_west_mediannetprofit($A542,YEAR($B$1)+1,$B$1,180)</f>
        <v>398350000</v>
      </c>
      <c r="AC542">
        <f>[1]!s_west_maxnetprofit($A542,YEAR($B$1)+1,$B$1,180)</f>
        <v>398350000</v>
      </c>
      <c r="AD542">
        <f>[1]!s_west_minnetprofit($A542,YEAR($B$1)+1,$B$1,180)</f>
        <v>398350000</v>
      </c>
      <c r="AE542">
        <f>[1]!s_west_avgroe($A542,YEAR($B$1),$B$1,180)</f>
        <v>12.960000038146999</v>
      </c>
      <c r="AF542">
        <f>IFERROR([1]!s_info_indexweight($A542,$B$1,"000016.SH"),"")</f>
        <v>0</v>
      </c>
      <c r="AG542">
        <f>IFERROR([1]!s_info_indexweight($A542,$B$1,"000300.SH"),"")</f>
        <v>0</v>
      </c>
      <c r="AH542">
        <f>IFERROR([1]!s_info_indexweight($A542,$B$1,"000905.SH"),"")</f>
        <v>0</v>
      </c>
      <c r="AI542">
        <f>IFERROR([1]!s_info_indexweight($A542,$B$1,"000852.SH"),"")</f>
        <v>9.8000000000000004E-2</v>
      </c>
    </row>
    <row r="543" spans="1:35">
      <c r="A543" t="s">
        <v>575</v>
      </c>
      <c r="B543">
        <f>[1]!s_dq_close($A543,$B$1,3)</f>
        <v>8.27</v>
      </c>
      <c r="C543">
        <f>[1]!s_dq_volume($A543,$B$1)</f>
        <v>15871002</v>
      </c>
      <c r="D543">
        <f>[1]!s_dq_amount($A543,$B$1)</f>
        <v>133085765</v>
      </c>
      <c r="E543">
        <f>[1]!s_dq_turn($A543,$B$1)</f>
        <v>1.29006606047783</v>
      </c>
      <c r="F543">
        <f>[1]!S_VAL_MV($A543,$B$1)</f>
        <v>13816694855.16</v>
      </c>
      <c r="G543">
        <f>[1]!s_val_ev($A543,$B$1)</f>
        <v>13816694855.16</v>
      </c>
      <c r="H543">
        <f>[1]!s_val_ev1($A543,$B$1)</f>
        <v>13846934680.33</v>
      </c>
      <c r="I543">
        <f>IFERROR([1]!s_mq_amount($A543,$B$1),"")</f>
        <v>252102856</v>
      </c>
      <c r="J543">
        <f>[1]!s_val_pe_ttm($A543,$B$1)</f>
        <v>19.915155410766602</v>
      </c>
      <c r="K543">
        <f>[1]!s_val_pb_lf($A543,$B$1)</f>
        <v>3.1963946819305402</v>
      </c>
      <c r="L543">
        <f>[1]!s_val_dividendyield2($A543,$B$1)</f>
        <v>3.0229746070133001</v>
      </c>
      <c r="M543">
        <f>[1]!s_val_evtoebitda($A543,$B$1)</f>
        <v>14.2655071395248</v>
      </c>
      <c r="N543">
        <f>[1]!s_risk_betar24($A543,$B$1)</f>
        <v>1.1885000467300399</v>
      </c>
      <c r="O543">
        <f>[1]!s_profitnotice_changeratio($A543,$B$1)</f>
        <v>0</v>
      </c>
      <c r="P543">
        <f>IFERROR([1]!i_pq_pctchange($A543,TEXT(DATE(YEAR($B$1),1,1),"yyyy-mm-dd"),$B$1),"")</f>
        <v>-10.873457560567701</v>
      </c>
      <c r="Q543">
        <f>[1]!s_west_netprofit($A543,YEAR($B$1),$B$1,180)</f>
        <v>829333333</v>
      </c>
      <c r="R543">
        <f>[1]!s_west_eps($A543,YEAR($B$1),$B$1,180)</f>
        <v>0.49639999866485601</v>
      </c>
      <c r="S543">
        <f>[1]!s_west_instnum_np($A543,YEAR($B$1),$B$1,180)</f>
        <v>3</v>
      </c>
      <c r="T543">
        <f>[1]!s_west_stdnetprofit($A543,YEAR($B$1),$B$1,180)</f>
        <v>39068316</v>
      </c>
      <c r="U543">
        <f>[1]!s_west_mediannetprofit($A543,YEAR($B$1),$B$1,180)</f>
        <v>832000000</v>
      </c>
      <c r="V543">
        <f>[1]!s_west_maxnetprofit($A543,YEAR($B$1),$B$1,180)</f>
        <v>867000000</v>
      </c>
      <c r="W543">
        <f>[1]!s_west_minnetprofit($A543,YEAR($B$1),$B$1,180)</f>
        <v>789000000</v>
      </c>
      <c r="X543">
        <f>[1]!s_west_netprofit($A543,YEAR($B$1)+1,$B$1,180)</f>
        <v>943666667</v>
      </c>
      <c r="Y543">
        <f>[1]!s_west_eps($A543,YEAR($B$1)+1,$B$1,180)</f>
        <v>0.564800024032593</v>
      </c>
      <c r="Z543">
        <f>[1]!s_west_instnum_np($A543,YEAR($B$1)+1,$B$1,180)</f>
        <v>3</v>
      </c>
      <c r="AA543">
        <f>[1]!s_west_stdnetprofit($A543,YEAR($B$1)+1,$B$1,180)</f>
        <v>78002137</v>
      </c>
      <c r="AB543">
        <f>[1]!s_west_mediannetprofit($A543,YEAR($B$1)+1,$B$1,180)</f>
        <v>943000000</v>
      </c>
      <c r="AC543">
        <f>[1]!s_west_maxnetprofit($A543,YEAR($B$1)+1,$B$1,180)</f>
        <v>1022000000</v>
      </c>
      <c r="AD543">
        <f>[1]!s_west_minnetprofit($A543,YEAR($B$1)+1,$B$1,180)</f>
        <v>866000000</v>
      </c>
      <c r="AE543">
        <f>[1]!s_west_avgroe($A543,YEAR($B$1),$B$1,180)</f>
        <v>16.86669921875</v>
      </c>
      <c r="AF543">
        <f>IFERROR([1]!s_info_indexweight($A543,$B$1,"000016.SH"),"")</f>
        <v>0</v>
      </c>
      <c r="AG543">
        <f>IFERROR([1]!s_info_indexweight($A543,$B$1,"000300.SH"),"")</f>
        <v>0</v>
      </c>
      <c r="AH543">
        <f>IFERROR([1]!s_info_indexweight($A543,$B$1,"000905.SH"),"")</f>
        <v>0</v>
      </c>
      <c r="AI543">
        <f>IFERROR([1]!s_info_indexweight($A543,$B$1,"000852.SH"),"")</f>
        <v>0.105</v>
      </c>
    </row>
    <row r="544" spans="1:35">
      <c r="A544" t="s">
        <v>576</v>
      </c>
      <c r="B544">
        <f>[1]!s_dq_close($A544,$B$1,3)</f>
        <v>14.46</v>
      </c>
      <c r="C544">
        <f>[1]!s_dq_volume($A544,$B$1)</f>
        <v>19391369</v>
      </c>
      <c r="D544">
        <f>[1]!s_dq_amount($A544,$B$1)</f>
        <v>281263033</v>
      </c>
      <c r="E544">
        <f>[1]!s_dq_turn($A544,$B$1)</f>
        <v>1.3548628947147601</v>
      </c>
      <c r="F544">
        <f>[1]!S_VAL_MV($A544,$B$1)</f>
        <v>24333695974.439999</v>
      </c>
      <c r="G544">
        <f>[1]!s_val_ev($A544,$B$1)</f>
        <v>24333695974.439999</v>
      </c>
      <c r="H544">
        <f>[1]!s_val_ev1($A544,$B$1)</f>
        <v>24771768835.73</v>
      </c>
      <c r="I544">
        <f>IFERROR([1]!s_mq_amount($A544,$B$1),"")</f>
        <v>743207123</v>
      </c>
      <c r="J544">
        <f>[1]!s_val_pe_ttm($A544,$B$1)</f>
        <v>22.987957000732401</v>
      </c>
      <c r="K544">
        <f>[1]!s_val_pb_lf($A544,$B$1)</f>
        <v>3.1857285499572798</v>
      </c>
      <c r="L544">
        <f>[1]!s_val_dividendyield2($A544,$B$1)</f>
        <v>1.37798895470797</v>
      </c>
      <c r="M544">
        <f>[1]!s_val_evtoebitda($A544,$B$1)</f>
        <v>14.3084301514494</v>
      </c>
      <c r="N544">
        <f>[1]!s_risk_betar24($A544,$B$1)</f>
        <v>2.4159998893737802</v>
      </c>
      <c r="O544">
        <f>[1]!s_profitnotice_changeratio($A544,$B$1)</f>
        <v>0</v>
      </c>
      <c r="P544">
        <f>IFERROR([1]!i_pq_pctchange($A544,TEXT(DATE(YEAR($B$1),1,1),"yyyy-mm-dd"),$B$1),"")</f>
        <v>7.6830796788232902</v>
      </c>
      <c r="Q544">
        <f>[1]!s_west_netprofit($A544,YEAR($B$1),$B$1,180)</f>
        <v>1167084573</v>
      </c>
      <c r="R544">
        <f>[1]!s_west_eps($A544,YEAR($B$1),$B$1,180)</f>
        <v>0.69349998235702504</v>
      </c>
      <c r="S544">
        <f>[1]!s_west_instnum_np($A544,YEAR($B$1),$B$1,180)</f>
        <v>19</v>
      </c>
      <c r="T544">
        <f>[1]!s_west_stdnetprofit($A544,YEAR($B$1),$B$1,180)</f>
        <v>32314172</v>
      </c>
      <c r="U544">
        <f>[1]!s_west_mediannetprofit($A544,YEAR($B$1),$B$1,180)</f>
        <v>1169500000</v>
      </c>
      <c r="V544">
        <f>[1]!s_west_maxnetprofit($A544,YEAR($B$1),$B$1,180)</f>
        <v>1226000000</v>
      </c>
      <c r="W544">
        <f>[1]!s_west_minnetprofit($A544,YEAR($B$1),$B$1,180)</f>
        <v>1089000000</v>
      </c>
      <c r="X544">
        <f>[1]!s_west_netprofit($A544,YEAR($B$1)+1,$B$1,180)</f>
        <v>1333378129</v>
      </c>
      <c r="Y544">
        <f>[1]!s_west_eps($A544,YEAR($B$1)+1,$B$1,180)</f>
        <v>0.79229998588562001</v>
      </c>
      <c r="Z544">
        <f>[1]!s_west_instnum_np($A544,YEAR($B$1)+1,$B$1,180)</f>
        <v>19</v>
      </c>
      <c r="AA544">
        <f>[1]!s_west_stdnetprofit($A544,YEAR($B$1)+1,$B$1,180)</f>
        <v>50666948</v>
      </c>
      <c r="AB544">
        <f>[1]!s_west_mediannetprofit($A544,YEAR($B$1)+1,$B$1,180)</f>
        <v>1336000000</v>
      </c>
      <c r="AC544">
        <f>[1]!s_west_maxnetprofit($A544,YEAR($B$1)+1,$B$1,180)</f>
        <v>1444000000</v>
      </c>
      <c r="AD544">
        <f>[1]!s_west_minnetprofit($A544,YEAR($B$1)+1,$B$1,180)</f>
        <v>1235000000</v>
      </c>
      <c r="AE544">
        <f>[1]!s_west_avgroe($A544,YEAR($B$1),$B$1,180)</f>
        <v>13.815299987793001</v>
      </c>
      <c r="AF544">
        <f>IFERROR([1]!s_info_indexweight($A544,$B$1,"000016.SH"),"")</f>
        <v>0</v>
      </c>
      <c r="AG544">
        <f>IFERROR([1]!s_info_indexweight($A544,$B$1,"000300.SH"),"")</f>
        <v>0</v>
      </c>
      <c r="AH544">
        <f>IFERROR([1]!s_info_indexweight($A544,$B$1,"000905.SH"),"")</f>
        <v>0.22900000000000001</v>
      </c>
      <c r="AI544">
        <f>IFERROR([1]!s_info_indexweight($A544,$B$1,"000852.SH"),"")</f>
        <v>0</v>
      </c>
    </row>
    <row r="545" spans="1:35">
      <c r="A545" t="s">
        <v>577</v>
      </c>
      <c r="B545">
        <f>[1]!s_dq_close($A545,$B$1,3)</f>
        <v>65.48</v>
      </c>
      <c r="C545">
        <f>[1]!s_dq_volume($A545,$B$1)</f>
        <v>63400556</v>
      </c>
      <c r="D545">
        <f>[1]!s_dq_amount($A545,$B$1)</f>
        <v>4093693639</v>
      </c>
      <c r="E545">
        <f>[1]!s_dq_turn($A545,$B$1)</f>
        <v>3.0012304993941799</v>
      </c>
      <c r="F545">
        <f>[1]!S_VAL_MV($A545,$B$1)</f>
        <v>142307483303.79999</v>
      </c>
      <c r="G545">
        <f>[1]!s_val_ev($A545,$B$1)</f>
        <v>142307483303.79999</v>
      </c>
      <c r="H545">
        <f>[1]!s_val_ev1($A545,$B$1)</f>
        <v>178230121322.35999</v>
      </c>
      <c r="I545">
        <f>IFERROR([1]!s_mq_amount($A545,$B$1),"")</f>
        <v>8683075674</v>
      </c>
      <c r="J545">
        <f>[1]!s_val_pe_ttm($A545,$B$1)</f>
        <v>31.768669128418001</v>
      </c>
      <c r="K545">
        <f>[1]!s_val_pb_lf($A545,$B$1)</f>
        <v>2.9614164829254199</v>
      </c>
      <c r="L545">
        <f>[1]!s_val_dividendyield2($A545,$B$1)</f>
        <v>0.708099017973713</v>
      </c>
      <c r="M545">
        <f>[1]!s_val_evtoebitda($A545,$B$1)</f>
        <v>19.777184712304599</v>
      </c>
      <c r="N545">
        <f>[1]!s_risk_betar24($A545,$B$1)</f>
        <v>2.3113999366760298</v>
      </c>
      <c r="O545">
        <f>[1]!s_profitnotice_changeratio($A545,$B$1)</f>
        <v>0</v>
      </c>
      <c r="P545">
        <f>IFERROR([1]!i_pq_pctchange($A545,TEXT(DATE(YEAR($B$1),1,1),"yyyy-mm-dd"),$B$1),"")</f>
        <v>-9.0329160285529397E-2</v>
      </c>
      <c r="Q545">
        <f>[1]!s_west_netprofit($A545,YEAR($B$1),$B$1,180)</f>
        <v>6928707059</v>
      </c>
      <c r="R545">
        <f>[1]!s_west_eps($A545,YEAR($B$1),$B$1,180)</f>
        <v>3.1881000995636</v>
      </c>
      <c r="S545">
        <f>[1]!s_west_instnum_np($A545,YEAR($B$1),$B$1,180)</f>
        <v>17</v>
      </c>
      <c r="T545">
        <f>[1]!s_west_stdnetprofit($A545,YEAR($B$1),$B$1,180)</f>
        <v>453783711</v>
      </c>
      <c r="U545">
        <f>[1]!s_west_mediannetprofit($A545,YEAR($B$1),$B$1,180)</f>
        <v>7003020000</v>
      </c>
      <c r="V545">
        <f>[1]!s_west_maxnetprofit($A545,YEAR($B$1),$B$1,180)</f>
        <v>7660000000</v>
      </c>
      <c r="W545">
        <f>[1]!s_west_minnetprofit($A545,YEAR($B$1),$B$1,180)</f>
        <v>6160000000</v>
      </c>
      <c r="X545">
        <f>[1]!s_west_netprofit($A545,YEAR($B$1)+1,$B$1,180)</f>
        <v>9322888824</v>
      </c>
      <c r="Y545">
        <f>[1]!s_west_eps($A545,YEAR($B$1)+1,$B$1,180)</f>
        <v>4.2897000312805202</v>
      </c>
      <c r="Z545">
        <f>[1]!s_west_instnum_np($A545,YEAR($B$1)+1,$B$1,180)</f>
        <v>17</v>
      </c>
      <c r="AA545">
        <f>[1]!s_west_stdnetprofit($A545,YEAR($B$1)+1,$B$1,180)</f>
        <v>597434801</v>
      </c>
      <c r="AB545">
        <f>[1]!s_west_mediannetprofit($A545,YEAR($B$1)+1,$B$1,180)</f>
        <v>9478000000</v>
      </c>
      <c r="AC545">
        <f>[1]!s_west_maxnetprofit($A545,YEAR($B$1)+1,$B$1,180)</f>
        <v>10515000000</v>
      </c>
      <c r="AD545">
        <f>[1]!s_west_minnetprofit($A545,YEAR($B$1)+1,$B$1,180)</f>
        <v>8312000000</v>
      </c>
      <c r="AE545">
        <f>[1]!s_west_avgroe($A545,YEAR($B$1),$B$1,180)</f>
        <v>14.268099784851101</v>
      </c>
      <c r="AF545">
        <f>IFERROR([1]!s_info_indexweight($A545,$B$1,"000016.SH"),"")</f>
        <v>0</v>
      </c>
      <c r="AG545">
        <f>IFERROR([1]!s_info_indexweight($A545,$B$1,"000300.SH"),"")</f>
        <v>0.30580000000000002</v>
      </c>
      <c r="AH545">
        <f>IFERROR([1]!s_info_indexweight($A545,$B$1,"000905.SH"),"")</f>
        <v>0</v>
      </c>
      <c r="AI545">
        <f>IFERROR([1]!s_info_indexweight($A545,$B$1,"000852.SH"),"")</f>
        <v>0</v>
      </c>
    </row>
    <row r="546" spans="1:35">
      <c r="A546" t="s">
        <v>578</v>
      </c>
      <c r="B546">
        <f>[1]!s_dq_close($A546,$B$1,3)</f>
        <v>9.08</v>
      </c>
      <c r="C546">
        <f>[1]!s_dq_volume($A546,$B$1)</f>
        <v>64149014</v>
      </c>
      <c r="D546">
        <f>[1]!s_dq_amount($A546,$B$1)</f>
        <v>583835770</v>
      </c>
      <c r="E546">
        <f>[1]!s_dq_turn($A546,$B$1)</f>
        <v>0.80636238646832803</v>
      </c>
      <c r="F546">
        <f>[1]!S_VAL_MV($A546,$B$1)</f>
        <v>84674601763.600006</v>
      </c>
      <c r="G546">
        <f>[1]!s_val_ev($A546,$B$1)</f>
        <v>84674601763.600006</v>
      </c>
      <c r="H546">
        <f>[1]!s_val_ev1($A546,$B$1)</f>
        <v>91914676870.289993</v>
      </c>
      <c r="I546">
        <f>IFERROR([1]!s_mq_amount($A546,$B$1),"")</f>
        <v>1255119955</v>
      </c>
      <c r="J546">
        <f>[1]!s_val_pe_ttm($A546,$B$1)</f>
        <v>25.1179504394531</v>
      </c>
      <c r="K546">
        <f>[1]!s_val_pb_lf($A546,$B$1)</f>
        <v>3.67431688308716</v>
      </c>
      <c r="L546">
        <f>[1]!s_val_dividendyield2($A546,$B$1)</f>
        <v>2.63458742733653</v>
      </c>
      <c r="M546">
        <f>[1]!s_val_evtoebitda($A546,$B$1)</f>
        <v>12.649884801868801</v>
      </c>
      <c r="N546">
        <f>[1]!s_risk_betar24($A546,$B$1)</f>
        <v>2.8849999904632599</v>
      </c>
      <c r="O546">
        <f>[1]!s_profitnotice_changeratio($A546,$B$1)</f>
        <v>0</v>
      </c>
      <c r="P546">
        <f>IFERROR([1]!i_pq_pctchange($A546,TEXT(DATE(YEAR($B$1),1,1),"yyyy-mm-dd"),$B$1),"")</f>
        <v>-16.735833175225</v>
      </c>
      <c r="Q546">
        <f>[1]!s_west_netprofit($A546,YEAR($B$1),$B$1,180)</f>
        <v>3831228099</v>
      </c>
      <c r="R546">
        <f>[1]!s_west_eps($A546,YEAR($B$1),$B$1,180)</f>
        <v>0.410800009965897</v>
      </c>
      <c r="S546">
        <f>[1]!s_west_instnum_np($A546,YEAR($B$1),$B$1,180)</f>
        <v>24</v>
      </c>
      <c r="T546">
        <f>[1]!s_west_stdnetprofit($A546,YEAR($B$1),$B$1,180)</f>
        <v>167565410</v>
      </c>
      <c r="U546">
        <f>[1]!s_west_mediannetprofit($A546,YEAR($B$1),$B$1,180)</f>
        <v>3783000000</v>
      </c>
      <c r="V546">
        <f>[1]!s_west_maxnetprofit($A546,YEAR($B$1),$B$1,180)</f>
        <v>4289682468</v>
      </c>
      <c r="W546">
        <f>[1]!s_west_minnetprofit($A546,YEAR($B$1),$B$1,180)</f>
        <v>3675000000</v>
      </c>
      <c r="X546">
        <f>[1]!s_west_netprofit($A546,YEAR($B$1)+1,$B$1,180)</f>
        <v>4360497368</v>
      </c>
      <c r="Y546">
        <f>[1]!s_west_eps($A546,YEAR($B$1)+1,$B$1,180)</f>
        <v>0.46750000119209301</v>
      </c>
      <c r="Z546">
        <f>[1]!s_west_instnum_np($A546,YEAR($B$1)+1,$B$1,180)</f>
        <v>24</v>
      </c>
      <c r="AA546">
        <f>[1]!s_west_stdnetprofit($A546,YEAR($B$1)+1,$B$1,180)</f>
        <v>243691763</v>
      </c>
      <c r="AB546">
        <f>[1]!s_west_mediannetprofit($A546,YEAR($B$1)+1,$B$1,180)</f>
        <v>4288000000</v>
      </c>
      <c r="AC546">
        <f>[1]!s_west_maxnetprofit($A546,YEAR($B$1)+1,$B$1,180)</f>
        <v>5035714202</v>
      </c>
      <c r="AD546">
        <f>[1]!s_west_minnetprofit($A546,YEAR($B$1)+1,$B$1,180)</f>
        <v>4046000000</v>
      </c>
      <c r="AE546">
        <f>[1]!s_west_avgroe($A546,YEAR($B$1),$B$1,180)</f>
        <v>15.467100143432599</v>
      </c>
      <c r="AF546">
        <f>IFERROR([1]!s_info_indexweight($A546,$B$1,"000016.SH"),"")</f>
        <v>0</v>
      </c>
      <c r="AG546">
        <f>IFERROR([1]!s_info_indexweight($A546,$B$1,"000300.SH"),"")</f>
        <v>0.16220000000000001</v>
      </c>
      <c r="AH546">
        <f>IFERROR([1]!s_info_indexweight($A546,$B$1,"000905.SH"),"")</f>
        <v>0</v>
      </c>
      <c r="AI546">
        <f>IFERROR([1]!s_info_indexweight($A546,$B$1,"000852.SH"),"")</f>
        <v>0</v>
      </c>
    </row>
    <row r="547" spans="1:35">
      <c r="A547" t="s">
        <v>579</v>
      </c>
      <c r="B547">
        <f>[1]!s_dq_close($A547,$B$1,3)</f>
        <v>15.18</v>
      </c>
      <c r="C547">
        <f>[1]!s_dq_volume($A547,$B$1)</f>
        <v>116142100</v>
      </c>
      <c r="D547">
        <f>[1]!s_dq_amount($A547,$B$1)</f>
        <v>1747957604</v>
      </c>
      <c r="E547">
        <f>[1]!s_dq_turn($A547,$B$1)</f>
        <v>4.9602869688781004</v>
      </c>
      <c r="F547">
        <f>[1]!S_VAL_MV($A547,$B$1)</f>
        <v>37884494914.860001</v>
      </c>
      <c r="G547">
        <f>[1]!s_val_ev($A547,$B$1)</f>
        <v>37884494914.860001</v>
      </c>
      <c r="H547">
        <f>[1]!s_val_ev1($A547,$B$1)</f>
        <v>38204046686.349998</v>
      </c>
      <c r="I547">
        <f>IFERROR([1]!s_mq_amount($A547,$B$1),"")</f>
        <v>3880776873</v>
      </c>
      <c r="J547">
        <f>[1]!s_val_pe_ttm($A547,$B$1)</f>
        <v>52.008106231689503</v>
      </c>
      <c r="K547">
        <f>[1]!s_val_pb_lf($A547,$B$1)</f>
        <v>3.5233356952667201</v>
      </c>
      <c r="L547">
        <f>[1]!s_val_dividendyield2($A547,$B$1)</f>
        <v>0</v>
      </c>
      <c r="M547">
        <f>[1]!s_val_evtoebitda($A547,$B$1)</f>
        <v>39.3633328188142</v>
      </c>
      <c r="N547">
        <f>[1]!s_risk_betar24($A547,$B$1)</f>
        <v>1.8732000589370701</v>
      </c>
      <c r="O547">
        <f>[1]!s_profitnotice_changeratio($A547,$B$1)</f>
        <v>0</v>
      </c>
      <c r="P547">
        <f>IFERROR([1]!i_pq_pctchange($A547,TEXT(DATE(YEAR($B$1),1,1),"yyyy-mm-dd"),$B$1),"")</f>
        <v>48.097560975609802</v>
      </c>
      <c r="Q547">
        <f>[1]!s_west_netprofit($A547,YEAR($B$1),$B$1,180)</f>
        <v>841994286</v>
      </c>
      <c r="R547">
        <f>[1]!s_west_eps($A547,YEAR($B$1),$B$1,180)</f>
        <v>0.33739998936653098</v>
      </c>
      <c r="S547">
        <f>[1]!s_west_instnum_np($A547,YEAR($B$1),$B$1,180)</f>
        <v>7</v>
      </c>
      <c r="T547">
        <f>[1]!s_west_stdnetprofit($A547,YEAR($B$1),$B$1,180)</f>
        <v>68714754</v>
      </c>
      <c r="U547">
        <f>[1]!s_west_mediannetprofit($A547,YEAR($B$1),$B$1,180)</f>
        <v>859000000</v>
      </c>
      <c r="V547">
        <f>[1]!s_west_maxnetprofit($A547,YEAR($B$1),$B$1,180)</f>
        <v>904590000</v>
      </c>
      <c r="W547">
        <f>[1]!s_west_minnetprofit($A547,YEAR($B$1),$B$1,180)</f>
        <v>707000000</v>
      </c>
      <c r="X547">
        <f>[1]!s_west_netprofit($A547,YEAR($B$1)+1,$B$1,180)</f>
        <v>1034405714</v>
      </c>
      <c r="Y547">
        <f>[1]!s_west_eps($A547,YEAR($B$1)+1,$B$1,180)</f>
        <v>0.41449999809265098</v>
      </c>
      <c r="Z547">
        <f>[1]!s_west_instnum_np($A547,YEAR($B$1)+1,$B$1,180)</f>
        <v>7</v>
      </c>
      <c r="AA547">
        <f>[1]!s_west_stdnetprofit($A547,YEAR($B$1)+1,$B$1,180)</f>
        <v>175078931</v>
      </c>
      <c r="AB547">
        <f>[1]!s_west_mediannetprofit($A547,YEAR($B$1)+1,$B$1,180)</f>
        <v>1002840000</v>
      </c>
      <c r="AC547">
        <f>[1]!s_west_maxnetprofit($A547,YEAR($B$1)+1,$B$1,180)</f>
        <v>1232000000</v>
      </c>
      <c r="AD547">
        <f>[1]!s_west_minnetprofit($A547,YEAR($B$1)+1,$B$1,180)</f>
        <v>739000000</v>
      </c>
      <c r="AE547">
        <f>[1]!s_west_avgroe($A547,YEAR($B$1),$B$1,180)</f>
        <v>7.8770999908447301</v>
      </c>
      <c r="AF547">
        <f>IFERROR([1]!s_info_indexweight($A547,$B$1,"000016.SH"),"")</f>
        <v>0</v>
      </c>
      <c r="AG547">
        <f>IFERROR([1]!s_info_indexweight($A547,$B$1,"000300.SH"),"")</f>
        <v>0</v>
      </c>
      <c r="AH547">
        <f>IFERROR([1]!s_info_indexweight($A547,$B$1,"000905.SH"),"")</f>
        <v>0.34699999999999998</v>
      </c>
      <c r="AI547">
        <f>IFERROR([1]!s_info_indexweight($A547,$B$1,"000852.SH"),"")</f>
        <v>0</v>
      </c>
    </row>
    <row r="548" spans="1:35">
      <c r="A548" t="s">
        <v>580</v>
      </c>
      <c r="B548">
        <f>[1]!s_dq_close($A548,$B$1,3)</f>
        <v>15.2</v>
      </c>
      <c r="C548">
        <f>[1]!s_dq_volume($A548,$B$1)</f>
        <v>35695280</v>
      </c>
      <c r="D548">
        <f>[1]!s_dq_amount($A548,$B$1)</f>
        <v>543701632</v>
      </c>
      <c r="E548">
        <f>[1]!s_dq_turn($A548,$B$1)</f>
        <v>2.28057211470021</v>
      </c>
      <c r="F548">
        <f>[1]!S_VAL_MV($A548,$B$1)</f>
        <v>23797423240</v>
      </c>
      <c r="G548">
        <f>[1]!s_val_ev($A548,$B$1)</f>
        <v>23797423240</v>
      </c>
      <c r="H548">
        <f>[1]!s_val_ev1($A548,$B$1)</f>
        <v>26176941331.790001</v>
      </c>
      <c r="I548">
        <f>IFERROR([1]!s_mq_amount($A548,$B$1),"")</f>
        <v>994902001</v>
      </c>
      <c r="J548">
        <f>[1]!s_val_pe_ttm($A548,$B$1)</f>
        <v>-54.0707817077637</v>
      </c>
      <c r="K548">
        <f>[1]!s_val_pb_lf($A548,$B$1)</f>
        <v>5.8814897537231401</v>
      </c>
      <c r="L548">
        <f>[1]!s_val_dividendyield2($A548,$B$1)</f>
        <v>0</v>
      </c>
      <c r="M548">
        <f>[1]!s_val_evtoebitda($A548,$B$1)</f>
        <v>-145.55308967416201</v>
      </c>
      <c r="N548">
        <f>[1]!s_risk_betar24($A548,$B$1)</f>
        <v>1.66019999980927</v>
      </c>
      <c r="O548">
        <f>[1]!s_profitnotice_changeratio($A548,$B$1)</f>
        <v>0</v>
      </c>
      <c r="P548">
        <f>IFERROR([1]!i_pq_pctchange($A548,TEXT(DATE(YEAR($B$1),1,1),"yyyy-mm-dd"),$B$1),"")</f>
        <v>-16.4376030786146</v>
      </c>
      <c r="Q548">
        <f>[1]!s_west_netprofit($A548,YEAR($B$1),$B$1,180)</f>
        <v>0</v>
      </c>
      <c r="R548">
        <f>[1]!s_west_eps($A548,YEAR($B$1),$B$1,180)</f>
        <v>0</v>
      </c>
      <c r="S548">
        <f>[1]!s_west_instnum_np($A548,YEAR($B$1),$B$1,180)</f>
        <v>0</v>
      </c>
      <c r="T548">
        <f>[1]!s_west_stdnetprofit($A548,YEAR($B$1),$B$1,180)</f>
        <v>0</v>
      </c>
      <c r="U548">
        <f>[1]!s_west_mediannetprofit($A548,YEAR($B$1),$B$1,180)</f>
        <v>0</v>
      </c>
      <c r="V548">
        <f>[1]!s_west_maxnetprofit($A548,YEAR($B$1),$B$1,180)</f>
        <v>0</v>
      </c>
      <c r="W548">
        <f>[1]!s_west_minnetprofit($A548,YEAR($B$1),$B$1,180)</f>
        <v>0</v>
      </c>
      <c r="X548">
        <f>[1]!s_west_netprofit($A548,YEAR($B$1)+1,$B$1,180)</f>
        <v>0</v>
      </c>
      <c r="Y548">
        <f>[1]!s_west_eps($A548,YEAR($B$1)+1,$B$1,180)</f>
        <v>0</v>
      </c>
      <c r="Z548">
        <f>[1]!s_west_instnum_np($A548,YEAR($B$1)+1,$B$1,180)</f>
        <v>0</v>
      </c>
      <c r="AA548">
        <f>[1]!s_west_stdnetprofit($A548,YEAR($B$1)+1,$B$1,180)</f>
        <v>0</v>
      </c>
      <c r="AB548">
        <f>[1]!s_west_mediannetprofit($A548,YEAR($B$1)+1,$B$1,180)</f>
        <v>0</v>
      </c>
      <c r="AC548">
        <f>[1]!s_west_maxnetprofit($A548,YEAR($B$1)+1,$B$1,180)</f>
        <v>0</v>
      </c>
      <c r="AD548">
        <f>[1]!s_west_minnetprofit($A548,YEAR($B$1)+1,$B$1,180)</f>
        <v>0</v>
      </c>
      <c r="AE548">
        <f>[1]!s_west_avgroe($A548,YEAR($B$1),$B$1,180)</f>
        <v>0</v>
      </c>
      <c r="AF548">
        <f>IFERROR([1]!s_info_indexweight($A548,$B$1,"000016.SH"),"")</f>
        <v>0</v>
      </c>
      <c r="AG548">
        <f>IFERROR([1]!s_info_indexweight($A548,$B$1,"000300.SH"),"")</f>
        <v>0</v>
      </c>
      <c r="AH548">
        <f>IFERROR([1]!s_info_indexweight($A548,$B$1,"000905.SH"),"")</f>
        <v>0.17599999999999999</v>
      </c>
      <c r="AI548">
        <f>IFERROR([1]!s_info_indexweight($A548,$B$1,"000852.SH"),"")</f>
        <v>0</v>
      </c>
    </row>
    <row r="549" spans="1:35">
      <c r="A549" t="s">
        <v>581</v>
      </c>
      <c r="B549">
        <f>[1]!s_dq_close($A549,$B$1,3)</f>
        <v>3.25</v>
      </c>
      <c r="C549">
        <f>[1]!s_dq_volume($A549,$B$1)</f>
        <v>20026900</v>
      </c>
      <c r="D549">
        <f>[1]!s_dq_amount($A549,$B$1)</f>
        <v>65445317</v>
      </c>
      <c r="E549">
        <f>[1]!s_dq_turn($A549,$B$1)</f>
        <v>0.66726852853685503</v>
      </c>
      <c r="F549">
        <f>[1]!S_VAL_MV($A549,$B$1)</f>
        <v>9763503220.25</v>
      </c>
      <c r="G549">
        <f>[1]!s_val_ev($A549,$B$1)</f>
        <v>9763503220.25</v>
      </c>
      <c r="H549">
        <f>[1]!s_val_ev1($A549,$B$1)</f>
        <v>10279539705.93</v>
      </c>
      <c r="I549">
        <f>IFERROR([1]!s_mq_amount($A549,$B$1),"")</f>
        <v>139274545</v>
      </c>
      <c r="J549">
        <f>[1]!s_val_pe_ttm($A549,$B$1)</f>
        <v>408.85345458984398</v>
      </c>
      <c r="K549">
        <f>[1]!s_val_pb_lf($A549,$B$1)</f>
        <v>1.1379915475845299</v>
      </c>
      <c r="L549">
        <f>[1]!s_val_dividendyield2($A549,$B$1)</f>
        <v>0.92307692307692302</v>
      </c>
      <c r="M549">
        <f>[1]!s_val_evtoebitda($A549,$B$1)</f>
        <v>19.371147100072399</v>
      </c>
      <c r="N549">
        <f>[1]!s_risk_betar24($A549,$B$1)</f>
        <v>1.05770003795624</v>
      </c>
      <c r="O549">
        <f>[1]!s_profitnotice_changeratio($A549,$B$1)</f>
        <v>0</v>
      </c>
      <c r="P549">
        <f>IFERROR([1]!i_pq_pctchange($A549,TEXT(DATE(YEAR($B$1),1,1),"yyyy-mm-dd"),$B$1),"")</f>
        <v>-7.6704545454545503</v>
      </c>
      <c r="Q549">
        <f>[1]!s_west_netprofit($A549,YEAR($B$1),$B$1,180)</f>
        <v>0</v>
      </c>
      <c r="R549">
        <f>[1]!s_west_eps($A549,YEAR($B$1),$B$1,180)</f>
        <v>0</v>
      </c>
      <c r="S549">
        <f>[1]!s_west_instnum_np($A549,YEAR($B$1),$B$1,180)</f>
        <v>0</v>
      </c>
      <c r="T549">
        <f>[1]!s_west_stdnetprofit($A549,YEAR($B$1),$B$1,180)</f>
        <v>0</v>
      </c>
      <c r="U549">
        <f>[1]!s_west_mediannetprofit($A549,YEAR($B$1),$B$1,180)</f>
        <v>0</v>
      </c>
      <c r="V549">
        <f>[1]!s_west_maxnetprofit($A549,YEAR($B$1),$B$1,180)</f>
        <v>0</v>
      </c>
      <c r="W549">
        <f>[1]!s_west_minnetprofit($A549,YEAR($B$1),$B$1,180)</f>
        <v>0</v>
      </c>
      <c r="X549">
        <f>[1]!s_west_netprofit($A549,YEAR($B$1)+1,$B$1,180)</f>
        <v>0</v>
      </c>
      <c r="Y549">
        <f>[1]!s_west_eps($A549,YEAR($B$1)+1,$B$1,180)</f>
        <v>0</v>
      </c>
      <c r="Z549">
        <f>[1]!s_west_instnum_np($A549,YEAR($B$1)+1,$B$1,180)</f>
        <v>0</v>
      </c>
      <c r="AA549">
        <f>[1]!s_west_stdnetprofit($A549,YEAR($B$1)+1,$B$1,180)</f>
        <v>0</v>
      </c>
      <c r="AB549">
        <f>[1]!s_west_mediannetprofit($A549,YEAR($B$1)+1,$B$1,180)</f>
        <v>0</v>
      </c>
      <c r="AC549">
        <f>[1]!s_west_maxnetprofit($A549,YEAR($B$1)+1,$B$1,180)</f>
        <v>0</v>
      </c>
      <c r="AD549">
        <f>[1]!s_west_minnetprofit($A549,YEAR($B$1)+1,$B$1,180)</f>
        <v>0</v>
      </c>
      <c r="AE549">
        <f>[1]!s_west_avgroe($A549,YEAR($B$1),$B$1,180)</f>
        <v>0</v>
      </c>
      <c r="AF549">
        <f>IFERROR([1]!s_info_indexweight($A549,$B$1,"000016.SH"),"")</f>
        <v>0</v>
      </c>
      <c r="AG549">
        <f>IFERROR([1]!s_info_indexweight($A549,$B$1,"000300.SH"),"")</f>
        <v>0</v>
      </c>
      <c r="AH549">
        <f>IFERROR([1]!s_info_indexweight($A549,$B$1,"000905.SH"),"")</f>
        <v>0</v>
      </c>
      <c r="AI549">
        <f>IFERROR([1]!s_info_indexweight($A549,$B$1,"000852.SH"),"")</f>
        <v>7.3999999999999996E-2</v>
      </c>
    </row>
    <row r="550" spans="1:35">
      <c r="A550" t="s">
        <v>582</v>
      </c>
      <c r="B550">
        <f>[1]!s_dq_close($A550,$B$1,3)</f>
        <v>23.33</v>
      </c>
      <c r="C550">
        <f>[1]!s_dq_volume($A550,$B$1)</f>
        <v>16266374</v>
      </c>
      <c r="D550">
        <f>[1]!s_dq_amount($A550,$B$1)</f>
        <v>384075696</v>
      </c>
      <c r="E550">
        <f>[1]!s_dq_turn($A550,$B$1)</f>
        <v>4.6224173185178596</v>
      </c>
      <c r="F550">
        <f>[1]!S_VAL_MV($A550,$B$1)</f>
        <v>9769360394.3500004</v>
      </c>
      <c r="G550">
        <f>[1]!s_val_ev($A550,$B$1)</f>
        <v>9769360394.3500004</v>
      </c>
      <c r="H550">
        <f>[1]!s_val_ev1($A550,$B$1)</f>
        <v>10609608798.540001</v>
      </c>
      <c r="I550">
        <f>IFERROR([1]!s_mq_amount($A550,$B$1),"")</f>
        <v>989682477</v>
      </c>
      <c r="J550">
        <f>[1]!s_val_pe_ttm($A550,$B$1)</f>
        <v>37.145725250244098</v>
      </c>
      <c r="K550">
        <f>[1]!s_val_pb_lf($A550,$B$1)</f>
        <v>2.38955497741699</v>
      </c>
      <c r="L550">
        <f>[1]!s_val_dividendyield2($A550,$B$1)</f>
        <v>0.42863266180882997</v>
      </c>
      <c r="M550">
        <f>[1]!s_val_evtoebitda($A550,$B$1)</f>
        <v>22.812937026060901</v>
      </c>
      <c r="N550">
        <f>[1]!s_risk_betar24($A550,$B$1)</f>
        <v>1.61549997329712</v>
      </c>
      <c r="O550">
        <f>[1]!s_profitnotice_changeratio($A550,$B$1)</f>
        <v>0</v>
      </c>
      <c r="P550">
        <f>IFERROR([1]!i_pq_pctchange($A550,TEXT(DATE(YEAR($B$1),1,1),"yyyy-mm-dd"),$B$1),"")</f>
        <v>2.6396832380114299</v>
      </c>
      <c r="Q550">
        <f>[1]!s_west_netprofit($A550,YEAR($B$1),$B$1,180)</f>
        <v>256000000</v>
      </c>
      <c r="R550">
        <f>[1]!s_west_eps($A550,YEAR($B$1),$B$1,180)</f>
        <v>0.61100000143051103</v>
      </c>
      <c r="S550">
        <f>[1]!s_west_instnum_np($A550,YEAR($B$1),$B$1,180)</f>
        <v>1</v>
      </c>
      <c r="T550">
        <f>[1]!s_west_stdnetprofit($A550,YEAR($B$1),$B$1,180)</f>
        <v>0</v>
      </c>
      <c r="U550">
        <f>[1]!s_west_mediannetprofit($A550,YEAR($B$1),$B$1,180)</f>
        <v>256000000</v>
      </c>
      <c r="V550">
        <f>[1]!s_west_maxnetprofit($A550,YEAR($B$1),$B$1,180)</f>
        <v>256000000</v>
      </c>
      <c r="W550">
        <f>[1]!s_west_minnetprofit($A550,YEAR($B$1),$B$1,180)</f>
        <v>256000000</v>
      </c>
      <c r="X550">
        <f>[1]!s_west_netprofit($A550,YEAR($B$1)+1,$B$1,180)</f>
        <v>335000000</v>
      </c>
      <c r="Y550">
        <f>[1]!s_west_eps($A550,YEAR($B$1)+1,$B$1,180)</f>
        <v>0.79949998855590798</v>
      </c>
      <c r="Z550">
        <f>[1]!s_west_instnum_np($A550,YEAR($B$1)+1,$B$1,180)</f>
        <v>1</v>
      </c>
      <c r="AA550">
        <f>[1]!s_west_stdnetprofit($A550,YEAR($B$1)+1,$B$1,180)</f>
        <v>0</v>
      </c>
      <c r="AB550">
        <f>[1]!s_west_mediannetprofit($A550,YEAR($B$1)+1,$B$1,180)</f>
        <v>335000000</v>
      </c>
      <c r="AC550">
        <f>[1]!s_west_maxnetprofit($A550,YEAR($B$1)+1,$B$1,180)</f>
        <v>335000000</v>
      </c>
      <c r="AD550">
        <f>[1]!s_west_minnetprofit($A550,YEAR($B$1)+1,$B$1,180)</f>
        <v>335000000</v>
      </c>
      <c r="AE550">
        <f>[1]!s_west_avgroe($A550,YEAR($B$1),$B$1,180)</f>
        <v>6.0999999046325701</v>
      </c>
      <c r="AF550">
        <f>IFERROR([1]!s_info_indexweight($A550,$B$1,"000016.SH"),"")</f>
        <v>0</v>
      </c>
      <c r="AG550">
        <f>IFERROR([1]!s_info_indexweight($A550,$B$1,"000300.SH"),"")</f>
        <v>0</v>
      </c>
      <c r="AH550">
        <f>IFERROR([1]!s_info_indexweight($A550,$B$1,"000905.SH"),"")</f>
        <v>0</v>
      </c>
      <c r="AI550">
        <f>IFERROR([1]!s_info_indexweight($A550,$B$1,"000852.SH"),"")</f>
        <v>8.4000000000000005E-2</v>
      </c>
    </row>
    <row r="551" spans="1:35">
      <c r="A551" t="s">
        <v>583</v>
      </c>
      <c r="B551">
        <f>[1]!s_dq_close($A551,$B$1,3)</f>
        <v>226.23</v>
      </c>
      <c r="C551">
        <f>[1]!s_dq_volume($A551,$B$1)</f>
        <v>17429433</v>
      </c>
      <c r="D551">
        <f>[1]!s_dq_amount($A551,$B$1)</f>
        <v>3900827366</v>
      </c>
      <c r="E551">
        <f>[1]!s_dq_turn($A551,$B$1)</f>
        <v>3.9755928612671401</v>
      </c>
      <c r="F551">
        <f>[1]!S_VAL_MV($A551,$B$1)</f>
        <v>170269747200</v>
      </c>
      <c r="G551">
        <f>[1]!s_val_ev($A551,$B$1)</f>
        <v>170269747200</v>
      </c>
      <c r="H551">
        <f>[1]!s_val_ev1($A551,$B$1)</f>
        <v>170269747200</v>
      </c>
      <c r="I551">
        <f>IFERROR([1]!s_mq_amount($A551,$B$1),"")</f>
        <v>8081576842</v>
      </c>
      <c r="J551">
        <f>[1]!s_val_pe_ttm($A551,$B$1)</f>
        <v>50.969402313232401</v>
      </c>
      <c r="K551">
        <f>[1]!s_val_pb_lf($A551,$B$1)</f>
        <v>40.083770751953097</v>
      </c>
      <c r="L551">
        <f>[1]!s_val_dividendyield2($A551,$B$1)</f>
        <v>1.6418183769993899</v>
      </c>
      <c r="M551">
        <f>[1]!s_val_evtoebitda($A551,$B$1)</f>
        <v>43.427898972207501</v>
      </c>
      <c r="N551">
        <f>[1]!s_risk_betar24($A551,$B$1)</f>
        <v>4.08010005950928</v>
      </c>
      <c r="O551">
        <f>[1]!s_profitnotice_changeratio($A551,$B$1)</f>
        <v>0</v>
      </c>
      <c r="P551">
        <f>IFERROR([1]!i_pq_pctchange($A551,TEXT(DATE(YEAR($B$1),1,1),"yyyy-mm-dd"),$B$1),"")</f>
        <v>-3.7342906834003702E-2</v>
      </c>
      <c r="Q551">
        <f>[1]!s_west_netprofit($A551,YEAR($B$1),$B$1,180)</f>
        <v>4262199474</v>
      </c>
      <c r="R551">
        <f>[1]!s_west_eps($A551,YEAR($B$1),$B$1,180)</f>
        <v>5.6630001068115199</v>
      </c>
      <c r="S551">
        <f>[1]!s_west_instnum_np($A551,YEAR($B$1),$B$1,180)</f>
        <v>19</v>
      </c>
      <c r="T551">
        <f>[1]!s_west_stdnetprofit($A551,YEAR($B$1),$B$1,180)</f>
        <v>347187223</v>
      </c>
      <c r="U551">
        <f>[1]!s_west_mediannetprofit($A551,YEAR($B$1),$B$1,180)</f>
        <v>4257240000</v>
      </c>
      <c r="V551">
        <f>[1]!s_west_maxnetprofit($A551,YEAR($B$1),$B$1,180)</f>
        <v>4893000000</v>
      </c>
      <c r="W551">
        <f>[1]!s_west_minnetprofit($A551,YEAR($B$1),$B$1,180)</f>
        <v>3511000000</v>
      </c>
      <c r="X551">
        <f>[1]!s_west_netprofit($A551,YEAR($B$1)+1,$B$1,180)</f>
        <v>5113410000</v>
      </c>
      <c r="Y551">
        <f>[1]!s_west_eps($A551,YEAR($B$1)+1,$B$1,180)</f>
        <v>6.7940001487731898</v>
      </c>
      <c r="Z551">
        <f>[1]!s_west_instnum_np($A551,YEAR($B$1)+1,$B$1,180)</f>
        <v>19</v>
      </c>
      <c r="AA551">
        <f>[1]!s_west_stdnetprofit($A551,YEAR($B$1)+1,$B$1,180)</f>
        <v>598247041</v>
      </c>
      <c r="AB551">
        <f>[1]!s_west_mediannetprofit($A551,YEAR($B$1)+1,$B$1,180)</f>
        <v>5062470000</v>
      </c>
      <c r="AC551">
        <f>[1]!s_west_maxnetprofit($A551,YEAR($B$1)+1,$B$1,180)</f>
        <v>6105000000</v>
      </c>
      <c r="AD551">
        <f>[1]!s_west_minnetprofit($A551,YEAR($B$1)+1,$B$1,180)</f>
        <v>4299130000</v>
      </c>
      <c r="AE551">
        <f>[1]!s_west_avgroe($A551,YEAR($B$1),$B$1,180)</f>
        <v>40.8539009094238</v>
      </c>
      <c r="AF551">
        <f>IFERROR([1]!s_info_indexweight($A551,$B$1,"000016.SH"),"")</f>
        <v>0</v>
      </c>
      <c r="AG551">
        <f>IFERROR([1]!s_info_indexweight($A551,$B$1,"000300.SH"),"")</f>
        <v>0.26050000000000001</v>
      </c>
      <c r="AH551">
        <f>IFERROR([1]!s_info_indexweight($A551,$B$1,"000905.SH"),"")</f>
        <v>0</v>
      </c>
      <c r="AI551">
        <f>IFERROR([1]!s_info_indexweight($A551,$B$1,"000852.SH"),"")</f>
        <v>0</v>
      </c>
    </row>
    <row r="552" spans="1:35">
      <c r="A552" t="s">
        <v>584</v>
      </c>
      <c r="B552">
        <f>[1]!s_dq_close($A552,$B$1,3)</f>
        <v>18.07</v>
      </c>
      <c r="C552">
        <f>[1]!s_dq_volume($A552,$B$1)</f>
        <v>12961089</v>
      </c>
      <c r="D552">
        <f>[1]!s_dq_amount($A552,$B$1)</f>
        <v>234102629</v>
      </c>
      <c r="E552">
        <f>[1]!s_dq_turn($A552,$B$1)</f>
        <v>1.68971714135036</v>
      </c>
      <c r="F552">
        <f>[1]!S_VAL_MV($A552,$B$1)</f>
        <v>14401095443.41</v>
      </c>
      <c r="G552">
        <f>[1]!s_val_ev($A552,$B$1)</f>
        <v>14401095443.41</v>
      </c>
      <c r="H552">
        <f>[1]!s_val_ev1($A552,$B$1)</f>
        <v>15187474980.34</v>
      </c>
      <c r="I552">
        <f>IFERROR([1]!s_mq_amount($A552,$B$1),"")</f>
        <v>500301528</v>
      </c>
      <c r="J552">
        <f>[1]!s_val_pe_ttm($A552,$B$1)</f>
        <v>144.31692504882801</v>
      </c>
      <c r="K552">
        <f>[1]!s_val_pb_lf($A552,$B$1)</f>
        <v>3.73587274551392</v>
      </c>
      <c r="L552">
        <f>[1]!s_val_dividendyield2($A552,$B$1)</f>
        <v>0.55340343110127299</v>
      </c>
      <c r="M552">
        <f>[1]!s_val_evtoebitda($A552,$B$1)</f>
        <v>30.3277342101728</v>
      </c>
      <c r="N552">
        <f>[1]!s_risk_betar24($A552,$B$1)</f>
        <v>1.6578999757766699</v>
      </c>
      <c r="O552">
        <f>[1]!s_profitnotice_changeratio($A552,$B$1)</f>
        <v>0</v>
      </c>
      <c r="P552">
        <f>IFERROR([1]!i_pq_pctchange($A552,TEXT(DATE(YEAR($B$1),1,1),"yyyy-mm-dd"),$B$1),"")</f>
        <v>-7.7119509703779299</v>
      </c>
      <c r="Q552">
        <f>[1]!s_west_netprofit($A552,YEAR($B$1),$B$1,180)</f>
        <v>218000000</v>
      </c>
      <c r="R552">
        <f>[1]!s_west_eps($A552,YEAR($B$1),$B$1,180)</f>
        <v>0.273499995470047</v>
      </c>
      <c r="S552">
        <f>[1]!s_west_instnum_np($A552,YEAR($B$1),$B$1,180)</f>
        <v>2</v>
      </c>
      <c r="T552">
        <f>[1]!s_west_stdnetprofit($A552,YEAR($B$1),$B$1,180)</f>
        <v>93338095</v>
      </c>
      <c r="U552">
        <f>[1]!s_west_mediannetprofit($A552,YEAR($B$1),$B$1,180)</f>
        <v>218000000</v>
      </c>
      <c r="V552">
        <f>[1]!s_west_maxnetprofit($A552,YEAR($B$1),$B$1,180)</f>
        <v>284000000</v>
      </c>
      <c r="W552">
        <f>[1]!s_west_minnetprofit($A552,YEAR($B$1),$B$1,180)</f>
        <v>152000000</v>
      </c>
      <c r="X552">
        <f>[1]!s_west_netprofit($A552,YEAR($B$1)+1,$B$1,180)</f>
        <v>269000000</v>
      </c>
      <c r="Y552">
        <f>[1]!s_west_eps($A552,YEAR($B$1)+1,$B$1,180)</f>
        <v>0.33750000596046398</v>
      </c>
      <c r="Z552">
        <f>[1]!s_west_instnum_np($A552,YEAR($B$1)+1,$B$1,180)</f>
        <v>2</v>
      </c>
      <c r="AA552">
        <f>[1]!s_west_stdnetprofit($A552,YEAR($B$1)+1,$B$1,180)</f>
        <v>137178716</v>
      </c>
      <c r="AB552">
        <f>[1]!s_west_mediannetprofit($A552,YEAR($B$1)+1,$B$1,180)</f>
        <v>269000000</v>
      </c>
      <c r="AC552">
        <f>[1]!s_west_maxnetprofit($A552,YEAR($B$1)+1,$B$1,180)</f>
        <v>366000000</v>
      </c>
      <c r="AD552">
        <f>[1]!s_west_minnetprofit($A552,YEAR($B$1)+1,$B$1,180)</f>
        <v>172000000</v>
      </c>
      <c r="AE552">
        <f>[1]!s_west_avgroe($A552,YEAR($B$1),$B$1,180)</f>
        <v>5.5</v>
      </c>
      <c r="AF552">
        <f>IFERROR([1]!s_info_indexweight($A552,$B$1,"000016.SH"),"")</f>
        <v>0</v>
      </c>
      <c r="AG552">
        <f>IFERROR([1]!s_info_indexweight($A552,$B$1,"000300.SH"),"")</f>
        <v>0</v>
      </c>
      <c r="AH552">
        <f>IFERROR([1]!s_info_indexweight($A552,$B$1,"000905.SH"),"")</f>
        <v>0</v>
      </c>
      <c r="AI552">
        <f>IFERROR([1]!s_info_indexweight($A552,$B$1,"000852.SH"),"")</f>
        <v>9.5000000000000001E-2</v>
      </c>
    </row>
    <row r="553" spans="1:35">
      <c r="A553" t="s">
        <v>585</v>
      </c>
      <c r="B553">
        <f>[1]!s_dq_close($A553,$B$1,3)</f>
        <v>16.54</v>
      </c>
      <c r="C553">
        <f>[1]!s_dq_volume($A553,$B$1)</f>
        <v>16576873</v>
      </c>
      <c r="D553">
        <f>[1]!s_dq_amount($A553,$B$1)</f>
        <v>273294657</v>
      </c>
      <c r="E553">
        <f>[1]!s_dq_turn($A553,$B$1)</f>
        <v>2.8416624749381301</v>
      </c>
      <c r="F553">
        <f>[1]!S_VAL_MV($A553,$B$1)</f>
        <v>11336957138.34</v>
      </c>
      <c r="G553">
        <f>[1]!s_val_ev($A553,$B$1)</f>
        <v>11336957138.34</v>
      </c>
      <c r="H553">
        <f>[1]!s_val_ev1($A553,$B$1)</f>
        <v>17882513312.529999</v>
      </c>
      <c r="I553">
        <f>IFERROR([1]!s_mq_amount($A553,$B$1),"")</f>
        <v>609193060</v>
      </c>
      <c r="J553">
        <f>[1]!s_val_pe_ttm($A553,$B$1)</f>
        <v>28.332786560058601</v>
      </c>
      <c r="K553">
        <f>[1]!s_val_pb_lf($A553,$B$1)</f>
        <v>2.2507762908935498</v>
      </c>
      <c r="L553">
        <f>[1]!s_val_dividendyield2($A553,$B$1)</f>
        <v>0</v>
      </c>
      <c r="M553">
        <f>[1]!s_val_evtoebitda($A553,$B$1)</f>
        <v>14.5571263086728</v>
      </c>
      <c r="N553">
        <f>[1]!s_risk_betar24($A553,$B$1)</f>
        <v>1.59739995002747</v>
      </c>
      <c r="O553">
        <f>[1]!s_profitnotice_changeratio($A553,$B$1)</f>
        <v>0</v>
      </c>
      <c r="P553">
        <f>IFERROR([1]!i_pq_pctchange($A553,TEXT(DATE(YEAR($B$1),1,1),"yyyy-mm-dd"),$B$1),"")</f>
        <v>-22.3109441052137</v>
      </c>
      <c r="Q553">
        <f>[1]!s_west_netprofit($A553,YEAR($B$1),$B$1,180)</f>
        <v>651496250</v>
      </c>
      <c r="R553">
        <f>[1]!s_west_eps($A553,YEAR($B$1),$B$1,180)</f>
        <v>0.95050001144409202</v>
      </c>
      <c r="S553">
        <f>[1]!s_west_instnum_np($A553,YEAR($B$1),$B$1,180)</f>
        <v>8</v>
      </c>
      <c r="T553">
        <f>[1]!s_west_stdnetprofit($A553,YEAR($B$1),$B$1,180)</f>
        <v>156378118</v>
      </c>
      <c r="U553">
        <f>[1]!s_west_mediannetprofit($A553,YEAR($B$1),$B$1,180)</f>
        <v>610985000</v>
      </c>
      <c r="V553">
        <f>[1]!s_west_maxnetprofit($A553,YEAR($B$1),$B$1,180)</f>
        <v>905000000</v>
      </c>
      <c r="W553">
        <f>[1]!s_west_minnetprofit($A553,YEAR($B$1),$B$1,180)</f>
        <v>475000000</v>
      </c>
      <c r="X553">
        <f>[1]!s_west_netprofit($A553,YEAR($B$1)+1,$B$1,180)</f>
        <v>957181250</v>
      </c>
      <c r="Y553">
        <f>[1]!s_west_eps($A553,YEAR($B$1)+1,$B$1,180)</f>
        <v>1.39649999141693</v>
      </c>
      <c r="Z553">
        <f>[1]!s_west_instnum_np($A553,YEAR($B$1)+1,$B$1,180)</f>
        <v>8</v>
      </c>
      <c r="AA553">
        <f>[1]!s_west_stdnetprofit($A553,YEAR($B$1)+1,$B$1,180)</f>
        <v>183167269</v>
      </c>
      <c r="AB553">
        <f>[1]!s_west_mediannetprofit($A553,YEAR($B$1)+1,$B$1,180)</f>
        <v>860225000</v>
      </c>
      <c r="AC553">
        <f>[1]!s_west_maxnetprofit($A553,YEAR($B$1)+1,$B$1,180)</f>
        <v>1255000000</v>
      </c>
      <c r="AD553">
        <f>[1]!s_west_minnetprofit($A553,YEAR($B$1)+1,$B$1,180)</f>
        <v>802000000</v>
      </c>
      <c r="AE553">
        <f>[1]!s_west_avgroe($A553,YEAR($B$1),$B$1,180)</f>
        <v>11.835000038146999</v>
      </c>
      <c r="AF553">
        <f>IFERROR([1]!s_info_indexweight($A553,$B$1,"000016.SH"),"")</f>
        <v>0</v>
      </c>
      <c r="AG553">
        <f>IFERROR([1]!s_info_indexweight($A553,$B$1,"000300.SH"),"")</f>
        <v>0</v>
      </c>
      <c r="AH553">
        <f>IFERROR([1]!s_info_indexweight($A553,$B$1,"000905.SH"),"")</f>
        <v>0</v>
      </c>
      <c r="AI553">
        <f>IFERROR([1]!s_info_indexweight($A553,$B$1,"000852.SH"),"")</f>
        <v>0.121</v>
      </c>
    </row>
    <row r="554" spans="1:35">
      <c r="A554" t="s">
        <v>586</v>
      </c>
      <c r="B554">
        <f>[1]!s_dq_close($A554,$B$1,3)</f>
        <v>12.88</v>
      </c>
      <c r="C554">
        <f>[1]!s_dq_volume($A554,$B$1)</f>
        <v>11547100</v>
      </c>
      <c r="D554">
        <f>[1]!s_dq_amount($A554,$B$1)</f>
        <v>149525960</v>
      </c>
      <c r="E554">
        <f>[1]!s_dq_turn($A554,$B$1)</f>
        <v>2.63345159223429</v>
      </c>
      <c r="F554">
        <f>[1]!S_VAL_MV($A554,$B$1)</f>
        <v>6346834026.96</v>
      </c>
      <c r="G554">
        <f>[1]!s_val_ev($A554,$B$1)</f>
        <v>6346834026.96</v>
      </c>
      <c r="H554">
        <f>[1]!s_val_ev1($A554,$B$1)</f>
        <v>6372028294.9099998</v>
      </c>
      <c r="I554">
        <f>IFERROR([1]!s_mq_amount($A554,$B$1),"")</f>
        <v>296090821</v>
      </c>
      <c r="J554">
        <f>[1]!s_val_pe_ttm($A554,$B$1)</f>
        <v>131.168045043945</v>
      </c>
      <c r="K554">
        <f>[1]!s_val_pb_lf($A554,$B$1)</f>
        <v>2.4056956768035902</v>
      </c>
      <c r="L554">
        <f>[1]!s_val_dividendyield2($A554,$B$1)</f>
        <v>0</v>
      </c>
      <c r="M554">
        <f>[1]!s_val_evtoebitda($A554,$B$1)</f>
        <v>33.204442741075901</v>
      </c>
      <c r="N554">
        <f>[1]!s_risk_betar24($A554,$B$1)</f>
        <v>1.74070000648499</v>
      </c>
      <c r="O554">
        <f>[1]!s_profitnotice_changeratio($A554,$B$1)</f>
        <v>0</v>
      </c>
      <c r="P554">
        <f>IFERROR([1]!i_pq_pctchange($A554,TEXT(DATE(YEAR($B$1),1,1),"yyyy-mm-dd"),$B$1),"")</f>
        <v>-29.074889867841399</v>
      </c>
      <c r="Q554">
        <f>[1]!s_west_netprofit($A554,YEAR($B$1),$B$1,180)</f>
        <v>112333333</v>
      </c>
      <c r="R554">
        <f>[1]!s_west_eps($A554,YEAR($B$1),$B$1,180)</f>
        <v>0.22789999842643699</v>
      </c>
      <c r="S554">
        <f>[1]!s_west_instnum_np($A554,YEAR($B$1),$B$1,180)</f>
        <v>3</v>
      </c>
      <c r="T554">
        <f>[1]!s_west_stdnetprofit($A554,YEAR($B$1),$B$1,180)</f>
        <v>16041613</v>
      </c>
      <c r="U554">
        <f>[1]!s_west_mediannetprofit($A554,YEAR($B$1),$B$1,180)</f>
        <v>111000000</v>
      </c>
      <c r="V554">
        <f>[1]!s_west_maxnetprofit($A554,YEAR($B$1),$B$1,180)</f>
        <v>129000000</v>
      </c>
      <c r="W554">
        <f>[1]!s_west_minnetprofit($A554,YEAR($B$1),$B$1,180)</f>
        <v>97000000</v>
      </c>
      <c r="X554">
        <f>[1]!s_west_netprofit($A554,YEAR($B$1)+1,$B$1,180)</f>
        <v>181000000</v>
      </c>
      <c r="Y554">
        <f>[1]!s_west_eps($A554,YEAR($B$1)+1,$B$1,180)</f>
        <v>0.36719998717308</v>
      </c>
      <c r="Z554">
        <f>[1]!s_west_instnum_np($A554,YEAR($B$1)+1,$B$1,180)</f>
        <v>3</v>
      </c>
      <c r="AA554">
        <f>[1]!s_west_stdnetprofit($A554,YEAR($B$1)+1,$B$1,180)</f>
        <v>33151169</v>
      </c>
      <c r="AB554">
        <f>[1]!s_west_mediannetprofit($A554,YEAR($B$1)+1,$B$1,180)</f>
        <v>191000000</v>
      </c>
      <c r="AC554">
        <f>[1]!s_west_maxnetprofit($A554,YEAR($B$1)+1,$B$1,180)</f>
        <v>208000000</v>
      </c>
      <c r="AD554">
        <f>[1]!s_west_minnetprofit($A554,YEAR($B$1)+1,$B$1,180)</f>
        <v>144000000</v>
      </c>
      <c r="AE554">
        <f>[1]!s_west_avgroe($A554,YEAR($B$1),$B$1,180)</f>
        <v>4.0332999229431197</v>
      </c>
      <c r="AF554">
        <f>IFERROR([1]!s_info_indexweight($A554,$B$1,"000016.SH"),"")</f>
        <v>0</v>
      </c>
      <c r="AG554">
        <f>IFERROR([1]!s_info_indexweight($A554,$B$1,"000300.SH"),"")</f>
        <v>0</v>
      </c>
      <c r="AH554">
        <f>IFERROR([1]!s_info_indexweight($A554,$B$1,"000905.SH"),"")</f>
        <v>0</v>
      </c>
      <c r="AI554">
        <f>IFERROR([1]!s_info_indexweight($A554,$B$1,"000852.SH"),"")</f>
        <v>6.9000000000000006E-2</v>
      </c>
    </row>
    <row r="555" spans="1:35">
      <c r="A555" t="s">
        <v>587</v>
      </c>
      <c r="B555">
        <f>[1]!s_dq_close($A555,$B$1,3)</f>
        <v>71.75</v>
      </c>
      <c r="C555">
        <f>[1]!s_dq_volume($A555,$B$1)</f>
        <v>28774089</v>
      </c>
      <c r="D555">
        <f>[1]!s_dq_amount($A555,$B$1)</f>
        <v>2056343206</v>
      </c>
      <c r="E555">
        <f>[1]!s_dq_turn($A555,$B$1)</f>
        <v>5.3204817414866898</v>
      </c>
      <c r="F555">
        <f>[1]!S_VAL_MV($A555,$B$1)</f>
        <v>54091227583.75</v>
      </c>
      <c r="G555">
        <f>[1]!s_val_ev($A555,$B$1)</f>
        <v>54091227583.75</v>
      </c>
      <c r="H555">
        <f>[1]!s_val_ev1($A555,$B$1)</f>
        <v>57010251030.550003</v>
      </c>
      <c r="I555">
        <f>IFERROR([1]!s_mq_amount($A555,$B$1),"")</f>
        <v>4206358641</v>
      </c>
      <c r="J555">
        <f>[1]!s_val_pe_ttm($A555,$B$1)</f>
        <v>40.129646301269503</v>
      </c>
      <c r="K555">
        <f>[1]!s_val_pb_lf($A555,$B$1)</f>
        <v>5.0874595642089799</v>
      </c>
      <c r="L555">
        <f>[1]!s_val_dividendyield2($A555,$B$1)</f>
        <v>0.69258183209091095</v>
      </c>
      <c r="M555">
        <f>[1]!s_val_evtoebitda($A555,$B$1)</f>
        <v>29.293358345007</v>
      </c>
      <c r="N555">
        <f>[1]!s_risk_betar24($A555,$B$1)</f>
        <v>1.7430000305175799</v>
      </c>
      <c r="O555">
        <f>[1]!s_profitnotice_changeratio($A555,$B$1)</f>
        <v>0</v>
      </c>
      <c r="P555">
        <f>IFERROR([1]!i_pq_pctchange($A555,TEXT(DATE(YEAR($B$1),1,1),"yyyy-mm-dd"),$B$1),"")</f>
        <v>37.929873015684301</v>
      </c>
      <c r="Q555">
        <f>[1]!s_west_netprofit($A555,YEAR($B$1),$B$1,180)</f>
        <v>2196049375</v>
      </c>
      <c r="R555">
        <f>[1]!s_west_eps($A555,YEAR($B$1),$B$1,180)</f>
        <v>2.9130001068115199</v>
      </c>
      <c r="S555">
        <f>[1]!s_west_instnum_np($A555,YEAR($B$1),$B$1,180)</f>
        <v>16</v>
      </c>
      <c r="T555">
        <f>[1]!s_west_stdnetprofit($A555,YEAR($B$1),$B$1,180)</f>
        <v>510004894</v>
      </c>
      <c r="U555">
        <f>[1]!s_west_mediannetprofit($A555,YEAR($B$1),$B$1,180)</f>
        <v>2080500000</v>
      </c>
      <c r="V555">
        <f>[1]!s_west_maxnetprofit($A555,YEAR($B$1),$B$1,180)</f>
        <v>3706350000</v>
      </c>
      <c r="W555">
        <f>[1]!s_west_minnetprofit($A555,YEAR($B$1),$B$1,180)</f>
        <v>1556000000</v>
      </c>
      <c r="X555">
        <f>[1]!s_west_netprofit($A555,YEAR($B$1)+1,$B$1,180)</f>
        <v>2529692000</v>
      </c>
      <c r="Y555">
        <f>[1]!s_west_eps($A555,YEAR($B$1)+1,$B$1,180)</f>
        <v>3.3554999828338601</v>
      </c>
      <c r="Z555">
        <f>[1]!s_west_instnum_np($A555,YEAR($B$1)+1,$B$1,180)</f>
        <v>15</v>
      </c>
      <c r="AA555">
        <f>[1]!s_west_stdnetprofit($A555,YEAR($B$1)+1,$B$1,180)</f>
        <v>316149829</v>
      </c>
      <c r="AB555">
        <f>[1]!s_west_mediannetprofit($A555,YEAR($B$1)+1,$B$1,180)</f>
        <v>2494000000</v>
      </c>
      <c r="AC555">
        <f>[1]!s_west_maxnetprofit($A555,YEAR($B$1)+1,$B$1,180)</f>
        <v>3319000000</v>
      </c>
      <c r="AD555">
        <f>[1]!s_west_minnetprofit($A555,YEAR($B$1)+1,$B$1,180)</f>
        <v>1859000000</v>
      </c>
      <c r="AE555">
        <f>[1]!s_west_avgroe($A555,YEAR($B$1),$B$1,180)</f>
        <v>17.722700119018601</v>
      </c>
      <c r="AF555">
        <f>IFERROR([1]!s_info_indexweight($A555,$B$1,"000016.SH"),"")</f>
        <v>0</v>
      </c>
      <c r="AG555">
        <f>IFERROR([1]!s_info_indexweight($A555,$B$1,"000300.SH"),"")</f>
        <v>0</v>
      </c>
      <c r="AH555">
        <f>IFERROR([1]!s_info_indexweight($A555,$B$1,"000905.SH"),"")</f>
        <v>0.36599999999999999</v>
      </c>
      <c r="AI555">
        <f>IFERROR([1]!s_info_indexweight($A555,$B$1,"000852.SH"),"")</f>
        <v>0</v>
      </c>
    </row>
    <row r="556" spans="1:35">
      <c r="A556" t="s">
        <v>588</v>
      </c>
      <c r="B556">
        <f>[1]!s_dq_close($A556,$B$1,3)</f>
        <v>18.59</v>
      </c>
      <c r="C556">
        <f>[1]!s_dq_volume($A556,$B$1)</f>
        <v>13659347</v>
      </c>
      <c r="D556">
        <f>[1]!s_dq_amount($A556,$B$1)</f>
        <v>251826284</v>
      </c>
      <c r="E556">
        <f>[1]!s_dq_turn($A556,$B$1)</f>
        <v>2.6455546042466298</v>
      </c>
      <c r="F556">
        <f>[1]!S_VAL_MV($A556,$B$1)</f>
        <v>12319132637.24</v>
      </c>
      <c r="G556">
        <f>[1]!s_val_ev($A556,$B$1)</f>
        <v>12319132637.24</v>
      </c>
      <c r="H556">
        <f>[1]!s_val_ev1($A556,$B$1)</f>
        <v>12379356597.809999</v>
      </c>
      <c r="I556">
        <f>IFERROR([1]!s_mq_amount($A556,$B$1),"")</f>
        <v>530015661</v>
      </c>
      <c r="J556">
        <f>[1]!s_val_pe_ttm($A556,$B$1)</f>
        <v>-193.06385803222699</v>
      </c>
      <c r="K556">
        <f>[1]!s_val_pb_lf($A556,$B$1)</f>
        <v>8.1205987930297905</v>
      </c>
      <c r="L556">
        <f>[1]!s_val_dividendyield2($A556,$B$1)</f>
        <v>0</v>
      </c>
      <c r="M556">
        <f>[1]!s_val_evtoebitda($A556,$B$1)</f>
        <v>314.08528517687802</v>
      </c>
      <c r="N556">
        <f>[1]!s_risk_betar24($A556,$B$1)</f>
        <v>2.02769994735718</v>
      </c>
      <c r="O556">
        <f>[1]!s_profitnotice_changeratio($A556,$B$1)</f>
        <v>0</v>
      </c>
      <c r="P556">
        <f>IFERROR([1]!i_pq_pctchange($A556,TEXT(DATE(YEAR($B$1),1,1),"yyyy-mm-dd"),$B$1),"")</f>
        <v>-35.696990660670998</v>
      </c>
      <c r="Q556">
        <f>[1]!s_west_netprofit($A556,YEAR($B$1),$B$1,180)</f>
        <v>0</v>
      </c>
      <c r="R556">
        <f>[1]!s_west_eps($A556,YEAR($B$1),$B$1,180)</f>
        <v>0</v>
      </c>
      <c r="S556">
        <f>[1]!s_west_instnum_np($A556,YEAR($B$1),$B$1,180)</f>
        <v>0</v>
      </c>
      <c r="T556">
        <f>[1]!s_west_stdnetprofit($A556,YEAR($B$1),$B$1,180)</f>
        <v>0</v>
      </c>
      <c r="U556">
        <f>[1]!s_west_mediannetprofit($A556,YEAR($B$1),$B$1,180)</f>
        <v>0</v>
      </c>
      <c r="V556">
        <f>[1]!s_west_maxnetprofit($A556,YEAR($B$1),$B$1,180)</f>
        <v>0</v>
      </c>
      <c r="W556">
        <f>[1]!s_west_minnetprofit($A556,YEAR($B$1),$B$1,180)</f>
        <v>0</v>
      </c>
      <c r="X556">
        <f>[1]!s_west_netprofit($A556,YEAR($B$1)+1,$B$1,180)</f>
        <v>0</v>
      </c>
      <c r="Y556">
        <f>[1]!s_west_eps($A556,YEAR($B$1)+1,$B$1,180)</f>
        <v>0</v>
      </c>
      <c r="Z556">
        <f>[1]!s_west_instnum_np($A556,YEAR($B$1)+1,$B$1,180)</f>
        <v>0</v>
      </c>
      <c r="AA556">
        <f>[1]!s_west_stdnetprofit($A556,YEAR($B$1)+1,$B$1,180)</f>
        <v>0</v>
      </c>
      <c r="AB556">
        <f>[1]!s_west_mediannetprofit($A556,YEAR($B$1)+1,$B$1,180)</f>
        <v>0</v>
      </c>
      <c r="AC556">
        <f>[1]!s_west_maxnetprofit($A556,YEAR($B$1)+1,$B$1,180)</f>
        <v>0</v>
      </c>
      <c r="AD556">
        <f>[1]!s_west_minnetprofit($A556,YEAR($B$1)+1,$B$1,180)</f>
        <v>0</v>
      </c>
      <c r="AE556">
        <f>[1]!s_west_avgroe($A556,YEAR($B$1),$B$1,180)</f>
        <v>0</v>
      </c>
      <c r="AF556">
        <f>IFERROR([1]!s_info_indexweight($A556,$B$1,"000016.SH"),"")</f>
        <v>0</v>
      </c>
      <c r="AG556">
        <f>IFERROR([1]!s_info_indexweight($A556,$B$1,"000300.SH"),"")</f>
        <v>0</v>
      </c>
      <c r="AH556">
        <f>IFERROR([1]!s_info_indexweight($A556,$B$1,"000905.SH"),"")</f>
        <v>0</v>
      </c>
      <c r="AI556">
        <f>IFERROR([1]!s_info_indexweight($A556,$B$1,"000852.SH"),"")</f>
        <v>0.107</v>
      </c>
    </row>
    <row r="557" spans="1:35">
      <c r="A557" t="s">
        <v>589</v>
      </c>
      <c r="B557">
        <f>[1]!s_dq_close($A557,$B$1,3)</f>
        <v>11.95</v>
      </c>
      <c r="C557">
        <f>[1]!s_dq_volume($A557,$B$1)</f>
        <v>15333727</v>
      </c>
      <c r="D557">
        <f>[1]!s_dq_amount($A557,$B$1)</f>
        <v>183749187</v>
      </c>
      <c r="E557">
        <f>[1]!s_dq_turn($A557,$B$1)</f>
        <v>2.6717935046491101</v>
      </c>
      <c r="F557">
        <f>[1]!S_VAL_MV($A557,$B$1)</f>
        <v>7621048830.3999996</v>
      </c>
      <c r="G557">
        <f>[1]!s_val_ev($A557,$B$1)</f>
        <v>7621048830.3999996</v>
      </c>
      <c r="H557">
        <f>[1]!s_val_ev1($A557,$B$1)</f>
        <v>10846334790.559999</v>
      </c>
      <c r="I557">
        <f>IFERROR([1]!s_mq_amount($A557,$B$1),"")</f>
        <v>413975346</v>
      </c>
      <c r="J557">
        <f>[1]!s_val_pe_ttm($A557,$B$1)</f>
        <v>230.98622131347699</v>
      </c>
      <c r="K557">
        <f>[1]!s_val_pb_lf($A557,$B$1)</f>
        <v>2.3059818744659402</v>
      </c>
      <c r="L557">
        <f>[1]!s_val_dividendyield2($A557,$B$1)</f>
        <v>0</v>
      </c>
      <c r="M557">
        <f>[1]!s_val_evtoebitda($A557,$B$1)</f>
        <v>34.873690572801202</v>
      </c>
      <c r="N557">
        <f>[1]!s_risk_betar24($A557,$B$1)</f>
        <v>2.4535000324249299</v>
      </c>
      <c r="O557">
        <f>[1]!s_profitnotice_changeratio($A557,$B$1)</f>
        <v>0</v>
      </c>
      <c r="P557">
        <f>IFERROR([1]!i_pq_pctchange($A557,TEXT(DATE(YEAR($B$1),1,1),"yyyy-mm-dd"),$B$1),"")</f>
        <v>-4.7808764940239197</v>
      </c>
      <c r="Q557">
        <f>[1]!s_west_netprofit($A557,YEAR($B$1),$B$1,180)</f>
        <v>0</v>
      </c>
      <c r="R557">
        <f>[1]!s_west_eps($A557,YEAR($B$1),$B$1,180)</f>
        <v>0</v>
      </c>
      <c r="S557">
        <f>[1]!s_west_instnum_np($A557,YEAR($B$1),$B$1,180)</f>
        <v>0</v>
      </c>
      <c r="T557">
        <f>[1]!s_west_stdnetprofit($A557,YEAR($B$1),$B$1,180)</f>
        <v>0</v>
      </c>
      <c r="U557">
        <f>[1]!s_west_mediannetprofit($A557,YEAR($B$1),$B$1,180)</f>
        <v>0</v>
      </c>
      <c r="V557">
        <f>[1]!s_west_maxnetprofit($A557,YEAR($B$1),$B$1,180)</f>
        <v>0</v>
      </c>
      <c r="W557">
        <f>[1]!s_west_minnetprofit($A557,YEAR($B$1),$B$1,180)</f>
        <v>0</v>
      </c>
      <c r="X557">
        <f>[1]!s_west_netprofit($A557,YEAR($B$1)+1,$B$1,180)</f>
        <v>0</v>
      </c>
      <c r="Y557">
        <f>[1]!s_west_eps($A557,YEAR($B$1)+1,$B$1,180)</f>
        <v>0</v>
      </c>
      <c r="Z557">
        <f>[1]!s_west_instnum_np($A557,YEAR($B$1)+1,$B$1,180)</f>
        <v>0</v>
      </c>
      <c r="AA557">
        <f>[1]!s_west_stdnetprofit($A557,YEAR($B$1)+1,$B$1,180)</f>
        <v>0</v>
      </c>
      <c r="AB557">
        <f>[1]!s_west_mediannetprofit($A557,YEAR($B$1)+1,$B$1,180)</f>
        <v>0</v>
      </c>
      <c r="AC557">
        <f>[1]!s_west_maxnetprofit($A557,YEAR($B$1)+1,$B$1,180)</f>
        <v>0</v>
      </c>
      <c r="AD557">
        <f>[1]!s_west_minnetprofit($A557,YEAR($B$1)+1,$B$1,180)</f>
        <v>0</v>
      </c>
      <c r="AE557">
        <f>[1]!s_west_avgroe($A557,YEAR($B$1),$B$1,180)</f>
        <v>0</v>
      </c>
      <c r="AF557">
        <f>IFERROR([1]!s_info_indexweight($A557,$B$1,"000016.SH"),"")</f>
        <v>0</v>
      </c>
      <c r="AG557">
        <f>IFERROR([1]!s_info_indexweight($A557,$B$1,"000300.SH"),"")</f>
        <v>0</v>
      </c>
      <c r="AH557">
        <f>IFERROR([1]!s_info_indexweight($A557,$B$1,"000905.SH"),"")</f>
        <v>0</v>
      </c>
      <c r="AI557">
        <f>IFERROR([1]!s_info_indexweight($A557,$B$1,"000852.SH"),"")</f>
        <v>8.3000000000000004E-2</v>
      </c>
    </row>
    <row r="558" spans="1:35">
      <c r="A558" t="s">
        <v>590</v>
      </c>
      <c r="B558">
        <f>[1]!s_dq_close($A558,$B$1,3)</f>
        <v>43.49</v>
      </c>
      <c r="C558">
        <f>[1]!s_dq_volume($A558,$B$1)</f>
        <v>6926955</v>
      </c>
      <c r="D558">
        <f>[1]!s_dq_amount($A558,$B$1)</f>
        <v>303567416</v>
      </c>
      <c r="E558">
        <f>[1]!s_dq_turn($A558,$B$1)</f>
        <v>2.9647956541659899</v>
      </c>
      <c r="F558">
        <f>[1]!S_VAL_MV($A558,$B$1)</f>
        <v>11523801891</v>
      </c>
      <c r="G558">
        <f>[1]!s_val_ev($A558,$B$1)</f>
        <v>11523801891</v>
      </c>
      <c r="H558">
        <f>[1]!s_val_ev1($A558,$B$1)</f>
        <v>11706520476.120001</v>
      </c>
      <c r="I558">
        <f>IFERROR([1]!s_mq_amount($A558,$B$1),"")</f>
        <v>632942209</v>
      </c>
      <c r="J558">
        <f>[1]!s_val_pe_ttm($A558,$B$1)</f>
        <v>73.284889221191406</v>
      </c>
      <c r="K558">
        <f>[1]!s_val_pb_lf($A558,$B$1)</f>
        <v>5.8148303031921396</v>
      </c>
      <c r="L558">
        <f>[1]!s_val_dividendyield2($A558,$B$1)</f>
        <v>0</v>
      </c>
      <c r="M558">
        <f>[1]!s_val_evtoebitda($A558,$B$1)</f>
        <v>25.123838461502899</v>
      </c>
      <c r="N558">
        <f>[1]!s_risk_betar24($A558,$B$1)</f>
        <v>1.65970003604889</v>
      </c>
      <c r="O558">
        <f>[1]!s_profitnotice_changeratio($A558,$B$1)</f>
        <v>0</v>
      </c>
      <c r="P558">
        <f>IFERROR([1]!i_pq_pctchange($A558,TEXT(DATE(YEAR($B$1),1,1),"yyyy-mm-dd"),$B$1),"")</f>
        <v>-38.233205510580902</v>
      </c>
      <c r="Q558">
        <f>[1]!s_west_netprofit($A558,YEAR($B$1),$B$1,180)</f>
        <v>245986667</v>
      </c>
      <c r="R558">
        <f>[1]!s_west_eps($A558,YEAR($B$1),$B$1,180)</f>
        <v>0.92830002307891801</v>
      </c>
      <c r="S558">
        <f>[1]!s_west_instnum_np($A558,YEAR($B$1),$B$1,180)</f>
        <v>3</v>
      </c>
      <c r="T558">
        <f>[1]!s_west_stdnetprofit($A558,YEAR($B$1),$B$1,180)</f>
        <v>58293400</v>
      </c>
      <c r="U558">
        <f>[1]!s_west_mediannetprofit($A558,YEAR($B$1),$B$1,180)</f>
        <v>217960000</v>
      </c>
      <c r="V558">
        <f>[1]!s_west_maxnetprofit($A558,YEAR($B$1),$B$1,180)</f>
        <v>313000000</v>
      </c>
      <c r="W558">
        <f>[1]!s_west_minnetprofit($A558,YEAR($B$1),$B$1,180)</f>
        <v>207000000</v>
      </c>
      <c r="X558">
        <f>[1]!s_west_netprofit($A558,YEAR($B$1)+1,$B$1,180)</f>
        <v>329653333</v>
      </c>
      <c r="Y558">
        <f>[1]!s_west_eps($A558,YEAR($B$1)+1,$B$1,180)</f>
        <v>1.2439999580383301</v>
      </c>
      <c r="Z558">
        <f>[1]!s_west_instnum_np($A558,YEAR($B$1)+1,$B$1,180)</f>
        <v>3</v>
      </c>
      <c r="AA558">
        <f>[1]!s_west_stdnetprofit($A558,YEAR($B$1)+1,$B$1,180)</f>
        <v>83689907</v>
      </c>
      <c r="AB558">
        <f>[1]!s_west_mediannetprofit($A558,YEAR($B$1)+1,$B$1,180)</f>
        <v>287960000</v>
      </c>
      <c r="AC558">
        <f>[1]!s_west_maxnetprofit($A558,YEAR($B$1)+1,$B$1,180)</f>
        <v>426000000</v>
      </c>
      <c r="AD558">
        <f>[1]!s_west_minnetprofit($A558,YEAR($B$1)+1,$B$1,180)</f>
        <v>275000000</v>
      </c>
      <c r="AE558">
        <f>[1]!s_west_avgroe($A558,YEAR($B$1),$B$1,180)</f>
        <v>12.1000003814697</v>
      </c>
      <c r="AF558">
        <f>IFERROR([1]!s_info_indexweight($A558,$B$1,"000016.SH"),"")</f>
        <v>0</v>
      </c>
      <c r="AG558">
        <f>IFERROR([1]!s_info_indexweight($A558,$B$1,"000300.SH"),"")</f>
        <v>0</v>
      </c>
      <c r="AH558">
        <f>IFERROR([1]!s_info_indexweight($A558,$B$1,"000905.SH"),"")</f>
        <v>0</v>
      </c>
      <c r="AI558">
        <f>IFERROR([1]!s_info_indexweight($A558,$B$1,"000852.SH"),"")</f>
        <v>0.127</v>
      </c>
    </row>
    <row r="559" spans="1:35">
      <c r="A559" t="s">
        <v>591</v>
      </c>
      <c r="B559">
        <f>[1]!s_dq_close($A559,$B$1,3)</f>
        <v>67.44</v>
      </c>
      <c r="C559">
        <f>[1]!s_dq_volume($A559,$B$1)</f>
        <v>29268586</v>
      </c>
      <c r="D559">
        <f>[1]!s_dq_amount($A559,$B$1)</f>
        <v>1970031506</v>
      </c>
      <c r="E559">
        <f>[1]!s_dq_turn($A559,$B$1)</f>
        <v>3.96511185972602</v>
      </c>
      <c r="F559">
        <f>[1]!S_VAL_MV($A559,$B$1)</f>
        <v>63937877757.120003</v>
      </c>
      <c r="G559">
        <f>[1]!s_val_ev($A559,$B$1)</f>
        <v>63937877757.120003</v>
      </c>
      <c r="H559">
        <f>[1]!s_val_ev1($A559,$B$1)</f>
        <v>66507310074.459999</v>
      </c>
      <c r="I559">
        <f>IFERROR([1]!s_mq_amount($A559,$B$1),"")</f>
        <v>4455488627</v>
      </c>
      <c r="J559">
        <f>[1]!s_val_pe_ttm($A559,$B$1)</f>
        <v>77.018104553222699</v>
      </c>
      <c r="K559">
        <f>[1]!s_val_pb_lf($A559,$B$1)</f>
        <v>11.706595420837401</v>
      </c>
      <c r="L559">
        <f>[1]!s_val_dividendyield2($A559,$B$1)</f>
        <v>0.14772833258370299</v>
      </c>
      <c r="M559">
        <f>[1]!s_val_evtoebitda($A559,$B$1)</f>
        <v>52.757747288547897</v>
      </c>
      <c r="N559">
        <f>[1]!s_risk_betar24($A559,$B$1)</f>
        <v>1.0295000076293901</v>
      </c>
      <c r="O559">
        <f>[1]!s_profitnotice_changeratio($A559,$B$1)</f>
        <v>0</v>
      </c>
      <c r="P559">
        <f>IFERROR([1]!i_pq_pctchange($A559,TEXT(DATE(YEAR($B$1),1,1),"yyyy-mm-dd"),$B$1),"")</f>
        <v>79.361702127659598</v>
      </c>
      <c r="Q559">
        <f>[1]!s_west_netprofit($A559,YEAR($B$1),$B$1,180)</f>
        <v>1060944444</v>
      </c>
      <c r="R559">
        <f>[1]!s_west_eps($A559,YEAR($B$1),$B$1,180)</f>
        <v>1.1190999746322601</v>
      </c>
      <c r="S559">
        <f>[1]!s_west_instnum_np($A559,YEAR($B$1),$B$1,180)</f>
        <v>18</v>
      </c>
      <c r="T559">
        <f>[1]!s_west_stdnetprofit($A559,YEAR($B$1),$B$1,180)</f>
        <v>76040602</v>
      </c>
      <c r="U559">
        <f>[1]!s_west_mediannetprofit($A559,YEAR($B$1),$B$1,180)</f>
        <v>1042000000</v>
      </c>
      <c r="V559">
        <f>[1]!s_west_maxnetprofit($A559,YEAR($B$1),$B$1,180)</f>
        <v>1212000000</v>
      </c>
      <c r="W559">
        <f>[1]!s_west_minnetprofit($A559,YEAR($B$1),$B$1,180)</f>
        <v>949000000</v>
      </c>
      <c r="X559">
        <f>[1]!s_west_netprofit($A559,YEAR($B$1)+1,$B$1,180)</f>
        <v>1368833333</v>
      </c>
      <c r="Y559">
        <f>[1]!s_west_eps($A559,YEAR($B$1)+1,$B$1,180)</f>
        <v>1.4437999725341799</v>
      </c>
      <c r="Z559">
        <f>[1]!s_west_instnum_np($A559,YEAR($B$1)+1,$B$1,180)</f>
        <v>18</v>
      </c>
      <c r="AA559">
        <f>[1]!s_west_stdnetprofit($A559,YEAR($B$1)+1,$B$1,180)</f>
        <v>142544214</v>
      </c>
      <c r="AB559">
        <f>[1]!s_west_mediannetprofit($A559,YEAR($B$1)+1,$B$1,180)</f>
        <v>1333000000</v>
      </c>
      <c r="AC559">
        <f>[1]!s_west_maxnetprofit($A559,YEAR($B$1)+1,$B$1,180)</f>
        <v>1832000000</v>
      </c>
      <c r="AD559">
        <f>[1]!s_west_minnetprofit($A559,YEAR($B$1)+1,$B$1,180)</f>
        <v>1171000000</v>
      </c>
      <c r="AE559">
        <f>[1]!s_west_avgroe($A559,YEAR($B$1),$B$1,180)</f>
        <v>17.390600204467798</v>
      </c>
      <c r="AF559">
        <f>IFERROR([1]!s_info_indexweight($A559,$B$1,"000016.SH"),"")</f>
        <v>0</v>
      </c>
      <c r="AG559">
        <f>IFERROR([1]!s_info_indexweight($A559,$B$1,"000300.SH"),"")</f>
        <v>0</v>
      </c>
      <c r="AH559">
        <f>IFERROR([1]!s_info_indexweight($A559,$B$1,"000905.SH"),"")</f>
        <v>0.48099999999999998</v>
      </c>
      <c r="AI559">
        <f>IFERROR([1]!s_info_indexweight($A559,$B$1,"000852.SH"),"")</f>
        <v>0</v>
      </c>
    </row>
    <row r="560" spans="1:35">
      <c r="A560" t="s">
        <v>592</v>
      </c>
      <c r="B560">
        <f>[1]!s_dq_close($A560,$B$1,3)</f>
        <v>17.09</v>
      </c>
      <c r="C560">
        <f>[1]!s_dq_volume($A560,$B$1)</f>
        <v>449380714</v>
      </c>
      <c r="D560">
        <f>[1]!s_dq_amount($A560,$B$1)</f>
        <v>7651277848</v>
      </c>
      <c r="E560">
        <f>[1]!s_dq_turn($A560,$B$1)</f>
        <v>12.9209235827919</v>
      </c>
      <c r="F560">
        <f>[1]!S_VAL_MV($A560,$B$1)</f>
        <v>61356880769.43</v>
      </c>
      <c r="G560">
        <f>[1]!s_val_ev($A560,$B$1)</f>
        <v>61356880769.43</v>
      </c>
      <c r="H560">
        <f>[1]!s_val_ev1($A560,$B$1)</f>
        <v>63486270369.870003</v>
      </c>
      <c r="I560">
        <f>IFERROR([1]!s_mq_amount($A560,$B$1),"")</f>
        <v>18236312713</v>
      </c>
      <c r="J560">
        <f>[1]!s_val_pe_ttm($A560,$B$1)</f>
        <v>240.36355590820301</v>
      </c>
      <c r="K560">
        <f>[1]!s_val_pb_lf($A560,$B$1)</f>
        <v>7.7033643722534197</v>
      </c>
      <c r="L560">
        <f>[1]!s_val_dividendyield2($A560,$B$1)</f>
        <v>0</v>
      </c>
      <c r="M560">
        <f>[1]!s_val_evtoebitda($A560,$B$1)</f>
        <v>158.42395930116101</v>
      </c>
      <c r="N560">
        <f>[1]!s_risk_betar24($A560,$B$1)</f>
        <v>1.9704999923706099</v>
      </c>
      <c r="O560">
        <f>[1]!s_profitnotice_changeratio($A560,$B$1)</f>
        <v>0</v>
      </c>
      <c r="P560">
        <f>IFERROR([1]!i_pq_pctchange($A560,TEXT(DATE(YEAR($B$1),1,1),"yyyy-mm-dd"),$B$1),"")</f>
        <v>48.3506944444444</v>
      </c>
      <c r="Q560">
        <f>[1]!s_west_netprofit($A560,YEAR($B$1),$B$1,180)</f>
        <v>283355000</v>
      </c>
      <c r="R560">
        <f>[1]!s_west_eps($A560,YEAR($B$1),$B$1,180)</f>
        <v>7.8900001943111406E-2</v>
      </c>
      <c r="S560">
        <f>[1]!s_west_instnum_np($A560,YEAR($B$1),$B$1,180)</f>
        <v>4</v>
      </c>
      <c r="T560">
        <f>[1]!s_west_stdnetprofit($A560,YEAR($B$1),$B$1,180)</f>
        <v>58540562</v>
      </c>
      <c r="U560">
        <f>[1]!s_west_mediannetprofit($A560,YEAR($B$1),$B$1,180)</f>
        <v>267500000</v>
      </c>
      <c r="V560">
        <f>[1]!s_west_maxnetprofit($A560,YEAR($B$1),$B$1,180)</f>
        <v>367000000</v>
      </c>
      <c r="W560">
        <f>[1]!s_west_minnetprofit($A560,YEAR($B$1),$B$1,180)</f>
        <v>231420000</v>
      </c>
      <c r="X560">
        <f>[1]!s_west_netprofit($A560,YEAR($B$1)+1,$B$1,180)</f>
        <v>319857500</v>
      </c>
      <c r="Y560">
        <f>[1]!s_west_eps($A560,YEAR($B$1)+1,$B$1,180)</f>
        <v>8.9100003242492704E-2</v>
      </c>
      <c r="Z560">
        <f>[1]!s_west_instnum_np($A560,YEAR($B$1)+1,$B$1,180)</f>
        <v>4</v>
      </c>
      <c r="AA560">
        <f>[1]!s_west_stdnetprofit($A560,YEAR($B$1)+1,$B$1,180)</f>
        <v>69197552</v>
      </c>
      <c r="AB560">
        <f>[1]!s_west_mediannetprofit($A560,YEAR($B$1)+1,$B$1,180)</f>
        <v>307000000</v>
      </c>
      <c r="AC560">
        <f>[1]!s_west_maxnetprofit($A560,YEAR($B$1)+1,$B$1,180)</f>
        <v>415000000</v>
      </c>
      <c r="AD560">
        <f>[1]!s_west_minnetprofit($A560,YEAR($B$1)+1,$B$1,180)</f>
        <v>250430000</v>
      </c>
      <c r="AE560">
        <f>[1]!s_west_avgroe($A560,YEAR($B$1),$B$1,180)</f>
        <v>3.4375</v>
      </c>
      <c r="AF560">
        <f>IFERROR([1]!s_info_indexweight($A560,$B$1,"000016.SH"),"")</f>
        <v>0</v>
      </c>
      <c r="AG560">
        <f>IFERROR([1]!s_info_indexweight($A560,$B$1,"000300.SH"),"")</f>
        <v>0</v>
      </c>
      <c r="AH560">
        <f>IFERROR([1]!s_info_indexweight($A560,$B$1,"000905.SH"),"")</f>
        <v>0.56899999999999995</v>
      </c>
      <c r="AI560">
        <f>IFERROR([1]!s_info_indexweight($A560,$B$1,"000852.SH"),"")</f>
        <v>0</v>
      </c>
    </row>
    <row r="561" spans="1:35">
      <c r="A561" t="s">
        <v>593</v>
      </c>
      <c r="B561">
        <f>[1]!s_dq_close($A561,$B$1,3)</f>
        <v>18.91</v>
      </c>
      <c r="C561">
        <f>[1]!s_dq_volume($A561,$B$1)</f>
        <v>266846177</v>
      </c>
      <c r="D561">
        <f>[1]!s_dq_amount($A561,$B$1)</f>
        <v>5023223268</v>
      </c>
      <c r="E561">
        <f>[1]!s_dq_turn($A561,$B$1)</f>
        <v>1.9983544248275</v>
      </c>
      <c r="F561">
        <f>[1]!S_VAL_MV($A561,$B$1)</f>
        <v>299197799636.25</v>
      </c>
      <c r="G561">
        <f>[1]!s_val_ev($A561,$B$1)</f>
        <v>299197799636.25</v>
      </c>
      <c r="H561">
        <f>[1]!s_val_ev1($A561,$B$1)</f>
        <v>639263487744.04004</v>
      </c>
      <c r="I561">
        <f>IFERROR([1]!s_mq_amount($A561,$B$1),"")</f>
        <v>9683612794</v>
      </c>
      <c r="J561">
        <f>[1]!s_val_pe_ttm($A561,$B$1)</f>
        <v>22.826728820800799</v>
      </c>
      <c r="K561">
        <f>[1]!s_val_pb_lf($A561,$B$1)</f>
        <v>3.1735997200012198</v>
      </c>
      <c r="L561">
        <f>[1]!s_val_dividendyield2($A561,$B$1)</f>
        <v>0.52821369990734501</v>
      </c>
      <c r="M561">
        <f>[1]!s_val_evtoebitda($A561,$B$1)</f>
        <v>34.1771371071884</v>
      </c>
      <c r="N561">
        <f>[1]!s_risk_betar24($A561,$B$1)</f>
        <v>3.7883999347686799</v>
      </c>
      <c r="O561">
        <f>[1]!s_profitnotice_changeratio($A561,$B$1)</f>
        <v>0</v>
      </c>
      <c r="P561">
        <f>IFERROR([1]!i_pq_pctchange($A561,TEXT(DATE(YEAR($B$1),1,1),"yyyy-mm-dd"),$B$1),"")</f>
        <v>-18.014175420722399</v>
      </c>
      <c r="Q561">
        <f>[1]!s_west_netprofit($A561,YEAR($B$1),$B$1,180)</f>
        <v>14646440000</v>
      </c>
      <c r="R561">
        <f>[1]!s_west_eps($A561,YEAR($B$1),$B$1,180)</f>
        <v>0.92570000886917103</v>
      </c>
      <c r="S561">
        <f>[1]!s_west_instnum_np($A561,YEAR($B$1),$B$1,180)</f>
        <v>25</v>
      </c>
      <c r="T561">
        <f>[1]!s_west_stdnetprofit($A561,YEAR($B$1),$B$1,180)</f>
        <v>762932160</v>
      </c>
      <c r="U561">
        <f>[1]!s_west_mediannetprofit($A561,YEAR($B$1),$B$1,180)</f>
        <v>14697300000</v>
      </c>
      <c r="V561">
        <f>[1]!s_west_maxnetprofit($A561,YEAR($B$1),$B$1,180)</f>
        <v>16038000000</v>
      </c>
      <c r="W561">
        <f>[1]!s_west_minnetprofit($A561,YEAR($B$1),$B$1,180)</f>
        <v>12787300000</v>
      </c>
      <c r="X561">
        <f>[1]!s_west_netprofit($A561,YEAR($B$1)+1,$B$1,180)</f>
        <v>16340704800</v>
      </c>
      <c r="Y561">
        <f>[1]!s_west_eps($A561,YEAR($B$1)+1,$B$1,180)</f>
        <v>1.0327999591827399</v>
      </c>
      <c r="Z561">
        <f>[1]!s_west_instnum_np($A561,YEAR($B$1)+1,$B$1,180)</f>
        <v>25</v>
      </c>
      <c r="AA561">
        <f>[1]!s_west_stdnetprofit($A561,YEAR($B$1)+1,$B$1,180)</f>
        <v>1318264603</v>
      </c>
      <c r="AB561">
        <f>[1]!s_west_mediannetprofit($A561,YEAR($B$1)+1,$B$1,180)</f>
        <v>16320000000</v>
      </c>
      <c r="AC561">
        <f>[1]!s_west_maxnetprofit($A561,YEAR($B$1)+1,$B$1,180)</f>
        <v>18886000000</v>
      </c>
      <c r="AD561">
        <f>[1]!s_west_minnetprofit($A561,YEAR($B$1)+1,$B$1,180)</f>
        <v>13298100000</v>
      </c>
      <c r="AE561">
        <f>[1]!s_west_avgroe($A561,YEAR($B$1),$B$1,180)</f>
        <v>14.7068996429443</v>
      </c>
      <c r="AF561">
        <f>IFERROR([1]!s_info_indexweight($A561,$B$1,"000016.SH"),"")</f>
        <v>0</v>
      </c>
      <c r="AG561">
        <f>IFERROR([1]!s_info_indexweight($A561,$B$1,"000300.SH"),"")</f>
        <v>0.90680000000000005</v>
      </c>
      <c r="AH561">
        <f>IFERROR([1]!s_info_indexweight($A561,$B$1,"000905.SH"),"")</f>
        <v>0</v>
      </c>
      <c r="AI561">
        <f>IFERROR([1]!s_info_indexweight($A561,$B$1,"000852.SH"),"")</f>
        <v>0</v>
      </c>
    </row>
    <row r="562" spans="1:35">
      <c r="A562" t="s">
        <v>594</v>
      </c>
      <c r="B562">
        <f>[1]!s_dq_close($A562,$B$1,3)</f>
        <v>19.920000000000002</v>
      </c>
      <c r="C562">
        <f>[1]!s_dq_volume($A562,$B$1)</f>
        <v>34340219</v>
      </c>
      <c r="D562">
        <f>[1]!s_dq_amount($A562,$B$1)</f>
        <v>678205260</v>
      </c>
      <c r="E562">
        <f>[1]!s_dq_turn($A562,$B$1)</f>
        <v>5.2295498633660902</v>
      </c>
      <c r="F562">
        <f>[1]!S_VAL_MV($A562,$B$1)</f>
        <v>14373060067.200001</v>
      </c>
      <c r="G562">
        <f>[1]!s_val_ev($A562,$B$1)</f>
        <v>14373060067.200001</v>
      </c>
      <c r="H562">
        <f>[1]!s_val_ev1($A562,$B$1)</f>
        <v>14429358037.34</v>
      </c>
      <c r="I562">
        <f>IFERROR([1]!s_mq_amount($A562,$B$1),"")</f>
        <v>1311383497</v>
      </c>
      <c r="J562">
        <f>[1]!s_val_pe_ttm($A562,$B$1)</f>
        <v>2006.4599609375</v>
      </c>
      <c r="K562">
        <f>[1]!s_val_pb_lf($A562,$B$1)</f>
        <v>8.1818981170654297</v>
      </c>
      <c r="L562">
        <f>[1]!s_val_dividendyield2($A562,$B$1)</f>
        <v>0</v>
      </c>
      <c r="M562">
        <f>[1]!s_val_evtoebitda($A562,$B$1)</f>
        <v>149.458716739511</v>
      </c>
      <c r="N562">
        <f>[1]!s_risk_betar24($A562,$B$1)</f>
        <v>2.2962999343872101</v>
      </c>
      <c r="O562">
        <f>[1]!s_profitnotice_changeratio($A562,$B$1)</f>
        <v>0</v>
      </c>
      <c r="P562">
        <f>IFERROR([1]!i_pq_pctchange($A562,TEXT(DATE(YEAR($B$1),1,1),"yyyy-mm-dd"),$B$1),"")</f>
        <v>9.6312603192074899</v>
      </c>
      <c r="Q562">
        <f>[1]!s_west_netprofit($A562,YEAR($B$1),$B$1,180)</f>
        <v>0</v>
      </c>
      <c r="R562">
        <f>[1]!s_west_eps($A562,YEAR($B$1),$B$1,180)</f>
        <v>0</v>
      </c>
      <c r="S562">
        <f>[1]!s_west_instnum_np($A562,YEAR($B$1),$B$1,180)</f>
        <v>0</v>
      </c>
      <c r="T562">
        <f>[1]!s_west_stdnetprofit($A562,YEAR($B$1),$B$1,180)</f>
        <v>0</v>
      </c>
      <c r="U562">
        <f>[1]!s_west_mediannetprofit($A562,YEAR($B$1),$B$1,180)</f>
        <v>0</v>
      </c>
      <c r="V562">
        <f>[1]!s_west_maxnetprofit($A562,YEAR($B$1),$B$1,180)</f>
        <v>0</v>
      </c>
      <c r="W562">
        <f>[1]!s_west_minnetprofit($A562,YEAR($B$1),$B$1,180)</f>
        <v>0</v>
      </c>
      <c r="X562">
        <f>[1]!s_west_netprofit($A562,YEAR($B$1)+1,$B$1,180)</f>
        <v>0</v>
      </c>
      <c r="Y562">
        <f>[1]!s_west_eps($A562,YEAR($B$1)+1,$B$1,180)</f>
        <v>0</v>
      </c>
      <c r="Z562">
        <f>[1]!s_west_instnum_np($A562,YEAR($B$1)+1,$B$1,180)</f>
        <v>0</v>
      </c>
      <c r="AA562">
        <f>[1]!s_west_stdnetprofit($A562,YEAR($B$1)+1,$B$1,180)</f>
        <v>0</v>
      </c>
      <c r="AB562">
        <f>[1]!s_west_mediannetprofit($A562,YEAR($B$1)+1,$B$1,180)</f>
        <v>0</v>
      </c>
      <c r="AC562">
        <f>[1]!s_west_maxnetprofit($A562,YEAR($B$1)+1,$B$1,180)</f>
        <v>0</v>
      </c>
      <c r="AD562">
        <f>[1]!s_west_minnetprofit($A562,YEAR($B$1)+1,$B$1,180)</f>
        <v>0</v>
      </c>
      <c r="AE562">
        <f>[1]!s_west_avgroe($A562,YEAR($B$1),$B$1,180)</f>
        <v>0</v>
      </c>
      <c r="AF562">
        <f>IFERROR([1]!s_info_indexweight($A562,$B$1,"000016.SH"),"")</f>
        <v>0</v>
      </c>
      <c r="AG562">
        <f>IFERROR([1]!s_info_indexweight($A562,$B$1,"000300.SH"),"")</f>
        <v>0</v>
      </c>
      <c r="AH562">
        <f>IFERROR([1]!s_info_indexweight($A562,$B$1,"000905.SH"),"")</f>
        <v>0</v>
      </c>
      <c r="AI562">
        <f>IFERROR([1]!s_info_indexweight($A562,$B$1,"000852.SH"),"")</f>
        <v>0.161</v>
      </c>
    </row>
    <row r="563" spans="1:35">
      <c r="A563" t="s">
        <v>595</v>
      </c>
      <c r="B563">
        <f>[1]!s_dq_close($A563,$B$1,3)</f>
        <v>3.52</v>
      </c>
      <c r="C563">
        <f>[1]!s_dq_volume($A563,$B$1)</f>
        <v>30026644</v>
      </c>
      <c r="D563">
        <f>[1]!s_dq_amount($A563,$B$1)</f>
        <v>106365608</v>
      </c>
      <c r="E563">
        <f>[1]!s_dq_turn($A563,$B$1)</f>
        <v>0.874197183848061</v>
      </c>
      <c r="F563">
        <f>[1]!S_VAL_MV($A563,$B$1)</f>
        <v>12757216957.76</v>
      </c>
      <c r="G563">
        <f>[1]!s_val_ev($A563,$B$1)</f>
        <v>12757216957.76</v>
      </c>
      <c r="H563">
        <f>[1]!s_val_ev1($A563,$B$1)</f>
        <v>40100954807.769997</v>
      </c>
      <c r="I563">
        <f>IFERROR([1]!s_mq_amount($A563,$B$1),"")</f>
        <v>244988072</v>
      </c>
      <c r="J563">
        <f>[1]!s_val_pe_ttm($A563,$B$1)</f>
        <v>207.65597534179699</v>
      </c>
      <c r="K563">
        <f>[1]!s_val_pb_lf($A563,$B$1)</f>
        <v>0.46639546751976002</v>
      </c>
      <c r="L563">
        <f>[1]!s_val_dividendyield2($A563,$B$1)</f>
        <v>0</v>
      </c>
      <c r="M563">
        <f>[1]!s_val_evtoebitda($A563,$B$1)</f>
        <v>32.401940016681301</v>
      </c>
      <c r="N563">
        <f>[1]!s_risk_betar24($A563,$B$1)</f>
        <v>1.8113000392913801</v>
      </c>
      <c r="O563">
        <f>[1]!s_profitnotice_changeratio($A563,$B$1)</f>
        <v>0</v>
      </c>
      <c r="P563">
        <f>IFERROR([1]!i_pq_pctchange($A563,TEXT(DATE(YEAR($B$1),1,1),"yyyy-mm-dd"),$B$1),"")</f>
        <v>-10.2040816326531</v>
      </c>
      <c r="Q563">
        <f>[1]!s_west_netprofit($A563,YEAR($B$1),$B$1,180)</f>
        <v>0</v>
      </c>
      <c r="R563">
        <f>[1]!s_west_eps($A563,YEAR($B$1),$B$1,180)</f>
        <v>0</v>
      </c>
      <c r="S563">
        <f>[1]!s_west_instnum_np($A563,YEAR($B$1),$B$1,180)</f>
        <v>0</v>
      </c>
      <c r="T563">
        <f>[1]!s_west_stdnetprofit($A563,YEAR($B$1),$B$1,180)</f>
        <v>0</v>
      </c>
      <c r="U563">
        <f>[1]!s_west_mediannetprofit($A563,YEAR($B$1),$B$1,180)</f>
        <v>0</v>
      </c>
      <c r="V563">
        <f>[1]!s_west_maxnetprofit($A563,YEAR($B$1),$B$1,180)</f>
        <v>0</v>
      </c>
      <c r="W563">
        <f>[1]!s_west_minnetprofit($A563,YEAR($B$1),$B$1,180)</f>
        <v>0</v>
      </c>
      <c r="X563">
        <f>[1]!s_west_netprofit($A563,YEAR($B$1)+1,$B$1,180)</f>
        <v>0</v>
      </c>
      <c r="Y563">
        <f>[1]!s_west_eps($A563,YEAR($B$1)+1,$B$1,180)</f>
        <v>0</v>
      </c>
      <c r="Z563">
        <f>[1]!s_west_instnum_np($A563,YEAR($B$1)+1,$B$1,180)</f>
        <v>0</v>
      </c>
      <c r="AA563">
        <f>[1]!s_west_stdnetprofit($A563,YEAR($B$1)+1,$B$1,180)</f>
        <v>0</v>
      </c>
      <c r="AB563">
        <f>[1]!s_west_mediannetprofit($A563,YEAR($B$1)+1,$B$1,180)</f>
        <v>0</v>
      </c>
      <c r="AC563">
        <f>[1]!s_west_maxnetprofit($A563,YEAR($B$1)+1,$B$1,180)</f>
        <v>0</v>
      </c>
      <c r="AD563">
        <f>[1]!s_west_minnetprofit($A563,YEAR($B$1)+1,$B$1,180)</f>
        <v>0</v>
      </c>
      <c r="AE563">
        <f>[1]!s_west_avgroe($A563,YEAR($B$1),$B$1,180)</f>
        <v>0</v>
      </c>
      <c r="AF563">
        <f>IFERROR([1]!s_info_indexweight($A563,$B$1,"000016.SH"),"")</f>
        <v>0</v>
      </c>
      <c r="AG563">
        <f>IFERROR([1]!s_info_indexweight($A563,$B$1,"000300.SH"),"")</f>
        <v>0</v>
      </c>
      <c r="AH563">
        <f>IFERROR([1]!s_info_indexweight($A563,$B$1,"000905.SH"),"")</f>
        <v>7.2999999999999995E-2</v>
      </c>
      <c r="AI563">
        <f>IFERROR([1]!s_info_indexweight($A563,$B$1,"000852.SH"),"")</f>
        <v>0</v>
      </c>
    </row>
    <row r="564" spans="1:35">
      <c r="A564" t="s">
        <v>596</v>
      </c>
      <c r="B564">
        <f>[1]!s_dq_close($A564,$B$1,3)</f>
        <v>54.22</v>
      </c>
      <c r="C564">
        <f>[1]!s_dq_volume($A564,$B$1)</f>
        <v>14502436</v>
      </c>
      <c r="D564">
        <f>[1]!s_dq_amount($A564,$B$1)</f>
        <v>784172705</v>
      </c>
      <c r="E564">
        <f>[1]!s_dq_turn($A564,$B$1)</f>
        <v>2.8662565754320899</v>
      </c>
      <c r="F564">
        <f>[1]!S_VAL_MV($A564,$B$1)</f>
        <v>29511602678.959999</v>
      </c>
      <c r="G564">
        <f>[1]!s_val_ev($A564,$B$1)</f>
        <v>29511602678.959999</v>
      </c>
      <c r="H564">
        <f>[1]!s_val_ev1($A564,$B$1)</f>
        <v>30000609204.110001</v>
      </c>
      <c r="I564">
        <f>IFERROR([1]!s_mq_amount($A564,$B$1),"")</f>
        <v>1607965582</v>
      </c>
      <c r="J564">
        <f>[1]!s_val_pe_ttm($A564,$B$1)</f>
        <v>36.9568061828613</v>
      </c>
      <c r="K564">
        <f>[1]!s_val_pb_lf($A564,$B$1)</f>
        <v>1.9926071166992201</v>
      </c>
      <c r="L564">
        <f>[1]!s_val_dividendyield2($A564,$B$1)</f>
        <v>0.52194762080413104</v>
      </c>
      <c r="M564">
        <f>[1]!s_val_evtoebitda($A564,$B$1)</f>
        <v>22.229101140970499</v>
      </c>
      <c r="N564">
        <f>[1]!s_risk_betar24($A564,$B$1)</f>
        <v>2.42459988594055</v>
      </c>
      <c r="O564">
        <f>[1]!s_profitnotice_changeratio($A564,$B$1)</f>
        <v>0</v>
      </c>
      <c r="P564">
        <f>IFERROR([1]!i_pq_pctchange($A564,TEXT(DATE(YEAR($B$1),1,1),"yyyy-mm-dd"),$B$1),"")</f>
        <v>-5.7395866146832102</v>
      </c>
      <c r="Q564">
        <f>[1]!s_west_netprofit($A564,YEAR($B$1),$B$1,180)</f>
        <v>1068272353</v>
      </c>
      <c r="R564">
        <f>[1]!s_west_eps($A564,YEAR($B$1),$B$1,180)</f>
        <v>1.9627000093460101</v>
      </c>
      <c r="S564">
        <f>[1]!s_west_instnum_np($A564,YEAR($B$1),$B$1,180)</f>
        <v>17</v>
      </c>
      <c r="T564">
        <f>[1]!s_west_stdnetprofit($A564,YEAR($B$1),$B$1,180)</f>
        <v>98158956</v>
      </c>
      <c r="U564">
        <f>[1]!s_west_mediannetprofit($A564,YEAR($B$1),$B$1,180)</f>
        <v>1047000000</v>
      </c>
      <c r="V564">
        <f>[1]!s_west_maxnetprofit($A564,YEAR($B$1),$B$1,180)</f>
        <v>1226000000</v>
      </c>
      <c r="W564">
        <f>[1]!s_west_minnetprofit($A564,YEAR($B$1),$B$1,180)</f>
        <v>827090000</v>
      </c>
      <c r="X564">
        <f>[1]!s_west_netprofit($A564,YEAR($B$1)+1,$B$1,180)</f>
        <v>1389152353</v>
      </c>
      <c r="Y564">
        <f>[1]!s_west_eps($A564,YEAR($B$1)+1,$B$1,180)</f>
        <v>2.5522000789642298</v>
      </c>
      <c r="Z564">
        <f>[1]!s_west_instnum_np($A564,YEAR($B$1)+1,$B$1,180)</f>
        <v>17</v>
      </c>
      <c r="AA564">
        <f>[1]!s_west_stdnetprofit($A564,YEAR($B$1)+1,$B$1,180)</f>
        <v>111095073</v>
      </c>
      <c r="AB564">
        <f>[1]!s_west_mediannetprofit($A564,YEAR($B$1)+1,$B$1,180)</f>
        <v>1388000000</v>
      </c>
      <c r="AC564">
        <f>[1]!s_west_maxnetprofit($A564,YEAR($B$1)+1,$B$1,180)</f>
        <v>1516830000</v>
      </c>
      <c r="AD564">
        <f>[1]!s_west_minnetprofit($A564,YEAR($B$1)+1,$B$1,180)</f>
        <v>1054780000</v>
      </c>
      <c r="AE564">
        <f>[1]!s_west_avgroe($A564,YEAR($B$1),$B$1,180)</f>
        <v>6.9053001403808603</v>
      </c>
      <c r="AF564">
        <f>IFERROR([1]!s_info_indexweight($A564,$B$1,"000016.SH"),"")</f>
        <v>0</v>
      </c>
      <c r="AG564">
        <f>IFERROR([1]!s_info_indexweight($A564,$B$1,"000300.SH"),"")</f>
        <v>0</v>
      </c>
      <c r="AH564">
        <f>IFERROR([1]!s_info_indexweight($A564,$B$1,"000905.SH"),"")</f>
        <v>0.23</v>
      </c>
      <c r="AI564">
        <f>IFERROR([1]!s_info_indexweight($A564,$B$1,"000852.SH"),"")</f>
        <v>0</v>
      </c>
    </row>
    <row r="565" spans="1:35">
      <c r="A565" t="s">
        <v>597</v>
      </c>
      <c r="B565">
        <f>[1]!s_dq_close($A565,$B$1,3)</f>
        <v>12.67</v>
      </c>
      <c r="C565">
        <f>[1]!s_dq_volume($A565,$B$1)</f>
        <v>7765915</v>
      </c>
      <c r="D565">
        <f>[1]!s_dq_amount($A565,$B$1)</f>
        <v>98829218</v>
      </c>
      <c r="E565">
        <f>[1]!s_dq_turn($A565,$B$1)</f>
        <v>1.50666187364717</v>
      </c>
      <c r="F565">
        <f>[1]!S_VAL_MV($A565,$B$1)</f>
        <v>7869719101.8599997</v>
      </c>
      <c r="G565">
        <f>[1]!s_val_ev($A565,$B$1)</f>
        <v>7869719101.8599997</v>
      </c>
      <c r="H565">
        <f>[1]!s_val_ev1($A565,$B$1)</f>
        <v>7880431592.2799997</v>
      </c>
      <c r="I565">
        <f>IFERROR([1]!s_mq_amount($A565,$B$1),"")</f>
        <v>218445557</v>
      </c>
      <c r="J565">
        <f>[1]!s_val_pe_ttm($A565,$B$1)</f>
        <v>-20.981002807617202</v>
      </c>
      <c r="K565">
        <f>[1]!s_val_pb_lf($A565,$B$1)</f>
        <v>2.4829556941986102</v>
      </c>
      <c r="L565">
        <f>[1]!s_val_dividendyield2($A565,$B$1)</f>
        <v>0</v>
      </c>
      <c r="M565">
        <f>[1]!s_val_evtoebitda($A565,$B$1)</f>
        <v>-20.400309711010902</v>
      </c>
      <c r="N565">
        <f>[1]!s_risk_betar24($A565,$B$1)</f>
        <v>1.71899998188019</v>
      </c>
      <c r="O565">
        <f>[1]!s_profitnotice_changeratio($A565,$B$1)</f>
        <v>0</v>
      </c>
      <c r="P565">
        <f>IFERROR([1]!i_pq_pctchange($A565,TEXT(DATE(YEAR($B$1),1,1),"yyyy-mm-dd"),$B$1),"")</f>
        <v>-17.405475880052201</v>
      </c>
      <c r="Q565">
        <f>[1]!s_west_netprofit($A565,YEAR($B$1),$B$1,180)</f>
        <v>0</v>
      </c>
      <c r="R565">
        <f>[1]!s_west_eps($A565,YEAR($B$1),$B$1,180)</f>
        <v>0</v>
      </c>
      <c r="S565">
        <f>[1]!s_west_instnum_np($A565,YEAR($B$1),$B$1,180)</f>
        <v>0</v>
      </c>
      <c r="T565">
        <f>[1]!s_west_stdnetprofit($A565,YEAR($B$1),$B$1,180)</f>
        <v>0</v>
      </c>
      <c r="U565">
        <f>[1]!s_west_mediannetprofit($A565,YEAR($B$1),$B$1,180)</f>
        <v>0</v>
      </c>
      <c r="V565">
        <f>[1]!s_west_maxnetprofit($A565,YEAR($B$1),$B$1,180)</f>
        <v>0</v>
      </c>
      <c r="W565">
        <f>[1]!s_west_minnetprofit($A565,YEAR($B$1),$B$1,180)</f>
        <v>0</v>
      </c>
      <c r="X565">
        <f>[1]!s_west_netprofit($A565,YEAR($B$1)+1,$B$1,180)</f>
        <v>0</v>
      </c>
      <c r="Y565">
        <f>[1]!s_west_eps($A565,YEAR($B$1)+1,$B$1,180)</f>
        <v>0</v>
      </c>
      <c r="Z565">
        <f>[1]!s_west_instnum_np($A565,YEAR($B$1)+1,$B$1,180)</f>
        <v>0</v>
      </c>
      <c r="AA565">
        <f>[1]!s_west_stdnetprofit($A565,YEAR($B$1)+1,$B$1,180)</f>
        <v>0</v>
      </c>
      <c r="AB565">
        <f>[1]!s_west_mediannetprofit($A565,YEAR($B$1)+1,$B$1,180)</f>
        <v>0</v>
      </c>
      <c r="AC565">
        <f>[1]!s_west_maxnetprofit($A565,YEAR($B$1)+1,$B$1,180)</f>
        <v>0</v>
      </c>
      <c r="AD565">
        <f>[1]!s_west_minnetprofit($A565,YEAR($B$1)+1,$B$1,180)</f>
        <v>0</v>
      </c>
      <c r="AE565">
        <f>[1]!s_west_avgroe($A565,YEAR($B$1),$B$1,180)</f>
        <v>0</v>
      </c>
      <c r="AF565">
        <f>IFERROR([1]!s_info_indexweight($A565,$B$1,"000016.SH"),"")</f>
        <v>0</v>
      </c>
      <c r="AG565">
        <f>IFERROR([1]!s_info_indexweight($A565,$B$1,"000300.SH"),"")</f>
        <v>0</v>
      </c>
      <c r="AH565">
        <f>IFERROR([1]!s_info_indexweight($A565,$B$1,"000905.SH"),"")</f>
        <v>0</v>
      </c>
      <c r="AI565">
        <f>IFERROR([1]!s_info_indexweight($A565,$B$1,"000852.SH"),"")</f>
        <v>6.8000000000000005E-2</v>
      </c>
    </row>
    <row r="566" spans="1:35">
      <c r="A566" t="s">
        <v>598</v>
      </c>
      <c r="B566">
        <f>[1]!s_dq_close($A566,$B$1,3)</f>
        <v>23.38</v>
      </c>
      <c r="C566">
        <f>[1]!s_dq_volume($A566,$B$1)</f>
        <v>50624957</v>
      </c>
      <c r="D566">
        <f>[1]!s_dq_amount($A566,$B$1)</f>
        <v>1158049199</v>
      </c>
      <c r="E566">
        <f>[1]!s_dq_turn($A566,$B$1)</f>
        <v>8.9391599813464993</v>
      </c>
      <c r="F566">
        <f>[1]!S_VAL_MV($A566,$B$1)</f>
        <v>15854602246</v>
      </c>
      <c r="G566">
        <f>[1]!s_val_ev($A566,$B$1)</f>
        <v>14645114990</v>
      </c>
      <c r="H566">
        <f>[1]!s_val_ev1($A566,$B$1)</f>
        <v>16660491908.57</v>
      </c>
      <c r="I566">
        <f>IFERROR([1]!s_mq_amount($A566,$B$1),"")</f>
        <v>2093122975</v>
      </c>
      <c r="J566">
        <f>[1]!s_val_pe_ttm($A566,$B$1)</f>
        <v>-144.41194152832</v>
      </c>
      <c r="K566">
        <f>[1]!s_val_pb_lf($A566,$B$1)</f>
        <v>9.10308742523193</v>
      </c>
      <c r="L566">
        <f>[1]!s_val_dividendyield2($A566,$B$1)</f>
        <v>0</v>
      </c>
      <c r="M566">
        <f>[1]!s_val_evtoebitda($A566,$B$1)</f>
        <v>153.87305792335201</v>
      </c>
      <c r="N566">
        <f>[1]!s_risk_betar24($A566,$B$1)</f>
        <v>0.91149997711181596</v>
      </c>
      <c r="O566">
        <f>[1]!s_profitnotice_changeratio($A566,$B$1)</f>
        <v>0</v>
      </c>
      <c r="P566">
        <f>IFERROR([1]!i_pq_pctchange($A566,TEXT(DATE(YEAR($B$1),1,1),"yyyy-mm-dd"),$B$1),"")</f>
        <v>15.628090999010899</v>
      </c>
      <c r="Q566">
        <f>[1]!s_west_netprofit($A566,YEAR($B$1),$B$1,180)</f>
        <v>12470000</v>
      </c>
      <c r="R566">
        <f>[1]!s_west_eps($A566,YEAR($B$1),$B$1,180)</f>
        <v>1.8400000408291799E-2</v>
      </c>
      <c r="S566">
        <f>[1]!s_west_instnum_np($A566,YEAR($B$1),$B$1,180)</f>
        <v>1</v>
      </c>
      <c r="T566">
        <f>[1]!s_west_stdnetprofit($A566,YEAR($B$1),$B$1,180)</f>
        <v>0</v>
      </c>
      <c r="U566">
        <f>[1]!s_west_mediannetprofit($A566,YEAR($B$1),$B$1,180)</f>
        <v>12470000</v>
      </c>
      <c r="V566">
        <f>[1]!s_west_maxnetprofit($A566,YEAR($B$1),$B$1,180)</f>
        <v>12470000</v>
      </c>
      <c r="W566">
        <f>[1]!s_west_minnetprofit($A566,YEAR($B$1),$B$1,180)</f>
        <v>12470000</v>
      </c>
      <c r="X566">
        <f>[1]!s_west_netprofit($A566,YEAR($B$1)+1,$B$1,180)</f>
        <v>300090000</v>
      </c>
      <c r="Y566">
        <f>[1]!s_west_eps($A566,YEAR($B$1)+1,$B$1,180)</f>
        <v>0.44249999523162797</v>
      </c>
      <c r="Z566">
        <f>[1]!s_west_instnum_np($A566,YEAR($B$1)+1,$B$1,180)</f>
        <v>1</v>
      </c>
      <c r="AA566">
        <f>[1]!s_west_stdnetprofit($A566,YEAR($B$1)+1,$B$1,180)</f>
        <v>0</v>
      </c>
      <c r="AB566">
        <f>[1]!s_west_mediannetprofit($A566,YEAR($B$1)+1,$B$1,180)</f>
        <v>300090000</v>
      </c>
      <c r="AC566">
        <f>[1]!s_west_maxnetprofit($A566,YEAR($B$1)+1,$B$1,180)</f>
        <v>300090000</v>
      </c>
      <c r="AD566">
        <f>[1]!s_west_minnetprofit($A566,YEAR($B$1)+1,$B$1,180)</f>
        <v>300090000</v>
      </c>
      <c r="AE566">
        <f>[1]!s_west_avgroe($A566,YEAR($B$1),$B$1,180)</f>
        <v>0.69999998807907104</v>
      </c>
      <c r="AF566">
        <f>IFERROR([1]!s_info_indexweight($A566,$B$1,"000016.SH"),"")</f>
        <v>0</v>
      </c>
      <c r="AG566">
        <f>IFERROR([1]!s_info_indexweight($A566,$B$1,"000300.SH"),"")</f>
        <v>0</v>
      </c>
      <c r="AH566">
        <f>IFERROR([1]!s_info_indexweight($A566,$B$1,"000905.SH"),"")</f>
        <v>0</v>
      </c>
      <c r="AI566">
        <f>IFERROR([1]!s_info_indexweight($A566,$B$1,"000852.SH"),"")</f>
        <v>0.14399999999999999</v>
      </c>
    </row>
    <row r="567" spans="1:35">
      <c r="A567" t="s">
        <v>599</v>
      </c>
      <c r="B567">
        <f>[1]!s_dq_close($A567,$B$1,3)</f>
        <v>5.13</v>
      </c>
      <c r="C567">
        <f>[1]!s_dq_volume($A567,$B$1)</f>
        <v>21133700</v>
      </c>
      <c r="D567">
        <f>[1]!s_dq_amount($A567,$B$1)</f>
        <v>108718250</v>
      </c>
      <c r="E567">
        <f>[1]!s_dq_turn($A567,$B$1)</f>
        <v>1.64916390994193</v>
      </c>
      <c r="F567">
        <f>[1]!S_VAL_MV($A567,$B$1)</f>
        <v>7315523958.0600004</v>
      </c>
      <c r="G567">
        <f>[1]!s_val_ev($A567,$B$1)</f>
        <v>7315523958.0600004</v>
      </c>
      <c r="H567">
        <f>[1]!s_val_ev1($A567,$B$1)</f>
        <v>7315523958.0600004</v>
      </c>
      <c r="I567">
        <f>IFERROR([1]!s_mq_amount($A567,$B$1),"")</f>
        <v>263933842</v>
      </c>
      <c r="J567">
        <f>[1]!s_val_pe_ttm($A567,$B$1)</f>
        <v>204.88125610351599</v>
      </c>
      <c r="K567">
        <f>[1]!s_val_pb_lf($A567,$B$1)</f>
        <v>1.7772924900054901</v>
      </c>
      <c r="L567">
        <f>[1]!s_val_dividendyield2($A567,$B$1)</f>
        <v>0.19513450292397699</v>
      </c>
      <c r="M567">
        <f>[1]!s_val_evtoebitda($A567,$B$1)</f>
        <v>76.591891572818895</v>
      </c>
      <c r="N567">
        <f>[1]!s_risk_betar24($A567,$B$1)</f>
        <v>1.51699995994568</v>
      </c>
      <c r="O567">
        <f>[1]!s_profitnotice_changeratio($A567,$B$1)</f>
        <v>0</v>
      </c>
      <c r="P567">
        <f>IFERROR([1]!i_pq_pctchange($A567,TEXT(DATE(YEAR($B$1),1,1),"yyyy-mm-dd"),$B$1),"")</f>
        <v>-4.8237476808905297</v>
      </c>
      <c r="Q567">
        <f>[1]!s_west_netprofit($A567,YEAR($B$1),$B$1,180)</f>
        <v>43230000</v>
      </c>
      <c r="R567">
        <f>[1]!s_west_eps($A567,YEAR($B$1),$B$1,180)</f>
        <v>3.03000006824732E-2</v>
      </c>
      <c r="S567">
        <f>[1]!s_west_instnum_np($A567,YEAR($B$1),$B$1,180)</f>
        <v>2</v>
      </c>
      <c r="T567">
        <f>[1]!s_west_stdnetprofit($A567,YEAR($B$1),$B$1,180)</f>
        <v>1739483</v>
      </c>
      <c r="U567">
        <f>[1]!s_west_mediannetprofit($A567,YEAR($B$1),$B$1,180)</f>
        <v>43230000</v>
      </c>
      <c r="V567">
        <f>[1]!s_west_maxnetprofit($A567,YEAR($B$1),$B$1,180)</f>
        <v>44460000</v>
      </c>
      <c r="W567">
        <f>[1]!s_west_minnetprofit($A567,YEAR($B$1),$B$1,180)</f>
        <v>42000000</v>
      </c>
      <c r="X567">
        <f>[1]!s_west_netprofit($A567,YEAR($B$1)+1,$B$1,180)</f>
        <v>50645000</v>
      </c>
      <c r="Y567">
        <f>[1]!s_west_eps($A567,YEAR($B$1)+1,$B$1,180)</f>
        <v>3.5500001162290601E-2</v>
      </c>
      <c r="Z567">
        <f>[1]!s_west_instnum_np($A567,YEAR($B$1)+1,$B$1,180)</f>
        <v>2</v>
      </c>
      <c r="AA567">
        <f>[1]!s_west_stdnetprofit($A567,YEAR($B$1)+1,$B$1,180)</f>
        <v>7983236</v>
      </c>
      <c r="AB567">
        <f>[1]!s_west_mediannetprofit($A567,YEAR($B$1)+1,$B$1,180)</f>
        <v>50645000</v>
      </c>
      <c r="AC567">
        <f>[1]!s_west_maxnetprofit($A567,YEAR($B$1)+1,$B$1,180)</f>
        <v>56290000</v>
      </c>
      <c r="AD567">
        <f>[1]!s_west_minnetprofit($A567,YEAR($B$1)+1,$B$1,180)</f>
        <v>45000000</v>
      </c>
      <c r="AE567">
        <f>[1]!s_west_avgroe($A567,YEAR($B$1),$B$1,180)</f>
        <v>1.04999995231628</v>
      </c>
      <c r="AF567">
        <f>IFERROR([1]!s_info_indexweight($A567,$B$1,"000016.SH"),"")</f>
        <v>0</v>
      </c>
      <c r="AG567">
        <f>IFERROR([1]!s_info_indexweight($A567,$B$1,"000300.SH"),"")</f>
        <v>0</v>
      </c>
      <c r="AH567">
        <f>IFERROR([1]!s_info_indexweight($A567,$B$1,"000905.SH"),"")</f>
        <v>0</v>
      </c>
      <c r="AI567">
        <f>IFERROR([1]!s_info_indexweight($A567,$B$1,"000852.SH"),"")</f>
        <v>7.8E-2</v>
      </c>
    </row>
    <row r="568" spans="1:35">
      <c r="A568" t="s">
        <v>600</v>
      </c>
      <c r="B568">
        <f>[1]!s_dq_close($A568,$B$1,3)</f>
        <v>4.07</v>
      </c>
      <c r="C568">
        <f>[1]!s_dq_volume($A568,$B$1)</f>
        <v>18288200</v>
      </c>
      <c r="D568">
        <f>[1]!s_dq_amount($A568,$B$1)</f>
        <v>74233334</v>
      </c>
      <c r="E568">
        <f>[1]!s_dq_turn($A568,$B$1)</f>
        <v>0.97754429558190803</v>
      </c>
      <c r="F568">
        <f>[1]!S_VAL_MV($A568,$B$1)</f>
        <v>7624658374.5200005</v>
      </c>
      <c r="G568">
        <f>[1]!s_val_ev($A568,$B$1)</f>
        <v>7624658374.5200005</v>
      </c>
      <c r="H568">
        <f>[1]!s_val_ev1($A568,$B$1)</f>
        <v>11852282028.290001</v>
      </c>
      <c r="I568">
        <f>IFERROR([1]!s_mq_amount($A568,$B$1),"")</f>
        <v>169284871</v>
      </c>
      <c r="J568">
        <f>[1]!s_val_pe_ttm($A568,$B$1)</f>
        <v>-10.268084526061999</v>
      </c>
      <c r="K568">
        <f>[1]!s_val_pb_lf($A568,$B$1)</f>
        <v>1.77411508560181</v>
      </c>
      <c r="L568">
        <f>[1]!s_val_dividendyield2($A568,$B$1)</f>
        <v>0</v>
      </c>
      <c r="M568">
        <f>[1]!s_val_evtoebitda($A568,$B$1)</f>
        <v>-61.081898513074101</v>
      </c>
      <c r="N568">
        <f>[1]!s_risk_betar24($A568,$B$1)</f>
        <v>2.5799999237060498</v>
      </c>
      <c r="O568">
        <f>[1]!s_profitnotice_changeratio($A568,$B$1)</f>
        <v>0</v>
      </c>
      <c r="P568">
        <f>IFERROR([1]!i_pq_pctchange($A568,TEXT(DATE(YEAR($B$1),1,1),"yyyy-mm-dd"),$B$1),"")</f>
        <v>-16.255144032921802</v>
      </c>
      <c r="Q568">
        <f>[1]!s_west_netprofit($A568,YEAR($B$1),$B$1,180)</f>
        <v>0</v>
      </c>
      <c r="R568">
        <f>[1]!s_west_eps($A568,YEAR($B$1),$B$1,180)</f>
        <v>0</v>
      </c>
      <c r="S568">
        <f>[1]!s_west_instnum_np($A568,YEAR($B$1),$B$1,180)</f>
        <v>0</v>
      </c>
      <c r="T568">
        <f>[1]!s_west_stdnetprofit($A568,YEAR($B$1),$B$1,180)</f>
        <v>0</v>
      </c>
      <c r="U568">
        <f>[1]!s_west_mediannetprofit($A568,YEAR($B$1),$B$1,180)</f>
        <v>0</v>
      </c>
      <c r="V568">
        <f>[1]!s_west_maxnetprofit($A568,YEAR($B$1),$B$1,180)</f>
        <v>0</v>
      </c>
      <c r="W568">
        <f>[1]!s_west_minnetprofit($A568,YEAR($B$1),$B$1,180)</f>
        <v>0</v>
      </c>
      <c r="X568">
        <f>[1]!s_west_netprofit($A568,YEAR($B$1)+1,$B$1,180)</f>
        <v>0</v>
      </c>
      <c r="Y568">
        <f>[1]!s_west_eps($A568,YEAR($B$1)+1,$B$1,180)</f>
        <v>0</v>
      </c>
      <c r="Z568">
        <f>[1]!s_west_instnum_np($A568,YEAR($B$1)+1,$B$1,180)</f>
        <v>0</v>
      </c>
      <c r="AA568">
        <f>[1]!s_west_stdnetprofit($A568,YEAR($B$1)+1,$B$1,180)</f>
        <v>0</v>
      </c>
      <c r="AB568">
        <f>[1]!s_west_mediannetprofit($A568,YEAR($B$1)+1,$B$1,180)</f>
        <v>0</v>
      </c>
      <c r="AC568">
        <f>[1]!s_west_maxnetprofit($A568,YEAR($B$1)+1,$B$1,180)</f>
        <v>0</v>
      </c>
      <c r="AD568">
        <f>[1]!s_west_minnetprofit($A568,YEAR($B$1)+1,$B$1,180)</f>
        <v>0</v>
      </c>
      <c r="AE568">
        <f>[1]!s_west_avgroe($A568,YEAR($B$1),$B$1,180)</f>
        <v>0</v>
      </c>
      <c r="AF568">
        <f>IFERROR([1]!s_info_indexweight($A568,$B$1,"000016.SH"),"")</f>
        <v>0</v>
      </c>
      <c r="AG568">
        <f>IFERROR([1]!s_info_indexweight($A568,$B$1,"000300.SH"),"")</f>
        <v>0</v>
      </c>
      <c r="AH568">
        <f>IFERROR([1]!s_info_indexweight($A568,$B$1,"000905.SH"),"")</f>
        <v>0</v>
      </c>
      <c r="AI568">
        <f>IFERROR([1]!s_info_indexweight($A568,$B$1,"000852.SH"),"")</f>
        <v>0.04</v>
      </c>
    </row>
    <row r="569" spans="1:35">
      <c r="A569" t="s">
        <v>601</v>
      </c>
      <c r="B569">
        <f>[1]!s_dq_close($A569,$B$1,3)</f>
        <v>9.93</v>
      </c>
      <c r="C569">
        <f>[1]!s_dq_volume($A569,$B$1)</f>
        <v>77077539</v>
      </c>
      <c r="D569">
        <f>[1]!s_dq_amount($A569,$B$1)</f>
        <v>765240299</v>
      </c>
      <c r="E569">
        <f>[1]!s_dq_turn($A569,$B$1)</f>
        <v>5.1656317610455504</v>
      </c>
      <c r="F569">
        <f>[1]!S_VAL_MV($A569,$B$1)</f>
        <v>16532085508.77</v>
      </c>
      <c r="G569">
        <f>[1]!s_val_ev($A569,$B$1)</f>
        <v>16532085508.77</v>
      </c>
      <c r="H569">
        <f>[1]!s_val_ev1($A569,$B$1)</f>
        <v>18546522381.110001</v>
      </c>
      <c r="I569">
        <f>IFERROR([1]!s_mq_amount($A569,$B$1),"")</f>
        <v>1422709246</v>
      </c>
      <c r="J569">
        <f>[1]!s_val_pe_ttm($A569,$B$1)</f>
        <v>141.12310791015599</v>
      </c>
      <c r="K569">
        <f>[1]!s_val_pb_lf($A569,$B$1)</f>
        <v>3.1130726337432901</v>
      </c>
      <c r="L569">
        <f>[1]!s_val_dividendyield2($A569,$B$1)</f>
        <v>0</v>
      </c>
      <c r="M569">
        <f>[1]!s_val_evtoebitda($A569,$B$1)</f>
        <v>54.886155163783002</v>
      </c>
      <c r="N569">
        <f>[1]!s_risk_betar24($A569,$B$1)</f>
        <v>1.6677000522613501</v>
      </c>
      <c r="O569">
        <f>[1]!s_profitnotice_changeratio($A569,$B$1)</f>
        <v>0</v>
      </c>
      <c r="P569">
        <f>IFERROR([1]!i_pq_pctchange($A569,TEXT(DATE(YEAR($B$1),1,1),"yyyy-mm-dd"),$B$1),"")</f>
        <v>7.8175895765472099</v>
      </c>
      <c r="Q569">
        <f>[1]!s_west_netprofit($A569,YEAR($B$1),$B$1,180)</f>
        <v>465000000</v>
      </c>
      <c r="R569">
        <f>[1]!s_west_eps($A569,YEAR($B$1),$B$1,180)</f>
        <v>0.27930000424385099</v>
      </c>
      <c r="S569">
        <f>[1]!s_west_instnum_np($A569,YEAR($B$1),$B$1,180)</f>
        <v>1</v>
      </c>
      <c r="T569">
        <f>[1]!s_west_stdnetprofit($A569,YEAR($B$1),$B$1,180)</f>
        <v>0</v>
      </c>
      <c r="U569">
        <f>[1]!s_west_mediannetprofit($A569,YEAR($B$1),$B$1,180)</f>
        <v>465000000</v>
      </c>
      <c r="V569">
        <f>[1]!s_west_maxnetprofit($A569,YEAR($B$1),$B$1,180)</f>
        <v>465000000</v>
      </c>
      <c r="W569">
        <f>[1]!s_west_minnetprofit($A569,YEAR($B$1),$B$1,180)</f>
        <v>465000000</v>
      </c>
      <c r="X569">
        <f>[1]!s_west_netprofit($A569,YEAR($B$1)+1,$B$1,180)</f>
        <v>599000000</v>
      </c>
      <c r="Y569">
        <f>[1]!s_west_eps($A569,YEAR($B$1)+1,$B$1,180)</f>
        <v>0.35980001091957098</v>
      </c>
      <c r="Z569">
        <f>[1]!s_west_instnum_np($A569,YEAR($B$1)+1,$B$1,180)</f>
        <v>1</v>
      </c>
      <c r="AA569">
        <f>[1]!s_west_stdnetprofit($A569,YEAR($B$1)+1,$B$1,180)</f>
        <v>0</v>
      </c>
      <c r="AB569">
        <f>[1]!s_west_mediannetprofit($A569,YEAR($B$1)+1,$B$1,180)</f>
        <v>599000000</v>
      </c>
      <c r="AC569">
        <f>[1]!s_west_maxnetprofit($A569,YEAR($B$1)+1,$B$1,180)</f>
        <v>599000000</v>
      </c>
      <c r="AD569">
        <f>[1]!s_west_minnetprofit($A569,YEAR($B$1)+1,$B$1,180)</f>
        <v>599000000</v>
      </c>
      <c r="AE569">
        <f>[1]!s_west_avgroe($A569,YEAR($B$1),$B$1,180)</f>
        <v>8.5</v>
      </c>
      <c r="AF569">
        <f>IFERROR([1]!s_info_indexweight($A569,$B$1,"000016.SH"),"")</f>
        <v>0</v>
      </c>
      <c r="AG569">
        <f>IFERROR([1]!s_info_indexweight($A569,$B$1,"000300.SH"),"")</f>
        <v>0</v>
      </c>
      <c r="AH569">
        <f>IFERROR([1]!s_info_indexweight($A569,$B$1,"000905.SH"),"")</f>
        <v>0</v>
      </c>
      <c r="AI569">
        <f>IFERROR([1]!s_info_indexweight($A569,$B$1,"000852.SH"),"")</f>
        <v>0.17899999999999999</v>
      </c>
    </row>
    <row r="570" spans="1:35">
      <c r="A570" t="s">
        <v>602</v>
      </c>
      <c r="B570">
        <f>[1]!s_dq_close($A570,$B$1,3)</f>
        <v>41.58</v>
      </c>
      <c r="C570">
        <f>[1]!s_dq_volume($A570,$B$1)</f>
        <v>46964723</v>
      </c>
      <c r="D570">
        <f>[1]!s_dq_amount($A570,$B$1)</f>
        <v>1938421587</v>
      </c>
      <c r="E570">
        <f>[1]!s_dq_turn($A570,$B$1)</f>
        <v>7.2030363020753896</v>
      </c>
      <c r="F570">
        <f>[1]!S_VAL_MV($A570,$B$1)</f>
        <v>29382113445.299999</v>
      </c>
      <c r="G570">
        <f>[1]!s_val_ev($A570,$B$1)</f>
        <v>29382113445.299999</v>
      </c>
      <c r="H570">
        <f>[1]!s_val_ev1($A570,$B$1)</f>
        <v>29634779118.650002</v>
      </c>
      <c r="I570">
        <f>IFERROR([1]!s_mq_amount($A570,$B$1),"")</f>
        <v>4771263535</v>
      </c>
      <c r="J570">
        <f>[1]!s_val_pe_ttm($A570,$B$1)</f>
        <v>-228.0078125</v>
      </c>
      <c r="K570">
        <f>[1]!s_val_pb_lf($A570,$B$1)</f>
        <v>70.008697509765597</v>
      </c>
      <c r="L570">
        <f>[1]!s_val_dividendyield2($A570,$B$1)</f>
        <v>0</v>
      </c>
      <c r="M570">
        <f>[1]!s_val_evtoebitda($A570,$B$1)</f>
        <v>-321.375104960128</v>
      </c>
      <c r="N570">
        <f>[1]!s_risk_betar24($A570,$B$1)</f>
        <v>9.5840997695922905</v>
      </c>
      <c r="O570">
        <f>[1]!s_profitnotice_changeratio($A570,$B$1)</f>
        <v>0</v>
      </c>
      <c r="P570">
        <f>IFERROR([1]!i_pq_pctchange($A570,TEXT(DATE(YEAR($B$1),1,1),"yyyy-mm-dd"),$B$1),"")</f>
        <v>3.71663756547767</v>
      </c>
      <c r="Q570">
        <f>[1]!s_west_netprofit($A570,YEAR($B$1),$B$1,180)</f>
        <v>0</v>
      </c>
      <c r="R570">
        <f>[1]!s_west_eps($A570,YEAR($B$1),$B$1,180)</f>
        <v>0</v>
      </c>
      <c r="S570">
        <f>[1]!s_west_instnum_np($A570,YEAR($B$1),$B$1,180)</f>
        <v>0</v>
      </c>
      <c r="T570">
        <f>[1]!s_west_stdnetprofit($A570,YEAR($B$1),$B$1,180)</f>
        <v>0</v>
      </c>
      <c r="U570">
        <f>[1]!s_west_mediannetprofit($A570,YEAR($B$1),$B$1,180)</f>
        <v>0</v>
      </c>
      <c r="V570">
        <f>[1]!s_west_maxnetprofit($A570,YEAR($B$1),$B$1,180)</f>
        <v>0</v>
      </c>
      <c r="W570">
        <f>[1]!s_west_minnetprofit($A570,YEAR($B$1),$B$1,180)</f>
        <v>0</v>
      </c>
      <c r="X570">
        <f>[1]!s_west_netprofit($A570,YEAR($B$1)+1,$B$1,180)</f>
        <v>0</v>
      </c>
      <c r="Y570">
        <f>[1]!s_west_eps($A570,YEAR($B$1)+1,$B$1,180)</f>
        <v>0</v>
      </c>
      <c r="Z570">
        <f>[1]!s_west_instnum_np($A570,YEAR($B$1)+1,$B$1,180)</f>
        <v>0</v>
      </c>
      <c r="AA570">
        <f>[1]!s_west_stdnetprofit($A570,YEAR($B$1)+1,$B$1,180)</f>
        <v>0</v>
      </c>
      <c r="AB570">
        <f>[1]!s_west_mediannetprofit($A570,YEAR($B$1)+1,$B$1,180)</f>
        <v>0</v>
      </c>
      <c r="AC570">
        <f>[1]!s_west_maxnetprofit($A570,YEAR($B$1)+1,$B$1,180)</f>
        <v>0</v>
      </c>
      <c r="AD570">
        <f>[1]!s_west_minnetprofit($A570,YEAR($B$1)+1,$B$1,180)</f>
        <v>0</v>
      </c>
      <c r="AE570">
        <f>[1]!s_west_avgroe($A570,YEAR($B$1),$B$1,180)</f>
        <v>0</v>
      </c>
      <c r="AF570">
        <f>IFERROR([1]!s_info_indexweight($A570,$B$1,"000016.SH"),"")</f>
        <v>0</v>
      </c>
      <c r="AG570">
        <f>IFERROR([1]!s_info_indexweight($A570,$B$1,"000300.SH"),"")</f>
        <v>0</v>
      </c>
      <c r="AH570">
        <f>IFERROR([1]!s_info_indexweight($A570,$B$1,"000905.SH"),"")</f>
        <v>0</v>
      </c>
      <c r="AI570">
        <f>IFERROR([1]!s_info_indexweight($A570,$B$1,"000852.SH"),"")</f>
        <v>0.17699999999999999</v>
      </c>
    </row>
    <row r="571" spans="1:35">
      <c r="A571" t="s">
        <v>603</v>
      </c>
      <c r="B571">
        <f>[1]!s_dq_close($A571,$B$1,3)</f>
        <v>7.5</v>
      </c>
      <c r="C571">
        <f>[1]!s_dq_volume($A571,$B$1)</f>
        <v>14486765</v>
      </c>
      <c r="D571">
        <f>[1]!s_dq_amount($A571,$B$1)</f>
        <v>109110506</v>
      </c>
      <c r="E571">
        <f>[1]!s_dq_turn($A571,$B$1)</f>
        <v>1.6055448107433501</v>
      </c>
      <c r="F571">
        <f>[1]!S_VAL_MV($A571,$B$1)</f>
        <v>7104988132.5</v>
      </c>
      <c r="G571">
        <f>[1]!s_val_ev($A571,$B$1)</f>
        <v>7104988132.5</v>
      </c>
      <c r="H571">
        <f>[1]!s_val_ev1($A571,$B$1)</f>
        <v>9447623262.3099995</v>
      </c>
      <c r="I571">
        <f>IFERROR([1]!s_mq_amount($A571,$B$1),"")</f>
        <v>240216825</v>
      </c>
      <c r="J571">
        <f>[1]!s_val_pe_ttm($A571,$B$1)</f>
        <v>-35.092559814453097</v>
      </c>
      <c r="K571">
        <f>[1]!s_val_pb_lf($A571,$B$1)</f>
        <v>4.1863989830017099</v>
      </c>
      <c r="L571">
        <f>[1]!s_val_dividendyield2($A571,$B$1)</f>
        <v>0.66666666666666696</v>
      </c>
      <c r="M571">
        <f>[1]!s_val_evtoebitda($A571,$B$1)</f>
        <v>118.404189819057</v>
      </c>
      <c r="N571">
        <f>[1]!s_risk_betar24($A571,$B$1)</f>
        <v>0.86440002918243397</v>
      </c>
      <c r="O571">
        <f>[1]!s_profitnotice_changeratio($A571,$B$1)</f>
        <v>0</v>
      </c>
      <c r="P571">
        <f>IFERROR([1]!i_pq_pctchange($A571,TEXT(DATE(YEAR($B$1),1,1),"yyyy-mm-dd"),$B$1),"")</f>
        <v>-35.787671232876697</v>
      </c>
      <c r="Q571">
        <f>[1]!s_west_netprofit($A571,YEAR($B$1),$B$1,180)</f>
        <v>0</v>
      </c>
      <c r="R571">
        <f>[1]!s_west_eps($A571,YEAR($B$1),$B$1,180)</f>
        <v>0</v>
      </c>
      <c r="S571">
        <f>[1]!s_west_instnum_np($A571,YEAR($B$1),$B$1,180)</f>
        <v>0</v>
      </c>
      <c r="T571">
        <f>[1]!s_west_stdnetprofit($A571,YEAR($B$1),$B$1,180)</f>
        <v>0</v>
      </c>
      <c r="U571">
        <f>[1]!s_west_mediannetprofit($A571,YEAR($B$1),$B$1,180)</f>
        <v>0</v>
      </c>
      <c r="V571">
        <f>[1]!s_west_maxnetprofit($A571,YEAR($B$1),$B$1,180)</f>
        <v>0</v>
      </c>
      <c r="W571">
        <f>[1]!s_west_minnetprofit($A571,YEAR($B$1),$B$1,180)</f>
        <v>0</v>
      </c>
      <c r="X571">
        <f>[1]!s_west_netprofit($A571,YEAR($B$1)+1,$B$1,180)</f>
        <v>0</v>
      </c>
      <c r="Y571">
        <f>[1]!s_west_eps($A571,YEAR($B$1)+1,$B$1,180)</f>
        <v>0</v>
      </c>
      <c r="Z571">
        <f>[1]!s_west_instnum_np($A571,YEAR($B$1)+1,$B$1,180)</f>
        <v>0</v>
      </c>
      <c r="AA571">
        <f>[1]!s_west_stdnetprofit($A571,YEAR($B$1)+1,$B$1,180)</f>
        <v>0</v>
      </c>
      <c r="AB571">
        <f>[1]!s_west_mediannetprofit($A571,YEAR($B$1)+1,$B$1,180)</f>
        <v>0</v>
      </c>
      <c r="AC571">
        <f>[1]!s_west_maxnetprofit($A571,YEAR($B$1)+1,$B$1,180)</f>
        <v>0</v>
      </c>
      <c r="AD571">
        <f>[1]!s_west_minnetprofit($A571,YEAR($B$1)+1,$B$1,180)</f>
        <v>0</v>
      </c>
      <c r="AE571">
        <f>[1]!s_west_avgroe($A571,YEAR($B$1),$B$1,180)</f>
        <v>0</v>
      </c>
      <c r="AF571">
        <f>IFERROR([1]!s_info_indexweight($A571,$B$1,"000016.SH"),"")</f>
        <v>0</v>
      </c>
      <c r="AG571">
        <f>IFERROR([1]!s_info_indexweight($A571,$B$1,"000300.SH"),"")</f>
        <v>0</v>
      </c>
      <c r="AH571">
        <f>IFERROR([1]!s_info_indexweight($A571,$B$1,"000905.SH"),"")</f>
        <v>0</v>
      </c>
      <c r="AI571">
        <f>IFERROR([1]!s_info_indexweight($A571,$B$1,"000852.SH"),"")</f>
        <v>5.2999999999999999E-2</v>
      </c>
    </row>
    <row r="572" spans="1:35">
      <c r="A572" t="s">
        <v>604</v>
      </c>
      <c r="B572">
        <f>[1]!s_dq_close($A572,$B$1,3)</f>
        <v>7.23</v>
      </c>
      <c r="C572">
        <f>[1]!s_dq_volume($A572,$B$1)</f>
        <v>158240715</v>
      </c>
      <c r="D572">
        <f>[1]!s_dq_amount($A572,$B$1)</f>
        <v>1136135348</v>
      </c>
      <c r="E572">
        <f>[1]!s_dq_turn($A572,$B$1)</f>
        <v>6.3665484769194496</v>
      </c>
      <c r="F572">
        <f>[1]!S_VAL_MV($A572,$B$1)</f>
        <v>18058613776.169998</v>
      </c>
      <c r="G572">
        <f>[1]!s_val_ev($A572,$B$1)</f>
        <v>18058613776.169998</v>
      </c>
      <c r="H572">
        <f>[1]!s_val_ev1($A572,$B$1)</f>
        <v>22137328534.09</v>
      </c>
      <c r="I572">
        <f>IFERROR([1]!s_mq_amount($A572,$B$1),"")</f>
        <v>2647756494</v>
      </c>
      <c r="J572">
        <f>[1]!s_val_pe_ttm($A572,$B$1)</f>
        <v>105.10659790039099</v>
      </c>
      <c r="K572">
        <f>[1]!s_val_pb_lf($A572,$B$1)</f>
        <v>2.0798237323761</v>
      </c>
      <c r="L572">
        <f>[1]!s_val_dividendyield2($A572,$B$1)</f>
        <v>0.80915848147925995</v>
      </c>
      <c r="M572">
        <f>[1]!s_val_evtoebitda($A572,$B$1)</f>
        <v>18.737702858514901</v>
      </c>
      <c r="N572">
        <f>[1]!s_risk_betar24($A572,$B$1)</f>
        <v>0.83149999380111705</v>
      </c>
      <c r="O572">
        <f>[1]!s_profitnotice_changeratio($A572,$B$1)</f>
        <v>0</v>
      </c>
      <c r="P572">
        <f>IFERROR([1]!i_pq_pctchange($A572,TEXT(DATE(YEAR($B$1),1,1),"yyyy-mm-dd"),$B$1),"")</f>
        <v>19.306930693069301</v>
      </c>
      <c r="Q572">
        <f>[1]!s_west_netprofit($A572,YEAR($B$1),$B$1,180)</f>
        <v>435000000</v>
      </c>
      <c r="R572">
        <f>[1]!s_west_eps($A572,YEAR($B$1),$B$1,180)</f>
        <v>0.174099996685982</v>
      </c>
      <c r="S572">
        <f>[1]!s_west_instnum_np($A572,YEAR($B$1),$B$1,180)</f>
        <v>2</v>
      </c>
      <c r="T572">
        <f>[1]!s_west_stdnetprofit($A572,YEAR($B$1),$B$1,180)</f>
        <v>115965512</v>
      </c>
      <c r="U572">
        <f>[1]!s_west_mediannetprofit($A572,YEAR($B$1),$B$1,180)</f>
        <v>435000000</v>
      </c>
      <c r="V572">
        <f>[1]!s_west_maxnetprofit($A572,YEAR($B$1),$B$1,180)</f>
        <v>517000000</v>
      </c>
      <c r="W572">
        <f>[1]!s_west_minnetprofit($A572,YEAR($B$1),$B$1,180)</f>
        <v>353000000</v>
      </c>
      <c r="X572">
        <f>[1]!s_west_netprofit($A572,YEAR($B$1)+1,$B$1,180)</f>
        <v>682500000</v>
      </c>
      <c r="Y572">
        <f>[1]!s_west_eps($A572,YEAR($B$1)+1,$B$1,180)</f>
        <v>0.27320000529289201</v>
      </c>
      <c r="Z572">
        <f>[1]!s_west_instnum_np($A572,YEAR($B$1)+1,$B$1,180)</f>
        <v>2</v>
      </c>
      <c r="AA572">
        <f>[1]!s_west_stdnetprofit($A572,YEAR($B$1)+1,$B$1,180)</f>
        <v>41719300</v>
      </c>
      <c r="AB572">
        <f>[1]!s_west_mediannetprofit($A572,YEAR($B$1)+1,$B$1,180)</f>
        <v>682500000</v>
      </c>
      <c r="AC572">
        <f>[1]!s_west_maxnetprofit($A572,YEAR($B$1)+1,$B$1,180)</f>
        <v>712000000</v>
      </c>
      <c r="AD572">
        <f>[1]!s_west_minnetprofit($A572,YEAR($B$1)+1,$B$1,180)</f>
        <v>653000000</v>
      </c>
      <c r="AE572">
        <f>[1]!s_west_avgroe($A572,YEAR($B$1),$B$1,180)</f>
        <v>5</v>
      </c>
      <c r="AF572">
        <f>IFERROR([1]!s_info_indexweight($A572,$B$1,"000016.SH"),"")</f>
        <v>0</v>
      </c>
      <c r="AG572">
        <f>IFERROR([1]!s_info_indexweight($A572,$B$1,"000300.SH"),"")</f>
        <v>0</v>
      </c>
      <c r="AH572">
        <f>IFERROR([1]!s_info_indexweight($A572,$B$1,"000905.SH"),"")</f>
        <v>0</v>
      </c>
      <c r="AI572">
        <f>IFERROR([1]!s_info_indexweight($A572,$B$1,"000852.SH"),"")</f>
        <v>0.191</v>
      </c>
    </row>
    <row r="573" spans="1:35">
      <c r="A573" t="s">
        <v>605</v>
      </c>
      <c r="B573">
        <f>[1]!s_dq_close($A573,$B$1,3)</f>
        <v>5.36</v>
      </c>
      <c r="C573">
        <f>[1]!s_dq_volume($A573,$B$1)</f>
        <v>35476290</v>
      </c>
      <c r="D573">
        <f>[1]!s_dq_amount($A573,$B$1)</f>
        <v>189729088</v>
      </c>
      <c r="E573">
        <f>[1]!s_dq_turn($A573,$B$1)</f>
        <v>2.30105052216082</v>
      </c>
      <c r="F573">
        <f>[1]!S_VAL_MV($A573,$B$1)</f>
        <v>9314512994</v>
      </c>
      <c r="G573">
        <f>[1]!s_val_ev($A573,$B$1)</f>
        <v>9314512994</v>
      </c>
      <c r="H573">
        <f>[1]!s_val_ev1($A573,$B$1)</f>
        <v>9469533003.2999992</v>
      </c>
      <c r="I573">
        <f>IFERROR([1]!s_mq_amount($A573,$B$1),"")</f>
        <v>399287840</v>
      </c>
      <c r="J573">
        <f>[1]!s_val_pe_ttm($A573,$B$1)</f>
        <v>-1296.10009765625</v>
      </c>
      <c r="K573">
        <f>[1]!s_val_pb_lf($A573,$B$1)</f>
        <v>3.51811718940735</v>
      </c>
      <c r="L573">
        <f>[1]!s_val_dividendyield2($A573,$B$1)</f>
        <v>0</v>
      </c>
      <c r="M573">
        <f>[1]!s_val_evtoebitda($A573,$B$1)</f>
        <v>483.22022282121702</v>
      </c>
      <c r="N573">
        <f>[1]!s_risk_betar24($A573,$B$1)</f>
        <v>1.66879999637604</v>
      </c>
      <c r="O573">
        <f>[1]!s_profitnotice_changeratio($A573,$B$1)</f>
        <v>0</v>
      </c>
      <c r="P573">
        <f>IFERROR([1]!i_pq_pctchange($A573,TEXT(DATE(YEAR($B$1),1,1),"yyyy-mm-dd"),$B$1),"")</f>
        <v>-12.1311475409836</v>
      </c>
      <c r="Q573">
        <f>[1]!s_west_netprofit($A573,YEAR($B$1),$B$1,180)</f>
        <v>0</v>
      </c>
      <c r="R573">
        <f>[1]!s_west_eps($A573,YEAR($B$1),$B$1,180)</f>
        <v>0</v>
      </c>
      <c r="S573">
        <f>[1]!s_west_instnum_np($A573,YEAR($B$1),$B$1,180)</f>
        <v>0</v>
      </c>
      <c r="T573">
        <f>[1]!s_west_stdnetprofit($A573,YEAR($B$1),$B$1,180)</f>
        <v>0</v>
      </c>
      <c r="U573">
        <f>[1]!s_west_mediannetprofit($A573,YEAR($B$1),$B$1,180)</f>
        <v>0</v>
      </c>
      <c r="V573">
        <f>[1]!s_west_maxnetprofit($A573,YEAR($B$1),$B$1,180)</f>
        <v>0</v>
      </c>
      <c r="W573">
        <f>[1]!s_west_minnetprofit($A573,YEAR($B$1),$B$1,180)</f>
        <v>0</v>
      </c>
      <c r="X573">
        <f>[1]!s_west_netprofit($A573,YEAR($B$1)+1,$B$1,180)</f>
        <v>0</v>
      </c>
      <c r="Y573">
        <f>[1]!s_west_eps($A573,YEAR($B$1)+1,$B$1,180)</f>
        <v>0</v>
      </c>
      <c r="Z573">
        <f>[1]!s_west_instnum_np($A573,YEAR($B$1)+1,$B$1,180)</f>
        <v>0</v>
      </c>
      <c r="AA573">
        <f>[1]!s_west_stdnetprofit($A573,YEAR($B$1)+1,$B$1,180)</f>
        <v>0</v>
      </c>
      <c r="AB573">
        <f>[1]!s_west_mediannetprofit($A573,YEAR($B$1)+1,$B$1,180)</f>
        <v>0</v>
      </c>
      <c r="AC573">
        <f>[1]!s_west_maxnetprofit($A573,YEAR($B$1)+1,$B$1,180)</f>
        <v>0</v>
      </c>
      <c r="AD573">
        <f>[1]!s_west_minnetprofit($A573,YEAR($B$1)+1,$B$1,180)</f>
        <v>0</v>
      </c>
      <c r="AE573">
        <f>[1]!s_west_avgroe($A573,YEAR($B$1),$B$1,180)</f>
        <v>0</v>
      </c>
      <c r="AF573">
        <f>IFERROR([1]!s_info_indexweight($A573,$B$1,"000016.SH"),"")</f>
        <v>0</v>
      </c>
      <c r="AG573">
        <f>IFERROR([1]!s_info_indexweight($A573,$B$1,"000300.SH"),"")</f>
        <v>0</v>
      </c>
      <c r="AH573">
        <f>IFERROR([1]!s_info_indexweight($A573,$B$1,"000905.SH"),"")</f>
        <v>0</v>
      </c>
      <c r="AI573">
        <f>IFERROR([1]!s_info_indexweight($A573,$B$1,"000852.SH"),"")</f>
        <v>9.9000000000000005E-2</v>
      </c>
    </row>
    <row r="574" spans="1:35">
      <c r="A574" t="s">
        <v>606</v>
      </c>
      <c r="B574">
        <f>[1]!s_dq_close($A574,$B$1,3)</f>
        <v>30</v>
      </c>
      <c r="C574">
        <f>[1]!s_dq_volume($A574,$B$1)</f>
        <v>10621524</v>
      </c>
      <c r="D574">
        <f>[1]!s_dq_amount($A574,$B$1)</f>
        <v>323672466</v>
      </c>
      <c r="E574">
        <f>[1]!s_dq_turn($A574,$B$1)</f>
        <v>1.92713557759423</v>
      </c>
      <c r="F574">
        <f>[1]!S_VAL_MV($A574,$B$1)</f>
        <v>17159488200</v>
      </c>
      <c r="G574">
        <f>[1]!s_val_ev($A574,$B$1)</f>
        <v>17159488200</v>
      </c>
      <c r="H574">
        <f>[1]!s_val_ev1($A574,$B$1)</f>
        <v>17867444190.950001</v>
      </c>
      <c r="I574">
        <f>IFERROR([1]!s_mq_amount($A574,$B$1),"")</f>
        <v>685512599</v>
      </c>
      <c r="J574">
        <f>[1]!s_val_pe_ttm($A574,$B$1)</f>
        <v>40.065071105957003</v>
      </c>
      <c r="K574">
        <f>[1]!s_val_pb_lf($A574,$B$1)</f>
        <v>5.2624044418334996</v>
      </c>
      <c r="L574">
        <f>[1]!s_val_dividendyield2($A574,$B$1)</f>
        <v>0.33333333333333298</v>
      </c>
      <c r="M574">
        <f>[1]!s_val_evtoebitda($A574,$B$1)</f>
        <v>19.154252873686499</v>
      </c>
      <c r="N574">
        <f>[1]!s_risk_betar24($A574,$B$1)</f>
        <v>2.0569999217987101</v>
      </c>
      <c r="O574">
        <f>[1]!s_profitnotice_changeratio($A574,$B$1)</f>
        <v>0</v>
      </c>
      <c r="P574">
        <f>IFERROR([1]!i_pq_pctchange($A574,TEXT(DATE(YEAR($B$1),1,1),"yyyy-mm-dd"),$B$1),"")</f>
        <v>-24.025281716017499</v>
      </c>
      <c r="Q574">
        <f>[1]!s_west_netprofit($A574,YEAR($B$1),$B$1,180)</f>
        <v>617600000</v>
      </c>
      <c r="R574">
        <f>[1]!s_west_eps($A574,YEAR($B$1),$B$1,180)</f>
        <v>1.07969999313354</v>
      </c>
      <c r="S574">
        <f>[1]!s_west_instnum_np($A574,YEAR($B$1),$B$1,180)</f>
        <v>5</v>
      </c>
      <c r="T574">
        <f>[1]!s_west_stdnetprofit($A574,YEAR($B$1),$B$1,180)</f>
        <v>6693280</v>
      </c>
      <c r="U574">
        <f>[1]!s_west_mediannetprofit($A574,YEAR($B$1),$B$1,180)</f>
        <v>615000000</v>
      </c>
      <c r="V574">
        <f>[1]!s_west_maxnetprofit($A574,YEAR($B$1),$B$1,180)</f>
        <v>629000000</v>
      </c>
      <c r="W574">
        <f>[1]!s_west_minnetprofit($A574,YEAR($B$1),$B$1,180)</f>
        <v>613000000</v>
      </c>
      <c r="X574">
        <f>[1]!s_west_netprofit($A574,YEAR($B$1)+1,$B$1,180)</f>
        <v>736800000</v>
      </c>
      <c r="Y574">
        <f>[1]!s_west_eps($A574,YEAR($B$1)+1,$B$1,180)</f>
        <v>1.2881000041961701</v>
      </c>
      <c r="Z574">
        <f>[1]!s_west_instnum_np($A574,YEAR($B$1)+1,$B$1,180)</f>
        <v>5</v>
      </c>
      <c r="AA574">
        <f>[1]!s_west_stdnetprofit($A574,YEAR($B$1)+1,$B$1,180)</f>
        <v>28674030</v>
      </c>
      <c r="AB574">
        <f>[1]!s_west_mediannetprofit($A574,YEAR($B$1)+1,$B$1,180)</f>
        <v>731000000</v>
      </c>
      <c r="AC574">
        <f>[1]!s_west_maxnetprofit($A574,YEAR($B$1)+1,$B$1,180)</f>
        <v>784000000</v>
      </c>
      <c r="AD574">
        <f>[1]!s_west_minnetprofit($A574,YEAR($B$1)+1,$B$1,180)</f>
        <v>709000000</v>
      </c>
      <c r="AE574">
        <f>[1]!s_west_avgroe($A574,YEAR($B$1),$B$1,180)</f>
        <v>16.752000808715799</v>
      </c>
      <c r="AF574">
        <f>IFERROR([1]!s_info_indexweight($A574,$B$1,"000016.SH"),"")</f>
        <v>0</v>
      </c>
      <c r="AG574">
        <f>IFERROR([1]!s_info_indexweight($A574,$B$1,"000300.SH"),"")</f>
        <v>0</v>
      </c>
      <c r="AH574">
        <f>IFERROR([1]!s_info_indexweight($A574,$B$1,"000905.SH"),"")</f>
        <v>9.9000000000000005E-2</v>
      </c>
      <c r="AI574">
        <f>IFERROR([1]!s_info_indexweight($A574,$B$1,"000852.SH"),"")</f>
        <v>0</v>
      </c>
    </row>
    <row r="575" spans="1:35">
      <c r="A575" t="s">
        <v>607</v>
      </c>
      <c r="B575">
        <f>[1]!s_dq_close($A575,$B$1,3)</f>
        <v>16.73</v>
      </c>
      <c r="C575">
        <f>[1]!s_dq_volume($A575,$B$1)</f>
        <v>12899405</v>
      </c>
      <c r="D575">
        <f>[1]!s_dq_amount($A575,$B$1)</f>
        <v>215608456</v>
      </c>
      <c r="E575">
        <f>[1]!s_dq_turn($A575,$B$1)</f>
        <v>2.2791312926082301</v>
      </c>
      <c r="F575">
        <f>[1]!S_VAL_MV($A575,$B$1)</f>
        <v>9501062361</v>
      </c>
      <c r="G575">
        <f>[1]!s_val_ev($A575,$B$1)</f>
        <v>9501062361</v>
      </c>
      <c r="H575">
        <f>[1]!s_val_ev1($A575,$B$1)</f>
        <v>10122343795.74</v>
      </c>
      <c r="I575">
        <f>IFERROR([1]!s_mq_amount($A575,$B$1),"")</f>
        <v>386048562</v>
      </c>
      <c r="J575">
        <f>[1]!s_val_pe_ttm($A575,$B$1)</f>
        <v>605.857177734375</v>
      </c>
      <c r="K575">
        <f>[1]!s_val_pb_lf($A575,$B$1)</f>
        <v>5.3909382820129403</v>
      </c>
      <c r="L575">
        <f>[1]!s_val_dividendyield2($A575,$B$1)</f>
        <v>0.43686122007130401</v>
      </c>
      <c r="M575">
        <f>[1]!s_val_evtoebitda($A575,$B$1)</f>
        <v>67.265314143344796</v>
      </c>
      <c r="N575">
        <f>[1]!s_risk_betar24($A575,$B$1)</f>
        <v>2.3736000061035201</v>
      </c>
      <c r="O575">
        <f>[1]!s_profitnotice_changeratio($A575,$B$1)</f>
        <v>0</v>
      </c>
      <c r="P575">
        <f>IFERROR([1]!i_pq_pctchange($A575,TEXT(DATE(YEAR($B$1),1,1),"yyyy-mm-dd"),$B$1),"")</f>
        <v>-41.153710868800601</v>
      </c>
      <c r="Q575">
        <f>[1]!s_west_netprofit($A575,YEAR($B$1),$B$1,180)</f>
        <v>0</v>
      </c>
      <c r="R575">
        <f>[1]!s_west_eps($A575,YEAR($B$1),$B$1,180)</f>
        <v>0</v>
      </c>
      <c r="S575">
        <f>[1]!s_west_instnum_np($A575,YEAR($B$1),$B$1,180)</f>
        <v>0</v>
      </c>
      <c r="T575">
        <f>[1]!s_west_stdnetprofit($A575,YEAR($B$1),$B$1,180)</f>
        <v>0</v>
      </c>
      <c r="U575">
        <f>[1]!s_west_mediannetprofit($A575,YEAR($B$1),$B$1,180)</f>
        <v>0</v>
      </c>
      <c r="V575">
        <f>[1]!s_west_maxnetprofit($A575,YEAR($B$1),$B$1,180)</f>
        <v>0</v>
      </c>
      <c r="W575">
        <f>[1]!s_west_minnetprofit($A575,YEAR($B$1),$B$1,180)</f>
        <v>0</v>
      </c>
      <c r="X575">
        <f>[1]!s_west_netprofit($A575,YEAR($B$1)+1,$B$1,180)</f>
        <v>0</v>
      </c>
      <c r="Y575">
        <f>[1]!s_west_eps($A575,YEAR($B$1)+1,$B$1,180)</f>
        <v>0</v>
      </c>
      <c r="Z575">
        <f>[1]!s_west_instnum_np($A575,YEAR($B$1)+1,$B$1,180)</f>
        <v>0</v>
      </c>
      <c r="AA575">
        <f>[1]!s_west_stdnetprofit($A575,YEAR($B$1)+1,$B$1,180)</f>
        <v>0</v>
      </c>
      <c r="AB575">
        <f>[1]!s_west_mediannetprofit($A575,YEAR($B$1)+1,$B$1,180)</f>
        <v>0</v>
      </c>
      <c r="AC575">
        <f>[1]!s_west_maxnetprofit($A575,YEAR($B$1)+1,$B$1,180)</f>
        <v>0</v>
      </c>
      <c r="AD575">
        <f>[1]!s_west_minnetprofit($A575,YEAR($B$1)+1,$B$1,180)</f>
        <v>0</v>
      </c>
      <c r="AE575">
        <f>[1]!s_west_avgroe($A575,YEAR($B$1),$B$1,180)</f>
        <v>0</v>
      </c>
      <c r="AF575">
        <f>IFERROR([1]!s_info_indexweight($A575,$B$1,"000016.SH"),"")</f>
        <v>0</v>
      </c>
      <c r="AG575">
        <f>IFERROR([1]!s_info_indexweight($A575,$B$1,"000300.SH"),"")</f>
        <v>0</v>
      </c>
      <c r="AH575">
        <f>IFERROR([1]!s_info_indexweight($A575,$B$1,"000905.SH"),"")</f>
        <v>0</v>
      </c>
      <c r="AI575">
        <f>IFERROR([1]!s_info_indexweight($A575,$B$1,"000852.SH"),"")</f>
        <v>8.4000000000000005E-2</v>
      </c>
    </row>
    <row r="576" spans="1:35">
      <c r="A576" t="s">
        <v>608</v>
      </c>
      <c r="B576">
        <f>[1]!s_dq_close($A576,$B$1,3)</f>
        <v>23.95</v>
      </c>
      <c r="C576">
        <f>[1]!s_dq_volume($A576,$B$1)</f>
        <v>26158525</v>
      </c>
      <c r="D576">
        <f>[1]!s_dq_amount($A576,$B$1)</f>
        <v>625632906</v>
      </c>
      <c r="E576">
        <f>[1]!s_dq_turn($A576,$B$1)</f>
        <v>2.8559719642683099</v>
      </c>
      <c r="F576">
        <f>[1]!S_VAL_MV($A576,$B$1)</f>
        <v>22041996018.849998</v>
      </c>
      <c r="G576">
        <f>[1]!s_val_ev($A576,$B$1)</f>
        <v>22041996018.849998</v>
      </c>
      <c r="H576">
        <f>[1]!s_val_ev1($A576,$B$1)</f>
        <v>22955666228.400002</v>
      </c>
      <c r="I576">
        <f>IFERROR([1]!s_mq_amount($A576,$B$1),"")</f>
        <v>1346962260</v>
      </c>
      <c r="J576">
        <f>[1]!s_val_pe_ttm($A576,$B$1)</f>
        <v>189.229904174805</v>
      </c>
      <c r="K576">
        <f>[1]!s_val_pb_lf($A576,$B$1)</f>
        <v>5.12066602706909</v>
      </c>
      <c r="L576">
        <f>[1]!s_val_dividendyield2($A576,$B$1)</f>
        <v>0.20544447703952801</v>
      </c>
      <c r="M576">
        <f>[1]!s_val_evtoebitda($A576,$B$1)</f>
        <v>37.690114783838602</v>
      </c>
      <c r="N576">
        <f>[1]!s_risk_betar24($A576,$B$1)</f>
        <v>1.0375000238418599</v>
      </c>
      <c r="O576">
        <f>[1]!s_profitnotice_changeratio($A576,$B$1)</f>
        <v>0</v>
      </c>
      <c r="P576">
        <f>IFERROR([1]!i_pq_pctchange($A576,TEXT(DATE(YEAR($B$1),1,1),"yyyy-mm-dd"),$B$1),"")</f>
        <v>-12.9595229248972</v>
      </c>
      <c r="Q576">
        <f>[1]!s_west_netprofit($A576,YEAR($B$1),$B$1,180)</f>
        <v>0</v>
      </c>
      <c r="R576">
        <f>[1]!s_west_eps($A576,YEAR($B$1),$B$1,180)</f>
        <v>0</v>
      </c>
      <c r="S576">
        <f>[1]!s_west_instnum_np($A576,YEAR($B$1),$B$1,180)</f>
        <v>0</v>
      </c>
      <c r="T576">
        <f>[1]!s_west_stdnetprofit($A576,YEAR($B$1),$B$1,180)</f>
        <v>0</v>
      </c>
      <c r="U576">
        <f>[1]!s_west_mediannetprofit($A576,YEAR($B$1),$B$1,180)</f>
        <v>0</v>
      </c>
      <c r="V576">
        <f>[1]!s_west_maxnetprofit($A576,YEAR($B$1),$B$1,180)</f>
        <v>0</v>
      </c>
      <c r="W576">
        <f>[1]!s_west_minnetprofit($A576,YEAR($B$1),$B$1,180)</f>
        <v>0</v>
      </c>
      <c r="X576">
        <f>[1]!s_west_netprofit($A576,YEAR($B$1)+1,$B$1,180)</f>
        <v>0</v>
      </c>
      <c r="Y576">
        <f>[1]!s_west_eps($A576,YEAR($B$1)+1,$B$1,180)</f>
        <v>0</v>
      </c>
      <c r="Z576">
        <f>[1]!s_west_instnum_np($A576,YEAR($B$1)+1,$B$1,180)</f>
        <v>0</v>
      </c>
      <c r="AA576">
        <f>[1]!s_west_stdnetprofit($A576,YEAR($B$1)+1,$B$1,180)</f>
        <v>0</v>
      </c>
      <c r="AB576">
        <f>[1]!s_west_mediannetprofit($A576,YEAR($B$1)+1,$B$1,180)</f>
        <v>0</v>
      </c>
      <c r="AC576">
        <f>[1]!s_west_maxnetprofit($A576,YEAR($B$1)+1,$B$1,180)</f>
        <v>0</v>
      </c>
      <c r="AD576">
        <f>[1]!s_west_minnetprofit($A576,YEAR($B$1)+1,$B$1,180)</f>
        <v>0</v>
      </c>
      <c r="AE576">
        <f>[1]!s_west_avgroe($A576,YEAR($B$1),$B$1,180)</f>
        <v>0</v>
      </c>
      <c r="AF576">
        <f>IFERROR([1]!s_info_indexweight($A576,$B$1,"000016.SH"),"")</f>
        <v>0</v>
      </c>
      <c r="AG576">
        <f>IFERROR([1]!s_info_indexweight($A576,$B$1,"000300.SH"),"")</f>
        <v>0</v>
      </c>
      <c r="AH576">
        <f>IFERROR([1]!s_info_indexweight($A576,$B$1,"000905.SH"),"")</f>
        <v>0</v>
      </c>
      <c r="AI576">
        <f>IFERROR([1]!s_info_indexweight($A576,$B$1,"000852.SH"),"")</f>
        <v>0.16800000000000001</v>
      </c>
    </row>
    <row r="577" spans="1:35">
      <c r="A577" t="s">
        <v>609</v>
      </c>
      <c r="B577">
        <f>[1]!s_dq_close($A577,$B$1,3)</f>
        <v>21.68</v>
      </c>
      <c r="C577">
        <f>[1]!s_dq_volume($A577,$B$1)</f>
        <v>24948295</v>
      </c>
      <c r="D577">
        <f>[1]!s_dq_amount($A577,$B$1)</f>
        <v>536547573</v>
      </c>
      <c r="E577">
        <f>[1]!s_dq_turn($A577,$B$1)</f>
        <v>4.90123772096862</v>
      </c>
      <c r="F577">
        <f>[1]!S_VAL_MV($A577,$B$1)</f>
        <v>14615872961.76</v>
      </c>
      <c r="G577">
        <f>[1]!s_val_ev($A577,$B$1)</f>
        <v>14615872961.76</v>
      </c>
      <c r="H577">
        <f>[1]!s_val_ev1($A577,$B$1)</f>
        <v>14689859060.209999</v>
      </c>
      <c r="I577">
        <f>IFERROR([1]!s_mq_amount($A577,$B$1),"")</f>
        <v>1093903605</v>
      </c>
      <c r="J577">
        <f>[1]!s_val_pe_ttm($A577,$B$1)</f>
        <v>34.418010711669901</v>
      </c>
      <c r="K577">
        <f>[1]!s_val_pb_lf($A577,$B$1)</f>
        <v>5.7992758750915501</v>
      </c>
      <c r="L577">
        <f>[1]!s_val_dividendyield2($A577,$B$1)</f>
        <v>0.41512915129151301</v>
      </c>
      <c r="M577">
        <f>[1]!s_val_evtoebitda($A577,$B$1)</f>
        <v>26.142831538991</v>
      </c>
      <c r="N577">
        <f>[1]!s_risk_betar24($A577,$B$1)</f>
        <v>1.4835000038146999</v>
      </c>
      <c r="O577">
        <f>[1]!s_profitnotice_changeratio($A577,$B$1)</f>
        <v>0</v>
      </c>
      <c r="P577">
        <f>IFERROR([1]!i_pq_pctchange($A577,TEXT(DATE(YEAR($B$1),1,1),"yyyy-mm-dd"),$B$1),"")</f>
        <v>7.1146245059288802</v>
      </c>
      <c r="Q577">
        <f>[1]!s_west_netprofit($A577,YEAR($B$1),$B$1,180)</f>
        <v>469800000</v>
      </c>
      <c r="R577">
        <f>[1]!s_west_eps($A577,YEAR($B$1),$B$1,180)</f>
        <v>0.69690001010894798</v>
      </c>
      <c r="S577">
        <f>[1]!s_west_instnum_np($A577,YEAR($B$1),$B$1,180)</f>
        <v>5</v>
      </c>
      <c r="T577">
        <f>[1]!s_west_stdnetprofit($A577,YEAR($B$1),$B$1,180)</f>
        <v>16238842</v>
      </c>
      <c r="U577">
        <f>[1]!s_west_mediannetprofit($A577,YEAR($B$1),$B$1,180)</f>
        <v>463000000</v>
      </c>
      <c r="V577">
        <f>[1]!s_west_maxnetprofit($A577,YEAR($B$1),$B$1,180)</f>
        <v>490000000</v>
      </c>
      <c r="W577">
        <f>[1]!s_west_minnetprofit($A577,YEAR($B$1),$B$1,180)</f>
        <v>453000000</v>
      </c>
      <c r="X577">
        <f>[1]!s_west_netprofit($A577,YEAR($B$1)+1,$B$1,180)</f>
        <v>580800000</v>
      </c>
      <c r="Y577">
        <f>[1]!s_west_eps($A577,YEAR($B$1)+1,$B$1,180)</f>
        <v>0.861500024795532</v>
      </c>
      <c r="Z577">
        <f>[1]!s_west_instnum_np($A577,YEAR($B$1)+1,$B$1,180)</f>
        <v>5</v>
      </c>
      <c r="AA577">
        <f>[1]!s_west_stdnetprofit($A577,YEAR($B$1)+1,$B$1,180)</f>
        <v>43945421</v>
      </c>
      <c r="AB577">
        <f>[1]!s_west_mediannetprofit($A577,YEAR($B$1)+1,$B$1,180)</f>
        <v>575000000</v>
      </c>
      <c r="AC577">
        <f>[1]!s_west_maxnetprofit($A577,YEAR($B$1)+1,$B$1,180)</f>
        <v>627000000</v>
      </c>
      <c r="AD577">
        <f>[1]!s_west_minnetprofit($A577,YEAR($B$1)+1,$B$1,180)</f>
        <v>535000000</v>
      </c>
      <c r="AE577">
        <f>[1]!s_west_avgroe($A577,YEAR($B$1),$B$1,180)</f>
        <v>16.5200004577637</v>
      </c>
      <c r="AF577">
        <f>IFERROR([1]!s_info_indexweight($A577,$B$1,"000016.SH"),"")</f>
        <v>0</v>
      </c>
      <c r="AG577">
        <f>IFERROR([1]!s_info_indexweight($A577,$B$1,"000300.SH"),"")</f>
        <v>0</v>
      </c>
      <c r="AH577">
        <f>IFERROR([1]!s_info_indexweight($A577,$B$1,"000905.SH"),"")</f>
        <v>0</v>
      </c>
      <c r="AI577">
        <f>IFERROR([1]!s_info_indexweight($A577,$B$1,"000852.SH"),"")</f>
        <v>0.112</v>
      </c>
    </row>
    <row r="578" spans="1:35">
      <c r="A578" t="s">
        <v>610</v>
      </c>
      <c r="B578">
        <f>[1]!s_dq_close($A578,$B$1,3)</f>
        <v>33.11</v>
      </c>
      <c r="C578">
        <f>[1]!s_dq_volume($A578,$B$1)</f>
        <v>49110128</v>
      </c>
      <c r="D578">
        <f>[1]!s_dq_amount($A578,$B$1)</f>
        <v>1633627567</v>
      </c>
      <c r="E578">
        <f>[1]!s_dq_turn($A578,$B$1)</f>
        <v>3.6181776983017202</v>
      </c>
      <c r="F578">
        <f>[1]!S_VAL_MV($A578,$B$1)</f>
        <v>45073698646.129997</v>
      </c>
      <c r="G578">
        <f>[1]!s_val_ev($A578,$B$1)</f>
        <v>45073698646.129997</v>
      </c>
      <c r="H578">
        <f>[1]!s_val_ev1($A578,$B$1)</f>
        <v>55174058324.25</v>
      </c>
      <c r="I578">
        <f>IFERROR([1]!s_mq_amount($A578,$B$1),"")</f>
        <v>3282797739</v>
      </c>
      <c r="J578">
        <f>[1]!s_val_pe_ttm($A578,$B$1)</f>
        <v>82.24755859375</v>
      </c>
      <c r="K578">
        <f>[1]!s_val_pb_lf($A578,$B$1)</f>
        <v>5.3051657676696804</v>
      </c>
      <c r="L578">
        <f>[1]!s_val_dividendyield2($A578,$B$1)</f>
        <v>0</v>
      </c>
      <c r="M578">
        <f>[1]!s_val_evtoebitda($A578,$B$1)</f>
        <v>26.299828641087199</v>
      </c>
      <c r="N578">
        <f>[1]!s_risk_betar24($A578,$B$1)</f>
        <v>0.74470001459121704</v>
      </c>
      <c r="O578">
        <f>[1]!s_profitnotice_changeratio($A578,$B$1)</f>
        <v>0</v>
      </c>
      <c r="P578">
        <f>IFERROR([1]!i_pq_pctchange($A578,TEXT(DATE(YEAR($B$1),1,1),"yyyy-mm-dd"),$B$1),"")</f>
        <v>-28.795698924731202</v>
      </c>
      <c r="Q578">
        <f>[1]!s_west_netprofit($A578,YEAR($B$1),$B$1,180)</f>
        <v>950708000</v>
      </c>
      <c r="R578">
        <f>[1]!s_west_eps($A578,YEAR($B$1),$B$1,180)</f>
        <v>0.69840002059936501</v>
      </c>
      <c r="S578">
        <f>[1]!s_west_instnum_np($A578,YEAR($B$1),$B$1,180)</f>
        <v>5</v>
      </c>
      <c r="T578">
        <f>[1]!s_west_stdnetprofit($A578,YEAR($B$1),$B$1,180)</f>
        <v>103691110</v>
      </c>
      <c r="U578">
        <f>[1]!s_west_mediannetprofit($A578,YEAR($B$1),$B$1,180)</f>
        <v>921000000</v>
      </c>
      <c r="V578">
        <f>[1]!s_west_maxnetprofit($A578,YEAR($B$1),$B$1,180)</f>
        <v>1126000000</v>
      </c>
      <c r="W578">
        <f>[1]!s_west_minnetprofit($A578,YEAR($B$1),$B$1,180)</f>
        <v>853000000</v>
      </c>
      <c r="X578">
        <f>[1]!s_west_netprofit($A578,YEAR($B$1)+1,$B$1,180)</f>
        <v>1328476000</v>
      </c>
      <c r="Y578">
        <f>[1]!s_west_eps($A578,YEAR($B$1)+1,$B$1,180)</f>
        <v>0.97589999437332198</v>
      </c>
      <c r="Z578">
        <f>[1]!s_west_instnum_np($A578,YEAR($B$1)+1,$B$1,180)</f>
        <v>5</v>
      </c>
      <c r="AA578">
        <f>[1]!s_west_stdnetprofit($A578,YEAR($B$1)+1,$B$1,180)</f>
        <v>191098647</v>
      </c>
      <c r="AB578">
        <f>[1]!s_west_mediannetprofit($A578,YEAR($B$1)+1,$B$1,180)</f>
        <v>1277000000</v>
      </c>
      <c r="AC578">
        <f>[1]!s_west_maxnetprofit($A578,YEAR($B$1)+1,$B$1,180)</f>
        <v>1660000000</v>
      </c>
      <c r="AD578">
        <f>[1]!s_west_minnetprofit($A578,YEAR($B$1)+1,$B$1,180)</f>
        <v>1191000000</v>
      </c>
      <c r="AE578">
        <f>[1]!s_west_avgroe($A578,YEAR($B$1),$B$1,180)</f>
        <v>10.6400003433228</v>
      </c>
      <c r="AF578">
        <f>IFERROR([1]!s_info_indexweight($A578,$B$1,"000016.SH"),"")</f>
        <v>0</v>
      </c>
      <c r="AG578">
        <f>IFERROR([1]!s_info_indexweight($A578,$B$1,"000300.SH"),"")</f>
        <v>0</v>
      </c>
      <c r="AH578">
        <f>IFERROR([1]!s_info_indexweight($A578,$B$1,"000905.SH"),"")</f>
        <v>0.30099999999999999</v>
      </c>
      <c r="AI578">
        <f>IFERROR([1]!s_info_indexweight($A578,$B$1,"000852.SH"),"")</f>
        <v>0</v>
      </c>
    </row>
    <row r="579" spans="1:35">
      <c r="A579" t="s">
        <v>611</v>
      </c>
      <c r="B579">
        <f>[1]!s_dq_close($A579,$B$1,3)</f>
        <v>16.28</v>
      </c>
      <c r="C579">
        <f>[1]!s_dq_volume($A579,$B$1)</f>
        <v>2267200</v>
      </c>
      <c r="D579">
        <f>[1]!s_dq_amount($A579,$B$1)</f>
        <v>37062276</v>
      </c>
      <c r="E579">
        <f>[1]!s_dq_turn($A579,$B$1)</f>
        <v>0.67954344343833395</v>
      </c>
      <c r="F579">
        <f>[1]!S_VAL_MV($A579,$B$1)</f>
        <v>7566206613.6800003</v>
      </c>
      <c r="G579">
        <f>[1]!s_val_ev($A579,$B$1)</f>
        <v>7566206613.6800003</v>
      </c>
      <c r="H579">
        <f>[1]!s_val_ev1($A579,$B$1)</f>
        <v>9093596882.8700008</v>
      </c>
      <c r="I579">
        <f>IFERROR([1]!s_mq_amount($A579,$B$1),"")</f>
        <v>85346658</v>
      </c>
      <c r="J579">
        <f>[1]!s_val_pe_ttm($A579,$B$1)</f>
        <v>19.286439895629901</v>
      </c>
      <c r="K579">
        <f>[1]!s_val_pb_lf($A579,$B$1)</f>
        <v>1.6344401836395299</v>
      </c>
      <c r="L579">
        <f>[1]!s_val_dividendyield2($A579,$B$1)</f>
        <v>2.4005019697930399</v>
      </c>
      <c r="M579">
        <f>[1]!s_val_evtoebitda($A579,$B$1)</f>
        <v>11.718737504036801</v>
      </c>
      <c r="N579">
        <f>[1]!s_risk_betar24($A579,$B$1)</f>
        <v>1.2158000469207799</v>
      </c>
      <c r="O579">
        <f>[1]!s_profitnotice_changeratio($A579,$B$1)</f>
        <v>0</v>
      </c>
      <c r="P579">
        <f>IFERROR([1]!i_pq_pctchange($A579,TEXT(DATE(YEAR($B$1),1,1),"yyyy-mm-dd"),$B$1),"")</f>
        <v>-11.317335048624001</v>
      </c>
      <c r="Q579">
        <f>[1]!s_west_netprofit($A579,YEAR($B$1),$B$1,180)</f>
        <v>459252000</v>
      </c>
      <c r="R579">
        <f>[1]!s_west_eps($A579,YEAR($B$1),$B$1,180)</f>
        <v>0.98799997568130504</v>
      </c>
      <c r="S579">
        <f>[1]!s_west_instnum_np($A579,YEAR($B$1),$B$1,180)</f>
        <v>10</v>
      </c>
      <c r="T579">
        <f>[1]!s_west_stdnetprofit($A579,YEAR($B$1),$B$1,180)</f>
        <v>31546203</v>
      </c>
      <c r="U579">
        <f>[1]!s_west_mediannetprofit($A579,YEAR($B$1),$B$1,180)</f>
        <v>463000000</v>
      </c>
      <c r="V579">
        <f>[1]!s_west_maxnetprofit($A579,YEAR($B$1),$B$1,180)</f>
        <v>503180000</v>
      </c>
      <c r="W579">
        <f>[1]!s_west_minnetprofit($A579,YEAR($B$1),$B$1,180)</f>
        <v>412000000</v>
      </c>
      <c r="X579">
        <f>[1]!s_west_netprofit($A579,YEAR($B$1)+1,$B$1,180)</f>
        <v>567239000</v>
      </c>
      <c r="Y579">
        <f>[1]!s_west_eps($A579,YEAR($B$1)+1,$B$1,180)</f>
        <v>1.2202999591827399</v>
      </c>
      <c r="Z579">
        <f>[1]!s_west_instnum_np($A579,YEAR($B$1)+1,$B$1,180)</f>
        <v>10</v>
      </c>
      <c r="AA579">
        <f>[1]!s_west_stdnetprofit($A579,YEAR($B$1)+1,$B$1,180)</f>
        <v>52313640</v>
      </c>
      <c r="AB579">
        <f>[1]!s_west_mediannetprofit($A579,YEAR($B$1)+1,$B$1,180)</f>
        <v>570000000</v>
      </c>
      <c r="AC579">
        <f>[1]!s_west_maxnetprofit($A579,YEAR($B$1)+1,$B$1,180)</f>
        <v>650410000</v>
      </c>
      <c r="AD579">
        <f>[1]!s_west_minnetprofit($A579,YEAR($B$1)+1,$B$1,180)</f>
        <v>464000000</v>
      </c>
      <c r="AE579">
        <f>[1]!s_west_avgroe($A579,YEAR($B$1),$B$1,180)</f>
        <v>9.1090002059936506</v>
      </c>
      <c r="AF579">
        <f>IFERROR([1]!s_info_indexweight($A579,$B$1,"000016.SH"),"")</f>
        <v>0</v>
      </c>
      <c r="AG579">
        <f>IFERROR([1]!s_info_indexweight($A579,$B$1,"000300.SH"),"")</f>
        <v>0</v>
      </c>
      <c r="AH579">
        <f>IFERROR([1]!s_info_indexweight($A579,$B$1,"000905.SH"),"")</f>
        <v>0</v>
      </c>
      <c r="AI579">
        <f>IFERROR([1]!s_info_indexweight($A579,$B$1,"000852.SH"),"")</f>
        <v>4.8000000000000001E-2</v>
      </c>
    </row>
    <row r="580" spans="1:35">
      <c r="A580" t="s">
        <v>612</v>
      </c>
      <c r="B580">
        <f>[1]!s_dq_close($A580,$B$1,3)</f>
        <v>13.33</v>
      </c>
      <c r="C580">
        <f>[1]!s_dq_volume($A580,$B$1)</f>
        <v>15140910</v>
      </c>
      <c r="D580">
        <f>[1]!s_dq_amount($A580,$B$1)</f>
        <v>203316911</v>
      </c>
      <c r="E580">
        <f>[1]!s_dq_turn($A580,$B$1)</f>
        <v>1.07055433372707</v>
      </c>
      <c r="F580">
        <f>[1]!S_VAL_MV($A580,$B$1)</f>
        <v>31909217327.509998</v>
      </c>
      <c r="G580">
        <f>[1]!s_val_ev($A580,$B$1)</f>
        <v>31909217327.509998</v>
      </c>
      <c r="H580">
        <f>[1]!s_val_ev1($A580,$B$1)</f>
        <v>43213393967.75</v>
      </c>
      <c r="I580">
        <f>IFERROR([1]!s_mq_amount($A580,$B$1),"")</f>
        <v>399681362</v>
      </c>
      <c r="J580">
        <f>[1]!s_val_pe_ttm($A580,$B$1)</f>
        <v>-2.1577277183532702</v>
      </c>
      <c r="K580">
        <f>[1]!s_val_pb_lf($A580,$B$1)</f>
        <v>2.0651259422302202</v>
      </c>
      <c r="L580">
        <f>[1]!s_val_dividendyield2($A580,$B$1)</f>
        <v>0</v>
      </c>
      <c r="M580">
        <f>[1]!s_val_evtoebitda($A580,$B$1)</f>
        <v>-2.4924609279400101</v>
      </c>
      <c r="N580">
        <f>[1]!s_risk_betar24($A580,$B$1)</f>
        <v>2.2878999710082999</v>
      </c>
      <c r="O580">
        <f>[1]!s_profitnotice_changeratio($A580,$B$1)</f>
        <v>0</v>
      </c>
      <c r="P580">
        <f>IFERROR([1]!i_pq_pctchange($A580,TEXT(DATE(YEAR($B$1),1,1),"yyyy-mm-dd"),$B$1),"")</f>
        <v>-29.358770535241099</v>
      </c>
      <c r="Q580">
        <f>[1]!s_west_netprofit($A580,YEAR($B$1),$B$1,180)</f>
        <v>-340666667</v>
      </c>
      <c r="R580">
        <f>[1]!s_west_eps($A580,YEAR($B$1),$B$1,180)</f>
        <v>-0.142299994826317</v>
      </c>
      <c r="S580">
        <f>[1]!s_west_instnum_np($A580,YEAR($B$1),$B$1,180)</f>
        <v>3</v>
      </c>
      <c r="T580">
        <f>[1]!s_west_stdnetprofit($A580,YEAR($B$1),$B$1,180)</f>
        <v>523349151</v>
      </c>
      <c r="U580">
        <f>[1]!s_west_mediannetprofit($A580,YEAR($B$1),$B$1,180)</f>
        <v>-530000000</v>
      </c>
      <c r="V580">
        <f>[1]!s_west_maxnetprofit($A580,YEAR($B$1),$B$1,180)</f>
        <v>251000000</v>
      </c>
      <c r="W580">
        <f>[1]!s_west_minnetprofit($A580,YEAR($B$1),$B$1,180)</f>
        <v>-743000000</v>
      </c>
      <c r="X580">
        <f>[1]!s_west_netprofit($A580,YEAR($B$1)+1,$B$1,180)</f>
        <v>823666667</v>
      </c>
      <c r="Y580">
        <f>[1]!s_west_eps($A580,YEAR($B$1)+1,$B$1,180)</f>
        <v>0.34409999847412098</v>
      </c>
      <c r="Z580">
        <f>[1]!s_west_instnum_np($A580,YEAR($B$1)+1,$B$1,180)</f>
        <v>3</v>
      </c>
      <c r="AA580">
        <f>[1]!s_west_stdnetprofit($A580,YEAR($B$1)+1,$B$1,180)</f>
        <v>411232700</v>
      </c>
      <c r="AB580">
        <f>[1]!s_west_mediannetprofit($A580,YEAR($B$1)+1,$B$1,180)</f>
        <v>735000000</v>
      </c>
      <c r="AC580">
        <f>[1]!s_west_maxnetprofit($A580,YEAR($B$1)+1,$B$1,180)</f>
        <v>1272000000</v>
      </c>
      <c r="AD580">
        <f>[1]!s_west_minnetprofit($A580,YEAR($B$1)+1,$B$1,180)</f>
        <v>464000000</v>
      </c>
      <c r="AE580">
        <f>[1]!s_west_avgroe($A580,YEAR($B$1),$B$1,180)</f>
        <v>0</v>
      </c>
      <c r="AF580">
        <f>IFERROR([1]!s_info_indexweight($A580,$B$1,"000016.SH"),"")</f>
        <v>0</v>
      </c>
      <c r="AG580">
        <f>IFERROR([1]!s_info_indexweight($A580,$B$1,"000300.SH"),"")</f>
        <v>6.2E-2</v>
      </c>
      <c r="AH580">
        <f>IFERROR([1]!s_info_indexweight($A580,$B$1,"000905.SH"),"")</f>
        <v>0</v>
      </c>
      <c r="AI580">
        <f>IFERROR([1]!s_info_indexweight($A580,$B$1,"000852.SH"),"")</f>
        <v>0</v>
      </c>
    </row>
    <row r="581" spans="1:35">
      <c r="A581" t="s">
        <v>613</v>
      </c>
      <c r="B581">
        <f>[1]!s_dq_close($A581,$B$1,3)</f>
        <v>76.47</v>
      </c>
      <c r="C581">
        <f>[1]!s_dq_volume($A581,$B$1)</f>
        <v>36450362</v>
      </c>
      <c r="D581">
        <f>[1]!s_dq_amount($A581,$B$1)</f>
        <v>2788552324</v>
      </c>
      <c r="E581">
        <f>[1]!s_dq_turn($A581,$B$1)</f>
        <v>1.5122656679456401</v>
      </c>
      <c r="F581">
        <f>[1]!S_VAL_MV($A581,$B$1)</f>
        <v>207050473597.67999</v>
      </c>
      <c r="G581">
        <f>[1]!s_val_ev($A581,$B$1)</f>
        <v>207050473597.67999</v>
      </c>
      <c r="H581">
        <f>[1]!s_val_ev1($A581,$B$1)</f>
        <v>210129616868.79999</v>
      </c>
      <c r="I581">
        <f>IFERROR([1]!s_mq_amount($A581,$B$1),"")</f>
        <v>6141865107</v>
      </c>
      <c r="J581">
        <f>[1]!s_val_pe_ttm($A581,$B$1)</f>
        <v>43.675746917724602</v>
      </c>
      <c r="K581">
        <f>[1]!s_val_pb_lf($A581,$B$1)</f>
        <v>5.6909856796264604</v>
      </c>
      <c r="L581">
        <f>[1]!s_val_dividendyield2($A581,$B$1)</f>
        <v>0.53339537815110505</v>
      </c>
      <c r="M581">
        <f>[1]!s_val_evtoebitda($A581,$B$1)</f>
        <v>31.636321154010599</v>
      </c>
      <c r="N581">
        <f>[1]!s_risk_betar24($A581,$B$1)</f>
        <v>2.0524001121521001</v>
      </c>
      <c r="O581">
        <f>[1]!s_profitnotice_changeratio($A581,$B$1)</f>
        <v>0</v>
      </c>
      <c r="P581">
        <f>IFERROR([1]!i_pq_pctchange($A581,TEXT(DATE(YEAR($B$1),1,1),"yyyy-mm-dd"),$B$1),"")</f>
        <v>1.5133412982875301</v>
      </c>
      <c r="Q581">
        <f>[1]!s_west_netprofit($A581,YEAR($B$1),$B$1,180)</f>
        <v>6066229412</v>
      </c>
      <c r="R581">
        <f>[1]!s_west_eps($A581,YEAR($B$1),$B$1,180)</f>
        <v>2.24040007591248</v>
      </c>
      <c r="S581">
        <f>[1]!s_west_instnum_np($A581,YEAR($B$1),$B$1,180)</f>
        <v>17</v>
      </c>
      <c r="T581">
        <f>[1]!s_west_stdnetprofit($A581,YEAR($B$1),$B$1,180)</f>
        <v>304041518</v>
      </c>
      <c r="U581">
        <f>[1]!s_west_mediannetprofit($A581,YEAR($B$1),$B$1,180)</f>
        <v>6012000000</v>
      </c>
      <c r="V581">
        <f>[1]!s_west_maxnetprofit($A581,YEAR($B$1),$B$1,180)</f>
        <v>6729000000</v>
      </c>
      <c r="W581">
        <f>[1]!s_west_minnetprofit($A581,YEAR($B$1),$B$1,180)</f>
        <v>5621000000</v>
      </c>
      <c r="X581">
        <f>[1]!s_west_netprofit($A581,YEAR($B$1)+1,$B$1,180)</f>
        <v>7325223889</v>
      </c>
      <c r="Y581">
        <f>[1]!s_west_eps($A581,YEAR($B$1)+1,$B$1,180)</f>
        <v>2.7053999900817902</v>
      </c>
      <c r="Z581">
        <f>[1]!s_west_instnum_np($A581,YEAR($B$1)+1,$B$1,180)</f>
        <v>18</v>
      </c>
      <c r="AA581">
        <f>[1]!s_west_stdnetprofit($A581,YEAR($B$1)+1,$B$1,180)</f>
        <v>499089047</v>
      </c>
      <c r="AB581">
        <f>[1]!s_west_mediannetprofit($A581,YEAR($B$1)+1,$B$1,180)</f>
        <v>7234000000</v>
      </c>
      <c r="AC581">
        <f>[1]!s_west_maxnetprofit($A581,YEAR($B$1)+1,$B$1,180)</f>
        <v>8315000000</v>
      </c>
      <c r="AD581">
        <f>[1]!s_west_minnetprofit($A581,YEAR($B$1)+1,$B$1,180)</f>
        <v>6478000000</v>
      </c>
      <c r="AE581">
        <f>[1]!s_west_avgroe($A581,YEAR($B$1),$B$1,180)</f>
        <v>15.5950002670288</v>
      </c>
      <c r="AF581">
        <f>IFERROR([1]!s_info_indexweight($A581,$B$1,"000016.SH"),"")</f>
        <v>0</v>
      </c>
      <c r="AG581">
        <f>IFERROR([1]!s_info_indexweight($A581,$B$1,"000300.SH"),"")</f>
        <v>0.5323</v>
      </c>
      <c r="AH581">
        <f>IFERROR([1]!s_info_indexweight($A581,$B$1,"000905.SH"),"")</f>
        <v>0</v>
      </c>
      <c r="AI581">
        <f>IFERROR([1]!s_info_indexweight($A581,$B$1,"000852.SH"),"")</f>
        <v>0</v>
      </c>
    </row>
    <row r="582" spans="1:35">
      <c r="A582" t="s">
        <v>614</v>
      </c>
      <c r="B582">
        <f>[1]!s_dq_close($A582,$B$1,3)</f>
        <v>27.88</v>
      </c>
      <c r="C582">
        <f>[1]!s_dq_volume($A582,$B$1)</f>
        <v>5550100</v>
      </c>
      <c r="D582">
        <f>[1]!s_dq_amount($A582,$B$1)</f>
        <v>154460250</v>
      </c>
      <c r="E582">
        <f>[1]!s_dq_turn($A582,$B$1)</f>
        <v>2.4045545515144702</v>
      </c>
      <c r="F582">
        <f>[1]!S_VAL_MV($A582,$B$1)</f>
        <v>9009320516.7999992</v>
      </c>
      <c r="G582">
        <f>[1]!s_val_ev($A582,$B$1)</f>
        <v>9009320516.7999992</v>
      </c>
      <c r="H582">
        <f>[1]!s_val_ev1($A582,$B$1)</f>
        <v>9012966335.1700001</v>
      </c>
      <c r="I582">
        <f>IFERROR([1]!s_mq_amount($A582,$B$1),"")</f>
        <v>287794455</v>
      </c>
      <c r="J582">
        <f>[1]!s_val_pe_ttm($A582,$B$1)</f>
        <v>46.903244018554702</v>
      </c>
      <c r="K582">
        <f>[1]!s_val_pb_lf($A582,$B$1)</f>
        <v>5.7441754341125497</v>
      </c>
      <c r="L582">
        <f>[1]!s_val_dividendyield2($A582,$B$1)</f>
        <v>1.2553802008608299</v>
      </c>
      <c r="M582">
        <f>[1]!s_val_evtoebitda($A582,$B$1)</f>
        <v>37.977409462344603</v>
      </c>
      <c r="N582">
        <f>[1]!s_risk_betar24($A582,$B$1)</f>
        <v>1.74479997158051</v>
      </c>
      <c r="O582">
        <f>[1]!s_profitnotice_changeratio($A582,$B$1)</f>
        <v>0</v>
      </c>
      <c r="P582">
        <f>IFERROR([1]!i_pq_pctchange($A582,TEXT(DATE(YEAR($B$1),1,1),"yyyy-mm-dd"),$B$1),"")</f>
        <v>-8.0778107484338904</v>
      </c>
      <c r="Q582">
        <f>[1]!s_west_netprofit($A582,YEAR($B$1),$B$1,180)</f>
        <v>0</v>
      </c>
      <c r="R582">
        <f>[1]!s_west_eps($A582,YEAR($B$1),$B$1,180)</f>
        <v>0</v>
      </c>
      <c r="S582">
        <f>[1]!s_west_instnum_np($A582,YEAR($B$1),$B$1,180)</f>
        <v>0</v>
      </c>
      <c r="T582">
        <f>[1]!s_west_stdnetprofit($A582,YEAR($B$1),$B$1,180)</f>
        <v>0</v>
      </c>
      <c r="U582">
        <f>[1]!s_west_mediannetprofit($A582,YEAR($B$1),$B$1,180)</f>
        <v>0</v>
      </c>
      <c r="V582">
        <f>[1]!s_west_maxnetprofit($A582,YEAR($B$1),$B$1,180)</f>
        <v>0</v>
      </c>
      <c r="W582">
        <f>[1]!s_west_minnetprofit($A582,YEAR($B$1),$B$1,180)</f>
        <v>0</v>
      </c>
      <c r="X582">
        <f>[1]!s_west_netprofit($A582,YEAR($B$1)+1,$B$1,180)</f>
        <v>0</v>
      </c>
      <c r="Y582">
        <f>[1]!s_west_eps($A582,YEAR($B$1)+1,$B$1,180)</f>
        <v>0</v>
      </c>
      <c r="Z582">
        <f>[1]!s_west_instnum_np($A582,YEAR($B$1)+1,$B$1,180)</f>
        <v>0</v>
      </c>
      <c r="AA582">
        <f>[1]!s_west_stdnetprofit($A582,YEAR($B$1)+1,$B$1,180)</f>
        <v>0</v>
      </c>
      <c r="AB582">
        <f>[1]!s_west_mediannetprofit($A582,YEAR($B$1)+1,$B$1,180)</f>
        <v>0</v>
      </c>
      <c r="AC582">
        <f>[1]!s_west_maxnetprofit($A582,YEAR($B$1)+1,$B$1,180)</f>
        <v>0</v>
      </c>
      <c r="AD582">
        <f>[1]!s_west_minnetprofit($A582,YEAR($B$1)+1,$B$1,180)</f>
        <v>0</v>
      </c>
      <c r="AE582">
        <f>[1]!s_west_avgroe($A582,YEAR($B$1),$B$1,180)</f>
        <v>0</v>
      </c>
      <c r="AF582">
        <f>IFERROR([1]!s_info_indexweight($A582,$B$1,"000016.SH"),"")</f>
        <v>0</v>
      </c>
      <c r="AG582">
        <f>IFERROR([1]!s_info_indexweight($A582,$B$1,"000300.SH"),"")</f>
        <v>0</v>
      </c>
      <c r="AH582">
        <f>IFERROR([1]!s_info_indexweight($A582,$B$1,"000905.SH"),"")</f>
        <v>0</v>
      </c>
      <c r="AI582">
        <f>IFERROR([1]!s_info_indexweight($A582,$B$1,"000852.SH"),"")</f>
        <v>0.04</v>
      </c>
    </row>
    <row r="583" spans="1:35">
      <c r="A583" t="s">
        <v>615</v>
      </c>
      <c r="B583">
        <f>[1]!s_dq_close($A583,$B$1,3)</f>
        <v>23.8</v>
      </c>
      <c r="C583">
        <f>[1]!s_dq_volume($A583,$B$1)</f>
        <v>13356277</v>
      </c>
      <c r="D583">
        <f>[1]!s_dq_amount($A583,$B$1)</f>
        <v>316638221</v>
      </c>
      <c r="E583">
        <f>[1]!s_dq_turn($A583,$B$1)</f>
        <v>3.0763388879822502</v>
      </c>
      <c r="F583">
        <f>[1]!S_VAL_MV($A583,$B$1)</f>
        <v>13501719127.4</v>
      </c>
      <c r="G583">
        <f>[1]!s_val_ev($A583,$B$1)</f>
        <v>13501719127.4</v>
      </c>
      <c r="H583">
        <f>[1]!s_val_ev1($A583,$B$1)</f>
        <v>13535369372.57</v>
      </c>
      <c r="I583">
        <f>IFERROR([1]!s_mq_amount($A583,$B$1),"")</f>
        <v>858775300</v>
      </c>
      <c r="J583">
        <f>[1]!s_val_pe_ttm($A583,$B$1)</f>
        <v>32.218883514404297</v>
      </c>
      <c r="K583">
        <f>[1]!s_val_pb_lf($A583,$B$1)</f>
        <v>2.9887270927429199</v>
      </c>
      <c r="L583">
        <f>[1]!s_val_dividendyield2($A583,$B$1)</f>
        <v>2.1008403361344499</v>
      </c>
      <c r="M583">
        <f>[1]!s_val_evtoebitda($A583,$B$1)</f>
        <v>23.1677476159308</v>
      </c>
      <c r="N583">
        <f>[1]!s_risk_betar24($A583,$B$1)</f>
        <v>1.6456999778747601</v>
      </c>
      <c r="O583">
        <f>[1]!s_profitnotice_changeratio($A583,$B$1)</f>
        <v>0</v>
      </c>
      <c r="P583">
        <f>IFERROR([1]!i_pq_pctchange($A583,TEXT(DATE(YEAR($B$1),1,1),"yyyy-mm-dd"),$B$1),"")</f>
        <v>-14.1723764875586</v>
      </c>
      <c r="Q583">
        <f>[1]!s_west_netprofit($A583,YEAR($B$1),$B$1,180)</f>
        <v>572750000</v>
      </c>
      <c r="R583">
        <f>[1]!s_west_eps($A583,YEAR($B$1),$B$1,180)</f>
        <v>1.00960004329681</v>
      </c>
      <c r="S583">
        <f>[1]!s_west_instnum_np($A583,YEAR($B$1),$B$1,180)</f>
        <v>4</v>
      </c>
      <c r="T583">
        <f>[1]!s_west_stdnetprofit($A583,YEAR($B$1),$B$1,180)</f>
        <v>41355169</v>
      </c>
      <c r="U583">
        <f>[1]!s_west_mediannetprofit($A583,YEAR($B$1),$B$1,180)</f>
        <v>586000000</v>
      </c>
      <c r="V583">
        <f>[1]!s_west_maxnetprofit($A583,YEAR($B$1),$B$1,180)</f>
        <v>605000000</v>
      </c>
      <c r="W583">
        <f>[1]!s_west_minnetprofit($A583,YEAR($B$1),$B$1,180)</f>
        <v>514000000</v>
      </c>
      <c r="X583">
        <f>[1]!s_west_netprofit($A583,YEAR($B$1)+1,$B$1,180)</f>
        <v>737250000</v>
      </c>
      <c r="Y583">
        <f>[1]!s_west_eps($A583,YEAR($B$1)+1,$B$1,180)</f>
        <v>1.29960000514984</v>
      </c>
      <c r="Z583">
        <f>[1]!s_west_instnum_np($A583,YEAR($B$1)+1,$B$1,180)</f>
        <v>4</v>
      </c>
      <c r="AA583">
        <f>[1]!s_west_stdnetprofit($A583,YEAR($B$1)+1,$B$1,180)</f>
        <v>81024173</v>
      </c>
      <c r="AB583">
        <f>[1]!s_west_mediannetprofit($A583,YEAR($B$1)+1,$B$1,180)</f>
        <v>770500000</v>
      </c>
      <c r="AC583">
        <f>[1]!s_west_maxnetprofit($A583,YEAR($B$1)+1,$B$1,180)</f>
        <v>790000000</v>
      </c>
      <c r="AD583">
        <f>[1]!s_west_minnetprofit($A583,YEAR($B$1)+1,$B$1,180)</f>
        <v>618000000</v>
      </c>
      <c r="AE583">
        <f>[1]!s_west_avgroe($A583,YEAR($B$1),$B$1,180)</f>
        <v>12.1724996566772</v>
      </c>
      <c r="AF583">
        <f>IFERROR([1]!s_info_indexweight($A583,$B$1,"000016.SH"),"")</f>
        <v>0</v>
      </c>
      <c r="AG583">
        <f>IFERROR([1]!s_info_indexweight($A583,$B$1,"000300.SH"),"")</f>
        <v>0</v>
      </c>
      <c r="AH583">
        <f>IFERROR([1]!s_info_indexweight($A583,$B$1,"000905.SH"),"")</f>
        <v>0</v>
      </c>
      <c r="AI583">
        <f>IFERROR([1]!s_info_indexweight($A583,$B$1,"000852.SH"),"")</f>
        <v>9.8000000000000004E-2</v>
      </c>
    </row>
    <row r="584" spans="1:35">
      <c r="A584" t="s">
        <v>616</v>
      </c>
      <c r="B584">
        <f>[1]!s_dq_close($A584,$B$1,3)</f>
        <v>17.22</v>
      </c>
      <c r="C584">
        <f>[1]!s_dq_volume($A584,$B$1)</f>
        <v>67605403</v>
      </c>
      <c r="D584">
        <f>[1]!s_dq_amount($A584,$B$1)</f>
        <v>1158639006</v>
      </c>
      <c r="E584">
        <f>[1]!s_dq_turn($A584,$B$1)</f>
        <v>6.4863772459737703</v>
      </c>
      <c r="F584">
        <f>[1]!S_VAL_MV($A584,$B$1)</f>
        <v>19545035531.700001</v>
      </c>
      <c r="G584">
        <f>[1]!s_val_ev($A584,$B$1)</f>
        <v>19545035531.700001</v>
      </c>
      <c r="H584">
        <f>[1]!s_val_ev1($A584,$B$1)</f>
        <v>20655069753.630001</v>
      </c>
      <c r="I584">
        <f>IFERROR([1]!s_mq_amount($A584,$B$1),"")</f>
        <v>2314985853</v>
      </c>
      <c r="J584">
        <f>[1]!s_val_pe_ttm($A584,$B$1)</f>
        <v>1494.76940917969</v>
      </c>
      <c r="K584">
        <f>[1]!s_val_pb_lf($A584,$B$1)</f>
        <v>11.3255290985107</v>
      </c>
      <c r="L584">
        <f>[1]!s_val_dividendyield2($A584,$B$1)</f>
        <v>0</v>
      </c>
      <c r="M584">
        <f>[1]!s_val_evtoebitda($A584,$B$1)</f>
        <v>103.991764675882</v>
      </c>
      <c r="N584">
        <f>[1]!s_risk_betar24($A584,$B$1)</f>
        <v>1.31190001964569</v>
      </c>
      <c r="O584">
        <f>[1]!s_profitnotice_changeratio($A584,$B$1)</f>
        <v>0</v>
      </c>
      <c r="P584">
        <f>IFERROR([1]!i_pq_pctchange($A584,TEXT(DATE(YEAR($B$1),1,1),"yyyy-mm-dd"),$B$1),"")</f>
        <v>17.462482946794001</v>
      </c>
      <c r="Q584">
        <f>[1]!s_west_netprofit($A584,YEAR($B$1),$B$1,180)</f>
        <v>48000000</v>
      </c>
      <c r="R584">
        <f>[1]!s_west_eps($A584,YEAR($B$1),$B$1,180)</f>
        <v>4.2300000786781297E-2</v>
      </c>
      <c r="S584">
        <f>[1]!s_west_instnum_np($A584,YEAR($B$1),$B$1,180)</f>
        <v>4</v>
      </c>
      <c r="T584">
        <f>[1]!s_west_stdnetprofit($A584,YEAR($B$1),$B$1,180)</f>
        <v>6271629</v>
      </c>
      <c r="U584">
        <f>[1]!s_west_mediannetprofit($A584,YEAR($B$1),$B$1,180)</f>
        <v>48500000</v>
      </c>
      <c r="V584">
        <f>[1]!s_west_maxnetprofit($A584,YEAR($B$1),$B$1,180)</f>
        <v>55000000</v>
      </c>
      <c r="W584">
        <f>[1]!s_west_minnetprofit($A584,YEAR($B$1),$B$1,180)</f>
        <v>40000000</v>
      </c>
      <c r="X584">
        <f>[1]!s_west_netprofit($A584,YEAR($B$1)+1,$B$1,180)</f>
        <v>76500000</v>
      </c>
      <c r="Y584">
        <f>[1]!s_west_eps($A584,YEAR($B$1)+1,$B$1,180)</f>
        <v>6.7400000989437103E-2</v>
      </c>
      <c r="Z584">
        <f>[1]!s_west_instnum_np($A584,YEAR($B$1)+1,$B$1,180)</f>
        <v>4</v>
      </c>
      <c r="AA584">
        <f>[1]!s_west_stdnetprofit($A584,YEAR($B$1)+1,$B$1,180)</f>
        <v>8962886</v>
      </c>
      <c r="AB584">
        <f>[1]!s_west_mediannetprofit($A584,YEAR($B$1)+1,$B$1,180)</f>
        <v>78500000</v>
      </c>
      <c r="AC584">
        <f>[1]!s_west_maxnetprofit($A584,YEAR($B$1)+1,$B$1,180)</f>
        <v>85000000</v>
      </c>
      <c r="AD584">
        <f>[1]!s_west_minnetprofit($A584,YEAR($B$1)+1,$B$1,180)</f>
        <v>64000000</v>
      </c>
      <c r="AE584">
        <f>[1]!s_west_avgroe($A584,YEAR($B$1),$B$1,180)</f>
        <v>2.7625000476837198</v>
      </c>
      <c r="AF584">
        <f>IFERROR([1]!s_info_indexweight($A584,$B$1,"000016.SH"),"")</f>
        <v>0</v>
      </c>
      <c r="AG584">
        <f>IFERROR([1]!s_info_indexweight($A584,$B$1,"000300.SH"),"")</f>
        <v>0</v>
      </c>
      <c r="AH584">
        <f>IFERROR([1]!s_info_indexweight($A584,$B$1,"000905.SH"),"")</f>
        <v>0</v>
      </c>
      <c r="AI584">
        <f>IFERROR([1]!s_info_indexweight($A584,$B$1,"000852.SH"),"")</f>
        <v>0.21199999999999999</v>
      </c>
    </row>
    <row r="585" spans="1:35">
      <c r="A585" t="s">
        <v>617</v>
      </c>
      <c r="B585">
        <f>[1]!s_dq_close($A585,$B$1,3)</f>
        <v>8.02</v>
      </c>
      <c r="C585">
        <f>[1]!s_dq_volume($A585,$B$1)</f>
        <v>87748973</v>
      </c>
      <c r="D585">
        <f>[1]!s_dq_amount($A585,$B$1)</f>
        <v>709247552</v>
      </c>
      <c r="E585">
        <f>[1]!s_dq_turn($A585,$B$1)</f>
        <v>5.2343676285055301</v>
      </c>
      <c r="F585">
        <f>[1]!S_VAL_MV($A585,$B$1)</f>
        <v>15143933267.620001</v>
      </c>
      <c r="G585">
        <f>[1]!s_val_ev($A585,$B$1)</f>
        <v>15143933267.620001</v>
      </c>
      <c r="H585">
        <f>[1]!s_val_ev1($A585,$B$1)</f>
        <v>17311921527.130001</v>
      </c>
      <c r="I585">
        <f>IFERROR([1]!s_mq_amount($A585,$B$1),"")</f>
        <v>1402849371</v>
      </c>
      <c r="J585">
        <f>[1]!s_val_pe_ttm($A585,$B$1)</f>
        <v>84.001068115234403</v>
      </c>
      <c r="K585">
        <f>[1]!s_val_pb_lf($A585,$B$1)</f>
        <v>2.06178522109985</v>
      </c>
      <c r="L585">
        <f>[1]!s_val_dividendyield2($A585,$B$1)</f>
        <v>0.136081072379413</v>
      </c>
      <c r="M585">
        <f>[1]!s_val_evtoebitda($A585,$B$1)</f>
        <v>34.2506900137884</v>
      </c>
      <c r="N585">
        <f>[1]!s_risk_betar24($A585,$B$1)</f>
        <v>1.85220003128052</v>
      </c>
      <c r="O585">
        <f>[1]!s_profitnotice_changeratio($A585,$B$1)</f>
        <v>0</v>
      </c>
      <c r="P585">
        <f>IFERROR([1]!i_pq_pctchange($A585,TEXT(DATE(YEAR($B$1),1,1),"yyyy-mm-dd"),$B$1),"")</f>
        <v>-3.4939444236675898</v>
      </c>
      <c r="Q585">
        <f>[1]!s_west_netprofit($A585,YEAR($B$1),$B$1,180)</f>
        <v>350833333</v>
      </c>
      <c r="R585">
        <f>[1]!s_west_eps($A585,YEAR($B$1),$B$1,180)</f>
        <v>0.1858000010252</v>
      </c>
      <c r="S585">
        <f>[1]!s_west_instnum_np($A585,YEAR($B$1),$B$1,180)</f>
        <v>6</v>
      </c>
      <c r="T585">
        <f>[1]!s_west_stdnetprofit($A585,YEAR($B$1),$B$1,180)</f>
        <v>37775212</v>
      </c>
      <c r="U585">
        <f>[1]!s_west_mediannetprofit($A585,YEAR($B$1),$B$1,180)</f>
        <v>349500000</v>
      </c>
      <c r="V585">
        <f>[1]!s_west_maxnetprofit($A585,YEAR($B$1),$B$1,180)</f>
        <v>406000000</v>
      </c>
      <c r="W585">
        <f>[1]!s_west_minnetprofit($A585,YEAR($B$1),$B$1,180)</f>
        <v>289000000</v>
      </c>
      <c r="X585">
        <f>[1]!s_west_netprofit($A585,YEAR($B$1)+1,$B$1,180)</f>
        <v>409166667</v>
      </c>
      <c r="Y585">
        <f>[1]!s_west_eps($A585,YEAR($B$1)+1,$B$1,180)</f>
        <v>0.21670000255107899</v>
      </c>
      <c r="Z585">
        <f>[1]!s_west_instnum_np($A585,YEAR($B$1)+1,$B$1,180)</f>
        <v>6</v>
      </c>
      <c r="AA585">
        <f>[1]!s_west_stdnetprofit($A585,YEAR($B$1)+1,$B$1,180)</f>
        <v>35369007</v>
      </c>
      <c r="AB585">
        <f>[1]!s_west_mediannetprofit($A585,YEAR($B$1)+1,$B$1,180)</f>
        <v>413500000</v>
      </c>
      <c r="AC585">
        <f>[1]!s_west_maxnetprofit($A585,YEAR($B$1)+1,$B$1,180)</f>
        <v>449000000</v>
      </c>
      <c r="AD585">
        <f>[1]!s_west_minnetprofit($A585,YEAR($B$1)+1,$B$1,180)</f>
        <v>348000000</v>
      </c>
      <c r="AE585">
        <f>[1]!s_west_avgroe($A585,YEAR($B$1),$B$1,180)</f>
        <v>4.6500000953674299</v>
      </c>
      <c r="AF585">
        <f>IFERROR([1]!s_info_indexweight($A585,$B$1,"000016.SH"),"")</f>
        <v>0</v>
      </c>
      <c r="AG585">
        <f>IFERROR([1]!s_info_indexweight($A585,$B$1,"000300.SH"),"")</f>
        <v>0</v>
      </c>
      <c r="AH585">
        <f>IFERROR([1]!s_info_indexweight($A585,$B$1,"000905.SH"),"")</f>
        <v>0</v>
      </c>
      <c r="AI585">
        <f>IFERROR([1]!s_info_indexweight($A585,$B$1,"000852.SH"),"")</f>
        <v>0.12</v>
      </c>
    </row>
    <row r="586" spans="1:35">
      <c r="A586" t="s">
        <v>618</v>
      </c>
      <c r="B586">
        <f>[1]!s_dq_close($A586,$B$1,3)</f>
        <v>10.43</v>
      </c>
      <c r="C586">
        <f>[1]!s_dq_volume($A586,$B$1)</f>
        <v>16177800</v>
      </c>
      <c r="D586">
        <f>[1]!s_dq_amount($A586,$B$1)</f>
        <v>166218758</v>
      </c>
      <c r="E586">
        <f>[1]!s_dq_turn($A586,$B$1)</f>
        <v>2.1078621538464302</v>
      </c>
      <c r="F586">
        <f>[1]!S_VAL_MV($A586,$B$1)</f>
        <v>8005004202.5799999</v>
      </c>
      <c r="G586">
        <f>[1]!s_val_ev($A586,$B$1)</f>
        <v>8005004202.5799999</v>
      </c>
      <c r="H586">
        <f>[1]!s_val_ev1($A586,$B$1)</f>
        <v>8552749639.5799999</v>
      </c>
      <c r="I586">
        <f>IFERROR([1]!s_mq_amount($A586,$B$1),"")</f>
        <v>286308248</v>
      </c>
      <c r="J586">
        <f>[1]!s_val_pe_ttm($A586,$B$1)</f>
        <v>-29.928770065307599</v>
      </c>
      <c r="K586">
        <f>[1]!s_val_pb_lf($A586,$B$1)</f>
        <v>2.1897854804992698</v>
      </c>
      <c r="L586">
        <f>[1]!s_val_dividendyield2($A586,$B$1)</f>
        <v>0</v>
      </c>
      <c r="M586">
        <f>[1]!s_val_evtoebitda($A586,$B$1)</f>
        <v>115.100548383054</v>
      </c>
      <c r="N586">
        <f>[1]!s_risk_betar24($A586,$B$1)</f>
        <v>2.4914000034332302</v>
      </c>
      <c r="O586">
        <f>[1]!s_profitnotice_changeratio($A586,$B$1)</f>
        <v>0</v>
      </c>
      <c r="P586">
        <f>IFERROR([1]!i_pq_pctchange($A586,TEXT(DATE(YEAR($B$1),1,1),"yyyy-mm-dd"),$B$1),"")</f>
        <v>-16.559999999999999</v>
      </c>
      <c r="Q586">
        <f>[1]!s_west_netprofit($A586,YEAR($B$1),$B$1,180)</f>
        <v>0</v>
      </c>
      <c r="R586">
        <f>[1]!s_west_eps($A586,YEAR($B$1),$B$1,180)</f>
        <v>0</v>
      </c>
      <c r="S586">
        <f>[1]!s_west_instnum_np($A586,YEAR($B$1),$B$1,180)</f>
        <v>0</v>
      </c>
      <c r="T586">
        <f>[1]!s_west_stdnetprofit($A586,YEAR($B$1),$B$1,180)</f>
        <v>0</v>
      </c>
      <c r="U586">
        <f>[1]!s_west_mediannetprofit($A586,YEAR($B$1),$B$1,180)</f>
        <v>0</v>
      </c>
      <c r="V586">
        <f>[1]!s_west_maxnetprofit($A586,YEAR($B$1),$B$1,180)</f>
        <v>0</v>
      </c>
      <c r="W586">
        <f>[1]!s_west_minnetprofit($A586,YEAR($B$1),$B$1,180)</f>
        <v>0</v>
      </c>
      <c r="X586">
        <f>[1]!s_west_netprofit($A586,YEAR($B$1)+1,$B$1,180)</f>
        <v>0</v>
      </c>
      <c r="Y586">
        <f>[1]!s_west_eps($A586,YEAR($B$1)+1,$B$1,180)</f>
        <v>0</v>
      </c>
      <c r="Z586">
        <f>[1]!s_west_instnum_np($A586,YEAR($B$1)+1,$B$1,180)</f>
        <v>0</v>
      </c>
      <c r="AA586">
        <f>[1]!s_west_stdnetprofit($A586,YEAR($B$1)+1,$B$1,180)</f>
        <v>0</v>
      </c>
      <c r="AB586">
        <f>[1]!s_west_mediannetprofit($A586,YEAR($B$1)+1,$B$1,180)</f>
        <v>0</v>
      </c>
      <c r="AC586">
        <f>[1]!s_west_maxnetprofit($A586,YEAR($B$1)+1,$B$1,180)</f>
        <v>0</v>
      </c>
      <c r="AD586">
        <f>[1]!s_west_minnetprofit($A586,YEAR($B$1)+1,$B$1,180)</f>
        <v>0</v>
      </c>
      <c r="AE586">
        <f>[1]!s_west_avgroe($A586,YEAR($B$1),$B$1,180)</f>
        <v>0</v>
      </c>
      <c r="AF586">
        <f>IFERROR([1]!s_info_indexweight($A586,$B$1,"000016.SH"),"")</f>
        <v>0</v>
      </c>
      <c r="AG586">
        <f>IFERROR([1]!s_info_indexweight($A586,$B$1,"000300.SH"),"")</f>
        <v>0</v>
      </c>
      <c r="AH586">
        <f>IFERROR([1]!s_info_indexweight($A586,$B$1,"000905.SH"),"")</f>
        <v>0</v>
      </c>
      <c r="AI586">
        <f>IFERROR([1]!s_info_indexweight($A586,$B$1,"000852.SH"),"")</f>
        <v>4.1000000000000002E-2</v>
      </c>
    </row>
    <row r="587" spans="1:35">
      <c r="A587" t="s">
        <v>619</v>
      </c>
      <c r="B587">
        <f>[1]!s_dq_close($A587,$B$1,3)</f>
        <v>91.97</v>
      </c>
      <c r="C587">
        <f>[1]!s_dq_volume($A587,$B$1)</f>
        <v>80751319</v>
      </c>
      <c r="D587">
        <f>[1]!s_dq_amount($A587,$B$1)</f>
        <v>7384278139</v>
      </c>
      <c r="E587">
        <f>[1]!s_dq_turn($A587,$B$1)</f>
        <v>9.7856635615754595</v>
      </c>
      <c r="F587">
        <f>[1]!S_VAL_MV($A587,$B$1)</f>
        <v>88987287636.860001</v>
      </c>
      <c r="G587">
        <f>[1]!s_val_ev($A587,$B$1)</f>
        <v>88987287636.860001</v>
      </c>
      <c r="H587">
        <f>[1]!s_val_ev1($A587,$B$1)</f>
        <v>92343479863.509995</v>
      </c>
      <c r="I587">
        <f>IFERROR([1]!s_mq_amount($A587,$B$1),"")</f>
        <v>16569370378</v>
      </c>
      <c r="J587">
        <f>[1]!s_val_pe_ttm($A587,$B$1)</f>
        <v>120.89296722412099</v>
      </c>
      <c r="K587">
        <f>[1]!s_val_pb_lf($A587,$B$1)</f>
        <v>11.1583557128906</v>
      </c>
      <c r="L587">
        <f>[1]!s_val_dividendyield2($A587,$B$1)</f>
        <v>5.4151386821278701E-2</v>
      </c>
      <c r="M587">
        <f>[1]!s_val_evtoebitda($A587,$B$1)</f>
        <v>51.734842872119401</v>
      </c>
      <c r="N587">
        <f>[1]!s_risk_betar24($A587,$B$1)</f>
        <v>2.1347000598907502</v>
      </c>
      <c r="O587">
        <f>[1]!s_profitnotice_changeratio($A587,$B$1)</f>
        <v>0</v>
      </c>
      <c r="P587">
        <f>IFERROR([1]!i_pq_pctchange($A587,TEXT(DATE(YEAR($B$1),1,1),"yyyy-mm-dd"),$B$1),"")</f>
        <v>48.406442754147001</v>
      </c>
      <c r="Q587">
        <f>[1]!s_west_netprofit($A587,YEAR($B$1),$B$1,180)</f>
        <v>1030230000</v>
      </c>
      <c r="R587">
        <f>[1]!s_west_eps($A587,YEAR($B$1),$B$1,180)</f>
        <v>1.0644999742507899</v>
      </c>
      <c r="S587">
        <f>[1]!s_west_instnum_np($A587,YEAR($B$1),$B$1,180)</f>
        <v>5</v>
      </c>
      <c r="T587">
        <f>[1]!s_west_stdnetprofit($A587,YEAR($B$1),$B$1,180)</f>
        <v>144815622</v>
      </c>
      <c r="U587">
        <f>[1]!s_west_mediannetprofit($A587,YEAR($B$1),$B$1,180)</f>
        <v>980000000</v>
      </c>
      <c r="V587">
        <f>[1]!s_west_maxnetprofit($A587,YEAR($B$1),$B$1,180)</f>
        <v>1287000000</v>
      </c>
      <c r="W587">
        <f>[1]!s_west_minnetprofit($A587,YEAR($B$1),$B$1,180)</f>
        <v>935150000</v>
      </c>
      <c r="X587">
        <f>[1]!s_west_netprofit($A587,YEAR($B$1)+1,$B$1,180)</f>
        <v>1360590000</v>
      </c>
      <c r="Y587">
        <f>[1]!s_west_eps($A587,YEAR($B$1)+1,$B$1,180)</f>
        <v>1.40579998493195</v>
      </c>
      <c r="Z587">
        <f>[1]!s_west_instnum_np($A587,YEAR($B$1)+1,$B$1,180)</f>
        <v>5</v>
      </c>
      <c r="AA587">
        <f>[1]!s_west_stdnetprofit($A587,YEAR($B$1)+1,$B$1,180)</f>
        <v>320634590</v>
      </c>
      <c r="AB587">
        <f>[1]!s_west_mediannetprofit($A587,YEAR($B$1)+1,$B$1,180)</f>
        <v>1248000000</v>
      </c>
      <c r="AC587">
        <f>[1]!s_west_maxnetprofit($A587,YEAR($B$1)+1,$B$1,180)</f>
        <v>1925000000</v>
      </c>
      <c r="AD587">
        <f>[1]!s_west_minnetprofit($A587,YEAR($B$1)+1,$B$1,180)</f>
        <v>1144000000</v>
      </c>
      <c r="AE587">
        <f>[1]!s_west_avgroe($A587,YEAR($B$1),$B$1,180)</f>
        <v>11.8400001525879</v>
      </c>
      <c r="AF587">
        <f>IFERROR([1]!s_info_indexweight($A587,$B$1,"000016.SH"),"")</f>
        <v>0</v>
      </c>
      <c r="AG587">
        <f>IFERROR([1]!s_info_indexweight($A587,$B$1,"000300.SH"),"")</f>
        <v>0</v>
      </c>
      <c r="AH587">
        <f>IFERROR([1]!s_info_indexweight($A587,$B$1,"000905.SH"),"")</f>
        <v>0.90600000000000003</v>
      </c>
      <c r="AI587">
        <f>IFERROR([1]!s_info_indexweight($A587,$B$1,"000852.SH"),"")</f>
        <v>0</v>
      </c>
    </row>
    <row r="588" spans="1:35">
      <c r="A588" t="s">
        <v>620</v>
      </c>
      <c r="B588">
        <f>[1]!s_dq_close($A588,$B$1,3)</f>
        <v>6.12</v>
      </c>
      <c r="C588">
        <f>[1]!s_dq_volume($A588,$B$1)</f>
        <v>12738160</v>
      </c>
      <c r="D588">
        <f>[1]!s_dq_amount($A588,$B$1)</f>
        <v>77845975</v>
      </c>
      <c r="E588">
        <f>[1]!s_dq_turn($A588,$B$1)</f>
        <v>1.2486907806302401</v>
      </c>
      <c r="F588">
        <f>[1]!S_VAL_MV($A588,$B$1)</f>
        <v>18966290137.919998</v>
      </c>
      <c r="G588">
        <f>[1]!s_val_ev($A588,$B$1)</f>
        <v>18966290137.919998</v>
      </c>
      <c r="H588">
        <f>[1]!s_val_ev1($A588,$B$1)</f>
        <v>26378558593.009998</v>
      </c>
      <c r="I588">
        <f>IFERROR([1]!s_mq_amount($A588,$B$1),"")</f>
        <v>182590737</v>
      </c>
      <c r="J588">
        <f>[1]!s_val_pe_ttm($A588,$B$1)</f>
        <v>20.840562820434599</v>
      </c>
      <c r="K588">
        <f>[1]!s_val_pb_lf($A588,$B$1)</f>
        <v>1.3202610015869101</v>
      </c>
      <c r="L588">
        <f>[1]!s_val_dividendyield2($A588,$B$1)</f>
        <v>1.9607843137254899</v>
      </c>
      <c r="M588">
        <f>[1]!s_val_evtoebitda($A588,$B$1)</f>
        <v>9.3426597191493403</v>
      </c>
      <c r="N588">
        <f>[1]!s_risk_betar24($A588,$B$1)</f>
        <v>1.81690001487732</v>
      </c>
      <c r="O588">
        <f>[1]!s_profitnotice_changeratio($A588,$B$1)</f>
        <v>0</v>
      </c>
      <c r="P588">
        <f>IFERROR([1]!i_pq_pctchange($A588,TEXT(DATE(YEAR($B$1),1,1),"yyyy-mm-dd"),$B$1),"")</f>
        <v>-9.6011816838995507</v>
      </c>
      <c r="Q588">
        <f>[1]!s_west_netprofit($A588,YEAR($B$1),$B$1,180)</f>
        <v>1024000000</v>
      </c>
      <c r="R588">
        <f>[1]!s_west_eps($A588,YEAR($B$1),$B$1,180)</f>
        <v>0.330399990081787</v>
      </c>
      <c r="S588">
        <f>[1]!s_west_instnum_np($A588,YEAR($B$1),$B$1,180)</f>
        <v>1</v>
      </c>
      <c r="T588">
        <f>[1]!s_west_stdnetprofit($A588,YEAR($B$1),$B$1,180)</f>
        <v>0</v>
      </c>
      <c r="U588">
        <f>[1]!s_west_mediannetprofit($A588,YEAR($B$1),$B$1,180)</f>
        <v>1024000000</v>
      </c>
      <c r="V588">
        <f>[1]!s_west_maxnetprofit($A588,YEAR($B$1),$B$1,180)</f>
        <v>1024000000</v>
      </c>
      <c r="W588">
        <f>[1]!s_west_minnetprofit($A588,YEAR($B$1),$B$1,180)</f>
        <v>1024000000</v>
      </c>
      <c r="X588">
        <f>[1]!s_west_netprofit($A588,YEAR($B$1)+1,$B$1,180)</f>
        <v>1115000000</v>
      </c>
      <c r="Y588">
        <f>[1]!s_west_eps($A588,YEAR($B$1)+1,$B$1,180)</f>
        <v>0.35980001091957098</v>
      </c>
      <c r="Z588">
        <f>[1]!s_west_instnum_np($A588,YEAR($B$1)+1,$B$1,180)</f>
        <v>1</v>
      </c>
      <c r="AA588">
        <f>[1]!s_west_stdnetprofit($A588,YEAR($B$1)+1,$B$1,180)</f>
        <v>0</v>
      </c>
      <c r="AB588">
        <f>[1]!s_west_mediannetprofit($A588,YEAR($B$1)+1,$B$1,180)</f>
        <v>1115000000</v>
      </c>
      <c r="AC588">
        <f>[1]!s_west_maxnetprofit($A588,YEAR($B$1)+1,$B$1,180)</f>
        <v>1115000000</v>
      </c>
      <c r="AD588">
        <f>[1]!s_west_minnetprofit($A588,YEAR($B$1)+1,$B$1,180)</f>
        <v>1115000000</v>
      </c>
      <c r="AE588">
        <f>[1]!s_west_avgroe($A588,YEAR($B$1),$B$1,180)</f>
        <v>6.6999998092651403</v>
      </c>
      <c r="AF588">
        <f>IFERROR([1]!s_info_indexweight($A588,$B$1,"000016.SH"),"")</f>
        <v>0</v>
      </c>
      <c r="AG588">
        <f>IFERROR([1]!s_info_indexweight($A588,$B$1,"000300.SH"),"")</f>
        <v>0</v>
      </c>
      <c r="AH588">
        <f>IFERROR([1]!s_info_indexweight($A588,$B$1,"000905.SH"),"")</f>
        <v>3.5000000000000003E-2</v>
      </c>
      <c r="AI588">
        <f>IFERROR([1]!s_info_indexweight($A588,$B$1,"000852.SH"),"")</f>
        <v>0</v>
      </c>
    </row>
    <row r="589" spans="1:35">
      <c r="A589" t="s">
        <v>621</v>
      </c>
      <c r="B589">
        <f>[1]!s_dq_close($A589,$B$1,3)</f>
        <v>12.27</v>
      </c>
      <c r="C589">
        <f>[1]!s_dq_volume($A589,$B$1)</f>
        <v>43296801</v>
      </c>
      <c r="D589">
        <f>[1]!s_dq_amount($A589,$B$1)</f>
        <v>534190715</v>
      </c>
      <c r="E589">
        <f>[1]!s_dq_turn($A589,$B$1)</f>
        <v>2.7452765382672899</v>
      </c>
      <c r="F589">
        <f>[1]!S_VAL_MV($A589,$B$1)</f>
        <v>19624006598.07</v>
      </c>
      <c r="G589">
        <f>[1]!s_val_ev($A589,$B$1)</f>
        <v>19624006598.07</v>
      </c>
      <c r="H589">
        <f>[1]!s_val_ev1($A589,$B$1)</f>
        <v>20986969540.139999</v>
      </c>
      <c r="I589">
        <f>IFERROR([1]!s_mq_amount($A589,$B$1),"")</f>
        <v>1316050535</v>
      </c>
      <c r="J589">
        <f>[1]!s_val_pe_ttm($A589,$B$1)</f>
        <v>68.670082092285199</v>
      </c>
      <c r="K589">
        <f>[1]!s_val_pb_lf($A589,$B$1)</f>
        <v>2.6488566398620601</v>
      </c>
      <c r="L589">
        <f>[1]!s_val_dividendyield2($A589,$B$1)</f>
        <v>0.24449877750611199</v>
      </c>
      <c r="M589">
        <f>[1]!s_val_evtoebitda($A589,$B$1)</f>
        <v>39.371657944800802</v>
      </c>
      <c r="N589">
        <f>[1]!s_risk_betar24($A589,$B$1)</f>
        <v>1.9528000354766799</v>
      </c>
      <c r="O589">
        <f>[1]!s_profitnotice_changeratio($A589,$B$1)</f>
        <v>0</v>
      </c>
      <c r="P589">
        <f>IFERROR([1]!i_pq_pctchange($A589,TEXT(DATE(YEAR($B$1),1,1),"yyyy-mm-dd"),$B$1),"")</f>
        <v>12.761588584194801</v>
      </c>
      <c r="Q589">
        <f>[1]!s_west_netprofit($A589,YEAR($B$1),$B$1,180)</f>
        <v>287882737</v>
      </c>
      <c r="R589">
        <f>[1]!s_west_eps($A589,YEAR($B$1),$B$1,180)</f>
        <v>0.18000000715255701</v>
      </c>
      <c r="S589">
        <f>[1]!s_west_instnum_np($A589,YEAR($B$1),$B$1,180)</f>
        <v>0</v>
      </c>
      <c r="T589">
        <f>[1]!s_west_stdnetprofit($A589,YEAR($B$1),$B$1,180)</f>
        <v>0</v>
      </c>
      <c r="U589">
        <f>[1]!s_west_mediannetprofit($A589,YEAR($B$1),$B$1,180)</f>
        <v>287882737</v>
      </c>
      <c r="V589">
        <f>[1]!s_west_maxnetprofit($A589,YEAR($B$1),$B$1,180)</f>
        <v>287882737</v>
      </c>
      <c r="W589">
        <f>[1]!s_west_minnetprofit($A589,YEAR($B$1),$B$1,180)</f>
        <v>287882737</v>
      </c>
      <c r="X589">
        <f>[1]!s_west_netprofit($A589,YEAR($B$1)+1,$B$1,180)</f>
        <v>335863194</v>
      </c>
      <c r="Y589">
        <f>[1]!s_west_eps($A589,YEAR($B$1)+1,$B$1,180)</f>
        <v>0.20999999344348899</v>
      </c>
      <c r="Z589">
        <f>[1]!s_west_instnum_np($A589,YEAR($B$1)+1,$B$1,180)</f>
        <v>0</v>
      </c>
      <c r="AA589">
        <f>[1]!s_west_stdnetprofit($A589,YEAR($B$1)+1,$B$1,180)</f>
        <v>0</v>
      </c>
      <c r="AB589">
        <f>[1]!s_west_mediannetprofit($A589,YEAR($B$1)+1,$B$1,180)</f>
        <v>335863194</v>
      </c>
      <c r="AC589">
        <f>[1]!s_west_maxnetprofit($A589,YEAR($B$1)+1,$B$1,180)</f>
        <v>335863194</v>
      </c>
      <c r="AD589">
        <f>[1]!s_west_minnetprofit($A589,YEAR($B$1)+1,$B$1,180)</f>
        <v>335863194</v>
      </c>
      <c r="AE589">
        <f>[1]!s_west_avgroe($A589,YEAR($B$1),$B$1,180)</f>
        <v>0</v>
      </c>
      <c r="AF589">
        <f>IFERROR([1]!s_info_indexweight($A589,$B$1,"000016.SH"),"")</f>
        <v>0</v>
      </c>
      <c r="AG589">
        <f>IFERROR([1]!s_info_indexweight($A589,$B$1,"000300.SH"),"")</f>
        <v>0</v>
      </c>
      <c r="AH589">
        <f>IFERROR([1]!s_info_indexweight($A589,$B$1,"000905.SH"),"")</f>
        <v>0.19500000000000001</v>
      </c>
      <c r="AI589">
        <f>IFERROR([1]!s_info_indexweight($A589,$B$1,"000852.SH"),"")</f>
        <v>0</v>
      </c>
    </row>
    <row r="590" spans="1:35">
      <c r="A590" t="s">
        <v>622</v>
      </c>
      <c r="B590">
        <f>[1]!s_dq_close($A590,$B$1,3)</f>
        <v>6.72</v>
      </c>
      <c r="C590">
        <f>[1]!s_dq_volume($A590,$B$1)</f>
        <v>20267750</v>
      </c>
      <c r="D590">
        <f>[1]!s_dq_amount($A590,$B$1)</f>
        <v>136808845</v>
      </c>
      <c r="E590">
        <f>[1]!s_dq_turn($A590,$B$1)</f>
        <v>0.78031229800837398</v>
      </c>
      <c r="F590">
        <f>[1]!S_VAL_MV($A590,$B$1)</f>
        <v>17637927296.639999</v>
      </c>
      <c r="G590">
        <f>[1]!s_val_ev($A590,$B$1)</f>
        <v>17637927296.639999</v>
      </c>
      <c r="H590">
        <f>[1]!s_val_ev1($A590,$B$1)</f>
        <v>17853415898.939999</v>
      </c>
      <c r="I590">
        <f>IFERROR([1]!s_mq_amount($A590,$B$1),"")</f>
        <v>267491012</v>
      </c>
      <c r="J590">
        <f>[1]!s_val_pe_ttm($A590,$B$1)</f>
        <v>22.5302829742432</v>
      </c>
      <c r="K590">
        <f>[1]!s_val_pb_lf($A590,$B$1)</f>
        <v>2.2542259693145801</v>
      </c>
      <c r="L590">
        <f>[1]!s_val_dividendyield2($A590,$B$1)</f>
        <v>2.9738334849578401</v>
      </c>
      <c r="M590">
        <f>[1]!s_val_evtoebitda($A590,$B$1)</f>
        <v>11.417365173659601</v>
      </c>
      <c r="N590">
        <f>[1]!s_risk_betar24($A590,$B$1)</f>
        <v>1.61249995231628</v>
      </c>
      <c r="O590">
        <f>[1]!s_profitnotice_changeratio($A590,$B$1)</f>
        <v>0</v>
      </c>
      <c r="P590">
        <f>IFERROR([1]!i_pq_pctchange($A590,TEXT(DATE(YEAR($B$1),1,1),"yyyy-mm-dd"),$B$1),"")</f>
        <v>-17.948717948717899</v>
      </c>
      <c r="Q590">
        <f>[1]!s_west_netprofit($A590,YEAR($B$1),$B$1,180)</f>
        <v>949249412</v>
      </c>
      <c r="R590">
        <f>[1]!s_west_eps($A590,YEAR($B$1),$B$1,180)</f>
        <v>0.361600011587143</v>
      </c>
      <c r="S590">
        <f>[1]!s_west_instnum_np($A590,YEAR($B$1),$B$1,180)</f>
        <v>17</v>
      </c>
      <c r="T590">
        <f>[1]!s_west_stdnetprofit($A590,YEAR($B$1),$B$1,180)</f>
        <v>46407560</v>
      </c>
      <c r="U590">
        <f>[1]!s_west_mediannetprofit($A590,YEAR($B$1),$B$1,180)</f>
        <v>943000000</v>
      </c>
      <c r="V590">
        <f>[1]!s_west_maxnetprofit($A590,YEAR($B$1),$B$1,180)</f>
        <v>1051000000</v>
      </c>
      <c r="W590">
        <f>[1]!s_west_minnetprofit($A590,YEAR($B$1),$B$1,180)</f>
        <v>876000000</v>
      </c>
      <c r="X590">
        <f>[1]!s_west_netprofit($A590,YEAR($B$1)+1,$B$1,180)</f>
        <v>1035611765</v>
      </c>
      <c r="Y590">
        <f>[1]!s_west_eps($A590,YEAR($B$1)+1,$B$1,180)</f>
        <v>0.39449998736381497</v>
      </c>
      <c r="Z590">
        <f>[1]!s_west_instnum_np($A590,YEAR($B$1)+1,$B$1,180)</f>
        <v>17</v>
      </c>
      <c r="AA590">
        <f>[1]!s_west_stdnetprofit($A590,YEAR($B$1)+1,$B$1,180)</f>
        <v>45896687</v>
      </c>
      <c r="AB590">
        <f>[1]!s_west_mediannetprofit($A590,YEAR($B$1)+1,$B$1,180)</f>
        <v>1038420000</v>
      </c>
      <c r="AC590">
        <f>[1]!s_west_maxnetprofit($A590,YEAR($B$1)+1,$B$1,180)</f>
        <v>1114000000</v>
      </c>
      <c r="AD590">
        <f>[1]!s_west_minnetprofit($A590,YEAR($B$1)+1,$B$1,180)</f>
        <v>931000000</v>
      </c>
      <c r="AE590">
        <f>[1]!s_west_avgroe($A590,YEAR($B$1),$B$1,180)</f>
        <v>10.766699790954601</v>
      </c>
      <c r="AF590">
        <f>IFERROR([1]!s_info_indexweight($A590,$B$1,"000016.SH"),"")</f>
        <v>0</v>
      </c>
      <c r="AG590">
        <f>IFERROR([1]!s_info_indexweight($A590,$B$1,"000300.SH"),"")</f>
        <v>0</v>
      </c>
      <c r="AH590">
        <f>IFERROR([1]!s_info_indexweight($A590,$B$1,"000905.SH"),"")</f>
        <v>0.10100000000000001</v>
      </c>
      <c r="AI590">
        <f>IFERROR([1]!s_info_indexweight($A590,$B$1,"000852.SH"),"")</f>
        <v>0</v>
      </c>
    </row>
    <row r="591" spans="1:35">
      <c r="A591" t="s">
        <v>623</v>
      </c>
      <c r="B591">
        <f>[1]!s_dq_close($A591,$B$1,3)</f>
        <v>9.82</v>
      </c>
      <c r="C591">
        <f>[1]!s_dq_volume($A591,$B$1)</f>
        <v>13323192</v>
      </c>
      <c r="D591">
        <f>[1]!s_dq_amount($A591,$B$1)</f>
        <v>131578892</v>
      </c>
      <c r="E591">
        <f>[1]!s_dq_turn($A591,$B$1)</f>
        <v>1.18884397078197</v>
      </c>
      <c r="F591">
        <f>[1]!S_VAL_MV($A591,$B$1)</f>
        <v>16612268444.42</v>
      </c>
      <c r="G591">
        <f>[1]!s_val_ev($A591,$B$1)</f>
        <v>16612268444.42</v>
      </c>
      <c r="H591">
        <f>[1]!s_val_ev1($A591,$B$1)</f>
        <v>17596832613.400002</v>
      </c>
      <c r="I591">
        <f>IFERROR([1]!s_mq_amount($A591,$B$1),"")</f>
        <v>311407394</v>
      </c>
      <c r="J591">
        <f>[1]!s_val_pe_ttm($A591,$B$1)</f>
        <v>22.777692794799801</v>
      </c>
      <c r="K591">
        <f>[1]!s_val_pb_lf($A591,$B$1)</f>
        <v>1.5428503751754801</v>
      </c>
      <c r="L591">
        <f>[1]!s_val_dividendyield2($A591,$B$1)</f>
        <v>4.5377395767596402</v>
      </c>
      <c r="M591">
        <f>[1]!s_val_evtoebitda($A591,$B$1)</f>
        <v>11.9233607762084</v>
      </c>
      <c r="N591">
        <f>[1]!s_risk_betar24($A591,$B$1)</f>
        <v>1.71969997882843</v>
      </c>
      <c r="O591">
        <f>[1]!s_profitnotice_changeratio($A591,$B$1)</f>
        <v>0</v>
      </c>
      <c r="P591">
        <f>IFERROR([1]!i_pq_pctchange($A591,TEXT(DATE(YEAR($B$1),1,1),"yyyy-mm-dd"),$B$1),"")</f>
        <v>-14.789641932792</v>
      </c>
      <c r="Q591">
        <f>[1]!s_west_netprofit($A591,YEAR($B$1),$B$1,180)</f>
        <v>753404000</v>
      </c>
      <c r="R591">
        <f>[1]!s_west_eps($A591,YEAR($B$1),$B$1,180)</f>
        <v>0.44530001282692</v>
      </c>
      <c r="S591">
        <f>[1]!s_west_instnum_np($A591,YEAR($B$1),$B$1,180)</f>
        <v>10</v>
      </c>
      <c r="T591">
        <f>[1]!s_west_stdnetprofit($A591,YEAR($B$1),$B$1,180)</f>
        <v>60323171</v>
      </c>
      <c r="U591">
        <f>[1]!s_west_mediannetprofit($A591,YEAR($B$1),$B$1,180)</f>
        <v>758500000</v>
      </c>
      <c r="V591">
        <f>[1]!s_west_maxnetprofit($A591,YEAR($B$1),$B$1,180)</f>
        <v>862000000</v>
      </c>
      <c r="W591">
        <f>[1]!s_west_minnetprofit($A591,YEAR($B$1),$B$1,180)</f>
        <v>656000000</v>
      </c>
      <c r="X591">
        <f>[1]!s_west_netprofit($A591,YEAR($B$1)+1,$B$1,180)</f>
        <v>837055000</v>
      </c>
      <c r="Y591">
        <f>[1]!s_west_eps($A591,YEAR($B$1)+1,$B$1,180)</f>
        <v>0.49480000138282798</v>
      </c>
      <c r="Z591">
        <f>[1]!s_west_instnum_np($A591,YEAR($B$1)+1,$B$1,180)</f>
        <v>10</v>
      </c>
      <c r="AA591">
        <f>[1]!s_west_stdnetprofit($A591,YEAR($B$1)+1,$B$1,180)</f>
        <v>72869462</v>
      </c>
      <c r="AB591">
        <f>[1]!s_west_mediannetprofit($A591,YEAR($B$1)+1,$B$1,180)</f>
        <v>842000000</v>
      </c>
      <c r="AC591">
        <f>[1]!s_west_maxnetprofit($A591,YEAR($B$1)+1,$B$1,180)</f>
        <v>972000000</v>
      </c>
      <c r="AD591">
        <f>[1]!s_west_minnetprofit($A591,YEAR($B$1)+1,$B$1,180)</f>
        <v>724000000</v>
      </c>
      <c r="AE591">
        <f>[1]!s_west_avgroe($A591,YEAR($B$1),$B$1,180)</f>
        <v>6.8439998626709002</v>
      </c>
      <c r="AF591">
        <f>IFERROR([1]!s_info_indexweight($A591,$B$1,"000016.SH"),"")</f>
        <v>0</v>
      </c>
      <c r="AG591">
        <f>IFERROR([1]!s_info_indexweight($A591,$B$1,"000300.SH"),"")</f>
        <v>0</v>
      </c>
      <c r="AH591">
        <f>IFERROR([1]!s_info_indexweight($A591,$B$1,"000905.SH"),"")</f>
        <v>9.4E-2</v>
      </c>
      <c r="AI591">
        <f>IFERROR([1]!s_info_indexweight($A591,$B$1,"000852.SH"),"")</f>
        <v>0</v>
      </c>
    </row>
    <row r="592" spans="1:35">
      <c r="A592" t="s">
        <v>624</v>
      </c>
      <c r="B592">
        <f>[1]!s_dq_close($A592,$B$1,3)</f>
        <v>23.75</v>
      </c>
      <c r="C592">
        <f>[1]!s_dq_volume($A592,$B$1)</f>
        <v>28048215</v>
      </c>
      <c r="D592">
        <f>[1]!s_dq_amount($A592,$B$1)</f>
        <v>653298941</v>
      </c>
      <c r="E592">
        <f>[1]!s_dq_turn($A592,$B$1)</f>
        <v>7.6082170110301597</v>
      </c>
      <c r="F592">
        <f>[1]!S_VAL_MV($A592,$B$1)</f>
        <v>12647099722.5</v>
      </c>
      <c r="G592">
        <f>[1]!s_val_ev($A592,$B$1)</f>
        <v>12647099722.5</v>
      </c>
      <c r="H592">
        <f>[1]!s_val_ev1($A592,$B$1)</f>
        <v>13393448886.01</v>
      </c>
      <c r="I592">
        <f>IFERROR([1]!s_mq_amount($A592,$B$1),"")</f>
        <v>1170562908</v>
      </c>
      <c r="J592">
        <f>[1]!s_val_pe_ttm($A592,$B$1)</f>
        <v>198.21409606933599</v>
      </c>
      <c r="K592">
        <f>[1]!s_val_pb_lf($A592,$B$1)</f>
        <v>8.2288122177124006</v>
      </c>
      <c r="L592">
        <f>[1]!s_val_dividendyield2($A592,$B$1)</f>
        <v>0.336842105263158</v>
      </c>
      <c r="M592">
        <f>[1]!s_val_evtoebitda($A592,$B$1)</f>
        <v>75.508519481619004</v>
      </c>
      <c r="N592">
        <f>[1]!s_risk_betar24($A592,$B$1)</f>
        <v>1.31690001487732</v>
      </c>
      <c r="O592">
        <f>[1]!s_profitnotice_changeratio($A592,$B$1)</f>
        <v>0</v>
      </c>
      <c r="P592">
        <f>IFERROR([1]!i_pq_pctchange($A592,TEXT(DATE(YEAR($B$1),1,1),"yyyy-mm-dd"),$B$1),"")</f>
        <v>58.1284204334425</v>
      </c>
      <c r="Q592">
        <f>[1]!s_west_netprofit($A592,YEAR($B$1),$B$1,180)</f>
        <v>0</v>
      </c>
      <c r="R592">
        <f>[1]!s_west_eps($A592,YEAR($B$1),$B$1,180)</f>
        <v>0</v>
      </c>
      <c r="S592">
        <f>[1]!s_west_instnum_np($A592,YEAR($B$1),$B$1,180)</f>
        <v>0</v>
      </c>
      <c r="T592">
        <f>[1]!s_west_stdnetprofit($A592,YEAR($B$1),$B$1,180)</f>
        <v>0</v>
      </c>
      <c r="U592">
        <f>[1]!s_west_mediannetprofit($A592,YEAR($B$1),$B$1,180)</f>
        <v>0</v>
      </c>
      <c r="V592">
        <f>[1]!s_west_maxnetprofit($A592,YEAR($B$1),$B$1,180)</f>
        <v>0</v>
      </c>
      <c r="W592">
        <f>[1]!s_west_minnetprofit($A592,YEAR($B$1),$B$1,180)</f>
        <v>0</v>
      </c>
      <c r="X592">
        <f>[1]!s_west_netprofit($A592,YEAR($B$1)+1,$B$1,180)</f>
        <v>0</v>
      </c>
      <c r="Y592">
        <f>[1]!s_west_eps($A592,YEAR($B$1)+1,$B$1,180)</f>
        <v>0</v>
      </c>
      <c r="Z592">
        <f>[1]!s_west_instnum_np($A592,YEAR($B$1)+1,$B$1,180)</f>
        <v>0</v>
      </c>
      <c r="AA592">
        <f>[1]!s_west_stdnetprofit($A592,YEAR($B$1)+1,$B$1,180)</f>
        <v>0</v>
      </c>
      <c r="AB592">
        <f>[1]!s_west_mediannetprofit($A592,YEAR($B$1)+1,$B$1,180)</f>
        <v>0</v>
      </c>
      <c r="AC592">
        <f>[1]!s_west_maxnetprofit($A592,YEAR($B$1)+1,$B$1,180)</f>
        <v>0</v>
      </c>
      <c r="AD592">
        <f>[1]!s_west_minnetprofit($A592,YEAR($B$1)+1,$B$1,180)</f>
        <v>0</v>
      </c>
      <c r="AE592">
        <f>[1]!s_west_avgroe($A592,YEAR($B$1),$B$1,180)</f>
        <v>0</v>
      </c>
      <c r="AF592">
        <f>IFERROR([1]!s_info_indexweight($A592,$B$1,"000016.SH"),"")</f>
        <v>0</v>
      </c>
      <c r="AG592">
        <f>IFERROR([1]!s_info_indexweight($A592,$B$1,"000300.SH"),"")</f>
        <v>0</v>
      </c>
      <c r="AH592">
        <f>IFERROR([1]!s_info_indexweight($A592,$B$1,"000905.SH"),"")</f>
        <v>0</v>
      </c>
      <c r="AI592">
        <f>IFERROR([1]!s_info_indexweight($A592,$B$1,"000852.SH"),"")</f>
        <v>8.1000000000000003E-2</v>
      </c>
    </row>
    <row r="593" spans="1:35">
      <c r="A593" t="s">
        <v>625</v>
      </c>
      <c r="B593">
        <f>[1]!s_dq_close($A593,$B$1,3)</f>
        <v>16.22</v>
      </c>
      <c r="C593">
        <f>[1]!s_dq_volume($A593,$B$1)</f>
        <v>83082409</v>
      </c>
      <c r="D593">
        <f>[1]!s_dq_amount($A593,$B$1)</f>
        <v>1329742673</v>
      </c>
      <c r="E593">
        <f>[1]!s_dq_turn($A593,$B$1)</f>
        <v>9.1726826388853802</v>
      </c>
      <c r="F593">
        <f>[1]!S_VAL_MV($A593,$B$1)</f>
        <v>18470456032.560001</v>
      </c>
      <c r="G593">
        <f>[1]!s_val_ev($A593,$B$1)</f>
        <v>18470456032.560001</v>
      </c>
      <c r="H593">
        <f>[1]!s_val_ev1($A593,$B$1)</f>
        <v>22242127723.560001</v>
      </c>
      <c r="I593">
        <f>IFERROR([1]!s_mq_amount($A593,$B$1),"")</f>
        <v>2660441750</v>
      </c>
      <c r="J593">
        <f>[1]!s_val_pe_ttm($A593,$B$1)</f>
        <v>-84.292007446289105</v>
      </c>
      <c r="K593">
        <f>[1]!s_val_pb_lf($A593,$B$1)</f>
        <v>3.2386643886566202</v>
      </c>
      <c r="L593">
        <f>[1]!s_val_dividendyield2($A593,$B$1)</f>
        <v>0</v>
      </c>
      <c r="M593">
        <f>[1]!s_val_evtoebitda($A593,$B$1)</f>
        <v>57.884398054447601</v>
      </c>
      <c r="N593">
        <f>[1]!s_risk_betar24($A593,$B$1)</f>
        <v>1.55809998512268</v>
      </c>
      <c r="O593">
        <f>[1]!s_profitnotice_changeratio($A593,$B$1)</f>
        <v>0</v>
      </c>
      <c r="P593">
        <f>IFERROR([1]!i_pq_pctchange($A593,TEXT(DATE(YEAR($B$1),1,1),"yyyy-mm-dd"),$B$1),"")</f>
        <v>58.7084148727984</v>
      </c>
      <c r="Q593">
        <f>[1]!s_west_netprofit($A593,YEAR($B$1),$B$1,180)</f>
        <v>117000000</v>
      </c>
      <c r="R593">
        <f>[1]!s_west_eps($A593,YEAR($B$1),$B$1,180)</f>
        <v>0.102700002491474</v>
      </c>
      <c r="S593">
        <f>[1]!s_west_instnum_np($A593,YEAR($B$1),$B$1,180)</f>
        <v>2</v>
      </c>
      <c r="T593">
        <f>[1]!s_west_stdnetprofit($A593,YEAR($B$1),$B$1,180)</f>
        <v>28284271</v>
      </c>
      <c r="U593">
        <f>[1]!s_west_mediannetprofit($A593,YEAR($B$1),$B$1,180)</f>
        <v>117000000</v>
      </c>
      <c r="V593">
        <f>[1]!s_west_maxnetprofit($A593,YEAR($B$1),$B$1,180)</f>
        <v>137000000</v>
      </c>
      <c r="W593">
        <f>[1]!s_west_minnetprofit($A593,YEAR($B$1),$B$1,180)</f>
        <v>97000000</v>
      </c>
      <c r="X593">
        <f>[1]!s_west_netprofit($A593,YEAR($B$1)+1,$B$1,180)</f>
        <v>260500000</v>
      </c>
      <c r="Y593">
        <f>[1]!s_west_eps($A593,YEAR($B$1)+1,$B$1,180)</f>
        <v>0.22869999706745101</v>
      </c>
      <c r="Z593">
        <f>[1]!s_west_instnum_np($A593,YEAR($B$1)+1,$B$1,180)</f>
        <v>2</v>
      </c>
      <c r="AA593">
        <f>[1]!s_west_stdnetprofit($A593,YEAR($B$1)+1,$B$1,180)</f>
        <v>30405592</v>
      </c>
      <c r="AB593">
        <f>[1]!s_west_mediannetprofit($A593,YEAR($B$1)+1,$B$1,180)</f>
        <v>260500000</v>
      </c>
      <c r="AC593">
        <f>[1]!s_west_maxnetprofit($A593,YEAR($B$1)+1,$B$1,180)</f>
        <v>282000000</v>
      </c>
      <c r="AD593">
        <f>[1]!s_west_minnetprofit($A593,YEAR($B$1)+1,$B$1,180)</f>
        <v>239000000</v>
      </c>
      <c r="AE593">
        <f>[1]!s_west_avgroe($A593,YEAR($B$1),$B$1,180)</f>
        <v>1.9850000143051101</v>
      </c>
      <c r="AF593">
        <f>IFERROR([1]!s_info_indexweight($A593,$B$1,"000016.SH"),"")</f>
        <v>0</v>
      </c>
      <c r="AG593">
        <f>IFERROR([1]!s_info_indexweight($A593,$B$1,"000300.SH"),"")</f>
        <v>0</v>
      </c>
      <c r="AH593">
        <f>IFERROR([1]!s_info_indexweight($A593,$B$1,"000905.SH"),"")</f>
        <v>0</v>
      </c>
      <c r="AI593">
        <f>IFERROR([1]!s_info_indexweight($A593,$B$1,"000852.SH"),"")</f>
        <v>0.161</v>
      </c>
    </row>
    <row r="594" spans="1:35">
      <c r="A594" t="s">
        <v>626</v>
      </c>
      <c r="B594">
        <f>[1]!s_dq_close($A594,$B$1,3)</f>
        <v>19.23</v>
      </c>
      <c r="C594">
        <f>[1]!s_dq_volume($A594,$B$1)</f>
        <v>76658448</v>
      </c>
      <c r="D594">
        <f>[1]!s_dq_amount($A594,$B$1)</f>
        <v>1489499901</v>
      </c>
      <c r="E594">
        <f>[1]!s_dq_turn($A594,$B$1)</f>
        <v>7.84767215411288</v>
      </c>
      <c r="F594">
        <f>[1]!S_VAL_MV($A594,$B$1)</f>
        <v>19681361002.529999</v>
      </c>
      <c r="G594">
        <f>[1]!s_val_ev($A594,$B$1)</f>
        <v>19681361002.529999</v>
      </c>
      <c r="H594">
        <f>[1]!s_val_ev1($A594,$B$1)</f>
        <v>20202483834</v>
      </c>
      <c r="I594">
        <f>IFERROR([1]!s_mq_amount($A594,$B$1),"")</f>
        <v>3832394763</v>
      </c>
      <c r="J594">
        <f>[1]!s_val_pe_ttm($A594,$B$1)</f>
        <v>85.434890747070298</v>
      </c>
      <c r="K594">
        <f>[1]!s_val_pb_lf($A594,$B$1)</f>
        <v>3.4580016136169398</v>
      </c>
      <c r="L594">
        <f>[1]!s_val_dividendyield2($A594,$B$1)</f>
        <v>7.7962750203238201E-2</v>
      </c>
      <c r="M594">
        <f>[1]!s_val_evtoebitda($A594,$B$1)</f>
        <v>48.542556399751</v>
      </c>
      <c r="N594">
        <f>[1]!s_risk_betar24($A594,$B$1)</f>
        <v>1.30840003490448</v>
      </c>
      <c r="O594">
        <f>[1]!s_profitnotice_changeratio($A594,$B$1)</f>
        <v>0</v>
      </c>
      <c r="P594">
        <f>IFERROR([1]!i_pq_pctchange($A594,TEXT(DATE(YEAR($B$1),1,1),"yyyy-mm-dd"),$B$1),"")</f>
        <v>1.68498905872811</v>
      </c>
      <c r="Q594">
        <f>[1]!s_west_netprofit($A594,YEAR($B$1),$B$1,180)</f>
        <v>299516667</v>
      </c>
      <c r="R594">
        <f>[1]!s_west_eps($A594,YEAR($B$1),$B$1,180)</f>
        <v>0.29260000586509699</v>
      </c>
      <c r="S594">
        <f>[1]!s_west_instnum_np($A594,YEAR($B$1),$B$1,180)</f>
        <v>6</v>
      </c>
      <c r="T594">
        <f>[1]!s_west_stdnetprofit($A594,YEAR($B$1),$B$1,180)</f>
        <v>12623853</v>
      </c>
      <c r="U594">
        <f>[1]!s_west_mediannetprofit($A594,YEAR($B$1),$B$1,180)</f>
        <v>304000000</v>
      </c>
      <c r="V594">
        <f>[1]!s_west_maxnetprofit($A594,YEAR($B$1),$B$1,180)</f>
        <v>307000000</v>
      </c>
      <c r="W594">
        <f>[1]!s_west_minnetprofit($A594,YEAR($B$1),$B$1,180)</f>
        <v>274000000</v>
      </c>
      <c r="X594">
        <f>[1]!s_west_netprofit($A594,YEAR($B$1)+1,$B$1,180)</f>
        <v>370883333</v>
      </c>
      <c r="Y594">
        <f>[1]!s_west_eps($A594,YEAR($B$1)+1,$B$1,180)</f>
        <v>0.36239999532699602</v>
      </c>
      <c r="Z594">
        <f>[1]!s_west_instnum_np($A594,YEAR($B$1)+1,$B$1,180)</f>
        <v>6</v>
      </c>
      <c r="AA594">
        <f>[1]!s_west_stdnetprofit($A594,YEAR($B$1)+1,$B$1,180)</f>
        <v>21695199</v>
      </c>
      <c r="AB594">
        <f>[1]!s_west_mediannetprofit($A594,YEAR($B$1)+1,$B$1,180)</f>
        <v>374000000</v>
      </c>
      <c r="AC594">
        <f>[1]!s_west_maxnetprofit($A594,YEAR($B$1)+1,$B$1,180)</f>
        <v>390000000</v>
      </c>
      <c r="AD594">
        <f>[1]!s_west_minnetprofit($A594,YEAR($B$1)+1,$B$1,180)</f>
        <v>329000000</v>
      </c>
      <c r="AE594">
        <f>[1]!s_west_avgroe($A594,YEAR($B$1),$B$1,180)</f>
        <v>5.1883001327514604</v>
      </c>
      <c r="AF594">
        <f>IFERROR([1]!s_info_indexweight($A594,$B$1,"000016.SH"),"")</f>
        <v>0</v>
      </c>
      <c r="AG594">
        <f>IFERROR([1]!s_info_indexweight($A594,$B$1,"000300.SH"),"")</f>
        <v>0</v>
      </c>
      <c r="AH594">
        <f>IFERROR([1]!s_info_indexweight($A594,$B$1,"000905.SH"),"")</f>
        <v>0</v>
      </c>
      <c r="AI594">
        <f>IFERROR([1]!s_info_indexweight($A594,$B$1,"000852.SH"),"")</f>
        <v>0.20899999999999999</v>
      </c>
    </row>
    <row r="595" spans="1:35">
      <c r="A595" t="s">
        <v>627</v>
      </c>
      <c r="B595">
        <f>[1]!s_dq_close($A595,$B$1,3)</f>
        <v>11.67</v>
      </c>
      <c r="C595">
        <f>[1]!s_dq_volume($A595,$B$1)</f>
        <v>7691044</v>
      </c>
      <c r="D595">
        <f>[1]!s_dq_amount($A595,$B$1)</f>
        <v>90633871</v>
      </c>
      <c r="E595">
        <f>[1]!s_dq_turn($A595,$B$1)</f>
        <v>1.3669143274595601</v>
      </c>
      <c r="F595">
        <f>[1]!S_VAL_MV($A595,$B$1)</f>
        <v>8937213226.7999992</v>
      </c>
      <c r="G595">
        <f>[1]!s_val_ev($A595,$B$1)</f>
        <v>8937213226.7999992</v>
      </c>
      <c r="H595">
        <f>[1]!s_val_ev1($A595,$B$1)</f>
        <v>9049811255.5400009</v>
      </c>
      <c r="I595">
        <f>IFERROR([1]!s_mq_amount($A595,$B$1),"")</f>
        <v>188557355</v>
      </c>
      <c r="J595">
        <f>[1]!s_val_pe_ttm($A595,$B$1)</f>
        <v>43.017169952392599</v>
      </c>
      <c r="K595">
        <f>[1]!s_val_pb_lf($A595,$B$1)</f>
        <v>1.13201224803925</v>
      </c>
      <c r="L595">
        <f>[1]!s_val_dividendyield2($A595,$B$1)</f>
        <v>0.93645840337599995</v>
      </c>
      <c r="M595">
        <f>[1]!s_val_evtoebitda($A595,$B$1)</f>
        <v>15.7619601311038</v>
      </c>
      <c r="N595">
        <f>[1]!s_risk_betar24($A595,$B$1)</f>
        <v>1.646399974823</v>
      </c>
      <c r="O595">
        <f>[1]!s_profitnotice_changeratio($A595,$B$1)</f>
        <v>0</v>
      </c>
      <c r="P595">
        <f>IFERROR([1]!i_pq_pctchange($A595,TEXT(DATE(YEAR($B$1),1,1),"yyyy-mm-dd"),$B$1),"")</f>
        <v>-25.1605458680257</v>
      </c>
      <c r="Q595">
        <f>[1]!s_west_netprofit($A595,YEAR($B$1),$B$1,180)</f>
        <v>0</v>
      </c>
      <c r="R595">
        <f>[1]!s_west_eps($A595,YEAR($B$1),$B$1,180)</f>
        <v>0</v>
      </c>
      <c r="S595">
        <f>[1]!s_west_instnum_np($A595,YEAR($B$1),$B$1,180)</f>
        <v>0</v>
      </c>
      <c r="T595">
        <f>[1]!s_west_stdnetprofit($A595,YEAR($B$1),$B$1,180)</f>
        <v>0</v>
      </c>
      <c r="U595">
        <f>[1]!s_west_mediannetprofit($A595,YEAR($B$1),$B$1,180)</f>
        <v>0</v>
      </c>
      <c r="V595">
        <f>[1]!s_west_maxnetprofit($A595,YEAR($B$1),$B$1,180)</f>
        <v>0</v>
      </c>
      <c r="W595">
        <f>[1]!s_west_minnetprofit($A595,YEAR($B$1),$B$1,180)</f>
        <v>0</v>
      </c>
      <c r="X595">
        <f>[1]!s_west_netprofit($A595,YEAR($B$1)+1,$B$1,180)</f>
        <v>0</v>
      </c>
      <c r="Y595">
        <f>[1]!s_west_eps($A595,YEAR($B$1)+1,$B$1,180)</f>
        <v>0</v>
      </c>
      <c r="Z595">
        <f>[1]!s_west_instnum_np($A595,YEAR($B$1)+1,$B$1,180)</f>
        <v>0</v>
      </c>
      <c r="AA595">
        <f>[1]!s_west_stdnetprofit($A595,YEAR($B$1)+1,$B$1,180)</f>
        <v>0</v>
      </c>
      <c r="AB595">
        <f>[1]!s_west_mediannetprofit($A595,YEAR($B$1)+1,$B$1,180)</f>
        <v>0</v>
      </c>
      <c r="AC595">
        <f>[1]!s_west_maxnetprofit($A595,YEAR($B$1)+1,$B$1,180)</f>
        <v>0</v>
      </c>
      <c r="AD595">
        <f>[1]!s_west_minnetprofit($A595,YEAR($B$1)+1,$B$1,180)</f>
        <v>0</v>
      </c>
      <c r="AE595">
        <f>[1]!s_west_avgroe($A595,YEAR($B$1),$B$1,180)</f>
        <v>0</v>
      </c>
      <c r="AF595">
        <f>IFERROR([1]!s_info_indexweight($A595,$B$1,"000016.SH"),"")</f>
        <v>0</v>
      </c>
      <c r="AG595">
        <f>IFERROR([1]!s_info_indexweight($A595,$B$1,"000300.SH"),"")</f>
        <v>0</v>
      </c>
      <c r="AH595">
        <f>IFERROR([1]!s_info_indexweight($A595,$B$1,"000905.SH"),"")</f>
        <v>0</v>
      </c>
      <c r="AI595">
        <f>IFERROR([1]!s_info_indexweight($A595,$B$1,"000852.SH"),"")</f>
        <v>4.9000000000000002E-2</v>
      </c>
    </row>
    <row r="596" spans="1:35">
      <c r="A596" t="s">
        <v>628</v>
      </c>
      <c r="B596">
        <f>[1]!s_dq_close($A596,$B$1,3)</f>
        <v>4.9400000000000004</v>
      </c>
      <c r="C596">
        <f>[1]!s_dq_volume($A596,$B$1)</f>
        <v>36610800</v>
      </c>
      <c r="D596">
        <f>[1]!s_dq_amount($A596,$B$1)</f>
        <v>181822048</v>
      </c>
      <c r="E596">
        <f>[1]!s_dq_turn($A596,$B$1)</f>
        <v>2.1376458010592199</v>
      </c>
      <c r="F596">
        <f>[1]!S_VAL_MV($A596,$B$1)</f>
        <v>8699637165.7000008</v>
      </c>
      <c r="G596">
        <f>[1]!s_val_ev($A596,$B$1)</f>
        <v>8699637165.7000008</v>
      </c>
      <c r="H596">
        <f>[1]!s_val_ev1($A596,$B$1)</f>
        <v>9285611378.1299992</v>
      </c>
      <c r="I596">
        <f>IFERROR([1]!s_mq_amount($A596,$B$1),"")</f>
        <v>443947270</v>
      </c>
      <c r="J596">
        <f>[1]!s_val_pe_ttm($A596,$B$1)</f>
        <v>3079.23901367188</v>
      </c>
      <c r="K596">
        <f>[1]!s_val_pb_lf($A596,$B$1)</f>
        <v>1.8584746122360201</v>
      </c>
      <c r="L596">
        <f>[1]!s_val_dividendyield2($A596,$B$1)</f>
        <v>0.10121457489878501</v>
      </c>
      <c r="M596">
        <f>[1]!s_val_evtoebitda($A596,$B$1)</f>
        <v>16.009917413560999</v>
      </c>
      <c r="N596">
        <f>[1]!s_risk_betar24($A596,$B$1)</f>
        <v>1.99160003662109</v>
      </c>
      <c r="O596">
        <f>[1]!s_profitnotice_changeratio($A596,$B$1)</f>
        <v>0</v>
      </c>
      <c r="P596">
        <f>IFERROR([1]!i_pq_pctchange($A596,TEXT(DATE(YEAR($B$1),1,1),"yyyy-mm-dd"),$B$1),"")</f>
        <v>-28.715728715728702</v>
      </c>
      <c r="Q596">
        <f>[1]!s_west_netprofit($A596,YEAR($B$1),$B$1,180)</f>
        <v>0</v>
      </c>
      <c r="R596">
        <f>[1]!s_west_eps($A596,YEAR($B$1),$B$1,180)</f>
        <v>0</v>
      </c>
      <c r="S596">
        <f>[1]!s_west_instnum_np($A596,YEAR($B$1),$B$1,180)</f>
        <v>0</v>
      </c>
      <c r="T596">
        <f>[1]!s_west_stdnetprofit($A596,YEAR($B$1),$B$1,180)</f>
        <v>0</v>
      </c>
      <c r="U596">
        <f>[1]!s_west_mediannetprofit($A596,YEAR($B$1),$B$1,180)</f>
        <v>0</v>
      </c>
      <c r="V596">
        <f>[1]!s_west_maxnetprofit($A596,YEAR($B$1),$B$1,180)</f>
        <v>0</v>
      </c>
      <c r="W596">
        <f>[1]!s_west_minnetprofit($A596,YEAR($B$1),$B$1,180)</f>
        <v>0</v>
      </c>
      <c r="X596">
        <f>[1]!s_west_netprofit($A596,YEAR($B$1)+1,$B$1,180)</f>
        <v>0</v>
      </c>
      <c r="Y596">
        <f>[1]!s_west_eps($A596,YEAR($B$1)+1,$B$1,180)</f>
        <v>0</v>
      </c>
      <c r="Z596">
        <f>[1]!s_west_instnum_np($A596,YEAR($B$1)+1,$B$1,180)</f>
        <v>0</v>
      </c>
      <c r="AA596">
        <f>[1]!s_west_stdnetprofit($A596,YEAR($B$1)+1,$B$1,180)</f>
        <v>0</v>
      </c>
      <c r="AB596">
        <f>[1]!s_west_mediannetprofit($A596,YEAR($B$1)+1,$B$1,180)</f>
        <v>0</v>
      </c>
      <c r="AC596">
        <f>[1]!s_west_maxnetprofit($A596,YEAR($B$1)+1,$B$1,180)</f>
        <v>0</v>
      </c>
      <c r="AD596">
        <f>[1]!s_west_minnetprofit($A596,YEAR($B$1)+1,$B$1,180)</f>
        <v>0</v>
      </c>
      <c r="AE596">
        <f>[1]!s_west_avgroe($A596,YEAR($B$1),$B$1,180)</f>
        <v>0</v>
      </c>
      <c r="AF596">
        <f>IFERROR([1]!s_info_indexweight($A596,$B$1,"000016.SH"),"")</f>
        <v>0</v>
      </c>
      <c r="AG596">
        <f>IFERROR([1]!s_info_indexweight($A596,$B$1,"000300.SH"),"")</f>
        <v>0</v>
      </c>
      <c r="AH596">
        <f>IFERROR([1]!s_info_indexweight($A596,$B$1,"000905.SH"),"")</f>
        <v>0</v>
      </c>
      <c r="AI596">
        <f>IFERROR([1]!s_info_indexweight($A596,$B$1,"000852.SH"),"")</f>
        <v>6.5000000000000002E-2</v>
      </c>
    </row>
    <row r="597" spans="1:35">
      <c r="A597" t="s">
        <v>629</v>
      </c>
      <c r="B597">
        <f>[1]!s_dq_close($A597,$B$1,3)</f>
        <v>13.92</v>
      </c>
      <c r="C597">
        <f>[1]!s_dq_volume($A597,$B$1)</f>
        <v>7328200</v>
      </c>
      <c r="D597">
        <f>[1]!s_dq_amount($A597,$B$1)</f>
        <v>102861458</v>
      </c>
      <c r="E597">
        <f>[1]!s_dq_turn($A597,$B$1)</f>
        <v>1.21546977655583</v>
      </c>
      <c r="F597">
        <f>[1]!S_VAL_MV($A597,$B$1)</f>
        <v>9763311703.2000008</v>
      </c>
      <c r="G597">
        <f>[1]!s_val_ev($A597,$B$1)</f>
        <v>9763311703.2000008</v>
      </c>
      <c r="H597">
        <f>[1]!s_val_ev1($A597,$B$1)</f>
        <v>10529846635.219999</v>
      </c>
      <c r="I597">
        <f>IFERROR([1]!s_mq_amount($A597,$B$1),"")</f>
        <v>240212501</v>
      </c>
      <c r="J597">
        <f>[1]!s_val_pe_ttm($A597,$B$1)</f>
        <v>15.0118198394775</v>
      </c>
      <c r="K597">
        <f>[1]!s_val_pb_lf($A597,$B$1)</f>
        <v>3.0685229301452601</v>
      </c>
      <c r="L597">
        <f>[1]!s_val_dividendyield2($A597,$B$1)</f>
        <v>2.4850793329734402</v>
      </c>
      <c r="M597">
        <f>[1]!s_val_evtoebitda($A597,$B$1)</f>
        <v>11.5457793391345</v>
      </c>
      <c r="N597">
        <f>[1]!s_risk_betar24($A597,$B$1)</f>
        <v>0.79939997196197499</v>
      </c>
      <c r="O597">
        <f>[1]!s_profitnotice_changeratio($A597,$B$1)</f>
        <v>0</v>
      </c>
      <c r="P597">
        <f>IFERROR([1]!i_pq_pctchange($A597,TEXT(DATE(YEAR($B$1),1,1),"yyyy-mm-dd"),$B$1),"")</f>
        <v>-11.6877389047953</v>
      </c>
      <c r="Q597">
        <f>[1]!s_west_netprofit($A597,YEAR($B$1),$B$1,180)</f>
        <v>823253333</v>
      </c>
      <c r="R597">
        <f>[1]!s_west_eps($A597,YEAR($B$1),$B$1,180)</f>
        <v>1.17369997501373</v>
      </c>
      <c r="S597">
        <f>[1]!s_west_instnum_np($A597,YEAR($B$1),$B$1,180)</f>
        <v>12</v>
      </c>
      <c r="T597">
        <f>[1]!s_west_stdnetprofit($A597,YEAR($B$1),$B$1,180)</f>
        <v>16108099</v>
      </c>
      <c r="U597">
        <f>[1]!s_west_mediannetprofit($A597,YEAR($B$1),$B$1,180)</f>
        <v>825570000</v>
      </c>
      <c r="V597">
        <f>[1]!s_west_maxnetprofit($A597,YEAR($B$1),$B$1,180)</f>
        <v>847000000</v>
      </c>
      <c r="W597">
        <f>[1]!s_west_minnetprofit($A597,YEAR($B$1),$B$1,180)</f>
        <v>793000000</v>
      </c>
      <c r="X597">
        <f>[1]!s_west_netprofit($A597,YEAR($B$1)+1,$B$1,180)</f>
        <v>1020350833</v>
      </c>
      <c r="Y597">
        <f>[1]!s_west_eps($A597,YEAR($B$1)+1,$B$1,180)</f>
        <v>1.45480000972748</v>
      </c>
      <c r="Z597">
        <f>[1]!s_west_instnum_np($A597,YEAR($B$1)+1,$B$1,180)</f>
        <v>12</v>
      </c>
      <c r="AA597">
        <f>[1]!s_west_stdnetprofit($A597,YEAR($B$1)+1,$B$1,180)</f>
        <v>31383399</v>
      </c>
      <c r="AB597">
        <f>[1]!s_west_mediannetprofit($A597,YEAR($B$1)+1,$B$1,180)</f>
        <v>1011000000</v>
      </c>
      <c r="AC597">
        <f>[1]!s_west_maxnetprofit($A597,YEAR($B$1)+1,$B$1,180)</f>
        <v>1070000000</v>
      </c>
      <c r="AD597">
        <f>[1]!s_west_minnetprofit($A597,YEAR($B$1)+1,$B$1,180)</f>
        <v>977000000</v>
      </c>
      <c r="AE597">
        <f>[1]!s_west_avgroe($A597,YEAR($B$1),$B$1,180)</f>
        <v>23.979200363159201</v>
      </c>
      <c r="AF597">
        <f>IFERROR([1]!s_info_indexweight($A597,$B$1,"000016.SH"),"")</f>
        <v>0</v>
      </c>
      <c r="AG597">
        <f>IFERROR([1]!s_info_indexweight($A597,$B$1,"000300.SH"),"")</f>
        <v>0</v>
      </c>
      <c r="AH597">
        <f>IFERROR([1]!s_info_indexweight($A597,$B$1,"000905.SH"),"")</f>
        <v>0</v>
      </c>
      <c r="AI597">
        <f>IFERROR([1]!s_info_indexweight($A597,$B$1,"000852.SH"),"")</f>
        <v>0.104</v>
      </c>
    </row>
    <row r="598" spans="1:35">
      <c r="A598" t="s">
        <v>630</v>
      </c>
      <c r="B598">
        <f>[1]!s_dq_close($A598,$B$1,3)</f>
        <v>5.93</v>
      </c>
      <c r="C598">
        <f>[1]!s_dq_volume($A598,$B$1)</f>
        <v>222572869</v>
      </c>
      <c r="D598">
        <f>[1]!s_dq_amount($A598,$B$1)</f>
        <v>1319528961</v>
      </c>
      <c r="E598">
        <f>[1]!s_dq_turn($A598,$B$1)</f>
        <v>9.8511159711929892</v>
      </c>
      <c r="F598">
        <f>[1]!S_VAL_MV($A598,$B$1)</f>
        <v>15796485997.76</v>
      </c>
      <c r="G598">
        <f>[1]!s_val_ev($A598,$B$1)</f>
        <v>15796485997.76</v>
      </c>
      <c r="H598">
        <f>[1]!s_val_ev1($A598,$B$1)</f>
        <v>16582153662.48</v>
      </c>
      <c r="I598">
        <f>IFERROR([1]!s_mq_amount($A598,$B$1),"")</f>
        <v>3418035854</v>
      </c>
      <c r="J598">
        <f>[1]!s_val_pe_ttm($A598,$B$1)</f>
        <v>91.784927368164105</v>
      </c>
      <c r="K598">
        <f>[1]!s_val_pb_lf($A598,$B$1)</f>
        <v>1.8559659719467201</v>
      </c>
      <c r="L598">
        <f>[1]!s_val_dividendyield2($A598,$B$1)</f>
        <v>8.4317032040472195E-2</v>
      </c>
      <c r="M598">
        <f>[1]!s_val_evtoebitda($A598,$B$1)</f>
        <v>9.6153690599890904</v>
      </c>
      <c r="N598">
        <f>[1]!s_risk_betar24($A598,$B$1)</f>
        <v>1.8694000244140601</v>
      </c>
      <c r="O598">
        <f>[1]!s_profitnotice_changeratio($A598,$B$1)</f>
        <v>0</v>
      </c>
      <c r="P598">
        <f>IFERROR([1]!i_pq_pctchange($A598,TEXT(DATE(YEAR($B$1),1,1),"yyyy-mm-dd"),$B$1),"")</f>
        <v>7.4275362318840603</v>
      </c>
      <c r="Q598">
        <f>[1]!s_west_netprofit($A598,YEAR($B$1),$B$1,180)</f>
        <v>306000000</v>
      </c>
      <c r="R598">
        <f>[1]!s_west_eps($A598,YEAR($B$1),$B$1,180)</f>
        <v>0.114900000393391</v>
      </c>
      <c r="S598">
        <f>[1]!s_west_instnum_np($A598,YEAR($B$1),$B$1,180)</f>
        <v>1</v>
      </c>
      <c r="T598">
        <f>[1]!s_west_stdnetprofit($A598,YEAR($B$1),$B$1,180)</f>
        <v>0</v>
      </c>
      <c r="U598">
        <f>[1]!s_west_mediannetprofit($A598,YEAR($B$1),$B$1,180)</f>
        <v>306000000</v>
      </c>
      <c r="V598">
        <f>[1]!s_west_maxnetprofit($A598,YEAR($B$1),$B$1,180)</f>
        <v>306000000</v>
      </c>
      <c r="W598">
        <f>[1]!s_west_minnetprofit($A598,YEAR($B$1),$B$1,180)</f>
        <v>306000000</v>
      </c>
      <c r="X598">
        <f>[1]!s_west_netprofit($A598,YEAR($B$1)+1,$B$1,180)</f>
        <v>394000000</v>
      </c>
      <c r="Y598">
        <f>[1]!s_west_eps($A598,YEAR($B$1)+1,$B$1,180)</f>
        <v>0.147900000214577</v>
      </c>
      <c r="Z598">
        <f>[1]!s_west_instnum_np($A598,YEAR($B$1)+1,$B$1,180)</f>
        <v>1</v>
      </c>
      <c r="AA598">
        <f>[1]!s_west_stdnetprofit($A598,YEAR($B$1)+1,$B$1,180)</f>
        <v>0</v>
      </c>
      <c r="AB598">
        <f>[1]!s_west_mediannetprofit($A598,YEAR($B$1)+1,$B$1,180)</f>
        <v>394000000</v>
      </c>
      <c r="AC598">
        <f>[1]!s_west_maxnetprofit($A598,YEAR($B$1)+1,$B$1,180)</f>
        <v>394000000</v>
      </c>
      <c r="AD598">
        <f>[1]!s_west_minnetprofit($A598,YEAR($B$1)+1,$B$1,180)</f>
        <v>394000000</v>
      </c>
      <c r="AE598">
        <f>[1]!s_west_avgroe($A598,YEAR($B$1),$B$1,180)</f>
        <v>3.5</v>
      </c>
      <c r="AF598">
        <f>IFERROR([1]!s_info_indexweight($A598,$B$1,"000016.SH"),"")</f>
        <v>0</v>
      </c>
      <c r="AG598">
        <f>IFERROR([1]!s_info_indexweight($A598,$B$1,"000300.SH"),"")</f>
        <v>0</v>
      </c>
      <c r="AH598">
        <f>IFERROR([1]!s_info_indexweight($A598,$B$1,"000905.SH"),"")</f>
        <v>0</v>
      </c>
      <c r="AI598">
        <f>IFERROR([1]!s_info_indexweight($A598,$B$1,"000852.SH"),"")</f>
        <v>0.16400000000000001</v>
      </c>
    </row>
    <row r="599" spans="1:35">
      <c r="A599" t="s">
        <v>631</v>
      </c>
      <c r="B599">
        <f>[1]!s_dq_close($A599,$B$1,3)</f>
        <v>12.04</v>
      </c>
      <c r="C599">
        <f>[1]!s_dq_volume($A599,$B$1)</f>
        <v>6105140</v>
      </c>
      <c r="D599">
        <f>[1]!s_dq_amount($A599,$B$1)</f>
        <v>73683360</v>
      </c>
      <c r="E599">
        <f>[1]!s_dq_turn($A599,$B$1)</f>
        <v>1.6454616222841401</v>
      </c>
      <c r="F599">
        <f>[1]!S_VAL_MV($A599,$B$1)</f>
        <v>5569814009.4799995</v>
      </c>
      <c r="G599">
        <f>[1]!s_val_ev($A599,$B$1)</f>
        <v>5569814009.4799995</v>
      </c>
      <c r="H599">
        <f>[1]!s_val_ev1($A599,$B$1)</f>
        <v>5576654439.5299997</v>
      </c>
      <c r="I599">
        <f>IFERROR([1]!s_mq_amount($A599,$B$1),"")</f>
        <v>169433861</v>
      </c>
      <c r="J599">
        <f>[1]!s_val_pe_ttm($A599,$B$1)</f>
        <v>-346.99066162109398</v>
      </c>
      <c r="K599">
        <f>[1]!s_val_pb_lf($A599,$B$1)</f>
        <v>1.80195319652557</v>
      </c>
      <c r="L599">
        <f>[1]!s_val_dividendyield2($A599,$B$1)</f>
        <v>4.1528239202657802E-2</v>
      </c>
      <c r="M599">
        <f>[1]!s_val_evtoebitda($A599,$B$1)</f>
        <v>76.169901284334898</v>
      </c>
      <c r="N599">
        <f>[1]!s_risk_betar24($A599,$B$1)</f>
        <v>1.6361999511718801</v>
      </c>
      <c r="O599">
        <f>[1]!s_profitnotice_changeratio($A599,$B$1)</f>
        <v>0</v>
      </c>
      <c r="P599">
        <f>IFERROR([1]!i_pq_pctchange($A599,TEXT(DATE(YEAR($B$1),1,1),"yyyy-mm-dd"),$B$1),"")</f>
        <v>-18.8132164531355</v>
      </c>
      <c r="Q599">
        <f>[1]!s_west_netprofit($A599,YEAR($B$1),$B$1,180)</f>
        <v>0</v>
      </c>
      <c r="R599">
        <f>[1]!s_west_eps($A599,YEAR($B$1),$B$1,180)</f>
        <v>0</v>
      </c>
      <c r="S599">
        <f>[1]!s_west_instnum_np($A599,YEAR($B$1),$B$1,180)</f>
        <v>0</v>
      </c>
      <c r="T599">
        <f>[1]!s_west_stdnetprofit($A599,YEAR($B$1),$B$1,180)</f>
        <v>0</v>
      </c>
      <c r="U599">
        <f>[1]!s_west_mediannetprofit($A599,YEAR($B$1),$B$1,180)</f>
        <v>0</v>
      </c>
      <c r="V599">
        <f>[1]!s_west_maxnetprofit($A599,YEAR($B$1),$B$1,180)</f>
        <v>0</v>
      </c>
      <c r="W599">
        <f>[1]!s_west_minnetprofit($A599,YEAR($B$1),$B$1,180)</f>
        <v>0</v>
      </c>
      <c r="X599">
        <f>[1]!s_west_netprofit($A599,YEAR($B$1)+1,$B$1,180)</f>
        <v>0</v>
      </c>
      <c r="Y599">
        <f>[1]!s_west_eps($A599,YEAR($B$1)+1,$B$1,180)</f>
        <v>0</v>
      </c>
      <c r="Z599">
        <f>[1]!s_west_instnum_np($A599,YEAR($B$1)+1,$B$1,180)</f>
        <v>0</v>
      </c>
      <c r="AA599">
        <f>[1]!s_west_stdnetprofit($A599,YEAR($B$1)+1,$B$1,180)</f>
        <v>0</v>
      </c>
      <c r="AB599">
        <f>[1]!s_west_mediannetprofit($A599,YEAR($B$1)+1,$B$1,180)</f>
        <v>0</v>
      </c>
      <c r="AC599">
        <f>[1]!s_west_maxnetprofit($A599,YEAR($B$1)+1,$B$1,180)</f>
        <v>0</v>
      </c>
      <c r="AD599">
        <f>[1]!s_west_minnetprofit($A599,YEAR($B$1)+1,$B$1,180)</f>
        <v>0</v>
      </c>
      <c r="AE599">
        <f>[1]!s_west_avgroe($A599,YEAR($B$1),$B$1,180)</f>
        <v>0</v>
      </c>
      <c r="AF599">
        <f>IFERROR([1]!s_info_indexweight($A599,$B$1,"000016.SH"),"")</f>
        <v>0</v>
      </c>
      <c r="AG599">
        <f>IFERROR([1]!s_info_indexweight($A599,$B$1,"000300.SH"),"")</f>
        <v>0</v>
      </c>
      <c r="AH599">
        <f>IFERROR([1]!s_info_indexweight($A599,$B$1,"000905.SH"),"")</f>
        <v>0</v>
      </c>
      <c r="AI599">
        <f>IFERROR([1]!s_info_indexweight($A599,$B$1,"000852.SH"),"")</f>
        <v>3.1E-2</v>
      </c>
    </row>
    <row r="600" spans="1:35">
      <c r="A600" t="s">
        <v>632</v>
      </c>
      <c r="B600">
        <f>[1]!s_dq_close($A600,$B$1,3)</f>
        <v>18.260000000000002</v>
      </c>
      <c r="C600">
        <f>[1]!s_dq_volume($A600,$B$1)</f>
        <v>290991430</v>
      </c>
      <c r="D600">
        <f>[1]!s_dq_amount($A600,$B$1)</f>
        <v>5115928104</v>
      </c>
      <c r="E600">
        <f>[1]!s_dq_turn($A600,$B$1)</f>
        <v>27.659973659553401</v>
      </c>
      <c r="F600">
        <f>[1]!S_VAL_MV($A600,$B$1)</f>
        <v>20981817869.540001</v>
      </c>
      <c r="G600">
        <f>[1]!s_val_ev($A600,$B$1)</f>
        <v>20981817869.540001</v>
      </c>
      <c r="H600">
        <f>[1]!s_val_ev1($A600,$B$1)</f>
        <v>22324304817.18</v>
      </c>
      <c r="I600">
        <f>IFERROR([1]!s_mq_amount($A600,$B$1),"")</f>
        <v>7614929013</v>
      </c>
      <c r="J600">
        <f>[1]!s_val_pe_ttm($A600,$B$1)</f>
        <v>78.149436950683594</v>
      </c>
      <c r="K600">
        <f>[1]!s_val_pb_lf($A600,$B$1)</f>
        <v>4.9866352081298801</v>
      </c>
      <c r="L600">
        <f>[1]!s_val_dividendyield2($A600,$B$1)</f>
        <v>0</v>
      </c>
      <c r="M600">
        <f>[1]!s_val_evtoebitda($A600,$B$1)</f>
        <v>64.140961780136706</v>
      </c>
      <c r="N600">
        <f>[1]!s_risk_betar24($A600,$B$1)</f>
        <v>-0.195899993181229</v>
      </c>
      <c r="O600">
        <f>[1]!s_profitnotice_changeratio($A600,$B$1)</f>
        <v>0</v>
      </c>
      <c r="P600">
        <f>IFERROR([1]!i_pq_pctchange($A600,TEXT(DATE(YEAR($B$1),1,1),"yyyy-mm-dd"),$B$1),"")</f>
        <v>82.782782782782803</v>
      </c>
      <c r="Q600">
        <f>[1]!s_west_netprofit($A600,YEAR($B$1),$B$1,180)</f>
        <v>0</v>
      </c>
      <c r="R600">
        <f>[1]!s_west_eps($A600,YEAR($B$1),$B$1,180)</f>
        <v>0</v>
      </c>
      <c r="S600">
        <f>[1]!s_west_instnum_np($A600,YEAR($B$1),$B$1,180)</f>
        <v>0</v>
      </c>
      <c r="T600">
        <f>[1]!s_west_stdnetprofit($A600,YEAR($B$1),$B$1,180)</f>
        <v>0</v>
      </c>
      <c r="U600">
        <f>[1]!s_west_mediannetprofit($A600,YEAR($B$1),$B$1,180)</f>
        <v>0</v>
      </c>
      <c r="V600">
        <f>[1]!s_west_maxnetprofit($A600,YEAR($B$1),$B$1,180)</f>
        <v>0</v>
      </c>
      <c r="W600">
        <f>[1]!s_west_minnetprofit($A600,YEAR($B$1),$B$1,180)</f>
        <v>0</v>
      </c>
      <c r="X600">
        <f>[1]!s_west_netprofit($A600,YEAR($B$1)+1,$B$1,180)</f>
        <v>0</v>
      </c>
      <c r="Y600">
        <f>[1]!s_west_eps($A600,YEAR($B$1)+1,$B$1,180)</f>
        <v>0</v>
      </c>
      <c r="Z600">
        <f>[1]!s_west_instnum_np($A600,YEAR($B$1)+1,$B$1,180)</f>
        <v>0</v>
      </c>
      <c r="AA600">
        <f>[1]!s_west_stdnetprofit($A600,YEAR($B$1)+1,$B$1,180)</f>
        <v>0</v>
      </c>
      <c r="AB600">
        <f>[1]!s_west_mediannetprofit($A600,YEAR($B$1)+1,$B$1,180)</f>
        <v>0</v>
      </c>
      <c r="AC600">
        <f>[1]!s_west_maxnetprofit($A600,YEAR($B$1)+1,$B$1,180)</f>
        <v>0</v>
      </c>
      <c r="AD600">
        <f>[1]!s_west_minnetprofit($A600,YEAR($B$1)+1,$B$1,180)</f>
        <v>0</v>
      </c>
      <c r="AE600">
        <f>[1]!s_west_avgroe($A600,YEAR($B$1),$B$1,180)</f>
        <v>0</v>
      </c>
      <c r="AF600">
        <f>IFERROR([1]!s_info_indexweight($A600,$B$1,"000016.SH"),"")</f>
        <v>0</v>
      </c>
      <c r="AG600">
        <f>IFERROR([1]!s_info_indexweight($A600,$B$1,"000300.SH"),"")</f>
        <v>0</v>
      </c>
      <c r="AH600">
        <f>IFERROR([1]!s_info_indexweight($A600,$B$1,"000905.SH"),"")</f>
        <v>0</v>
      </c>
      <c r="AI600">
        <f>IFERROR([1]!s_info_indexweight($A600,$B$1,"000852.SH"),"")</f>
        <v>0.20499999999999999</v>
      </c>
    </row>
    <row r="601" spans="1:35">
      <c r="A601" t="s">
        <v>633</v>
      </c>
      <c r="B601">
        <f>[1]!s_dq_close($A601,$B$1,3)</f>
        <v>2.79</v>
      </c>
      <c r="C601">
        <f>[1]!s_dq_volume($A601,$B$1)</f>
        <v>72997421</v>
      </c>
      <c r="D601">
        <f>[1]!s_dq_amount($A601,$B$1)</f>
        <v>204298075</v>
      </c>
      <c r="E601">
        <f>[1]!s_dq_turn($A601,$B$1)</f>
        <v>1.8979938501932201</v>
      </c>
      <c r="F601">
        <f>[1]!S_VAL_MV($A601,$B$1)</f>
        <v>11260958521.5</v>
      </c>
      <c r="G601">
        <f>[1]!s_val_ev($A601,$B$1)</f>
        <v>11260958521.5</v>
      </c>
      <c r="H601">
        <f>[1]!s_val_ev1($A601,$B$1)</f>
        <v>16330910930.9</v>
      </c>
      <c r="I601">
        <f>IFERROR([1]!s_mq_amount($A601,$B$1),"")</f>
        <v>431725373</v>
      </c>
      <c r="J601">
        <f>[1]!s_val_pe_ttm($A601,$B$1)</f>
        <v>165.814865112305</v>
      </c>
      <c r="K601">
        <f>[1]!s_val_pb_lf($A601,$B$1)</f>
        <v>1.5931209325790401</v>
      </c>
      <c r="L601">
        <f>[1]!s_val_dividendyield2($A601,$B$1)</f>
        <v>0.37760339597038101</v>
      </c>
      <c r="M601">
        <f>[1]!s_val_evtoebitda($A601,$B$1)</f>
        <v>19.274164393398198</v>
      </c>
      <c r="N601">
        <f>[1]!s_risk_betar24($A601,$B$1)</f>
        <v>1.05799996852875</v>
      </c>
      <c r="O601">
        <f>[1]!s_profitnotice_changeratio($A601,$B$1)</f>
        <v>0</v>
      </c>
      <c r="P601">
        <f>IFERROR([1]!i_pq_pctchange($A601,TEXT(DATE(YEAR($B$1),1,1),"yyyy-mm-dd"),$B$1),"")</f>
        <v>-1.76056338028168</v>
      </c>
      <c r="Q601">
        <f>[1]!s_west_netprofit($A601,YEAR($B$1),$B$1,180)</f>
        <v>0</v>
      </c>
      <c r="R601">
        <f>[1]!s_west_eps($A601,YEAR($B$1),$B$1,180)</f>
        <v>0</v>
      </c>
      <c r="S601">
        <f>[1]!s_west_instnum_np($A601,YEAR($B$1),$B$1,180)</f>
        <v>0</v>
      </c>
      <c r="T601">
        <f>[1]!s_west_stdnetprofit($A601,YEAR($B$1),$B$1,180)</f>
        <v>0</v>
      </c>
      <c r="U601">
        <f>[1]!s_west_mediannetprofit($A601,YEAR($B$1),$B$1,180)</f>
        <v>0</v>
      </c>
      <c r="V601">
        <f>[1]!s_west_maxnetprofit($A601,YEAR($B$1),$B$1,180)</f>
        <v>0</v>
      </c>
      <c r="W601">
        <f>[1]!s_west_minnetprofit($A601,YEAR($B$1),$B$1,180)</f>
        <v>0</v>
      </c>
      <c r="X601">
        <f>[1]!s_west_netprofit($A601,YEAR($B$1)+1,$B$1,180)</f>
        <v>0</v>
      </c>
      <c r="Y601">
        <f>[1]!s_west_eps($A601,YEAR($B$1)+1,$B$1,180)</f>
        <v>0</v>
      </c>
      <c r="Z601">
        <f>[1]!s_west_instnum_np($A601,YEAR($B$1)+1,$B$1,180)</f>
        <v>0</v>
      </c>
      <c r="AA601">
        <f>[1]!s_west_stdnetprofit($A601,YEAR($B$1)+1,$B$1,180)</f>
        <v>0</v>
      </c>
      <c r="AB601">
        <f>[1]!s_west_mediannetprofit($A601,YEAR($B$1)+1,$B$1,180)</f>
        <v>0</v>
      </c>
      <c r="AC601">
        <f>[1]!s_west_maxnetprofit($A601,YEAR($B$1)+1,$B$1,180)</f>
        <v>0</v>
      </c>
      <c r="AD601">
        <f>[1]!s_west_minnetprofit($A601,YEAR($B$1)+1,$B$1,180)</f>
        <v>0</v>
      </c>
      <c r="AE601">
        <f>[1]!s_west_avgroe($A601,YEAR($B$1),$B$1,180)</f>
        <v>0</v>
      </c>
      <c r="AF601">
        <f>IFERROR([1]!s_info_indexweight($A601,$B$1,"000016.SH"),"")</f>
        <v>0</v>
      </c>
      <c r="AG601">
        <f>IFERROR([1]!s_info_indexweight($A601,$B$1,"000300.SH"),"")</f>
        <v>0</v>
      </c>
      <c r="AH601">
        <f>IFERROR([1]!s_info_indexweight($A601,$B$1,"000905.SH"),"")</f>
        <v>0</v>
      </c>
      <c r="AI601">
        <f>IFERROR([1]!s_info_indexweight($A601,$B$1,"000852.SH"),"")</f>
        <v>9.2999999999999999E-2</v>
      </c>
    </row>
    <row r="602" spans="1:35">
      <c r="A602" t="s">
        <v>634</v>
      </c>
      <c r="B602">
        <f>[1]!s_dq_close($A602,$B$1,3)</f>
        <v>11.04</v>
      </c>
      <c r="C602">
        <f>[1]!s_dq_volume($A602,$B$1)</f>
        <v>12374625</v>
      </c>
      <c r="D602">
        <f>[1]!s_dq_amount($A602,$B$1)</f>
        <v>137672952</v>
      </c>
      <c r="E602">
        <f>[1]!s_dq_turn($A602,$B$1)</f>
        <v>1.4464641436271299</v>
      </c>
      <c r="F602">
        <f>[1]!S_VAL_MV($A602,$B$1)</f>
        <v>9488629502.3999996</v>
      </c>
      <c r="G602">
        <f>[1]!s_val_ev($A602,$B$1)</f>
        <v>9488629502.3999996</v>
      </c>
      <c r="H602">
        <f>[1]!s_val_ev1($A602,$B$1)</f>
        <v>9956014303.2600002</v>
      </c>
      <c r="I602">
        <f>IFERROR([1]!s_mq_amount($A602,$B$1),"")</f>
        <v>318553942</v>
      </c>
      <c r="J602">
        <f>[1]!s_val_pe_ttm($A602,$B$1)</f>
        <v>-11.750963211059601</v>
      </c>
      <c r="K602">
        <f>[1]!s_val_pb_lf($A602,$B$1)</f>
        <v>3.8010120391845699</v>
      </c>
      <c r="L602">
        <f>[1]!s_val_dividendyield2($A602,$B$1)</f>
        <v>0</v>
      </c>
      <c r="M602">
        <f>[1]!s_val_evtoebitda($A602,$B$1)</f>
        <v>-16.327818484463702</v>
      </c>
      <c r="N602">
        <f>[1]!s_risk_betar24($A602,$B$1)</f>
        <v>1.6976000070571899</v>
      </c>
      <c r="O602">
        <f>[1]!s_profitnotice_changeratio($A602,$B$1)</f>
        <v>0</v>
      </c>
      <c r="P602">
        <f>IFERROR([1]!i_pq_pctchange($A602,TEXT(DATE(YEAR($B$1),1,1),"yyyy-mm-dd"),$B$1),"")</f>
        <v>-24.435318275154</v>
      </c>
      <c r="Q602">
        <f>[1]!s_west_netprofit($A602,YEAR($B$1),$B$1,180)</f>
        <v>-218475000</v>
      </c>
      <c r="R602">
        <f>[1]!s_west_eps($A602,YEAR($B$1),$B$1,180)</f>
        <v>-0.25420001149177601</v>
      </c>
      <c r="S602">
        <f>[1]!s_west_instnum_np($A602,YEAR($B$1),$B$1,180)</f>
        <v>2</v>
      </c>
      <c r="T602">
        <f>[1]!s_west_stdnetprofit($A602,YEAR($B$1),$B$1,180)</f>
        <v>163306311</v>
      </c>
      <c r="U602">
        <f>[1]!s_west_mediannetprofit($A602,YEAR($B$1),$B$1,180)</f>
        <v>-218475000</v>
      </c>
      <c r="V602">
        <f>[1]!s_west_maxnetprofit($A602,YEAR($B$1),$B$1,180)</f>
        <v>-103000000</v>
      </c>
      <c r="W602">
        <f>[1]!s_west_minnetprofit($A602,YEAR($B$1),$B$1,180)</f>
        <v>-333950000</v>
      </c>
      <c r="X602">
        <f>[1]!s_west_netprofit($A602,YEAR($B$1)+1,$B$1,180)</f>
        <v>-81595000</v>
      </c>
      <c r="Y602">
        <f>[1]!s_west_eps($A602,YEAR($B$1)+1,$B$1,180)</f>
        <v>-9.4899997115135207E-2</v>
      </c>
      <c r="Z602">
        <f>[1]!s_west_instnum_np($A602,YEAR($B$1)+1,$B$1,180)</f>
        <v>2</v>
      </c>
      <c r="AA602">
        <f>[1]!s_west_stdnetprofit($A602,YEAR($B$1)+1,$B$1,180)</f>
        <v>139434386</v>
      </c>
      <c r="AB602">
        <f>[1]!s_west_mediannetprofit($A602,YEAR($B$1)+1,$B$1,180)</f>
        <v>-81595000</v>
      </c>
      <c r="AC602">
        <f>[1]!s_west_maxnetprofit($A602,YEAR($B$1)+1,$B$1,180)</f>
        <v>17000000</v>
      </c>
      <c r="AD602">
        <f>[1]!s_west_minnetprofit($A602,YEAR($B$1)+1,$B$1,180)</f>
        <v>-180190000</v>
      </c>
      <c r="AE602">
        <f>[1]!s_west_avgroe($A602,YEAR($B$1),$B$1,180)</f>
        <v>-8.5550003051757795</v>
      </c>
      <c r="AF602">
        <f>IFERROR([1]!s_info_indexweight($A602,$B$1,"000016.SH"),"")</f>
        <v>0</v>
      </c>
      <c r="AG602">
        <f>IFERROR([1]!s_info_indexweight($A602,$B$1,"000300.SH"),"")</f>
        <v>0</v>
      </c>
      <c r="AH602">
        <f>IFERROR([1]!s_info_indexweight($A602,$B$1,"000905.SH"),"")</f>
        <v>0</v>
      </c>
      <c r="AI602">
        <f>IFERROR([1]!s_info_indexweight($A602,$B$1,"000852.SH"),"")</f>
        <v>6.3E-2</v>
      </c>
    </row>
    <row r="603" spans="1:35">
      <c r="A603" t="s">
        <v>635</v>
      </c>
      <c r="B603">
        <f>[1]!s_dq_close($A603,$B$1,3)</f>
        <v>22.7</v>
      </c>
      <c r="C603">
        <f>[1]!s_dq_volume($A603,$B$1)</f>
        <v>39146935</v>
      </c>
      <c r="D603">
        <f>[1]!s_dq_amount($A603,$B$1)</f>
        <v>869713372</v>
      </c>
      <c r="E603">
        <f>[1]!s_dq_turn($A603,$B$1)</f>
        <v>5.2534413926255201</v>
      </c>
      <c r="F603">
        <f>[1]!S_VAL_MV($A603,$B$1)</f>
        <v>20049578327.200001</v>
      </c>
      <c r="G603">
        <f>[1]!s_val_ev($A603,$B$1)</f>
        <v>20049578327.200001</v>
      </c>
      <c r="H603">
        <f>[1]!s_val_ev1($A603,$B$1)</f>
        <v>22005511283.759998</v>
      </c>
      <c r="I603">
        <f>IFERROR([1]!s_mq_amount($A603,$B$1),"")</f>
        <v>1758125985</v>
      </c>
      <c r="J603">
        <f>[1]!s_val_pe_ttm($A603,$B$1)</f>
        <v>212.12986755371099</v>
      </c>
      <c r="K603">
        <f>[1]!s_val_pb_lf($A603,$B$1)</f>
        <v>27.037195205688501</v>
      </c>
      <c r="L603">
        <f>[1]!s_val_dividendyield2($A603,$B$1)</f>
        <v>0</v>
      </c>
      <c r="M603">
        <f>[1]!s_val_evtoebitda($A603,$B$1)</f>
        <v>72.813618916314695</v>
      </c>
      <c r="N603">
        <f>[1]!s_risk_betar24($A603,$B$1)</f>
        <v>1.94719994068146</v>
      </c>
      <c r="O603">
        <f>[1]!s_profitnotice_changeratio($A603,$B$1)</f>
        <v>0</v>
      </c>
      <c r="P603">
        <f>IFERROR([1]!i_pq_pctchange($A603,TEXT(DATE(YEAR($B$1),1,1),"yyyy-mm-dd"),$B$1),"")</f>
        <v>26.815642458100601</v>
      </c>
      <c r="Q603">
        <f>[1]!s_west_netprofit($A603,YEAR($B$1),$B$1,180)</f>
        <v>0</v>
      </c>
      <c r="R603">
        <f>[1]!s_west_eps($A603,YEAR($B$1),$B$1,180)</f>
        <v>0</v>
      </c>
      <c r="S603">
        <f>[1]!s_west_instnum_np($A603,YEAR($B$1),$B$1,180)</f>
        <v>0</v>
      </c>
      <c r="T603">
        <f>[1]!s_west_stdnetprofit($A603,YEAR($B$1),$B$1,180)</f>
        <v>0</v>
      </c>
      <c r="U603">
        <f>[1]!s_west_mediannetprofit($A603,YEAR($B$1),$B$1,180)</f>
        <v>0</v>
      </c>
      <c r="V603">
        <f>[1]!s_west_maxnetprofit($A603,YEAR($B$1),$B$1,180)</f>
        <v>0</v>
      </c>
      <c r="W603">
        <f>[1]!s_west_minnetprofit($A603,YEAR($B$1),$B$1,180)</f>
        <v>0</v>
      </c>
      <c r="X603">
        <f>[1]!s_west_netprofit($A603,YEAR($B$1)+1,$B$1,180)</f>
        <v>0</v>
      </c>
      <c r="Y603">
        <f>[1]!s_west_eps($A603,YEAR($B$1)+1,$B$1,180)</f>
        <v>0</v>
      </c>
      <c r="Z603">
        <f>[1]!s_west_instnum_np($A603,YEAR($B$1)+1,$B$1,180)</f>
        <v>0</v>
      </c>
      <c r="AA603">
        <f>[1]!s_west_stdnetprofit($A603,YEAR($B$1)+1,$B$1,180)</f>
        <v>0</v>
      </c>
      <c r="AB603">
        <f>[1]!s_west_mediannetprofit($A603,YEAR($B$1)+1,$B$1,180)</f>
        <v>0</v>
      </c>
      <c r="AC603">
        <f>[1]!s_west_maxnetprofit($A603,YEAR($B$1)+1,$B$1,180)</f>
        <v>0</v>
      </c>
      <c r="AD603">
        <f>[1]!s_west_minnetprofit($A603,YEAR($B$1)+1,$B$1,180)</f>
        <v>0</v>
      </c>
      <c r="AE603">
        <f>[1]!s_west_avgroe($A603,YEAR($B$1),$B$1,180)</f>
        <v>0</v>
      </c>
      <c r="AF603">
        <f>IFERROR([1]!s_info_indexweight($A603,$B$1,"000016.SH"),"")</f>
        <v>0</v>
      </c>
      <c r="AG603">
        <f>IFERROR([1]!s_info_indexweight($A603,$B$1,"000300.SH"),"")</f>
        <v>0</v>
      </c>
      <c r="AH603">
        <f>IFERROR([1]!s_info_indexweight($A603,$B$1,"000905.SH"),"")</f>
        <v>0</v>
      </c>
      <c r="AI603">
        <f>IFERROR([1]!s_info_indexweight($A603,$B$1,"000852.SH"),"")</f>
        <v>0.17599999999999999</v>
      </c>
    </row>
    <row r="604" spans="1:35">
      <c r="A604" t="s">
        <v>636</v>
      </c>
      <c r="B604">
        <f>[1]!s_dq_close($A604,$B$1,3)</f>
        <v>22.47</v>
      </c>
      <c r="C604">
        <f>[1]!s_dq_volume($A604,$B$1)</f>
        <v>48559976</v>
      </c>
      <c r="D604">
        <f>[1]!s_dq_amount($A604,$B$1)</f>
        <v>1082572470</v>
      </c>
      <c r="E604">
        <f>[1]!s_dq_turn($A604,$B$1)</f>
        <v>2.8334080599372098</v>
      </c>
      <c r="F604">
        <f>[1]!S_VAL_MV($A604,$B$1)</f>
        <v>41512481161.620003</v>
      </c>
      <c r="G604">
        <f>[1]!s_val_ev($A604,$B$1)</f>
        <v>41512481161.620003</v>
      </c>
      <c r="H604">
        <f>[1]!s_val_ev1($A604,$B$1)</f>
        <v>79196543022.369995</v>
      </c>
      <c r="I604">
        <f>IFERROR([1]!s_mq_amount($A604,$B$1),"")</f>
        <v>2103246933</v>
      </c>
      <c r="J604">
        <f>[1]!s_val_pe_ttm($A604,$B$1)</f>
        <v>52.887184143066399</v>
      </c>
      <c r="K604">
        <f>[1]!s_val_pb_lf($A604,$B$1)</f>
        <v>1.68472480773926</v>
      </c>
      <c r="L604">
        <f>[1]!s_val_dividendyield2($A604,$B$1)</f>
        <v>0.92737812977974399</v>
      </c>
      <c r="M604">
        <f>[1]!s_val_evtoebitda($A604,$B$1)</f>
        <v>16.731925407788399</v>
      </c>
      <c r="N604">
        <f>[1]!s_risk_betar24($A604,$B$1)</f>
        <v>1.5525000095367401</v>
      </c>
      <c r="O604">
        <f>[1]!s_profitnotice_changeratio($A604,$B$1)</f>
        <v>0</v>
      </c>
      <c r="P604">
        <f>IFERROR([1]!i_pq_pctchange($A604,TEXT(DATE(YEAR($B$1),1,1),"yyyy-mm-dd"),$B$1),"")</f>
        <v>-14.0726577437858</v>
      </c>
      <c r="Q604">
        <f>[1]!s_west_netprofit($A604,YEAR($B$1),$B$1,180)</f>
        <v>2519601111</v>
      </c>
      <c r="R604">
        <f>[1]!s_west_eps($A604,YEAR($B$1),$B$1,180)</f>
        <v>1.3638000488281199</v>
      </c>
      <c r="S604">
        <f>[1]!s_west_instnum_np($A604,YEAR($B$1),$B$1,180)</f>
        <v>9</v>
      </c>
      <c r="T604">
        <f>[1]!s_west_stdnetprofit($A604,YEAR($B$1),$B$1,180)</f>
        <v>308562533</v>
      </c>
      <c r="U604">
        <f>[1]!s_west_mediannetprofit($A604,YEAR($B$1),$B$1,180)</f>
        <v>2385000000</v>
      </c>
      <c r="V604">
        <f>[1]!s_west_maxnetprofit($A604,YEAR($B$1),$B$1,180)</f>
        <v>3202210000</v>
      </c>
      <c r="W604">
        <f>[1]!s_west_minnetprofit($A604,YEAR($B$1),$B$1,180)</f>
        <v>2211000000</v>
      </c>
      <c r="X604">
        <f>[1]!s_west_netprofit($A604,YEAR($B$1)+1,$B$1,180)</f>
        <v>3688776667</v>
      </c>
      <c r="Y604">
        <f>[1]!s_west_eps($A604,YEAR($B$1)+1,$B$1,180)</f>
        <v>1.9967000484466599</v>
      </c>
      <c r="Z604">
        <f>[1]!s_west_instnum_np($A604,YEAR($B$1)+1,$B$1,180)</f>
        <v>9</v>
      </c>
      <c r="AA604">
        <f>[1]!s_west_stdnetprofit($A604,YEAR($B$1)+1,$B$1,180)</f>
        <v>499155719</v>
      </c>
      <c r="AB604">
        <f>[1]!s_west_mediannetprofit($A604,YEAR($B$1)+1,$B$1,180)</f>
        <v>3533000000</v>
      </c>
      <c r="AC604">
        <f>[1]!s_west_maxnetprofit($A604,YEAR($B$1)+1,$B$1,180)</f>
        <v>4293990000</v>
      </c>
      <c r="AD604">
        <f>[1]!s_west_minnetprofit($A604,YEAR($B$1)+1,$B$1,180)</f>
        <v>3063000000</v>
      </c>
      <c r="AE604">
        <f>[1]!s_west_avgroe($A604,YEAR($B$1),$B$1,180)</f>
        <v>8.8999996185302699</v>
      </c>
      <c r="AF604">
        <f>IFERROR([1]!s_info_indexweight($A604,$B$1,"000016.SH"),"")</f>
        <v>0</v>
      </c>
      <c r="AG604">
        <f>IFERROR([1]!s_info_indexweight($A604,$B$1,"000300.SH"),"")</f>
        <v>0</v>
      </c>
      <c r="AH604">
        <f>IFERROR([1]!s_info_indexweight($A604,$B$1,"000905.SH"),"")</f>
        <v>0.32</v>
      </c>
      <c r="AI604">
        <f>IFERROR([1]!s_info_indexweight($A604,$B$1,"000852.SH"),"")</f>
        <v>0</v>
      </c>
    </row>
    <row r="605" spans="1:35">
      <c r="A605" t="s">
        <v>637</v>
      </c>
      <c r="B605">
        <f>[1]!s_dq_close($A605,$B$1,3)</f>
        <v>142.27000000000001</v>
      </c>
      <c r="C605">
        <f>[1]!s_dq_volume($A605,$B$1)</f>
        <v>35918700</v>
      </c>
      <c r="D605">
        <f>[1]!s_dq_amount($A605,$B$1)</f>
        <v>5106082356</v>
      </c>
      <c r="E605">
        <f>[1]!s_dq_turn($A605,$B$1)</f>
        <v>8.5404688965587106</v>
      </c>
      <c r="F605">
        <f>[1]!S_VAL_MV($A605,$B$1)</f>
        <v>68651068661.209999</v>
      </c>
      <c r="G605">
        <f>[1]!s_val_ev($A605,$B$1)</f>
        <v>68651068661.209999</v>
      </c>
      <c r="H605">
        <f>[1]!s_val_ev1($A605,$B$1)</f>
        <v>68665842459.18</v>
      </c>
      <c r="I605">
        <f>IFERROR([1]!s_mq_amount($A605,$B$1),"")</f>
        <v>11624256535</v>
      </c>
      <c r="J605">
        <f>[1]!s_val_pe_ttm($A605,$B$1)</f>
        <v>110.49578094482401</v>
      </c>
      <c r="K605">
        <f>[1]!s_val_pb_lf($A605,$B$1)</f>
        <v>5.4299211502075204</v>
      </c>
      <c r="L605">
        <f>[1]!s_val_dividendyield2($A605,$B$1)</f>
        <v>0.10543333099037</v>
      </c>
      <c r="M605">
        <f>[1]!s_val_evtoebitda($A605,$B$1)</f>
        <v>128.39039041615101</v>
      </c>
      <c r="N605">
        <f>[1]!s_risk_betar24($A605,$B$1)</f>
        <v>2.33030009269714</v>
      </c>
      <c r="O605">
        <f>[1]!s_profitnotice_changeratio($A605,$B$1)</f>
        <v>0</v>
      </c>
      <c r="P605">
        <f>IFERROR([1]!i_pq_pctchange($A605,TEXT(DATE(YEAR($B$1),1,1),"yyyy-mm-dd"),$B$1),"")</f>
        <v>34.312708301018098</v>
      </c>
      <c r="Q605">
        <f>[1]!s_west_netprofit($A605,YEAR($B$1),$B$1,180)</f>
        <v>941516250</v>
      </c>
      <c r="R605">
        <f>[1]!s_west_eps($A605,YEAR($B$1),$B$1,180)</f>
        <v>1.95050001144409</v>
      </c>
      <c r="S605">
        <f>[1]!s_west_instnum_np($A605,YEAR($B$1),$B$1,180)</f>
        <v>8</v>
      </c>
      <c r="T605">
        <f>[1]!s_west_stdnetprofit($A605,YEAR($B$1),$B$1,180)</f>
        <v>424795737</v>
      </c>
      <c r="U605">
        <f>[1]!s_west_mediannetprofit($A605,YEAR($B$1),$B$1,180)</f>
        <v>742500000</v>
      </c>
      <c r="V605">
        <f>[1]!s_west_maxnetprofit($A605,YEAR($B$1),$B$1,180)</f>
        <v>1770000000</v>
      </c>
      <c r="W605">
        <f>[1]!s_west_minnetprofit($A605,YEAR($B$1),$B$1,180)</f>
        <v>647000000</v>
      </c>
      <c r="X605">
        <f>[1]!s_west_netprofit($A605,YEAR($B$1)+1,$B$1,180)</f>
        <v>1171488750</v>
      </c>
      <c r="Y605">
        <f>[1]!s_west_eps($A605,YEAR($B$1)+1,$B$1,180)</f>
        <v>2.4268999099731401</v>
      </c>
      <c r="Z605">
        <f>[1]!s_west_instnum_np($A605,YEAR($B$1)+1,$B$1,180)</f>
        <v>8</v>
      </c>
      <c r="AA605">
        <f>[1]!s_west_stdnetprofit($A605,YEAR($B$1)+1,$B$1,180)</f>
        <v>570847016</v>
      </c>
      <c r="AB605">
        <f>[1]!s_west_mediannetprofit($A605,YEAR($B$1)+1,$B$1,180)</f>
        <v>935935000</v>
      </c>
      <c r="AC605">
        <f>[1]!s_west_maxnetprofit($A605,YEAR($B$1)+1,$B$1,180)</f>
        <v>2410000000</v>
      </c>
      <c r="AD605">
        <f>[1]!s_west_minnetprofit($A605,YEAR($B$1)+1,$B$1,180)</f>
        <v>767000000</v>
      </c>
      <c r="AE605">
        <f>[1]!s_west_avgroe($A605,YEAR($B$1),$B$1,180)</f>
        <v>7.0363001823425302</v>
      </c>
      <c r="AF605">
        <f>IFERROR([1]!s_info_indexweight($A605,$B$1,"000016.SH"),"")</f>
        <v>0</v>
      </c>
      <c r="AG605">
        <f>IFERROR([1]!s_info_indexweight($A605,$B$1,"000300.SH"),"")</f>
        <v>0</v>
      </c>
      <c r="AH605">
        <f>IFERROR([1]!s_info_indexweight($A605,$B$1,"000905.SH"),"")</f>
        <v>0.505</v>
      </c>
      <c r="AI605">
        <f>IFERROR([1]!s_info_indexweight($A605,$B$1,"000852.SH"),"")</f>
        <v>0</v>
      </c>
    </row>
    <row r="606" spans="1:35">
      <c r="A606" t="s">
        <v>638</v>
      </c>
      <c r="B606">
        <f>[1]!s_dq_close($A606,$B$1,3)</f>
        <v>12.15</v>
      </c>
      <c r="C606">
        <f>[1]!s_dq_volume($A606,$B$1)</f>
        <v>17253437</v>
      </c>
      <c r="D606">
        <f>[1]!s_dq_amount($A606,$B$1)</f>
        <v>208619179</v>
      </c>
      <c r="E606">
        <f>[1]!s_dq_turn($A606,$B$1)</f>
        <v>1.86066293099416</v>
      </c>
      <c r="F606">
        <f>[1]!S_VAL_MV($A606,$B$1)</f>
        <v>11308010066.549999</v>
      </c>
      <c r="G606">
        <f>[1]!s_val_ev($A606,$B$1)</f>
        <v>11308010066.549999</v>
      </c>
      <c r="H606">
        <f>[1]!s_val_ev1($A606,$B$1)</f>
        <v>11321404763.389999</v>
      </c>
      <c r="I606">
        <f>IFERROR([1]!s_mq_amount($A606,$B$1),"")</f>
        <v>389640994</v>
      </c>
      <c r="J606">
        <f>[1]!s_val_pe_ttm($A606,$B$1)</f>
        <v>39.6883544921875</v>
      </c>
      <c r="K606">
        <f>[1]!s_val_pb_lf($A606,$B$1)</f>
        <v>2.2581729888915998</v>
      </c>
      <c r="L606">
        <f>[1]!s_val_dividendyield2($A606,$B$1)</f>
        <v>1.6365546644447</v>
      </c>
      <c r="M606">
        <f>[1]!s_val_evtoebitda($A606,$B$1)</f>
        <v>18.3519699091256</v>
      </c>
      <c r="N606">
        <f>[1]!s_risk_betar24($A606,$B$1)</f>
        <v>1.94710004329681</v>
      </c>
      <c r="O606">
        <f>[1]!s_profitnotice_changeratio($A606,$B$1)</f>
        <v>0</v>
      </c>
      <c r="P606">
        <f>IFERROR([1]!i_pq_pctchange($A606,TEXT(DATE(YEAR($B$1),1,1),"yyyy-mm-dd"),$B$1),"")</f>
        <v>-20.276033824390598</v>
      </c>
      <c r="Q606">
        <f>[1]!s_west_netprofit($A606,YEAR($B$1),$B$1,180)</f>
        <v>388000000</v>
      </c>
      <c r="R606">
        <f>[1]!s_west_eps($A606,YEAR($B$1),$B$1,180)</f>
        <v>0.41679999232292197</v>
      </c>
      <c r="S606">
        <f>[1]!s_west_instnum_np($A606,YEAR($B$1),$B$1,180)</f>
        <v>1</v>
      </c>
      <c r="T606">
        <f>[1]!s_west_stdnetprofit($A606,YEAR($B$1),$B$1,180)</f>
        <v>0</v>
      </c>
      <c r="U606">
        <f>[1]!s_west_mediannetprofit($A606,YEAR($B$1),$B$1,180)</f>
        <v>388000000</v>
      </c>
      <c r="V606">
        <f>[1]!s_west_maxnetprofit($A606,YEAR($B$1),$B$1,180)</f>
        <v>388000000</v>
      </c>
      <c r="W606">
        <f>[1]!s_west_minnetprofit($A606,YEAR($B$1),$B$1,180)</f>
        <v>388000000</v>
      </c>
      <c r="X606">
        <f>[1]!s_west_netprofit($A606,YEAR($B$1)+1,$B$1,180)</f>
        <v>469000000</v>
      </c>
      <c r="Y606">
        <f>[1]!s_west_eps($A606,YEAR($B$1)+1,$B$1,180)</f>
        <v>0.50379997491836503</v>
      </c>
      <c r="Z606">
        <f>[1]!s_west_instnum_np($A606,YEAR($B$1)+1,$B$1,180)</f>
        <v>1</v>
      </c>
      <c r="AA606">
        <f>[1]!s_west_stdnetprofit($A606,YEAR($B$1)+1,$B$1,180)</f>
        <v>0</v>
      </c>
      <c r="AB606">
        <f>[1]!s_west_mediannetprofit($A606,YEAR($B$1)+1,$B$1,180)</f>
        <v>469000000</v>
      </c>
      <c r="AC606">
        <f>[1]!s_west_maxnetprofit($A606,YEAR($B$1)+1,$B$1,180)</f>
        <v>469000000</v>
      </c>
      <c r="AD606">
        <f>[1]!s_west_minnetprofit($A606,YEAR($B$1)+1,$B$1,180)</f>
        <v>469000000</v>
      </c>
      <c r="AE606">
        <f>[1]!s_west_avgroe($A606,YEAR($B$1),$B$1,180)</f>
        <v>6.8000001907348597</v>
      </c>
      <c r="AF606">
        <f>IFERROR([1]!s_info_indexweight($A606,$B$1,"000016.SH"),"")</f>
        <v>0</v>
      </c>
      <c r="AG606">
        <f>IFERROR([1]!s_info_indexweight($A606,$B$1,"000300.SH"),"")</f>
        <v>0</v>
      </c>
      <c r="AH606">
        <f>IFERROR([1]!s_info_indexweight($A606,$B$1,"000905.SH"),"")</f>
        <v>0</v>
      </c>
      <c r="AI606">
        <f>IFERROR([1]!s_info_indexweight($A606,$B$1,"000852.SH"),"")</f>
        <v>7.3999999999999996E-2</v>
      </c>
    </row>
    <row r="607" spans="1:35">
      <c r="A607" t="s">
        <v>639</v>
      </c>
      <c r="B607">
        <f>[1]!s_dq_close($A607,$B$1,3)</f>
        <v>21.7</v>
      </c>
      <c r="C607">
        <f>[1]!s_dq_volume($A607,$B$1)</f>
        <v>5770530</v>
      </c>
      <c r="D607">
        <f>[1]!s_dq_amount($A607,$B$1)</f>
        <v>125089698</v>
      </c>
      <c r="E607">
        <f>[1]!s_dq_turn($A607,$B$1)</f>
        <v>1.88300686749804</v>
      </c>
      <c r="F607">
        <f>[1]!S_VAL_MV($A607,$B$1)</f>
        <v>6916254857.3999996</v>
      </c>
      <c r="G607">
        <f>[1]!s_val_ev($A607,$B$1)</f>
        <v>6916254857.3999996</v>
      </c>
      <c r="H607">
        <f>[1]!s_val_ev1($A607,$B$1)</f>
        <v>23935682916.09</v>
      </c>
      <c r="I607">
        <f>IFERROR([1]!s_mq_amount($A607,$B$1),"")</f>
        <v>272731290</v>
      </c>
      <c r="J607">
        <f>[1]!s_val_pe_ttm($A607,$B$1)</f>
        <v>32.334388732910199</v>
      </c>
      <c r="K607">
        <f>[1]!s_val_pb_lf($A607,$B$1)</f>
        <v>3.0851690769195601</v>
      </c>
      <c r="L607">
        <f>[1]!s_val_dividendyield2($A607,$B$1)</f>
        <v>0.230414746543779</v>
      </c>
      <c r="M607">
        <f>[1]!s_val_evtoebitda($A607,$B$1)</f>
        <v>7.6809642385343597</v>
      </c>
      <c r="N607">
        <f>[1]!s_risk_betar24($A607,$B$1)</f>
        <v>2.4784998893737802</v>
      </c>
      <c r="O607">
        <f>[1]!s_profitnotice_changeratio($A607,$B$1)</f>
        <v>0</v>
      </c>
      <c r="P607">
        <f>IFERROR([1]!i_pq_pctchange($A607,TEXT(DATE(YEAR($B$1),1,1),"yyyy-mm-dd"),$B$1),"")</f>
        <v>-13.6146496815287</v>
      </c>
      <c r="Q607">
        <f>[1]!s_west_netprofit($A607,YEAR($B$1),$B$1,180)</f>
        <v>0</v>
      </c>
      <c r="R607">
        <f>[1]!s_west_eps($A607,YEAR($B$1),$B$1,180)</f>
        <v>0</v>
      </c>
      <c r="S607">
        <f>[1]!s_west_instnum_np($A607,YEAR($B$1),$B$1,180)</f>
        <v>0</v>
      </c>
      <c r="T607">
        <f>[1]!s_west_stdnetprofit($A607,YEAR($B$1),$B$1,180)</f>
        <v>0</v>
      </c>
      <c r="U607">
        <f>[1]!s_west_mediannetprofit($A607,YEAR($B$1),$B$1,180)</f>
        <v>0</v>
      </c>
      <c r="V607">
        <f>[1]!s_west_maxnetprofit($A607,YEAR($B$1),$B$1,180)</f>
        <v>0</v>
      </c>
      <c r="W607">
        <f>[1]!s_west_minnetprofit($A607,YEAR($B$1),$B$1,180)</f>
        <v>0</v>
      </c>
      <c r="X607">
        <f>[1]!s_west_netprofit($A607,YEAR($B$1)+1,$B$1,180)</f>
        <v>0</v>
      </c>
      <c r="Y607">
        <f>[1]!s_west_eps($A607,YEAR($B$1)+1,$B$1,180)</f>
        <v>0</v>
      </c>
      <c r="Z607">
        <f>[1]!s_west_instnum_np($A607,YEAR($B$1)+1,$B$1,180)</f>
        <v>0</v>
      </c>
      <c r="AA607">
        <f>[1]!s_west_stdnetprofit($A607,YEAR($B$1)+1,$B$1,180)</f>
        <v>0</v>
      </c>
      <c r="AB607">
        <f>[1]!s_west_mediannetprofit($A607,YEAR($B$1)+1,$B$1,180)</f>
        <v>0</v>
      </c>
      <c r="AC607">
        <f>[1]!s_west_maxnetprofit($A607,YEAR($B$1)+1,$B$1,180)</f>
        <v>0</v>
      </c>
      <c r="AD607">
        <f>[1]!s_west_minnetprofit($A607,YEAR($B$1)+1,$B$1,180)</f>
        <v>0</v>
      </c>
      <c r="AE607">
        <f>[1]!s_west_avgroe($A607,YEAR($B$1),$B$1,180)</f>
        <v>0</v>
      </c>
      <c r="AF607">
        <f>IFERROR([1]!s_info_indexweight($A607,$B$1,"000016.SH"),"")</f>
        <v>0</v>
      </c>
      <c r="AG607">
        <f>IFERROR([1]!s_info_indexweight($A607,$B$1,"000300.SH"),"")</f>
        <v>0</v>
      </c>
      <c r="AH607">
        <f>IFERROR([1]!s_info_indexweight($A607,$B$1,"000905.SH"),"")</f>
        <v>0</v>
      </c>
      <c r="AI607">
        <f>IFERROR([1]!s_info_indexweight($A607,$B$1,"000852.SH"),"")</f>
        <v>0.06</v>
      </c>
    </row>
    <row r="608" spans="1:35">
      <c r="A608" t="s">
        <v>640</v>
      </c>
      <c r="B608">
        <f>[1]!s_dq_close($A608,$B$1,3)</f>
        <v>16.91</v>
      </c>
      <c r="C608">
        <f>[1]!s_dq_volume($A608,$B$1)</f>
        <v>21606695</v>
      </c>
      <c r="D608">
        <f>[1]!s_dq_amount($A608,$B$1)</f>
        <v>364906897</v>
      </c>
      <c r="E608">
        <f>[1]!s_dq_turn($A608,$B$1)</f>
        <v>2.4749079909584299</v>
      </c>
      <c r="F608">
        <f>[1]!S_VAL_MV($A608,$B$1)</f>
        <v>14772929960.120001</v>
      </c>
      <c r="G608">
        <f>[1]!s_val_ev($A608,$B$1)</f>
        <v>14772929960.120001</v>
      </c>
      <c r="H608">
        <f>[1]!s_val_ev1($A608,$B$1)</f>
        <v>14784888609.42</v>
      </c>
      <c r="I608">
        <f>IFERROR([1]!s_mq_amount($A608,$B$1),"")</f>
        <v>930955011</v>
      </c>
      <c r="J608">
        <f>[1]!s_val_pe_ttm($A608,$B$1)</f>
        <v>-42.42333984375</v>
      </c>
      <c r="K608">
        <f>[1]!s_val_pb_lf($A608,$B$1)</f>
        <v>3.9198925495147701</v>
      </c>
      <c r="L608">
        <f>[1]!s_val_dividendyield2($A608,$B$1)</f>
        <v>0</v>
      </c>
      <c r="M608">
        <f>[1]!s_val_evtoebitda($A608,$B$1)</f>
        <v>-104.574961231012</v>
      </c>
      <c r="N608">
        <f>[1]!s_risk_betar24($A608,$B$1)</f>
        <v>2.2346999645233199</v>
      </c>
      <c r="O608">
        <f>[1]!s_profitnotice_changeratio($A608,$B$1)</f>
        <v>0</v>
      </c>
      <c r="P608">
        <f>IFERROR([1]!i_pq_pctchange($A608,TEXT(DATE(YEAR($B$1),1,1),"yyyy-mm-dd"),$B$1),"")</f>
        <v>-15.0251256281407</v>
      </c>
      <c r="Q608">
        <f>[1]!s_west_netprofit($A608,YEAR($B$1),$B$1,180)</f>
        <v>-99000000</v>
      </c>
      <c r="R608">
        <f>[1]!s_west_eps($A608,YEAR($B$1),$B$1,180)</f>
        <v>-0.113300003111362</v>
      </c>
      <c r="S608">
        <f>[1]!s_west_instnum_np($A608,YEAR($B$1),$B$1,180)</f>
        <v>1</v>
      </c>
      <c r="T608">
        <f>[1]!s_west_stdnetprofit($A608,YEAR($B$1),$B$1,180)</f>
        <v>0</v>
      </c>
      <c r="U608">
        <f>[1]!s_west_mediannetprofit($A608,YEAR($B$1),$B$1,180)</f>
        <v>-99000000</v>
      </c>
      <c r="V608">
        <f>[1]!s_west_maxnetprofit($A608,YEAR($B$1),$B$1,180)</f>
        <v>-99000000</v>
      </c>
      <c r="W608">
        <f>[1]!s_west_minnetprofit($A608,YEAR($B$1),$B$1,180)</f>
        <v>-99000000</v>
      </c>
      <c r="X608">
        <f>[1]!s_west_netprofit($A608,YEAR($B$1)+1,$B$1,180)</f>
        <v>-45000000</v>
      </c>
      <c r="Y608">
        <f>[1]!s_west_eps($A608,YEAR($B$1)+1,$B$1,180)</f>
        <v>-5.1500000059604603E-2</v>
      </c>
      <c r="Z608">
        <f>[1]!s_west_instnum_np($A608,YEAR($B$1)+1,$B$1,180)</f>
        <v>1</v>
      </c>
      <c r="AA608">
        <f>[1]!s_west_stdnetprofit($A608,YEAR($B$1)+1,$B$1,180)</f>
        <v>0</v>
      </c>
      <c r="AB608">
        <f>[1]!s_west_mediannetprofit($A608,YEAR($B$1)+1,$B$1,180)</f>
        <v>-45000000</v>
      </c>
      <c r="AC608">
        <f>[1]!s_west_maxnetprofit($A608,YEAR($B$1)+1,$B$1,180)</f>
        <v>-45000000</v>
      </c>
      <c r="AD608">
        <f>[1]!s_west_minnetprofit($A608,YEAR($B$1)+1,$B$1,180)</f>
        <v>-45000000</v>
      </c>
      <c r="AE608">
        <f>[1]!s_west_avgroe($A608,YEAR($B$1),$B$1,180)</f>
        <v>-2.5999999046325701</v>
      </c>
      <c r="AF608">
        <f>IFERROR([1]!s_info_indexweight($A608,$B$1,"000016.SH"),"")</f>
        <v>0</v>
      </c>
      <c r="AG608">
        <f>IFERROR([1]!s_info_indexweight($A608,$B$1,"000300.SH"),"")</f>
        <v>0</v>
      </c>
      <c r="AH608">
        <f>IFERROR([1]!s_info_indexweight($A608,$B$1,"000905.SH"),"")</f>
        <v>0</v>
      </c>
      <c r="AI608">
        <f>IFERROR([1]!s_info_indexweight($A608,$B$1,"000852.SH"),"")</f>
        <v>0.125</v>
      </c>
    </row>
    <row r="609" spans="1:35">
      <c r="A609" t="s">
        <v>641</v>
      </c>
      <c r="B609">
        <f>[1]!s_dq_close($A609,$B$1,3)</f>
        <v>5.8</v>
      </c>
      <c r="C609">
        <f>[1]!s_dq_volume($A609,$B$1)</f>
        <v>20273416</v>
      </c>
      <c r="D609">
        <f>[1]!s_dq_amount($A609,$B$1)</f>
        <v>118597885</v>
      </c>
      <c r="E609">
        <f>[1]!s_dq_turn($A609,$B$1)</f>
        <v>2.2891206588637201</v>
      </c>
      <c r="F609">
        <f>[1]!S_VAL_MV($A609,$B$1)</f>
        <v>6307193475.8000002</v>
      </c>
      <c r="G609">
        <f>[1]!s_val_ev($A609,$B$1)</f>
        <v>6307193475.8000002</v>
      </c>
      <c r="H609">
        <f>[1]!s_val_ev1($A609,$B$1)</f>
        <v>6959319919.5699997</v>
      </c>
      <c r="I609">
        <f>IFERROR([1]!s_mq_amount($A609,$B$1),"")</f>
        <v>237393506</v>
      </c>
      <c r="J609">
        <f>[1]!s_val_pe_ttm($A609,$B$1)</f>
        <v>-84.806663513183594</v>
      </c>
      <c r="K609">
        <f>[1]!s_val_pb_lf($A609,$B$1)</f>
        <v>1.4018241167068499</v>
      </c>
      <c r="L609">
        <f>[1]!s_val_dividendyield2($A609,$B$1)</f>
        <v>0.34440054999652298</v>
      </c>
      <c r="M609">
        <f>[1]!s_val_evtoebitda($A609,$B$1)</f>
        <v>13.0462325430662</v>
      </c>
      <c r="N609">
        <f>[1]!s_risk_betar24($A609,$B$1)</f>
        <v>1.30369997024536</v>
      </c>
      <c r="O609">
        <f>[1]!s_profitnotice_changeratio($A609,$B$1)</f>
        <v>0</v>
      </c>
      <c r="P609">
        <f>IFERROR([1]!i_pq_pctchange($A609,TEXT(DATE(YEAR($B$1),1,1),"yyyy-mm-dd"),$B$1),"")</f>
        <v>-17.936168004311199</v>
      </c>
      <c r="Q609">
        <f>[1]!s_west_netprofit($A609,YEAR($B$1),$B$1,180)</f>
        <v>0</v>
      </c>
      <c r="R609">
        <f>[1]!s_west_eps($A609,YEAR($B$1),$B$1,180)</f>
        <v>0</v>
      </c>
      <c r="S609">
        <f>[1]!s_west_instnum_np($A609,YEAR($B$1),$B$1,180)</f>
        <v>0</v>
      </c>
      <c r="T609">
        <f>[1]!s_west_stdnetprofit($A609,YEAR($B$1),$B$1,180)</f>
        <v>0</v>
      </c>
      <c r="U609">
        <f>[1]!s_west_mediannetprofit($A609,YEAR($B$1),$B$1,180)</f>
        <v>0</v>
      </c>
      <c r="V609">
        <f>[1]!s_west_maxnetprofit($A609,YEAR($B$1),$B$1,180)</f>
        <v>0</v>
      </c>
      <c r="W609">
        <f>[1]!s_west_minnetprofit($A609,YEAR($B$1),$B$1,180)</f>
        <v>0</v>
      </c>
      <c r="X609">
        <f>[1]!s_west_netprofit($A609,YEAR($B$1)+1,$B$1,180)</f>
        <v>0</v>
      </c>
      <c r="Y609">
        <f>[1]!s_west_eps($A609,YEAR($B$1)+1,$B$1,180)</f>
        <v>0</v>
      </c>
      <c r="Z609">
        <f>[1]!s_west_instnum_np($A609,YEAR($B$1)+1,$B$1,180)</f>
        <v>0</v>
      </c>
      <c r="AA609">
        <f>[1]!s_west_stdnetprofit($A609,YEAR($B$1)+1,$B$1,180)</f>
        <v>0</v>
      </c>
      <c r="AB609">
        <f>[1]!s_west_mediannetprofit($A609,YEAR($B$1)+1,$B$1,180)</f>
        <v>0</v>
      </c>
      <c r="AC609">
        <f>[1]!s_west_maxnetprofit($A609,YEAR($B$1)+1,$B$1,180)</f>
        <v>0</v>
      </c>
      <c r="AD609">
        <f>[1]!s_west_minnetprofit($A609,YEAR($B$1)+1,$B$1,180)</f>
        <v>0</v>
      </c>
      <c r="AE609">
        <f>[1]!s_west_avgroe($A609,YEAR($B$1),$B$1,180)</f>
        <v>0</v>
      </c>
      <c r="AF609">
        <f>IFERROR([1]!s_info_indexweight($A609,$B$1,"000016.SH"),"")</f>
        <v>0</v>
      </c>
      <c r="AG609">
        <f>IFERROR([1]!s_info_indexweight($A609,$B$1,"000300.SH"),"")</f>
        <v>0</v>
      </c>
      <c r="AH609">
        <f>IFERROR([1]!s_info_indexweight($A609,$B$1,"000905.SH"),"")</f>
        <v>0</v>
      </c>
      <c r="AI609">
        <f>IFERROR([1]!s_info_indexweight($A609,$B$1,"000852.SH"),"")</f>
        <v>5.5E-2</v>
      </c>
    </row>
    <row r="610" spans="1:35">
      <c r="A610" t="s">
        <v>642</v>
      </c>
      <c r="B610">
        <f>[1]!s_dq_close($A610,$B$1,3)</f>
        <v>90.92</v>
      </c>
      <c r="C610">
        <f>[1]!s_dq_volume($A610,$B$1)</f>
        <v>10035679</v>
      </c>
      <c r="D610">
        <f>[1]!s_dq_amount($A610,$B$1)</f>
        <v>917420081</v>
      </c>
      <c r="E610">
        <f>[1]!s_dq_turn($A610,$B$1)</f>
        <v>3.6028272572666298</v>
      </c>
      <c r="F610">
        <f>[1]!S_VAL_MV($A610,$B$1)</f>
        <v>28492705350.759998</v>
      </c>
      <c r="G610">
        <f>[1]!s_val_ev($A610,$B$1)</f>
        <v>28492705350.759998</v>
      </c>
      <c r="H610">
        <f>[1]!s_val_ev1($A610,$B$1)</f>
        <v>29141475251.759998</v>
      </c>
      <c r="I610">
        <f>IFERROR([1]!s_mq_amount($A610,$B$1),"")</f>
        <v>2013993243</v>
      </c>
      <c r="J610">
        <f>[1]!s_val_pe_ttm($A610,$B$1)</f>
        <v>80.674232482910199</v>
      </c>
      <c r="K610">
        <f>[1]!s_val_pb_lf($A610,$B$1)</f>
        <v>6.1118130683898899</v>
      </c>
      <c r="L610">
        <f>[1]!s_val_dividendyield2($A610,$B$1)</f>
        <v>0.52569269687637499</v>
      </c>
      <c r="M610">
        <f>[1]!s_val_evtoebitda($A610,$B$1)</f>
        <v>63.101780775047501</v>
      </c>
      <c r="N610">
        <f>[1]!s_risk_betar24($A610,$B$1)</f>
        <v>1.74989998340607</v>
      </c>
      <c r="O610">
        <f>[1]!s_profitnotice_changeratio($A610,$B$1)</f>
        <v>0</v>
      </c>
      <c r="P610">
        <f>IFERROR([1]!i_pq_pctchange($A610,TEXT(DATE(YEAR($B$1),1,1),"yyyy-mm-dd"),$B$1),"")</f>
        <v>43.224104386051103</v>
      </c>
      <c r="Q610">
        <f>[1]!s_west_netprofit($A610,YEAR($B$1),$B$1,180)</f>
        <v>423735000</v>
      </c>
      <c r="R610">
        <f>[1]!s_west_eps($A610,YEAR($B$1),$B$1,180)</f>
        <v>1.35210001468658</v>
      </c>
      <c r="S610">
        <f>[1]!s_west_instnum_np($A610,YEAR($B$1),$B$1,180)</f>
        <v>4</v>
      </c>
      <c r="T610">
        <f>[1]!s_west_stdnetprofit($A610,YEAR($B$1),$B$1,180)</f>
        <v>23839538</v>
      </c>
      <c r="U610">
        <f>[1]!s_west_mediannetprofit($A610,YEAR($B$1),$B$1,180)</f>
        <v>425770000</v>
      </c>
      <c r="V610">
        <f>[1]!s_west_maxnetprofit($A610,YEAR($B$1),$B$1,180)</f>
        <v>449400000</v>
      </c>
      <c r="W610">
        <f>[1]!s_west_minnetprofit($A610,YEAR($B$1),$B$1,180)</f>
        <v>394000000</v>
      </c>
      <c r="X610">
        <f>[1]!s_west_netprofit($A610,YEAR($B$1)+1,$B$1,180)</f>
        <v>592570000</v>
      </c>
      <c r="Y610">
        <f>[1]!s_west_eps($A610,YEAR($B$1)+1,$B$1,180)</f>
        <v>1.8909000158309901</v>
      </c>
      <c r="Z610">
        <f>[1]!s_west_instnum_np($A610,YEAR($B$1)+1,$B$1,180)</f>
        <v>4</v>
      </c>
      <c r="AA610">
        <f>[1]!s_west_stdnetprofit($A610,YEAR($B$1)+1,$B$1,180)</f>
        <v>75868336</v>
      </c>
      <c r="AB610">
        <f>[1]!s_west_mediannetprofit($A610,YEAR($B$1)+1,$B$1,180)</f>
        <v>571255000</v>
      </c>
      <c r="AC610">
        <f>[1]!s_west_maxnetprofit($A610,YEAR($B$1)+1,$B$1,180)</f>
        <v>701770000</v>
      </c>
      <c r="AD610">
        <f>[1]!s_west_minnetprofit($A610,YEAR($B$1)+1,$B$1,180)</f>
        <v>526000000</v>
      </c>
      <c r="AE610">
        <f>[1]!s_west_avgroe($A610,YEAR($B$1),$B$1,180)</f>
        <v>8.2174997329711896</v>
      </c>
      <c r="AF610">
        <f>IFERROR([1]!s_info_indexweight($A610,$B$1,"000016.SH"),"")</f>
        <v>0</v>
      </c>
      <c r="AG610">
        <f>IFERROR([1]!s_info_indexweight($A610,$B$1,"000300.SH"),"")</f>
        <v>0</v>
      </c>
      <c r="AH610">
        <f>IFERROR([1]!s_info_indexweight($A610,$B$1,"000905.SH"),"")</f>
        <v>0</v>
      </c>
      <c r="AI610">
        <f>IFERROR([1]!s_info_indexweight($A610,$B$1,"000852.SH"),"")</f>
        <v>0.215</v>
      </c>
    </row>
    <row r="611" spans="1:35">
      <c r="A611" t="s">
        <v>643</v>
      </c>
      <c r="B611">
        <f>[1]!s_dq_close($A611,$B$1,3)</f>
        <v>17.670000000000002</v>
      </c>
      <c r="C611">
        <f>[1]!s_dq_volume($A611,$B$1)</f>
        <v>23833168</v>
      </c>
      <c r="D611">
        <f>[1]!s_dq_amount($A611,$B$1)</f>
        <v>423798268</v>
      </c>
      <c r="E611">
        <f>[1]!s_dq_turn($A611,$B$1)</f>
        <v>4.75276445348746</v>
      </c>
      <c r="F611">
        <f>[1]!S_VAL_MV($A611,$B$1)</f>
        <v>11043386634.120001</v>
      </c>
      <c r="G611">
        <f>[1]!s_val_ev($A611,$B$1)</f>
        <v>11043386634.120001</v>
      </c>
      <c r="H611">
        <f>[1]!s_val_ev1($A611,$B$1)</f>
        <v>13518326845.27</v>
      </c>
      <c r="I611">
        <f>IFERROR([1]!s_mq_amount($A611,$B$1),"")</f>
        <v>999159026</v>
      </c>
      <c r="J611">
        <f>[1]!s_val_pe_ttm($A611,$B$1)</f>
        <v>85.321556091308594</v>
      </c>
      <c r="K611">
        <f>[1]!s_val_pb_lf($A611,$B$1)</f>
        <v>1.6920068264007599</v>
      </c>
      <c r="L611">
        <f>[1]!s_val_dividendyield2($A611,$B$1)</f>
        <v>1.38340587051423</v>
      </c>
      <c r="M611">
        <f>[1]!s_val_evtoebitda($A611,$B$1)</f>
        <v>12.2997953800242</v>
      </c>
      <c r="N611">
        <f>[1]!s_risk_betar24($A611,$B$1)</f>
        <v>2.6633999347686799</v>
      </c>
      <c r="O611">
        <f>[1]!s_profitnotice_changeratio($A611,$B$1)</f>
        <v>0</v>
      </c>
      <c r="P611">
        <f>IFERROR([1]!i_pq_pctchange($A611,TEXT(DATE(YEAR($B$1),1,1),"yyyy-mm-dd"),$B$1),"")</f>
        <v>11.4826498422713</v>
      </c>
      <c r="Q611">
        <f>[1]!s_west_netprofit($A611,YEAR($B$1),$B$1,180)</f>
        <v>438857143</v>
      </c>
      <c r="R611">
        <f>[1]!s_west_eps($A611,YEAR($B$1),$B$1,180)</f>
        <v>0.70219999551773105</v>
      </c>
      <c r="S611">
        <f>[1]!s_west_instnum_np($A611,YEAR($B$1),$B$1,180)</f>
        <v>7</v>
      </c>
      <c r="T611">
        <f>[1]!s_west_stdnetprofit($A611,YEAR($B$1),$B$1,180)</f>
        <v>47301968</v>
      </c>
      <c r="U611">
        <f>[1]!s_west_mediannetprofit($A611,YEAR($B$1),$B$1,180)</f>
        <v>456000000</v>
      </c>
      <c r="V611">
        <f>[1]!s_west_maxnetprofit($A611,YEAR($B$1),$B$1,180)</f>
        <v>500000000</v>
      </c>
      <c r="W611">
        <f>[1]!s_west_minnetprofit($A611,YEAR($B$1),$B$1,180)</f>
        <v>363000000</v>
      </c>
      <c r="X611">
        <f>[1]!s_west_netprofit($A611,YEAR($B$1)+1,$B$1,180)</f>
        <v>545571429</v>
      </c>
      <c r="Y611">
        <f>[1]!s_west_eps($A611,YEAR($B$1)+1,$B$1,180)</f>
        <v>0.87290000915527299</v>
      </c>
      <c r="Z611">
        <f>[1]!s_west_instnum_np($A611,YEAR($B$1)+1,$B$1,180)</f>
        <v>7</v>
      </c>
      <c r="AA611">
        <f>[1]!s_west_stdnetprofit($A611,YEAR($B$1)+1,$B$1,180)</f>
        <v>52041192</v>
      </c>
      <c r="AB611">
        <f>[1]!s_west_mediannetprofit($A611,YEAR($B$1)+1,$B$1,180)</f>
        <v>533000000</v>
      </c>
      <c r="AC611">
        <f>[1]!s_west_maxnetprofit($A611,YEAR($B$1)+1,$B$1,180)</f>
        <v>617000000</v>
      </c>
      <c r="AD611">
        <f>[1]!s_west_minnetprofit($A611,YEAR($B$1)+1,$B$1,180)</f>
        <v>470000000</v>
      </c>
      <c r="AE611">
        <f>[1]!s_west_avgroe($A611,YEAR($B$1),$B$1,180)</f>
        <v>6.2979998588562003</v>
      </c>
      <c r="AF611">
        <f>IFERROR([1]!s_info_indexweight($A611,$B$1,"000016.SH"),"")</f>
        <v>0</v>
      </c>
      <c r="AG611">
        <f>IFERROR([1]!s_info_indexweight($A611,$B$1,"000300.SH"),"")</f>
        <v>0</v>
      </c>
      <c r="AH611">
        <f>IFERROR([1]!s_info_indexweight($A611,$B$1,"000905.SH"),"")</f>
        <v>0</v>
      </c>
      <c r="AI611">
        <f>IFERROR([1]!s_info_indexweight($A611,$B$1,"000852.SH"),"")</f>
        <v>9.5000000000000001E-2</v>
      </c>
    </row>
    <row r="612" spans="1:35">
      <c r="A612" t="s">
        <v>644</v>
      </c>
      <c r="B612">
        <f>[1]!s_dq_close($A612,$B$1,3)</f>
        <v>12.41</v>
      </c>
      <c r="C612">
        <f>[1]!s_dq_volume($A612,$B$1)</f>
        <v>46041866</v>
      </c>
      <c r="D612">
        <f>[1]!s_dq_amount($A612,$B$1)</f>
        <v>574447496</v>
      </c>
      <c r="E612">
        <f>[1]!s_dq_turn($A612,$B$1)</f>
        <v>1.65894705644332</v>
      </c>
      <c r="F612">
        <f>[1]!S_VAL_MV($A612,$B$1)</f>
        <v>36405832441.120003</v>
      </c>
      <c r="G612">
        <f>[1]!s_val_ev($A612,$B$1)</f>
        <v>36405832441.120003</v>
      </c>
      <c r="H612">
        <f>[1]!s_val_ev1($A612,$B$1)</f>
        <v>36462764283.050003</v>
      </c>
      <c r="I612">
        <f>IFERROR([1]!s_mq_amount($A612,$B$1),"")</f>
        <v>1049736448</v>
      </c>
      <c r="J612">
        <f>[1]!s_val_pe_ttm($A612,$B$1)</f>
        <v>-113.641403198242</v>
      </c>
      <c r="K612">
        <f>[1]!s_val_pb_lf($A612,$B$1)</f>
        <v>3.7949535846710201</v>
      </c>
      <c r="L612">
        <f>[1]!s_val_dividendyield2($A612,$B$1)</f>
        <v>1.2087026591458501</v>
      </c>
      <c r="M612">
        <f>[1]!s_val_evtoebitda($A612,$B$1)</f>
        <v>17.278324196145501</v>
      </c>
      <c r="N612">
        <f>[1]!s_risk_betar24($A612,$B$1)</f>
        <v>1.7796000242233301</v>
      </c>
      <c r="O612">
        <f>[1]!s_profitnotice_changeratio($A612,$B$1)</f>
        <v>0</v>
      </c>
      <c r="P612">
        <f>IFERROR([1]!i_pq_pctchange($A612,TEXT(DATE(YEAR($B$1),1,1),"yyyy-mm-dd"),$B$1),"")</f>
        <v>-23.343440168903602</v>
      </c>
      <c r="Q612">
        <f>[1]!s_west_netprofit($A612,YEAR($B$1),$B$1,180)</f>
        <v>929530000</v>
      </c>
      <c r="R612">
        <f>[1]!s_west_eps($A612,YEAR($B$1),$B$1,180)</f>
        <v>0.31679999828338601</v>
      </c>
      <c r="S612">
        <f>[1]!s_west_instnum_np($A612,YEAR($B$1),$B$1,180)</f>
        <v>8</v>
      </c>
      <c r="T612">
        <f>[1]!s_west_stdnetprofit($A612,YEAR($B$1),$B$1,180)</f>
        <v>109685829</v>
      </c>
      <c r="U612">
        <f>[1]!s_west_mediannetprofit($A612,YEAR($B$1),$B$1,180)</f>
        <v>957695000</v>
      </c>
      <c r="V612">
        <f>[1]!s_west_maxnetprofit($A612,YEAR($B$1),$B$1,180)</f>
        <v>1034000000</v>
      </c>
      <c r="W612">
        <f>[1]!s_west_minnetprofit($A612,YEAR($B$1),$B$1,180)</f>
        <v>737000000</v>
      </c>
      <c r="X612">
        <f>[1]!s_west_netprofit($A612,YEAR($B$1)+1,$B$1,180)</f>
        <v>1180756250</v>
      </c>
      <c r="Y612">
        <f>[1]!s_west_eps($A612,YEAR($B$1)+1,$B$1,180)</f>
        <v>0.40250000357627902</v>
      </c>
      <c r="Z612">
        <f>[1]!s_west_instnum_np($A612,YEAR($B$1)+1,$B$1,180)</f>
        <v>8</v>
      </c>
      <c r="AA612">
        <f>[1]!s_west_stdnetprofit($A612,YEAR($B$1)+1,$B$1,180)</f>
        <v>118951747</v>
      </c>
      <c r="AB612">
        <f>[1]!s_west_mediannetprofit($A612,YEAR($B$1)+1,$B$1,180)</f>
        <v>1180000000</v>
      </c>
      <c r="AC612">
        <f>[1]!s_west_maxnetprofit($A612,YEAR($B$1)+1,$B$1,180)</f>
        <v>1312050000</v>
      </c>
      <c r="AD612">
        <f>[1]!s_west_minnetprofit($A612,YEAR($B$1)+1,$B$1,180)</f>
        <v>968000000</v>
      </c>
      <c r="AE612">
        <f>[1]!s_west_avgroe($A612,YEAR($B$1),$B$1,180)</f>
        <v>8.5557003021240199</v>
      </c>
      <c r="AF612">
        <f>IFERROR([1]!s_info_indexweight($A612,$B$1,"000016.SH"),"")</f>
        <v>0</v>
      </c>
      <c r="AG612">
        <f>IFERROR([1]!s_info_indexweight($A612,$B$1,"000300.SH"),"")</f>
        <v>7.1499999999999994E-2</v>
      </c>
      <c r="AH612">
        <f>IFERROR([1]!s_info_indexweight($A612,$B$1,"000905.SH"),"")</f>
        <v>0</v>
      </c>
      <c r="AI612">
        <f>IFERROR([1]!s_info_indexweight($A612,$B$1,"000852.SH"),"")</f>
        <v>0</v>
      </c>
    </row>
    <row r="613" spans="1:35">
      <c r="A613" t="s">
        <v>645</v>
      </c>
      <c r="B613">
        <f>[1]!s_dq_close($A613,$B$1,3)</f>
        <v>7.92</v>
      </c>
      <c r="C613">
        <f>[1]!s_dq_volume($A613,$B$1)</f>
        <v>49589791</v>
      </c>
      <c r="D613">
        <f>[1]!s_dq_amount($A613,$B$1)</f>
        <v>394800684</v>
      </c>
      <c r="E613">
        <f>[1]!s_dq_turn($A613,$B$1)</f>
        <v>2.7390100995720301</v>
      </c>
      <c r="F613">
        <f>[1]!S_VAL_MV($A613,$B$1)</f>
        <v>17434078603.919998</v>
      </c>
      <c r="G613">
        <f>[1]!s_val_ev($A613,$B$1)</f>
        <v>17434078603.919998</v>
      </c>
      <c r="H613">
        <f>[1]!s_val_ev1($A613,$B$1)</f>
        <v>18633236139.93</v>
      </c>
      <c r="I613">
        <f>IFERROR([1]!s_mq_amount($A613,$B$1),"")</f>
        <v>987101335</v>
      </c>
      <c r="J613">
        <f>[1]!s_val_pe_ttm($A613,$B$1)</f>
        <v>-47.746177673339801</v>
      </c>
      <c r="K613">
        <f>[1]!s_val_pb_lf($A613,$B$1)</f>
        <v>3.2356867790222199</v>
      </c>
      <c r="L613">
        <f>[1]!s_val_dividendyield2($A613,$B$1)</f>
        <v>0.18914166907900501</v>
      </c>
      <c r="M613">
        <f>[1]!s_val_evtoebitda($A613,$B$1)</f>
        <v>-112.754506577581</v>
      </c>
      <c r="N613">
        <f>[1]!s_risk_betar24($A613,$B$1)</f>
        <v>1.93379998207092</v>
      </c>
      <c r="O613">
        <f>[1]!s_profitnotice_changeratio($A613,$B$1)</f>
        <v>0</v>
      </c>
      <c r="P613">
        <f>IFERROR([1]!i_pq_pctchange($A613,TEXT(DATE(YEAR($B$1),1,1),"yyyy-mm-dd"),$B$1),"")</f>
        <v>-10.2040816326531</v>
      </c>
      <c r="Q613">
        <f>[1]!s_west_netprofit($A613,YEAR($B$1),$B$1,180)</f>
        <v>90250000</v>
      </c>
      <c r="R613">
        <f>[1]!s_west_eps($A613,YEAR($B$1),$B$1,180)</f>
        <v>4.1000001132488299E-2</v>
      </c>
      <c r="S613">
        <f>[1]!s_west_instnum_np($A613,YEAR($B$1),$B$1,180)</f>
        <v>4</v>
      </c>
      <c r="T613">
        <f>[1]!s_west_stdnetprofit($A613,YEAR($B$1),$B$1,180)</f>
        <v>75314341</v>
      </c>
      <c r="U613">
        <f>[1]!s_west_mediannetprofit($A613,YEAR($B$1),$B$1,180)</f>
        <v>59500000</v>
      </c>
      <c r="V613">
        <f>[1]!s_west_maxnetprofit($A613,YEAR($B$1),$B$1,180)</f>
        <v>202000000</v>
      </c>
      <c r="W613">
        <f>[1]!s_west_minnetprofit($A613,YEAR($B$1),$B$1,180)</f>
        <v>40000000</v>
      </c>
      <c r="X613">
        <f>[1]!s_west_netprofit($A613,YEAR($B$1)+1,$B$1,180)</f>
        <v>222372500</v>
      </c>
      <c r="Y613">
        <f>[1]!s_west_eps($A613,YEAR($B$1)+1,$B$1,180)</f>
        <v>0.101000003516674</v>
      </c>
      <c r="Z613">
        <f>[1]!s_west_instnum_np($A613,YEAR($B$1)+1,$B$1,180)</f>
        <v>4</v>
      </c>
      <c r="AA613">
        <f>[1]!s_west_stdnetprofit($A613,YEAR($B$1)+1,$B$1,180)</f>
        <v>65853233</v>
      </c>
      <c r="AB613">
        <f>[1]!s_west_mediannetprofit($A613,YEAR($B$1)+1,$B$1,180)</f>
        <v>195245000</v>
      </c>
      <c r="AC613">
        <f>[1]!s_west_maxnetprofit($A613,YEAR($B$1)+1,$B$1,180)</f>
        <v>319000000</v>
      </c>
      <c r="AD613">
        <f>[1]!s_west_minnetprofit($A613,YEAR($B$1)+1,$B$1,180)</f>
        <v>180000000</v>
      </c>
      <c r="AE613">
        <f>[1]!s_west_avgroe($A613,YEAR($B$1),$B$1,180)</f>
        <v>1.4574999809265099</v>
      </c>
      <c r="AF613">
        <f>IFERROR([1]!s_info_indexweight($A613,$B$1,"000016.SH"),"")</f>
        <v>0</v>
      </c>
      <c r="AG613">
        <f>IFERROR([1]!s_info_indexweight($A613,$B$1,"000300.SH"),"")</f>
        <v>0</v>
      </c>
      <c r="AH613">
        <f>IFERROR([1]!s_info_indexweight($A613,$B$1,"000905.SH"),"")</f>
        <v>0</v>
      </c>
      <c r="AI613">
        <f>IFERROR([1]!s_info_indexweight($A613,$B$1,"000852.SH"),"")</f>
        <v>0.15</v>
      </c>
    </row>
    <row r="614" spans="1:35">
      <c r="A614" t="s">
        <v>646</v>
      </c>
      <c r="B614">
        <f>[1]!s_dq_close($A614,$B$1,3)</f>
        <v>28.4</v>
      </c>
      <c r="C614">
        <f>[1]!s_dq_volume($A614,$B$1)</f>
        <v>8818900</v>
      </c>
      <c r="D614">
        <f>[1]!s_dq_amount($A614,$B$1)</f>
        <v>250363643</v>
      </c>
      <c r="E614">
        <f>[1]!s_dq_turn($A614,$B$1)</f>
        <v>0.92374468701993595</v>
      </c>
      <c r="F614">
        <f>[1]!S_VAL_MV($A614,$B$1)</f>
        <v>28219234511.200001</v>
      </c>
      <c r="G614">
        <f>[1]!s_val_ev($A614,$B$1)</f>
        <v>28219234511.200001</v>
      </c>
      <c r="H614">
        <f>[1]!s_val_ev1($A614,$B$1)</f>
        <v>36238058785.400002</v>
      </c>
      <c r="I614">
        <f>IFERROR([1]!s_mq_amount($A614,$B$1),"")</f>
        <v>504355519</v>
      </c>
      <c r="J614">
        <f>[1]!s_val_pe_ttm($A614,$B$1)</f>
        <v>79.376991271972699</v>
      </c>
      <c r="K614">
        <f>[1]!s_val_pb_lf($A614,$B$1)</f>
        <v>4.2507581710815403</v>
      </c>
      <c r="L614">
        <f>[1]!s_val_dividendyield2($A614,$B$1)</f>
        <v>0.352112676056338</v>
      </c>
      <c r="M614">
        <f>[1]!s_val_evtoebitda($A614,$B$1)</f>
        <v>28.188083114696699</v>
      </c>
      <c r="N614">
        <f>[1]!s_risk_betar24($A614,$B$1)</f>
        <v>1.2379000186920199</v>
      </c>
      <c r="O614">
        <f>[1]!s_profitnotice_changeratio($A614,$B$1)</f>
        <v>0</v>
      </c>
      <c r="P614">
        <f>IFERROR([1]!i_pq_pctchange($A614,TEXT(DATE(YEAR($B$1),1,1),"yyyy-mm-dd"),$B$1),"")</f>
        <v>102.13523131672601</v>
      </c>
      <c r="Q614">
        <f>[1]!s_west_netprofit($A614,YEAR($B$1),$B$1,180)</f>
        <v>602000000</v>
      </c>
      <c r="R614">
        <f>[1]!s_west_eps($A614,YEAR($B$1),$B$1,180)</f>
        <v>0.60559999942779497</v>
      </c>
      <c r="S614">
        <f>[1]!s_west_instnum_np($A614,YEAR($B$1),$B$1,180)</f>
        <v>1</v>
      </c>
      <c r="T614">
        <f>[1]!s_west_stdnetprofit($A614,YEAR($B$1),$B$1,180)</f>
        <v>0</v>
      </c>
      <c r="U614">
        <f>[1]!s_west_mediannetprofit($A614,YEAR($B$1),$B$1,180)</f>
        <v>602000000</v>
      </c>
      <c r="V614">
        <f>[1]!s_west_maxnetprofit($A614,YEAR($B$1),$B$1,180)</f>
        <v>602000000</v>
      </c>
      <c r="W614">
        <f>[1]!s_west_minnetprofit($A614,YEAR($B$1),$B$1,180)</f>
        <v>602000000</v>
      </c>
      <c r="X614">
        <f>[1]!s_west_netprofit($A614,YEAR($B$1)+1,$B$1,180)</f>
        <v>892000000</v>
      </c>
      <c r="Y614">
        <f>[1]!s_west_eps($A614,YEAR($B$1)+1,$B$1,180)</f>
        <v>0.89740002155303999</v>
      </c>
      <c r="Z614">
        <f>[1]!s_west_instnum_np($A614,YEAR($B$1)+1,$B$1,180)</f>
        <v>1</v>
      </c>
      <c r="AA614">
        <f>[1]!s_west_stdnetprofit($A614,YEAR($B$1)+1,$B$1,180)</f>
        <v>0</v>
      </c>
      <c r="AB614">
        <f>[1]!s_west_mediannetprofit($A614,YEAR($B$1)+1,$B$1,180)</f>
        <v>892000000</v>
      </c>
      <c r="AC614">
        <f>[1]!s_west_maxnetprofit($A614,YEAR($B$1)+1,$B$1,180)</f>
        <v>892000000</v>
      </c>
      <c r="AD614">
        <f>[1]!s_west_minnetprofit($A614,YEAR($B$1)+1,$B$1,180)</f>
        <v>892000000</v>
      </c>
      <c r="AE614">
        <f>[1]!s_west_avgroe($A614,YEAR($B$1),$B$1,180)</f>
        <v>8.6000003814697301</v>
      </c>
      <c r="AF614">
        <f>IFERROR([1]!s_info_indexweight($A614,$B$1,"000016.SH"),"")</f>
        <v>0</v>
      </c>
      <c r="AG614">
        <f>IFERROR([1]!s_info_indexweight($A614,$B$1,"000300.SH"),"")</f>
        <v>0</v>
      </c>
      <c r="AH614">
        <f>IFERROR([1]!s_info_indexweight($A614,$B$1,"000905.SH"),"")</f>
        <v>0</v>
      </c>
      <c r="AI614">
        <f>IFERROR([1]!s_info_indexweight($A614,$B$1,"000852.SH"),"")</f>
        <v>0.127</v>
      </c>
    </row>
    <row r="615" spans="1:35">
      <c r="A615" t="s">
        <v>647</v>
      </c>
      <c r="B615">
        <f>[1]!s_dq_close($A615,$B$1,3)</f>
        <v>53.83</v>
      </c>
      <c r="C615">
        <f>[1]!s_dq_volume($A615,$B$1)</f>
        <v>14309993</v>
      </c>
      <c r="D615">
        <f>[1]!s_dq_amount($A615,$B$1)</f>
        <v>775308005</v>
      </c>
      <c r="E615">
        <f>[1]!s_dq_turn($A615,$B$1)</f>
        <v>4.9750191165463802</v>
      </c>
      <c r="F615">
        <f>[1]!S_VAL_MV($A615,$B$1)</f>
        <v>21952237460.16</v>
      </c>
      <c r="G615">
        <f>[1]!s_val_ev($A615,$B$1)</f>
        <v>21952237460.16</v>
      </c>
      <c r="H615">
        <f>[1]!s_val_ev1($A615,$B$1)</f>
        <v>24220826239.360001</v>
      </c>
      <c r="I615">
        <f>IFERROR([1]!s_mq_amount($A615,$B$1),"")</f>
        <v>1460610895</v>
      </c>
      <c r="J615">
        <f>[1]!s_val_pe_ttm($A615,$B$1)</f>
        <v>124.07810974121099</v>
      </c>
      <c r="K615">
        <f>[1]!s_val_pb_lf($A615,$B$1)</f>
        <v>10.216703414916999</v>
      </c>
      <c r="L615">
        <f>[1]!s_val_dividendyield2($A615,$B$1)</f>
        <v>0.11091165947975599</v>
      </c>
      <c r="M615">
        <f>[1]!s_val_evtoebitda($A615,$B$1)</f>
        <v>58.361688840085499</v>
      </c>
      <c r="N615">
        <f>[1]!s_risk_betar24($A615,$B$1)</f>
        <v>2.2126998901367201</v>
      </c>
      <c r="O615">
        <f>[1]!s_profitnotice_changeratio($A615,$B$1)</f>
        <v>0</v>
      </c>
      <c r="P615">
        <f>IFERROR([1]!i_pq_pctchange($A615,TEXT(DATE(YEAR($B$1),1,1),"yyyy-mm-dd"),$B$1),"")</f>
        <v>-5.3788011952891601</v>
      </c>
      <c r="Q615">
        <f>[1]!s_west_netprofit($A615,YEAR($B$1),$B$1,180)</f>
        <v>243085000</v>
      </c>
      <c r="R615">
        <f>[1]!s_west_eps($A615,YEAR($B$1),$B$1,180)</f>
        <v>0.59579998254776001</v>
      </c>
      <c r="S615">
        <f>[1]!s_west_instnum_np($A615,YEAR($B$1),$B$1,180)</f>
        <v>2</v>
      </c>
      <c r="T615">
        <f>[1]!s_west_stdnetprofit($A615,YEAR($B$1),$B$1,180)</f>
        <v>14021927</v>
      </c>
      <c r="U615">
        <f>[1]!s_west_mediannetprofit($A615,YEAR($B$1),$B$1,180)</f>
        <v>243085000</v>
      </c>
      <c r="V615">
        <f>[1]!s_west_maxnetprofit($A615,YEAR($B$1),$B$1,180)</f>
        <v>253000000</v>
      </c>
      <c r="W615">
        <f>[1]!s_west_minnetprofit($A615,YEAR($B$1),$B$1,180)</f>
        <v>233170000</v>
      </c>
      <c r="X615">
        <f>[1]!s_west_netprofit($A615,YEAR($B$1)+1,$B$1,180)</f>
        <v>353975000</v>
      </c>
      <c r="Y615">
        <f>[1]!s_west_eps($A615,YEAR($B$1)+1,$B$1,180)</f>
        <v>0.86760002374649003</v>
      </c>
      <c r="Z615">
        <f>[1]!s_west_instnum_np($A615,YEAR($B$1)+1,$B$1,180)</f>
        <v>2</v>
      </c>
      <c r="AA615">
        <f>[1]!s_west_stdnetprofit($A615,YEAR($B$1)+1,$B$1,180)</f>
        <v>28319627</v>
      </c>
      <c r="AB615">
        <f>[1]!s_west_mediannetprofit($A615,YEAR($B$1)+1,$B$1,180)</f>
        <v>353975000</v>
      </c>
      <c r="AC615">
        <f>[1]!s_west_maxnetprofit($A615,YEAR($B$1)+1,$B$1,180)</f>
        <v>374000000</v>
      </c>
      <c r="AD615">
        <f>[1]!s_west_minnetprofit($A615,YEAR($B$1)+1,$B$1,180)</f>
        <v>333950000</v>
      </c>
      <c r="AE615">
        <f>[1]!s_west_avgroe($A615,YEAR($B$1),$B$1,180)</f>
        <v>10.2799997329712</v>
      </c>
      <c r="AF615">
        <f>IFERROR([1]!s_info_indexweight($A615,$B$1,"000016.SH"),"")</f>
        <v>0</v>
      </c>
      <c r="AG615">
        <f>IFERROR([1]!s_info_indexweight($A615,$B$1,"000300.SH"),"")</f>
        <v>0</v>
      </c>
      <c r="AH615">
        <f>IFERROR([1]!s_info_indexweight($A615,$B$1,"000905.SH"),"")</f>
        <v>0</v>
      </c>
      <c r="AI615">
        <f>IFERROR([1]!s_info_indexweight($A615,$B$1,"000852.SH"),"")</f>
        <v>0.123</v>
      </c>
    </row>
    <row r="616" spans="1:35">
      <c r="A616" t="s">
        <v>648</v>
      </c>
      <c r="B616">
        <f>[1]!s_dq_close($A616,$B$1,3)</f>
        <v>172.7</v>
      </c>
      <c r="C616">
        <f>[1]!s_dq_volume($A616,$B$1)</f>
        <v>63562622</v>
      </c>
      <c r="D616">
        <f>[1]!s_dq_amount($A616,$B$1)</f>
        <v>10944223211</v>
      </c>
      <c r="E616">
        <f>[1]!s_dq_turn($A616,$B$1)</f>
        <v>4.00387363456014</v>
      </c>
      <c r="F616">
        <f>[1]!S_VAL_MV($A616,$B$1)</f>
        <v>358043612924.79999</v>
      </c>
      <c r="G616">
        <f>[1]!s_val_ev($A616,$B$1)</f>
        <v>358043612924.79999</v>
      </c>
      <c r="H616">
        <f>[1]!s_val_ev1($A616,$B$1)</f>
        <v>365342082148.12</v>
      </c>
      <c r="I616">
        <f>IFERROR([1]!s_mq_amount($A616,$B$1),"")</f>
        <v>23721903320</v>
      </c>
      <c r="J616">
        <f>[1]!s_val_pe_ttm($A616,$B$1)</f>
        <v>30.021125793456999</v>
      </c>
      <c r="K616">
        <f>[1]!s_val_pb_lf($A616,$B$1)</f>
        <v>7.5792102813720703</v>
      </c>
      <c r="L616">
        <f>[1]!s_val_dividendyield2($A616,$B$1)</f>
        <v>0.94141134665288395</v>
      </c>
      <c r="M616">
        <f>[1]!s_val_evtoebitda($A616,$B$1)</f>
        <v>19.240845228199099</v>
      </c>
      <c r="N616">
        <f>[1]!s_risk_betar24($A616,$B$1)</f>
        <v>1.2570999860763501</v>
      </c>
      <c r="O616">
        <f>[1]!s_profitnotice_changeratio($A616,$B$1)</f>
        <v>0</v>
      </c>
      <c r="P616">
        <f>IFERROR([1]!i_pq_pctchange($A616,TEXT(DATE(YEAR($B$1),1,1),"yyyy-mm-dd"),$B$1),"")</f>
        <v>1.45654212055386</v>
      </c>
      <c r="Q616">
        <f>[1]!s_west_netprofit($A616,YEAR($B$1),$B$1,180)</f>
        <v>15975297931</v>
      </c>
      <c r="R616">
        <f>[1]!s_west_eps($A616,YEAR($B$1),$B$1,180)</f>
        <v>7.7055997848510698</v>
      </c>
      <c r="S616">
        <f>[1]!s_west_instnum_np($A616,YEAR($B$1),$B$1,180)</f>
        <v>29</v>
      </c>
      <c r="T616">
        <f>[1]!s_west_stdnetprofit($A616,YEAR($B$1),$B$1,180)</f>
        <v>1230190307</v>
      </c>
      <c r="U616">
        <f>[1]!s_west_mediannetprofit($A616,YEAR($B$1),$B$1,180)</f>
        <v>15679000000</v>
      </c>
      <c r="V616">
        <f>[1]!s_west_maxnetprofit($A616,YEAR($B$1),$B$1,180)</f>
        <v>19206860000</v>
      </c>
      <c r="W616">
        <f>[1]!s_west_minnetprofit($A616,YEAR($B$1),$B$1,180)</f>
        <v>14033000000</v>
      </c>
      <c r="X616">
        <f>[1]!s_west_netprofit($A616,YEAR($B$1)+1,$B$1,180)</f>
        <v>19255723103</v>
      </c>
      <c r="Y616">
        <f>[1]!s_west_eps($A616,YEAR($B$1)+1,$B$1,180)</f>
        <v>9.2878999710083008</v>
      </c>
      <c r="Z616">
        <f>[1]!s_west_instnum_np($A616,YEAR($B$1)+1,$B$1,180)</f>
        <v>29</v>
      </c>
      <c r="AA616">
        <f>[1]!s_west_stdnetprofit($A616,YEAR($B$1)+1,$B$1,180)</f>
        <v>1615205493</v>
      </c>
      <c r="AB616">
        <f>[1]!s_west_mediannetprofit($A616,YEAR($B$1)+1,$B$1,180)</f>
        <v>18924000000</v>
      </c>
      <c r="AC616">
        <f>[1]!s_west_maxnetprofit($A616,YEAR($B$1)+1,$B$1,180)</f>
        <v>22822210000</v>
      </c>
      <c r="AD616">
        <f>[1]!s_west_minnetprofit($A616,YEAR($B$1)+1,$B$1,180)</f>
        <v>15694600000</v>
      </c>
      <c r="AE616">
        <f>[1]!s_west_avgroe($A616,YEAR($B$1),$B$1,180)</f>
        <v>26.511499404907202</v>
      </c>
      <c r="AF616">
        <f>IFERROR([1]!s_info_indexweight($A616,$B$1,"000016.SH"),"")</f>
        <v>0</v>
      </c>
      <c r="AG616">
        <f>IFERROR([1]!s_info_indexweight($A616,$B$1,"000300.SH"),"")</f>
        <v>0.95469999999999999</v>
      </c>
      <c r="AH616">
        <f>IFERROR([1]!s_info_indexweight($A616,$B$1,"000905.SH"),"")</f>
        <v>0</v>
      </c>
      <c r="AI616">
        <f>IFERROR([1]!s_info_indexweight($A616,$B$1,"000852.SH"),"")</f>
        <v>0</v>
      </c>
    </row>
    <row r="617" spans="1:35">
      <c r="A617" t="s">
        <v>649</v>
      </c>
      <c r="B617">
        <f>[1]!s_dq_close($A617,$B$1,3)</f>
        <v>7.84</v>
      </c>
      <c r="C617">
        <f>[1]!s_dq_volume($A617,$B$1)</f>
        <v>81132764</v>
      </c>
      <c r="D617">
        <f>[1]!s_dq_amount($A617,$B$1)</f>
        <v>649066184</v>
      </c>
      <c r="E617">
        <f>[1]!s_dq_turn($A617,$B$1)</f>
        <v>7.6748573789202599</v>
      </c>
      <c r="F617">
        <f>[1]!S_VAL_MV($A617,$B$1)</f>
        <v>10984177041.6</v>
      </c>
      <c r="G617">
        <f>[1]!s_val_ev($A617,$B$1)</f>
        <v>10984177041.6</v>
      </c>
      <c r="H617">
        <f>[1]!s_val_ev1($A617,$B$1)</f>
        <v>11049678541.58</v>
      </c>
      <c r="I617">
        <f>IFERROR([1]!s_mq_amount($A617,$B$1),"")</f>
        <v>1205348765</v>
      </c>
      <c r="J617">
        <f>[1]!s_val_pe_ttm($A617,$B$1)</f>
        <v>-53.744831085205099</v>
      </c>
      <c r="K617">
        <f>[1]!s_val_pb_lf($A617,$B$1)</f>
        <v>6.2742123603820801</v>
      </c>
      <c r="L617">
        <f>[1]!s_val_dividendyield2($A617,$B$1)</f>
        <v>0</v>
      </c>
      <c r="M617">
        <f>[1]!s_val_evtoebitda($A617,$B$1)</f>
        <v>-67.079769490554199</v>
      </c>
      <c r="N617">
        <f>[1]!s_risk_betar24($A617,$B$1)</f>
        <v>0.97420001029968295</v>
      </c>
      <c r="O617">
        <f>[1]!s_profitnotice_changeratio($A617,$B$1)</f>
        <v>0</v>
      </c>
      <c r="P617">
        <f>IFERROR([1]!i_pq_pctchange($A617,TEXT(DATE(YEAR($B$1),1,1),"yyyy-mm-dd"),$B$1),"")</f>
        <v>-19.175257731958801</v>
      </c>
      <c r="Q617">
        <f>[1]!s_west_netprofit($A617,YEAR($B$1),$B$1,180)</f>
        <v>0</v>
      </c>
      <c r="R617">
        <f>[1]!s_west_eps($A617,YEAR($B$1),$B$1,180)</f>
        <v>0</v>
      </c>
      <c r="S617">
        <f>[1]!s_west_instnum_np($A617,YEAR($B$1),$B$1,180)</f>
        <v>0</v>
      </c>
      <c r="T617">
        <f>[1]!s_west_stdnetprofit($A617,YEAR($B$1),$B$1,180)</f>
        <v>0</v>
      </c>
      <c r="U617">
        <f>[1]!s_west_mediannetprofit($A617,YEAR($B$1),$B$1,180)</f>
        <v>0</v>
      </c>
      <c r="V617">
        <f>[1]!s_west_maxnetprofit($A617,YEAR($B$1),$B$1,180)</f>
        <v>0</v>
      </c>
      <c r="W617">
        <f>[1]!s_west_minnetprofit($A617,YEAR($B$1),$B$1,180)</f>
        <v>0</v>
      </c>
      <c r="X617">
        <f>[1]!s_west_netprofit($A617,YEAR($B$1)+1,$B$1,180)</f>
        <v>0</v>
      </c>
      <c r="Y617">
        <f>[1]!s_west_eps($A617,YEAR($B$1)+1,$B$1,180)</f>
        <v>0</v>
      </c>
      <c r="Z617">
        <f>[1]!s_west_instnum_np($A617,YEAR($B$1)+1,$B$1,180)</f>
        <v>0</v>
      </c>
      <c r="AA617">
        <f>[1]!s_west_stdnetprofit($A617,YEAR($B$1)+1,$B$1,180)</f>
        <v>0</v>
      </c>
      <c r="AB617">
        <f>[1]!s_west_mediannetprofit($A617,YEAR($B$1)+1,$B$1,180)</f>
        <v>0</v>
      </c>
      <c r="AC617">
        <f>[1]!s_west_maxnetprofit($A617,YEAR($B$1)+1,$B$1,180)</f>
        <v>0</v>
      </c>
      <c r="AD617">
        <f>[1]!s_west_minnetprofit($A617,YEAR($B$1)+1,$B$1,180)</f>
        <v>0</v>
      </c>
      <c r="AE617">
        <f>[1]!s_west_avgroe($A617,YEAR($B$1),$B$1,180)</f>
        <v>0</v>
      </c>
      <c r="AF617">
        <f>IFERROR([1]!s_info_indexweight($A617,$B$1,"000016.SH"),"")</f>
        <v>0</v>
      </c>
      <c r="AG617">
        <f>IFERROR([1]!s_info_indexweight($A617,$B$1,"000300.SH"),"")</f>
        <v>0</v>
      </c>
      <c r="AH617">
        <f>IFERROR([1]!s_info_indexweight($A617,$B$1,"000905.SH"),"")</f>
        <v>0</v>
      </c>
      <c r="AI617">
        <f>IFERROR([1]!s_info_indexweight($A617,$B$1,"000852.SH"),"")</f>
        <v>8.5999999999999993E-2</v>
      </c>
    </row>
    <row r="618" spans="1:35">
      <c r="A618" t="s">
        <v>650</v>
      </c>
      <c r="B618">
        <f>[1]!s_dq_close($A618,$B$1,3)</f>
        <v>5.95</v>
      </c>
      <c r="C618">
        <f>[1]!s_dq_volume($A618,$B$1)</f>
        <v>9470500</v>
      </c>
      <c r="D618">
        <f>[1]!s_dq_amount($A618,$B$1)</f>
        <v>56837377</v>
      </c>
      <c r="E618">
        <f>[1]!s_dq_turn($A618,$B$1)</f>
        <v>0.80409495124389896</v>
      </c>
      <c r="F618">
        <f>[1]!S_VAL_MV($A618,$B$1)</f>
        <v>7513825255.3000002</v>
      </c>
      <c r="G618">
        <f>[1]!s_val_ev($A618,$B$1)</f>
        <v>7513825255.3000002</v>
      </c>
      <c r="H618">
        <f>[1]!s_val_ev1($A618,$B$1)</f>
        <v>10786092288.6</v>
      </c>
      <c r="I618">
        <f>IFERROR([1]!s_mq_amount($A618,$B$1),"")</f>
        <v>112637919</v>
      </c>
      <c r="J618">
        <f>[1]!s_val_pe_ttm($A618,$B$1)</f>
        <v>349.1640625</v>
      </c>
      <c r="K618">
        <f>[1]!s_val_pb_lf($A618,$B$1)</f>
        <v>0.89806628227233898</v>
      </c>
      <c r="L618">
        <f>[1]!s_val_dividendyield2($A618,$B$1)</f>
        <v>0.33613445378151302</v>
      </c>
      <c r="M618">
        <f>[1]!s_val_evtoebitda($A618,$B$1)</f>
        <v>35.545528508668099</v>
      </c>
      <c r="N618">
        <f>[1]!s_risk_betar24($A618,$B$1)</f>
        <v>0.76870000362396196</v>
      </c>
      <c r="O618">
        <f>[1]!s_profitnotice_changeratio($A618,$B$1)</f>
        <v>0</v>
      </c>
      <c r="P618">
        <f>IFERROR([1]!i_pq_pctchange($A618,TEXT(DATE(YEAR($B$1),1,1),"yyyy-mm-dd"),$B$1),"")</f>
        <v>-24.492385786802</v>
      </c>
      <c r="Q618">
        <f>[1]!s_west_netprofit($A618,YEAR($B$1),$B$1,180)</f>
        <v>169245000</v>
      </c>
      <c r="R618">
        <f>[1]!s_west_eps($A618,YEAR($B$1),$B$1,180)</f>
        <v>0.13400000333786</v>
      </c>
      <c r="S618">
        <f>[1]!s_west_instnum_np($A618,YEAR($B$1),$B$1,180)</f>
        <v>2</v>
      </c>
      <c r="T618">
        <f>[1]!s_west_stdnetprofit($A618,YEAR($B$1),$B$1,180)</f>
        <v>841457</v>
      </c>
      <c r="U618">
        <f>[1]!s_west_mediannetprofit($A618,YEAR($B$1),$B$1,180)</f>
        <v>169245000</v>
      </c>
      <c r="V618">
        <f>[1]!s_west_maxnetprofit($A618,YEAR($B$1),$B$1,180)</f>
        <v>169840000</v>
      </c>
      <c r="W618">
        <f>[1]!s_west_minnetprofit($A618,YEAR($B$1),$B$1,180)</f>
        <v>168650000</v>
      </c>
      <c r="X618">
        <f>[1]!s_west_netprofit($A618,YEAR($B$1)+1,$B$1,180)</f>
        <v>176425000</v>
      </c>
      <c r="Y618">
        <f>[1]!s_west_eps($A618,YEAR($B$1)+1,$B$1,180)</f>
        <v>0.13969999551773099</v>
      </c>
      <c r="Z618">
        <f>[1]!s_west_instnum_np($A618,YEAR($B$1)+1,$B$1,180)</f>
        <v>2</v>
      </c>
      <c r="AA618">
        <f>[1]!s_west_stdnetprofit($A618,YEAR($B$1)+1,$B$1,180)</f>
        <v>2637508</v>
      </c>
      <c r="AB618">
        <f>[1]!s_west_mediannetprofit($A618,YEAR($B$1)+1,$B$1,180)</f>
        <v>176425000</v>
      </c>
      <c r="AC618">
        <f>[1]!s_west_maxnetprofit($A618,YEAR($B$1)+1,$B$1,180)</f>
        <v>178290000</v>
      </c>
      <c r="AD618">
        <f>[1]!s_west_minnetprofit($A618,YEAR($B$1)+1,$B$1,180)</f>
        <v>174560000</v>
      </c>
      <c r="AE618">
        <f>[1]!s_west_avgroe($A618,YEAR($B$1),$B$1,180)</f>
        <v>2.3699998855590798</v>
      </c>
      <c r="AF618">
        <f>IFERROR([1]!s_info_indexweight($A618,$B$1,"000016.SH"),"")</f>
        <v>0</v>
      </c>
      <c r="AG618">
        <f>IFERROR([1]!s_info_indexweight($A618,$B$1,"000300.SH"),"")</f>
        <v>0</v>
      </c>
      <c r="AH618">
        <f>IFERROR([1]!s_info_indexweight($A618,$B$1,"000905.SH"),"")</f>
        <v>0</v>
      </c>
      <c r="AI618">
        <f>IFERROR([1]!s_info_indexweight($A618,$B$1,"000852.SH"),"")</f>
        <v>4.9000000000000002E-2</v>
      </c>
    </row>
    <row r="619" spans="1:35">
      <c r="A619" t="s">
        <v>651</v>
      </c>
      <c r="B619">
        <f>[1]!s_dq_close($A619,$B$1,3)</f>
        <v>58.45</v>
      </c>
      <c r="C619">
        <f>[1]!s_dq_volume($A619,$B$1)</f>
        <v>144821839</v>
      </c>
      <c r="D619">
        <f>[1]!s_dq_amount($A619,$B$1)</f>
        <v>8265864591</v>
      </c>
      <c r="E619">
        <f>[1]!s_dq_turn($A619,$B$1)</f>
        <v>16.964643491536702</v>
      </c>
      <c r="F619">
        <f>[1]!S_VAL_MV($A619,$B$1)</f>
        <v>58277473076.550003</v>
      </c>
      <c r="G619">
        <f>[1]!s_val_ev($A619,$B$1)</f>
        <v>58277473076.550003</v>
      </c>
      <c r="H619">
        <f>[1]!s_val_ev1($A619,$B$1)</f>
        <v>59098029965.230003</v>
      </c>
      <c r="I619">
        <f>IFERROR([1]!s_mq_amount($A619,$B$1),"")</f>
        <v>14452656231</v>
      </c>
      <c r="J619">
        <f>[1]!s_val_pe_ttm($A619,$B$1)</f>
        <v>94.479248046875</v>
      </c>
      <c r="K619">
        <f>[1]!s_val_pb_lf($A619,$B$1)</f>
        <v>8.1954307556152308</v>
      </c>
      <c r="L619">
        <f>[1]!s_val_dividendyield2($A619,$B$1)</f>
        <v>0.25458644141127101</v>
      </c>
      <c r="M619">
        <f>[1]!s_val_evtoebitda($A619,$B$1)</f>
        <v>52.766997694270898</v>
      </c>
      <c r="N619">
        <f>[1]!s_risk_betar24($A619,$B$1)</f>
        <v>1.9536000490188601</v>
      </c>
      <c r="O619">
        <f>[1]!s_profitnotice_changeratio($A619,$B$1)</f>
        <v>0</v>
      </c>
      <c r="P619">
        <f>IFERROR([1]!i_pq_pctchange($A619,TEXT(DATE(YEAR($B$1),1,1),"yyyy-mm-dd"),$B$1),"")</f>
        <v>113.65740867710799</v>
      </c>
      <c r="Q619">
        <f>[1]!s_west_netprofit($A619,YEAR($B$1),$B$1,180)</f>
        <v>819135882</v>
      </c>
      <c r="R619">
        <f>[1]!s_west_eps($A619,YEAR($B$1),$B$1,180)</f>
        <v>0.82160001993179299</v>
      </c>
      <c r="S619">
        <f>[1]!s_west_instnum_np($A619,YEAR($B$1),$B$1,180)</f>
        <v>17</v>
      </c>
      <c r="T619">
        <f>[1]!s_west_stdnetprofit($A619,YEAR($B$1),$B$1,180)</f>
        <v>51070752</v>
      </c>
      <c r="U619">
        <f>[1]!s_west_mediannetprofit($A619,YEAR($B$1),$B$1,180)</f>
        <v>819000000</v>
      </c>
      <c r="V619">
        <f>[1]!s_west_maxnetprofit($A619,YEAR($B$1),$B$1,180)</f>
        <v>891000000</v>
      </c>
      <c r="W619">
        <f>[1]!s_west_minnetprofit($A619,YEAR($B$1),$B$1,180)</f>
        <v>734000000</v>
      </c>
      <c r="X619">
        <f>[1]!s_west_netprofit($A619,YEAR($B$1)+1,$B$1,180)</f>
        <v>1010772353</v>
      </c>
      <c r="Y619">
        <f>[1]!s_west_eps($A619,YEAR($B$1)+1,$B$1,180)</f>
        <v>1.01380002498627</v>
      </c>
      <c r="Z619">
        <f>[1]!s_west_instnum_np($A619,YEAR($B$1)+1,$B$1,180)</f>
        <v>17</v>
      </c>
      <c r="AA619">
        <f>[1]!s_west_stdnetprofit($A619,YEAR($B$1)+1,$B$1,180)</f>
        <v>68516775</v>
      </c>
      <c r="AB619">
        <f>[1]!s_west_mediannetprofit($A619,YEAR($B$1)+1,$B$1,180)</f>
        <v>1020000000</v>
      </c>
      <c r="AC619">
        <f>[1]!s_west_maxnetprofit($A619,YEAR($B$1)+1,$B$1,180)</f>
        <v>1157000000</v>
      </c>
      <c r="AD619">
        <f>[1]!s_west_minnetprofit($A619,YEAR($B$1)+1,$B$1,180)</f>
        <v>896000000</v>
      </c>
      <c r="AE619">
        <f>[1]!s_west_avgroe($A619,YEAR($B$1),$B$1,180)</f>
        <v>10.622500419616699</v>
      </c>
      <c r="AF619">
        <f>IFERROR([1]!s_info_indexweight($A619,$B$1,"000016.SH"),"")</f>
        <v>0</v>
      </c>
      <c r="AG619">
        <f>IFERROR([1]!s_info_indexweight($A619,$B$1,"000300.SH"),"")</f>
        <v>0</v>
      </c>
      <c r="AH619">
        <f>IFERROR([1]!s_info_indexweight($A619,$B$1,"000905.SH"),"")</f>
        <v>0.38400000000000001</v>
      </c>
      <c r="AI619">
        <f>IFERROR([1]!s_info_indexweight($A619,$B$1,"000852.SH"),"")</f>
        <v>0</v>
      </c>
    </row>
    <row r="620" spans="1:35">
      <c r="A620" t="s">
        <v>652</v>
      </c>
      <c r="B620">
        <f>[1]!s_dq_close($A620,$B$1,3)</f>
        <v>16.79</v>
      </c>
      <c r="C620">
        <f>[1]!s_dq_volume($A620,$B$1)</f>
        <v>7843979</v>
      </c>
      <c r="D620">
        <f>[1]!s_dq_amount($A620,$B$1)</f>
        <v>131588483</v>
      </c>
      <c r="E620">
        <f>[1]!s_dq_turn($A620,$B$1)</f>
        <v>1.5555773190651001</v>
      </c>
      <c r="F620">
        <f>[1]!S_VAL_MV($A620,$B$1)</f>
        <v>8466336311.0200005</v>
      </c>
      <c r="G620">
        <f>[1]!s_val_ev($A620,$B$1)</f>
        <v>8466336311.0200005</v>
      </c>
      <c r="H620">
        <f>[1]!s_val_ev1($A620,$B$1)</f>
        <v>8541591823.8599997</v>
      </c>
      <c r="I620">
        <f>IFERROR([1]!s_mq_amount($A620,$B$1),"")</f>
        <v>375588433</v>
      </c>
      <c r="J620">
        <f>[1]!s_val_pe_ttm($A620,$B$1)</f>
        <v>2464.66235351562</v>
      </c>
      <c r="K620">
        <f>[1]!s_val_pb_lf($A620,$B$1)</f>
        <v>1.14022994041443</v>
      </c>
      <c r="L620">
        <f>[1]!s_val_dividendyield2($A620,$B$1)</f>
        <v>1.32817153067302</v>
      </c>
      <c r="M620">
        <f>[1]!s_val_evtoebitda($A620,$B$1)</f>
        <v>30.136019148846199</v>
      </c>
      <c r="N620">
        <f>[1]!s_risk_betar24($A620,$B$1)</f>
        <v>0.72049999237060502</v>
      </c>
      <c r="O620">
        <f>[1]!s_profitnotice_changeratio($A620,$B$1)</f>
        <v>0</v>
      </c>
      <c r="P620">
        <f>IFERROR([1]!i_pq_pctchange($A620,TEXT(DATE(YEAR($B$1),1,1),"yyyy-mm-dd"),$B$1),"")</f>
        <v>-25.384757948377199</v>
      </c>
      <c r="Q620">
        <f>[1]!s_west_netprofit($A620,YEAR($B$1),$B$1,180)</f>
        <v>314528571</v>
      </c>
      <c r="R620">
        <f>[1]!s_west_eps($A620,YEAR($B$1),$B$1,180)</f>
        <v>0.62379997968673695</v>
      </c>
      <c r="S620">
        <f>[1]!s_west_instnum_np($A620,YEAR($B$1),$B$1,180)</f>
        <v>7</v>
      </c>
      <c r="T620">
        <f>[1]!s_west_stdnetprofit($A620,YEAR($B$1),$B$1,180)</f>
        <v>41226477</v>
      </c>
      <c r="U620">
        <f>[1]!s_west_mediannetprofit($A620,YEAR($B$1),$B$1,180)</f>
        <v>320000000</v>
      </c>
      <c r="V620">
        <f>[1]!s_west_maxnetprofit($A620,YEAR($B$1),$B$1,180)</f>
        <v>369000000</v>
      </c>
      <c r="W620">
        <f>[1]!s_west_minnetprofit($A620,YEAR($B$1),$B$1,180)</f>
        <v>241000000</v>
      </c>
      <c r="X620">
        <f>[1]!s_west_netprofit($A620,YEAR($B$1)+1,$B$1,180)</f>
        <v>356394286</v>
      </c>
      <c r="Y620">
        <f>[1]!s_west_eps($A620,YEAR($B$1)+1,$B$1,180)</f>
        <v>0.70679998397827104</v>
      </c>
      <c r="Z620">
        <f>[1]!s_west_instnum_np($A620,YEAR($B$1)+1,$B$1,180)</f>
        <v>7</v>
      </c>
      <c r="AA620">
        <f>[1]!s_west_stdnetprofit($A620,YEAR($B$1)+1,$B$1,180)</f>
        <v>47335768</v>
      </c>
      <c r="AB620">
        <f>[1]!s_west_mediannetprofit($A620,YEAR($B$1)+1,$B$1,180)</f>
        <v>360000000</v>
      </c>
      <c r="AC620">
        <f>[1]!s_west_maxnetprofit($A620,YEAR($B$1)+1,$B$1,180)</f>
        <v>409760000</v>
      </c>
      <c r="AD620">
        <f>[1]!s_west_minnetprofit($A620,YEAR($B$1)+1,$B$1,180)</f>
        <v>277000000</v>
      </c>
      <c r="AE620">
        <f>[1]!s_west_avgroe($A620,YEAR($B$1),$B$1,180)</f>
        <v>4.1300001144409197</v>
      </c>
      <c r="AF620">
        <f>IFERROR([1]!s_info_indexweight($A620,$B$1,"000016.SH"),"")</f>
        <v>0</v>
      </c>
      <c r="AG620">
        <f>IFERROR([1]!s_info_indexweight($A620,$B$1,"000300.SH"),"")</f>
        <v>0</v>
      </c>
      <c r="AH620">
        <f>IFERROR([1]!s_info_indexweight($A620,$B$1,"000905.SH"),"")</f>
        <v>0</v>
      </c>
      <c r="AI620">
        <f>IFERROR([1]!s_info_indexweight($A620,$B$1,"000852.SH"),"")</f>
        <v>5.3999999999999999E-2</v>
      </c>
    </row>
    <row r="621" spans="1:35">
      <c r="A621" t="s">
        <v>653</v>
      </c>
      <c r="B621">
        <f>[1]!s_dq_close($A621,$B$1,3)</f>
        <v>6.58</v>
      </c>
      <c r="C621">
        <f>[1]!s_dq_volume($A621,$B$1)</f>
        <v>78810830</v>
      </c>
      <c r="D621">
        <f>[1]!s_dq_amount($A621,$B$1)</f>
        <v>519478626</v>
      </c>
      <c r="E621">
        <f>[1]!s_dq_turn($A621,$B$1)</f>
        <v>3.4649325902639401</v>
      </c>
      <c r="F621">
        <f>[1]!S_VAL_MV($A621,$B$1)</f>
        <v>17844810120.759998</v>
      </c>
      <c r="G621">
        <f>[1]!s_val_ev($A621,$B$1)</f>
        <v>17844810120.759998</v>
      </c>
      <c r="H621">
        <f>[1]!s_val_ev1($A621,$B$1)</f>
        <v>18745826725.389999</v>
      </c>
      <c r="I621">
        <f>IFERROR([1]!s_mq_amount($A621,$B$1),"")</f>
        <v>1065720487</v>
      </c>
      <c r="J621">
        <f>[1]!s_val_pe_ttm($A621,$B$1)</f>
        <v>72.051017761230497</v>
      </c>
      <c r="K621">
        <f>[1]!s_val_pb_lf($A621,$B$1)</f>
        <v>2.2870233058929399</v>
      </c>
      <c r="L621">
        <f>[1]!s_val_dividendyield2($A621,$B$1)</f>
        <v>1.5180140352676601</v>
      </c>
      <c r="M621">
        <f>[1]!s_val_evtoebitda($A621,$B$1)</f>
        <v>23.2997040695886</v>
      </c>
      <c r="N621">
        <f>[1]!s_risk_betar24($A621,$B$1)</f>
        <v>1.4452999830246001</v>
      </c>
      <c r="O621">
        <f>[1]!s_profitnotice_changeratio($A621,$B$1)</f>
        <v>0</v>
      </c>
      <c r="P621">
        <f>IFERROR([1]!i_pq_pctchange($A621,TEXT(DATE(YEAR($B$1),1,1),"yyyy-mm-dd"),$B$1),"")</f>
        <v>5.6450114790501198</v>
      </c>
      <c r="Q621">
        <f>[1]!s_west_netprofit($A621,YEAR($B$1),$B$1,180)</f>
        <v>0</v>
      </c>
      <c r="R621">
        <f>[1]!s_west_eps($A621,YEAR($B$1),$B$1,180)</f>
        <v>0</v>
      </c>
      <c r="S621">
        <f>[1]!s_west_instnum_np($A621,YEAR($B$1),$B$1,180)</f>
        <v>0</v>
      </c>
      <c r="T621">
        <f>[1]!s_west_stdnetprofit($A621,YEAR($B$1),$B$1,180)</f>
        <v>0</v>
      </c>
      <c r="U621">
        <f>[1]!s_west_mediannetprofit($A621,YEAR($B$1),$B$1,180)</f>
        <v>0</v>
      </c>
      <c r="V621">
        <f>[1]!s_west_maxnetprofit($A621,YEAR($B$1),$B$1,180)</f>
        <v>0</v>
      </c>
      <c r="W621">
        <f>[1]!s_west_minnetprofit($A621,YEAR($B$1),$B$1,180)</f>
        <v>0</v>
      </c>
      <c r="X621">
        <f>[1]!s_west_netprofit($A621,YEAR($B$1)+1,$B$1,180)</f>
        <v>0</v>
      </c>
      <c r="Y621">
        <f>[1]!s_west_eps($A621,YEAR($B$1)+1,$B$1,180)</f>
        <v>0</v>
      </c>
      <c r="Z621">
        <f>[1]!s_west_instnum_np($A621,YEAR($B$1)+1,$B$1,180)</f>
        <v>0</v>
      </c>
      <c r="AA621">
        <f>[1]!s_west_stdnetprofit($A621,YEAR($B$1)+1,$B$1,180)</f>
        <v>0</v>
      </c>
      <c r="AB621">
        <f>[1]!s_west_mediannetprofit($A621,YEAR($B$1)+1,$B$1,180)</f>
        <v>0</v>
      </c>
      <c r="AC621">
        <f>[1]!s_west_maxnetprofit($A621,YEAR($B$1)+1,$B$1,180)</f>
        <v>0</v>
      </c>
      <c r="AD621">
        <f>[1]!s_west_minnetprofit($A621,YEAR($B$1)+1,$B$1,180)</f>
        <v>0</v>
      </c>
      <c r="AE621">
        <f>[1]!s_west_avgroe($A621,YEAR($B$1),$B$1,180)</f>
        <v>0</v>
      </c>
      <c r="AF621">
        <f>IFERROR([1]!s_info_indexweight($A621,$B$1,"000016.SH"),"")</f>
        <v>0</v>
      </c>
      <c r="AG621">
        <f>IFERROR([1]!s_info_indexweight($A621,$B$1,"000300.SH"),"")</f>
        <v>0</v>
      </c>
      <c r="AH621">
        <f>IFERROR([1]!s_info_indexweight($A621,$B$1,"000905.SH"),"")</f>
        <v>0</v>
      </c>
      <c r="AI621">
        <f>IFERROR([1]!s_info_indexweight($A621,$B$1,"000852.SH"),"")</f>
        <v>0.153</v>
      </c>
    </row>
    <row r="622" spans="1:35">
      <c r="A622" t="s">
        <v>654</v>
      </c>
      <c r="B622">
        <f>[1]!s_dq_close($A622,$B$1,3)</f>
        <v>15.51</v>
      </c>
      <c r="C622">
        <f>[1]!s_dq_volume($A622,$B$1)</f>
        <v>4090475</v>
      </c>
      <c r="D622">
        <f>[1]!s_dq_amount($A622,$B$1)</f>
        <v>64011427</v>
      </c>
      <c r="E622">
        <f>[1]!s_dq_turn($A622,$B$1)</f>
        <v>0.90715355772974304</v>
      </c>
      <c r="F622">
        <f>[1]!S_VAL_MV($A622,$B$1)</f>
        <v>8689747265.4300003</v>
      </c>
      <c r="G622">
        <f>[1]!s_val_ev($A622,$B$1)</f>
        <v>8689747265.4300003</v>
      </c>
      <c r="H622">
        <f>[1]!s_val_ev1($A622,$B$1)</f>
        <v>9490035783.8400002</v>
      </c>
      <c r="I622">
        <f>IFERROR([1]!s_mq_amount($A622,$B$1),"")</f>
        <v>124007321</v>
      </c>
      <c r="J622">
        <f>[1]!s_val_pe_ttm($A622,$B$1)</f>
        <v>73.505126953125</v>
      </c>
      <c r="K622">
        <f>[1]!s_val_pb_lf($A622,$B$1)</f>
        <v>2.9194486141204798</v>
      </c>
      <c r="L622">
        <f>[1]!s_val_dividendyield2($A622,$B$1)</f>
        <v>1.3999799262744199</v>
      </c>
      <c r="M622">
        <f>[1]!s_val_evtoebitda($A622,$B$1)</f>
        <v>29.918909068671599</v>
      </c>
      <c r="N622">
        <f>[1]!s_risk_betar24($A622,$B$1)</f>
        <v>1.38460004329681</v>
      </c>
      <c r="O622">
        <f>[1]!s_profitnotice_changeratio($A622,$B$1)</f>
        <v>0</v>
      </c>
      <c r="P622">
        <f>IFERROR([1]!i_pq_pctchange($A622,TEXT(DATE(YEAR($B$1),1,1),"yyyy-mm-dd"),$B$1),"")</f>
        <v>-9.3512565751022905</v>
      </c>
      <c r="Q622">
        <f>[1]!s_west_netprofit($A622,YEAR($B$1),$B$1,180)</f>
        <v>386456154</v>
      </c>
      <c r="R622">
        <f>[1]!s_west_eps($A622,YEAR($B$1),$B$1,180)</f>
        <v>0.689800024032593</v>
      </c>
      <c r="S622">
        <f>[1]!s_west_instnum_np($A622,YEAR($B$1),$B$1,180)</f>
        <v>13</v>
      </c>
      <c r="T622">
        <f>[1]!s_west_stdnetprofit($A622,YEAR($B$1),$B$1,180)</f>
        <v>25689352</v>
      </c>
      <c r="U622">
        <f>[1]!s_west_mediannetprofit($A622,YEAR($B$1),$B$1,180)</f>
        <v>381100000</v>
      </c>
      <c r="V622">
        <f>[1]!s_west_maxnetprofit($A622,YEAR($B$1),$B$1,180)</f>
        <v>453000000</v>
      </c>
      <c r="W622">
        <f>[1]!s_west_minnetprofit($A622,YEAR($B$1),$B$1,180)</f>
        <v>353000000</v>
      </c>
      <c r="X622">
        <f>[1]!s_west_netprofit($A622,YEAR($B$1)+1,$B$1,180)</f>
        <v>475430000</v>
      </c>
      <c r="Y622">
        <f>[1]!s_west_eps($A622,YEAR($B$1)+1,$B$1,180)</f>
        <v>0.84859997034072898</v>
      </c>
      <c r="Z622">
        <f>[1]!s_west_instnum_np($A622,YEAR($B$1)+1,$B$1,180)</f>
        <v>13</v>
      </c>
      <c r="AA622">
        <f>[1]!s_west_stdnetprofit($A622,YEAR($B$1)+1,$B$1,180)</f>
        <v>31567936</v>
      </c>
      <c r="AB622">
        <f>[1]!s_west_mediannetprofit($A622,YEAR($B$1)+1,$B$1,180)</f>
        <v>475000000</v>
      </c>
      <c r="AC622">
        <f>[1]!s_west_maxnetprofit($A622,YEAR($B$1)+1,$B$1,180)</f>
        <v>551000000</v>
      </c>
      <c r="AD622">
        <f>[1]!s_west_minnetprofit($A622,YEAR($B$1)+1,$B$1,180)</f>
        <v>423000000</v>
      </c>
      <c r="AE622">
        <f>[1]!s_west_avgroe($A622,YEAR($B$1),$B$1,180)</f>
        <v>11.322699546814</v>
      </c>
      <c r="AF622">
        <f>IFERROR([1]!s_info_indexweight($A622,$B$1,"000016.SH"),"")</f>
        <v>0</v>
      </c>
      <c r="AG622">
        <f>IFERROR([1]!s_info_indexweight($A622,$B$1,"000300.SH"),"")</f>
        <v>0</v>
      </c>
      <c r="AH622">
        <f>IFERROR([1]!s_info_indexweight($A622,$B$1,"000905.SH"),"")</f>
        <v>0</v>
      </c>
      <c r="AI622">
        <f>IFERROR([1]!s_info_indexweight($A622,$B$1,"000852.SH"),"")</f>
        <v>5.6000000000000001E-2</v>
      </c>
    </row>
    <row r="623" spans="1:35">
      <c r="A623" t="s">
        <v>655</v>
      </c>
      <c r="B623">
        <f>[1]!s_dq_close($A623,$B$1,3)</f>
        <v>8.6199999999999992</v>
      </c>
      <c r="C623">
        <f>[1]!s_dq_volume($A623,$B$1)</f>
        <v>65762870</v>
      </c>
      <c r="D623">
        <f>[1]!s_dq_amount($A623,$B$1)</f>
        <v>562250607</v>
      </c>
      <c r="E623">
        <f>[1]!s_dq_turn($A623,$B$1)</f>
        <v>4.94961288190001</v>
      </c>
      <c r="F623">
        <f>[1]!S_VAL_MV($A623,$B$1)</f>
        <v>12212863642.74</v>
      </c>
      <c r="G623">
        <f>[1]!s_val_ev($A623,$B$1)</f>
        <v>12212863642.74</v>
      </c>
      <c r="H623">
        <f>[1]!s_val_ev1($A623,$B$1)</f>
        <v>12392863642.74</v>
      </c>
      <c r="I623">
        <f>IFERROR([1]!s_mq_amount($A623,$B$1),"")</f>
        <v>1120874504</v>
      </c>
      <c r="J623">
        <f>[1]!s_val_pe_ttm($A623,$B$1)</f>
        <v>42.7898979187012</v>
      </c>
      <c r="K623">
        <f>[1]!s_val_pb_lf($A623,$B$1)</f>
        <v>3.3234016895294198</v>
      </c>
      <c r="L623">
        <f>[1]!s_val_dividendyield2($A623,$B$1)</f>
        <v>1.3803849790807701</v>
      </c>
      <c r="M623">
        <f>[1]!s_val_evtoebitda($A623,$B$1)</f>
        <v>23.9786962408755</v>
      </c>
      <c r="N623">
        <f>[1]!s_risk_betar24($A623,$B$1)</f>
        <v>0.75739997625350997</v>
      </c>
      <c r="O623">
        <f>[1]!s_profitnotice_changeratio($A623,$B$1)</f>
        <v>0</v>
      </c>
      <c r="P623">
        <f>IFERROR([1]!i_pq_pctchange($A623,TEXT(DATE(YEAR($B$1),1,1),"yyyy-mm-dd"),$B$1),"")</f>
        <v>27.618627615096901</v>
      </c>
      <c r="Q623">
        <f>[1]!s_west_netprofit($A623,YEAR($B$1),$B$1,180)</f>
        <v>310000000</v>
      </c>
      <c r="R623">
        <f>[1]!s_west_eps($A623,YEAR($B$1),$B$1,180)</f>
        <v>0.218799993395805</v>
      </c>
      <c r="S623">
        <f>[1]!s_west_instnum_np($A623,YEAR($B$1),$B$1,180)</f>
        <v>1</v>
      </c>
      <c r="T623">
        <f>[1]!s_west_stdnetprofit($A623,YEAR($B$1),$B$1,180)</f>
        <v>0</v>
      </c>
      <c r="U623">
        <f>[1]!s_west_mediannetprofit($A623,YEAR($B$1),$B$1,180)</f>
        <v>310000000</v>
      </c>
      <c r="V623">
        <f>[1]!s_west_maxnetprofit($A623,YEAR($B$1),$B$1,180)</f>
        <v>310000000</v>
      </c>
      <c r="W623">
        <f>[1]!s_west_minnetprofit($A623,YEAR($B$1),$B$1,180)</f>
        <v>310000000</v>
      </c>
      <c r="X623">
        <f>[1]!s_west_netprofit($A623,YEAR($B$1)+1,$B$1,180)</f>
        <v>404000000</v>
      </c>
      <c r="Y623">
        <f>[1]!s_west_eps($A623,YEAR($B$1)+1,$B$1,180)</f>
        <v>0.28510001301765397</v>
      </c>
      <c r="Z623">
        <f>[1]!s_west_instnum_np($A623,YEAR($B$1)+1,$B$1,180)</f>
        <v>1</v>
      </c>
      <c r="AA623">
        <f>[1]!s_west_stdnetprofit($A623,YEAR($B$1)+1,$B$1,180)</f>
        <v>0</v>
      </c>
      <c r="AB623">
        <f>[1]!s_west_mediannetprofit($A623,YEAR($B$1)+1,$B$1,180)</f>
        <v>404000000</v>
      </c>
      <c r="AC623">
        <f>[1]!s_west_maxnetprofit($A623,YEAR($B$1)+1,$B$1,180)</f>
        <v>404000000</v>
      </c>
      <c r="AD623">
        <f>[1]!s_west_minnetprofit($A623,YEAR($B$1)+1,$B$1,180)</f>
        <v>404000000</v>
      </c>
      <c r="AE623">
        <f>[1]!s_west_avgroe($A623,YEAR($B$1),$B$1,180)</f>
        <v>7.7199997901916504</v>
      </c>
      <c r="AF623">
        <f>IFERROR([1]!s_info_indexweight($A623,$B$1,"000016.SH"),"")</f>
        <v>0</v>
      </c>
      <c r="AG623">
        <f>IFERROR([1]!s_info_indexweight($A623,$B$1,"000300.SH"),"")</f>
        <v>0</v>
      </c>
      <c r="AH623">
        <f>IFERROR([1]!s_info_indexweight($A623,$B$1,"000905.SH"),"")</f>
        <v>0</v>
      </c>
      <c r="AI623">
        <f>IFERROR([1]!s_info_indexweight($A623,$B$1,"000852.SH"),"")</f>
        <v>0.13300000000000001</v>
      </c>
    </row>
    <row r="624" spans="1:35">
      <c r="A624" t="s">
        <v>656</v>
      </c>
      <c r="B624">
        <f>[1]!s_dq_close($A624,$B$1,3)</f>
        <v>1191.81</v>
      </c>
      <c r="C624">
        <f>[1]!s_dq_volume($A624,$B$1)</f>
        <v>29006342</v>
      </c>
      <c r="D624">
        <f>[1]!s_dq_amount($A624,$B$1)</f>
        <v>34167017420</v>
      </c>
      <c r="E624">
        <f>[1]!s_dq_turn($A624,$B$1)</f>
        <v>2.61408988034455</v>
      </c>
      <c r="F624">
        <f>[1]!S_VAL_MV($A624,$B$1)</f>
        <v>1328761114735.71</v>
      </c>
      <c r="G624">
        <f>[1]!s_val_ev($A624,$B$1)</f>
        <v>1328761114735.71</v>
      </c>
      <c r="H624">
        <f>[1]!s_val_ev1($A624,$B$1)</f>
        <v>1330478404846.24</v>
      </c>
      <c r="I624">
        <f>IFERROR([1]!s_mq_amount($A624,$B$1),"")</f>
        <v>65135420869</v>
      </c>
      <c r="J624">
        <f>[1]!s_val_pe_ttm($A624,$B$1)</f>
        <v>88.887001037597699</v>
      </c>
      <c r="K624">
        <f>[1]!s_val_pb_lf($A624,$B$1)</f>
        <v>38.368587493896499</v>
      </c>
      <c r="L624">
        <f>[1]!s_val_dividendyield2($A624,$B$1)</f>
        <v>0.11725567901721</v>
      </c>
      <c r="M624">
        <f>[1]!s_val_evtoebitda($A624,$B$1)</f>
        <v>91.852010448363401</v>
      </c>
      <c r="N624">
        <f>[1]!s_risk_betar24($A624,$B$1)</f>
        <v>2.9456000328064</v>
      </c>
      <c r="O624">
        <f>[1]!s_profitnotice_changeratio($A624,$B$1)</f>
        <v>0</v>
      </c>
      <c r="P624">
        <f>IFERROR([1]!i_pq_pctchange($A624,TEXT(DATE(YEAR($B$1),1,1),"yyyy-mm-dd"),$B$1),"")</f>
        <v>95.6098914643418</v>
      </c>
      <c r="Q624">
        <f>[1]!s_west_netprofit($A624,YEAR($B$1),$B$1,180)</f>
        <v>29795481000</v>
      </c>
      <c r="R624">
        <f>[1]!s_west_eps($A624,YEAR($B$1),$B$1,180)</f>
        <v>26.7245998382568</v>
      </c>
      <c r="S624">
        <f>[1]!s_west_instnum_np($A624,YEAR($B$1),$B$1,180)</f>
        <v>30</v>
      </c>
      <c r="T624">
        <f>[1]!s_west_stdnetprofit($A624,YEAR($B$1),$B$1,180)</f>
        <v>4454364081</v>
      </c>
      <c r="U624">
        <f>[1]!s_west_mediannetprofit($A624,YEAR($B$1),$B$1,180)</f>
        <v>29331000000</v>
      </c>
      <c r="V624">
        <f>[1]!s_west_maxnetprofit($A624,YEAR($B$1),$B$1,180)</f>
        <v>40531000000</v>
      </c>
      <c r="W624">
        <f>[1]!s_west_minnetprofit($A624,YEAR($B$1),$B$1,180)</f>
        <v>20753000000</v>
      </c>
      <c r="X624">
        <f>[1]!s_west_netprofit($A624,YEAR($B$1)+1,$B$1,180)</f>
        <v>51391376667</v>
      </c>
      <c r="Y624">
        <f>[1]!s_west_eps($A624,YEAR($B$1)+1,$B$1,180)</f>
        <v>46.094600677490199</v>
      </c>
      <c r="Z624">
        <f>[1]!s_west_instnum_np($A624,YEAR($B$1)+1,$B$1,180)</f>
        <v>30</v>
      </c>
      <c r="AA624">
        <f>[1]!s_west_stdnetprofit($A624,YEAR($B$1)+1,$B$1,180)</f>
        <v>12444155892</v>
      </c>
      <c r="AB624">
        <f>[1]!s_west_mediannetprofit($A624,YEAR($B$1)+1,$B$1,180)</f>
        <v>52838000000</v>
      </c>
      <c r="AC624">
        <f>[1]!s_west_maxnetprofit($A624,YEAR($B$1)+1,$B$1,180)</f>
        <v>79982000000</v>
      </c>
      <c r="AD624">
        <f>[1]!s_west_minnetprofit($A624,YEAR($B$1)+1,$B$1,180)</f>
        <v>25015000000</v>
      </c>
      <c r="AE624">
        <f>[1]!s_west_avgroe($A624,YEAR($B$1),$B$1,180)</f>
        <v>55.096900939941399</v>
      </c>
      <c r="AF624">
        <f>IFERROR([1]!s_info_indexweight($A624,$B$1,"000016.SH"),"")</f>
        <v>0</v>
      </c>
      <c r="AG624">
        <f>IFERROR([1]!s_info_indexweight($A624,$B$1,"000300.SH"),"")</f>
        <v>4.7472000000000003</v>
      </c>
      <c r="AH624">
        <f>IFERROR([1]!s_info_indexweight($A624,$B$1,"000905.SH"),"")</f>
        <v>0</v>
      </c>
      <c r="AI624">
        <f>IFERROR([1]!s_info_indexweight($A624,$B$1,"000852.SH"),"")</f>
        <v>0</v>
      </c>
    </row>
    <row r="625" spans="1:35">
      <c r="A625" t="s">
        <v>657</v>
      </c>
      <c r="B625">
        <f>[1]!s_dq_close($A625,$B$1,3)</f>
        <v>4.4800000000000004</v>
      </c>
      <c r="C625">
        <f>[1]!s_dq_volume($A625,$B$1)</f>
        <v>51225472</v>
      </c>
      <c r="D625">
        <f>[1]!s_dq_amount($A625,$B$1)</f>
        <v>230500503</v>
      </c>
      <c r="E625">
        <f>[1]!s_dq_turn($A625,$B$1)</f>
        <v>2.01557646194895</v>
      </c>
      <c r="F625">
        <f>[1]!S_VAL_MV($A625,$B$1)</f>
        <v>12130097293.440001</v>
      </c>
      <c r="G625">
        <f>[1]!s_val_ev($A625,$B$1)</f>
        <v>12130097293.440001</v>
      </c>
      <c r="H625">
        <f>[1]!s_val_ev1($A625,$B$1)</f>
        <v>12163515488.5</v>
      </c>
      <c r="I625">
        <f>IFERROR([1]!s_mq_amount($A625,$B$1),"")</f>
        <v>582921365</v>
      </c>
      <c r="J625">
        <f>[1]!s_val_pe_ttm($A625,$B$1)</f>
        <v>-92.749641418457003</v>
      </c>
      <c r="K625">
        <f>[1]!s_val_pb_lf($A625,$B$1)</f>
        <v>2.5915503501892099</v>
      </c>
      <c r="L625">
        <f>[1]!s_val_dividendyield2($A625,$B$1)</f>
        <v>0</v>
      </c>
      <c r="M625">
        <f>[1]!s_val_evtoebitda($A625,$B$1)</f>
        <v>-47.652133244529701</v>
      </c>
      <c r="N625">
        <f>[1]!s_risk_betar24($A625,$B$1)</f>
        <v>1.6816999912262001</v>
      </c>
      <c r="O625">
        <f>[1]!s_profitnotice_changeratio($A625,$B$1)</f>
        <v>0</v>
      </c>
      <c r="P625">
        <f>IFERROR([1]!i_pq_pctchange($A625,TEXT(DATE(YEAR($B$1),1,1),"yyyy-mm-dd"),$B$1),"")</f>
        <v>-9.3117408906882702</v>
      </c>
      <c r="Q625">
        <f>[1]!s_west_netprofit($A625,YEAR($B$1),$B$1,180)</f>
        <v>0</v>
      </c>
      <c r="R625">
        <f>[1]!s_west_eps($A625,YEAR($B$1),$B$1,180)</f>
        <v>0</v>
      </c>
      <c r="S625">
        <f>[1]!s_west_instnum_np($A625,YEAR($B$1),$B$1,180)</f>
        <v>0</v>
      </c>
      <c r="T625">
        <f>[1]!s_west_stdnetprofit($A625,YEAR($B$1),$B$1,180)</f>
        <v>0</v>
      </c>
      <c r="U625">
        <f>[1]!s_west_mediannetprofit($A625,YEAR($B$1),$B$1,180)</f>
        <v>0</v>
      </c>
      <c r="V625">
        <f>[1]!s_west_maxnetprofit($A625,YEAR($B$1),$B$1,180)</f>
        <v>0</v>
      </c>
      <c r="W625">
        <f>[1]!s_west_minnetprofit($A625,YEAR($B$1),$B$1,180)</f>
        <v>0</v>
      </c>
      <c r="X625">
        <f>[1]!s_west_netprofit($A625,YEAR($B$1)+1,$B$1,180)</f>
        <v>0</v>
      </c>
      <c r="Y625">
        <f>[1]!s_west_eps($A625,YEAR($B$1)+1,$B$1,180)</f>
        <v>0</v>
      </c>
      <c r="Z625">
        <f>[1]!s_west_instnum_np($A625,YEAR($B$1)+1,$B$1,180)</f>
        <v>0</v>
      </c>
      <c r="AA625">
        <f>[1]!s_west_stdnetprofit($A625,YEAR($B$1)+1,$B$1,180)</f>
        <v>0</v>
      </c>
      <c r="AB625">
        <f>[1]!s_west_mediannetprofit($A625,YEAR($B$1)+1,$B$1,180)</f>
        <v>0</v>
      </c>
      <c r="AC625">
        <f>[1]!s_west_maxnetprofit($A625,YEAR($B$1)+1,$B$1,180)</f>
        <v>0</v>
      </c>
      <c r="AD625">
        <f>[1]!s_west_minnetprofit($A625,YEAR($B$1)+1,$B$1,180)</f>
        <v>0</v>
      </c>
      <c r="AE625">
        <f>[1]!s_west_avgroe($A625,YEAR($B$1),$B$1,180)</f>
        <v>0</v>
      </c>
      <c r="AF625">
        <f>IFERROR([1]!s_info_indexweight($A625,$B$1,"000016.SH"),"")</f>
        <v>0</v>
      </c>
      <c r="AG625">
        <f>IFERROR([1]!s_info_indexweight($A625,$B$1,"000300.SH"),"")</f>
        <v>0</v>
      </c>
      <c r="AH625">
        <f>IFERROR([1]!s_info_indexweight($A625,$B$1,"000905.SH"),"")</f>
        <v>0</v>
      </c>
      <c r="AI625">
        <f>IFERROR([1]!s_info_indexweight($A625,$B$1,"000852.SH"),"")</f>
        <v>0.13100000000000001</v>
      </c>
    </row>
    <row r="626" spans="1:35">
      <c r="A626" t="s">
        <v>658</v>
      </c>
      <c r="B626">
        <f>[1]!s_dq_close($A626,$B$1,3)</f>
        <v>47</v>
      </c>
      <c r="C626">
        <f>[1]!s_dq_volume($A626,$B$1)</f>
        <v>29167278</v>
      </c>
      <c r="D626">
        <f>[1]!s_dq_amount($A626,$B$1)</f>
        <v>1372438452</v>
      </c>
      <c r="E626">
        <f>[1]!s_dq_turn($A626,$B$1)</f>
        <v>2.3683284745819502</v>
      </c>
      <c r="F626">
        <f>[1]!S_VAL_MV($A626,$B$1)</f>
        <v>61548088459</v>
      </c>
      <c r="G626">
        <f>[1]!s_val_ev($A626,$B$1)</f>
        <v>61548088459</v>
      </c>
      <c r="H626">
        <f>[1]!s_val_ev1($A626,$B$1)</f>
        <v>63709543464.57</v>
      </c>
      <c r="I626">
        <f>IFERROR([1]!s_mq_amount($A626,$B$1),"")</f>
        <v>3374574959</v>
      </c>
      <c r="J626">
        <f>[1]!s_val_pe_ttm($A626,$B$1)</f>
        <v>148.52940368652301</v>
      </c>
      <c r="K626">
        <f>[1]!s_val_pb_lf($A626,$B$1)</f>
        <v>3.6151578426361102</v>
      </c>
      <c r="L626">
        <f>[1]!s_val_dividendyield2($A626,$B$1)</f>
        <v>0.31861911045480101</v>
      </c>
      <c r="M626">
        <f>[1]!s_val_evtoebitda($A626,$B$1)</f>
        <v>29.623273687679301</v>
      </c>
      <c r="N626">
        <f>[1]!s_risk_betar24($A626,$B$1)</f>
        <v>2.0534000396728498</v>
      </c>
      <c r="O626">
        <f>[1]!s_profitnotice_changeratio($A626,$B$1)</f>
        <v>0</v>
      </c>
      <c r="P626">
        <f>IFERROR([1]!i_pq_pctchange($A626,TEXT(DATE(YEAR($B$1),1,1),"yyyy-mm-dd"),$B$1),"")</f>
        <v>28.2294984612282</v>
      </c>
      <c r="Q626">
        <f>[1]!s_west_netprofit($A626,YEAR($B$1),$B$1,180)</f>
        <v>1119141111</v>
      </c>
      <c r="R626">
        <f>[1]!s_west_eps($A626,YEAR($B$1),$B$1,180)</f>
        <v>0.85439997911453203</v>
      </c>
      <c r="S626">
        <f>[1]!s_west_instnum_np($A626,YEAR($B$1),$B$1,180)</f>
        <v>9</v>
      </c>
      <c r="T626">
        <f>[1]!s_west_stdnetprofit($A626,YEAR($B$1),$B$1,180)</f>
        <v>275203896</v>
      </c>
      <c r="U626">
        <f>[1]!s_west_mediannetprofit($A626,YEAR($B$1),$B$1,180)</f>
        <v>990000000</v>
      </c>
      <c r="V626">
        <f>[1]!s_west_maxnetprofit($A626,YEAR($B$1),$B$1,180)</f>
        <v>1777000000</v>
      </c>
      <c r="W626">
        <f>[1]!s_west_minnetprofit($A626,YEAR($B$1),$B$1,180)</f>
        <v>875570000</v>
      </c>
      <c r="X626">
        <f>[1]!s_west_netprofit($A626,YEAR($B$1)+1,$B$1,180)</f>
        <v>1278478889</v>
      </c>
      <c r="Y626">
        <f>[1]!s_west_eps($A626,YEAR($B$1)+1,$B$1,180)</f>
        <v>0.97610002756118797</v>
      </c>
      <c r="Z626">
        <f>[1]!s_west_instnum_np($A626,YEAR($B$1)+1,$B$1,180)</f>
        <v>9</v>
      </c>
      <c r="AA626">
        <f>[1]!s_west_stdnetprofit($A626,YEAR($B$1)+1,$B$1,180)</f>
        <v>328661440</v>
      </c>
      <c r="AB626">
        <f>[1]!s_west_mediannetprofit($A626,YEAR($B$1)+1,$B$1,180)</f>
        <v>1170880000</v>
      </c>
      <c r="AC626">
        <f>[1]!s_west_maxnetprofit($A626,YEAR($B$1)+1,$B$1,180)</f>
        <v>2031000000</v>
      </c>
      <c r="AD626">
        <f>[1]!s_west_minnetprofit($A626,YEAR($B$1)+1,$B$1,180)</f>
        <v>900430000</v>
      </c>
      <c r="AE626">
        <f>[1]!s_west_avgroe($A626,YEAR($B$1),$B$1,180)</f>
        <v>6.4987998008728001</v>
      </c>
      <c r="AF626">
        <f>IFERROR([1]!s_info_indexweight($A626,$B$1,"000016.SH"),"")</f>
        <v>0</v>
      </c>
      <c r="AG626">
        <f>IFERROR([1]!s_info_indexweight($A626,$B$1,"000300.SH"),"")</f>
        <v>0.11799999999999999</v>
      </c>
      <c r="AH626">
        <f>IFERROR([1]!s_info_indexweight($A626,$B$1,"000905.SH"),"")</f>
        <v>0</v>
      </c>
      <c r="AI626">
        <f>IFERROR([1]!s_info_indexweight($A626,$B$1,"000852.SH"),"")</f>
        <v>0</v>
      </c>
    </row>
    <row r="627" spans="1:35">
      <c r="A627" t="s">
        <v>659</v>
      </c>
      <c r="B627">
        <f>[1]!s_dq_close($A627,$B$1,3)</f>
        <v>16.309999999999999</v>
      </c>
      <c r="C627">
        <f>[1]!s_dq_volume($A627,$B$1)</f>
        <v>149548490</v>
      </c>
      <c r="D627">
        <f>[1]!s_dq_amount($A627,$B$1)</f>
        <v>2418050870</v>
      </c>
      <c r="E627">
        <f>[1]!s_dq_turn($A627,$B$1)</f>
        <v>17.7447124797045</v>
      </c>
      <c r="F627">
        <f>[1]!S_VAL_MV($A627,$B$1)</f>
        <v>14476565564.440001</v>
      </c>
      <c r="G627">
        <f>[1]!s_val_ev($A627,$B$1)</f>
        <v>14476565564.440001</v>
      </c>
      <c r="H627">
        <f>[1]!s_val_ev1($A627,$B$1)</f>
        <v>14641620862.549999</v>
      </c>
      <c r="I627">
        <f>IFERROR([1]!s_mq_amount($A627,$B$1),"")</f>
        <v>4661897297</v>
      </c>
      <c r="J627">
        <f>[1]!s_val_pe_ttm($A627,$B$1)</f>
        <v>48.074398040771499</v>
      </c>
      <c r="K627">
        <f>[1]!s_val_pb_lf($A627,$B$1)</f>
        <v>2.93652391433716</v>
      </c>
      <c r="L627">
        <f>[1]!s_val_dividendyield2($A627,$B$1)</f>
        <v>0.69646921852954902</v>
      </c>
      <c r="M627">
        <f>[1]!s_val_evtoebitda($A627,$B$1)</f>
        <v>22.607937151751401</v>
      </c>
      <c r="N627">
        <f>[1]!s_risk_betar24($A627,$B$1)</f>
        <v>0.99459999799728405</v>
      </c>
      <c r="O627">
        <f>[1]!s_profitnotice_changeratio($A627,$B$1)</f>
        <v>0</v>
      </c>
      <c r="P627">
        <f>IFERROR([1]!i_pq_pctchange($A627,TEXT(DATE(YEAR($B$1),1,1),"yyyy-mm-dd"),$B$1),"")</f>
        <v>39.520958083832298</v>
      </c>
      <c r="Q627">
        <f>[1]!s_west_netprofit($A627,YEAR($B$1),$B$1,180)</f>
        <v>415000000</v>
      </c>
      <c r="R627">
        <f>[1]!s_west_eps($A627,YEAR($B$1),$B$1,180)</f>
        <v>0.46729999780654902</v>
      </c>
      <c r="S627">
        <f>[1]!s_west_instnum_np($A627,YEAR($B$1),$B$1,180)</f>
        <v>1</v>
      </c>
      <c r="T627">
        <f>[1]!s_west_stdnetprofit($A627,YEAR($B$1),$B$1,180)</f>
        <v>0</v>
      </c>
      <c r="U627">
        <f>[1]!s_west_mediannetprofit($A627,YEAR($B$1),$B$1,180)</f>
        <v>415000000</v>
      </c>
      <c r="V627">
        <f>[1]!s_west_maxnetprofit($A627,YEAR($B$1),$B$1,180)</f>
        <v>415000000</v>
      </c>
      <c r="W627">
        <f>[1]!s_west_minnetprofit($A627,YEAR($B$1),$B$1,180)</f>
        <v>415000000</v>
      </c>
      <c r="X627">
        <f>[1]!s_west_netprofit($A627,YEAR($B$1)+1,$B$1,180)</f>
        <v>507000000</v>
      </c>
      <c r="Y627">
        <f>[1]!s_west_eps($A627,YEAR($B$1)+1,$B$1,180)</f>
        <v>0.57090002298355103</v>
      </c>
      <c r="Z627">
        <f>[1]!s_west_instnum_np($A627,YEAR($B$1)+1,$B$1,180)</f>
        <v>1</v>
      </c>
      <c r="AA627">
        <f>[1]!s_west_stdnetprofit($A627,YEAR($B$1)+1,$B$1,180)</f>
        <v>0</v>
      </c>
      <c r="AB627">
        <f>[1]!s_west_mediannetprofit($A627,YEAR($B$1)+1,$B$1,180)</f>
        <v>507000000</v>
      </c>
      <c r="AC627">
        <f>[1]!s_west_maxnetprofit($A627,YEAR($B$1)+1,$B$1,180)</f>
        <v>507000000</v>
      </c>
      <c r="AD627">
        <f>[1]!s_west_minnetprofit($A627,YEAR($B$1)+1,$B$1,180)</f>
        <v>507000000</v>
      </c>
      <c r="AE627">
        <f>[1]!s_west_avgroe($A627,YEAR($B$1),$B$1,180)</f>
        <v>7.9000000953674299</v>
      </c>
      <c r="AF627">
        <f>IFERROR([1]!s_info_indexweight($A627,$B$1,"000016.SH"),"")</f>
        <v>0</v>
      </c>
      <c r="AG627">
        <f>IFERROR([1]!s_info_indexweight($A627,$B$1,"000300.SH"),"")</f>
        <v>0</v>
      </c>
      <c r="AH627">
        <f>IFERROR([1]!s_info_indexweight($A627,$B$1,"000905.SH"),"")</f>
        <v>0</v>
      </c>
      <c r="AI627">
        <f>IFERROR([1]!s_info_indexweight($A627,$B$1,"000852.SH"),"")</f>
        <v>0.11</v>
      </c>
    </row>
    <row r="628" spans="1:35">
      <c r="A628" t="s">
        <v>660</v>
      </c>
      <c r="B628">
        <f>[1]!s_dq_close($A628,$B$1,3)</f>
        <v>15.24</v>
      </c>
      <c r="C628">
        <f>[1]!s_dq_volume($A628,$B$1)</f>
        <v>89110442</v>
      </c>
      <c r="D628">
        <f>[1]!s_dq_amount($A628,$B$1)</f>
        <v>1357836262</v>
      </c>
      <c r="E628">
        <f>[1]!s_dq_turn($A628,$B$1)</f>
        <v>7.5028114606819001</v>
      </c>
      <c r="F628">
        <f>[1]!S_VAL_MV($A628,$B$1)</f>
        <v>24734501666.279999</v>
      </c>
      <c r="G628">
        <f>[1]!s_val_ev($A628,$B$1)</f>
        <v>24734501666.279999</v>
      </c>
      <c r="H628">
        <f>[1]!s_val_ev1($A628,$B$1)</f>
        <v>29885687836.82</v>
      </c>
      <c r="I628">
        <f>IFERROR([1]!s_mq_amount($A628,$B$1),"")</f>
        <v>3094299505</v>
      </c>
      <c r="J628">
        <f>[1]!s_val_pe_ttm($A628,$B$1)</f>
        <v>-85.360458374023395</v>
      </c>
      <c r="K628">
        <f>[1]!s_val_pb_lf($A628,$B$1)</f>
        <v>3.7289166450500502</v>
      </c>
      <c r="L628">
        <f>[1]!s_val_dividendyield2($A628,$B$1)</f>
        <v>0</v>
      </c>
      <c r="M628">
        <f>[1]!s_val_evtoebitda($A628,$B$1)</f>
        <v>58.248371352263803</v>
      </c>
      <c r="N628">
        <f>[1]!s_risk_betar24($A628,$B$1)</f>
        <v>1.1396000385284399</v>
      </c>
      <c r="O628">
        <f>[1]!s_profitnotice_changeratio($A628,$B$1)</f>
        <v>0</v>
      </c>
      <c r="P628">
        <f>IFERROR([1]!i_pq_pctchange($A628,TEXT(DATE(YEAR($B$1),1,1),"yyyy-mm-dd"),$B$1),"")</f>
        <v>90.9774436090226</v>
      </c>
      <c r="Q628">
        <f>[1]!s_west_netprofit($A628,YEAR($B$1),$B$1,180)</f>
        <v>223000000</v>
      </c>
      <c r="R628">
        <f>[1]!s_west_eps($A628,YEAR($B$1),$B$1,180)</f>
        <v>0.13740000128745999</v>
      </c>
      <c r="S628">
        <f>[1]!s_west_instnum_np($A628,YEAR($B$1),$B$1,180)</f>
        <v>1</v>
      </c>
      <c r="T628">
        <f>[1]!s_west_stdnetprofit($A628,YEAR($B$1),$B$1,180)</f>
        <v>0</v>
      </c>
      <c r="U628">
        <f>[1]!s_west_mediannetprofit($A628,YEAR($B$1),$B$1,180)</f>
        <v>223000000</v>
      </c>
      <c r="V628">
        <f>[1]!s_west_maxnetprofit($A628,YEAR($B$1),$B$1,180)</f>
        <v>223000000</v>
      </c>
      <c r="W628">
        <f>[1]!s_west_minnetprofit($A628,YEAR($B$1),$B$1,180)</f>
        <v>223000000</v>
      </c>
      <c r="X628">
        <f>[1]!s_west_netprofit($A628,YEAR($B$1)+1,$B$1,180)</f>
        <v>458000000</v>
      </c>
      <c r="Y628">
        <f>[1]!s_west_eps($A628,YEAR($B$1)+1,$B$1,180)</f>
        <v>0.28220000863075301</v>
      </c>
      <c r="Z628">
        <f>[1]!s_west_instnum_np($A628,YEAR($B$1)+1,$B$1,180)</f>
        <v>1</v>
      </c>
      <c r="AA628">
        <f>[1]!s_west_stdnetprofit($A628,YEAR($B$1)+1,$B$1,180)</f>
        <v>0</v>
      </c>
      <c r="AB628">
        <f>[1]!s_west_mediannetprofit($A628,YEAR($B$1)+1,$B$1,180)</f>
        <v>458000000</v>
      </c>
      <c r="AC628">
        <f>[1]!s_west_maxnetprofit($A628,YEAR($B$1)+1,$B$1,180)</f>
        <v>458000000</v>
      </c>
      <c r="AD628">
        <f>[1]!s_west_minnetprofit($A628,YEAR($B$1)+1,$B$1,180)</f>
        <v>458000000</v>
      </c>
      <c r="AE628">
        <f>[1]!s_west_avgroe($A628,YEAR($B$1),$B$1,180)</f>
        <v>3.2999999523162802</v>
      </c>
      <c r="AF628">
        <f>IFERROR([1]!s_info_indexweight($A628,$B$1,"000016.SH"),"")</f>
        <v>0</v>
      </c>
      <c r="AG628">
        <f>IFERROR([1]!s_info_indexweight($A628,$B$1,"000300.SH"),"")</f>
        <v>0</v>
      </c>
      <c r="AH628">
        <f>IFERROR([1]!s_info_indexweight($A628,$B$1,"000905.SH"),"")</f>
        <v>0</v>
      </c>
      <c r="AI628">
        <f>IFERROR([1]!s_info_indexweight($A628,$B$1,"000852.SH"),"")</f>
        <v>0.13600000000000001</v>
      </c>
    </row>
    <row r="629" spans="1:35">
      <c r="A629" t="s">
        <v>661</v>
      </c>
      <c r="B629">
        <f>[1]!s_dq_close($A629,$B$1,3)</f>
        <v>28.39</v>
      </c>
      <c r="C629">
        <f>[1]!s_dq_volume($A629,$B$1)</f>
        <v>25603110</v>
      </c>
      <c r="D629">
        <f>[1]!s_dq_amount($A629,$B$1)</f>
        <v>735813929</v>
      </c>
      <c r="E629">
        <f>[1]!s_dq_turn($A629,$B$1)</f>
        <v>7.5557887899000402</v>
      </c>
      <c r="F629">
        <f>[1]!S_VAL_MV($A629,$B$1)</f>
        <v>9691499183.0799999</v>
      </c>
      <c r="G629">
        <f>[1]!s_val_ev($A629,$B$1)</f>
        <v>9691499183.0799999</v>
      </c>
      <c r="H629">
        <f>[1]!s_val_ev1($A629,$B$1)</f>
        <v>9743377950.9099998</v>
      </c>
      <c r="I629">
        <f>IFERROR([1]!s_mq_amount($A629,$B$1),"")</f>
        <v>1909895055</v>
      </c>
      <c r="J629">
        <f>[1]!s_val_pe_ttm($A629,$B$1)</f>
        <v>148.89407348632801</v>
      </c>
      <c r="K629">
        <f>[1]!s_val_pb_lf($A629,$B$1)</f>
        <v>5.3541545867919904</v>
      </c>
      <c r="L629">
        <f>[1]!s_val_dividendyield2($A629,$B$1)</f>
        <v>0.70056610971536604</v>
      </c>
      <c r="M629">
        <f>[1]!s_val_evtoebitda($A629,$B$1)</f>
        <v>142.697783780771</v>
      </c>
      <c r="N629">
        <f>[1]!s_risk_betar24($A629,$B$1)</f>
        <v>1.8413000106811499</v>
      </c>
      <c r="O629">
        <f>[1]!s_profitnotice_changeratio($A629,$B$1)</f>
        <v>0</v>
      </c>
      <c r="P629">
        <f>IFERROR([1]!i_pq_pctchange($A629,TEXT(DATE(YEAR($B$1),1,1),"yyyy-mm-dd"),$B$1),"")</f>
        <v>1.2843382090617099</v>
      </c>
      <c r="Q629">
        <f>[1]!s_west_netprofit($A629,YEAR($B$1),$B$1,180)</f>
        <v>0</v>
      </c>
      <c r="R629">
        <f>[1]!s_west_eps($A629,YEAR($B$1),$B$1,180)</f>
        <v>0</v>
      </c>
      <c r="S629">
        <f>[1]!s_west_instnum_np($A629,YEAR($B$1),$B$1,180)</f>
        <v>0</v>
      </c>
      <c r="T629">
        <f>[1]!s_west_stdnetprofit($A629,YEAR($B$1),$B$1,180)</f>
        <v>0</v>
      </c>
      <c r="U629">
        <f>[1]!s_west_mediannetprofit($A629,YEAR($B$1),$B$1,180)</f>
        <v>0</v>
      </c>
      <c r="V629">
        <f>[1]!s_west_maxnetprofit($A629,YEAR($B$1),$B$1,180)</f>
        <v>0</v>
      </c>
      <c r="W629">
        <f>[1]!s_west_minnetprofit($A629,YEAR($B$1),$B$1,180)</f>
        <v>0</v>
      </c>
      <c r="X629">
        <f>[1]!s_west_netprofit($A629,YEAR($B$1)+1,$B$1,180)</f>
        <v>0</v>
      </c>
      <c r="Y629">
        <f>[1]!s_west_eps($A629,YEAR($B$1)+1,$B$1,180)</f>
        <v>0</v>
      </c>
      <c r="Z629">
        <f>[1]!s_west_instnum_np($A629,YEAR($B$1)+1,$B$1,180)</f>
        <v>0</v>
      </c>
      <c r="AA629">
        <f>[1]!s_west_stdnetprofit($A629,YEAR($B$1)+1,$B$1,180)</f>
        <v>0</v>
      </c>
      <c r="AB629">
        <f>[1]!s_west_mediannetprofit($A629,YEAR($B$1)+1,$B$1,180)</f>
        <v>0</v>
      </c>
      <c r="AC629">
        <f>[1]!s_west_maxnetprofit($A629,YEAR($B$1)+1,$B$1,180)</f>
        <v>0</v>
      </c>
      <c r="AD629">
        <f>[1]!s_west_minnetprofit($A629,YEAR($B$1)+1,$B$1,180)</f>
        <v>0</v>
      </c>
      <c r="AE629">
        <f>[1]!s_west_avgroe($A629,YEAR($B$1),$B$1,180)</f>
        <v>0</v>
      </c>
      <c r="AF629">
        <f>IFERROR([1]!s_info_indexweight($A629,$B$1,"000016.SH"),"")</f>
        <v>0</v>
      </c>
      <c r="AG629">
        <f>IFERROR([1]!s_info_indexweight($A629,$B$1,"000300.SH"),"")</f>
        <v>0</v>
      </c>
      <c r="AH629">
        <f>IFERROR([1]!s_info_indexweight($A629,$B$1,"000905.SH"),"")</f>
        <v>0</v>
      </c>
      <c r="AI629">
        <f>IFERROR([1]!s_info_indexweight($A629,$B$1,"000852.SH"),"")</f>
        <v>9.1999999999999998E-2</v>
      </c>
    </row>
    <row r="630" spans="1:35">
      <c r="A630" t="s">
        <v>662</v>
      </c>
      <c r="B630">
        <f>[1]!s_dq_close($A630,$B$1,3)</f>
        <v>12.24</v>
      </c>
      <c r="C630">
        <f>[1]!s_dq_volume($A630,$B$1)</f>
        <v>25681505</v>
      </c>
      <c r="D630">
        <f>[1]!s_dq_amount($A630,$B$1)</f>
        <v>310947116</v>
      </c>
      <c r="E630">
        <f>[1]!s_dq_turn($A630,$B$1)</f>
        <v>3.6099433717698099</v>
      </c>
      <c r="F630">
        <f>[1]!S_VAL_MV($A630,$B$1)</f>
        <v>10060633189.440001</v>
      </c>
      <c r="G630">
        <f>[1]!s_val_ev($A630,$B$1)</f>
        <v>10060633189.440001</v>
      </c>
      <c r="H630">
        <f>[1]!s_val_ev1($A630,$B$1)</f>
        <v>14920061979.75</v>
      </c>
      <c r="I630">
        <f>IFERROR([1]!s_mq_amount($A630,$B$1),"")</f>
        <v>576864207</v>
      </c>
      <c r="J630">
        <f>[1]!s_val_pe_ttm($A630,$B$1)</f>
        <v>116.562866210938</v>
      </c>
      <c r="K630">
        <f>[1]!s_val_pb_lf($A630,$B$1)</f>
        <v>5.6891341209411603</v>
      </c>
      <c r="L630">
        <f>[1]!s_val_dividendyield2($A630,$B$1)</f>
        <v>8.1696647171543499E-2</v>
      </c>
      <c r="M630">
        <f>[1]!s_val_evtoebitda($A630,$B$1)</f>
        <v>41.048617843047097</v>
      </c>
      <c r="N630">
        <f>[1]!s_risk_betar24($A630,$B$1)</f>
        <v>4.1099999099969899E-2</v>
      </c>
      <c r="O630">
        <f>[1]!s_profitnotice_changeratio($A630,$B$1)</f>
        <v>0</v>
      </c>
      <c r="P630">
        <f>IFERROR([1]!i_pq_pctchange($A630,TEXT(DATE(YEAR($B$1),1,1),"yyyy-mm-dd"),$B$1),"")</f>
        <v>-21.0831721470019</v>
      </c>
      <c r="Q630">
        <f>[1]!s_west_netprofit($A630,YEAR($B$1),$B$1,180)</f>
        <v>0</v>
      </c>
      <c r="R630">
        <f>[1]!s_west_eps($A630,YEAR($B$1),$B$1,180)</f>
        <v>0</v>
      </c>
      <c r="S630">
        <f>[1]!s_west_instnum_np($A630,YEAR($B$1),$B$1,180)</f>
        <v>0</v>
      </c>
      <c r="T630">
        <f>[1]!s_west_stdnetprofit($A630,YEAR($B$1),$B$1,180)</f>
        <v>0</v>
      </c>
      <c r="U630">
        <f>[1]!s_west_mediannetprofit($A630,YEAR($B$1),$B$1,180)</f>
        <v>0</v>
      </c>
      <c r="V630">
        <f>[1]!s_west_maxnetprofit($A630,YEAR($B$1),$B$1,180)</f>
        <v>0</v>
      </c>
      <c r="W630">
        <f>[1]!s_west_minnetprofit($A630,YEAR($B$1),$B$1,180)</f>
        <v>0</v>
      </c>
      <c r="X630">
        <f>[1]!s_west_netprofit($A630,YEAR($B$1)+1,$B$1,180)</f>
        <v>0</v>
      </c>
      <c r="Y630">
        <f>[1]!s_west_eps($A630,YEAR($B$1)+1,$B$1,180)</f>
        <v>0</v>
      </c>
      <c r="Z630">
        <f>[1]!s_west_instnum_np($A630,YEAR($B$1)+1,$B$1,180)</f>
        <v>0</v>
      </c>
      <c r="AA630">
        <f>[1]!s_west_stdnetprofit($A630,YEAR($B$1)+1,$B$1,180)</f>
        <v>0</v>
      </c>
      <c r="AB630">
        <f>[1]!s_west_mediannetprofit($A630,YEAR($B$1)+1,$B$1,180)</f>
        <v>0</v>
      </c>
      <c r="AC630">
        <f>[1]!s_west_maxnetprofit($A630,YEAR($B$1)+1,$B$1,180)</f>
        <v>0</v>
      </c>
      <c r="AD630">
        <f>[1]!s_west_minnetprofit($A630,YEAR($B$1)+1,$B$1,180)</f>
        <v>0</v>
      </c>
      <c r="AE630">
        <f>[1]!s_west_avgroe($A630,YEAR($B$1),$B$1,180)</f>
        <v>0</v>
      </c>
      <c r="AF630">
        <f>IFERROR([1]!s_info_indexweight($A630,$B$1,"000016.SH"),"")</f>
        <v>0</v>
      </c>
      <c r="AG630">
        <f>IFERROR([1]!s_info_indexweight($A630,$B$1,"000300.SH"),"")</f>
        <v>0</v>
      </c>
      <c r="AH630">
        <f>IFERROR([1]!s_info_indexweight($A630,$B$1,"000905.SH"),"")</f>
        <v>0</v>
      </c>
      <c r="AI630">
        <f>IFERROR([1]!s_info_indexweight($A630,$B$1,"000852.SH"),"")</f>
        <v>6.6000000000000003E-2</v>
      </c>
    </row>
    <row r="631" spans="1:35">
      <c r="A631" t="s">
        <v>663</v>
      </c>
      <c r="B631">
        <f>[1]!s_dq_close($A631,$B$1,3)</f>
        <v>43.03</v>
      </c>
      <c r="C631">
        <f>[1]!s_dq_volume($A631,$B$1)</f>
        <v>51021367</v>
      </c>
      <c r="D631">
        <f>[1]!s_dq_amount($A631,$B$1)</f>
        <v>2203463494</v>
      </c>
      <c r="E631">
        <f>[1]!s_dq_turn($A631,$B$1)</f>
        <v>6.5606598397539102</v>
      </c>
      <c r="F631">
        <f>[1]!S_VAL_MV($A631,$B$1)</f>
        <v>34269558488.23</v>
      </c>
      <c r="G631">
        <f>[1]!s_val_ev($A631,$B$1)</f>
        <v>34269558488.23</v>
      </c>
      <c r="H631">
        <f>[1]!s_val_ev1($A631,$B$1)</f>
        <v>35506971178.43</v>
      </c>
      <c r="I631">
        <f>IFERROR([1]!s_mq_amount($A631,$B$1),"")</f>
        <v>5641814672</v>
      </c>
      <c r="J631">
        <f>[1]!s_val_pe_ttm($A631,$B$1)</f>
        <v>239.59889221191401</v>
      </c>
      <c r="K631">
        <f>[1]!s_val_pb_lf($A631,$B$1)</f>
        <v>9.5452184677124006</v>
      </c>
      <c r="L631">
        <f>[1]!s_val_dividendyield2($A631,$B$1)</f>
        <v>0.32254385523514501</v>
      </c>
      <c r="M631">
        <f>[1]!s_val_evtoebitda($A631,$B$1)</f>
        <v>120.65059708483</v>
      </c>
      <c r="N631">
        <f>[1]!s_risk_betar24($A631,$B$1)</f>
        <v>3.01410007476807</v>
      </c>
      <c r="O631">
        <f>[1]!s_profitnotice_changeratio($A631,$B$1)</f>
        <v>0</v>
      </c>
      <c r="P631">
        <f>IFERROR([1]!i_pq_pctchange($A631,TEXT(DATE(YEAR($B$1),1,1),"yyyy-mm-dd"),$B$1),"")</f>
        <v>-12.9302111359529</v>
      </c>
      <c r="Q631">
        <f>[1]!s_west_netprofit($A631,YEAR($B$1),$B$1,180)</f>
        <v>204666667</v>
      </c>
      <c r="R631">
        <f>[1]!s_west_eps($A631,YEAR($B$1),$B$1,180)</f>
        <v>0.25699999928474399</v>
      </c>
      <c r="S631">
        <f>[1]!s_west_instnum_np($A631,YEAR($B$1),$B$1,180)</f>
        <v>3</v>
      </c>
      <c r="T631">
        <f>[1]!s_west_stdnetprofit($A631,YEAR($B$1),$B$1,180)</f>
        <v>37581024</v>
      </c>
      <c r="U631">
        <f>[1]!s_west_mediannetprofit($A631,YEAR($B$1),$B$1,180)</f>
        <v>215000000</v>
      </c>
      <c r="V631">
        <f>[1]!s_west_maxnetprofit($A631,YEAR($B$1),$B$1,180)</f>
        <v>236000000</v>
      </c>
      <c r="W631">
        <f>[1]!s_west_minnetprofit($A631,YEAR($B$1),$B$1,180)</f>
        <v>163000000</v>
      </c>
      <c r="X631">
        <f>[1]!s_west_netprofit($A631,YEAR($B$1)+1,$B$1,180)</f>
        <v>254000000</v>
      </c>
      <c r="Y631">
        <f>[1]!s_west_eps($A631,YEAR($B$1)+1,$B$1,180)</f>
        <v>0.31889998912811302</v>
      </c>
      <c r="Z631">
        <f>[1]!s_west_instnum_np($A631,YEAR($B$1)+1,$B$1,180)</f>
        <v>3</v>
      </c>
      <c r="AA631">
        <f>[1]!s_west_stdnetprofit($A631,YEAR($B$1)+1,$B$1,180)</f>
        <v>47148701</v>
      </c>
      <c r="AB631">
        <f>[1]!s_west_mediannetprofit($A631,YEAR($B$1)+1,$B$1,180)</f>
        <v>245000000</v>
      </c>
      <c r="AC631">
        <f>[1]!s_west_maxnetprofit($A631,YEAR($B$1)+1,$B$1,180)</f>
        <v>305000000</v>
      </c>
      <c r="AD631">
        <f>[1]!s_west_minnetprofit($A631,YEAR($B$1)+1,$B$1,180)</f>
        <v>212000000</v>
      </c>
      <c r="AE631">
        <f>[1]!s_west_avgroe($A631,YEAR($B$1),$B$1,180)</f>
        <v>5.36670017242432</v>
      </c>
      <c r="AF631">
        <f>IFERROR([1]!s_info_indexweight($A631,$B$1,"000016.SH"),"")</f>
        <v>0</v>
      </c>
      <c r="AG631">
        <f>IFERROR([1]!s_info_indexweight($A631,$B$1,"000300.SH"),"")</f>
        <v>0</v>
      </c>
      <c r="AH631">
        <f>IFERROR([1]!s_info_indexweight($A631,$B$1,"000905.SH"),"")</f>
        <v>0.30399999999999999</v>
      </c>
      <c r="AI631">
        <f>IFERROR([1]!s_info_indexweight($A631,$B$1,"000852.SH"),"")</f>
        <v>0</v>
      </c>
    </row>
    <row r="632" spans="1:35">
      <c r="A632" t="s">
        <v>664</v>
      </c>
      <c r="B632">
        <f>[1]!s_dq_close($A632,$B$1,3)</f>
        <v>14.48</v>
      </c>
      <c r="C632">
        <f>[1]!s_dq_volume($A632,$B$1)</f>
        <v>4896715</v>
      </c>
      <c r="D632">
        <f>[1]!s_dq_amount($A632,$B$1)</f>
        <v>70372820</v>
      </c>
      <c r="E632">
        <f>[1]!s_dq_turn($A632,$B$1)</f>
        <v>0.95013852378446295</v>
      </c>
      <c r="F632">
        <f>[1]!S_VAL_MV($A632,$B$1)</f>
        <v>7492101665.2799997</v>
      </c>
      <c r="G632">
        <f>[1]!s_val_ev($A632,$B$1)</f>
        <v>7492101665.2799997</v>
      </c>
      <c r="H632">
        <f>[1]!s_val_ev1($A632,$B$1)</f>
        <v>7514962209.6800003</v>
      </c>
      <c r="I632">
        <f>IFERROR([1]!s_mq_amount($A632,$B$1),"")</f>
        <v>143615370</v>
      </c>
      <c r="J632">
        <f>[1]!s_val_pe_ttm($A632,$B$1)</f>
        <v>41.831623077392599</v>
      </c>
      <c r="K632">
        <f>[1]!s_val_pb_lf($A632,$B$1)</f>
        <v>3.7914736270904501</v>
      </c>
      <c r="L632">
        <f>[1]!s_val_dividendyield2($A632,$B$1)</f>
        <v>0.48342541436464098</v>
      </c>
      <c r="M632">
        <f>[1]!s_val_evtoebitda($A632,$B$1)</f>
        <v>30.437163423817701</v>
      </c>
      <c r="N632">
        <f>[1]!s_risk_betar24($A632,$B$1)</f>
        <v>2.05839991569519</v>
      </c>
      <c r="O632">
        <f>[1]!s_profitnotice_changeratio($A632,$B$1)</f>
        <v>0</v>
      </c>
      <c r="P632">
        <f>IFERROR([1]!i_pq_pctchange($A632,TEXT(DATE(YEAR($B$1),1,1),"yyyy-mm-dd"),$B$1),"")</f>
        <v>-11.383108935128501</v>
      </c>
      <c r="Q632">
        <f>[1]!s_west_netprofit($A632,YEAR($B$1),$B$1,180)</f>
        <v>0</v>
      </c>
      <c r="R632">
        <f>[1]!s_west_eps($A632,YEAR($B$1),$B$1,180)</f>
        <v>0</v>
      </c>
      <c r="S632">
        <f>[1]!s_west_instnum_np($A632,YEAR($B$1),$B$1,180)</f>
        <v>0</v>
      </c>
      <c r="T632">
        <f>[1]!s_west_stdnetprofit($A632,YEAR($B$1),$B$1,180)</f>
        <v>0</v>
      </c>
      <c r="U632">
        <f>[1]!s_west_mediannetprofit($A632,YEAR($B$1),$B$1,180)</f>
        <v>0</v>
      </c>
      <c r="V632">
        <f>[1]!s_west_maxnetprofit($A632,YEAR($B$1),$B$1,180)</f>
        <v>0</v>
      </c>
      <c r="W632">
        <f>[1]!s_west_minnetprofit($A632,YEAR($B$1),$B$1,180)</f>
        <v>0</v>
      </c>
      <c r="X632">
        <f>[1]!s_west_netprofit($A632,YEAR($B$1)+1,$B$1,180)</f>
        <v>0</v>
      </c>
      <c r="Y632">
        <f>[1]!s_west_eps($A632,YEAR($B$1)+1,$B$1,180)</f>
        <v>0</v>
      </c>
      <c r="Z632">
        <f>[1]!s_west_instnum_np($A632,YEAR($B$1)+1,$B$1,180)</f>
        <v>0</v>
      </c>
      <c r="AA632">
        <f>[1]!s_west_stdnetprofit($A632,YEAR($B$1)+1,$B$1,180)</f>
        <v>0</v>
      </c>
      <c r="AB632">
        <f>[1]!s_west_mediannetprofit($A632,YEAR($B$1)+1,$B$1,180)</f>
        <v>0</v>
      </c>
      <c r="AC632">
        <f>[1]!s_west_maxnetprofit($A632,YEAR($B$1)+1,$B$1,180)</f>
        <v>0</v>
      </c>
      <c r="AD632">
        <f>[1]!s_west_minnetprofit($A632,YEAR($B$1)+1,$B$1,180)</f>
        <v>0</v>
      </c>
      <c r="AE632">
        <f>[1]!s_west_avgroe($A632,YEAR($B$1),$B$1,180)</f>
        <v>0</v>
      </c>
      <c r="AF632">
        <f>IFERROR([1]!s_info_indexweight($A632,$B$1,"000016.SH"),"")</f>
        <v>0</v>
      </c>
      <c r="AG632">
        <f>IFERROR([1]!s_info_indexweight($A632,$B$1,"000300.SH"),"")</f>
        <v>0</v>
      </c>
      <c r="AH632">
        <f>IFERROR([1]!s_info_indexweight($A632,$B$1,"000905.SH"),"")</f>
        <v>0</v>
      </c>
      <c r="AI632">
        <f>IFERROR([1]!s_info_indexweight($A632,$B$1,"000852.SH"),"")</f>
        <v>0.04</v>
      </c>
    </row>
    <row r="633" spans="1:35">
      <c r="A633" t="s">
        <v>665</v>
      </c>
      <c r="B633">
        <f>[1]!s_dq_close($A633,$B$1,3)</f>
        <v>49.35</v>
      </c>
      <c r="C633">
        <f>[1]!s_dq_volume($A633,$B$1)</f>
        <v>35875623</v>
      </c>
      <c r="D633">
        <f>[1]!s_dq_amount($A633,$B$1)</f>
        <v>1774693472</v>
      </c>
      <c r="E633">
        <f>[1]!s_dq_turn($A633,$B$1)</f>
        <v>5.4689279955090004</v>
      </c>
      <c r="F633">
        <f>[1]!S_VAL_MV($A633,$B$1)</f>
        <v>34108593163.049999</v>
      </c>
      <c r="G633">
        <f>[1]!s_val_ev($A633,$B$1)</f>
        <v>34108593163.049999</v>
      </c>
      <c r="H633">
        <f>[1]!s_val_ev1($A633,$B$1)</f>
        <v>34216518380.959999</v>
      </c>
      <c r="I633">
        <f>IFERROR([1]!s_mq_amount($A633,$B$1),"")</f>
        <v>3943474894</v>
      </c>
      <c r="J633">
        <f>[1]!s_val_pe_ttm($A633,$B$1)</f>
        <v>97.901779174804702</v>
      </c>
      <c r="K633">
        <f>[1]!s_val_pb_lf($A633,$B$1)</f>
        <v>10.012529373168899</v>
      </c>
      <c r="L633">
        <f>[1]!s_val_dividendyield2($A633,$B$1)</f>
        <v>0.93211752786220903</v>
      </c>
      <c r="M633">
        <f>[1]!s_val_evtoebitda($A633,$B$1)</f>
        <v>40.649258602379703</v>
      </c>
      <c r="N633">
        <f>[1]!s_risk_betar24($A633,$B$1)</f>
        <v>1.6994999647140501</v>
      </c>
      <c r="O633">
        <f>[1]!s_profitnotice_changeratio($A633,$B$1)</f>
        <v>0</v>
      </c>
      <c r="P633">
        <f>IFERROR([1]!i_pq_pctchange($A633,TEXT(DATE(YEAR($B$1),1,1),"yyyy-mm-dd"),$B$1),"")</f>
        <v>15.6074783849137</v>
      </c>
      <c r="Q633">
        <f>[1]!s_west_netprofit($A633,YEAR($B$1),$B$1,180)</f>
        <v>438666667</v>
      </c>
      <c r="R633">
        <f>[1]!s_west_eps($A633,YEAR($B$1),$B$1,180)</f>
        <v>0.63470000028610196</v>
      </c>
      <c r="S633">
        <f>[1]!s_west_instnum_np($A633,YEAR($B$1),$B$1,180)</f>
        <v>3</v>
      </c>
      <c r="T633">
        <f>[1]!s_west_stdnetprofit($A633,YEAR($B$1),$B$1,180)</f>
        <v>13012814</v>
      </c>
      <c r="U633">
        <f>[1]!s_west_mediannetprofit($A633,YEAR($B$1),$B$1,180)</f>
        <v>438000000</v>
      </c>
      <c r="V633">
        <f>[1]!s_west_maxnetprofit($A633,YEAR($B$1),$B$1,180)</f>
        <v>452000000</v>
      </c>
      <c r="W633">
        <f>[1]!s_west_minnetprofit($A633,YEAR($B$1),$B$1,180)</f>
        <v>426000000</v>
      </c>
      <c r="X633">
        <f>[1]!s_west_netprofit($A633,YEAR($B$1)+1,$B$1,180)</f>
        <v>531666667</v>
      </c>
      <c r="Y633">
        <f>[1]!s_west_eps($A633,YEAR($B$1)+1,$B$1,180)</f>
        <v>0.76920002698898304</v>
      </c>
      <c r="Z633">
        <f>[1]!s_west_instnum_np($A633,YEAR($B$1)+1,$B$1,180)</f>
        <v>3</v>
      </c>
      <c r="AA633">
        <f>[1]!s_west_stdnetprofit($A633,YEAR($B$1)+1,$B$1,180)</f>
        <v>7571878</v>
      </c>
      <c r="AB633">
        <f>[1]!s_west_mediannetprofit($A633,YEAR($B$1)+1,$B$1,180)</f>
        <v>535000000</v>
      </c>
      <c r="AC633">
        <f>[1]!s_west_maxnetprofit($A633,YEAR($B$1)+1,$B$1,180)</f>
        <v>537000000</v>
      </c>
      <c r="AD633">
        <f>[1]!s_west_minnetprofit($A633,YEAR($B$1)+1,$B$1,180)</f>
        <v>523000000</v>
      </c>
      <c r="AE633">
        <f>[1]!s_west_avgroe($A633,YEAR($B$1),$B$1,180)</f>
        <v>11.8999996185303</v>
      </c>
      <c r="AF633">
        <f>IFERROR([1]!s_info_indexweight($A633,$B$1,"000016.SH"),"")</f>
        <v>0</v>
      </c>
      <c r="AG633">
        <f>IFERROR([1]!s_info_indexweight($A633,$B$1,"000300.SH"),"")</f>
        <v>0</v>
      </c>
      <c r="AH633">
        <f>IFERROR([1]!s_info_indexweight($A633,$B$1,"000905.SH"),"")</f>
        <v>0.33800000000000002</v>
      </c>
      <c r="AI633">
        <f>IFERROR([1]!s_info_indexweight($A633,$B$1,"000852.SH"),"")</f>
        <v>0</v>
      </c>
    </row>
    <row r="634" spans="1:35">
      <c r="A634" t="s">
        <v>666</v>
      </c>
      <c r="B634">
        <f>[1]!s_dq_close($A634,$B$1,3)</f>
        <v>39.19</v>
      </c>
      <c r="C634">
        <f>[1]!s_dq_volume($A634,$B$1)</f>
        <v>12897251</v>
      </c>
      <c r="D634">
        <f>[1]!s_dq_amount($A634,$B$1)</f>
        <v>508134670</v>
      </c>
      <c r="E634">
        <f>[1]!s_dq_turn($A634,$B$1)</f>
        <v>2.2767559274726299</v>
      </c>
      <c r="F634">
        <f>[1]!S_VAL_MV($A634,$B$1)</f>
        <v>33743610899.5</v>
      </c>
      <c r="G634">
        <f>[1]!s_val_ev($A634,$B$1)</f>
        <v>32352492586.438202</v>
      </c>
      <c r="H634">
        <f>[1]!s_val_ev1($A634,$B$1)</f>
        <v>34073784170.138199</v>
      </c>
      <c r="I634">
        <f>IFERROR([1]!s_mq_amount($A634,$B$1),"")</f>
        <v>1086250204</v>
      </c>
      <c r="J634">
        <f>[1]!s_val_pe_ttm($A634,$B$1)</f>
        <v>43.7396850585938</v>
      </c>
      <c r="K634">
        <f>[1]!s_val_pb_lf($A634,$B$1)</f>
        <v>1.6132607460021999</v>
      </c>
      <c r="L634">
        <f>[1]!s_val_dividendyield2($A634,$B$1)</f>
        <v>0.760270386486117</v>
      </c>
      <c r="M634">
        <f>[1]!s_val_evtoebitda($A634,$B$1)</f>
        <v>22.032385604773101</v>
      </c>
      <c r="N634">
        <f>[1]!s_risk_betar24($A634,$B$1)</f>
        <v>2.0699999332428001</v>
      </c>
      <c r="O634">
        <f>[1]!s_profitnotice_changeratio($A634,$B$1)</f>
        <v>0</v>
      </c>
      <c r="P634">
        <f>IFERROR([1]!i_pq_pctchange($A634,TEXT(DATE(YEAR($B$1),1,1),"yyyy-mm-dd"),$B$1),"")</f>
        <v>-30.881834215167601</v>
      </c>
      <c r="Q634">
        <f>[1]!s_west_netprofit($A634,YEAR($B$1),$B$1,180)</f>
        <v>1084696636</v>
      </c>
      <c r="R634">
        <f>[1]!s_west_eps($A634,YEAR($B$1),$B$1,180)</f>
        <v>1.25979995727539</v>
      </c>
      <c r="S634">
        <f>[1]!s_west_instnum_np($A634,YEAR($B$1),$B$1,180)</f>
        <v>14</v>
      </c>
      <c r="T634">
        <f>[1]!s_west_stdnetprofit($A634,YEAR($B$1),$B$1,180)</f>
        <v>168488168</v>
      </c>
      <c r="U634">
        <f>[1]!s_west_mediannetprofit($A634,YEAR($B$1),$B$1,180)</f>
        <v>1098000000</v>
      </c>
      <c r="V634">
        <f>[1]!s_west_maxnetprofit($A634,YEAR($B$1),$B$1,180)</f>
        <v>1357150000</v>
      </c>
      <c r="W634">
        <f>[1]!s_west_minnetprofit($A634,YEAR($B$1),$B$1,180)</f>
        <v>645769538</v>
      </c>
      <c r="X634">
        <f>[1]!s_west_netprofit($A634,YEAR($B$1)+1,$B$1,180)</f>
        <v>1352993139</v>
      </c>
      <c r="Y634">
        <f>[1]!s_west_eps($A634,YEAR($B$1)+1,$B$1,180)</f>
        <v>1.57140004634857</v>
      </c>
      <c r="Z634">
        <f>[1]!s_west_instnum_np($A634,YEAR($B$1)+1,$B$1,180)</f>
        <v>14</v>
      </c>
      <c r="AA634">
        <f>[1]!s_west_stdnetprofit($A634,YEAR($B$1)+1,$B$1,180)</f>
        <v>234660645</v>
      </c>
      <c r="AB634">
        <f>[1]!s_west_mediannetprofit($A634,YEAR($B$1)+1,$B$1,180)</f>
        <v>1382000000</v>
      </c>
      <c r="AC634">
        <f>[1]!s_west_maxnetprofit($A634,YEAR($B$1)+1,$B$1,180)</f>
        <v>1816890000</v>
      </c>
      <c r="AD634">
        <f>[1]!s_west_minnetprofit($A634,YEAR($B$1)+1,$B$1,180)</f>
        <v>895467092</v>
      </c>
      <c r="AE634">
        <f>[1]!s_west_avgroe($A634,YEAR($B$1),$B$1,180)</f>
        <v>4.91499996185303</v>
      </c>
      <c r="AF634">
        <f>IFERROR([1]!s_info_indexweight($A634,$B$1,"000016.SH"),"")</f>
        <v>0</v>
      </c>
      <c r="AG634">
        <f>IFERROR([1]!s_info_indexweight($A634,$B$1,"000300.SH"),"")</f>
        <v>7.6999999999999999E-2</v>
      </c>
      <c r="AH634">
        <f>IFERROR([1]!s_info_indexweight($A634,$B$1,"000905.SH"),"")</f>
        <v>0</v>
      </c>
      <c r="AI634">
        <f>IFERROR([1]!s_info_indexweight($A634,$B$1,"000852.SH"),"")</f>
        <v>0</v>
      </c>
    </row>
    <row r="635" spans="1:35">
      <c r="A635" t="s">
        <v>667</v>
      </c>
      <c r="B635">
        <f>[1]!s_dq_close($A635,$B$1,3)</f>
        <v>10.25</v>
      </c>
      <c r="C635">
        <f>[1]!s_dq_volume($A635,$B$1)</f>
        <v>14032223</v>
      </c>
      <c r="D635">
        <f>[1]!s_dq_amount($A635,$B$1)</f>
        <v>144165436</v>
      </c>
      <c r="E635">
        <f>[1]!s_dq_turn($A635,$B$1)</f>
        <v>1.9678358416591699</v>
      </c>
      <c r="F635">
        <f>[1]!S_VAL_MV($A635,$B$1)</f>
        <v>8343136432.5</v>
      </c>
      <c r="G635">
        <f>[1]!s_val_ev($A635,$B$1)</f>
        <v>8343136432.5</v>
      </c>
      <c r="H635">
        <f>[1]!s_val_ev1($A635,$B$1)</f>
        <v>8369293843.6199999</v>
      </c>
      <c r="I635">
        <f>IFERROR([1]!s_mq_amount($A635,$B$1),"")</f>
        <v>322554003</v>
      </c>
      <c r="J635">
        <f>[1]!s_val_pe_ttm($A635,$B$1)</f>
        <v>-548.86907958984398</v>
      </c>
      <c r="K635">
        <f>[1]!s_val_pb_lf($A635,$B$1)</f>
        <v>3.9343819618225102</v>
      </c>
      <c r="L635">
        <f>[1]!s_val_dividendyield2($A635,$B$1)</f>
        <v>6.8149820574086598E-2</v>
      </c>
      <c r="M635">
        <f>[1]!s_val_evtoebitda($A635,$B$1)</f>
        <v>82.392013103596099</v>
      </c>
      <c r="N635">
        <f>[1]!s_risk_betar24($A635,$B$1)</f>
        <v>1.85259997844696</v>
      </c>
      <c r="O635">
        <f>[1]!s_profitnotice_changeratio($A635,$B$1)</f>
        <v>0</v>
      </c>
      <c r="P635">
        <f>IFERROR([1]!i_pq_pctchange($A635,TEXT(DATE(YEAR($B$1),1,1),"yyyy-mm-dd"),$B$1),"")</f>
        <v>-33.785529715762301</v>
      </c>
      <c r="Q635">
        <f>[1]!s_west_netprofit($A635,YEAR($B$1),$B$1,180)</f>
        <v>136500000</v>
      </c>
      <c r="R635">
        <f>[1]!s_west_eps($A635,YEAR($B$1),$B$1,180)</f>
        <v>0.16769999265670801</v>
      </c>
      <c r="S635">
        <f>[1]!s_west_instnum_np($A635,YEAR($B$1),$B$1,180)</f>
        <v>2</v>
      </c>
      <c r="T635">
        <f>[1]!s_west_stdnetprofit($A635,YEAR($B$1),$B$1,180)</f>
        <v>707107</v>
      </c>
      <c r="U635">
        <f>[1]!s_west_mediannetprofit($A635,YEAR($B$1),$B$1,180)</f>
        <v>136500000</v>
      </c>
      <c r="V635">
        <f>[1]!s_west_maxnetprofit($A635,YEAR($B$1),$B$1,180)</f>
        <v>137000000</v>
      </c>
      <c r="W635">
        <f>[1]!s_west_minnetprofit($A635,YEAR($B$1),$B$1,180)</f>
        <v>136000000</v>
      </c>
      <c r="X635">
        <f>[1]!s_west_netprofit($A635,YEAR($B$1)+1,$B$1,180)</f>
        <v>190000000</v>
      </c>
      <c r="Y635">
        <f>[1]!s_west_eps($A635,YEAR($B$1)+1,$B$1,180)</f>
        <v>0.23340000212192499</v>
      </c>
      <c r="Z635">
        <f>[1]!s_west_instnum_np($A635,YEAR($B$1)+1,$B$1,180)</f>
        <v>2</v>
      </c>
      <c r="AA635">
        <f>[1]!s_west_stdnetprofit($A635,YEAR($B$1)+1,$B$1,180)</f>
        <v>1414214</v>
      </c>
      <c r="AB635">
        <f>[1]!s_west_mediannetprofit($A635,YEAR($B$1)+1,$B$1,180)</f>
        <v>190000000</v>
      </c>
      <c r="AC635">
        <f>[1]!s_west_maxnetprofit($A635,YEAR($B$1)+1,$B$1,180)</f>
        <v>191000000</v>
      </c>
      <c r="AD635">
        <f>[1]!s_west_minnetprofit($A635,YEAR($B$1)+1,$B$1,180)</f>
        <v>189000000</v>
      </c>
      <c r="AE635">
        <f>[1]!s_west_avgroe($A635,YEAR($B$1),$B$1,180)</f>
        <v>6.0500001907348597</v>
      </c>
      <c r="AF635">
        <f>IFERROR([1]!s_info_indexweight($A635,$B$1,"000016.SH"),"")</f>
        <v>0</v>
      </c>
      <c r="AG635">
        <f>IFERROR([1]!s_info_indexweight($A635,$B$1,"000300.SH"),"")</f>
        <v>0</v>
      </c>
      <c r="AH635">
        <f>IFERROR([1]!s_info_indexweight($A635,$B$1,"000905.SH"),"")</f>
        <v>0</v>
      </c>
      <c r="AI635">
        <f>IFERROR([1]!s_info_indexweight($A635,$B$1,"000852.SH"),"")</f>
        <v>8.8999999999999996E-2</v>
      </c>
    </row>
    <row r="636" spans="1:35">
      <c r="A636" t="s">
        <v>668</v>
      </c>
      <c r="B636">
        <f>[1]!s_dq_close($A636,$B$1,3)</f>
        <v>22.81</v>
      </c>
      <c r="C636">
        <f>[1]!s_dq_volume($A636,$B$1)</f>
        <v>5494220</v>
      </c>
      <c r="D636">
        <f>[1]!s_dq_amount($A636,$B$1)</f>
        <v>125757608</v>
      </c>
      <c r="E636">
        <f>[1]!s_dq_turn($A636,$B$1)</f>
        <v>1.1353706800154799</v>
      </c>
      <c r="F636">
        <f>[1]!S_VAL_MV($A636,$B$1)</f>
        <v>11942951040</v>
      </c>
      <c r="G636">
        <f>[1]!s_val_ev($A636,$B$1)</f>
        <v>11942951040</v>
      </c>
      <c r="H636">
        <f>[1]!s_val_ev1($A636,$B$1)</f>
        <v>11962376713.299999</v>
      </c>
      <c r="I636">
        <f>IFERROR([1]!s_mq_amount($A636,$B$1),"")</f>
        <v>366565500</v>
      </c>
      <c r="J636">
        <f>[1]!s_val_pe_ttm($A636,$B$1)</f>
        <v>28.046218872070298</v>
      </c>
      <c r="K636">
        <f>[1]!s_val_pb_lf($A636,$B$1)</f>
        <v>4.3608446121215803</v>
      </c>
      <c r="L636">
        <f>[1]!s_val_dividendyield2($A636,$B$1)</f>
        <v>0.96448925909688699</v>
      </c>
      <c r="M636">
        <f>[1]!s_val_evtoebitda($A636,$B$1)</f>
        <v>23.7899426519045</v>
      </c>
      <c r="N636">
        <f>[1]!s_risk_betar24($A636,$B$1)</f>
        <v>2.2200000286102299</v>
      </c>
      <c r="O636">
        <f>[1]!s_profitnotice_changeratio($A636,$B$1)</f>
        <v>0</v>
      </c>
      <c r="P636">
        <f>IFERROR([1]!i_pq_pctchange($A636,TEXT(DATE(YEAR($B$1),1,1),"yyyy-mm-dd"),$B$1),"")</f>
        <v>-19.277475121279799</v>
      </c>
      <c r="Q636">
        <f>[1]!s_west_netprofit($A636,YEAR($B$1),$B$1,180)</f>
        <v>449866000</v>
      </c>
      <c r="R636">
        <f>[1]!s_west_eps($A636,YEAR($B$1),$B$1,180)</f>
        <v>0.85869997739791903</v>
      </c>
      <c r="S636">
        <f>[1]!s_west_instnum_np($A636,YEAR($B$1),$B$1,180)</f>
        <v>5</v>
      </c>
      <c r="T636">
        <f>[1]!s_west_stdnetprofit($A636,YEAR($B$1),$B$1,180)</f>
        <v>4172563</v>
      </c>
      <c r="U636">
        <f>[1]!s_west_mediannetprofit($A636,YEAR($B$1),$B$1,180)</f>
        <v>451000000</v>
      </c>
      <c r="V636">
        <f>[1]!s_west_maxnetprofit($A636,YEAR($B$1),$B$1,180)</f>
        <v>455300000</v>
      </c>
      <c r="W636">
        <f>[1]!s_west_minnetprofit($A636,YEAR($B$1),$B$1,180)</f>
        <v>444030000</v>
      </c>
      <c r="X636">
        <f>[1]!s_west_netprofit($A636,YEAR($B$1)+1,$B$1,180)</f>
        <v>525560000</v>
      </c>
      <c r="Y636">
        <f>[1]!s_west_eps($A636,YEAR($B$1)+1,$B$1,180)</f>
        <v>1.0031000375747701</v>
      </c>
      <c r="Z636">
        <f>[1]!s_west_instnum_np($A636,YEAR($B$1)+1,$B$1,180)</f>
        <v>5</v>
      </c>
      <c r="AA636">
        <f>[1]!s_west_stdnetprofit($A636,YEAR($B$1)+1,$B$1,180)</f>
        <v>11576182</v>
      </c>
      <c r="AB636">
        <f>[1]!s_west_mediannetprofit($A636,YEAR($B$1)+1,$B$1,180)</f>
        <v>520000000</v>
      </c>
      <c r="AC636">
        <f>[1]!s_west_maxnetprofit($A636,YEAR($B$1)+1,$B$1,180)</f>
        <v>543000000</v>
      </c>
      <c r="AD636">
        <f>[1]!s_west_minnetprofit($A636,YEAR($B$1)+1,$B$1,180)</f>
        <v>515200000</v>
      </c>
      <c r="AE636">
        <f>[1]!s_west_avgroe($A636,YEAR($B$1),$B$1,180)</f>
        <v>14.9799995422363</v>
      </c>
      <c r="AF636">
        <f>IFERROR([1]!s_info_indexweight($A636,$B$1,"000016.SH"),"")</f>
        <v>0</v>
      </c>
      <c r="AG636">
        <f>IFERROR([1]!s_info_indexweight($A636,$B$1,"000300.SH"),"")</f>
        <v>0</v>
      </c>
      <c r="AH636">
        <f>IFERROR([1]!s_info_indexweight($A636,$B$1,"000905.SH"),"")</f>
        <v>0</v>
      </c>
      <c r="AI636">
        <f>IFERROR([1]!s_info_indexweight($A636,$B$1,"000852.SH"),"")</f>
        <v>7.5999999999999998E-2</v>
      </c>
    </row>
    <row r="637" spans="1:35">
      <c r="A637" t="s">
        <v>669</v>
      </c>
      <c r="B637">
        <f>[1]!s_dq_close($A637,$B$1,3)</f>
        <v>14.75</v>
      </c>
      <c r="C637">
        <f>[1]!s_dq_volume($A637,$B$1)</f>
        <v>5510438</v>
      </c>
      <c r="D637">
        <f>[1]!s_dq_amount($A637,$B$1)</f>
        <v>81376490</v>
      </c>
      <c r="E637">
        <f>[1]!s_dq_turn($A637,$B$1)</f>
        <v>1.1014781807610201</v>
      </c>
      <c r="F637">
        <f>[1]!S_VAL_MV($A637,$B$1)</f>
        <v>7584260108.5</v>
      </c>
      <c r="G637">
        <f>[1]!s_val_ev($A637,$B$1)</f>
        <v>7584260108.5</v>
      </c>
      <c r="H637">
        <f>[1]!s_val_ev1($A637,$B$1)</f>
        <v>7590318020.7200003</v>
      </c>
      <c r="I637">
        <f>IFERROR([1]!s_mq_amount($A637,$B$1),"")</f>
        <v>184011201</v>
      </c>
      <c r="J637">
        <f>[1]!s_val_pe_ttm($A637,$B$1)</f>
        <v>15.566382408142101</v>
      </c>
      <c r="K637">
        <f>[1]!s_val_pb_lf($A637,$B$1)</f>
        <v>1.7840929031372099</v>
      </c>
      <c r="L637">
        <f>[1]!s_val_dividendyield2($A637,$B$1)</f>
        <v>2.0338983050847501</v>
      </c>
      <c r="M637">
        <f>[1]!s_val_evtoebitda($A637,$B$1)</f>
        <v>7.25066626244943</v>
      </c>
      <c r="N637">
        <f>[1]!s_risk_betar24($A637,$B$1)</f>
        <v>0.64160001277923595</v>
      </c>
      <c r="O637">
        <f>[1]!s_profitnotice_changeratio($A637,$B$1)</f>
        <v>0</v>
      </c>
      <c r="P637">
        <f>IFERROR([1]!i_pq_pctchange($A637,TEXT(DATE(YEAR($B$1),1,1),"yyyy-mm-dd"),$B$1),"")</f>
        <v>-15.181138585393899</v>
      </c>
      <c r="Q637">
        <f>[1]!s_west_netprofit($A637,YEAR($B$1),$B$1,180)</f>
        <v>596515000</v>
      </c>
      <c r="R637">
        <f>[1]!s_west_eps($A637,YEAR($B$1),$B$1,180)</f>
        <v>1.16009998321533</v>
      </c>
      <c r="S637">
        <f>[1]!s_west_instnum_np($A637,YEAR($B$1),$B$1,180)</f>
        <v>2</v>
      </c>
      <c r="T637">
        <f>[1]!s_west_stdnetprofit($A637,YEAR($B$1),$B$1,180)</f>
        <v>41740513</v>
      </c>
      <c r="U637">
        <f>[1]!s_west_mediannetprofit($A637,YEAR($B$1),$B$1,180)</f>
        <v>596515000</v>
      </c>
      <c r="V637">
        <f>[1]!s_west_maxnetprofit($A637,YEAR($B$1),$B$1,180)</f>
        <v>626030000</v>
      </c>
      <c r="W637">
        <f>[1]!s_west_minnetprofit($A637,YEAR($B$1),$B$1,180)</f>
        <v>567000000</v>
      </c>
      <c r="X637">
        <f>[1]!s_west_netprofit($A637,YEAR($B$1)+1,$B$1,180)</f>
        <v>671435000</v>
      </c>
      <c r="Y637">
        <f>[1]!s_west_eps($A637,YEAR($B$1)+1,$B$1,180)</f>
        <v>1.3057999610900899</v>
      </c>
      <c r="Z637">
        <f>[1]!s_west_instnum_np($A637,YEAR($B$1)+1,$B$1,180)</f>
        <v>2</v>
      </c>
      <c r="AA637">
        <f>[1]!s_west_stdnetprofit($A637,YEAR($B$1)+1,$B$1,180)</f>
        <v>26071027</v>
      </c>
      <c r="AB637">
        <f>[1]!s_west_mediannetprofit($A637,YEAR($B$1)+1,$B$1,180)</f>
        <v>671435000</v>
      </c>
      <c r="AC637">
        <f>[1]!s_west_maxnetprofit($A637,YEAR($B$1)+1,$B$1,180)</f>
        <v>689870000</v>
      </c>
      <c r="AD637">
        <f>[1]!s_west_minnetprofit($A637,YEAR($B$1)+1,$B$1,180)</f>
        <v>653000000</v>
      </c>
      <c r="AE637">
        <f>[1]!s_west_avgroe($A637,YEAR($B$1),$B$1,180)</f>
        <v>13.680000305175801</v>
      </c>
      <c r="AF637">
        <f>IFERROR([1]!s_info_indexweight($A637,$B$1,"000016.SH"),"")</f>
        <v>0</v>
      </c>
      <c r="AG637">
        <f>IFERROR([1]!s_info_indexweight($A637,$B$1,"000300.SH"),"")</f>
        <v>0</v>
      </c>
      <c r="AH637">
        <f>IFERROR([1]!s_info_indexweight($A637,$B$1,"000905.SH"),"")</f>
        <v>0</v>
      </c>
      <c r="AI637">
        <f>IFERROR([1]!s_info_indexweight($A637,$B$1,"000852.SH"),"")</f>
        <v>5.7000000000000002E-2</v>
      </c>
    </row>
    <row r="638" spans="1:35">
      <c r="A638" t="s">
        <v>670</v>
      </c>
      <c r="B638">
        <f>[1]!s_dq_close($A638,$B$1,3)</f>
        <v>14.13</v>
      </c>
      <c r="C638">
        <f>[1]!s_dq_volume($A638,$B$1)</f>
        <v>13499511</v>
      </c>
      <c r="D638">
        <f>[1]!s_dq_amount($A638,$B$1)</f>
        <v>191940153</v>
      </c>
      <c r="E638">
        <f>[1]!s_dq_turn($A638,$B$1)</f>
        <v>2.70609165401381</v>
      </c>
      <c r="F638">
        <f>[1]!S_VAL_MV($A638,$B$1)</f>
        <v>7678837946.8800001</v>
      </c>
      <c r="G638">
        <f>[1]!s_val_ev($A638,$B$1)</f>
        <v>7678837946.8800001</v>
      </c>
      <c r="H638">
        <f>[1]!s_val_ev1($A638,$B$1)</f>
        <v>9167044592.0499992</v>
      </c>
      <c r="I638">
        <f>IFERROR([1]!s_mq_amount($A638,$B$1),"")</f>
        <v>361180543</v>
      </c>
      <c r="J638">
        <f>[1]!s_val_pe_ttm($A638,$B$1)</f>
        <v>59.762519836425803</v>
      </c>
      <c r="K638">
        <f>[1]!s_val_pb_lf($A638,$B$1)</f>
        <v>1.44631719589233</v>
      </c>
      <c r="L638">
        <f>[1]!s_val_dividendyield2($A638,$B$1)</f>
        <v>0.63546588920822999</v>
      </c>
      <c r="M638">
        <f>[1]!s_val_evtoebitda($A638,$B$1)</f>
        <v>14.0283398045207</v>
      </c>
      <c r="N638">
        <f>[1]!s_risk_betar24($A638,$B$1)</f>
        <v>2.1584999561309801</v>
      </c>
      <c r="O638">
        <f>[1]!s_profitnotice_changeratio($A638,$B$1)</f>
        <v>0</v>
      </c>
      <c r="P638">
        <f>IFERROR([1]!i_pq_pctchange($A638,TEXT(DATE(YEAR($B$1),1,1),"yyyy-mm-dd"),$B$1),"")</f>
        <v>-38.943236556809701</v>
      </c>
      <c r="Q638">
        <f>[1]!s_west_netprofit($A638,YEAR($B$1),$B$1,180)</f>
        <v>214250000</v>
      </c>
      <c r="R638">
        <f>[1]!s_west_eps($A638,YEAR($B$1),$B$1,180)</f>
        <v>0.39419999718666099</v>
      </c>
      <c r="S638">
        <f>[1]!s_west_instnum_np($A638,YEAR($B$1),$B$1,180)</f>
        <v>4</v>
      </c>
      <c r="T638">
        <f>[1]!s_west_stdnetprofit($A638,YEAR($B$1),$B$1,180)</f>
        <v>37366429</v>
      </c>
      <c r="U638">
        <f>[1]!s_west_mediannetprofit($A638,YEAR($B$1),$B$1,180)</f>
        <v>207000000</v>
      </c>
      <c r="V638">
        <f>[1]!s_west_maxnetprofit($A638,YEAR($B$1),$B$1,180)</f>
        <v>266000000</v>
      </c>
      <c r="W638">
        <f>[1]!s_west_minnetprofit($A638,YEAR($B$1),$B$1,180)</f>
        <v>177000000</v>
      </c>
      <c r="X638">
        <f>[1]!s_west_netprofit($A638,YEAR($B$1)+1,$B$1,180)</f>
        <v>334750000</v>
      </c>
      <c r="Y638">
        <f>[1]!s_west_eps($A638,YEAR($B$1)+1,$B$1,180)</f>
        <v>0.61599999666214</v>
      </c>
      <c r="Z638">
        <f>[1]!s_west_instnum_np($A638,YEAR($B$1)+1,$B$1,180)</f>
        <v>4</v>
      </c>
      <c r="AA638">
        <f>[1]!s_west_stdnetprofit($A638,YEAR($B$1)+1,$B$1,180)</f>
        <v>46992021</v>
      </c>
      <c r="AB638">
        <f>[1]!s_west_mediannetprofit($A638,YEAR($B$1)+1,$B$1,180)</f>
        <v>314000000</v>
      </c>
      <c r="AC638">
        <f>[1]!s_west_maxnetprofit($A638,YEAR($B$1)+1,$B$1,180)</f>
        <v>405000000</v>
      </c>
      <c r="AD638">
        <f>[1]!s_west_minnetprofit($A638,YEAR($B$1)+1,$B$1,180)</f>
        <v>306000000</v>
      </c>
      <c r="AE638">
        <f>[1]!s_west_avgroe($A638,YEAR($B$1),$B$1,180)</f>
        <v>3.9249999523162802</v>
      </c>
      <c r="AF638">
        <f>IFERROR([1]!s_info_indexweight($A638,$B$1,"000016.SH"),"")</f>
        <v>0</v>
      </c>
      <c r="AG638">
        <f>IFERROR([1]!s_info_indexweight($A638,$B$1,"000300.SH"),"")</f>
        <v>0</v>
      </c>
      <c r="AH638">
        <f>IFERROR([1]!s_info_indexweight($A638,$B$1,"000905.SH"),"")</f>
        <v>0</v>
      </c>
      <c r="AI638">
        <f>IFERROR([1]!s_info_indexweight($A638,$B$1,"000852.SH"),"")</f>
        <v>5.1999999999999998E-2</v>
      </c>
    </row>
    <row r="639" spans="1:35">
      <c r="A639" t="s">
        <v>671</v>
      </c>
      <c r="B639">
        <f>[1]!s_dq_close($A639,$B$1,3)</f>
        <v>101.5</v>
      </c>
      <c r="C639">
        <f>[1]!s_dq_volume($A639,$B$1)</f>
        <v>27701288</v>
      </c>
      <c r="D639">
        <f>[1]!s_dq_amount($A639,$B$1)</f>
        <v>2789332157</v>
      </c>
      <c r="E639">
        <f>[1]!s_dq_turn($A639,$B$1)</f>
        <v>5.1096343745165003</v>
      </c>
      <c r="F639">
        <f>[1]!S_VAL_MV($A639,$B$1)</f>
        <v>55149800380.5</v>
      </c>
      <c r="G639">
        <f>[1]!s_val_ev($A639,$B$1)</f>
        <v>55149800380.5</v>
      </c>
      <c r="H639">
        <f>[1]!s_val_ev1($A639,$B$1)</f>
        <v>58346803881.080002</v>
      </c>
      <c r="I639">
        <f>IFERROR([1]!s_mq_amount($A639,$B$1),"")</f>
        <v>6248846987</v>
      </c>
      <c r="J639">
        <f>[1]!s_val_pe_ttm($A639,$B$1)</f>
        <v>40.2397270202637</v>
      </c>
      <c r="K639">
        <f>[1]!s_val_pb_lf($A639,$B$1)</f>
        <v>5.7222323417663601</v>
      </c>
      <c r="L639">
        <f>[1]!s_val_dividendyield2($A639,$B$1)</f>
        <v>0.90640394088669995</v>
      </c>
      <c r="M639">
        <f>[1]!s_val_evtoebitda($A639,$B$1)</f>
        <v>26.921515064088101</v>
      </c>
      <c r="N639">
        <f>[1]!s_risk_betar24($A639,$B$1)</f>
        <v>1.64310002326965</v>
      </c>
      <c r="O639">
        <f>[1]!s_profitnotice_changeratio($A639,$B$1)</f>
        <v>0</v>
      </c>
      <c r="P639">
        <f>IFERROR([1]!i_pq_pctchange($A639,TEXT(DATE(YEAR($B$1),1,1),"yyyy-mm-dd"),$B$1),"")</f>
        <v>50.215928780114297</v>
      </c>
      <c r="Q639">
        <f>[1]!s_west_netprofit($A639,YEAR($B$1),$B$1,180)</f>
        <v>1651400000</v>
      </c>
      <c r="R639">
        <f>[1]!s_west_eps($A639,YEAR($B$1),$B$1,180)</f>
        <v>3.03929996490479</v>
      </c>
      <c r="S639">
        <f>[1]!s_west_instnum_np($A639,YEAR($B$1),$B$1,180)</f>
        <v>10</v>
      </c>
      <c r="T639">
        <f>[1]!s_west_stdnetprofit($A639,YEAR($B$1),$B$1,180)</f>
        <v>43112772</v>
      </c>
      <c r="U639">
        <f>[1]!s_west_mediannetprofit($A639,YEAR($B$1),$B$1,180)</f>
        <v>1657500000</v>
      </c>
      <c r="V639">
        <f>[1]!s_west_maxnetprofit($A639,YEAR($B$1),$B$1,180)</f>
        <v>1709000000</v>
      </c>
      <c r="W639">
        <f>[1]!s_west_minnetprofit($A639,YEAR($B$1),$B$1,180)</f>
        <v>1591000000</v>
      </c>
      <c r="X639">
        <f>[1]!s_west_netprofit($A639,YEAR($B$1)+1,$B$1,180)</f>
        <v>2054600000</v>
      </c>
      <c r="Y639">
        <f>[1]!s_west_eps($A639,YEAR($B$1)+1,$B$1,180)</f>
        <v>3.78139996528625</v>
      </c>
      <c r="Z639">
        <f>[1]!s_west_instnum_np($A639,YEAR($B$1)+1,$B$1,180)</f>
        <v>10</v>
      </c>
      <c r="AA639">
        <f>[1]!s_west_stdnetprofit($A639,YEAR($B$1)+1,$B$1,180)</f>
        <v>92674100</v>
      </c>
      <c r="AB639">
        <f>[1]!s_west_mediannetprofit($A639,YEAR($B$1)+1,$B$1,180)</f>
        <v>2071500000</v>
      </c>
      <c r="AC639">
        <f>[1]!s_west_maxnetprofit($A639,YEAR($B$1)+1,$B$1,180)</f>
        <v>2159000000</v>
      </c>
      <c r="AD639">
        <f>[1]!s_west_minnetprofit($A639,YEAR($B$1)+1,$B$1,180)</f>
        <v>1912000000</v>
      </c>
      <c r="AE639">
        <f>[1]!s_west_avgroe($A639,YEAR($B$1),$B$1,180)</f>
        <v>15.4870004653931</v>
      </c>
      <c r="AF639">
        <f>IFERROR([1]!s_info_indexweight($A639,$B$1,"000016.SH"),"")</f>
        <v>0</v>
      </c>
      <c r="AG639">
        <f>IFERROR([1]!s_info_indexweight($A639,$B$1,"000300.SH"),"")</f>
        <v>0</v>
      </c>
      <c r="AH639">
        <f>IFERROR([1]!s_info_indexweight($A639,$B$1,"000905.SH"),"")</f>
        <v>0.33100000000000002</v>
      </c>
      <c r="AI639">
        <f>IFERROR([1]!s_info_indexweight($A639,$B$1,"000852.SH"),"")</f>
        <v>0</v>
      </c>
    </row>
    <row r="640" spans="1:35">
      <c r="A640" t="s">
        <v>672</v>
      </c>
      <c r="B640">
        <f>[1]!s_dq_close($A640,$B$1,3)</f>
        <v>38.770000000000003</v>
      </c>
      <c r="C640">
        <f>[1]!s_dq_volume($A640,$B$1)</f>
        <v>15987779</v>
      </c>
      <c r="D640">
        <f>[1]!s_dq_amount($A640,$B$1)</f>
        <v>625861453</v>
      </c>
      <c r="E640">
        <f>[1]!s_dq_turn($A640,$B$1)</f>
        <v>5.9321581477043903</v>
      </c>
      <c r="F640">
        <f>[1]!S_VAL_MV($A640,$B$1)</f>
        <v>10528064449.1</v>
      </c>
      <c r="G640">
        <f>[1]!s_val_ev($A640,$B$1)</f>
        <v>10528064449.1</v>
      </c>
      <c r="H640">
        <f>[1]!s_val_ev1($A640,$B$1)</f>
        <v>11625508955.549999</v>
      </c>
      <c r="I640">
        <f>IFERROR([1]!s_mq_amount($A640,$B$1),"")</f>
        <v>1839199575</v>
      </c>
      <c r="J640">
        <f>[1]!s_val_pe_ttm($A640,$B$1)</f>
        <v>64.280380249023395</v>
      </c>
      <c r="K640">
        <f>[1]!s_val_pb_lf($A640,$B$1)</f>
        <v>4.5345048904418901</v>
      </c>
      <c r="L640">
        <f>[1]!s_val_dividendyield2($A640,$B$1)</f>
        <v>7.6886639886517602E-2</v>
      </c>
      <c r="M640">
        <f>[1]!s_val_evtoebitda($A640,$B$1)</f>
        <v>31.745537032693701</v>
      </c>
      <c r="N640">
        <f>[1]!s_risk_betar24($A640,$B$1)</f>
        <v>1.84409999847412</v>
      </c>
      <c r="O640">
        <f>[1]!s_profitnotice_changeratio($A640,$B$1)</f>
        <v>0</v>
      </c>
      <c r="P640">
        <f>IFERROR([1]!i_pq_pctchange($A640,TEXT(DATE(YEAR($B$1),1,1),"yyyy-mm-dd"),$B$1),"")</f>
        <v>-14.3393725143615</v>
      </c>
      <c r="Q640">
        <f>[1]!s_west_netprofit($A640,YEAR($B$1),$B$1,180)</f>
        <v>213539412</v>
      </c>
      <c r="R640">
        <f>[1]!s_west_eps($A640,YEAR($B$1),$B$1,180)</f>
        <v>0.785799980163574</v>
      </c>
      <c r="S640">
        <f>[1]!s_west_instnum_np($A640,YEAR($B$1),$B$1,180)</f>
        <v>17</v>
      </c>
      <c r="T640">
        <f>[1]!s_west_stdnetprofit($A640,YEAR($B$1),$B$1,180)</f>
        <v>22499816</v>
      </c>
      <c r="U640">
        <f>[1]!s_west_mediannetprofit($A640,YEAR($B$1),$B$1,180)</f>
        <v>206000000</v>
      </c>
      <c r="V640">
        <f>[1]!s_west_maxnetprofit($A640,YEAR($B$1),$B$1,180)</f>
        <v>288460000</v>
      </c>
      <c r="W640">
        <f>[1]!s_west_minnetprofit($A640,YEAR($B$1),$B$1,180)</f>
        <v>197560000</v>
      </c>
      <c r="X640">
        <f>[1]!s_west_netprofit($A640,YEAR($B$1)+1,$B$1,180)</f>
        <v>260325294</v>
      </c>
      <c r="Y640">
        <f>[1]!s_west_eps($A640,YEAR($B$1)+1,$B$1,180)</f>
        <v>0.95800000429153398</v>
      </c>
      <c r="Z640">
        <f>[1]!s_west_instnum_np($A640,YEAR($B$1)+1,$B$1,180)</f>
        <v>17</v>
      </c>
      <c r="AA640">
        <f>[1]!s_west_stdnetprofit($A640,YEAR($B$1)+1,$B$1,180)</f>
        <v>30575097</v>
      </c>
      <c r="AB640">
        <f>[1]!s_west_mediannetprofit($A640,YEAR($B$1)+1,$B$1,180)</f>
        <v>252750000</v>
      </c>
      <c r="AC640">
        <f>[1]!s_west_maxnetprofit($A640,YEAR($B$1)+1,$B$1,180)</f>
        <v>352520000</v>
      </c>
      <c r="AD640">
        <f>[1]!s_west_minnetprofit($A640,YEAR($B$1)+1,$B$1,180)</f>
        <v>225000000</v>
      </c>
      <c r="AE640">
        <f>[1]!s_west_avgroe($A640,YEAR($B$1),$B$1,180)</f>
        <v>8.3812999725341797</v>
      </c>
      <c r="AF640">
        <f>IFERROR([1]!s_info_indexweight($A640,$B$1,"000016.SH"),"")</f>
        <v>0</v>
      </c>
      <c r="AG640">
        <f>IFERROR([1]!s_info_indexweight($A640,$B$1,"000300.SH"),"")</f>
        <v>0</v>
      </c>
      <c r="AH640">
        <f>IFERROR([1]!s_info_indexweight($A640,$B$1,"000905.SH"),"")</f>
        <v>0</v>
      </c>
      <c r="AI640">
        <f>IFERROR([1]!s_info_indexweight($A640,$B$1,"000852.SH"),"")</f>
        <v>8.2000000000000003E-2</v>
      </c>
    </row>
    <row r="641" spans="1:35">
      <c r="A641" t="s">
        <v>673</v>
      </c>
      <c r="B641">
        <f>[1]!s_dq_close($A641,$B$1,3)</f>
        <v>13.53</v>
      </c>
      <c r="C641">
        <f>[1]!s_dq_volume($A641,$B$1)</f>
        <v>64357661</v>
      </c>
      <c r="D641">
        <f>[1]!s_dq_amount($A641,$B$1)</f>
        <v>862712127</v>
      </c>
      <c r="E641">
        <f>[1]!s_dq_turn($A641,$B$1)</f>
        <v>3.58676643454011</v>
      </c>
      <c r="F641">
        <f>[1]!S_VAL_MV($A641,$B$1)</f>
        <v>24321431219.91</v>
      </c>
      <c r="G641">
        <f>[1]!s_val_ev($A641,$B$1)</f>
        <v>24321431219.91</v>
      </c>
      <c r="H641">
        <f>[1]!s_val_ev1($A641,$B$1)</f>
        <v>30355671430.439999</v>
      </c>
      <c r="I641">
        <f>IFERROR([1]!s_mq_amount($A641,$B$1),"")</f>
        <v>1770044802</v>
      </c>
      <c r="J641">
        <f>[1]!s_val_pe_ttm($A641,$B$1)</f>
        <v>-30.1785793304443</v>
      </c>
      <c r="K641">
        <f>[1]!s_val_pb_lf($A641,$B$1)</f>
        <v>2.0557320117950399</v>
      </c>
      <c r="L641">
        <f>[1]!s_val_dividendyield2($A641,$B$1)</f>
        <v>0.147819660014782</v>
      </c>
      <c r="M641">
        <f>[1]!s_val_evtoebitda($A641,$B$1)</f>
        <v>52.7940939078997</v>
      </c>
      <c r="N641">
        <f>[1]!s_risk_betar24($A641,$B$1)</f>
        <v>1.56679999828339</v>
      </c>
      <c r="O641">
        <f>[1]!s_profitnotice_changeratio($A641,$B$1)</f>
        <v>0</v>
      </c>
      <c r="P641">
        <f>IFERROR([1]!i_pq_pctchange($A641,TEXT(DATE(YEAR($B$1),1,1),"yyyy-mm-dd"),$B$1),"")</f>
        <v>8.3042117236570103</v>
      </c>
      <c r="Q641">
        <f>[1]!s_west_netprofit($A641,YEAR($B$1),$B$1,180)</f>
        <v>343588000</v>
      </c>
      <c r="R641">
        <f>[1]!s_west_eps($A641,YEAR($B$1),$B$1,180)</f>
        <v>0.19110000133514399</v>
      </c>
      <c r="S641">
        <f>[1]!s_west_instnum_np($A641,YEAR($B$1),$B$1,180)</f>
        <v>5</v>
      </c>
      <c r="T641">
        <f>[1]!s_west_stdnetprofit($A641,YEAR($B$1),$B$1,180)</f>
        <v>101434613</v>
      </c>
      <c r="U641">
        <f>[1]!s_west_mediannetprofit($A641,YEAR($B$1),$B$1,180)</f>
        <v>328000000</v>
      </c>
      <c r="V641">
        <f>[1]!s_west_maxnetprofit($A641,YEAR($B$1),$B$1,180)</f>
        <v>493000000</v>
      </c>
      <c r="W641">
        <f>[1]!s_west_minnetprofit($A641,YEAR($B$1),$B$1,180)</f>
        <v>228400000</v>
      </c>
      <c r="X641">
        <f>[1]!s_west_netprofit($A641,YEAR($B$1)+1,$B$1,180)</f>
        <v>453152000</v>
      </c>
      <c r="Y641">
        <f>[1]!s_west_eps($A641,YEAR($B$1)+1,$B$1,180)</f>
        <v>0.25209999084472701</v>
      </c>
      <c r="Z641">
        <f>[1]!s_west_instnum_np($A641,YEAR($B$1)+1,$B$1,180)</f>
        <v>5</v>
      </c>
      <c r="AA641">
        <f>[1]!s_west_stdnetprofit($A641,YEAR($B$1)+1,$B$1,180)</f>
        <v>83387814</v>
      </c>
      <c r="AB641">
        <f>[1]!s_west_mediannetprofit($A641,YEAR($B$1)+1,$B$1,180)</f>
        <v>450000000</v>
      </c>
      <c r="AC641">
        <f>[1]!s_west_maxnetprofit($A641,YEAR($B$1)+1,$B$1,180)</f>
        <v>568000000</v>
      </c>
      <c r="AD641">
        <f>[1]!s_west_minnetprofit($A641,YEAR($B$1)+1,$B$1,180)</f>
        <v>349600000</v>
      </c>
      <c r="AE641">
        <f>[1]!s_west_avgroe($A641,YEAR($B$1),$B$1,180)</f>
        <v>2.4925000667571999</v>
      </c>
      <c r="AF641">
        <f>IFERROR([1]!s_info_indexweight($A641,$B$1,"000016.SH"),"")</f>
        <v>0</v>
      </c>
      <c r="AG641">
        <f>IFERROR([1]!s_info_indexweight($A641,$B$1,"000300.SH"),"")</f>
        <v>0</v>
      </c>
      <c r="AH641">
        <f>IFERROR([1]!s_info_indexweight($A641,$B$1,"000905.SH"),"")</f>
        <v>0.186</v>
      </c>
      <c r="AI641">
        <f>IFERROR([1]!s_info_indexweight($A641,$B$1,"000852.SH"),"")</f>
        <v>0</v>
      </c>
    </row>
    <row r="642" spans="1:35">
      <c r="A642" t="s">
        <v>674</v>
      </c>
      <c r="B642">
        <f>[1]!s_dq_close($A642,$B$1,3)</f>
        <v>81.3</v>
      </c>
      <c r="C642">
        <f>[1]!s_dq_volume($A642,$B$1)</f>
        <v>47918749</v>
      </c>
      <c r="D642">
        <f>[1]!s_dq_amount($A642,$B$1)</f>
        <v>3848854154</v>
      </c>
      <c r="E642">
        <f>[1]!s_dq_turn($A642,$B$1)</f>
        <v>7.1279279790229797</v>
      </c>
      <c r="F642">
        <f>[1]!S_VAL_MV($A642,$B$1)</f>
        <v>67540039064.400002</v>
      </c>
      <c r="G642">
        <f>[1]!s_val_ev($A642,$B$1)</f>
        <v>67540039064.400002</v>
      </c>
      <c r="H642">
        <f>[1]!s_val_ev1($A642,$B$1)</f>
        <v>74446587437.080002</v>
      </c>
      <c r="I642">
        <f>IFERROR([1]!s_mq_amount($A642,$B$1),"")</f>
        <v>7895439796</v>
      </c>
      <c r="J642">
        <f>[1]!s_val_pe_ttm($A642,$B$1)</f>
        <v>49.3772583007812</v>
      </c>
      <c r="K642">
        <f>[1]!s_val_pb_lf($A642,$B$1)</f>
        <v>5.4726643562316903</v>
      </c>
      <c r="L642">
        <f>[1]!s_val_dividendyield2($A642,$B$1)</f>
        <v>0</v>
      </c>
      <c r="M642">
        <f>[1]!s_val_evtoebitda($A642,$B$1)</f>
        <v>63.3455091178174</v>
      </c>
      <c r="N642">
        <f>[1]!s_risk_betar24($A642,$B$1)</f>
        <v>2.13870000839233</v>
      </c>
      <c r="O642">
        <f>[1]!s_profitnotice_changeratio($A642,$B$1)</f>
        <v>0</v>
      </c>
      <c r="P642">
        <f>IFERROR([1]!i_pq_pctchange($A642,TEXT(DATE(YEAR($B$1),1,1),"yyyy-mm-dd"),$B$1),"")</f>
        <v>48.8738326313862</v>
      </c>
      <c r="Q642">
        <f>[1]!s_west_netprofit($A642,YEAR($B$1),$B$1,180)</f>
        <v>4127000000</v>
      </c>
      <c r="R642">
        <f>[1]!s_west_eps($A642,YEAR($B$1),$B$1,180)</f>
        <v>4.9663000106811497</v>
      </c>
      <c r="S642">
        <f>[1]!s_west_instnum_np($A642,YEAR($B$1),$B$1,180)</f>
        <v>1</v>
      </c>
      <c r="T642">
        <f>[1]!s_west_stdnetprofit($A642,YEAR($B$1),$B$1,180)</f>
        <v>0</v>
      </c>
      <c r="U642">
        <f>[1]!s_west_mediannetprofit($A642,YEAR($B$1),$B$1,180)</f>
        <v>4127000000</v>
      </c>
      <c r="V642">
        <f>[1]!s_west_maxnetprofit($A642,YEAR($B$1),$B$1,180)</f>
        <v>4127000000</v>
      </c>
      <c r="W642">
        <f>[1]!s_west_minnetprofit($A642,YEAR($B$1),$B$1,180)</f>
        <v>4127000000</v>
      </c>
      <c r="X642">
        <f>[1]!s_west_netprofit($A642,YEAR($B$1)+1,$B$1,180)</f>
        <v>5014000000</v>
      </c>
      <c r="Y642">
        <f>[1]!s_west_eps($A642,YEAR($B$1)+1,$B$1,180)</f>
        <v>6.0336999893188503</v>
      </c>
      <c r="Z642">
        <f>[1]!s_west_instnum_np($A642,YEAR($B$1)+1,$B$1,180)</f>
        <v>1</v>
      </c>
      <c r="AA642">
        <f>[1]!s_west_stdnetprofit($A642,YEAR($B$1)+1,$B$1,180)</f>
        <v>0</v>
      </c>
      <c r="AB642">
        <f>[1]!s_west_mediannetprofit($A642,YEAR($B$1)+1,$B$1,180)</f>
        <v>5014000000</v>
      </c>
      <c r="AC642">
        <f>[1]!s_west_maxnetprofit($A642,YEAR($B$1)+1,$B$1,180)</f>
        <v>5014000000</v>
      </c>
      <c r="AD642">
        <f>[1]!s_west_minnetprofit($A642,YEAR($B$1)+1,$B$1,180)</f>
        <v>5014000000</v>
      </c>
      <c r="AE642">
        <f>[1]!s_west_avgroe($A642,YEAR($B$1),$B$1,180)</f>
        <v>26.700000762939499</v>
      </c>
      <c r="AF642">
        <f>IFERROR([1]!s_info_indexweight($A642,$B$1,"000016.SH"),"")</f>
        <v>0</v>
      </c>
      <c r="AG642">
        <f>IFERROR([1]!s_info_indexweight($A642,$B$1,"000300.SH"),"")</f>
        <v>0</v>
      </c>
      <c r="AH642">
        <f>IFERROR([1]!s_info_indexweight($A642,$B$1,"000905.SH"),"")</f>
        <v>0.46200000000000002</v>
      </c>
      <c r="AI642">
        <f>IFERROR([1]!s_info_indexweight($A642,$B$1,"000852.SH"),"")</f>
        <v>0</v>
      </c>
    </row>
    <row r="643" spans="1:35">
      <c r="A643" t="s">
        <v>675</v>
      </c>
      <c r="B643">
        <f>[1]!s_dq_close($A643,$B$1,3)</f>
        <v>457</v>
      </c>
      <c r="C643">
        <f>[1]!s_dq_volume($A643,$B$1)</f>
        <v>47525815</v>
      </c>
      <c r="D643">
        <f>[1]!s_dq_amount($A643,$B$1)</f>
        <v>21081925809</v>
      </c>
      <c r="E643">
        <f>[1]!s_dq_turn($A643,$B$1)</f>
        <v>6.1118803353421196</v>
      </c>
      <c r="F643">
        <f>[1]!S_VAL_MV($A643,$B$1)</f>
        <v>356076476917</v>
      </c>
      <c r="G643">
        <f>[1]!s_val_ev($A643,$B$1)</f>
        <v>356076476917</v>
      </c>
      <c r="H643">
        <f>[1]!s_val_ev1($A643,$B$1)</f>
        <v>356080488977.28003</v>
      </c>
      <c r="I643">
        <f>IFERROR([1]!s_mq_amount($A643,$B$1),"")</f>
        <v>40509661662</v>
      </c>
      <c r="J643">
        <f>[1]!s_val_pe_ttm($A643,$B$1)</f>
        <v>163.95014953613301</v>
      </c>
      <c r="K643">
        <f>[1]!s_val_pb_lf($A643,$B$1)</f>
        <v>59.225967407226598</v>
      </c>
      <c r="L643">
        <f>[1]!s_val_dividendyield2($A643,$B$1)</f>
        <v>0.18713858432027899</v>
      </c>
      <c r="M643">
        <f>[1]!s_val_evtoebitda($A643,$B$1)</f>
        <v>144.585963921081</v>
      </c>
      <c r="N643">
        <f>[1]!s_risk_betar24($A643,$B$1)</f>
        <v>2.6918001174926798</v>
      </c>
      <c r="O643">
        <f>[1]!s_profitnotice_changeratio($A643,$B$1)</f>
        <v>0</v>
      </c>
      <c r="P643">
        <f>IFERROR([1]!i_pq_pctchange($A643,TEXT(DATE(YEAR($B$1),1,1),"yyyy-mm-dd"),$B$1),"")</f>
        <v>125.089888193863</v>
      </c>
      <c r="Q643">
        <f>[1]!s_west_netprofit($A643,YEAR($B$1),$B$1,180)</f>
        <v>3407496190</v>
      </c>
      <c r="R643">
        <f>[1]!s_west_eps($A643,YEAR($B$1),$B$1,180)</f>
        <v>4.3733000755310103</v>
      </c>
      <c r="S643">
        <f>[1]!s_west_instnum_np($A643,YEAR($B$1),$B$1,180)</f>
        <v>21</v>
      </c>
      <c r="T643">
        <f>[1]!s_west_stdnetprofit($A643,YEAR($B$1),$B$1,180)</f>
        <v>302669108</v>
      </c>
      <c r="U643">
        <f>[1]!s_west_mediannetprofit($A643,YEAR($B$1),$B$1,180)</f>
        <v>3282000000</v>
      </c>
      <c r="V643">
        <f>[1]!s_west_maxnetprofit($A643,YEAR($B$1),$B$1,180)</f>
        <v>4117000000</v>
      </c>
      <c r="W643">
        <f>[1]!s_west_minnetprofit($A643,YEAR($B$1),$B$1,180)</f>
        <v>3050000000</v>
      </c>
      <c r="X643">
        <f>[1]!s_west_netprofit($A643,YEAR($B$1)+1,$B$1,180)</f>
        <v>4619141429</v>
      </c>
      <c r="Y643">
        <f>[1]!s_west_eps($A643,YEAR($B$1)+1,$B$1,180)</f>
        <v>5.9284000396728498</v>
      </c>
      <c r="Z643">
        <f>[1]!s_west_instnum_np($A643,YEAR($B$1)+1,$B$1,180)</f>
        <v>21</v>
      </c>
      <c r="AA643">
        <f>[1]!s_west_stdnetprofit($A643,YEAR($B$1)+1,$B$1,180)</f>
        <v>645023391</v>
      </c>
      <c r="AB643">
        <f>[1]!s_west_mediannetprofit($A643,YEAR($B$1)+1,$B$1,180)</f>
        <v>4301000000</v>
      </c>
      <c r="AC643">
        <f>[1]!s_west_maxnetprofit($A643,YEAR($B$1)+1,$B$1,180)</f>
        <v>6534000000</v>
      </c>
      <c r="AD643">
        <f>[1]!s_west_minnetprofit($A643,YEAR($B$1)+1,$B$1,180)</f>
        <v>4006310000</v>
      </c>
      <c r="AE643">
        <f>[1]!s_west_avgroe($A643,YEAR($B$1),$B$1,180)</f>
        <v>43.533298492431598</v>
      </c>
      <c r="AF643">
        <f>IFERROR([1]!s_info_indexweight($A643,$B$1,"000016.SH"),"")</f>
        <v>0</v>
      </c>
      <c r="AG643">
        <f>IFERROR([1]!s_info_indexweight($A643,$B$1,"000300.SH"),"")</f>
        <v>0.75639999999999996</v>
      </c>
      <c r="AH643">
        <f>IFERROR([1]!s_info_indexweight($A643,$B$1,"000905.SH"),"")</f>
        <v>0</v>
      </c>
      <c r="AI643">
        <f>IFERROR([1]!s_info_indexweight($A643,$B$1,"000852.SH"),"")</f>
        <v>0</v>
      </c>
    </row>
    <row r="644" spans="1:35">
      <c r="A644" t="s">
        <v>676</v>
      </c>
      <c r="B644">
        <f>[1]!s_dq_close($A644,$B$1,3)</f>
        <v>119.5</v>
      </c>
      <c r="C644">
        <f>[1]!s_dq_volume($A644,$B$1)</f>
        <v>38870367</v>
      </c>
      <c r="D644">
        <f>[1]!s_dq_amount($A644,$B$1)</f>
        <v>4630132883</v>
      </c>
      <c r="E644">
        <f>[1]!s_dq_turn($A644,$B$1)</f>
        <v>7.5838182131570697</v>
      </c>
      <c r="F644">
        <f>[1]!S_VAL_MV($A644,$B$1)</f>
        <v>62824386299</v>
      </c>
      <c r="G644">
        <f>[1]!s_val_ev($A644,$B$1)</f>
        <v>62824386299</v>
      </c>
      <c r="H644">
        <f>[1]!s_val_ev1($A644,$B$1)</f>
        <v>63177471295.489998</v>
      </c>
      <c r="I644">
        <f>IFERROR([1]!s_mq_amount($A644,$B$1),"")</f>
        <v>11401914615</v>
      </c>
      <c r="J644">
        <f>[1]!s_val_pe_ttm($A644,$B$1)</f>
        <v>130.39041137695301</v>
      </c>
      <c r="K644">
        <f>[1]!s_val_pb_lf($A644,$B$1)</f>
        <v>12.379204750061</v>
      </c>
      <c r="L644">
        <f>[1]!s_val_dividendyield2($A644,$B$1)</f>
        <v>0</v>
      </c>
      <c r="M644">
        <f>[1]!s_val_evtoebitda($A644,$B$1)</f>
        <v>87.183235357449504</v>
      </c>
      <c r="N644">
        <f>[1]!s_risk_betar24($A644,$B$1)</f>
        <v>2.3141999244689901</v>
      </c>
      <c r="O644">
        <f>[1]!s_profitnotice_changeratio($A644,$B$1)</f>
        <v>0</v>
      </c>
      <c r="P644">
        <f>IFERROR([1]!i_pq_pctchange($A644,TEXT(DATE(YEAR($B$1),1,1),"yyyy-mm-dd"),$B$1),"")</f>
        <v>19.1425722831505</v>
      </c>
      <c r="Q644">
        <f>[1]!s_west_netprofit($A644,YEAR($B$1),$B$1,180)</f>
        <v>854668333</v>
      </c>
      <c r="R644">
        <f>[1]!s_west_eps($A644,YEAR($B$1),$B$1,180)</f>
        <v>1.62569999694824</v>
      </c>
      <c r="S644">
        <f>[1]!s_west_instnum_np($A644,YEAR($B$1),$B$1,180)</f>
        <v>12</v>
      </c>
      <c r="T644">
        <f>[1]!s_west_stdnetprofit($A644,YEAR($B$1),$B$1,180)</f>
        <v>182692985</v>
      </c>
      <c r="U644">
        <f>[1]!s_west_mediannetprofit($A644,YEAR($B$1),$B$1,180)</f>
        <v>817500000</v>
      </c>
      <c r="V644">
        <f>[1]!s_west_maxnetprofit($A644,YEAR($B$1),$B$1,180)</f>
        <v>1323000000</v>
      </c>
      <c r="W644">
        <f>[1]!s_west_minnetprofit($A644,YEAR($B$1),$B$1,180)</f>
        <v>618090000</v>
      </c>
      <c r="X644">
        <f>[1]!s_west_netprofit($A644,YEAR($B$1)+1,$B$1,180)</f>
        <v>1312805833</v>
      </c>
      <c r="Y644">
        <f>[1]!s_west_eps($A644,YEAR($B$1)+1,$B$1,180)</f>
        <v>2.4971001148223899</v>
      </c>
      <c r="Z644">
        <f>[1]!s_west_instnum_np($A644,YEAR($B$1)+1,$B$1,180)</f>
        <v>12</v>
      </c>
      <c r="AA644">
        <f>[1]!s_west_stdnetprofit($A644,YEAR($B$1)+1,$B$1,180)</f>
        <v>455954696</v>
      </c>
      <c r="AB644">
        <f>[1]!s_west_mediannetprofit($A644,YEAR($B$1)+1,$B$1,180)</f>
        <v>1259500000</v>
      </c>
      <c r="AC644">
        <f>[1]!s_west_maxnetprofit($A644,YEAR($B$1)+1,$B$1,180)</f>
        <v>2590000000</v>
      </c>
      <c r="AD644">
        <f>[1]!s_west_minnetprofit($A644,YEAR($B$1)+1,$B$1,180)</f>
        <v>785950000</v>
      </c>
      <c r="AE644">
        <f>[1]!s_west_avgroe($A644,YEAR($B$1),$B$1,180)</f>
        <v>16.135999679565401</v>
      </c>
      <c r="AF644">
        <f>IFERROR([1]!s_info_indexweight($A644,$B$1,"000016.SH"),"")</f>
        <v>0</v>
      </c>
      <c r="AG644">
        <f>IFERROR([1]!s_info_indexweight($A644,$B$1,"000300.SH"),"")</f>
        <v>0</v>
      </c>
      <c r="AH644">
        <f>IFERROR([1]!s_info_indexweight($A644,$B$1,"000905.SH"),"")</f>
        <v>0.53</v>
      </c>
      <c r="AI644">
        <f>IFERROR([1]!s_info_indexweight($A644,$B$1,"000852.SH"),"")</f>
        <v>0</v>
      </c>
    </row>
    <row r="645" spans="1:35">
      <c r="A645" t="s">
        <v>677</v>
      </c>
      <c r="B645">
        <f>[1]!s_dq_close($A645,$B$1,3)</f>
        <v>35.53</v>
      </c>
      <c r="C645">
        <f>[1]!s_dq_volume($A645,$B$1)</f>
        <v>33390878</v>
      </c>
      <c r="D645">
        <f>[1]!s_dq_amount($A645,$B$1)</f>
        <v>1177315976</v>
      </c>
      <c r="E645">
        <f>[1]!s_dq_turn($A645,$B$1)</f>
        <v>5.9219408935217599</v>
      </c>
      <c r="F645">
        <f>[1]!S_VAL_MV($A645,$B$1)</f>
        <v>20143607368.5</v>
      </c>
      <c r="G645">
        <f>[1]!s_val_ev($A645,$B$1)</f>
        <v>20143607368.5</v>
      </c>
      <c r="H645">
        <f>[1]!s_val_ev1($A645,$B$1)</f>
        <v>20982522077.799999</v>
      </c>
      <c r="I645">
        <f>IFERROR([1]!s_mq_amount($A645,$B$1),"")</f>
        <v>2685622167</v>
      </c>
      <c r="J645">
        <f>[1]!s_val_pe_ttm($A645,$B$1)</f>
        <v>50.1260795593262</v>
      </c>
      <c r="K645">
        <f>[1]!s_val_pb_lf($A645,$B$1)</f>
        <v>3.9942307472228999</v>
      </c>
      <c r="L645">
        <f>[1]!s_val_dividendyield2($A645,$B$1)</f>
        <v>0.295524908528005</v>
      </c>
      <c r="M645">
        <f>[1]!s_val_evtoebitda($A645,$B$1)</f>
        <v>27.085404831967502</v>
      </c>
      <c r="N645">
        <f>[1]!s_risk_betar24($A645,$B$1)</f>
        <v>1.67499995231628</v>
      </c>
      <c r="O645">
        <f>[1]!s_profitnotice_changeratio($A645,$B$1)</f>
        <v>0</v>
      </c>
      <c r="P645">
        <f>IFERROR([1]!i_pq_pctchange($A645,TEXT(DATE(YEAR($B$1),1,1),"yyyy-mm-dd"),$B$1),"")</f>
        <v>58.545292280231997</v>
      </c>
      <c r="Q645">
        <f>[1]!s_west_netprofit($A645,YEAR($B$1),$B$1,180)</f>
        <v>505176667</v>
      </c>
      <c r="R645">
        <f>[1]!s_west_eps($A645,YEAR($B$1),$B$1,180)</f>
        <v>0.89099997282028198</v>
      </c>
      <c r="S645">
        <f>[1]!s_west_instnum_np($A645,YEAR($B$1),$B$1,180)</f>
        <v>3</v>
      </c>
      <c r="T645">
        <f>[1]!s_west_stdnetprofit($A645,YEAR($B$1),$B$1,180)</f>
        <v>83695140</v>
      </c>
      <c r="U645">
        <f>[1]!s_west_mediannetprofit($A645,YEAR($B$1),$B$1,180)</f>
        <v>481320000</v>
      </c>
      <c r="V645">
        <f>[1]!s_west_maxnetprofit($A645,YEAR($B$1),$B$1,180)</f>
        <v>598210000</v>
      </c>
      <c r="W645">
        <f>[1]!s_west_minnetprofit($A645,YEAR($B$1),$B$1,180)</f>
        <v>436000000</v>
      </c>
      <c r="X645">
        <f>[1]!s_west_netprofit($A645,YEAR($B$1)+1,$B$1,180)</f>
        <v>565443333</v>
      </c>
      <c r="Y645">
        <f>[1]!s_west_eps($A645,YEAR($B$1)+1,$B$1,180)</f>
        <v>0.99730002880096402</v>
      </c>
      <c r="Z645">
        <f>[1]!s_west_instnum_np($A645,YEAR($B$1)+1,$B$1,180)</f>
        <v>3</v>
      </c>
      <c r="AA645">
        <f>[1]!s_west_stdnetprofit($A645,YEAR($B$1)+1,$B$1,180)</f>
        <v>95498590</v>
      </c>
      <c r="AB645">
        <f>[1]!s_west_mediannetprofit($A645,YEAR($B$1)+1,$B$1,180)</f>
        <v>556030000</v>
      </c>
      <c r="AC645">
        <f>[1]!s_west_maxnetprofit($A645,YEAR($B$1)+1,$B$1,180)</f>
        <v>665300000</v>
      </c>
      <c r="AD645">
        <f>[1]!s_west_minnetprofit($A645,YEAR($B$1)+1,$B$1,180)</f>
        <v>475000000</v>
      </c>
      <c r="AE645">
        <f>[1]!s_west_avgroe($A645,YEAR($B$1),$B$1,180)</f>
        <v>9.5966997146606392</v>
      </c>
      <c r="AF645">
        <f>IFERROR([1]!s_info_indexweight($A645,$B$1,"000016.SH"),"")</f>
        <v>0</v>
      </c>
      <c r="AG645">
        <f>IFERROR([1]!s_info_indexweight($A645,$B$1,"000300.SH"),"")</f>
        <v>0</v>
      </c>
      <c r="AH645">
        <f>IFERROR([1]!s_info_indexweight($A645,$B$1,"000905.SH"),"")</f>
        <v>0</v>
      </c>
      <c r="AI645">
        <f>IFERROR([1]!s_info_indexweight($A645,$B$1,"000852.SH"),"")</f>
        <v>0.17799999999999999</v>
      </c>
    </row>
    <row r="646" spans="1:35">
      <c r="A646" t="s">
        <v>678</v>
      </c>
      <c r="B646">
        <f>[1]!s_dq_close($A646,$B$1,3)</f>
        <v>12.06</v>
      </c>
      <c r="C646">
        <f>[1]!s_dq_volume($A646,$B$1)</f>
        <v>6349900</v>
      </c>
      <c r="D646">
        <f>[1]!s_dq_amount($A646,$B$1)</f>
        <v>76975098</v>
      </c>
      <c r="E646">
        <f>[1]!s_dq_turn($A646,$B$1)</f>
        <v>1.18711667749353</v>
      </c>
      <c r="F646">
        <f>[1]!S_VAL_MV($A646,$B$1)</f>
        <v>6556842125.1000004</v>
      </c>
      <c r="G646">
        <f>[1]!s_val_ev($A646,$B$1)</f>
        <v>6556842125.1000004</v>
      </c>
      <c r="H646">
        <f>[1]!s_val_ev1($A646,$B$1)</f>
        <v>8548830532.29</v>
      </c>
      <c r="I646">
        <f>IFERROR([1]!s_mq_amount($A646,$B$1),"")</f>
        <v>151890799</v>
      </c>
      <c r="J646">
        <f>[1]!s_val_pe_ttm($A646,$B$1)</f>
        <v>25.352741241455099</v>
      </c>
      <c r="K646">
        <f>[1]!s_val_pb_lf($A646,$B$1)</f>
        <v>2.0345807075500502</v>
      </c>
      <c r="L646">
        <f>[1]!s_val_dividendyield2($A646,$B$1)</f>
        <v>0.93698175787728</v>
      </c>
      <c r="M646">
        <f>[1]!s_val_evtoebitda($A646,$B$1)</f>
        <v>12.6645381107225</v>
      </c>
      <c r="N646">
        <f>[1]!s_risk_betar24($A646,$B$1)</f>
        <v>0.81730002164840698</v>
      </c>
      <c r="O646">
        <f>[1]!s_profitnotice_changeratio($A646,$B$1)</f>
        <v>0</v>
      </c>
      <c r="P646">
        <f>IFERROR([1]!i_pq_pctchange($A646,TEXT(DATE(YEAR($B$1),1,1),"yyyy-mm-dd"),$B$1),"")</f>
        <v>-19.557961616129901</v>
      </c>
      <c r="Q646">
        <f>[1]!s_west_netprofit($A646,YEAR($B$1),$B$1,180)</f>
        <v>0</v>
      </c>
      <c r="R646">
        <f>[1]!s_west_eps($A646,YEAR($B$1),$B$1,180)</f>
        <v>0</v>
      </c>
      <c r="S646">
        <f>[1]!s_west_instnum_np($A646,YEAR($B$1),$B$1,180)</f>
        <v>0</v>
      </c>
      <c r="T646">
        <f>[1]!s_west_stdnetprofit($A646,YEAR($B$1),$B$1,180)</f>
        <v>0</v>
      </c>
      <c r="U646">
        <f>[1]!s_west_mediannetprofit($A646,YEAR($B$1),$B$1,180)</f>
        <v>0</v>
      </c>
      <c r="V646">
        <f>[1]!s_west_maxnetprofit($A646,YEAR($B$1),$B$1,180)</f>
        <v>0</v>
      </c>
      <c r="W646">
        <f>[1]!s_west_minnetprofit($A646,YEAR($B$1),$B$1,180)</f>
        <v>0</v>
      </c>
      <c r="X646">
        <f>[1]!s_west_netprofit($A646,YEAR($B$1)+1,$B$1,180)</f>
        <v>0</v>
      </c>
      <c r="Y646">
        <f>[1]!s_west_eps($A646,YEAR($B$1)+1,$B$1,180)</f>
        <v>0</v>
      </c>
      <c r="Z646">
        <f>[1]!s_west_instnum_np($A646,YEAR($B$1)+1,$B$1,180)</f>
        <v>0</v>
      </c>
      <c r="AA646">
        <f>[1]!s_west_stdnetprofit($A646,YEAR($B$1)+1,$B$1,180)</f>
        <v>0</v>
      </c>
      <c r="AB646">
        <f>[1]!s_west_mediannetprofit($A646,YEAR($B$1)+1,$B$1,180)</f>
        <v>0</v>
      </c>
      <c r="AC646">
        <f>[1]!s_west_maxnetprofit($A646,YEAR($B$1)+1,$B$1,180)</f>
        <v>0</v>
      </c>
      <c r="AD646">
        <f>[1]!s_west_minnetprofit($A646,YEAR($B$1)+1,$B$1,180)</f>
        <v>0</v>
      </c>
      <c r="AE646">
        <f>[1]!s_west_avgroe($A646,YEAR($B$1),$B$1,180)</f>
        <v>0</v>
      </c>
      <c r="AF646">
        <f>IFERROR([1]!s_info_indexweight($A646,$B$1,"000016.SH"),"")</f>
        <v>0</v>
      </c>
      <c r="AG646">
        <f>IFERROR([1]!s_info_indexweight($A646,$B$1,"000300.SH"),"")</f>
        <v>0</v>
      </c>
      <c r="AH646">
        <f>IFERROR([1]!s_info_indexweight($A646,$B$1,"000905.SH"),"")</f>
        <v>0</v>
      </c>
      <c r="AI646">
        <f>IFERROR([1]!s_info_indexweight($A646,$B$1,"000852.SH"),"")</f>
        <v>0.05</v>
      </c>
    </row>
    <row r="647" spans="1:35">
      <c r="A647" t="s">
        <v>679</v>
      </c>
      <c r="B647">
        <f>[1]!s_dq_close($A647,$B$1,3)</f>
        <v>12</v>
      </c>
      <c r="C647">
        <f>[1]!s_dq_volume($A647,$B$1)</f>
        <v>4985400</v>
      </c>
      <c r="D647">
        <f>[1]!s_dq_amount($A647,$B$1)</f>
        <v>59919470</v>
      </c>
      <c r="E647">
        <f>[1]!s_dq_turn($A647,$B$1)</f>
        <v>1.1749084825029401</v>
      </c>
      <c r="F647">
        <f>[1]!S_VAL_MV($A647,$B$1)</f>
        <v>7035703536</v>
      </c>
      <c r="G647">
        <f>[1]!s_val_ev($A647,$B$1)</f>
        <v>7035703536</v>
      </c>
      <c r="H647">
        <f>[1]!s_val_ev1($A647,$B$1)</f>
        <v>8125678557.0500002</v>
      </c>
      <c r="I647">
        <f>IFERROR([1]!s_mq_amount($A647,$B$1),"")</f>
        <v>123325367</v>
      </c>
      <c r="J647">
        <f>[1]!s_val_pe_ttm($A647,$B$1)</f>
        <v>33.152244567871101</v>
      </c>
      <c r="K647">
        <f>[1]!s_val_pb_lf($A647,$B$1)</f>
        <v>2.1097044944763201</v>
      </c>
      <c r="L647">
        <f>[1]!s_val_dividendyield2($A647,$B$1)</f>
        <v>9.9395525866284906</v>
      </c>
      <c r="M647">
        <f>[1]!s_val_evtoebitda($A647,$B$1)</f>
        <v>21.453697113652701</v>
      </c>
      <c r="N647">
        <f>[1]!s_risk_betar24($A647,$B$1)</f>
        <v>1.0828000307083101</v>
      </c>
      <c r="O647">
        <f>[1]!s_profitnotice_changeratio($A647,$B$1)</f>
        <v>0</v>
      </c>
      <c r="P647">
        <f>IFERROR([1]!i_pq_pctchange($A647,TEXT(DATE(YEAR($B$1),1,1),"yyyy-mm-dd"),$B$1),"")</f>
        <v>-2.7539514713291098</v>
      </c>
      <c r="Q647">
        <f>[1]!s_west_netprofit($A647,YEAR($B$1),$B$1,180)</f>
        <v>414500000</v>
      </c>
      <c r="R647">
        <f>[1]!s_west_eps($A647,YEAR($B$1),$B$1,180)</f>
        <v>0.70700001716613803</v>
      </c>
      <c r="S647">
        <f>[1]!s_west_instnum_np($A647,YEAR($B$1),$B$1,180)</f>
        <v>2</v>
      </c>
      <c r="T647">
        <f>[1]!s_west_stdnetprofit($A647,YEAR($B$1),$B$1,180)</f>
        <v>19091883</v>
      </c>
      <c r="U647">
        <f>[1]!s_west_mediannetprofit($A647,YEAR($B$1),$B$1,180)</f>
        <v>414500000</v>
      </c>
      <c r="V647">
        <f>[1]!s_west_maxnetprofit($A647,YEAR($B$1),$B$1,180)</f>
        <v>428000000</v>
      </c>
      <c r="W647">
        <f>[1]!s_west_minnetprofit($A647,YEAR($B$1),$B$1,180)</f>
        <v>401000000</v>
      </c>
      <c r="X647">
        <f>[1]!s_west_netprofit($A647,YEAR($B$1)+1,$B$1,180)</f>
        <v>501500000</v>
      </c>
      <c r="Y647">
        <f>[1]!s_west_eps($A647,YEAR($B$1)+1,$B$1,180)</f>
        <v>0.85540002584457397</v>
      </c>
      <c r="Z647">
        <f>[1]!s_west_instnum_np($A647,YEAR($B$1)+1,$B$1,180)</f>
        <v>2</v>
      </c>
      <c r="AA647">
        <f>[1]!s_west_stdnetprofit($A647,YEAR($B$1)+1,$B$1,180)</f>
        <v>12020815</v>
      </c>
      <c r="AB647">
        <f>[1]!s_west_mediannetprofit($A647,YEAR($B$1)+1,$B$1,180)</f>
        <v>501500000</v>
      </c>
      <c r="AC647">
        <f>[1]!s_west_maxnetprofit($A647,YEAR($B$1)+1,$B$1,180)</f>
        <v>510000000</v>
      </c>
      <c r="AD647">
        <f>[1]!s_west_minnetprofit($A647,YEAR($B$1)+1,$B$1,180)</f>
        <v>493000000</v>
      </c>
      <c r="AE647">
        <f>[1]!s_west_avgroe($A647,YEAR($B$1),$B$1,180)</f>
        <v>11.25</v>
      </c>
      <c r="AF647">
        <f>IFERROR([1]!s_info_indexweight($A647,$B$1,"000016.SH"),"")</f>
        <v>0</v>
      </c>
      <c r="AG647">
        <f>IFERROR([1]!s_info_indexweight($A647,$B$1,"000300.SH"),"")</f>
        <v>0</v>
      </c>
      <c r="AH647">
        <f>IFERROR([1]!s_info_indexweight($A647,$B$1,"000905.SH"),"")</f>
        <v>0</v>
      </c>
      <c r="AI647">
        <f>IFERROR([1]!s_info_indexweight($A647,$B$1,"000852.SH"),"")</f>
        <v>0.03</v>
      </c>
    </row>
    <row r="648" spans="1:35">
      <c r="A648" t="s">
        <v>680</v>
      </c>
      <c r="B648">
        <f>[1]!s_dq_close($A648,$B$1,3)</f>
        <v>134.46</v>
      </c>
      <c r="C648">
        <f>[1]!s_dq_volume($A648,$B$1)</f>
        <v>87818374</v>
      </c>
      <c r="D648">
        <f>[1]!s_dq_amount($A648,$B$1)</f>
        <v>11527844351</v>
      </c>
      <c r="E648">
        <f>[1]!s_dq_turn($A648,$B$1)</f>
        <v>4.6966621487633997</v>
      </c>
      <c r="F648">
        <f>[1]!S_VAL_MV($A648,$B$1)</f>
        <v>257692236504.66</v>
      </c>
      <c r="G648">
        <f>[1]!s_val_ev($A648,$B$1)</f>
        <v>257692236504.66</v>
      </c>
      <c r="H648">
        <f>[1]!s_val_ev1($A648,$B$1)</f>
        <v>258258366614.60999</v>
      </c>
      <c r="I648">
        <f>IFERROR([1]!s_mq_amount($A648,$B$1),"")</f>
        <v>21760951974</v>
      </c>
      <c r="J648">
        <f>[1]!s_val_pe_ttm($A648,$B$1)</f>
        <v>89.581214904785199</v>
      </c>
      <c r="K648">
        <f>[1]!s_val_pb_lf($A648,$B$1)</f>
        <v>11.965274810791</v>
      </c>
      <c r="L648">
        <f>[1]!s_val_dividendyield2($A648,$B$1)</f>
        <v>0.333775521768366</v>
      </c>
      <c r="M648">
        <f>[1]!s_val_evtoebitda($A648,$B$1)</f>
        <v>71.090526850624798</v>
      </c>
      <c r="N648">
        <f>[1]!s_risk_betar24($A648,$B$1)</f>
        <v>1.75469994544983</v>
      </c>
      <c r="O648">
        <f>[1]!s_profitnotice_changeratio($A648,$B$1)</f>
        <v>0</v>
      </c>
      <c r="P648">
        <f>IFERROR([1]!i_pq_pctchange($A648,TEXT(DATE(YEAR($B$1),1,1),"yyyy-mm-dd"),$B$1),"")</f>
        <v>195.44220444921501</v>
      </c>
      <c r="Q648">
        <f>[1]!s_west_netprofit($A648,YEAR($B$1),$B$1,180)</f>
        <v>3563066667</v>
      </c>
      <c r="R648">
        <f>[1]!s_west_eps($A648,YEAR($B$1),$B$1,180)</f>
        <v>1.8592000007629399</v>
      </c>
      <c r="S648">
        <f>[1]!s_west_instnum_np($A648,YEAR($B$1),$B$1,180)</f>
        <v>15</v>
      </c>
      <c r="T648">
        <f>[1]!s_west_stdnetprofit($A648,YEAR($B$1),$B$1,180)</f>
        <v>178197910</v>
      </c>
      <c r="U648">
        <f>[1]!s_west_mediannetprofit($A648,YEAR($B$1),$B$1,180)</f>
        <v>3553000000</v>
      </c>
      <c r="V648">
        <f>[1]!s_west_maxnetprofit($A648,YEAR($B$1),$B$1,180)</f>
        <v>3997000000</v>
      </c>
      <c r="W648">
        <f>[1]!s_west_minnetprofit($A648,YEAR($B$1),$B$1,180)</f>
        <v>3339000000</v>
      </c>
      <c r="X648">
        <f>[1]!s_west_netprofit($A648,YEAR($B$1)+1,$B$1,180)</f>
        <v>4527400000</v>
      </c>
      <c r="Y648">
        <f>[1]!s_west_eps($A648,YEAR($B$1)+1,$B$1,180)</f>
        <v>2.3622999191284202</v>
      </c>
      <c r="Z648">
        <f>[1]!s_west_instnum_np($A648,YEAR($B$1)+1,$B$1,180)</f>
        <v>15</v>
      </c>
      <c r="AA648">
        <f>[1]!s_west_stdnetprofit($A648,YEAR($B$1)+1,$B$1,180)</f>
        <v>345123125</v>
      </c>
      <c r="AB648">
        <f>[1]!s_west_mediannetprofit($A648,YEAR($B$1)+1,$B$1,180)</f>
        <v>4505000000</v>
      </c>
      <c r="AC648">
        <f>[1]!s_west_maxnetprofit($A648,YEAR($B$1)+1,$B$1,180)</f>
        <v>5495000000</v>
      </c>
      <c r="AD648">
        <f>[1]!s_west_minnetprofit($A648,YEAR($B$1)+1,$B$1,180)</f>
        <v>4194000000</v>
      </c>
      <c r="AE648">
        <f>[1]!s_west_avgroe($A648,YEAR($B$1),$B$1,180)</f>
        <v>14.7671003341675</v>
      </c>
      <c r="AF648">
        <f>IFERROR([1]!s_info_indexweight($A648,$B$1,"000016.SH"),"")</f>
        <v>0</v>
      </c>
      <c r="AG648">
        <f>IFERROR([1]!s_info_indexweight($A648,$B$1,"000300.SH"),"")</f>
        <v>0.63719999999999999</v>
      </c>
      <c r="AH648">
        <f>IFERROR([1]!s_info_indexweight($A648,$B$1,"000905.SH"),"")</f>
        <v>0</v>
      </c>
      <c r="AI648">
        <f>IFERROR([1]!s_info_indexweight($A648,$B$1,"000852.SH"),"")</f>
        <v>0</v>
      </c>
    </row>
    <row r="649" spans="1:35">
      <c r="A649" t="s">
        <v>681</v>
      </c>
      <c r="B649">
        <f>[1]!s_dq_close($A649,$B$1,3)</f>
        <v>22.1</v>
      </c>
      <c r="C649">
        <f>[1]!s_dq_volume($A649,$B$1)</f>
        <v>18579046</v>
      </c>
      <c r="D649">
        <f>[1]!s_dq_amount($A649,$B$1)</f>
        <v>410413782</v>
      </c>
      <c r="E649">
        <f>[1]!s_dq_turn($A649,$B$1)</f>
        <v>2.7024359086634302</v>
      </c>
      <c r="F649">
        <f>[1]!S_VAL_MV($A649,$B$1)</f>
        <v>17287701861.299999</v>
      </c>
      <c r="G649">
        <f>[1]!s_val_ev($A649,$B$1)</f>
        <v>17287701861.299999</v>
      </c>
      <c r="H649">
        <f>[1]!s_val_ev1($A649,$B$1)</f>
        <v>21498801364.57</v>
      </c>
      <c r="I649">
        <f>IFERROR([1]!s_mq_amount($A649,$B$1),"")</f>
        <v>906488647</v>
      </c>
      <c r="J649">
        <f>[1]!s_val_pe_ttm($A649,$B$1)</f>
        <v>30.287950515747099</v>
      </c>
      <c r="K649">
        <f>[1]!s_val_pb_lf($A649,$B$1)</f>
        <v>2.1254637241363499</v>
      </c>
      <c r="L649">
        <f>[1]!s_val_dividendyield2($A649,$B$1)</f>
        <v>0</v>
      </c>
      <c r="M649">
        <f>[1]!s_val_evtoebitda($A649,$B$1)</f>
        <v>17.632293598763301</v>
      </c>
      <c r="N649">
        <f>[1]!s_risk_betar24($A649,$B$1)</f>
        <v>2.3777000904083301</v>
      </c>
      <c r="O649">
        <f>[1]!s_profitnotice_changeratio($A649,$B$1)</f>
        <v>0</v>
      </c>
      <c r="P649">
        <f>IFERROR([1]!i_pq_pctchange($A649,TEXT(DATE(YEAR($B$1),1,1),"yyyy-mm-dd"),$B$1),"")</f>
        <v>-1.7341040462427499</v>
      </c>
      <c r="Q649">
        <f>[1]!s_west_netprofit($A649,YEAR($B$1),$B$1,180)</f>
        <v>848635000</v>
      </c>
      <c r="R649">
        <f>[1]!s_west_eps($A649,YEAR($B$1),$B$1,180)</f>
        <v>1.08490002155304</v>
      </c>
      <c r="S649">
        <f>[1]!s_west_instnum_np($A649,YEAR($B$1),$B$1,180)</f>
        <v>2</v>
      </c>
      <c r="T649">
        <f>[1]!s_west_stdnetprofit($A649,YEAR($B$1),$B$1,180)</f>
        <v>122138554</v>
      </c>
      <c r="U649">
        <f>[1]!s_west_mediannetprofit($A649,YEAR($B$1),$B$1,180)</f>
        <v>848635000</v>
      </c>
      <c r="V649">
        <f>[1]!s_west_maxnetprofit($A649,YEAR($B$1),$B$1,180)</f>
        <v>935000000</v>
      </c>
      <c r="W649">
        <f>[1]!s_west_minnetprofit($A649,YEAR($B$1),$B$1,180)</f>
        <v>762270000</v>
      </c>
      <c r="X649">
        <f>[1]!s_west_netprofit($A649,YEAR($B$1)+1,$B$1,180)</f>
        <v>995860000</v>
      </c>
      <c r="Y649">
        <f>[1]!s_west_eps($A649,YEAR($B$1)+1,$B$1,180)</f>
        <v>1.27310001850128</v>
      </c>
      <c r="Z649">
        <f>[1]!s_west_instnum_np($A649,YEAR($B$1)+1,$B$1,180)</f>
        <v>2</v>
      </c>
      <c r="AA649">
        <f>[1]!s_west_stdnetprofit($A649,YEAR($B$1)+1,$B$1,180)</f>
        <v>66666027</v>
      </c>
      <c r="AB649">
        <f>[1]!s_west_mediannetprofit($A649,YEAR($B$1)+1,$B$1,180)</f>
        <v>995860000</v>
      </c>
      <c r="AC649">
        <f>[1]!s_west_maxnetprofit($A649,YEAR($B$1)+1,$B$1,180)</f>
        <v>1043000000</v>
      </c>
      <c r="AD649">
        <f>[1]!s_west_minnetprofit($A649,YEAR($B$1)+1,$B$1,180)</f>
        <v>948720000</v>
      </c>
      <c r="AE649">
        <f>[1]!s_west_avgroe($A649,YEAR($B$1),$B$1,180)</f>
        <v>9.5500001907348597</v>
      </c>
      <c r="AF649">
        <f>IFERROR([1]!s_info_indexweight($A649,$B$1,"000016.SH"),"")</f>
        <v>0</v>
      </c>
      <c r="AG649">
        <f>IFERROR([1]!s_info_indexweight($A649,$B$1,"000300.SH"),"")</f>
        <v>0</v>
      </c>
      <c r="AH649">
        <f>IFERROR([1]!s_info_indexweight($A649,$B$1,"000905.SH"),"")</f>
        <v>0</v>
      </c>
      <c r="AI649">
        <f>IFERROR([1]!s_info_indexweight($A649,$B$1,"000852.SH"),"")</f>
        <v>0.188</v>
      </c>
    </row>
    <row r="650" spans="1:35">
      <c r="A650" t="s">
        <v>682</v>
      </c>
      <c r="B650">
        <f>[1]!s_dq_close($A650,$B$1,3)</f>
        <v>17.420000000000002</v>
      </c>
      <c r="C650">
        <f>[1]!s_dq_volume($A650,$B$1)</f>
        <v>15277729</v>
      </c>
      <c r="D650">
        <f>[1]!s_dq_amount($A650,$B$1)</f>
        <v>267588753</v>
      </c>
      <c r="E650">
        <f>[1]!s_dq_turn($A650,$B$1)</f>
        <v>1.4953244228282501</v>
      </c>
      <c r="F650">
        <f>[1]!S_VAL_MV($A650,$B$1)</f>
        <v>32587956597.299999</v>
      </c>
      <c r="G650">
        <f>[1]!s_val_ev($A650,$B$1)</f>
        <v>32587956597.299999</v>
      </c>
      <c r="H650">
        <f>[1]!s_val_ev1($A650,$B$1)</f>
        <v>32763779864.970001</v>
      </c>
      <c r="I650">
        <f>IFERROR([1]!s_mq_amount($A650,$B$1),"")</f>
        <v>602000888</v>
      </c>
      <c r="J650">
        <f>[1]!s_val_pe_ttm($A650,$B$1)</f>
        <v>31.104232788085898</v>
      </c>
      <c r="K650">
        <f>[1]!s_val_pb_lf($A650,$B$1)</f>
        <v>1.38272249698639</v>
      </c>
      <c r="L650">
        <f>[1]!s_val_dividendyield2($A650,$B$1)</f>
        <v>1.2629161882893201</v>
      </c>
      <c r="M650">
        <f>[1]!s_val_evtoebitda($A650,$B$1)</f>
        <v>4.5032256541385101</v>
      </c>
      <c r="N650">
        <f>[1]!s_risk_betar24($A650,$B$1)</f>
        <v>1.8805999755859399</v>
      </c>
      <c r="O650">
        <f>[1]!s_profitnotice_changeratio($A650,$B$1)</f>
        <v>0</v>
      </c>
      <c r="P650">
        <f>IFERROR([1]!i_pq_pctchange($A650,TEXT(DATE(YEAR($B$1),1,1),"yyyy-mm-dd"),$B$1),"")</f>
        <v>-28.6650286650287</v>
      </c>
      <c r="Q650">
        <f>[1]!s_west_netprofit($A650,YEAR($B$1),$B$1,180)</f>
        <v>1465625263</v>
      </c>
      <c r="R650">
        <f>[1]!s_west_eps($A650,YEAR($B$1),$B$1,180)</f>
        <v>0.783399999141693</v>
      </c>
      <c r="S650">
        <f>[1]!s_west_instnum_np($A650,YEAR($B$1),$B$1,180)</f>
        <v>19</v>
      </c>
      <c r="T650">
        <f>[1]!s_west_stdnetprofit($A650,YEAR($B$1),$B$1,180)</f>
        <v>174210260</v>
      </c>
      <c r="U650">
        <f>[1]!s_west_mediannetprofit($A650,YEAR($B$1),$B$1,180)</f>
        <v>1402000000</v>
      </c>
      <c r="V650">
        <f>[1]!s_west_maxnetprofit($A650,YEAR($B$1),$B$1,180)</f>
        <v>1857000000</v>
      </c>
      <c r="W650">
        <f>[1]!s_west_minnetprofit($A650,YEAR($B$1),$B$1,180)</f>
        <v>1127000000</v>
      </c>
      <c r="X650">
        <f>[1]!s_west_netprofit($A650,YEAR($B$1)+1,$B$1,180)</f>
        <v>1775145789</v>
      </c>
      <c r="Y650">
        <f>[1]!s_west_eps($A650,YEAR($B$1)+1,$B$1,180)</f>
        <v>0.94880002737045299</v>
      </c>
      <c r="Z650">
        <f>[1]!s_west_instnum_np($A650,YEAR($B$1)+1,$B$1,180)</f>
        <v>19</v>
      </c>
      <c r="AA650">
        <f>[1]!s_west_stdnetprofit($A650,YEAR($B$1)+1,$B$1,180)</f>
        <v>257539092</v>
      </c>
      <c r="AB650">
        <f>[1]!s_west_mediannetprofit($A650,YEAR($B$1)+1,$B$1,180)</f>
        <v>1850000000</v>
      </c>
      <c r="AC650">
        <f>[1]!s_west_maxnetprofit($A650,YEAR($B$1)+1,$B$1,180)</f>
        <v>2255000000</v>
      </c>
      <c r="AD650">
        <f>[1]!s_west_minnetprofit($A650,YEAR($B$1)+1,$B$1,180)</f>
        <v>1335000000</v>
      </c>
      <c r="AE650">
        <f>[1]!s_west_avgroe($A650,YEAR($B$1),$B$1,180)</f>
        <v>6.0138998031616202</v>
      </c>
      <c r="AF650">
        <f>IFERROR([1]!s_info_indexweight($A650,$B$1,"000016.SH"),"")</f>
        <v>0</v>
      </c>
      <c r="AG650">
        <f>IFERROR([1]!s_info_indexweight($A650,$B$1,"000300.SH"),"")</f>
        <v>5.0599999999999999E-2</v>
      </c>
      <c r="AH650">
        <f>IFERROR([1]!s_info_indexweight($A650,$B$1,"000905.SH"),"")</f>
        <v>0</v>
      </c>
      <c r="AI650">
        <f>IFERROR([1]!s_info_indexweight($A650,$B$1,"000852.SH"),"")</f>
        <v>0</v>
      </c>
    </row>
    <row r="651" spans="1:35">
      <c r="A651" t="s">
        <v>683</v>
      </c>
      <c r="B651">
        <f>[1]!s_dq_close($A651,$B$1,3)</f>
        <v>22.22</v>
      </c>
      <c r="C651">
        <f>[1]!s_dq_volume($A651,$B$1)</f>
        <v>10153100</v>
      </c>
      <c r="D651">
        <f>[1]!s_dq_amount($A651,$B$1)</f>
        <v>224525739</v>
      </c>
      <c r="E651">
        <f>[1]!s_dq_turn($A651,$B$1)</f>
        <v>2.24084664598429</v>
      </c>
      <c r="F651">
        <f>[1]!S_VAL_MV($A651,$B$1)</f>
        <v>10411449506.48</v>
      </c>
      <c r="G651">
        <f>[1]!s_val_ev($A651,$B$1)</f>
        <v>10411449506.48</v>
      </c>
      <c r="H651">
        <f>[1]!s_val_ev1($A651,$B$1)</f>
        <v>13107647163.780001</v>
      </c>
      <c r="I651">
        <f>IFERROR([1]!s_mq_amount($A651,$B$1),"")</f>
        <v>471618409</v>
      </c>
      <c r="J651">
        <f>[1]!s_val_pe_ttm($A651,$B$1)</f>
        <v>14.636466979980501</v>
      </c>
      <c r="K651">
        <f>[1]!s_val_pb_lf($A651,$B$1)</f>
        <v>3.0681533813476598</v>
      </c>
      <c r="L651">
        <f>[1]!s_val_dividendyield2($A651,$B$1)</f>
        <v>2.2071310325904001</v>
      </c>
      <c r="M651">
        <f>[1]!s_val_evtoebitda($A651,$B$1)</f>
        <v>11.2981133019791</v>
      </c>
      <c r="N651">
        <f>[1]!s_risk_betar24($A651,$B$1)</f>
        <v>1.9943000078201301</v>
      </c>
      <c r="O651">
        <f>[1]!s_profitnotice_changeratio($A651,$B$1)</f>
        <v>0</v>
      </c>
      <c r="P651">
        <f>IFERROR([1]!i_pq_pctchange($A651,TEXT(DATE(YEAR($B$1),1,1),"yyyy-mm-dd"),$B$1),"")</f>
        <v>-14.735226400614</v>
      </c>
      <c r="Q651">
        <f>[1]!s_west_netprofit($A651,YEAR($B$1),$B$1,180)</f>
        <v>829449000</v>
      </c>
      <c r="R651">
        <f>[1]!s_west_eps($A651,YEAR($B$1),$B$1,180)</f>
        <v>1.7694000005721999</v>
      </c>
      <c r="S651">
        <f>[1]!s_west_instnum_np($A651,YEAR($B$1),$B$1,180)</f>
        <v>10</v>
      </c>
      <c r="T651">
        <f>[1]!s_west_stdnetprofit($A651,YEAR($B$1),$B$1,180)</f>
        <v>34430010</v>
      </c>
      <c r="U651">
        <f>[1]!s_west_mediannetprofit($A651,YEAR($B$1),$B$1,180)</f>
        <v>824595000</v>
      </c>
      <c r="V651">
        <f>[1]!s_west_maxnetprofit($A651,YEAR($B$1),$B$1,180)</f>
        <v>883000000</v>
      </c>
      <c r="W651">
        <f>[1]!s_west_minnetprofit($A651,YEAR($B$1),$B$1,180)</f>
        <v>781000000</v>
      </c>
      <c r="X651">
        <f>[1]!s_west_netprofit($A651,YEAR($B$1)+1,$B$1,180)</f>
        <v>992897000</v>
      </c>
      <c r="Y651">
        <f>[1]!s_west_eps($A651,YEAR($B$1)+1,$B$1,180)</f>
        <v>2.1180000305175799</v>
      </c>
      <c r="Z651">
        <f>[1]!s_west_instnum_np($A651,YEAR($B$1)+1,$B$1,180)</f>
        <v>10</v>
      </c>
      <c r="AA651">
        <f>[1]!s_west_stdnetprofit($A651,YEAR($B$1)+1,$B$1,180)</f>
        <v>70952794</v>
      </c>
      <c r="AB651">
        <f>[1]!s_west_mediannetprofit($A651,YEAR($B$1)+1,$B$1,180)</f>
        <v>957550000</v>
      </c>
      <c r="AC651">
        <f>[1]!s_west_maxnetprofit($A651,YEAR($B$1)+1,$B$1,180)</f>
        <v>1156000000</v>
      </c>
      <c r="AD651">
        <f>[1]!s_west_minnetprofit($A651,YEAR($B$1)+1,$B$1,180)</f>
        <v>936000000</v>
      </c>
      <c r="AE651">
        <f>[1]!s_west_avgroe($A651,YEAR($B$1),$B$1,180)</f>
        <v>21.295000076293899</v>
      </c>
      <c r="AF651">
        <f>IFERROR([1]!s_info_indexweight($A651,$B$1,"000016.SH"),"")</f>
        <v>0</v>
      </c>
      <c r="AG651">
        <f>IFERROR([1]!s_info_indexweight($A651,$B$1,"000300.SH"),"")</f>
        <v>0</v>
      </c>
      <c r="AH651">
        <f>IFERROR([1]!s_info_indexweight($A651,$B$1,"000905.SH"),"")</f>
        <v>0</v>
      </c>
      <c r="AI651">
        <f>IFERROR([1]!s_info_indexweight($A651,$B$1,"000852.SH"),"")</f>
        <v>7.8E-2</v>
      </c>
    </row>
    <row r="652" spans="1:35">
      <c r="A652" t="s">
        <v>684</v>
      </c>
      <c r="B652">
        <f>[1]!s_dq_close($A652,$B$1,3)</f>
        <v>18.600000000000001</v>
      </c>
      <c r="C652">
        <f>[1]!s_dq_volume($A652,$B$1)</f>
        <v>22751755</v>
      </c>
      <c r="D652">
        <f>[1]!s_dq_amount($A652,$B$1)</f>
        <v>426231141</v>
      </c>
      <c r="E652">
        <f>[1]!s_dq_turn($A652,$B$1)</f>
        <v>4.5057069327810604</v>
      </c>
      <c r="F652">
        <f>[1]!S_VAL_MV($A652,$B$1)</f>
        <v>9458989191.6000004</v>
      </c>
      <c r="G652">
        <f>[1]!s_val_ev($A652,$B$1)</f>
        <v>9458989191.6000004</v>
      </c>
      <c r="H652">
        <f>[1]!s_val_ev1($A652,$B$1)</f>
        <v>10776437592.4</v>
      </c>
      <c r="I652">
        <f>IFERROR([1]!s_mq_amount($A652,$B$1),"")</f>
        <v>1101271982</v>
      </c>
      <c r="J652">
        <f>[1]!s_val_pe_ttm($A652,$B$1)</f>
        <v>36.369270324707003</v>
      </c>
      <c r="K652">
        <f>[1]!s_val_pb_lf($A652,$B$1)</f>
        <v>3.4587368965148899</v>
      </c>
      <c r="L652">
        <f>[1]!s_val_dividendyield2($A652,$B$1)</f>
        <v>0.80645161290322598</v>
      </c>
      <c r="M652">
        <f>[1]!s_val_evtoebitda($A652,$B$1)</f>
        <v>16.403775125490899</v>
      </c>
      <c r="N652">
        <f>[1]!s_risk_betar24($A652,$B$1)</f>
        <v>1.12590003013611</v>
      </c>
      <c r="O652">
        <f>[1]!s_profitnotice_changeratio($A652,$B$1)</f>
        <v>0</v>
      </c>
      <c r="P652">
        <f>IFERROR([1]!i_pq_pctchange($A652,TEXT(DATE(YEAR($B$1),1,1),"yyyy-mm-dd"),$B$1),"")</f>
        <v>5.0893039043985002</v>
      </c>
      <c r="Q652">
        <f>[1]!s_west_netprofit($A652,YEAR($B$1),$B$1,180)</f>
        <v>313499286</v>
      </c>
      <c r="R652">
        <f>[1]!s_west_eps($A652,YEAR($B$1),$B$1,180)</f>
        <v>0.616199970245361</v>
      </c>
      <c r="S652">
        <f>[1]!s_west_instnum_np($A652,YEAR($B$1),$B$1,180)</f>
        <v>14</v>
      </c>
      <c r="T652">
        <f>[1]!s_west_stdnetprofit($A652,YEAR($B$1),$B$1,180)</f>
        <v>12287371</v>
      </c>
      <c r="U652">
        <f>[1]!s_west_mediannetprofit($A652,YEAR($B$1),$B$1,180)</f>
        <v>315500000</v>
      </c>
      <c r="V652">
        <f>[1]!s_west_maxnetprofit($A652,YEAR($B$1),$B$1,180)</f>
        <v>331000000</v>
      </c>
      <c r="W652">
        <f>[1]!s_west_minnetprofit($A652,YEAR($B$1),$B$1,180)</f>
        <v>285000000</v>
      </c>
      <c r="X652">
        <f>[1]!s_west_netprofit($A652,YEAR($B$1)+1,$B$1,180)</f>
        <v>377923571</v>
      </c>
      <c r="Y652">
        <f>[1]!s_west_eps($A652,YEAR($B$1)+1,$B$1,180)</f>
        <v>0.74279999732971203</v>
      </c>
      <c r="Z652">
        <f>[1]!s_west_instnum_np($A652,YEAR($B$1)+1,$B$1,180)</f>
        <v>14</v>
      </c>
      <c r="AA652">
        <f>[1]!s_west_stdnetprofit($A652,YEAR($B$1)+1,$B$1,180)</f>
        <v>20864716</v>
      </c>
      <c r="AB652">
        <f>[1]!s_west_mediannetprofit($A652,YEAR($B$1)+1,$B$1,180)</f>
        <v>385225000</v>
      </c>
      <c r="AC652">
        <f>[1]!s_west_maxnetprofit($A652,YEAR($B$1)+1,$B$1,180)</f>
        <v>403000000</v>
      </c>
      <c r="AD652">
        <f>[1]!s_west_minnetprofit($A652,YEAR($B$1)+1,$B$1,180)</f>
        <v>330000000</v>
      </c>
      <c r="AE652">
        <f>[1]!s_west_avgroe($A652,YEAR($B$1),$B$1,180)</f>
        <v>10.3607997894287</v>
      </c>
      <c r="AF652">
        <f>IFERROR([1]!s_info_indexweight($A652,$B$1,"000016.SH"),"")</f>
        <v>0</v>
      </c>
      <c r="AG652">
        <f>IFERROR([1]!s_info_indexweight($A652,$B$1,"000300.SH"),"")</f>
        <v>0</v>
      </c>
      <c r="AH652">
        <f>IFERROR([1]!s_info_indexweight($A652,$B$1,"000905.SH"),"")</f>
        <v>0</v>
      </c>
      <c r="AI652">
        <f>IFERROR([1]!s_info_indexweight($A652,$B$1,"000852.SH"),"")</f>
        <v>7.3999999999999996E-2</v>
      </c>
    </row>
    <row r="653" spans="1:35">
      <c r="A653" t="s">
        <v>685</v>
      </c>
      <c r="B653">
        <f>[1]!s_dq_close($A653,$B$1,3)</f>
        <v>42.3</v>
      </c>
      <c r="C653">
        <f>[1]!s_dq_volume($A653,$B$1)</f>
        <v>65535259</v>
      </c>
      <c r="D653">
        <f>[1]!s_dq_amount($A653,$B$1)</f>
        <v>2788682024</v>
      </c>
      <c r="E653">
        <f>[1]!s_dq_turn($A653,$B$1)</f>
        <v>5.6645484208944996</v>
      </c>
      <c r="F653">
        <f>[1]!S_VAL_MV($A653,$B$1)</f>
        <v>53579202405.300003</v>
      </c>
      <c r="G653">
        <f>[1]!s_val_ev($A653,$B$1)</f>
        <v>53579202405.300003</v>
      </c>
      <c r="H653">
        <f>[1]!s_val_ev1($A653,$B$1)</f>
        <v>55090780836.080002</v>
      </c>
      <c r="I653">
        <f>IFERROR([1]!s_mq_amount($A653,$B$1),"")</f>
        <v>5480314156</v>
      </c>
      <c r="J653">
        <f>[1]!s_val_pe_ttm($A653,$B$1)</f>
        <v>-31.319747924804702</v>
      </c>
      <c r="K653">
        <f>[1]!s_val_pb_lf($A653,$B$1)</f>
        <v>4.2970643043518102</v>
      </c>
      <c r="L653">
        <f>[1]!s_val_dividendyield2($A653,$B$1)</f>
        <v>0</v>
      </c>
      <c r="M653">
        <f>[1]!s_val_evtoebitda($A653,$B$1)</f>
        <v>-34.956910609679298</v>
      </c>
      <c r="N653">
        <f>[1]!s_risk_betar24($A653,$B$1)</f>
        <v>2.2550001144409202</v>
      </c>
      <c r="O653">
        <f>[1]!s_profitnotice_changeratio($A653,$B$1)</f>
        <v>0</v>
      </c>
      <c r="P653">
        <f>IFERROR([1]!i_pq_pctchange($A653,TEXT(DATE(YEAR($B$1),1,1),"yyyy-mm-dd"),$B$1),"")</f>
        <v>1.4388489208633</v>
      </c>
      <c r="Q653">
        <f>[1]!s_west_netprofit($A653,YEAR($B$1),$B$1,180)</f>
        <v>-403663333</v>
      </c>
      <c r="R653">
        <f>[1]!s_west_eps($A653,YEAR($B$1),$B$1,180)</f>
        <v>-0.31869998574256903</v>
      </c>
      <c r="S653">
        <f>[1]!s_west_instnum_np($A653,YEAR($B$1),$B$1,180)</f>
        <v>9</v>
      </c>
      <c r="T653">
        <f>[1]!s_west_stdnetprofit($A653,YEAR($B$1),$B$1,180)</f>
        <v>591486314</v>
      </c>
      <c r="U653">
        <f>[1]!s_west_mediannetprofit($A653,YEAR($B$1),$B$1,180)</f>
        <v>-449000000</v>
      </c>
      <c r="V653">
        <f>[1]!s_west_maxnetprofit($A653,YEAR($B$1),$B$1,180)</f>
        <v>454400000</v>
      </c>
      <c r="W653">
        <f>[1]!s_west_minnetprofit($A653,YEAR($B$1),$B$1,180)</f>
        <v>-1389000000</v>
      </c>
      <c r="X653">
        <f>[1]!s_west_netprofit($A653,YEAR($B$1)+1,$B$1,180)</f>
        <v>130327778</v>
      </c>
      <c r="Y653">
        <f>[1]!s_west_eps($A653,YEAR($B$1)+1,$B$1,180)</f>
        <v>0.102899998426437</v>
      </c>
      <c r="Z653">
        <f>[1]!s_west_instnum_np($A653,YEAR($B$1)+1,$B$1,180)</f>
        <v>9</v>
      </c>
      <c r="AA653">
        <f>[1]!s_west_stdnetprofit($A653,YEAR($B$1)+1,$B$1,180)</f>
        <v>369801233</v>
      </c>
      <c r="AB653">
        <f>[1]!s_west_mediannetprofit($A653,YEAR($B$1)+1,$B$1,180)</f>
        <v>50000000</v>
      </c>
      <c r="AC653">
        <f>[1]!s_west_maxnetprofit($A653,YEAR($B$1)+1,$B$1,180)</f>
        <v>721470000</v>
      </c>
      <c r="AD653">
        <f>[1]!s_west_minnetprofit($A653,YEAR($B$1)+1,$B$1,180)</f>
        <v>-585720000</v>
      </c>
      <c r="AE653">
        <f>[1]!s_west_avgroe($A653,YEAR($B$1),$B$1,180)</f>
        <v>-3.33439993858337</v>
      </c>
      <c r="AF653">
        <f>IFERROR([1]!s_info_indexweight($A653,$B$1,"000016.SH"),"")</f>
        <v>0</v>
      </c>
      <c r="AG653">
        <f>IFERROR([1]!s_info_indexweight($A653,$B$1,"000300.SH"),"")</f>
        <v>0.14949999999999999</v>
      </c>
      <c r="AH653">
        <f>IFERROR([1]!s_info_indexweight($A653,$B$1,"000905.SH"),"")</f>
        <v>0</v>
      </c>
      <c r="AI653">
        <f>IFERROR([1]!s_info_indexweight($A653,$B$1,"000852.SH"),"")</f>
        <v>0</v>
      </c>
    </row>
    <row r="654" spans="1:35">
      <c r="A654" t="s">
        <v>686</v>
      </c>
      <c r="B654">
        <f>[1]!s_dq_close($A654,$B$1,3)</f>
        <v>20.82</v>
      </c>
      <c r="C654">
        <f>[1]!s_dq_volume($A654,$B$1)</f>
        <v>6459862</v>
      </c>
      <c r="D654">
        <f>[1]!s_dq_amount($A654,$B$1)</f>
        <v>134687045</v>
      </c>
      <c r="E654">
        <f>[1]!s_dq_turn($A654,$B$1)</f>
        <v>1.0824869329347899</v>
      </c>
      <c r="F654">
        <f>[1]!S_VAL_MV($A654,$B$1)</f>
        <v>14273807933.459999</v>
      </c>
      <c r="G654">
        <f>[1]!s_val_ev($A654,$B$1)</f>
        <v>14273807933.459999</v>
      </c>
      <c r="H654">
        <f>[1]!s_val_ev1($A654,$B$1)</f>
        <v>26383555773.650002</v>
      </c>
      <c r="I654">
        <f>IFERROR([1]!s_mq_amount($A654,$B$1),"")</f>
        <v>300798331</v>
      </c>
      <c r="J654">
        <f>[1]!s_val_pe_ttm($A654,$B$1)</f>
        <v>15.4713354110718</v>
      </c>
      <c r="K654">
        <f>[1]!s_val_pb_lf($A654,$B$1)</f>
        <v>1.5713293552398699</v>
      </c>
      <c r="L654">
        <f>[1]!s_val_dividendyield2($A654,$B$1)</f>
        <v>1.5034836897373001</v>
      </c>
      <c r="M654">
        <f>[1]!s_val_evtoebitda($A654,$B$1)</f>
        <v>12.006055601760799</v>
      </c>
      <c r="N654">
        <f>[1]!s_risk_betar24($A654,$B$1)</f>
        <v>1.76870000362396</v>
      </c>
      <c r="O654">
        <f>[1]!s_profitnotice_changeratio($A654,$B$1)</f>
        <v>0</v>
      </c>
      <c r="P654">
        <f>IFERROR([1]!i_pq_pctchange($A654,TEXT(DATE(YEAR($B$1),1,1),"yyyy-mm-dd"),$B$1),"")</f>
        <v>-10.8351177730193</v>
      </c>
      <c r="Q654">
        <f>[1]!s_west_netprofit($A654,YEAR($B$1),$B$1,180)</f>
        <v>1030835000</v>
      </c>
      <c r="R654">
        <f>[1]!s_west_eps($A654,YEAR($B$1),$B$1,180)</f>
        <v>1.5033999681472801</v>
      </c>
      <c r="S654">
        <f>[1]!s_west_instnum_np($A654,YEAR($B$1),$B$1,180)</f>
        <v>4</v>
      </c>
      <c r="T654">
        <f>[1]!s_west_stdnetprofit($A654,YEAR($B$1),$B$1,180)</f>
        <v>68128620</v>
      </c>
      <c r="U654">
        <f>[1]!s_west_mediannetprofit($A654,YEAR($B$1),$B$1,180)</f>
        <v>1033000000</v>
      </c>
      <c r="V654">
        <f>[1]!s_west_maxnetprofit($A654,YEAR($B$1),$B$1,180)</f>
        <v>1112000000</v>
      </c>
      <c r="W654">
        <f>[1]!s_west_minnetprofit($A654,YEAR($B$1),$B$1,180)</f>
        <v>945340000</v>
      </c>
      <c r="X654">
        <f>[1]!s_west_netprofit($A654,YEAR($B$1)+1,$B$1,180)</f>
        <v>1205665000</v>
      </c>
      <c r="Y654">
        <f>[1]!s_west_eps($A654,YEAR($B$1)+1,$B$1,180)</f>
        <v>1.75829994678497</v>
      </c>
      <c r="Z654">
        <f>[1]!s_west_instnum_np($A654,YEAR($B$1)+1,$B$1,180)</f>
        <v>4</v>
      </c>
      <c r="AA654">
        <f>[1]!s_west_stdnetprofit($A654,YEAR($B$1)+1,$B$1,180)</f>
        <v>94380483</v>
      </c>
      <c r="AB654">
        <f>[1]!s_west_mediannetprofit($A654,YEAR($B$1)+1,$B$1,180)</f>
        <v>1220000000</v>
      </c>
      <c r="AC654">
        <f>[1]!s_west_maxnetprofit($A654,YEAR($B$1)+1,$B$1,180)</f>
        <v>1304000000</v>
      </c>
      <c r="AD654">
        <f>[1]!s_west_minnetprofit($A654,YEAR($B$1)+1,$B$1,180)</f>
        <v>1078660000</v>
      </c>
      <c r="AE654">
        <f>[1]!s_west_avgroe($A654,YEAR($B$1),$B$1,180)</f>
        <v>10.8175001144409</v>
      </c>
      <c r="AF654">
        <f>IFERROR([1]!s_info_indexweight($A654,$B$1,"000016.SH"),"")</f>
        <v>0</v>
      </c>
      <c r="AG654">
        <f>IFERROR([1]!s_info_indexweight($A654,$B$1,"000300.SH"),"")</f>
        <v>0</v>
      </c>
      <c r="AH654">
        <f>IFERROR([1]!s_info_indexweight($A654,$B$1,"000905.SH"),"")</f>
        <v>0</v>
      </c>
      <c r="AI654">
        <f>IFERROR([1]!s_info_indexweight($A654,$B$1,"000852.SH"),"")</f>
        <v>6.2E-2</v>
      </c>
    </row>
    <row r="655" spans="1:35">
      <c r="A655" t="s">
        <v>687</v>
      </c>
      <c r="B655">
        <f>[1]!s_dq_close($A655,$B$1,3)</f>
        <v>23.95</v>
      </c>
      <c r="C655">
        <f>[1]!s_dq_volume($A655,$B$1)</f>
        <v>35732767</v>
      </c>
      <c r="D655">
        <f>[1]!s_dq_amount($A655,$B$1)</f>
        <v>847465331</v>
      </c>
      <c r="E655">
        <f>[1]!s_dq_turn($A655,$B$1)</f>
        <v>2.1134927003181101</v>
      </c>
      <c r="F655">
        <f>[1]!S_VAL_MV($A655,$B$1)</f>
        <v>40948757795.900002</v>
      </c>
      <c r="G655">
        <f>[1]!s_val_ev($A655,$B$1)</f>
        <v>40948757795.900002</v>
      </c>
      <c r="H655">
        <f>[1]!s_val_ev1($A655,$B$1)</f>
        <v>42956506520.639999</v>
      </c>
      <c r="I655">
        <f>IFERROR([1]!s_mq_amount($A655,$B$1),"")</f>
        <v>1884557098</v>
      </c>
      <c r="J655">
        <f>[1]!s_val_pe_ttm($A655,$B$1)</f>
        <v>80.830955505371094</v>
      </c>
      <c r="K655">
        <f>[1]!s_val_pb_lf($A655,$B$1)</f>
        <v>8.3545513153076207</v>
      </c>
      <c r="L655">
        <f>[1]!s_val_dividendyield2($A655,$B$1)</f>
        <v>0.29824038181746199</v>
      </c>
      <c r="M655">
        <f>[1]!s_val_evtoebitda($A655,$B$1)</f>
        <v>34.6010432188747</v>
      </c>
      <c r="N655">
        <f>[1]!s_risk_betar24($A655,$B$1)</f>
        <v>1.28069996833801</v>
      </c>
      <c r="O655">
        <f>[1]!s_profitnotice_changeratio($A655,$B$1)</f>
        <v>0</v>
      </c>
      <c r="P655">
        <f>IFERROR([1]!i_pq_pctchange($A655,TEXT(DATE(YEAR($B$1),1,1),"yyyy-mm-dd"),$B$1),"")</f>
        <v>43.413173652694603</v>
      </c>
      <c r="Q655">
        <f>[1]!s_west_netprofit($A655,YEAR($B$1),$B$1,180)</f>
        <v>1615520000</v>
      </c>
      <c r="R655">
        <f>[1]!s_west_eps($A655,YEAR($B$1),$B$1,180)</f>
        <v>0.94480001926422097</v>
      </c>
      <c r="S655">
        <f>[1]!s_west_instnum_np($A655,YEAR($B$1),$B$1,180)</f>
        <v>6</v>
      </c>
      <c r="T655">
        <f>[1]!s_west_stdnetprofit($A655,YEAR($B$1),$B$1,180)</f>
        <v>487302853</v>
      </c>
      <c r="U655">
        <f>[1]!s_west_mediannetprofit($A655,YEAR($B$1),$B$1,180)</f>
        <v>1854560000</v>
      </c>
      <c r="V655">
        <f>[1]!s_west_maxnetprofit($A655,YEAR($B$1),$B$1,180)</f>
        <v>2021000000</v>
      </c>
      <c r="W655">
        <f>[1]!s_west_minnetprofit($A655,YEAR($B$1),$B$1,180)</f>
        <v>991000000</v>
      </c>
      <c r="X655">
        <f>[1]!s_west_netprofit($A655,YEAR($B$1)+1,$B$1,180)</f>
        <v>3024295000</v>
      </c>
      <c r="Y655">
        <f>[1]!s_west_eps($A655,YEAR($B$1)+1,$B$1,180)</f>
        <v>1.76870000362396</v>
      </c>
      <c r="Z655">
        <f>[1]!s_west_instnum_np($A655,YEAR($B$1)+1,$B$1,180)</f>
        <v>6</v>
      </c>
      <c r="AA655">
        <f>[1]!s_west_stdnetprofit($A655,YEAR($B$1)+1,$B$1,180)</f>
        <v>1221461047</v>
      </c>
      <c r="AB655">
        <f>[1]!s_west_mediannetprofit($A655,YEAR($B$1)+1,$B$1,180)</f>
        <v>3705885000</v>
      </c>
      <c r="AC655">
        <f>[1]!s_west_maxnetprofit($A655,YEAR($B$1)+1,$B$1,180)</f>
        <v>4074000000</v>
      </c>
      <c r="AD655">
        <f>[1]!s_west_minnetprofit($A655,YEAR($B$1)+1,$B$1,180)</f>
        <v>1371000000</v>
      </c>
      <c r="AE655">
        <f>[1]!s_west_avgroe($A655,YEAR($B$1),$B$1,180)</f>
        <v>26.661699295043899</v>
      </c>
      <c r="AF655">
        <f>IFERROR([1]!s_info_indexweight($A655,$B$1,"000016.SH"),"")</f>
        <v>0</v>
      </c>
      <c r="AG655">
        <f>IFERROR([1]!s_info_indexweight($A655,$B$1,"000300.SH"),"")</f>
        <v>0</v>
      </c>
      <c r="AH655">
        <f>IFERROR([1]!s_info_indexweight($A655,$B$1,"000905.SH"),"")</f>
        <v>0.222</v>
      </c>
      <c r="AI655">
        <f>IFERROR([1]!s_info_indexweight($A655,$B$1,"000852.SH"),"")</f>
        <v>0</v>
      </c>
    </row>
    <row r="656" spans="1:35">
      <c r="A656" t="s">
        <v>688</v>
      </c>
      <c r="B656">
        <f>[1]!s_dq_close($A656,$B$1,3)</f>
        <v>41.23</v>
      </c>
      <c r="C656">
        <f>[1]!s_dq_volume($A656,$B$1)</f>
        <v>173026252</v>
      </c>
      <c r="D656">
        <f>[1]!s_dq_amount($A656,$B$1)</f>
        <v>7225102605</v>
      </c>
      <c r="E656">
        <f>[1]!s_dq_turn($A656,$B$1)</f>
        <v>3.4816236731926198</v>
      </c>
      <c r="F656">
        <f>[1]!S_VAL_MV($A656,$B$1)</f>
        <v>217642486070.10001</v>
      </c>
      <c r="G656">
        <f>[1]!s_val_ev($A656,$B$1)</f>
        <v>212738073407.255</v>
      </c>
      <c r="H656">
        <f>[1]!s_val_ev1($A656,$B$1)</f>
        <v>223166286230.69501</v>
      </c>
      <c r="I656">
        <f>IFERROR([1]!s_mq_amount($A656,$B$1),"")</f>
        <v>16240272900</v>
      </c>
      <c r="J656">
        <f>[1]!s_val_pe_ttm($A656,$B$1)</f>
        <v>63.280269622802699</v>
      </c>
      <c r="K656">
        <f>[1]!s_val_pb_lf($A656,$B$1)</f>
        <v>3.9850609302520801</v>
      </c>
      <c r="L656">
        <f>[1]!s_val_dividendyield2($A656,$B$1)</f>
        <v>1.2090866964044</v>
      </c>
      <c r="M656">
        <f>[1]!s_val_evtoebitda($A656,$B$1)</f>
        <v>21.197693447238901</v>
      </c>
      <c r="N656">
        <f>[1]!s_risk_betar24($A656,$B$1)</f>
        <v>0.85979998111724898</v>
      </c>
      <c r="O656">
        <f>[1]!s_profitnotice_changeratio($A656,$B$1)</f>
        <v>0</v>
      </c>
      <c r="P656">
        <f>IFERROR([1]!i_pq_pctchange($A656,TEXT(DATE(YEAR($B$1),1,1),"yyyy-mm-dd"),$B$1),"")</f>
        <v>36.207466138090503</v>
      </c>
      <c r="Q656">
        <f>[1]!s_west_netprofit($A656,YEAR($B$1),$B$1,180)</f>
        <v>5615995000</v>
      </c>
      <c r="R656">
        <f>[1]!s_west_eps($A656,YEAR($B$1),$B$1,180)</f>
        <v>1.0635000467300399</v>
      </c>
      <c r="S656">
        <f>[1]!s_west_instnum_np($A656,YEAR($B$1),$B$1,180)</f>
        <v>22</v>
      </c>
      <c r="T656">
        <f>[1]!s_west_stdnetprofit($A656,YEAR($B$1),$B$1,180)</f>
        <v>862419851</v>
      </c>
      <c r="U656">
        <f>[1]!s_west_mediannetprofit($A656,YEAR($B$1),$B$1,180)</f>
        <v>5464500000</v>
      </c>
      <c r="V656">
        <f>[1]!s_west_maxnetprofit($A656,YEAR($B$1),$B$1,180)</f>
        <v>7045000000</v>
      </c>
      <c r="W656">
        <f>[1]!s_west_minnetprofit($A656,YEAR($B$1),$B$1,180)</f>
        <v>4187000000</v>
      </c>
      <c r="X656">
        <f>[1]!s_west_netprofit($A656,YEAR($B$1)+1,$B$1,180)</f>
        <v>7152916190</v>
      </c>
      <c r="Y656">
        <f>[1]!s_west_eps($A656,YEAR($B$1)+1,$B$1,180)</f>
        <v>1.3545999526977499</v>
      </c>
      <c r="Z656">
        <f>[1]!s_west_instnum_np($A656,YEAR($B$1)+1,$B$1,180)</f>
        <v>21</v>
      </c>
      <c r="AA656">
        <f>[1]!s_west_stdnetprofit($A656,YEAR($B$1)+1,$B$1,180)</f>
        <v>768449295</v>
      </c>
      <c r="AB656">
        <f>[1]!s_west_mediannetprofit($A656,YEAR($B$1)+1,$B$1,180)</f>
        <v>7077000000</v>
      </c>
      <c r="AC656">
        <f>[1]!s_west_maxnetprofit($A656,YEAR($B$1)+1,$B$1,180)</f>
        <v>8772000000</v>
      </c>
      <c r="AD656">
        <f>[1]!s_west_minnetprofit($A656,YEAR($B$1)+1,$B$1,180)</f>
        <v>5930000000</v>
      </c>
      <c r="AE656">
        <f>[1]!s_west_avgroe($A656,YEAR($B$1),$B$1,180)</f>
        <v>9.5420999526977504</v>
      </c>
      <c r="AF656">
        <f>IFERROR([1]!s_info_indexweight($A656,$B$1,"000016.SH"),"")</f>
        <v>0</v>
      </c>
      <c r="AG656">
        <f>IFERROR([1]!s_info_indexweight($A656,$B$1,"000300.SH"),"")</f>
        <v>0.31519999999999998</v>
      </c>
      <c r="AH656">
        <f>IFERROR([1]!s_info_indexweight($A656,$B$1,"000905.SH"),"")</f>
        <v>0</v>
      </c>
      <c r="AI656">
        <f>IFERROR([1]!s_info_indexweight($A656,$B$1,"000852.SH"),"")</f>
        <v>0</v>
      </c>
    </row>
    <row r="657" spans="1:35">
      <c r="A657" t="s">
        <v>689</v>
      </c>
      <c r="B657">
        <f>[1]!s_dq_close($A657,$B$1,3)</f>
        <v>82.79</v>
      </c>
      <c r="C657">
        <f>[1]!s_dq_volume($A657,$B$1)</f>
        <v>32144753</v>
      </c>
      <c r="D657">
        <f>[1]!s_dq_amount($A657,$B$1)</f>
        <v>2592342636</v>
      </c>
      <c r="E657">
        <f>[1]!s_dq_turn($A657,$B$1)</f>
        <v>7.9533887409405102</v>
      </c>
      <c r="F657">
        <f>[1]!S_VAL_MV($A657,$B$1)</f>
        <v>41671796774.400002</v>
      </c>
      <c r="G657">
        <f>[1]!s_val_ev($A657,$B$1)</f>
        <v>41671796774.400002</v>
      </c>
      <c r="H657">
        <f>[1]!s_val_ev1($A657,$B$1)</f>
        <v>45836877630.349998</v>
      </c>
      <c r="I657">
        <f>IFERROR([1]!s_mq_amount($A657,$B$1),"")</f>
        <v>4685488921</v>
      </c>
      <c r="J657">
        <f>[1]!s_val_pe_ttm($A657,$B$1)</f>
        <v>72.539009094238295</v>
      </c>
      <c r="K657">
        <f>[1]!s_val_pb_lf($A657,$B$1)</f>
        <v>7.3538937568664604</v>
      </c>
      <c r="L657">
        <f>[1]!s_val_dividendyield2($A657,$B$1)</f>
        <v>7.2472520835849694E-2</v>
      </c>
      <c r="M657">
        <f>[1]!s_val_evtoebitda($A657,$B$1)</f>
        <v>38.972127906357997</v>
      </c>
      <c r="N657">
        <f>[1]!s_risk_betar24($A657,$B$1)</f>
        <v>0.57520002126693703</v>
      </c>
      <c r="O657">
        <f>[1]!s_profitnotice_changeratio($A657,$B$1)</f>
        <v>0</v>
      </c>
      <c r="P657">
        <f>IFERROR([1]!i_pq_pctchange($A657,TEXT(DATE(YEAR($B$1),1,1),"yyyy-mm-dd"),$B$1),"")</f>
        <v>55.681992191522703</v>
      </c>
      <c r="Q657">
        <f>[1]!s_west_netprofit($A657,YEAR($B$1),$B$1,180)</f>
        <v>1625632857</v>
      </c>
      <c r="R657">
        <f>[1]!s_west_eps($A657,YEAR($B$1),$B$1,180)</f>
        <v>3.2297000885009801</v>
      </c>
      <c r="S657">
        <f>[1]!s_west_instnum_np($A657,YEAR($B$1),$B$1,180)</f>
        <v>7</v>
      </c>
      <c r="T657">
        <f>[1]!s_west_stdnetprofit($A657,YEAR($B$1),$B$1,180)</f>
        <v>201268768</v>
      </c>
      <c r="U657">
        <f>[1]!s_west_mediannetprofit($A657,YEAR($B$1),$B$1,180)</f>
        <v>1617000000</v>
      </c>
      <c r="V657">
        <f>[1]!s_west_maxnetprofit($A657,YEAR($B$1),$B$1,180)</f>
        <v>1887430000</v>
      </c>
      <c r="W657">
        <f>[1]!s_west_minnetprofit($A657,YEAR($B$1),$B$1,180)</f>
        <v>1353000000</v>
      </c>
      <c r="X657">
        <f>[1]!s_west_netprofit($A657,YEAR($B$1)+1,$B$1,180)</f>
        <v>2583658571</v>
      </c>
      <c r="Y657">
        <f>[1]!s_west_eps($A657,YEAR($B$1)+1,$B$1,180)</f>
        <v>5.1329998970031703</v>
      </c>
      <c r="Z657">
        <f>[1]!s_west_instnum_np($A657,YEAR($B$1)+1,$B$1,180)</f>
        <v>7</v>
      </c>
      <c r="AA657">
        <f>[1]!s_west_stdnetprofit($A657,YEAR($B$1)+1,$B$1,180)</f>
        <v>180348143</v>
      </c>
      <c r="AB657">
        <f>[1]!s_west_mediannetprofit($A657,YEAR($B$1)+1,$B$1,180)</f>
        <v>2518000000</v>
      </c>
      <c r="AC657">
        <f>[1]!s_west_maxnetprofit($A657,YEAR($B$1)+1,$B$1,180)</f>
        <v>2846000000</v>
      </c>
      <c r="AD657">
        <f>[1]!s_west_minnetprofit($A657,YEAR($B$1)+1,$B$1,180)</f>
        <v>2355000000</v>
      </c>
      <c r="AE657">
        <f>[1]!s_west_avgroe($A657,YEAR($B$1),$B$1,180)</f>
        <v>25.684299468994102</v>
      </c>
      <c r="AF657">
        <f>IFERROR([1]!s_info_indexweight($A657,$B$1,"000016.SH"),"")</f>
        <v>0</v>
      </c>
      <c r="AG657">
        <f>IFERROR([1]!s_info_indexweight($A657,$B$1,"000300.SH"),"")</f>
        <v>0</v>
      </c>
      <c r="AH657">
        <f>IFERROR([1]!s_info_indexweight($A657,$B$1,"000905.SH"),"")</f>
        <v>0</v>
      </c>
      <c r="AI657">
        <f>IFERROR([1]!s_info_indexweight($A657,$B$1,"000852.SH"),"")</f>
        <v>0.28999999999999998</v>
      </c>
    </row>
    <row r="658" spans="1:35">
      <c r="A658" t="s">
        <v>690</v>
      </c>
      <c r="B658">
        <f>[1]!s_dq_close($A658,$B$1,3)</f>
        <v>80.23</v>
      </c>
      <c r="C658">
        <f>[1]!s_dq_volume($A658,$B$1)</f>
        <v>54883935</v>
      </c>
      <c r="D658">
        <f>[1]!s_dq_amount($A658,$B$1)</f>
        <v>4304198572</v>
      </c>
      <c r="E658">
        <f>[1]!s_dq_turn($A658,$B$1)</f>
        <v>3.36391513820073</v>
      </c>
      <c r="F658">
        <f>[1]!S_VAL_MV($A658,$B$1)</f>
        <v>131123384861.78999</v>
      </c>
      <c r="G658">
        <f>[1]!s_val_ev($A658,$B$1)</f>
        <v>131123384861.78999</v>
      </c>
      <c r="H658">
        <f>[1]!s_val_ev1($A658,$B$1)</f>
        <v>149355610724.89999</v>
      </c>
      <c r="I658">
        <f>IFERROR([1]!s_mq_amount($A658,$B$1),"")</f>
        <v>6845973350</v>
      </c>
      <c r="J658">
        <f>[1]!s_val_pe_ttm($A658,$B$1)</f>
        <v>25.206354141235401</v>
      </c>
      <c r="K658">
        <f>[1]!s_val_pb_lf($A658,$B$1)</f>
        <v>9.1781339645385707</v>
      </c>
      <c r="L658">
        <f>[1]!s_val_dividendyield2($A658,$B$1)</f>
        <v>0.65732853011260595</v>
      </c>
      <c r="M658">
        <f>[1]!s_val_evtoebitda($A658,$B$1)</f>
        <v>19.397852396877699</v>
      </c>
      <c r="N658">
        <f>[1]!s_risk_betar24($A658,$B$1)</f>
        <v>2.0966999530792201</v>
      </c>
      <c r="O658">
        <f>[1]!s_profitnotice_changeratio($A658,$B$1)</f>
        <v>0</v>
      </c>
      <c r="P658">
        <f>IFERROR([1]!i_pq_pctchange($A658,TEXT(DATE(YEAR($B$1),1,1),"yyyy-mm-dd"),$B$1),"")</f>
        <v>51.950757575757599</v>
      </c>
      <c r="Q658">
        <f>[1]!s_west_netprofit($A658,YEAR($B$1),$B$1,180)</f>
        <v>3341154000</v>
      </c>
      <c r="R658">
        <f>[1]!s_west_eps($A658,YEAR($B$1),$B$1,180)</f>
        <v>2.0443000793457</v>
      </c>
      <c r="S658">
        <f>[1]!s_west_instnum_np($A658,YEAR($B$1),$B$1,180)</f>
        <v>10</v>
      </c>
      <c r="T658">
        <f>[1]!s_west_stdnetprofit($A658,YEAR($B$1),$B$1,180)</f>
        <v>775951477</v>
      </c>
      <c r="U658">
        <f>[1]!s_west_mediannetprofit($A658,YEAR($B$1),$B$1,180)</f>
        <v>3151500000</v>
      </c>
      <c r="V658">
        <f>[1]!s_west_maxnetprofit($A658,YEAR($B$1),$B$1,180)</f>
        <v>5466000000</v>
      </c>
      <c r="W658">
        <f>[1]!s_west_minnetprofit($A658,YEAR($B$1),$B$1,180)</f>
        <v>2690000000</v>
      </c>
      <c r="X658">
        <f>[1]!s_west_netprofit($A658,YEAR($B$1)+1,$B$1,180)</f>
        <v>4203237000</v>
      </c>
      <c r="Y658">
        <f>[1]!s_west_eps($A658,YEAR($B$1)+1,$B$1,180)</f>
        <v>2.5717999935150102</v>
      </c>
      <c r="Z658">
        <f>[1]!s_west_instnum_np($A658,YEAR($B$1)+1,$B$1,180)</f>
        <v>10</v>
      </c>
      <c r="AA658">
        <f>[1]!s_west_stdnetprofit($A658,YEAR($B$1)+1,$B$1,180)</f>
        <v>760649081</v>
      </c>
      <c r="AB658">
        <f>[1]!s_west_mediannetprofit($A658,YEAR($B$1)+1,$B$1,180)</f>
        <v>4157500000</v>
      </c>
      <c r="AC658">
        <f>[1]!s_west_maxnetprofit($A658,YEAR($B$1)+1,$B$1,180)</f>
        <v>6013000000</v>
      </c>
      <c r="AD658">
        <f>[1]!s_west_minnetprofit($A658,YEAR($B$1)+1,$B$1,180)</f>
        <v>3051000000</v>
      </c>
      <c r="AE658">
        <f>[1]!s_west_avgroe($A658,YEAR($B$1),$B$1,180)</f>
        <v>20.217800140380898</v>
      </c>
      <c r="AF658">
        <f>IFERROR([1]!s_info_indexweight($A658,$B$1,"000016.SH"),"")</f>
        <v>0</v>
      </c>
      <c r="AG658">
        <f>IFERROR([1]!s_info_indexweight($A658,$B$1,"000300.SH"),"")</f>
        <v>0.25390000000000001</v>
      </c>
      <c r="AH658">
        <f>IFERROR([1]!s_info_indexweight($A658,$B$1,"000905.SH"),"")</f>
        <v>0</v>
      </c>
      <c r="AI658">
        <f>IFERROR([1]!s_info_indexweight($A658,$B$1,"000852.SH"),"")</f>
        <v>0</v>
      </c>
    </row>
    <row r="659" spans="1:35">
      <c r="A659" t="s">
        <v>691</v>
      </c>
      <c r="B659">
        <f>[1]!s_dq_close($A659,$B$1,3)</f>
        <v>26.46</v>
      </c>
      <c r="C659">
        <f>[1]!s_dq_volume($A659,$B$1)</f>
        <v>4041313</v>
      </c>
      <c r="D659">
        <f>[1]!s_dq_amount($A659,$B$1)</f>
        <v>107007942</v>
      </c>
      <c r="E659">
        <f>[1]!s_dq_turn($A659,$B$1)</f>
        <v>1.66463964465394</v>
      </c>
      <c r="F659">
        <f>[1]!S_VAL_MV($A659,$B$1)</f>
        <v>8470761463.0799999</v>
      </c>
      <c r="G659">
        <f>[1]!s_val_ev($A659,$B$1)</f>
        <v>8470761463.0799999</v>
      </c>
      <c r="H659">
        <f>[1]!s_val_ev1($A659,$B$1)</f>
        <v>8485963328.54</v>
      </c>
      <c r="I659">
        <f>IFERROR([1]!s_mq_amount($A659,$B$1),"")</f>
        <v>251508294</v>
      </c>
      <c r="J659">
        <f>[1]!s_val_pe_ttm($A659,$B$1)</f>
        <v>25.9247436523438</v>
      </c>
      <c r="K659">
        <f>[1]!s_val_pb_lf($A659,$B$1)</f>
        <v>1.3389135599136399</v>
      </c>
      <c r="L659">
        <f>[1]!s_val_dividendyield2($A659,$B$1)</f>
        <v>0.75487168277254202</v>
      </c>
      <c r="M659">
        <f>[1]!s_val_evtoebitda($A659,$B$1)</f>
        <v>12.3169902039982</v>
      </c>
      <c r="N659">
        <f>[1]!s_risk_betar24($A659,$B$1)</f>
        <v>1.4570000171661399</v>
      </c>
      <c r="O659">
        <f>[1]!s_profitnotice_changeratio($A659,$B$1)</f>
        <v>0</v>
      </c>
      <c r="P659">
        <f>IFERROR([1]!i_pq_pctchange($A659,TEXT(DATE(YEAR($B$1),1,1),"yyyy-mm-dd"),$B$1),"")</f>
        <v>-5.6305176262045897</v>
      </c>
      <c r="Q659">
        <f>[1]!s_west_netprofit($A659,YEAR($B$1),$B$1,180)</f>
        <v>595415714</v>
      </c>
      <c r="R659">
        <f>[1]!s_west_eps($A659,YEAR($B$1),$B$1,180)</f>
        <v>1.8598999977111801</v>
      </c>
      <c r="S659">
        <f>[1]!s_west_instnum_np($A659,YEAR($B$1),$B$1,180)</f>
        <v>7</v>
      </c>
      <c r="T659">
        <f>[1]!s_west_stdnetprofit($A659,YEAR($B$1),$B$1,180)</f>
        <v>9553694</v>
      </c>
      <c r="U659">
        <f>[1]!s_west_mediannetprofit($A659,YEAR($B$1),$B$1,180)</f>
        <v>600000000</v>
      </c>
      <c r="V659">
        <f>[1]!s_west_maxnetprofit($A659,YEAR($B$1),$B$1,180)</f>
        <v>606910000</v>
      </c>
      <c r="W659">
        <f>[1]!s_west_minnetprofit($A659,YEAR($B$1),$B$1,180)</f>
        <v>580000000</v>
      </c>
      <c r="X659">
        <f>[1]!s_west_netprofit($A659,YEAR($B$1)+1,$B$1,180)</f>
        <v>706772857</v>
      </c>
      <c r="Y659">
        <f>[1]!s_west_eps($A659,YEAR($B$1)+1,$B$1,180)</f>
        <v>2.2077000141143799</v>
      </c>
      <c r="Z659">
        <f>[1]!s_west_instnum_np($A659,YEAR($B$1)+1,$B$1,180)</f>
        <v>7</v>
      </c>
      <c r="AA659">
        <f>[1]!s_west_stdnetprofit($A659,YEAR($B$1)+1,$B$1,180)</f>
        <v>29773833</v>
      </c>
      <c r="AB659">
        <f>[1]!s_west_mediannetprofit($A659,YEAR($B$1)+1,$B$1,180)</f>
        <v>724000000</v>
      </c>
      <c r="AC659">
        <f>[1]!s_west_maxnetprofit($A659,YEAR($B$1)+1,$B$1,180)</f>
        <v>725000000</v>
      </c>
      <c r="AD659">
        <f>[1]!s_west_minnetprofit($A659,YEAR($B$1)+1,$B$1,180)</f>
        <v>643000000</v>
      </c>
      <c r="AE659">
        <f>[1]!s_west_avgroe($A659,YEAR($B$1),$B$1,180)</f>
        <v>8.9028997421264595</v>
      </c>
      <c r="AF659">
        <f>IFERROR([1]!s_info_indexweight($A659,$B$1,"000016.SH"),"")</f>
        <v>0</v>
      </c>
      <c r="AG659">
        <f>IFERROR([1]!s_info_indexweight($A659,$B$1,"000300.SH"),"")</f>
        <v>0</v>
      </c>
      <c r="AH659">
        <f>IFERROR([1]!s_info_indexweight($A659,$B$1,"000905.SH"),"")</f>
        <v>0</v>
      </c>
      <c r="AI659">
        <f>IFERROR([1]!s_info_indexweight($A659,$B$1,"000852.SH"),"")</f>
        <v>6.4000000000000001E-2</v>
      </c>
    </row>
    <row r="660" spans="1:35">
      <c r="A660" t="s">
        <v>692</v>
      </c>
      <c r="B660">
        <f>[1]!s_dq_close($A660,$B$1,3)</f>
        <v>16.079999999999998</v>
      </c>
      <c r="C660">
        <f>[1]!s_dq_volume($A660,$B$1)</f>
        <v>6319590</v>
      </c>
      <c r="D660">
        <f>[1]!s_dq_amount($A660,$B$1)</f>
        <v>101917330</v>
      </c>
      <c r="E660">
        <f>[1]!s_dq_turn($A660,$B$1)</f>
        <v>1.6917194311917201</v>
      </c>
      <c r="F660">
        <f>[1]!S_VAL_MV($A660,$B$1)</f>
        <v>13594194584.879999</v>
      </c>
      <c r="G660">
        <f>[1]!s_val_ev($A660,$B$1)</f>
        <v>13594194584.879999</v>
      </c>
      <c r="H660">
        <f>[1]!s_val_ev1($A660,$B$1)</f>
        <v>13755521396.190001</v>
      </c>
      <c r="I660">
        <f>IFERROR([1]!s_mq_amount($A660,$B$1),"")</f>
        <v>209840467</v>
      </c>
      <c r="J660">
        <f>[1]!s_val_pe_ttm($A660,$B$1)</f>
        <v>16.3286533355713</v>
      </c>
      <c r="K660">
        <f>[1]!s_val_pb_lf($A660,$B$1)</f>
        <v>2.2469611167907702</v>
      </c>
      <c r="L660">
        <f>[1]!s_val_dividendyield2($A660,$B$1)</f>
        <v>1.7412935323383101</v>
      </c>
      <c r="M660">
        <f>[1]!s_val_evtoebitda($A660,$B$1)</f>
        <v>6.9316555716348498</v>
      </c>
      <c r="N660">
        <f>[1]!s_risk_betar24($A660,$B$1)</f>
        <v>1.2114000320434599</v>
      </c>
      <c r="O660">
        <f>[1]!s_profitnotice_changeratio($A660,$B$1)</f>
        <v>0</v>
      </c>
      <c r="P660">
        <f>IFERROR([1]!i_pq_pctchange($A660,TEXT(DATE(YEAR($B$1),1,1),"yyyy-mm-dd"),$B$1),"")</f>
        <v>-36.543014996053699</v>
      </c>
      <c r="Q660">
        <f>[1]!s_west_netprofit($A660,YEAR($B$1),$B$1,180)</f>
        <v>994868000</v>
      </c>
      <c r="R660">
        <f>[1]!s_west_eps($A660,YEAR($B$1),$B$1,180)</f>
        <v>1.1768000125885001</v>
      </c>
      <c r="S660">
        <f>[1]!s_west_instnum_np($A660,YEAR($B$1),$B$1,180)</f>
        <v>5</v>
      </c>
      <c r="T660">
        <f>[1]!s_west_stdnetprofit($A660,YEAR($B$1),$B$1,180)</f>
        <v>70395505</v>
      </c>
      <c r="U660">
        <f>[1]!s_west_mediannetprofit($A660,YEAR($B$1),$B$1,180)</f>
        <v>976340000</v>
      </c>
      <c r="V660">
        <f>[1]!s_west_maxnetprofit($A660,YEAR($B$1),$B$1,180)</f>
        <v>1114000000</v>
      </c>
      <c r="W660">
        <f>[1]!s_west_minnetprofit($A660,YEAR($B$1),$B$1,180)</f>
        <v>942000000</v>
      </c>
      <c r="X660">
        <f>[1]!s_west_netprofit($A660,YEAR($B$1)+1,$B$1,180)</f>
        <v>1150200000</v>
      </c>
      <c r="Y660">
        <f>[1]!s_west_eps($A660,YEAR($B$1)+1,$B$1,180)</f>
        <v>1.3604999780654901</v>
      </c>
      <c r="Z660">
        <f>[1]!s_west_instnum_np($A660,YEAR($B$1)+1,$B$1,180)</f>
        <v>5</v>
      </c>
      <c r="AA660">
        <f>[1]!s_west_stdnetprofit($A660,YEAR($B$1)+1,$B$1,180)</f>
        <v>142977970</v>
      </c>
      <c r="AB660">
        <f>[1]!s_west_mediannetprofit($A660,YEAR($B$1)+1,$B$1,180)</f>
        <v>1161000000</v>
      </c>
      <c r="AC660">
        <f>[1]!s_west_maxnetprofit($A660,YEAR($B$1)+1,$B$1,180)</f>
        <v>1370000000</v>
      </c>
      <c r="AD660">
        <f>[1]!s_west_minnetprofit($A660,YEAR($B$1)+1,$B$1,180)</f>
        <v>1015000000</v>
      </c>
      <c r="AE660">
        <f>[1]!s_west_avgroe($A660,YEAR($B$1),$B$1,180)</f>
        <v>14.9799995422363</v>
      </c>
      <c r="AF660">
        <f>IFERROR([1]!s_info_indexweight($A660,$B$1,"000016.SH"),"")</f>
        <v>0</v>
      </c>
      <c r="AG660">
        <f>IFERROR([1]!s_info_indexweight($A660,$B$1,"000300.SH"),"")</f>
        <v>0</v>
      </c>
      <c r="AH660">
        <f>IFERROR([1]!s_info_indexweight($A660,$B$1,"000905.SH"),"")</f>
        <v>0</v>
      </c>
      <c r="AI660">
        <f>IFERROR([1]!s_info_indexweight($A660,$B$1,"000852.SH"),"")</f>
        <v>5.8999999999999997E-2</v>
      </c>
    </row>
    <row r="661" spans="1:35">
      <c r="A661" t="s">
        <v>693</v>
      </c>
      <c r="B661">
        <f>[1]!s_dq_close($A661,$B$1,3)</f>
        <v>48.19</v>
      </c>
      <c r="C661">
        <f>[1]!s_dq_volume($A661,$B$1)</f>
        <v>56000262</v>
      </c>
      <c r="D661">
        <f>[1]!s_dq_amount($A661,$B$1)</f>
        <v>2686547697</v>
      </c>
      <c r="E661">
        <f>[1]!s_dq_turn($A661,$B$1)</f>
        <v>3.59110851667845</v>
      </c>
      <c r="F661">
        <f>[1]!S_VAL_MV($A661,$B$1)</f>
        <v>80680730904.460007</v>
      </c>
      <c r="G661">
        <f>[1]!s_val_ev($A661,$B$1)</f>
        <v>79882402144.880798</v>
      </c>
      <c r="H661">
        <f>[1]!s_val_ev1($A661,$B$1)</f>
        <v>83473153348.660797</v>
      </c>
      <c r="I661">
        <f>IFERROR([1]!s_mq_amount($A661,$B$1),"")</f>
        <v>5690875422</v>
      </c>
      <c r="J661">
        <f>[1]!s_val_pe_ttm($A661,$B$1)</f>
        <v>50.30224609375</v>
      </c>
      <c r="K661">
        <f>[1]!s_val_pb_lf($A661,$B$1)</f>
        <v>4.5150084495544398</v>
      </c>
      <c r="L661">
        <f>[1]!s_val_dividendyield2($A661,$B$1)</f>
        <v>0.11537920006933799</v>
      </c>
      <c r="M661">
        <f>[1]!s_val_evtoebitda($A661,$B$1)</f>
        <v>31.547630859759199</v>
      </c>
      <c r="N661">
        <f>[1]!s_risk_betar24($A661,$B$1)</f>
        <v>2.6048998832702601</v>
      </c>
      <c r="O661">
        <f>[1]!s_profitnotice_changeratio($A661,$B$1)</f>
        <v>0</v>
      </c>
      <c r="P661">
        <f>IFERROR([1]!i_pq_pctchange($A661,TEXT(DATE(YEAR($B$1),1,1),"yyyy-mm-dd"),$B$1),"")</f>
        <v>-3.58143257302922</v>
      </c>
      <c r="Q661">
        <f>[1]!s_west_netprofit($A661,YEAR($B$1),$B$1,180)</f>
        <v>2526954277</v>
      </c>
      <c r="R661">
        <f>[1]!s_west_eps($A661,YEAR($B$1),$B$1,180)</f>
        <v>1.50929999351501</v>
      </c>
      <c r="S661">
        <f>[1]!s_west_instnum_np($A661,YEAR($B$1),$B$1,180)</f>
        <v>16</v>
      </c>
      <c r="T661">
        <f>[1]!s_west_stdnetprofit($A661,YEAR($B$1),$B$1,180)</f>
        <v>184721669</v>
      </c>
      <c r="U661">
        <f>[1]!s_west_mediannetprofit($A661,YEAR($B$1),$B$1,180)</f>
        <v>2518270000</v>
      </c>
      <c r="V661">
        <f>[1]!s_west_maxnetprofit($A661,YEAR($B$1),$B$1,180)</f>
        <v>3036000000</v>
      </c>
      <c r="W661">
        <f>[1]!s_west_minnetprofit($A661,YEAR($B$1),$B$1,180)</f>
        <v>2252000000</v>
      </c>
      <c r="X661">
        <f>[1]!s_west_netprofit($A661,YEAR($B$1)+1,$B$1,180)</f>
        <v>3315675556</v>
      </c>
      <c r="Y661">
        <f>[1]!s_west_eps($A661,YEAR($B$1)+1,$B$1,180)</f>
        <v>1.9803999662399301</v>
      </c>
      <c r="Z661">
        <f>[1]!s_west_instnum_np($A661,YEAR($B$1)+1,$B$1,180)</f>
        <v>18</v>
      </c>
      <c r="AA661">
        <f>[1]!s_west_stdnetprofit($A661,YEAR($B$1)+1,$B$1,180)</f>
        <v>455229562</v>
      </c>
      <c r="AB661">
        <f>[1]!s_west_mediannetprofit($A661,YEAR($B$1)+1,$B$1,180)</f>
        <v>3135000000</v>
      </c>
      <c r="AC661">
        <f>[1]!s_west_maxnetprofit($A661,YEAR($B$1)+1,$B$1,180)</f>
        <v>4688000000</v>
      </c>
      <c r="AD661">
        <f>[1]!s_west_minnetprofit($A661,YEAR($B$1)+1,$B$1,180)</f>
        <v>2863000000</v>
      </c>
      <c r="AE661">
        <f>[1]!s_west_avgroe($A661,YEAR($B$1),$B$1,180)</f>
        <v>16.1443996429443</v>
      </c>
      <c r="AF661">
        <f>IFERROR([1]!s_info_indexweight($A661,$B$1,"000016.SH"),"")</f>
        <v>0</v>
      </c>
      <c r="AG661">
        <f>IFERROR([1]!s_info_indexweight($A661,$B$1,"000300.SH"),"")</f>
        <v>0</v>
      </c>
      <c r="AH661">
        <f>IFERROR([1]!s_info_indexweight($A661,$B$1,"000905.SH"),"")</f>
        <v>0.52900000000000003</v>
      </c>
      <c r="AI661">
        <f>IFERROR([1]!s_info_indexweight($A661,$B$1,"000852.SH"),"")</f>
        <v>0</v>
      </c>
    </row>
    <row r="662" spans="1:35">
      <c r="A662" t="s">
        <v>694</v>
      </c>
      <c r="B662">
        <f>[1]!s_dq_close($A662,$B$1,3)</f>
        <v>3.84</v>
      </c>
      <c r="C662">
        <f>[1]!s_dq_volume($A662,$B$1)</f>
        <v>24768127</v>
      </c>
      <c r="D662">
        <f>[1]!s_dq_amount($A662,$B$1)</f>
        <v>95812555</v>
      </c>
      <c r="E662">
        <f>[1]!s_dq_turn($A662,$B$1)</f>
        <v>1.62233759557426</v>
      </c>
      <c r="F662">
        <f>[1]!S_VAL_MV($A662,$B$1)</f>
        <v>5948638817.2799997</v>
      </c>
      <c r="G662">
        <f>[1]!s_val_ev($A662,$B$1)</f>
        <v>5948638817.2799997</v>
      </c>
      <c r="H662">
        <f>[1]!s_val_ev1($A662,$B$1)</f>
        <v>6013029539.0299997</v>
      </c>
      <c r="I662">
        <f>IFERROR([1]!s_mq_amount($A662,$B$1),"")</f>
        <v>225643789</v>
      </c>
      <c r="J662">
        <f>[1]!s_val_pe_ttm($A662,$B$1)</f>
        <v>-12.7797794342041</v>
      </c>
      <c r="K662">
        <f>[1]!s_val_pb_lf($A662,$B$1)</f>
        <v>1.51256775856018</v>
      </c>
      <c r="L662">
        <f>[1]!s_val_dividendyield2($A662,$B$1)</f>
        <v>0</v>
      </c>
      <c r="M662">
        <f>[1]!s_val_evtoebitda($A662,$B$1)</f>
        <v>-23.3446667848029</v>
      </c>
      <c r="N662">
        <f>[1]!s_risk_betar24($A662,$B$1)</f>
        <v>1.90670001506805</v>
      </c>
      <c r="O662">
        <f>[1]!s_profitnotice_changeratio($A662,$B$1)</f>
        <v>0</v>
      </c>
      <c r="P662">
        <f>IFERROR([1]!i_pq_pctchange($A662,TEXT(DATE(YEAR($B$1),1,1),"yyyy-mm-dd"),$B$1),"")</f>
        <v>-20.6611570247934</v>
      </c>
      <c r="Q662">
        <f>[1]!s_west_netprofit($A662,YEAR($B$1),$B$1,180)</f>
        <v>-139620000</v>
      </c>
      <c r="R662">
        <f>[1]!s_west_eps($A662,YEAR($B$1),$B$1,180)</f>
        <v>-9.0099997818470001E-2</v>
      </c>
      <c r="S662">
        <f>[1]!s_west_instnum_np($A662,YEAR($B$1),$B$1,180)</f>
        <v>2</v>
      </c>
      <c r="T662">
        <f>[1]!s_west_stdnetprofit($A662,YEAR($B$1),$B$1,180)</f>
        <v>876812</v>
      </c>
      <c r="U662">
        <f>[1]!s_west_mediannetprofit($A662,YEAR($B$1),$B$1,180)</f>
        <v>-139620000</v>
      </c>
      <c r="V662">
        <f>[1]!s_west_maxnetprofit($A662,YEAR($B$1),$B$1,180)</f>
        <v>-139000000</v>
      </c>
      <c r="W662">
        <f>[1]!s_west_minnetprofit($A662,YEAR($B$1),$B$1,180)</f>
        <v>-140240000</v>
      </c>
      <c r="X662">
        <f>[1]!s_west_netprofit($A662,YEAR($B$1)+1,$B$1,180)</f>
        <v>-11830000</v>
      </c>
      <c r="Y662">
        <f>[1]!s_west_eps($A662,YEAR($B$1)+1,$B$1,180)</f>
        <v>-7.6000001281499897E-3</v>
      </c>
      <c r="Z662">
        <f>[1]!s_west_instnum_np($A662,YEAR($B$1)+1,$B$1,180)</f>
        <v>2</v>
      </c>
      <c r="AA662">
        <f>[1]!s_west_stdnetprofit($A662,YEAR($B$1)+1,$B$1,180)</f>
        <v>27110474</v>
      </c>
      <c r="AB662">
        <f>[1]!s_west_mediannetprofit($A662,YEAR($B$1)+1,$B$1,180)</f>
        <v>-11830000</v>
      </c>
      <c r="AC662">
        <f>[1]!s_west_maxnetprofit($A662,YEAR($B$1)+1,$B$1,180)</f>
        <v>7340000</v>
      </c>
      <c r="AD662">
        <f>[1]!s_west_minnetprofit($A662,YEAR($B$1)+1,$B$1,180)</f>
        <v>-31000000</v>
      </c>
      <c r="AE662">
        <f>[1]!s_west_avgroe($A662,YEAR($B$1),$B$1,180)</f>
        <v>-3.5299999713897701</v>
      </c>
      <c r="AF662">
        <f>IFERROR([1]!s_info_indexweight($A662,$B$1,"000016.SH"),"")</f>
        <v>0</v>
      </c>
      <c r="AG662">
        <f>IFERROR([1]!s_info_indexweight($A662,$B$1,"000300.SH"),"")</f>
        <v>0</v>
      </c>
      <c r="AH662">
        <f>IFERROR([1]!s_info_indexweight($A662,$B$1,"000905.SH"),"")</f>
        <v>0</v>
      </c>
      <c r="AI662">
        <f>IFERROR([1]!s_info_indexweight($A662,$B$1,"000852.SH"),"")</f>
        <v>5.0999999999999997E-2</v>
      </c>
    </row>
    <row r="663" spans="1:35">
      <c r="A663" t="s">
        <v>695</v>
      </c>
      <c r="B663">
        <f>[1]!s_dq_close($A663,$B$1,3)</f>
        <v>120.01</v>
      </c>
      <c r="C663">
        <f>[1]!s_dq_volume($A663,$B$1)</f>
        <v>19090669</v>
      </c>
      <c r="D663">
        <f>[1]!s_dq_amount($A663,$B$1)</f>
        <v>2290939918</v>
      </c>
      <c r="E663">
        <f>[1]!s_dq_turn($A663,$B$1)</f>
        <v>6.6286368925861403</v>
      </c>
      <c r="F663">
        <f>[1]!S_VAL_MV($A663,$B$1)</f>
        <v>51791402190.550003</v>
      </c>
      <c r="G663">
        <f>[1]!s_val_ev($A663,$B$1)</f>
        <v>51791402190.550003</v>
      </c>
      <c r="H663">
        <f>[1]!s_val_ev1($A663,$B$1)</f>
        <v>51865230655.040001</v>
      </c>
      <c r="I663">
        <f>IFERROR([1]!s_mq_amount($A663,$B$1),"")</f>
        <v>5575854012</v>
      </c>
      <c r="J663">
        <f>[1]!s_val_pe_ttm($A663,$B$1)</f>
        <v>89.617874145507798</v>
      </c>
      <c r="K663">
        <f>[1]!s_val_pb_lf($A663,$B$1)</f>
        <v>4.7651004791259801</v>
      </c>
      <c r="L663">
        <f>[1]!s_val_dividendyield2($A663,$B$1)</f>
        <v>5.0692150846594397E-2</v>
      </c>
      <c r="M663">
        <f>[1]!s_val_evtoebitda($A663,$B$1)</f>
        <v>123.41315461749799</v>
      </c>
      <c r="N663">
        <f>[1]!s_risk_betar24($A663,$B$1)</f>
        <v>3.0797998905181898</v>
      </c>
      <c r="O663">
        <f>[1]!s_profitnotice_changeratio($A663,$B$1)</f>
        <v>0</v>
      </c>
      <c r="P663">
        <f>IFERROR([1]!i_pq_pctchange($A663,TEXT(DATE(YEAR($B$1),1,1),"yyyy-mm-dd"),$B$1),"")</f>
        <v>4.2115317818687004</v>
      </c>
      <c r="Q663">
        <f>[1]!s_west_netprofit($A663,YEAR($B$1),$B$1,180)</f>
        <v>552967500</v>
      </c>
      <c r="R663">
        <f>[1]!s_west_eps($A663,YEAR($B$1),$B$1,180)</f>
        <v>1.28090000152588</v>
      </c>
      <c r="S663">
        <f>[1]!s_west_instnum_np($A663,YEAR($B$1),$B$1,180)</f>
        <v>16</v>
      </c>
      <c r="T663">
        <f>[1]!s_west_stdnetprofit($A663,YEAR($B$1),$B$1,180)</f>
        <v>50931516</v>
      </c>
      <c r="U663">
        <f>[1]!s_west_mediannetprofit($A663,YEAR($B$1),$B$1,180)</f>
        <v>538800000</v>
      </c>
      <c r="V663">
        <f>[1]!s_west_maxnetprofit($A663,YEAR($B$1),$B$1,180)</f>
        <v>656000000</v>
      </c>
      <c r="W663">
        <f>[1]!s_west_minnetprofit($A663,YEAR($B$1),$B$1,180)</f>
        <v>453000000</v>
      </c>
      <c r="X663">
        <f>[1]!s_west_netprofit($A663,YEAR($B$1)+1,$B$1,180)</f>
        <v>738696250</v>
      </c>
      <c r="Y663">
        <f>[1]!s_west_eps($A663,YEAR($B$1)+1,$B$1,180)</f>
        <v>1.7110999822616599</v>
      </c>
      <c r="Z663">
        <f>[1]!s_west_instnum_np($A663,YEAR($B$1)+1,$B$1,180)</f>
        <v>16</v>
      </c>
      <c r="AA663">
        <f>[1]!s_west_stdnetprofit($A663,YEAR($B$1)+1,$B$1,180)</f>
        <v>98930196</v>
      </c>
      <c r="AB663">
        <f>[1]!s_west_mediannetprofit($A663,YEAR($B$1)+1,$B$1,180)</f>
        <v>717000000</v>
      </c>
      <c r="AC663">
        <f>[1]!s_west_maxnetprofit($A663,YEAR($B$1)+1,$B$1,180)</f>
        <v>949000000</v>
      </c>
      <c r="AD663">
        <f>[1]!s_west_minnetprofit($A663,YEAR($B$1)+1,$B$1,180)</f>
        <v>526000000</v>
      </c>
      <c r="AE663">
        <f>[1]!s_west_avgroe($A663,YEAR($B$1),$B$1,180)</f>
        <v>5.4313001632690403</v>
      </c>
      <c r="AF663">
        <f>IFERROR([1]!s_info_indexweight($A663,$B$1,"000016.SH"),"")</f>
        <v>0</v>
      </c>
      <c r="AG663">
        <f>IFERROR([1]!s_info_indexweight($A663,$B$1,"000300.SH"),"")</f>
        <v>0</v>
      </c>
      <c r="AH663">
        <f>IFERROR([1]!s_info_indexweight($A663,$B$1,"000905.SH"),"")</f>
        <v>0.25600000000000001</v>
      </c>
      <c r="AI663">
        <f>IFERROR([1]!s_info_indexweight($A663,$B$1,"000852.SH"),"")</f>
        <v>0</v>
      </c>
    </row>
    <row r="664" spans="1:35">
      <c r="A664" t="s">
        <v>696</v>
      </c>
      <c r="B664">
        <f>[1]!s_dq_close($A664,$B$1,3)</f>
        <v>21.9</v>
      </c>
      <c r="C664">
        <f>[1]!s_dq_volume($A664,$B$1)</f>
        <v>7142520</v>
      </c>
      <c r="D664">
        <f>[1]!s_dq_amount($A664,$B$1)</f>
        <v>156263221</v>
      </c>
      <c r="E664">
        <f>[1]!s_dq_turn($A664,$B$1)</f>
        <v>1.0079443773073</v>
      </c>
      <c r="F664">
        <f>[1]!S_VAL_MV($A664,$B$1)</f>
        <v>15719117798.4</v>
      </c>
      <c r="G664">
        <f>[1]!s_val_ev($A664,$B$1)</f>
        <v>15719117798.4</v>
      </c>
      <c r="H664">
        <f>[1]!s_val_ev1($A664,$B$1)</f>
        <v>15941715919.59</v>
      </c>
      <c r="I664">
        <f>IFERROR([1]!s_mq_amount($A664,$B$1),"")</f>
        <v>357620091</v>
      </c>
      <c r="J664">
        <f>[1]!s_val_pe_ttm($A664,$B$1)</f>
        <v>-86.275619506835895</v>
      </c>
      <c r="K664">
        <f>[1]!s_val_pb_lf($A664,$B$1)</f>
        <v>9.4167060852050799</v>
      </c>
      <c r="L664">
        <f>[1]!s_val_dividendyield2($A664,$B$1)</f>
        <v>6.8493150684931503E-2</v>
      </c>
      <c r="M664">
        <f>[1]!s_val_evtoebitda($A664,$B$1)</f>
        <v>-136.13440016261799</v>
      </c>
      <c r="N664">
        <f>[1]!s_risk_betar24($A664,$B$1)</f>
        <v>1.75829994678497</v>
      </c>
      <c r="O664">
        <f>[1]!s_profitnotice_changeratio($A664,$B$1)</f>
        <v>0</v>
      </c>
      <c r="P664">
        <f>IFERROR([1]!i_pq_pctchange($A664,TEXT(DATE(YEAR($B$1),1,1),"yyyy-mm-dd"),$B$1),"")</f>
        <v>-27.097203728362199</v>
      </c>
      <c r="Q664">
        <f>[1]!s_west_netprofit($A664,YEAR($B$1),$B$1,180)</f>
        <v>0</v>
      </c>
      <c r="R664">
        <f>[1]!s_west_eps($A664,YEAR($B$1),$B$1,180)</f>
        <v>0</v>
      </c>
      <c r="S664">
        <f>[1]!s_west_instnum_np($A664,YEAR($B$1),$B$1,180)</f>
        <v>0</v>
      </c>
      <c r="T664">
        <f>[1]!s_west_stdnetprofit($A664,YEAR($B$1),$B$1,180)</f>
        <v>0</v>
      </c>
      <c r="U664">
        <f>[1]!s_west_mediannetprofit($A664,YEAR($B$1),$B$1,180)</f>
        <v>0</v>
      </c>
      <c r="V664">
        <f>[1]!s_west_maxnetprofit($A664,YEAR($B$1),$B$1,180)</f>
        <v>0</v>
      </c>
      <c r="W664">
        <f>[1]!s_west_minnetprofit($A664,YEAR($B$1),$B$1,180)</f>
        <v>0</v>
      </c>
      <c r="X664">
        <f>[1]!s_west_netprofit($A664,YEAR($B$1)+1,$B$1,180)</f>
        <v>0</v>
      </c>
      <c r="Y664">
        <f>[1]!s_west_eps($A664,YEAR($B$1)+1,$B$1,180)</f>
        <v>0</v>
      </c>
      <c r="Z664">
        <f>[1]!s_west_instnum_np($A664,YEAR($B$1)+1,$B$1,180)</f>
        <v>0</v>
      </c>
      <c r="AA664">
        <f>[1]!s_west_stdnetprofit($A664,YEAR($B$1)+1,$B$1,180)</f>
        <v>0</v>
      </c>
      <c r="AB664">
        <f>[1]!s_west_mediannetprofit($A664,YEAR($B$1)+1,$B$1,180)</f>
        <v>0</v>
      </c>
      <c r="AC664">
        <f>[1]!s_west_maxnetprofit($A664,YEAR($B$1)+1,$B$1,180)</f>
        <v>0</v>
      </c>
      <c r="AD664">
        <f>[1]!s_west_minnetprofit($A664,YEAR($B$1)+1,$B$1,180)</f>
        <v>0</v>
      </c>
      <c r="AE664">
        <f>[1]!s_west_avgroe($A664,YEAR($B$1),$B$1,180)</f>
        <v>0</v>
      </c>
      <c r="AF664">
        <f>IFERROR([1]!s_info_indexweight($A664,$B$1,"000016.SH"),"")</f>
        <v>0</v>
      </c>
      <c r="AG664">
        <f>IFERROR([1]!s_info_indexweight($A664,$B$1,"000300.SH"),"")</f>
        <v>0</v>
      </c>
      <c r="AH664">
        <f>IFERROR([1]!s_info_indexweight($A664,$B$1,"000905.SH"),"")</f>
        <v>0</v>
      </c>
      <c r="AI664">
        <f>IFERROR([1]!s_info_indexweight($A664,$B$1,"000852.SH"),"")</f>
        <v>8.4000000000000005E-2</v>
      </c>
    </row>
    <row r="665" spans="1:35">
      <c r="A665" t="s">
        <v>697</v>
      </c>
      <c r="B665">
        <f>[1]!s_dq_close($A665,$B$1,3)</f>
        <v>46.2</v>
      </c>
      <c r="C665">
        <f>[1]!s_dq_volume($A665,$B$1)</f>
        <v>48876137</v>
      </c>
      <c r="D665">
        <f>[1]!s_dq_amount($A665,$B$1)</f>
        <v>2223899366</v>
      </c>
      <c r="E665">
        <f>[1]!s_dq_turn($A665,$B$1)</f>
        <v>8.1808058746738599</v>
      </c>
      <c r="F665">
        <f>[1]!S_VAL_MV($A665,$B$1)</f>
        <v>33828246790.799999</v>
      </c>
      <c r="G665">
        <f>[1]!s_val_ev($A665,$B$1)</f>
        <v>33828246790.799999</v>
      </c>
      <c r="H665">
        <f>[1]!s_val_ev1($A665,$B$1)</f>
        <v>35242182264.220001</v>
      </c>
      <c r="I665">
        <f>IFERROR([1]!s_mq_amount($A665,$B$1),"")</f>
        <v>5386954794</v>
      </c>
      <c r="J665">
        <f>[1]!s_val_pe_ttm($A665,$B$1)</f>
        <v>23.7940063476562</v>
      </c>
      <c r="K665">
        <f>[1]!s_val_pb_lf($A665,$B$1)</f>
        <v>5.3247933387756303</v>
      </c>
      <c r="L665">
        <f>[1]!s_val_dividendyield2($A665,$B$1)</f>
        <v>0.80086580086580095</v>
      </c>
      <c r="M665">
        <f>[1]!s_val_evtoebitda($A665,$B$1)</f>
        <v>20.557675317584401</v>
      </c>
      <c r="N665">
        <f>[1]!s_risk_betar24($A665,$B$1)</f>
        <v>1.1143000125885001</v>
      </c>
      <c r="O665">
        <f>[1]!s_profitnotice_changeratio($A665,$B$1)</f>
        <v>0</v>
      </c>
      <c r="P665">
        <f>IFERROR([1]!i_pq_pctchange($A665,TEXT(DATE(YEAR($B$1),1,1),"yyyy-mm-dd"),$B$1),"")</f>
        <v>-16.76461354301</v>
      </c>
      <c r="Q665">
        <f>[1]!s_west_netprofit($A665,YEAR($B$1),$B$1,180)</f>
        <v>32000000</v>
      </c>
      <c r="R665">
        <f>[1]!s_west_eps($A665,YEAR($B$1),$B$1,180)</f>
        <v>4.3699998408555998E-2</v>
      </c>
      <c r="S665">
        <f>[1]!s_west_instnum_np($A665,YEAR($B$1),$B$1,180)</f>
        <v>1</v>
      </c>
      <c r="T665">
        <f>[1]!s_west_stdnetprofit($A665,YEAR($B$1),$B$1,180)</f>
        <v>0</v>
      </c>
      <c r="U665">
        <f>[1]!s_west_mediannetprofit($A665,YEAR($B$1),$B$1,180)</f>
        <v>32000000</v>
      </c>
      <c r="V665">
        <f>[1]!s_west_maxnetprofit($A665,YEAR($B$1),$B$1,180)</f>
        <v>32000000</v>
      </c>
      <c r="W665">
        <f>[1]!s_west_minnetprofit($A665,YEAR($B$1),$B$1,180)</f>
        <v>32000000</v>
      </c>
      <c r="X665">
        <f>[1]!s_west_netprofit($A665,YEAR($B$1)+1,$B$1,180)</f>
        <v>68000000</v>
      </c>
      <c r="Y665">
        <f>[1]!s_west_eps($A665,YEAR($B$1)+1,$B$1,180)</f>
        <v>9.2900000512599903E-2</v>
      </c>
      <c r="Z665">
        <f>[1]!s_west_instnum_np($A665,YEAR($B$1)+1,$B$1,180)</f>
        <v>1</v>
      </c>
      <c r="AA665">
        <f>[1]!s_west_stdnetprofit($A665,YEAR($B$1)+1,$B$1,180)</f>
        <v>0</v>
      </c>
      <c r="AB665">
        <f>[1]!s_west_mediannetprofit($A665,YEAR($B$1)+1,$B$1,180)</f>
        <v>68000000</v>
      </c>
      <c r="AC665">
        <f>[1]!s_west_maxnetprofit($A665,YEAR($B$1)+1,$B$1,180)</f>
        <v>68000000</v>
      </c>
      <c r="AD665">
        <f>[1]!s_west_minnetprofit($A665,YEAR($B$1)+1,$B$1,180)</f>
        <v>68000000</v>
      </c>
      <c r="AE665">
        <f>[1]!s_west_avgroe($A665,YEAR($B$1),$B$1,180)</f>
        <v>0.40000000596046398</v>
      </c>
      <c r="AF665">
        <f>IFERROR([1]!s_info_indexweight($A665,$B$1,"000016.SH"),"")</f>
        <v>0</v>
      </c>
      <c r="AG665">
        <f>IFERROR([1]!s_info_indexweight($A665,$B$1,"000300.SH"),"")</f>
        <v>0</v>
      </c>
      <c r="AH665">
        <f>IFERROR([1]!s_info_indexweight($A665,$B$1,"000905.SH"),"")</f>
        <v>0</v>
      </c>
      <c r="AI665">
        <f>IFERROR([1]!s_info_indexweight($A665,$B$1,"000852.SH"),"")</f>
        <v>0.27600000000000002</v>
      </c>
    </row>
    <row r="666" spans="1:35">
      <c r="A666" t="s">
        <v>698</v>
      </c>
      <c r="B666">
        <f>[1]!s_dq_close($A666,$B$1,3)</f>
        <v>25.66</v>
      </c>
      <c r="C666">
        <f>[1]!s_dq_volume($A666,$B$1)</f>
        <v>17340588</v>
      </c>
      <c r="D666">
        <f>[1]!s_dq_amount($A666,$B$1)</f>
        <v>445751327</v>
      </c>
      <c r="E666">
        <f>[1]!s_dq_turn($A666,$B$1)</f>
        <v>2.7314626781531399</v>
      </c>
      <c r="F666">
        <f>[1]!S_VAL_MV($A666,$B$1)</f>
        <v>16555304122.48</v>
      </c>
      <c r="G666">
        <f>[1]!s_val_ev($A666,$B$1)</f>
        <v>16555304122.48</v>
      </c>
      <c r="H666">
        <f>[1]!s_val_ev1($A666,$B$1)</f>
        <v>16696226551.59</v>
      </c>
      <c r="I666">
        <f>IFERROR([1]!s_mq_amount($A666,$B$1),"")</f>
        <v>969750540</v>
      </c>
      <c r="J666">
        <f>[1]!s_val_pe_ttm($A666,$B$1)</f>
        <v>28.304538726806602</v>
      </c>
      <c r="K666">
        <f>[1]!s_val_pb_lf($A666,$B$1)</f>
        <v>2.4054422378539999</v>
      </c>
      <c r="L666">
        <f>[1]!s_val_dividendyield2($A666,$B$1)</f>
        <v>0.451434512909476</v>
      </c>
      <c r="M666">
        <f>[1]!s_val_evtoebitda($A666,$B$1)</f>
        <v>14.152651870307601</v>
      </c>
      <c r="N666">
        <f>[1]!s_risk_betar24($A666,$B$1)</f>
        <v>2.00009989738464</v>
      </c>
      <c r="O666">
        <f>[1]!s_profitnotice_changeratio($A666,$B$1)</f>
        <v>0</v>
      </c>
      <c r="P666">
        <f>IFERROR([1]!i_pq_pctchange($A666,TEXT(DATE(YEAR($B$1),1,1),"yyyy-mm-dd"),$B$1),"")</f>
        <v>-7.8635547576301601</v>
      </c>
      <c r="Q666">
        <f>[1]!s_west_netprofit($A666,YEAR($B$1),$B$1,180)</f>
        <v>567000000</v>
      </c>
      <c r="R666">
        <f>[1]!s_west_eps($A666,YEAR($B$1),$B$1,180)</f>
        <v>0.87879997491836503</v>
      </c>
      <c r="S666">
        <f>[1]!s_west_instnum_np($A666,YEAR($B$1),$B$1,180)</f>
        <v>2</v>
      </c>
      <c r="T666">
        <f>[1]!s_west_stdnetprofit($A666,YEAR($B$1),$B$1,180)</f>
        <v>0</v>
      </c>
      <c r="U666">
        <f>[1]!s_west_mediannetprofit($A666,YEAR($B$1),$B$1,180)</f>
        <v>567000000</v>
      </c>
      <c r="V666">
        <f>[1]!s_west_maxnetprofit($A666,YEAR($B$1),$B$1,180)</f>
        <v>567000000</v>
      </c>
      <c r="W666">
        <f>[1]!s_west_minnetprofit($A666,YEAR($B$1),$B$1,180)</f>
        <v>567000000</v>
      </c>
      <c r="X666">
        <f>[1]!s_west_netprofit($A666,YEAR($B$1)+1,$B$1,180)</f>
        <v>714000000</v>
      </c>
      <c r="Y666">
        <f>[1]!s_west_eps($A666,YEAR($B$1)+1,$B$1,180)</f>
        <v>1.10669994354248</v>
      </c>
      <c r="Z666">
        <f>[1]!s_west_instnum_np($A666,YEAR($B$1)+1,$B$1,180)</f>
        <v>2</v>
      </c>
      <c r="AA666">
        <f>[1]!s_west_stdnetprofit($A666,YEAR($B$1)+1,$B$1,180)</f>
        <v>0</v>
      </c>
      <c r="AB666">
        <f>[1]!s_west_mediannetprofit($A666,YEAR($B$1)+1,$B$1,180)</f>
        <v>714000000</v>
      </c>
      <c r="AC666">
        <f>[1]!s_west_maxnetprofit($A666,YEAR($B$1)+1,$B$1,180)</f>
        <v>714000000</v>
      </c>
      <c r="AD666">
        <f>[1]!s_west_minnetprofit($A666,YEAR($B$1)+1,$B$1,180)</f>
        <v>714000000</v>
      </c>
      <c r="AE666">
        <f>[1]!s_west_avgroe($A666,YEAR($B$1),$B$1,180)</f>
        <v>0</v>
      </c>
      <c r="AF666">
        <f>IFERROR([1]!s_info_indexweight($A666,$B$1,"000016.SH"),"")</f>
        <v>0</v>
      </c>
      <c r="AG666">
        <f>IFERROR([1]!s_info_indexweight($A666,$B$1,"000300.SH"),"")</f>
        <v>0</v>
      </c>
      <c r="AH666">
        <f>IFERROR([1]!s_info_indexweight($A666,$B$1,"000905.SH"),"")</f>
        <v>0</v>
      </c>
      <c r="AI666">
        <f>IFERROR([1]!s_info_indexweight($A666,$B$1,"000852.SH"),"")</f>
        <v>0.113</v>
      </c>
    </row>
    <row r="667" spans="1:35">
      <c r="A667" t="s">
        <v>699</v>
      </c>
      <c r="B667">
        <f>[1]!s_dq_close($A667,$B$1,3)</f>
        <v>33.229999999999997</v>
      </c>
      <c r="C667">
        <f>[1]!s_dq_volume($A667,$B$1)</f>
        <v>36514485</v>
      </c>
      <c r="D667">
        <f>[1]!s_dq_amount($A667,$B$1)</f>
        <v>1211331754</v>
      </c>
      <c r="E667">
        <f>[1]!s_dq_turn($A667,$B$1)</f>
        <v>4.6109727702957004</v>
      </c>
      <c r="F667">
        <f>[1]!S_VAL_MV($A667,$B$1)</f>
        <v>32914742271.34</v>
      </c>
      <c r="G667">
        <f>[1]!s_val_ev($A667,$B$1)</f>
        <v>32914742271.34</v>
      </c>
      <c r="H667">
        <f>[1]!s_val_ev1($A667,$B$1)</f>
        <v>33054403432.689999</v>
      </c>
      <c r="I667">
        <f>IFERROR([1]!s_mq_amount($A667,$B$1),"")</f>
        <v>2693205584</v>
      </c>
      <c r="J667">
        <f>[1]!s_val_pe_ttm($A667,$B$1)</f>
        <v>88.098953247070298</v>
      </c>
      <c r="K667">
        <f>[1]!s_val_pb_lf($A667,$B$1)</f>
        <v>10.4332675933838</v>
      </c>
      <c r="L667">
        <f>[1]!s_val_dividendyield2($A667,$B$1)</f>
        <v>0.50155482014436303</v>
      </c>
      <c r="M667">
        <f>[1]!s_val_evtoebitda($A667,$B$1)</f>
        <v>89.9035474008584</v>
      </c>
      <c r="N667">
        <f>[1]!s_risk_betar24($A667,$B$1)</f>
        <v>1.27579998970032</v>
      </c>
      <c r="O667">
        <f>[1]!s_profitnotice_changeratio($A667,$B$1)</f>
        <v>0</v>
      </c>
      <c r="P667">
        <f>IFERROR([1]!i_pq_pctchange($A667,TEXT(DATE(YEAR($B$1),1,1),"yyyy-mm-dd"),$B$1),"")</f>
        <v>-4.6800621794940396</v>
      </c>
      <c r="Q667">
        <f>[1]!s_west_netprofit($A667,YEAR($B$1),$B$1,180)</f>
        <v>486535000</v>
      </c>
      <c r="R667">
        <f>[1]!s_west_eps($A667,YEAR($B$1),$B$1,180)</f>
        <v>0.49120000004768399</v>
      </c>
      <c r="S667">
        <f>[1]!s_west_instnum_np($A667,YEAR($B$1),$B$1,180)</f>
        <v>4</v>
      </c>
      <c r="T667">
        <f>[1]!s_west_stdnetprofit($A667,YEAR($B$1),$B$1,180)</f>
        <v>39594590</v>
      </c>
      <c r="U667">
        <f>[1]!s_west_mediannetprofit($A667,YEAR($B$1),$B$1,180)</f>
        <v>491000000</v>
      </c>
      <c r="V667">
        <f>[1]!s_west_maxnetprofit($A667,YEAR($B$1),$B$1,180)</f>
        <v>530140000</v>
      </c>
      <c r="W667">
        <f>[1]!s_west_minnetprofit($A667,YEAR($B$1),$B$1,180)</f>
        <v>434000000</v>
      </c>
      <c r="X667">
        <f>[1]!s_west_netprofit($A667,YEAR($B$1)+1,$B$1,180)</f>
        <v>612247500</v>
      </c>
      <c r="Y667">
        <f>[1]!s_west_eps($A667,YEAR($B$1)+1,$B$1,180)</f>
        <v>0.61809998750686601</v>
      </c>
      <c r="Z667">
        <f>[1]!s_west_instnum_np($A667,YEAR($B$1)+1,$B$1,180)</f>
        <v>4</v>
      </c>
      <c r="AA667">
        <f>[1]!s_west_stdnetprofit($A667,YEAR($B$1)+1,$B$1,180)</f>
        <v>56990745</v>
      </c>
      <c r="AB667">
        <f>[1]!s_west_mediannetprofit($A667,YEAR($B$1)+1,$B$1,180)</f>
        <v>630500000</v>
      </c>
      <c r="AC667">
        <f>[1]!s_west_maxnetprofit($A667,YEAR($B$1)+1,$B$1,180)</f>
        <v>657990000</v>
      </c>
      <c r="AD667">
        <f>[1]!s_west_minnetprofit($A667,YEAR($B$1)+1,$B$1,180)</f>
        <v>530000000</v>
      </c>
      <c r="AE667">
        <f>[1]!s_west_avgroe($A667,YEAR($B$1),$B$1,180)</f>
        <v>14.487500190734901</v>
      </c>
      <c r="AF667">
        <f>IFERROR([1]!s_info_indexweight($A667,$B$1,"000016.SH"),"")</f>
        <v>0</v>
      </c>
      <c r="AG667">
        <f>IFERROR([1]!s_info_indexweight($A667,$B$1,"000300.SH"),"")</f>
        <v>0</v>
      </c>
      <c r="AH667">
        <f>IFERROR([1]!s_info_indexweight($A667,$B$1,"000905.SH"),"")</f>
        <v>0.22800000000000001</v>
      </c>
      <c r="AI667">
        <f>IFERROR([1]!s_info_indexweight($A667,$B$1,"000852.SH"),"")</f>
        <v>0</v>
      </c>
    </row>
    <row r="668" spans="1:35">
      <c r="A668" t="s">
        <v>700</v>
      </c>
      <c r="B668">
        <f>[1]!s_dq_close($A668,$B$1,3)</f>
        <v>3.92</v>
      </c>
      <c r="C668">
        <f>[1]!s_dq_volume($A668,$B$1)</f>
        <v>77537693</v>
      </c>
      <c r="D668">
        <f>[1]!s_dq_amount($A668,$B$1)</f>
        <v>304568128</v>
      </c>
      <c r="E668">
        <f>[1]!s_dq_turn($A668,$B$1)</f>
        <v>2.35878230816656</v>
      </c>
      <c r="F668">
        <f>[1]!S_VAL_MV($A668,$B$1)</f>
        <v>13781978880.879999</v>
      </c>
      <c r="G668">
        <f>[1]!s_val_ev($A668,$B$1)</f>
        <v>13781978880.879999</v>
      </c>
      <c r="H668">
        <f>[1]!s_val_ev1($A668,$B$1)</f>
        <v>15065140071.65</v>
      </c>
      <c r="I668">
        <f>IFERROR([1]!s_mq_amount($A668,$B$1),"")</f>
        <v>739043311</v>
      </c>
      <c r="J668">
        <f>[1]!s_val_pe_ttm($A668,$B$1)</f>
        <v>-11.7155113220215</v>
      </c>
      <c r="K668">
        <f>[1]!s_val_pb_lf($A668,$B$1)</f>
        <v>18.721982955932599</v>
      </c>
      <c r="L668">
        <f>[1]!s_val_dividendyield2($A668,$B$1)</f>
        <v>0</v>
      </c>
      <c r="M668">
        <f>[1]!s_val_evtoebitda($A668,$B$1)</f>
        <v>-15.663602881007799</v>
      </c>
      <c r="N668">
        <f>[1]!s_risk_betar24($A668,$B$1)</f>
        <v>1.74199998378754</v>
      </c>
      <c r="O668">
        <f>[1]!s_profitnotice_changeratio($A668,$B$1)</f>
        <v>0</v>
      </c>
      <c r="P668">
        <f>IFERROR([1]!i_pq_pctchange($A668,TEXT(DATE(YEAR($B$1),1,1),"yyyy-mm-dd"),$B$1),"")</f>
        <v>-14.596949891067499</v>
      </c>
      <c r="Q668">
        <f>[1]!s_west_netprofit($A668,YEAR($B$1),$B$1,180)</f>
        <v>0</v>
      </c>
      <c r="R668">
        <f>[1]!s_west_eps($A668,YEAR($B$1),$B$1,180)</f>
        <v>0</v>
      </c>
      <c r="S668">
        <f>[1]!s_west_instnum_np($A668,YEAR($B$1),$B$1,180)</f>
        <v>0</v>
      </c>
      <c r="T668">
        <f>[1]!s_west_stdnetprofit($A668,YEAR($B$1),$B$1,180)</f>
        <v>0</v>
      </c>
      <c r="U668">
        <f>[1]!s_west_mediannetprofit($A668,YEAR($B$1),$B$1,180)</f>
        <v>0</v>
      </c>
      <c r="V668">
        <f>[1]!s_west_maxnetprofit($A668,YEAR($B$1),$B$1,180)</f>
        <v>0</v>
      </c>
      <c r="W668">
        <f>[1]!s_west_minnetprofit($A668,YEAR($B$1),$B$1,180)</f>
        <v>0</v>
      </c>
      <c r="X668">
        <f>[1]!s_west_netprofit($A668,YEAR($B$1)+1,$B$1,180)</f>
        <v>0</v>
      </c>
      <c r="Y668">
        <f>[1]!s_west_eps($A668,YEAR($B$1)+1,$B$1,180)</f>
        <v>0</v>
      </c>
      <c r="Z668">
        <f>[1]!s_west_instnum_np($A668,YEAR($B$1)+1,$B$1,180)</f>
        <v>0</v>
      </c>
      <c r="AA668">
        <f>[1]!s_west_stdnetprofit($A668,YEAR($B$1)+1,$B$1,180)</f>
        <v>0</v>
      </c>
      <c r="AB668">
        <f>[1]!s_west_mediannetprofit($A668,YEAR($B$1)+1,$B$1,180)</f>
        <v>0</v>
      </c>
      <c r="AC668">
        <f>[1]!s_west_maxnetprofit($A668,YEAR($B$1)+1,$B$1,180)</f>
        <v>0</v>
      </c>
      <c r="AD668">
        <f>[1]!s_west_minnetprofit($A668,YEAR($B$1)+1,$B$1,180)</f>
        <v>0</v>
      </c>
      <c r="AE668">
        <f>[1]!s_west_avgroe($A668,YEAR($B$1),$B$1,180)</f>
        <v>0</v>
      </c>
      <c r="AF668">
        <f>IFERROR([1]!s_info_indexweight($A668,$B$1,"000016.SH"),"")</f>
        <v>0</v>
      </c>
      <c r="AG668">
        <f>IFERROR([1]!s_info_indexweight($A668,$B$1,"000300.SH"),"")</f>
        <v>0</v>
      </c>
      <c r="AH668">
        <f>IFERROR([1]!s_info_indexweight($A668,$B$1,"000905.SH"),"")</f>
        <v>0</v>
      </c>
      <c r="AI668">
        <f>IFERROR([1]!s_info_indexweight($A668,$B$1,"000852.SH"),"")</f>
        <v>0.14699999999999999</v>
      </c>
    </row>
    <row r="669" spans="1:35">
      <c r="A669" t="s">
        <v>701</v>
      </c>
      <c r="B669">
        <f>[1]!s_dq_close($A669,$B$1,3)</f>
        <v>9.4499999999999993</v>
      </c>
      <c r="C669">
        <f>[1]!s_dq_volume($A669,$B$1)</f>
        <v>3803036</v>
      </c>
      <c r="D669">
        <f>[1]!s_dq_amount($A669,$B$1)</f>
        <v>36120171</v>
      </c>
      <c r="E669">
        <f>[1]!s_dq_turn($A669,$B$1)</f>
        <v>0.77377031756043002</v>
      </c>
      <c r="F669">
        <f>[1]!S_VAL_MV($A669,$B$1)</f>
        <v>5714099596.8000002</v>
      </c>
      <c r="G669">
        <f>[1]!s_val_ev($A669,$B$1)</f>
        <v>5714099596.8000002</v>
      </c>
      <c r="H669">
        <f>[1]!s_val_ev1($A669,$B$1)</f>
        <v>6688636329.6499996</v>
      </c>
      <c r="I669">
        <f>IFERROR([1]!s_mq_amount($A669,$B$1),"")</f>
        <v>85843225</v>
      </c>
      <c r="J669">
        <f>[1]!s_val_pe_ttm($A669,$B$1)</f>
        <v>-112.436820983887</v>
      </c>
      <c r="K669">
        <f>[1]!s_val_pb_lf($A669,$B$1)</f>
        <v>0.90921682119369496</v>
      </c>
      <c r="L669">
        <f>[1]!s_val_dividendyield2($A669,$B$1)</f>
        <v>0</v>
      </c>
      <c r="M669">
        <f>[1]!s_val_evtoebitda($A669,$B$1)</f>
        <v>20.863116693147202</v>
      </c>
      <c r="N669">
        <f>[1]!s_risk_betar24($A669,$B$1)</f>
        <v>1.09899997711182</v>
      </c>
      <c r="O669">
        <f>[1]!s_profitnotice_changeratio($A669,$B$1)</f>
        <v>0</v>
      </c>
      <c r="P669">
        <f>IFERROR([1]!i_pq_pctchange($A669,TEXT(DATE(YEAR($B$1),1,1),"yyyy-mm-dd"),$B$1),"")</f>
        <v>-15.5495978552279</v>
      </c>
      <c r="Q669">
        <f>[1]!s_west_netprofit($A669,YEAR($B$1),$B$1,180)</f>
        <v>94150000</v>
      </c>
      <c r="R669">
        <f>[1]!s_west_eps($A669,YEAR($B$1),$B$1,180)</f>
        <v>0.155699998140335</v>
      </c>
      <c r="S669">
        <f>[1]!s_west_instnum_np($A669,YEAR($B$1),$B$1,180)</f>
        <v>1</v>
      </c>
      <c r="T669">
        <f>[1]!s_west_stdnetprofit($A669,YEAR($B$1),$B$1,180)</f>
        <v>0</v>
      </c>
      <c r="U669">
        <f>[1]!s_west_mediannetprofit($A669,YEAR($B$1),$B$1,180)</f>
        <v>94150000</v>
      </c>
      <c r="V669">
        <f>[1]!s_west_maxnetprofit($A669,YEAR($B$1),$B$1,180)</f>
        <v>94150000</v>
      </c>
      <c r="W669">
        <f>[1]!s_west_minnetprofit($A669,YEAR($B$1),$B$1,180)</f>
        <v>94150000</v>
      </c>
      <c r="X669">
        <f>[1]!s_west_netprofit($A669,YEAR($B$1)+1,$B$1,180)</f>
        <v>148430000</v>
      </c>
      <c r="Y669">
        <f>[1]!s_west_eps($A669,YEAR($B$1)+1,$B$1,180)</f>
        <v>0.24549999833107</v>
      </c>
      <c r="Z669">
        <f>[1]!s_west_instnum_np($A669,YEAR($B$1)+1,$B$1,180)</f>
        <v>1</v>
      </c>
      <c r="AA669">
        <f>[1]!s_west_stdnetprofit($A669,YEAR($B$1)+1,$B$1,180)</f>
        <v>0</v>
      </c>
      <c r="AB669">
        <f>[1]!s_west_mediannetprofit($A669,YEAR($B$1)+1,$B$1,180)</f>
        <v>148430000</v>
      </c>
      <c r="AC669">
        <f>[1]!s_west_maxnetprofit($A669,YEAR($B$1)+1,$B$1,180)</f>
        <v>148430000</v>
      </c>
      <c r="AD669">
        <f>[1]!s_west_minnetprofit($A669,YEAR($B$1)+1,$B$1,180)</f>
        <v>148430000</v>
      </c>
      <c r="AE669">
        <f>[1]!s_west_avgroe($A669,YEAR($B$1),$B$1,180)</f>
        <v>1.4900000095367401</v>
      </c>
      <c r="AF669">
        <f>IFERROR([1]!s_info_indexweight($A669,$B$1,"000016.SH"),"")</f>
        <v>0</v>
      </c>
      <c r="AG669">
        <f>IFERROR([1]!s_info_indexweight($A669,$B$1,"000300.SH"),"")</f>
        <v>0</v>
      </c>
      <c r="AH669">
        <f>IFERROR([1]!s_info_indexweight($A669,$B$1,"000905.SH"),"")</f>
        <v>0</v>
      </c>
      <c r="AI669">
        <f>IFERROR([1]!s_info_indexweight($A669,$B$1,"000852.SH"),"")</f>
        <v>4.9000000000000002E-2</v>
      </c>
    </row>
    <row r="670" spans="1:35">
      <c r="A670" t="s">
        <v>702</v>
      </c>
      <c r="B670">
        <f>[1]!s_dq_close($A670,$B$1,3)</f>
        <v>23.78</v>
      </c>
      <c r="C670">
        <f>[1]!s_dq_volume($A670,$B$1)</f>
        <v>16014959</v>
      </c>
      <c r="D670">
        <f>[1]!s_dq_amount($A670,$B$1)</f>
        <v>380722580</v>
      </c>
      <c r="E670">
        <f>[1]!s_dq_turn($A670,$B$1)</f>
        <v>3.02289013964065</v>
      </c>
      <c r="F670">
        <f>[1]!S_VAL_MV($A670,$B$1)</f>
        <v>12618839759.5</v>
      </c>
      <c r="G670">
        <f>[1]!s_val_ev($A670,$B$1)</f>
        <v>12618839759.5</v>
      </c>
      <c r="H670">
        <f>[1]!s_val_ev1($A670,$B$1)</f>
        <v>12622427889.889999</v>
      </c>
      <c r="I670">
        <f>IFERROR([1]!s_mq_amount($A670,$B$1),"")</f>
        <v>872376342</v>
      </c>
      <c r="J670">
        <f>[1]!s_val_pe_ttm($A670,$B$1)</f>
        <v>175.23597717285199</v>
      </c>
      <c r="K670">
        <f>[1]!s_val_pb_lf($A670,$B$1)</f>
        <v>7.7864041328430202</v>
      </c>
      <c r="L670">
        <f>[1]!s_val_dividendyield2($A670,$B$1)</f>
        <v>0.25231286795626601</v>
      </c>
      <c r="M670">
        <f>[1]!s_val_evtoebitda($A670,$B$1)</f>
        <v>142.13470364328401</v>
      </c>
      <c r="N670">
        <f>[1]!s_risk_betar24($A670,$B$1)</f>
        <v>1.9272999763488801</v>
      </c>
      <c r="O670">
        <f>[1]!s_profitnotice_changeratio($A670,$B$1)</f>
        <v>0</v>
      </c>
      <c r="P670">
        <f>IFERROR([1]!i_pq_pctchange($A670,TEXT(DATE(YEAR($B$1),1,1),"yyyy-mm-dd"),$B$1),"")</f>
        <v>-38.634339777709101</v>
      </c>
      <c r="Q670">
        <f>[1]!s_west_netprofit($A670,YEAR($B$1),$B$1,180)</f>
        <v>0</v>
      </c>
      <c r="R670">
        <f>[1]!s_west_eps($A670,YEAR($B$1),$B$1,180)</f>
        <v>0</v>
      </c>
      <c r="S670">
        <f>[1]!s_west_instnum_np($A670,YEAR($B$1),$B$1,180)</f>
        <v>0</v>
      </c>
      <c r="T670">
        <f>[1]!s_west_stdnetprofit($A670,YEAR($B$1),$B$1,180)</f>
        <v>0</v>
      </c>
      <c r="U670">
        <f>[1]!s_west_mediannetprofit($A670,YEAR($B$1),$B$1,180)</f>
        <v>0</v>
      </c>
      <c r="V670">
        <f>[1]!s_west_maxnetprofit($A670,YEAR($B$1),$B$1,180)</f>
        <v>0</v>
      </c>
      <c r="W670">
        <f>[1]!s_west_minnetprofit($A670,YEAR($B$1),$B$1,180)</f>
        <v>0</v>
      </c>
      <c r="X670">
        <f>[1]!s_west_netprofit($A670,YEAR($B$1)+1,$B$1,180)</f>
        <v>0</v>
      </c>
      <c r="Y670">
        <f>[1]!s_west_eps($A670,YEAR($B$1)+1,$B$1,180)</f>
        <v>0</v>
      </c>
      <c r="Z670">
        <f>[1]!s_west_instnum_np($A670,YEAR($B$1)+1,$B$1,180)</f>
        <v>0</v>
      </c>
      <c r="AA670">
        <f>[1]!s_west_stdnetprofit($A670,YEAR($B$1)+1,$B$1,180)</f>
        <v>0</v>
      </c>
      <c r="AB670">
        <f>[1]!s_west_mediannetprofit($A670,YEAR($B$1)+1,$B$1,180)</f>
        <v>0</v>
      </c>
      <c r="AC670">
        <f>[1]!s_west_maxnetprofit($A670,YEAR($B$1)+1,$B$1,180)</f>
        <v>0</v>
      </c>
      <c r="AD670">
        <f>[1]!s_west_minnetprofit($A670,YEAR($B$1)+1,$B$1,180)</f>
        <v>0</v>
      </c>
      <c r="AE670">
        <f>[1]!s_west_avgroe($A670,YEAR($B$1),$B$1,180)</f>
        <v>0</v>
      </c>
      <c r="AF670">
        <f>IFERROR([1]!s_info_indexweight($A670,$B$1,"000016.SH"),"")</f>
        <v>0</v>
      </c>
      <c r="AG670">
        <f>IFERROR([1]!s_info_indexweight($A670,$B$1,"000300.SH"),"")</f>
        <v>0</v>
      </c>
      <c r="AH670">
        <f>IFERROR([1]!s_info_indexweight($A670,$B$1,"000905.SH"),"")</f>
        <v>0</v>
      </c>
      <c r="AI670">
        <f>IFERROR([1]!s_info_indexweight($A670,$B$1,"000852.SH"),"")</f>
        <v>0.109</v>
      </c>
    </row>
    <row r="671" spans="1:35">
      <c r="A671" t="s">
        <v>703</v>
      </c>
      <c r="B671">
        <f>[1]!s_dq_close($A671,$B$1,3)</f>
        <v>31.77</v>
      </c>
      <c r="C671">
        <f>[1]!s_dq_volume($A671,$B$1)</f>
        <v>1362420</v>
      </c>
      <c r="D671">
        <f>[1]!s_dq_amount($A671,$B$1)</f>
        <v>43435184</v>
      </c>
      <c r="E671">
        <f>[1]!s_dq_turn($A671,$B$1)</f>
        <v>0.69107760689627695</v>
      </c>
      <c r="F671">
        <f>[1]!S_VAL_MV($A671,$B$1)</f>
        <v>6606944384.4899998</v>
      </c>
      <c r="G671">
        <f>[1]!s_val_ev($A671,$B$1)</f>
        <v>6606944384.4899998</v>
      </c>
      <c r="H671">
        <f>[1]!s_val_ev1($A671,$B$1)</f>
        <v>6608809363.6199999</v>
      </c>
      <c r="I671">
        <f>IFERROR([1]!s_mq_amount($A671,$B$1),"")</f>
        <v>116013459</v>
      </c>
      <c r="J671">
        <f>[1]!s_val_pe_ttm($A671,$B$1)</f>
        <v>18.476686477661101</v>
      </c>
      <c r="K671">
        <f>[1]!s_val_pb_lf($A671,$B$1)</f>
        <v>2.2230541706085201</v>
      </c>
      <c r="L671">
        <f>[1]!s_val_dividendyield2($A671,$B$1)</f>
        <v>3.1476235442241101</v>
      </c>
      <c r="M671">
        <f>[1]!s_val_evtoebitda($A671,$B$1)</f>
        <v>12.7556109575851</v>
      </c>
      <c r="N671">
        <f>[1]!s_risk_betar24($A671,$B$1)</f>
        <v>1.0508999824523899</v>
      </c>
      <c r="O671">
        <f>[1]!s_profitnotice_changeratio($A671,$B$1)</f>
        <v>0</v>
      </c>
      <c r="P671">
        <f>IFERROR([1]!i_pq_pctchange($A671,TEXT(DATE(YEAR($B$1),1,1),"yyyy-mm-dd"),$B$1),"")</f>
        <v>-15.5053191489362</v>
      </c>
      <c r="Q671">
        <f>[1]!s_west_netprofit($A671,YEAR($B$1),$B$1,180)</f>
        <v>423856667</v>
      </c>
      <c r="R671">
        <f>[1]!s_west_eps($A671,YEAR($B$1),$B$1,180)</f>
        <v>2.0380001068115199</v>
      </c>
      <c r="S671">
        <f>[1]!s_west_instnum_np($A671,YEAR($B$1),$B$1,180)</f>
        <v>3</v>
      </c>
      <c r="T671">
        <f>[1]!s_west_stdnetprofit($A671,YEAR($B$1),$B$1,180)</f>
        <v>1221324</v>
      </c>
      <c r="U671">
        <f>[1]!s_west_mediannetprofit($A671,YEAR($B$1),$B$1,180)</f>
        <v>424000000</v>
      </c>
      <c r="V671">
        <f>[1]!s_west_maxnetprofit($A671,YEAR($B$1),$B$1,180)</f>
        <v>425000000</v>
      </c>
      <c r="W671">
        <f>[1]!s_west_minnetprofit($A671,YEAR($B$1),$B$1,180)</f>
        <v>422570000</v>
      </c>
      <c r="X671">
        <f>[1]!s_west_netprofit($A671,YEAR($B$1)+1,$B$1,180)</f>
        <v>470956667</v>
      </c>
      <c r="Y671">
        <f>[1]!s_west_eps($A671,YEAR($B$1)+1,$B$1,180)</f>
        <v>2.2644999027252202</v>
      </c>
      <c r="Z671">
        <f>[1]!s_west_instnum_np($A671,YEAR($B$1)+1,$B$1,180)</f>
        <v>3</v>
      </c>
      <c r="AA671">
        <f>[1]!s_west_stdnetprofit($A671,YEAR($B$1)+1,$B$1,180)</f>
        <v>5626334</v>
      </c>
      <c r="AB671">
        <f>[1]!s_west_mediannetprofit($A671,YEAR($B$1)+1,$B$1,180)</f>
        <v>470000000</v>
      </c>
      <c r="AC671">
        <f>[1]!s_west_maxnetprofit($A671,YEAR($B$1)+1,$B$1,180)</f>
        <v>477000000</v>
      </c>
      <c r="AD671">
        <f>[1]!s_west_minnetprofit($A671,YEAR($B$1)+1,$B$1,180)</f>
        <v>465870000</v>
      </c>
      <c r="AE671">
        <f>[1]!s_west_avgroe($A671,YEAR($B$1),$B$1,180)</f>
        <v>13.6300001144409</v>
      </c>
      <c r="AF671">
        <f>IFERROR([1]!s_info_indexweight($A671,$B$1,"000016.SH"),"")</f>
        <v>0</v>
      </c>
      <c r="AG671">
        <f>IFERROR([1]!s_info_indexweight($A671,$B$1,"000300.SH"),"")</f>
        <v>0</v>
      </c>
      <c r="AH671">
        <f>IFERROR([1]!s_info_indexweight($A671,$B$1,"000905.SH"),"")</f>
        <v>0</v>
      </c>
      <c r="AI671">
        <f>IFERROR([1]!s_info_indexweight($A671,$B$1,"000852.SH"),"")</f>
        <v>5.7000000000000002E-2</v>
      </c>
    </row>
    <row r="672" spans="1:35">
      <c r="A672" t="s">
        <v>704</v>
      </c>
      <c r="B672">
        <f>[1]!s_dq_close($A672,$B$1,3)</f>
        <v>55.84</v>
      </c>
      <c r="C672">
        <f>[1]!s_dq_volume($A672,$B$1)</f>
        <v>9018934</v>
      </c>
      <c r="D672">
        <f>[1]!s_dq_amount($A672,$B$1)</f>
        <v>504466323</v>
      </c>
      <c r="E672">
        <f>[1]!s_dq_turn($A672,$B$1)</f>
        <v>2.2188215787540102</v>
      </c>
      <c r="F672">
        <f>[1]!S_VAL_MV($A672,$B$1)</f>
        <v>29183057412.32</v>
      </c>
      <c r="G672">
        <f>[1]!s_val_ev($A672,$B$1)</f>
        <v>29183057412.32</v>
      </c>
      <c r="H672">
        <f>[1]!s_val_ev1($A672,$B$1)</f>
        <v>29545393395.389999</v>
      </c>
      <c r="I672">
        <f>IFERROR([1]!s_mq_amount($A672,$B$1),"")</f>
        <v>1089256847</v>
      </c>
      <c r="J672">
        <f>[1]!s_val_pe_ttm($A672,$B$1)</f>
        <v>-175.95024108886699</v>
      </c>
      <c r="K672">
        <f>[1]!s_val_pb_lf($A672,$B$1)</f>
        <v>4.2775783538818404</v>
      </c>
      <c r="L672">
        <f>[1]!s_val_dividendyield2($A672,$B$1)</f>
        <v>0</v>
      </c>
      <c r="M672">
        <f>[1]!s_val_evtoebitda($A672,$B$1)</f>
        <v>-120.725031357606</v>
      </c>
      <c r="N672">
        <f>[1]!s_risk_betar24($A672,$B$1)</f>
        <v>2.1085000038146999</v>
      </c>
      <c r="O672">
        <f>[1]!s_profitnotice_changeratio($A672,$B$1)</f>
        <v>0</v>
      </c>
      <c r="P672">
        <f>IFERROR([1]!i_pq_pctchange($A672,TEXT(DATE(YEAR($B$1),1,1),"yyyy-mm-dd"),$B$1),"")</f>
        <v>-22.304160289411399</v>
      </c>
      <c r="Q672">
        <f>[1]!s_west_netprofit($A672,YEAR($B$1),$B$1,180)</f>
        <v>46590000</v>
      </c>
      <c r="R672">
        <f>[1]!s_west_eps($A672,YEAR($B$1),$B$1,180)</f>
        <v>8.9100003242492704E-2</v>
      </c>
      <c r="S672">
        <f>[1]!s_west_instnum_np($A672,YEAR($B$1),$B$1,180)</f>
        <v>3</v>
      </c>
      <c r="T672">
        <f>[1]!s_west_stdnetprofit($A672,YEAR($B$1),$B$1,180)</f>
        <v>38931148</v>
      </c>
      <c r="U672">
        <f>[1]!s_west_mediannetprofit($A672,YEAR($B$1),$B$1,180)</f>
        <v>35000000</v>
      </c>
      <c r="V672">
        <f>[1]!s_west_maxnetprofit($A672,YEAR($B$1),$B$1,180)</f>
        <v>90000000</v>
      </c>
      <c r="W672">
        <f>[1]!s_west_minnetprofit($A672,YEAR($B$1),$B$1,180)</f>
        <v>14770000</v>
      </c>
      <c r="X672">
        <f>[1]!s_west_netprofit($A672,YEAR($B$1)+1,$B$1,180)</f>
        <v>118360000</v>
      </c>
      <c r="Y672">
        <f>[1]!s_west_eps($A672,YEAR($B$1)+1,$B$1,180)</f>
        <v>0.226500004529953</v>
      </c>
      <c r="Z672">
        <f>[1]!s_west_instnum_np($A672,YEAR($B$1)+1,$B$1,180)</f>
        <v>3</v>
      </c>
      <c r="AA672">
        <f>[1]!s_west_stdnetprofit($A672,YEAR($B$1)+1,$B$1,180)</f>
        <v>80536879</v>
      </c>
      <c r="AB672">
        <f>[1]!s_west_mediannetprofit($A672,YEAR($B$1)+1,$B$1,180)</f>
        <v>79080000</v>
      </c>
      <c r="AC672">
        <f>[1]!s_west_maxnetprofit($A672,YEAR($B$1)+1,$B$1,180)</f>
        <v>211000000</v>
      </c>
      <c r="AD672">
        <f>[1]!s_west_minnetprofit($A672,YEAR($B$1)+1,$B$1,180)</f>
        <v>65000000</v>
      </c>
      <c r="AE672">
        <f>[1]!s_west_avgroe($A672,YEAR($B$1),$B$1,180)</f>
        <v>0.70329999923706099</v>
      </c>
      <c r="AF672">
        <f>IFERROR([1]!s_info_indexweight($A672,$B$1,"000016.SH"),"")</f>
        <v>0</v>
      </c>
      <c r="AG672">
        <f>IFERROR([1]!s_info_indexweight($A672,$B$1,"000300.SH"),"")</f>
        <v>0</v>
      </c>
      <c r="AH672">
        <f>IFERROR([1]!s_info_indexweight($A672,$B$1,"000905.SH"),"")</f>
        <v>0.20100000000000001</v>
      </c>
      <c r="AI672">
        <f>IFERROR([1]!s_info_indexweight($A672,$B$1,"000852.SH"),"")</f>
        <v>0</v>
      </c>
    </row>
    <row r="673" spans="1:35">
      <c r="A673" t="s">
        <v>705</v>
      </c>
      <c r="B673">
        <f>[1]!s_dq_close($A673,$B$1,3)</f>
        <v>175.13</v>
      </c>
      <c r="C673">
        <f>[1]!s_dq_volume($A673,$B$1)</f>
        <v>34848336</v>
      </c>
      <c r="D673">
        <f>[1]!s_dq_amount($A673,$B$1)</f>
        <v>6050831569</v>
      </c>
      <c r="E673">
        <f>[1]!s_dq_turn($A673,$B$1)</f>
        <v>7.74345919932182</v>
      </c>
      <c r="F673">
        <f>[1]!S_VAL_MV($A673,$B$1)</f>
        <v>82230849654.710007</v>
      </c>
      <c r="G673">
        <f>[1]!s_val_ev($A673,$B$1)</f>
        <v>82230849654.710007</v>
      </c>
      <c r="H673">
        <f>[1]!s_val_ev1($A673,$B$1)</f>
        <v>86020387578.360001</v>
      </c>
      <c r="I673">
        <f>IFERROR([1]!s_mq_amount($A673,$B$1),"")</f>
        <v>11253632922</v>
      </c>
      <c r="J673">
        <f>[1]!s_val_pe_ttm($A673,$B$1)</f>
        <v>44.322578430175803</v>
      </c>
      <c r="K673">
        <f>[1]!s_val_pb_lf($A673,$B$1)</f>
        <v>16.666893005371101</v>
      </c>
      <c r="L673">
        <f>[1]!s_val_dividendyield2($A673,$B$1)</f>
        <v>1.9739649916252901E-2</v>
      </c>
      <c r="M673">
        <f>[1]!s_val_evtoebitda($A673,$B$1)</f>
        <v>72.068048594013405</v>
      </c>
      <c r="N673">
        <f>[1]!s_risk_betar24($A673,$B$1)</f>
        <v>1.9922000169753999</v>
      </c>
      <c r="O673">
        <f>[1]!s_profitnotice_changeratio($A673,$B$1)</f>
        <v>0</v>
      </c>
      <c r="P673">
        <f>IFERROR([1]!i_pq_pctchange($A673,TEXT(DATE(YEAR($B$1),1,1),"yyyy-mm-dd"),$B$1),"")</f>
        <v>21.331578218096201</v>
      </c>
      <c r="Q673">
        <f>[1]!s_west_netprofit($A673,YEAR($B$1),$B$1,180)</f>
        <v>2285250000</v>
      </c>
      <c r="R673">
        <f>[1]!s_west_eps($A673,YEAR($B$1),$B$1,180)</f>
        <v>4.8670001029968297</v>
      </c>
      <c r="S673">
        <f>[1]!s_west_instnum_np($A673,YEAR($B$1),$B$1,180)</f>
        <v>4</v>
      </c>
      <c r="T673">
        <f>[1]!s_west_stdnetprofit($A673,YEAR($B$1),$B$1,180)</f>
        <v>2409977922</v>
      </c>
      <c r="U673">
        <f>[1]!s_west_mediannetprofit($A673,YEAR($B$1),$B$1,180)</f>
        <v>1099000000</v>
      </c>
      <c r="V673">
        <f>[1]!s_west_maxnetprofit($A673,YEAR($B$1),$B$1,180)</f>
        <v>5900000000</v>
      </c>
      <c r="W673">
        <f>[1]!s_west_minnetprofit($A673,YEAR($B$1),$B$1,180)</f>
        <v>1043000000</v>
      </c>
      <c r="X673">
        <f>[1]!s_west_netprofit($A673,YEAR($B$1)+1,$B$1,180)</f>
        <v>3049500000</v>
      </c>
      <c r="Y673">
        <f>[1]!s_west_eps($A673,YEAR($B$1)+1,$B$1,180)</f>
        <v>6.4945998191833496</v>
      </c>
      <c r="Z673">
        <f>[1]!s_west_instnum_np($A673,YEAR($B$1)+1,$B$1,180)</f>
        <v>4</v>
      </c>
      <c r="AA673">
        <f>[1]!s_west_stdnetprofit($A673,YEAR($B$1)+1,$B$1,180)</f>
        <v>3171478152</v>
      </c>
      <c r="AB673">
        <f>[1]!s_west_mediannetprofit($A673,YEAR($B$1)+1,$B$1,180)</f>
        <v>1573000000</v>
      </c>
      <c r="AC673">
        <f>[1]!s_west_maxnetprofit($A673,YEAR($B$1)+1,$B$1,180)</f>
        <v>7801000000</v>
      </c>
      <c r="AD673">
        <f>[1]!s_west_minnetprofit($A673,YEAR($B$1)+1,$B$1,180)</f>
        <v>1251000000</v>
      </c>
      <c r="AE673">
        <f>[1]!s_west_avgroe($A673,YEAR($B$1),$B$1,180)</f>
        <v>33.9174995422363</v>
      </c>
      <c r="AF673">
        <f>IFERROR([1]!s_info_indexweight($A673,$B$1,"000016.SH"),"")</f>
        <v>0</v>
      </c>
      <c r="AG673">
        <f>IFERROR([1]!s_info_indexweight($A673,$B$1,"000300.SH"),"")</f>
        <v>0</v>
      </c>
      <c r="AH673">
        <f>IFERROR([1]!s_info_indexweight($A673,$B$1,"000905.SH"),"")</f>
        <v>0</v>
      </c>
      <c r="AI673">
        <f>IFERROR([1]!s_info_indexweight($A673,$B$1,"000852.SH"),"")</f>
        <v>0.63100000000000001</v>
      </c>
    </row>
    <row r="674" spans="1:35">
      <c r="A674" t="s">
        <v>706</v>
      </c>
      <c r="B674">
        <f>[1]!s_dq_close($A674,$B$1,3)</f>
        <v>349.08</v>
      </c>
      <c r="C674">
        <f>[1]!s_dq_volume($A674,$B$1)</f>
        <v>42082507</v>
      </c>
      <c r="D674">
        <f>[1]!s_dq_amount($A674,$B$1)</f>
        <v>14573679045</v>
      </c>
      <c r="E674">
        <f>[1]!s_dq_turn($A674,$B$1)</f>
        <v>4.8639335265649297</v>
      </c>
      <c r="F674">
        <f>[1]!S_VAL_MV($A674,$B$1)</f>
        <v>343070522522.03998</v>
      </c>
      <c r="G674">
        <f>[1]!s_val_ev($A674,$B$1)</f>
        <v>343679402477.46002</v>
      </c>
      <c r="H674">
        <f>[1]!s_val_ev1($A674,$B$1)</f>
        <v>352687215606.45001</v>
      </c>
      <c r="I674">
        <f>IFERROR([1]!s_mq_amount($A674,$B$1),"")</f>
        <v>32198052246</v>
      </c>
      <c r="J674">
        <f>[1]!s_val_pe_ttm($A674,$B$1)</f>
        <v>73.309295654296903</v>
      </c>
      <c r="K674">
        <f>[1]!s_val_pb_lf($A674,$B$1)</f>
        <v>9.6088733673095703</v>
      </c>
      <c r="L674">
        <f>[1]!s_val_dividendyield2($A674,$B$1)</f>
        <v>0.57134197249862195</v>
      </c>
      <c r="M674">
        <f>[1]!s_val_evtoebitda($A674,$B$1)</f>
        <v>56.728526846461897</v>
      </c>
      <c r="N674">
        <f>[1]!s_risk_betar24($A674,$B$1)</f>
        <v>1.4665000438690201</v>
      </c>
      <c r="O674">
        <f>[1]!s_profitnotice_changeratio($A674,$B$1)</f>
        <v>0</v>
      </c>
      <c r="P674">
        <f>IFERROR([1]!i_pq_pctchange($A674,TEXT(DATE(YEAR($B$1),1,1),"yyyy-mm-dd"),$B$1),"")</f>
        <v>22.169597840477099</v>
      </c>
      <c r="Q674">
        <f>[1]!s_west_netprofit($A674,YEAR($B$1),$B$1,180)</f>
        <v>9176776923</v>
      </c>
      <c r="R674">
        <f>[1]!s_west_eps($A674,YEAR($B$1),$B$1,180)</f>
        <v>9.3374996185302699</v>
      </c>
      <c r="S674">
        <f>[1]!s_west_instnum_np($A674,YEAR($B$1),$B$1,180)</f>
        <v>13</v>
      </c>
      <c r="T674">
        <f>[1]!s_west_stdnetprofit($A674,YEAR($B$1),$B$1,180)</f>
        <v>806334017</v>
      </c>
      <c r="U674">
        <f>[1]!s_west_mediannetprofit($A674,YEAR($B$1),$B$1,180)</f>
        <v>8947000000</v>
      </c>
      <c r="V674">
        <f>[1]!s_west_maxnetprofit($A674,YEAR($B$1),$B$1,180)</f>
        <v>11096000000</v>
      </c>
      <c r="W674">
        <f>[1]!s_west_minnetprofit($A674,YEAR($B$1),$B$1,180)</f>
        <v>8252000000</v>
      </c>
      <c r="X674">
        <f>[1]!s_west_netprofit($A674,YEAR($B$1)+1,$B$1,180)</f>
        <v>15570130769</v>
      </c>
      <c r="Y674">
        <f>[1]!s_west_eps($A674,YEAR($B$1)+1,$B$1,180)</f>
        <v>15.8429002761841</v>
      </c>
      <c r="Z674">
        <f>[1]!s_west_instnum_np($A674,YEAR($B$1)+1,$B$1,180)</f>
        <v>13</v>
      </c>
      <c r="AA674">
        <f>[1]!s_west_stdnetprofit($A674,YEAR($B$1)+1,$B$1,180)</f>
        <v>1506869356</v>
      </c>
      <c r="AB674">
        <f>[1]!s_west_mediannetprofit($A674,YEAR($B$1)+1,$B$1,180)</f>
        <v>15174000000</v>
      </c>
      <c r="AC674">
        <f>[1]!s_west_maxnetprofit($A674,YEAR($B$1)+1,$B$1,180)</f>
        <v>18202000000</v>
      </c>
      <c r="AD674">
        <f>[1]!s_west_minnetprofit($A674,YEAR($B$1)+1,$B$1,180)</f>
        <v>13734000000</v>
      </c>
      <c r="AE674">
        <f>[1]!s_west_avgroe($A674,YEAR($B$1),$B$1,180)</f>
        <v>39.443599700927699</v>
      </c>
      <c r="AF674">
        <f>IFERROR([1]!s_info_indexweight($A674,$B$1,"000016.SH"),"")</f>
        <v>0</v>
      </c>
      <c r="AG674">
        <f>IFERROR([1]!s_info_indexweight($A674,$B$1,"000300.SH"),"")</f>
        <v>0.78859999999999997</v>
      </c>
      <c r="AH674">
        <f>IFERROR([1]!s_info_indexweight($A674,$B$1,"000905.SH"),"")</f>
        <v>0</v>
      </c>
      <c r="AI674">
        <f>IFERROR([1]!s_info_indexweight($A674,$B$1,"000852.SH"),"")</f>
        <v>0</v>
      </c>
    </row>
    <row r="675" spans="1:35">
      <c r="A675" t="s">
        <v>707</v>
      </c>
      <c r="B675">
        <f>[1]!s_dq_close($A675,$B$1,3)</f>
        <v>17.41</v>
      </c>
      <c r="C675">
        <f>[1]!s_dq_volume($A675,$B$1)</f>
        <v>3746573</v>
      </c>
      <c r="D675">
        <f>[1]!s_dq_amount($A675,$B$1)</f>
        <v>65660440</v>
      </c>
      <c r="E675">
        <f>[1]!s_dq_turn($A675,$B$1)</f>
        <v>0.87114675424309995</v>
      </c>
      <c r="F675">
        <f>[1]!S_VAL_MV($A675,$B$1)</f>
        <v>8149424232.1800003</v>
      </c>
      <c r="G675">
        <f>[1]!s_val_ev($A675,$B$1)</f>
        <v>8149424232.1800003</v>
      </c>
      <c r="H675">
        <f>[1]!s_val_ev1($A675,$B$1)</f>
        <v>8756906399.6499996</v>
      </c>
      <c r="I675">
        <f>IFERROR([1]!s_mq_amount($A675,$B$1),"")</f>
        <v>126003039</v>
      </c>
      <c r="J675">
        <f>[1]!s_val_pe_ttm($A675,$B$1)</f>
        <v>-48.5776557922363</v>
      </c>
      <c r="K675">
        <f>[1]!s_val_pb_lf($A675,$B$1)</f>
        <v>1.53556644916534</v>
      </c>
      <c r="L675">
        <f>[1]!s_val_dividendyield2($A675,$B$1)</f>
        <v>1.2597766572833899</v>
      </c>
      <c r="M675">
        <f>[1]!s_val_evtoebitda($A675,$B$1)</f>
        <v>47.305264243638298</v>
      </c>
      <c r="N675">
        <f>[1]!s_risk_betar24($A675,$B$1)</f>
        <v>1.2548999786377</v>
      </c>
      <c r="O675">
        <f>[1]!s_profitnotice_changeratio($A675,$B$1)</f>
        <v>0</v>
      </c>
      <c r="P675">
        <f>IFERROR([1]!i_pq_pctchange($A675,TEXT(DATE(YEAR($B$1),1,1),"yyyy-mm-dd"),$B$1),"")</f>
        <v>-10.7455841742873</v>
      </c>
      <c r="Q675">
        <f>[1]!s_west_netprofit($A675,YEAR($B$1),$B$1,180)</f>
        <v>422695000</v>
      </c>
      <c r="R675">
        <f>[1]!s_west_eps($A675,YEAR($B$1),$B$1,180)</f>
        <v>0.90299999713897705</v>
      </c>
      <c r="S675">
        <f>[1]!s_west_instnum_np($A675,YEAR($B$1),$B$1,180)</f>
        <v>8</v>
      </c>
      <c r="T675">
        <f>[1]!s_west_stdnetprofit($A675,YEAR($B$1),$B$1,180)</f>
        <v>54680758</v>
      </c>
      <c r="U675">
        <f>[1]!s_west_mediannetprofit($A675,YEAR($B$1),$B$1,180)</f>
        <v>404500000</v>
      </c>
      <c r="V675">
        <f>[1]!s_west_maxnetprofit($A675,YEAR($B$1),$B$1,180)</f>
        <v>500170000</v>
      </c>
      <c r="W675">
        <f>[1]!s_west_minnetprofit($A675,YEAR($B$1),$B$1,180)</f>
        <v>339000000</v>
      </c>
      <c r="X675">
        <f>[1]!s_west_netprofit($A675,YEAR($B$1)+1,$B$1,180)</f>
        <v>497875000</v>
      </c>
      <c r="Y675">
        <f>[1]!s_west_eps($A675,YEAR($B$1)+1,$B$1,180)</f>
        <v>1.0635999441146899</v>
      </c>
      <c r="Z675">
        <f>[1]!s_west_instnum_np($A675,YEAR($B$1)+1,$B$1,180)</f>
        <v>8</v>
      </c>
      <c r="AA675">
        <f>[1]!s_west_stdnetprofit($A675,YEAR($B$1)+1,$B$1,180)</f>
        <v>69417737</v>
      </c>
      <c r="AB675">
        <f>[1]!s_west_mediannetprofit($A675,YEAR($B$1)+1,$B$1,180)</f>
        <v>483500000</v>
      </c>
      <c r="AC675">
        <f>[1]!s_west_maxnetprofit($A675,YEAR($B$1)+1,$B$1,180)</f>
        <v>595800000</v>
      </c>
      <c r="AD675">
        <f>[1]!s_west_minnetprofit($A675,YEAR($B$1)+1,$B$1,180)</f>
        <v>395000000</v>
      </c>
      <c r="AE675">
        <f>[1]!s_west_avgroe($A675,YEAR($B$1),$B$1,180)</f>
        <v>7.2586002349853498</v>
      </c>
      <c r="AF675">
        <f>IFERROR([1]!s_info_indexweight($A675,$B$1,"000016.SH"),"")</f>
        <v>0</v>
      </c>
      <c r="AG675">
        <f>IFERROR([1]!s_info_indexweight($A675,$B$1,"000300.SH"),"")</f>
        <v>0</v>
      </c>
      <c r="AH675">
        <f>IFERROR([1]!s_info_indexweight($A675,$B$1,"000905.SH"),"")</f>
        <v>0</v>
      </c>
      <c r="AI675">
        <f>IFERROR([1]!s_info_indexweight($A675,$B$1,"000852.SH"),"")</f>
        <v>5.3999999999999999E-2</v>
      </c>
    </row>
    <row r="676" spans="1:35">
      <c r="A676" t="s">
        <v>708</v>
      </c>
      <c r="B676">
        <f>[1]!s_dq_close($A676,$B$1,3)</f>
        <v>56.86</v>
      </c>
      <c r="C676">
        <f>[1]!s_dq_volume($A676,$B$1)</f>
        <v>5123150</v>
      </c>
      <c r="D676">
        <f>[1]!s_dq_amount($A676,$B$1)</f>
        <v>292814051</v>
      </c>
      <c r="E676">
        <f>[1]!s_dq_turn($A676,$B$1)</f>
        <v>1.6632566250777601</v>
      </c>
      <c r="F676">
        <f>[1]!S_VAL_MV($A676,$B$1)</f>
        <v>28949445439.759998</v>
      </c>
      <c r="G676">
        <f>[1]!s_val_ev($A676,$B$1)</f>
        <v>28949445439.759998</v>
      </c>
      <c r="H676">
        <f>[1]!s_val_ev1($A676,$B$1)</f>
        <v>29466321828.91</v>
      </c>
      <c r="I676">
        <f>IFERROR([1]!s_mq_amount($A676,$B$1),"")</f>
        <v>507422046</v>
      </c>
      <c r="J676">
        <f>[1]!s_val_pe_ttm($A676,$B$1)</f>
        <v>32.678291320800803</v>
      </c>
      <c r="K676">
        <f>[1]!s_val_pb_lf($A676,$B$1)</f>
        <v>6.5009794235229501</v>
      </c>
      <c r="L676">
        <f>[1]!s_val_dividendyield2($A676,$B$1)</f>
        <v>1.3663478681935</v>
      </c>
      <c r="M676">
        <f>[1]!s_val_evtoebitda($A676,$B$1)</f>
        <v>23.3795531533831</v>
      </c>
      <c r="N676">
        <f>[1]!s_risk_betar24($A676,$B$1)</f>
        <v>1.96809995174408</v>
      </c>
      <c r="O676">
        <f>[1]!s_profitnotice_changeratio($A676,$B$1)</f>
        <v>0</v>
      </c>
      <c r="P676">
        <f>IFERROR([1]!i_pq_pctchange($A676,TEXT(DATE(YEAR($B$1),1,1),"yyyy-mm-dd"),$B$1),"")</f>
        <v>-7.9190283400809696</v>
      </c>
      <c r="Q676">
        <f>[1]!s_west_netprofit($A676,YEAR($B$1),$B$1,180)</f>
        <v>1147576875</v>
      </c>
      <c r="R676">
        <f>[1]!s_west_eps($A676,YEAR($B$1),$B$1,180)</f>
        <v>2.25399994850159</v>
      </c>
      <c r="S676">
        <f>[1]!s_west_instnum_np($A676,YEAR($B$1),$B$1,180)</f>
        <v>16</v>
      </c>
      <c r="T676">
        <f>[1]!s_west_stdnetprofit($A676,YEAR($B$1),$B$1,180)</f>
        <v>96104119</v>
      </c>
      <c r="U676">
        <f>[1]!s_west_mediannetprofit($A676,YEAR($B$1),$B$1,180)</f>
        <v>1124075000</v>
      </c>
      <c r="V676">
        <f>[1]!s_west_maxnetprofit($A676,YEAR($B$1),$B$1,180)</f>
        <v>1346000000</v>
      </c>
      <c r="W676">
        <f>[1]!s_west_minnetprofit($A676,YEAR($B$1),$B$1,180)</f>
        <v>1029000000</v>
      </c>
      <c r="X676">
        <f>[1]!s_west_netprofit($A676,YEAR($B$1)+1,$B$1,180)</f>
        <v>1429038750</v>
      </c>
      <c r="Y676">
        <f>[1]!s_west_eps($A676,YEAR($B$1)+1,$B$1,180)</f>
        <v>2.8067998886108398</v>
      </c>
      <c r="Z676">
        <f>[1]!s_west_instnum_np($A676,YEAR($B$1)+1,$B$1,180)</f>
        <v>16</v>
      </c>
      <c r="AA676">
        <f>[1]!s_west_stdnetprofit($A676,YEAR($B$1)+1,$B$1,180)</f>
        <v>184007913</v>
      </c>
      <c r="AB676">
        <f>[1]!s_west_mediannetprofit($A676,YEAR($B$1)+1,$B$1,180)</f>
        <v>1385445000</v>
      </c>
      <c r="AC676">
        <f>[1]!s_west_maxnetprofit($A676,YEAR($B$1)+1,$B$1,180)</f>
        <v>1848000000</v>
      </c>
      <c r="AD676">
        <f>[1]!s_west_minnetprofit($A676,YEAR($B$1)+1,$B$1,180)</f>
        <v>1200000000</v>
      </c>
      <c r="AE676">
        <f>[1]!s_west_avgroe($A676,YEAR($B$1),$B$1,180)</f>
        <v>21.468599319458001</v>
      </c>
      <c r="AF676">
        <f>IFERROR([1]!s_info_indexweight($A676,$B$1,"000016.SH"),"")</f>
        <v>0</v>
      </c>
      <c r="AG676">
        <f>IFERROR([1]!s_info_indexweight($A676,$B$1,"000300.SH"),"")</f>
        <v>0</v>
      </c>
      <c r="AH676">
        <f>IFERROR([1]!s_info_indexweight($A676,$B$1,"000905.SH"),"")</f>
        <v>0.14399999999999999</v>
      </c>
      <c r="AI676">
        <f>IFERROR([1]!s_info_indexweight($A676,$B$1,"000852.SH"),"")</f>
        <v>0</v>
      </c>
    </row>
    <row r="677" spans="1:35">
      <c r="A677" t="s">
        <v>709</v>
      </c>
      <c r="B677">
        <f>[1]!s_dq_close($A677,$B$1,3)</f>
        <v>42.76</v>
      </c>
      <c r="C677">
        <f>[1]!s_dq_volume($A677,$B$1)</f>
        <v>1949493</v>
      </c>
      <c r="D677">
        <f>[1]!s_dq_amount($A677,$B$1)</f>
        <v>83901830</v>
      </c>
      <c r="E677">
        <f>[1]!s_dq_turn($A677,$B$1)</f>
        <v>0.99119509515756199</v>
      </c>
      <c r="F677">
        <f>[1]!S_VAL_MV($A677,$B$1)</f>
        <v>8410082040.0799999</v>
      </c>
      <c r="G677">
        <f>[1]!s_val_ev($A677,$B$1)</f>
        <v>8410082040.0799999</v>
      </c>
      <c r="H677">
        <f>[1]!s_val_ev1($A677,$B$1)</f>
        <v>9133544578.4699993</v>
      </c>
      <c r="I677">
        <f>IFERROR([1]!s_mq_amount($A677,$B$1),"")</f>
        <v>209392676</v>
      </c>
      <c r="J677">
        <f>[1]!s_val_pe_ttm($A677,$B$1)</f>
        <v>34.970954895019503</v>
      </c>
      <c r="K677">
        <f>[1]!s_val_pb_lf($A677,$B$1)</f>
        <v>32.914058685302699</v>
      </c>
      <c r="L677">
        <f>[1]!s_val_dividendyield2($A677,$B$1)</f>
        <v>1.26048574609376</v>
      </c>
      <c r="M677">
        <f>[1]!s_val_evtoebitda($A677,$B$1)</f>
        <v>14.4028882965031</v>
      </c>
      <c r="N677">
        <f>[1]!s_risk_betar24($A677,$B$1)</f>
        <v>1.0960999727249101</v>
      </c>
      <c r="O677">
        <f>[1]!s_profitnotice_changeratio($A677,$B$1)</f>
        <v>0</v>
      </c>
      <c r="P677">
        <f>IFERROR([1]!i_pq_pctchange($A677,TEXT(DATE(YEAR($B$1),1,1),"yyyy-mm-dd"),$B$1),"")</f>
        <v>-42.449528936742901</v>
      </c>
      <c r="Q677">
        <f>[1]!s_west_netprofit($A677,YEAR($B$1),$B$1,180)</f>
        <v>406410000</v>
      </c>
      <c r="R677">
        <f>[1]!s_west_eps($A677,YEAR($B$1),$B$1,180)</f>
        <v>2.0641000270843501</v>
      </c>
      <c r="S677">
        <f>[1]!s_west_instnum_np($A677,YEAR($B$1),$B$1,180)</f>
        <v>6</v>
      </c>
      <c r="T677">
        <f>[1]!s_west_stdnetprofit($A677,YEAR($B$1),$B$1,180)</f>
        <v>35649973</v>
      </c>
      <c r="U677">
        <f>[1]!s_west_mediannetprofit($A677,YEAR($B$1),$B$1,180)</f>
        <v>414500000</v>
      </c>
      <c r="V677">
        <f>[1]!s_west_maxnetprofit($A677,YEAR($B$1),$B$1,180)</f>
        <v>438000000</v>
      </c>
      <c r="W677">
        <f>[1]!s_west_minnetprofit($A677,YEAR($B$1),$B$1,180)</f>
        <v>351460000</v>
      </c>
      <c r="X677">
        <f>[1]!s_west_netprofit($A677,YEAR($B$1)+1,$B$1,180)</f>
        <v>529755714</v>
      </c>
      <c r="Y677">
        <f>[1]!s_west_eps($A677,YEAR($B$1)+1,$B$1,180)</f>
        <v>2.69099998474121</v>
      </c>
      <c r="Z677">
        <f>[1]!s_west_instnum_np($A677,YEAR($B$1)+1,$B$1,180)</f>
        <v>7</v>
      </c>
      <c r="AA677">
        <f>[1]!s_west_stdnetprofit($A677,YEAR($B$1)+1,$B$1,180)</f>
        <v>50848478</v>
      </c>
      <c r="AB677">
        <f>[1]!s_west_mediannetprofit($A677,YEAR($B$1)+1,$B$1,180)</f>
        <v>543000000</v>
      </c>
      <c r="AC677">
        <f>[1]!s_west_maxnetprofit($A677,YEAR($B$1)+1,$B$1,180)</f>
        <v>596000000</v>
      </c>
      <c r="AD677">
        <f>[1]!s_west_minnetprofit($A677,YEAR($B$1)+1,$B$1,180)</f>
        <v>433290000</v>
      </c>
      <c r="AE677">
        <f>[1]!s_west_avgroe($A677,YEAR($B$1),$B$1,180)</f>
        <v>77.425003051757798</v>
      </c>
      <c r="AF677">
        <f>IFERROR([1]!s_info_indexweight($A677,$B$1,"000016.SH"),"")</f>
        <v>0</v>
      </c>
      <c r="AG677">
        <f>IFERROR([1]!s_info_indexweight($A677,$B$1,"000300.SH"),"")</f>
        <v>0</v>
      </c>
      <c r="AH677">
        <f>IFERROR([1]!s_info_indexweight($A677,$B$1,"000905.SH"),"")</f>
        <v>0</v>
      </c>
      <c r="AI677">
        <f>IFERROR([1]!s_info_indexweight($A677,$B$1,"000852.SH"),"")</f>
        <v>3.5999999999999997E-2</v>
      </c>
    </row>
    <row r="678" spans="1:35">
      <c r="A678" t="s">
        <v>710</v>
      </c>
      <c r="B678">
        <f>[1]!s_dq_close($A678,$B$1,3)</f>
        <v>15.02</v>
      </c>
      <c r="C678">
        <f>[1]!s_dq_volume($A678,$B$1)</f>
        <v>18805728</v>
      </c>
      <c r="D678">
        <f>[1]!s_dq_amount($A678,$B$1)</f>
        <v>284628637</v>
      </c>
      <c r="E678">
        <f>[1]!s_dq_turn($A678,$B$1)</f>
        <v>3.7120625045990598</v>
      </c>
      <c r="F678">
        <f>[1]!S_VAL_MV($A678,$B$1)</f>
        <v>7698066125.9399996</v>
      </c>
      <c r="G678">
        <f>[1]!s_val_ev($A678,$B$1)</f>
        <v>7698066125.9399996</v>
      </c>
      <c r="H678">
        <f>[1]!s_val_ev1($A678,$B$1)</f>
        <v>7912869135.8100004</v>
      </c>
      <c r="I678">
        <f>IFERROR([1]!s_mq_amount($A678,$B$1),"")</f>
        <v>621165417</v>
      </c>
      <c r="J678">
        <f>[1]!s_val_pe_ttm($A678,$B$1)</f>
        <v>129.64326477050801</v>
      </c>
      <c r="K678">
        <f>[1]!s_val_pb_lf($A678,$B$1)</f>
        <v>6.6440243721008301</v>
      </c>
      <c r="L678">
        <f>[1]!s_val_dividendyield2($A678,$B$1)</f>
        <v>0.23304718810543301</v>
      </c>
      <c r="M678">
        <f>[1]!s_val_evtoebitda($A678,$B$1)</f>
        <v>99.129006951189595</v>
      </c>
      <c r="N678">
        <f>[1]!s_risk_betar24($A678,$B$1)</f>
        <v>1.21920001506805</v>
      </c>
      <c r="O678">
        <f>[1]!s_profitnotice_changeratio($A678,$B$1)</f>
        <v>0</v>
      </c>
      <c r="P678">
        <f>IFERROR([1]!i_pq_pctchange($A678,TEXT(DATE(YEAR($B$1),1,1),"yyyy-mm-dd"),$B$1),"")</f>
        <v>-25.236436037829801</v>
      </c>
      <c r="Q678">
        <f>[1]!s_west_netprofit($A678,YEAR($B$1),$B$1,180)</f>
        <v>0</v>
      </c>
      <c r="R678">
        <f>[1]!s_west_eps($A678,YEAR($B$1),$B$1,180)</f>
        <v>0</v>
      </c>
      <c r="S678">
        <f>[1]!s_west_instnum_np($A678,YEAR($B$1),$B$1,180)</f>
        <v>0</v>
      </c>
      <c r="T678">
        <f>[1]!s_west_stdnetprofit($A678,YEAR($B$1),$B$1,180)</f>
        <v>0</v>
      </c>
      <c r="U678">
        <f>[1]!s_west_mediannetprofit($A678,YEAR($B$1),$B$1,180)</f>
        <v>0</v>
      </c>
      <c r="V678">
        <f>[1]!s_west_maxnetprofit($A678,YEAR($B$1),$B$1,180)</f>
        <v>0</v>
      </c>
      <c r="W678">
        <f>[1]!s_west_minnetprofit($A678,YEAR($B$1),$B$1,180)</f>
        <v>0</v>
      </c>
      <c r="X678">
        <f>[1]!s_west_netprofit($A678,YEAR($B$1)+1,$B$1,180)</f>
        <v>0</v>
      </c>
      <c r="Y678">
        <f>[1]!s_west_eps($A678,YEAR($B$1)+1,$B$1,180)</f>
        <v>0</v>
      </c>
      <c r="Z678">
        <f>[1]!s_west_instnum_np($A678,YEAR($B$1)+1,$B$1,180)</f>
        <v>0</v>
      </c>
      <c r="AA678">
        <f>[1]!s_west_stdnetprofit($A678,YEAR($B$1)+1,$B$1,180)</f>
        <v>0</v>
      </c>
      <c r="AB678">
        <f>[1]!s_west_mediannetprofit($A678,YEAR($B$1)+1,$B$1,180)</f>
        <v>0</v>
      </c>
      <c r="AC678">
        <f>[1]!s_west_maxnetprofit($A678,YEAR($B$1)+1,$B$1,180)</f>
        <v>0</v>
      </c>
      <c r="AD678">
        <f>[1]!s_west_minnetprofit($A678,YEAR($B$1)+1,$B$1,180)</f>
        <v>0</v>
      </c>
      <c r="AE678">
        <f>[1]!s_west_avgroe($A678,YEAR($B$1),$B$1,180)</f>
        <v>0</v>
      </c>
      <c r="AF678">
        <f>IFERROR([1]!s_info_indexweight($A678,$B$1,"000016.SH"),"")</f>
        <v>0</v>
      </c>
      <c r="AG678">
        <f>IFERROR([1]!s_info_indexweight($A678,$B$1,"000300.SH"),"")</f>
        <v>0</v>
      </c>
      <c r="AH678">
        <f>IFERROR([1]!s_info_indexweight($A678,$B$1,"000905.SH"),"")</f>
        <v>0</v>
      </c>
      <c r="AI678">
        <f>IFERROR([1]!s_info_indexweight($A678,$B$1,"000852.SH"),"")</f>
        <v>6.9000000000000006E-2</v>
      </c>
    </row>
    <row r="679" spans="1:35">
      <c r="A679" t="s">
        <v>711</v>
      </c>
      <c r="B679">
        <f>[1]!s_dq_close($A679,$B$1,3)</f>
        <v>63.67</v>
      </c>
      <c r="C679">
        <f>[1]!s_dq_volume($A679,$B$1)</f>
        <v>24891103</v>
      </c>
      <c r="D679">
        <f>[1]!s_dq_amount($A679,$B$1)</f>
        <v>1632830787</v>
      </c>
      <c r="E679">
        <f>[1]!s_dq_turn($A679,$B$1)</f>
        <v>6.7715527080807396</v>
      </c>
      <c r="F679">
        <f>[1]!S_VAL_MV($A679,$B$1)</f>
        <v>29271234746.48</v>
      </c>
      <c r="G679">
        <f>[1]!s_val_ev($A679,$B$1)</f>
        <v>29271234746.48</v>
      </c>
      <c r="H679">
        <f>[1]!s_val_ev1($A679,$B$1)</f>
        <v>29388759450.240002</v>
      </c>
      <c r="I679">
        <f>IFERROR([1]!s_mq_amount($A679,$B$1),"")</f>
        <v>3468059125</v>
      </c>
      <c r="J679">
        <f>[1]!s_val_pe_ttm($A679,$B$1)</f>
        <v>63.640213012695298</v>
      </c>
      <c r="K679">
        <f>[1]!s_val_pb_lf($A679,$B$1)</f>
        <v>2.8518180847168</v>
      </c>
      <c r="L679">
        <f>[1]!s_val_dividendyield2($A679,$B$1)</f>
        <v>0.29056070362808201</v>
      </c>
      <c r="M679">
        <f>[1]!s_val_evtoebitda($A679,$B$1)</f>
        <v>26.00323438525</v>
      </c>
      <c r="N679">
        <f>[1]!s_risk_betar24($A679,$B$1)</f>
        <v>3.0074000358581499</v>
      </c>
      <c r="O679">
        <f>[1]!s_profitnotice_changeratio($A679,$B$1)</f>
        <v>0</v>
      </c>
      <c r="P679">
        <f>IFERROR([1]!i_pq_pctchange($A679,TEXT(DATE(YEAR($B$1),1,1),"yyyy-mm-dd"),$B$1),"")</f>
        <v>-5.4244533881039496</v>
      </c>
      <c r="Q679">
        <f>[1]!s_west_netprofit($A679,YEAR($B$1),$B$1,180)</f>
        <v>623690000</v>
      </c>
      <c r="R679">
        <f>[1]!s_west_eps($A679,YEAR($B$1),$B$1,180)</f>
        <v>1.35660004615784</v>
      </c>
      <c r="S679">
        <f>[1]!s_west_instnum_np($A679,YEAR($B$1),$B$1,180)</f>
        <v>10</v>
      </c>
      <c r="T679">
        <f>[1]!s_west_stdnetprofit($A679,YEAR($B$1),$B$1,180)</f>
        <v>30099555</v>
      </c>
      <c r="U679">
        <f>[1]!s_west_mediannetprofit($A679,YEAR($B$1),$B$1,180)</f>
        <v>619500000</v>
      </c>
      <c r="V679">
        <f>[1]!s_west_maxnetprofit($A679,YEAR($B$1),$B$1,180)</f>
        <v>671000000</v>
      </c>
      <c r="W679">
        <f>[1]!s_west_minnetprofit($A679,YEAR($B$1),$B$1,180)</f>
        <v>572000000</v>
      </c>
      <c r="X679">
        <f>[1]!s_west_netprofit($A679,YEAR($B$1)+1,$B$1,180)</f>
        <v>786060000</v>
      </c>
      <c r="Y679">
        <f>[1]!s_west_eps($A679,YEAR($B$1)+1,$B$1,180)</f>
        <v>1.70980000495911</v>
      </c>
      <c r="Z679">
        <f>[1]!s_west_instnum_np($A679,YEAR($B$1)+1,$B$1,180)</f>
        <v>10</v>
      </c>
      <c r="AA679">
        <f>[1]!s_west_stdnetprofit($A679,YEAR($B$1)+1,$B$1,180)</f>
        <v>39796600</v>
      </c>
      <c r="AB679">
        <f>[1]!s_west_mediannetprofit($A679,YEAR($B$1)+1,$B$1,180)</f>
        <v>783500000</v>
      </c>
      <c r="AC679">
        <f>[1]!s_west_maxnetprofit($A679,YEAR($B$1)+1,$B$1,180)</f>
        <v>850000000</v>
      </c>
      <c r="AD679">
        <f>[1]!s_west_minnetprofit($A679,YEAR($B$1)+1,$B$1,180)</f>
        <v>733000000</v>
      </c>
      <c r="AE679">
        <f>[1]!s_west_avgroe($A679,YEAR($B$1),$B$1,180)</f>
        <v>5.7909998893737802</v>
      </c>
      <c r="AF679">
        <f>IFERROR([1]!s_info_indexweight($A679,$B$1,"000016.SH"),"")</f>
        <v>0</v>
      </c>
      <c r="AG679">
        <f>IFERROR([1]!s_info_indexweight($A679,$B$1,"000300.SH"),"")</f>
        <v>0</v>
      </c>
      <c r="AH679">
        <f>IFERROR([1]!s_info_indexweight($A679,$B$1,"000905.SH"),"")</f>
        <v>0.221</v>
      </c>
      <c r="AI679">
        <f>IFERROR([1]!s_info_indexweight($A679,$B$1,"000852.SH"),"")</f>
        <v>0</v>
      </c>
    </row>
    <row r="680" spans="1:35">
      <c r="A680" t="s">
        <v>712</v>
      </c>
      <c r="B680">
        <f>[1]!s_dq_close($A680,$B$1,3)</f>
        <v>13.22</v>
      </c>
      <c r="C680">
        <f>[1]!s_dq_volume($A680,$B$1)</f>
        <v>56081856</v>
      </c>
      <c r="D680">
        <f>[1]!s_dq_amount($A680,$B$1)</f>
        <v>746430684</v>
      </c>
      <c r="E680">
        <f>[1]!s_dq_turn($A680,$B$1)</f>
        <v>0.94266265972252505</v>
      </c>
      <c r="F680">
        <f>[1]!S_VAL_MV($A680,$B$1)</f>
        <v>87964920109.020004</v>
      </c>
      <c r="G680">
        <f>[1]!s_val_ev($A680,$B$1)</f>
        <v>87964920109.020004</v>
      </c>
      <c r="H680">
        <f>[1]!s_val_ev1($A680,$B$1)</f>
        <v>110776106583.62</v>
      </c>
      <c r="I680">
        <f>IFERROR([1]!s_mq_amount($A680,$B$1),"")</f>
        <v>1637808511</v>
      </c>
      <c r="J680">
        <f>[1]!s_val_pe_ttm($A680,$B$1)</f>
        <v>40.076461791992202</v>
      </c>
      <c r="K680">
        <f>[1]!s_val_pb_lf($A680,$B$1)</f>
        <v>2.2234034538268999</v>
      </c>
      <c r="L680">
        <f>[1]!s_val_dividendyield2($A680,$B$1)</f>
        <v>2.2665262143466198</v>
      </c>
      <c r="M680">
        <f>[1]!s_val_evtoebitda($A680,$B$1)</f>
        <v>9.0187122197690996</v>
      </c>
      <c r="N680">
        <f>[1]!s_risk_betar24($A680,$B$1)</f>
        <v>0.85820001363754295</v>
      </c>
      <c r="O680">
        <f>[1]!s_profitnotice_changeratio($A680,$B$1)</f>
        <v>0</v>
      </c>
      <c r="P680">
        <f>IFERROR([1]!i_pq_pctchange($A680,TEXT(DATE(YEAR($B$1),1,1),"yyyy-mm-dd"),$B$1),"")</f>
        <v>-21.682464454976301</v>
      </c>
      <c r="Q680">
        <f>[1]!s_west_netprofit($A680,YEAR($B$1),$B$1,180)</f>
        <v>2749901667</v>
      </c>
      <c r="R680">
        <f>[1]!s_west_eps($A680,YEAR($B$1),$B$1,180)</f>
        <v>0.41330000758171098</v>
      </c>
      <c r="S680">
        <f>[1]!s_west_instnum_np($A680,YEAR($B$1),$B$1,180)</f>
        <v>24</v>
      </c>
      <c r="T680">
        <f>[1]!s_west_stdnetprofit($A680,YEAR($B$1),$B$1,180)</f>
        <v>2800058427</v>
      </c>
      <c r="U680">
        <f>[1]!s_west_mediannetprofit($A680,YEAR($B$1),$B$1,180)</f>
        <v>1995000000</v>
      </c>
      <c r="V680">
        <f>[1]!s_west_maxnetprofit($A680,YEAR($B$1),$B$1,180)</f>
        <v>10796000000</v>
      </c>
      <c r="W680">
        <f>[1]!s_west_minnetprofit($A680,YEAR($B$1),$B$1,180)</f>
        <v>-1922330000</v>
      </c>
      <c r="X680">
        <f>[1]!s_west_netprofit($A680,YEAR($B$1)+1,$B$1,180)</f>
        <v>11880380417</v>
      </c>
      <c r="Y680">
        <f>[1]!s_west_eps($A680,YEAR($B$1)+1,$B$1,180)</f>
        <v>1.78550004959106</v>
      </c>
      <c r="Z680">
        <f>[1]!s_west_instnum_np($A680,YEAR($B$1)+1,$B$1,180)</f>
        <v>24</v>
      </c>
      <c r="AA680">
        <f>[1]!s_west_stdnetprofit($A680,YEAR($B$1)+1,$B$1,180)</f>
        <v>3191252890</v>
      </c>
      <c r="AB680">
        <f>[1]!s_west_mediannetprofit($A680,YEAR($B$1)+1,$B$1,180)</f>
        <v>11289000000</v>
      </c>
      <c r="AC680">
        <f>[1]!s_west_maxnetprofit($A680,YEAR($B$1)+1,$B$1,180)</f>
        <v>17420490000</v>
      </c>
      <c r="AD680">
        <f>[1]!s_west_minnetprofit($A680,YEAR($B$1)+1,$B$1,180)</f>
        <v>5400000000</v>
      </c>
      <c r="AE680">
        <f>[1]!s_west_avgroe($A680,YEAR($B$1),$B$1,180)</f>
        <v>5.7038998603820801</v>
      </c>
      <c r="AF680">
        <f>IFERROR([1]!s_info_indexweight($A680,$B$1,"000016.SH"),"")</f>
        <v>0</v>
      </c>
      <c r="AG680">
        <f>IFERROR([1]!s_info_indexweight($A680,$B$1,"000300.SH"),"")</f>
        <v>0.27429999999999999</v>
      </c>
      <c r="AH680">
        <f>IFERROR([1]!s_info_indexweight($A680,$B$1,"000905.SH"),"")</f>
        <v>0</v>
      </c>
      <c r="AI680">
        <f>IFERROR([1]!s_info_indexweight($A680,$B$1,"000852.SH"),"")</f>
        <v>0</v>
      </c>
    </row>
    <row r="681" spans="1:35">
      <c r="A681" t="s">
        <v>713</v>
      </c>
      <c r="B681">
        <f>[1]!s_dq_close($A681,$B$1,3)</f>
        <v>747</v>
      </c>
      <c r="C681">
        <f>[1]!s_dq_volume($A681,$B$1)</f>
        <v>38710677</v>
      </c>
      <c r="D681">
        <f>[1]!s_dq_amount($A681,$B$1)</f>
        <v>28143777060</v>
      </c>
      <c r="E681">
        <f>[1]!s_dq_turn($A681,$B$1)</f>
        <v>4.3628492350144201</v>
      </c>
      <c r="F681">
        <f>[1]!S_VAL_MV($A681,$B$1)</f>
        <v>743935531104</v>
      </c>
      <c r="G681">
        <f>[1]!s_val_ev($A681,$B$1)</f>
        <v>743935531104</v>
      </c>
      <c r="H681">
        <f>[1]!s_val_ev1($A681,$B$1)</f>
        <v>743949246552.95996</v>
      </c>
      <c r="I681">
        <f>IFERROR([1]!s_mq_amount($A681,$B$1),"")</f>
        <v>48528909587</v>
      </c>
      <c r="J681">
        <f>[1]!s_val_pe_ttm($A681,$B$1)</f>
        <v>69.270195007324205</v>
      </c>
      <c r="K681">
        <f>[1]!s_val_pb_lf($A681,$B$1)</f>
        <v>36.450969696044901</v>
      </c>
      <c r="L681">
        <f>[1]!s_val_dividendyield2($A681,$B$1)</f>
        <v>0</v>
      </c>
      <c r="M681">
        <f>[1]!s_val_evtoebitda($A681,$B$1)</f>
        <v>65.788683967621594</v>
      </c>
      <c r="N681">
        <f>[1]!s_risk_betar24($A681,$B$1)</f>
        <v>2.2939000129699698</v>
      </c>
      <c r="O681">
        <f>[1]!s_profitnotice_changeratio($A681,$B$1)</f>
        <v>0</v>
      </c>
      <c r="P681">
        <f>IFERROR([1]!i_pq_pctchange($A681,TEXT(DATE(YEAR($B$1),1,1),"yyyy-mm-dd"),$B$1),"")</f>
        <v>73.366134422577005</v>
      </c>
      <c r="Q681">
        <f>[1]!s_west_netprofit($A681,YEAR($B$1),$B$1,180)</f>
        <v>18664102941</v>
      </c>
      <c r="R681">
        <f>[1]!s_west_eps($A681,YEAR($B$1),$B$1,180)</f>
        <v>18.7409992218018</v>
      </c>
      <c r="S681">
        <f>[1]!s_west_instnum_np($A681,YEAR($B$1),$B$1,180)</f>
        <v>17</v>
      </c>
      <c r="T681">
        <f>[1]!s_west_stdnetprofit($A681,YEAR($B$1),$B$1,180)</f>
        <v>3075812795</v>
      </c>
      <c r="U681">
        <f>[1]!s_west_mediannetprofit($A681,YEAR($B$1),$B$1,180)</f>
        <v>17907000000</v>
      </c>
      <c r="V681">
        <f>[1]!s_west_maxnetprofit($A681,YEAR($B$1),$B$1,180)</f>
        <v>27017000000</v>
      </c>
      <c r="W681">
        <f>[1]!s_west_minnetprofit($A681,YEAR($B$1),$B$1,180)</f>
        <v>12509000000</v>
      </c>
      <c r="X681">
        <f>[1]!s_west_netprofit($A681,YEAR($B$1)+1,$B$1,180)</f>
        <v>29957034706</v>
      </c>
      <c r="Y681">
        <f>[1]!s_west_eps($A681,YEAR($B$1)+1,$B$1,180)</f>
        <v>30.080400466918899</v>
      </c>
      <c r="Z681">
        <f>[1]!s_west_instnum_np($A681,YEAR($B$1)+1,$B$1,180)</f>
        <v>17</v>
      </c>
      <c r="AA681">
        <f>[1]!s_west_stdnetprofit($A681,YEAR($B$1)+1,$B$1,180)</f>
        <v>11088651477</v>
      </c>
      <c r="AB681">
        <f>[1]!s_west_mediannetprofit($A681,YEAR($B$1)+1,$B$1,180)</f>
        <v>27579000000</v>
      </c>
      <c r="AC681">
        <f>[1]!s_west_maxnetprofit($A681,YEAR($B$1)+1,$B$1,180)</f>
        <v>61931000000</v>
      </c>
      <c r="AD681">
        <f>[1]!s_west_minnetprofit($A681,YEAR($B$1)+1,$B$1,180)</f>
        <v>15138000000</v>
      </c>
      <c r="AE681">
        <f>[1]!s_west_avgroe($A681,YEAR($B$1),$B$1,180)</f>
        <v>54.565299987792997</v>
      </c>
      <c r="AF681">
        <f>IFERROR([1]!s_info_indexweight($A681,$B$1,"000016.SH"),"")</f>
        <v>0</v>
      </c>
      <c r="AG681">
        <f>IFERROR([1]!s_info_indexweight($A681,$B$1,"000300.SH"),"")</f>
        <v>2.5548000000000002</v>
      </c>
      <c r="AH681">
        <f>IFERROR([1]!s_info_indexweight($A681,$B$1,"000905.SH"),"")</f>
        <v>0</v>
      </c>
      <c r="AI681">
        <f>IFERROR([1]!s_info_indexweight($A681,$B$1,"000852.SH"),"")</f>
        <v>0</v>
      </c>
    </row>
    <row r="682" spans="1:35">
      <c r="A682" t="s">
        <v>714</v>
      </c>
      <c r="B682">
        <f>[1]!s_dq_close($A682,$B$1,3)</f>
        <v>9.26</v>
      </c>
      <c r="C682">
        <f>[1]!s_dq_volume($A682,$B$1)</f>
        <v>20155853</v>
      </c>
      <c r="D682">
        <f>[1]!s_dq_amount($A682,$B$1)</f>
        <v>182561811</v>
      </c>
      <c r="E682">
        <f>[1]!s_dq_turn($A682,$B$1)</f>
        <v>3.23349447930052</v>
      </c>
      <c r="F682">
        <f>[1]!S_VAL_MV($A682,$B$1)</f>
        <v>7023279206.2799997</v>
      </c>
      <c r="G682">
        <f>[1]!s_val_ev($A682,$B$1)</f>
        <v>7023279206.2799997</v>
      </c>
      <c r="H682">
        <f>[1]!s_val_ev1($A682,$B$1)</f>
        <v>7662107223.0699997</v>
      </c>
      <c r="I682">
        <f>IFERROR([1]!s_mq_amount($A682,$B$1),"")</f>
        <v>327627955</v>
      </c>
      <c r="J682">
        <f>[1]!s_val_pe_ttm($A682,$B$1)</f>
        <v>40.175846099853501</v>
      </c>
      <c r="K682">
        <f>[1]!s_val_pb_lf($A682,$B$1)</f>
        <v>2.80858254432678</v>
      </c>
      <c r="L682">
        <f>[1]!s_val_dividendyield2($A682,$B$1)</f>
        <v>0</v>
      </c>
      <c r="M682">
        <f>[1]!s_val_evtoebitda($A682,$B$1)</f>
        <v>24.819254393673301</v>
      </c>
      <c r="N682">
        <f>[1]!s_risk_betar24($A682,$B$1)</f>
        <v>1.5457999706268299</v>
      </c>
      <c r="O682">
        <f>[1]!s_profitnotice_changeratio($A682,$B$1)</f>
        <v>0</v>
      </c>
      <c r="P682">
        <f>IFERROR([1]!i_pq_pctchange($A682,TEXT(DATE(YEAR($B$1),1,1),"yyyy-mm-dd"),$B$1),"")</f>
        <v>-34.326241134751797</v>
      </c>
      <c r="Q682">
        <f>[1]!s_west_netprofit($A682,YEAR($B$1),$B$1,180)</f>
        <v>218000000</v>
      </c>
      <c r="R682">
        <f>[1]!s_west_eps($A682,YEAR($B$1),$B$1,180)</f>
        <v>0.28740000724792503</v>
      </c>
      <c r="S682">
        <f>[1]!s_west_instnum_np($A682,YEAR($B$1),$B$1,180)</f>
        <v>1</v>
      </c>
      <c r="T682">
        <f>[1]!s_west_stdnetprofit($A682,YEAR($B$1),$B$1,180)</f>
        <v>0</v>
      </c>
      <c r="U682">
        <f>[1]!s_west_mediannetprofit($A682,YEAR($B$1),$B$1,180)</f>
        <v>218000000</v>
      </c>
      <c r="V682">
        <f>[1]!s_west_maxnetprofit($A682,YEAR($B$1),$B$1,180)</f>
        <v>218000000</v>
      </c>
      <c r="W682">
        <f>[1]!s_west_minnetprofit($A682,YEAR($B$1),$B$1,180)</f>
        <v>218000000</v>
      </c>
      <c r="X682">
        <f>[1]!s_west_netprofit($A682,YEAR($B$1)+1,$B$1,180)</f>
        <v>245000000</v>
      </c>
      <c r="Y682">
        <f>[1]!s_west_eps($A682,YEAR($B$1)+1,$B$1,180)</f>
        <v>0.32300001382827798</v>
      </c>
      <c r="Z682">
        <f>[1]!s_west_instnum_np($A682,YEAR($B$1)+1,$B$1,180)</f>
        <v>1</v>
      </c>
      <c r="AA682">
        <f>[1]!s_west_stdnetprofit($A682,YEAR($B$1)+1,$B$1,180)</f>
        <v>0</v>
      </c>
      <c r="AB682">
        <f>[1]!s_west_mediannetprofit($A682,YEAR($B$1)+1,$B$1,180)</f>
        <v>245000000</v>
      </c>
      <c r="AC682">
        <f>[1]!s_west_maxnetprofit($A682,YEAR($B$1)+1,$B$1,180)</f>
        <v>245000000</v>
      </c>
      <c r="AD682">
        <f>[1]!s_west_minnetprofit($A682,YEAR($B$1)+1,$B$1,180)</f>
        <v>245000000</v>
      </c>
      <c r="AE682">
        <f>[1]!s_west_avgroe($A682,YEAR($B$1),$B$1,180)</f>
        <v>8.1999998092651403</v>
      </c>
      <c r="AF682">
        <f>IFERROR([1]!s_info_indexweight($A682,$B$1,"000016.SH"),"")</f>
        <v>0</v>
      </c>
      <c r="AG682">
        <f>IFERROR([1]!s_info_indexweight($A682,$B$1,"000300.SH"),"")</f>
        <v>0</v>
      </c>
      <c r="AH682">
        <f>IFERROR([1]!s_info_indexweight($A682,$B$1,"000905.SH"),"")</f>
        <v>0</v>
      </c>
      <c r="AI682">
        <f>IFERROR([1]!s_info_indexweight($A682,$B$1,"000852.SH"),"")</f>
        <v>4.9000000000000002E-2</v>
      </c>
    </row>
    <row r="683" spans="1:35">
      <c r="A683" t="s">
        <v>715</v>
      </c>
      <c r="B683">
        <f>[1]!s_dq_close($A683,$B$1,3)</f>
        <v>18.13</v>
      </c>
      <c r="C683">
        <f>[1]!s_dq_volume($A683,$B$1)</f>
        <v>5362649</v>
      </c>
      <c r="D683">
        <f>[1]!s_dq_amount($A683,$B$1)</f>
        <v>98293632</v>
      </c>
      <c r="E683">
        <f>[1]!s_dq_turn($A683,$B$1)</f>
        <v>1.0464068800828601</v>
      </c>
      <c r="F683">
        <f>[1]!S_VAL_MV($A683,$B$1)</f>
        <v>14478713635.75</v>
      </c>
      <c r="G683">
        <f>[1]!s_val_ev($A683,$B$1)</f>
        <v>14478713635.75</v>
      </c>
      <c r="H683">
        <f>[1]!s_val_ev1($A683,$B$1)</f>
        <v>15720121357.200001</v>
      </c>
      <c r="I683">
        <f>IFERROR([1]!s_mq_amount($A683,$B$1),"")</f>
        <v>213115998</v>
      </c>
      <c r="J683">
        <f>[1]!s_val_pe_ttm($A683,$B$1)</f>
        <v>25.646442413330099</v>
      </c>
      <c r="K683">
        <f>[1]!s_val_pb_lf($A683,$B$1)</f>
        <v>4.5557808876037598</v>
      </c>
      <c r="L683">
        <f>[1]!s_val_dividendyield2($A683,$B$1)</f>
        <v>2.7811070702148202</v>
      </c>
      <c r="M683">
        <f>[1]!s_val_evtoebitda($A683,$B$1)</f>
        <v>18.254166897088002</v>
      </c>
      <c r="N683">
        <f>[1]!s_risk_betar24($A683,$B$1)</f>
        <v>1.51839995384216</v>
      </c>
      <c r="O683">
        <f>[1]!s_profitnotice_changeratio($A683,$B$1)</f>
        <v>0</v>
      </c>
      <c r="P683">
        <f>IFERROR([1]!i_pq_pctchange($A683,TEXT(DATE(YEAR($B$1),1,1),"yyyy-mm-dd"),$B$1),"")</f>
        <v>-5.2240288488326003</v>
      </c>
      <c r="Q683">
        <f>[1]!s_west_netprofit($A683,YEAR($B$1),$B$1,180)</f>
        <v>656715000</v>
      </c>
      <c r="R683">
        <f>[1]!s_west_eps($A683,YEAR($B$1),$B$1,180)</f>
        <v>0.82220000028610196</v>
      </c>
      <c r="S683">
        <f>[1]!s_west_instnum_np($A683,YEAR($B$1),$B$1,180)</f>
        <v>4</v>
      </c>
      <c r="T683">
        <f>[1]!s_west_stdnetprofit($A683,YEAR($B$1),$B$1,180)</f>
        <v>22097952</v>
      </c>
      <c r="U683">
        <f>[1]!s_west_mediannetprofit($A683,YEAR($B$1),$B$1,180)</f>
        <v>651695000</v>
      </c>
      <c r="V683">
        <f>[1]!s_west_maxnetprofit($A683,YEAR($B$1),$B$1,180)</f>
        <v>687000000</v>
      </c>
      <c r="W683">
        <f>[1]!s_west_minnetprofit($A683,YEAR($B$1),$B$1,180)</f>
        <v>636470000</v>
      </c>
      <c r="X683">
        <f>[1]!s_west_netprofit($A683,YEAR($B$1)+1,$B$1,180)</f>
        <v>731727500</v>
      </c>
      <c r="Y683">
        <f>[1]!s_west_eps($A683,YEAR($B$1)+1,$B$1,180)</f>
        <v>0.91610002517700195</v>
      </c>
      <c r="Z683">
        <f>[1]!s_west_instnum_np($A683,YEAR($B$1)+1,$B$1,180)</f>
        <v>4</v>
      </c>
      <c r="AA683">
        <f>[1]!s_west_stdnetprofit($A683,YEAR($B$1)+1,$B$1,180)</f>
        <v>41502646</v>
      </c>
      <c r="AB683">
        <f>[1]!s_west_mediannetprofit($A683,YEAR($B$1)+1,$B$1,180)</f>
        <v>723600000</v>
      </c>
      <c r="AC683">
        <f>[1]!s_west_maxnetprofit($A683,YEAR($B$1)+1,$B$1,180)</f>
        <v>789000000</v>
      </c>
      <c r="AD683">
        <f>[1]!s_west_minnetprofit($A683,YEAR($B$1)+1,$B$1,180)</f>
        <v>690710000</v>
      </c>
      <c r="AE683">
        <f>[1]!s_west_avgroe($A683,YEAR($B$1),$B$1,180)</f>
        <v>17.674999237060501</v>
      </c>
      <c r="AF683">
        <f>IFERROR([1]!s_info_indexweight($A683,$B$1,"000016.SH"),"")</f>
        <v>0</v>
      </c>
      <c r="AG683">
        <f>IFERROR([1]!s_info_indexweight($A683,$B$1,"000300.SH"),"")</f>
        <v>0</v>
      </c>
      <c r="AH683">
        <f>IFERROR([1]!s_info_indexweight($A683,$B$1,"000905.SH"),"")</f>
        <v>8.3000000000000004E-2</v>
      </c>
      <c r="AI683">
        <f>IFERROR([1]!s_info_indexweight($A683,$B$1,"000852.SH"),"")</f>
        <v>0</v>
      </c>
    </row>
    <row r="684" spans="1:35">
      <c r="A684" t="s">
        <v>716</v>
      </c>
      <c r="B684">
        <f>[1]!s_dq_close($A684,$B$1,3)</f>
        <v>234.6</v>
      </c>
      <c r="C684">
        <f>[1]!s_dq_volume($A684,$B$1)</f>
        <v>20191138</v>
      </c>
      <c r="D684">
        <f>[1]!s_dq_amount($A684,$B$1)</f>
        <v>4646818901</v>
      </c>
      <c r="E684">
        <f>[1]!s_dq_turn($A684,$B$1)</f>
        <v>7.4133427243599703</v>
      </c>
      <c r="F684">
        <f>[1]!S_VAL_MV($A684,$B$1)</f>
        <v>69125975728.800003</v>
      </c>
      <c r="G684">
        <f>[1]!s_val_ev($A684,$B$1)</f>
        <v>69125975728.800003</v>
      </c>
      <c r="H684">
        <f>[1]!s_val_ev1($A684,$B$1)</f>
        <v>69416742528.970001</v>
      </c>
      <c r="I684">
        <f>IFERROR([1]!s_mq_amount($A684,$B$1),"")</f>
        <v>10576562702</v>
      </c>
      <c r="J684">
        <f>[1]!s_val_pe_ttm($A684,$B$1)</f>
        <v>184.22964477539099</v>
      </c>
      <c r="K684">
        <f>[1]!s_val_pb_lf($A684,$B$1)</f>
        <v>32.679061889648402</v>
      </c>
      <c r="L684">
        <f>[1]!s_val_dividendyield2($A684,$B$1)</f>
        <v>3.36892723675472E-2</v>
      </c>
      <c r="M684">
        <f>[1]!s_val_evtoebitda($A684,$B$1)</f>
        <v>96.645192118413405</v>
      </c>
      <c r="N684">
        <f>[1]!s_risk_betar24($A684,$B$1)</f>
        <v>2.1777000427246098</v>
      </c>
      <c r="O684">
        <f>[1]!s_profitnotice_changeratio($A684,$B$1)</f>
        <v>0</v>
      </c>
      <c r="P684">
        <f>IFERROR([1]!i_pq_pctchange($A684,TEXT(DATE(YEAR($B$1),1,1),"yyyy-mm-dd"),$B$1),"")</f>
        <v>65.211267605633793</v>
      </c>
      <c r="Q684">
        <f>[1]!s_west_netprofit($A684,YEAR($B$1),$B$1,180)</f>
        <v>1094000000</v>
      </c>
      <c r="R684">
        <f>[1]!s_west_eps($A684,YEAR($B$1),$B$1,180)</f>
        <v>3.7128000259399401</v>
      </c>
      <c r="S684">
        <f>[1]!s_west_instnum_np($A684,YEAR($B$1),$B$1,180)</f>
        <v>1</v>
      </c>
      <c r="T684">
        <f>[1]!s_west_stdnetprofit($A684,YEAR($B$1),$B$1,180)</f>
        <v>0</v>
      </c>
      <c r="U684">
        <f>[1]!s_west_mediannetprofit($A684,YEAR($B$1),$B$1,180)</f>
        <v>1094000000</v>
      </c>
      <c r="V684">
        <f>[1]!s_west_maxnetprofit($A684,YEAR($B$1),$B$1,180)</f>
        <v>1094000000</v>
      </c>
      <c r="W684">
        <f>[1]!s_west_minnetprofit($A684,YEAR($B$1),$B$1,180)</f>
        <v>1094000000</v>
      </c>
      <c r="X684">
        <f>[1]!s_west_netprofit($A684,YEAR($B$1)+1,$B$1,180)</f>
        <v>2041000000</v>
      </c>
      <c r="Y684">
        <f>[1]!s_west_eps($A684,YEAR($B$1)+1,$B$1,180)</f>
        <v>6.9267997741699201</v>
      </c>
      <c r="Z684">
        <f>[1]!s_west_instnum_np($A684,YEAR($B$1)+1,$B$1,180)</f>
        <v>1</v>
      </c>
      <c r="AA684">
        <f>[1]!s_west_stdnetprofit($A684,YEAR($B$1)+1,$B$1,180)</f>
        <v>0</v>
      </c>
      <c r="AB684">
        <f>[1]!s_west_mediannetprofit($A684,YEAR($B$1)+1,$B$1,180)</f>
        <v>2041000000</v>
      </c>
      <c r="AC684">
        <f>[1]!s_west_maxnetprofit($A684,YEAR($B$1)+1,$B$1,180)</f>
        <v>2041000000</v>
      </c>
      <c r="AD684">
        <f>[1]!s_west_minnetprofit($A684,YEAR($B$1)+1,$B$1,180)</f>
        <v>2041000000</v>
      </c>
      <c r="AE684">
        <f>[1]!s_west_avgroe($A684,YEAR($B$1),$B$1,180)</f>
        <v>39.810001373291001</v>
      </c>
      <c r="AF684">
        <f>IFERROR([1]!s_info_indexweight($A684,$B$1,"000016.SH"),"")</f>
        <v>0</v>
      </c>
      <c r="AG684">
        <f>IFERROR([1]!s_info_indexweight($A684,$B$1,"000300.SH"),"")</f>
        <v>0</v>
      </c>
      <c r="AH684">
        <f>IFERROR([1]!s_info_indexweight($A684,$B$1,"000905.SH"),"")</f>
        <v>0</v>
      </c>
      <c r="AI684">
        <f>IFERROR([1]!s_info_indexweight($A684,$B$1,"000852.SH"),"")</f>
        <v>0.626</v>
      </c>
    </row>
    <row r="685" spans="1:35">
      <c r="A685" t="s">
        <v>717</v>
      </c>
      <c r="B685">
        <f>[1]!s_dq_close($A685,$B$1,3)</f>
        <v>48.33</v>
      </c>
      <c r="C685">
        <f>[1]!s_dq_volume($A685,$B$1)</f>
        <v>15500071</v>
      </c>
      <c r="D685">
        <f>[1]!s_dq_amount($A685,$B$1)</f>
        <v>757181851</v>
      </c>
      <c r="E685">
        <f>[1]!s_dq_turn($A685,$B$1)</f>
        <v>3.6958374521862201</v>
      </c>
      <c r="F685">
        <f>[1]!S_VAL_MV($A685,$B$1)</f>
        <v>20334066632.189999</v>
      </c>
      <c r="G685">
        <f>[1]!s_val_ev($A685,$B$1)</f>
        <v>20334066632.189999</v>
      </c>
      <c r="H685">
        <f>[1]!s_val_ev1($A685,$B$1)</f>
        <v>22856204862.549999</v>
      </c>
      <c r="I685">
        <f>IFERROR([1]!s_mq_amount($A685,$B$1),"")</f>
        <v>1684882537</v>
      </c>
      <c r="J685">
        <f>[1]!s_val_pe_ttm($A685,$B$1)</f>
        <v>46.092601776122997</v>
      </c>
      <c r="K685">
        <f>[1]!s_val_pb_lf($A685,$B$1)</f>
        <v>2.9925670623779301</v>
      </c>
      <c r="L685">
        <f>[1]!s_val_dividendyield2($A685,$B$1)</f>
        <v>0.41161059383405801</v>
      </c>
      <c r="M685">
        <f>[1]!s_val_evtoebitda($A685,$B$1)</f>
        <v>21.635334511083201</v>
      </c>
      <c r="N685">
        <f>[1]!s_risk_betar24($A685,$B$1)</f>
        <v>1.50059998035431</v>
      </c>
      <c r="O685">
        <f>[1]!s_profitnotice_changeratio($A685,$B$1)</f>
        <v>0</v>
      </c>
      <c r="P685">
        <f>IFERROR([1]!i_pq_pctchange($A685,TEXT(DATE(YEAR($B$1),1,1),"yyyy-mm-dd"),$B$1),"")</f>
        <v>3.5125294495609301</v>
      </c>
      <c r="Q685">
        <f>[1]!s_west_netprofit($A685,YEAR($B$1),$B$1,180)</f>
        <v>563290000</v>
      </c>
      <c r="R685">
        <f>[1]!s_west_eps($A685,YEAR($B$1),$B$1,180)</f>
        <v>1.3364000320434599</v>
      </c>
      <c r="S685">
        <f>[1]!s_west_instnum_np($A685,YEAR($B$1),$B$1,180)</f>
        <v>3</v>
      </c>
      <c r="T685">
        <f>[1]!s_west_stdnetprofit($A685,YEAR($B$1),$B$1,180)</f>
        <v>36528514</v>
      </c>
      <c r="U685">
        <f>[1]!s_west_mediannetprofit($A685,YEAR($B$1),$B$1,180)</f>
        <v>547870000</v>
      </c>
      <c r="V685">
        <f>[1]!s_west_maxnetprofit($A685,YEAR($B$1),$B$1,180)</f>
        <v>605000000</v>
      </c>
      <c r="W685">
        <f>[1]!s_west_minnetprofit($A685,YEAR($B$1),$B$1,180)</f>
        <v>537000000</v>
      </c>
      <c r="X685">
        <f>[1]!s_west_netprofit($A685,YEAR($B$1)+1,$B$1,180)</f>
        <v>773396667</v>
      </c>
      <c r="Y685">
        <f>[1]!s_west_eps($A685,YEAR($B$1)+1,$B$1,180)</f>
        <v>1.83490002155304</v>
      </c>
      <c r="Z685">
        <f>[1]!s_west_instnum_np($A685,YEAR($B$1)+1,$B$1,180)</f>
        <v>3</v>
      </c>
      <c r="AA685">
        <f>[1]!s_west_stdnetprofit($A685,YEAR($B$1)+1,$B$1,180)</f>
        <v>22343277</v>
      </c>
      <c r="AB685">
        <f>[1]!s_west_mediannetprofit($A685,YEAR($B$1)+1,$B$1,180)</f>
        <v>761000000</v>
      </c>
      <c r="AC685">
        <f>[1]!s_west_maxnetprofit($A685,YEAR($B$1)+1,$B$1,180)</f>
        <v>799190000</v>
      </c>
      <c r="AD685">
        <f>[1]!s_west_minnetprofit($A685,YEAR($B$1)+1,$B$1,180)</f>
        <v>760000000</v>
      </c>
      <c r="AE685">
        <f>[1]!s_west_avgroe($A685,YEAR($B$1),$B$1,180)</f>
        <v>8.8367004394531197</v>
      </c>
      <c r="AF685">
        <f>IFERROR([1]!s_info_indexweight($A685,$B$1,"000016.SH"),"")</f>
        <v>0</v>
      </c>
      <c r="AG685">
        <f>IFERROR([1]!s_info_indexweight($A685,$B$1,"000300.SH"),"")</f>
        <v>0</v>
      </c>
      <c r="AH685">
        <f>IFERROR([1]!s_info_indexweight($A685,$B$1,"000905.SH"),"")</f>
        <v>0.126</v>
      </c>
      <c r="AI685">
        <f>IFERROR([1]!s_info_indexweight($A685,$B$1,"000852.SH"),"")</f>
        <v>0</v>
      </c>
    </row>
    <row r="686" spans="1:35">
      <c r="A686" t="s">
        <v>718</v>
      </c>
      <c r="B686">
        <f>[1]!s_dq_close($A686,$B$1,3)</f>
        <v>187</v>
      </c>
      <c r="C686">
        <f>[1]!s_dq_volume($A686,$B$1)</f>
        <v>8882250</v>
      </c>
      <c r="D686">
        <f>[1]!s_dq_amount($A686,$B$1)</f>
        <v>1682049231</v>
      </c>
      <c r="E686">
        <f>[1]!s_dq_turn($A686,$B$1)</f>
        <v>3.9120428050881202</v>
      </c>
      <c r="F686">
        <f>[1]!S_VAL_MV($A686,$B$1)</f>
        <v>52312502374</v>
      </c>
      <c r="G686">
        <f>[1]!s_val_ev($A686,$B$1)</f>
        <v>52312502374</v>
      </c>
      <c r="H686">
        <f>[1]!s_val_ev1($A686,$B$1)</f>
        <v>56329444451.860001</v>
      </c>
      <c r="I686">
        <f>IFERROR([1]!s_mq_amount($A686,$B$1),"")</f>
        <v>4054443653</v>
      </c>
      <c r="J686">
        <f>[1]!s_val_pe_ttm($A686,$B$1)</f>
        <v>600.35394287109398</v>
      </c>
      <c r="K686">
        <f>[1]!s_val_pb_lf($A686,$B$1)</f>
        <v>12.6951494216919</v>
      </c>
      <c r="L686">
        <f>[1]!s_val_dividendyield2($A686,$B$1)</f>
        <v>0.10695187165775399</v>
      </c>
      <c r="M686">
        <f>[1]!s_val_evtoebitda($A686,$B$1)</f>
        <v>149.49886821036301</v>
      </c>
      <c r="N686">
        <f>[1]!s_risk_betar24($A686,$B$1)</f>
        <v>1.62150001525879</v>
      </c>
      <c r="O686">
        <f>[1]!s_profitnotice_changeratio($A686,$B$1)</f>
        <v>0</v>
      </c>
      <c r="P686">
        <f>IFERROR([1]!i_pq_pctchange($A686,TEXT(DATE(YEAR($B$1),1,1),"yyyy-mm-dd"),$B$1),"")</f>
        <v>105.238971305486</v>
      </c>
      <c r="Q686">
        <f>[1]!s_west_netprofit($A686,YEAR($B$1),$B$1,180)</f>
        <v>340166000</v>
      </c>
      <c r="R686">
        <f>[1]!s_west_eps($A686,YEAR($B$1),$B$1,180)</f>
        <v>1.21529996395111</v>
      </c>
      <c r="S686">
        <f>[1]!s_west_instnum_np($A686,YEAR($B$1),$B$1,180)</f>
        <v>10</v>
      </c>
      <c r="T686">
        <f>[1]!s_west_stdnetprofit($A686,YEAR($B$1),$B$1,180)</f>
        <v>36318569</v>
      </c>
      <c r="U686">
        <f>[1]!s_west_mediannetprofit($A686,YEAR($B$1),$B$1,180)</f>
        <v>346000000</v>
      </c>
      <c r="V686">
        <f>[1]!s_west_maxnetprofit($A686,YEAR($B$1),$B$1,180)</f>
        <v>379270000</v>
      </c>
      <c r="W686">
        <f>[1]!s_west_minnetprofit($A686,YEAR($B$1),$B$1,180)</f>
        <v>250000000</v>
      </c>
      <c r="X686">
        <f>[1]!s_west_netprofit($A686,YEAR($B$1)+1,$B$1,180)</f>
        <v>574543000</v>
      </c>
      <c r="Y686">
        <f>[1]!s_west_eps($A686,YEAR($B$1)+1,$B$1,180)</f>
        <v>2.0527000427246098</v>
      </c>
      <c r="Z686">
        <f>[1]!s_west_instnum_np($A686,YEAR($B$1)+1,$B$1,180)</f>
        <v>10</v>
      </c>
      <c r="AA686">
        <f>[1]!s_west_stdnetprofit($A686,YEAR($B$1)+1,$B$1,180)</f>
        <v>46857948</v>
      </c>
      <c r="AB686">
        <f>[1]!s_west_mediannetprofit($A686,YEAR($B$1)+1,$B$1,180)</f>
        <v>571775000</v>
      </c>
      <c r="AC686">
        <f>[1]!s_west_maxnetprofit($A686,YEAR($B$1)+1,$B$1,180)</f>
        <v>632260000</v>
      </c>
      <c r="AD686">
        <f>[1]!s_west_minnetprofit($A686,YEAR($B$1)+1,$B$1,180)</f>
        <v>492000000</v>
      </c>
      <c r="AE686">
        <f>[1]!s_west_avgroe($A686,YEAR($B$1),$B$1,180)</f>
        <v>7.9320001602172896</v>
      </c>
      <c r="AF686">
        <f>IFERROR([1]!s_info_indexweight($A686,$B$1,"000016.SH"),"")</f>
        <v>0</v>
      </c>
      <c r="AG686">
        <f>IFERROR([1]!s_info_indexweight($A686,$B$1,"000300.SH"),"")</f>
        <v>0</v>
      </c>
      <c r="AH686">
        <f>IFERROR([1]!s_info_indexweight($A686,$B$1,"000905.SH"),"")</f>
        <v>0.36099999999999999</v>
      </c>
      <c r="AI686">
        <f>IFERROR([1]!s_info_indexweight($A686,$B$1,"000852.SH"),"")</f>
        <v>0</v>
      </c>
    </row>
    <row r="687" spans="1:35">
      <c r="A687" t="s">
        <v>719</v>
      </c>
      <c r="B687">
        <f>[1]!s_dq_close($A687,$B$1,3)</f>
        <v>16.25</v>
      </c>
      <c r="C687">
        <f>[1]!s_dq_volume($A687,$B$1)</f>
        <v>81155634</v>
      </c>
      <c r="D687">
        <f>[1]!s_dq_amount($A687,$B$1)</f>
        <v>1328919050</v>
      </c>
      <c r="E687">
        <f>[1]!s_dq_turn($A687,$B$1)</f>
        <v>6.7150578754281902</v>
      </c>
      <c r="F687">
        <f>[1]!S_VAL_MV($A687,$B$1)</f>
        <v>21867797883.75</v>
      </c>
      <c r="G687">
        <f>[1]!s_val_ev($A687,$B$1)</f>
        <v>21867797883.75</v>
      </c>
      <c r="H687">
        <f>[1]!s_val_ev1($A687,$B$1)</f>
        <v>34617960829.580002</v>
      </c>
      <c r="I687">
        <f>IFERROR([1]!s_mq_amount($A687,$B$1),"")</f>
        <v>3374251059</v>
      </c>
      <c r="J687">
        <f>[1]!s_val_pe_ttm($A687,$B$1)</f>
        <v>1154.99780273438</v>
      </c>
      <c r="K687">
        <f>[1]!s_val_pb_lf($A687,$B$1)</f>
        <v>2.2445480823516801</v>
      </c>
      <c r="L687">
        <f>[1]!s_val_dividendyield2($A687,$B$1)</f>
        <v>6.0630476193729799E-2</v>
      </c>
      <c r="M687">
        <f>[1]!s_val_evtoebitda($A687,$B$1)</f>
        <v>29.934899600506299</v>
      </c>
      <c r="N687">
        <f>[1]!s_risk_betar24($A687,$B$1)</f>
        <v>1.6131999492645299</v>
      </c>
      <c r="O687">
        <f>[1]!s_profitnotice_changeratio($A687,$B$1)</f>
        <v>0</v>
      </c>
      <c r="P687">
        <f>IFERROR([1]!i_pq_pctchange($A687,TEXT(DATE(YEAR($B$1),1,1),"yyyy-mm-dd"),$B$1),"")</f>
        <v>6.6216793852399602</v>
      </c>
      <c r="Q687">
        <f>[1]!s_west_netprofit($A687,YEAR($B$1),$B$1,180)</f>
        <v>721000000</v>
      </c>
      <c r="R687">
        <f>[1]!s_west_eps($A687,YEAR($B$1),$B$1,180)</f>
        <v>0.535700023174286</v>
      </c>
      <c r="S687">
        <f>[1]!s_west_instnum_np($A687,YEAR($B$1),$B$1,180)</f>
        <v>4</v>
      </c>
      <c r="T687">
        <f>[1]!s_west_stdnetprofit($A687,YEAR($B$1),$B$1,180)</f>
        <v>69330128</v>
      </c>
      <c r="U687">
        <f>[1]!s_west_mediannetprofit($A687,YEAR($B$1),$B$1,180)</f>
        <v>741000000</v>
      </c>
      <c r="V687">
        <f>[1]!s_west_maxnetprofit($A687,YEAR($B$1),$B$1,180)</f>
        <v>780000000</v>
      </c>
      <c r="W687">
        <f>[1]!s_west_minnetprofit($A687,YEAR($B$1),$B$1,180)</f>
        <v>622000000</v>
      </c>
      <c r="X687">
        <f>[1]!s_west_netprofit($A687,YEAR($B$1)+1,$B$1,180)</f>
        <v>1191500000</v>
      </c>
      <c r="Y687">
        <f>[1]!s_west_eps($A687,YEAR($B$1)+1,$B$1,180)</f>
        <v>0.88520002365112305</v>
      </c>
      <c r="Z687">
        <f>[1]!s_west_instnum_np($A687,YEAR($B$1)+1,$B$1,180)</f>
        <v>4</v>
      </c>
      <c r="AA687">
        <f>[1]!s_west_stdnetprofit($A687,YEAR($B$1)+1,$B$1,180)</f>
        <v>131459753</v>
      </c>
      <c r="AB687">
        <f>[1]!s_west_mediannetprofit($A687,YEAR($B$1)+1,$B$1,180)</f>
        <v>1200500000</v>
      </c>
      <c r="AC687">
        <f>[1]!s_west_maxnetprofit($A687,YEAR($B$1)+1,$B$1,180)</f>
        <v>1343000000</v>
      </c>
      <c r="AD687">
        <f>[1]!s_west_minnetprofit($A687,YEAR($B$1)+1,$B$1,180)</f>
        <v>1022000000</v>
      </c>
      <c r="AE687">
        <f>[1]!s_west_avgroe($A687,YEAR($B$1),$B$1,180)</f>
        <v>7.0549998283386204</v>
      </c>
      <c r="AF687">
        <f>IFERROR([1]!s_info_indexweight($A687,$B$1,"000016.SH"),"")</f>
        <v>0</v>
      </c>
      <c r="AG687">
        <f>IFERROR([1]!s_info_indexweight($A687,$B$1,"000300.SH"),"")</f>
        <v>0</v>
      </c>
      <c r="AH687">
        <f>IFERROR([1]!s_info_indexweight($A687,$B$1,"000905.SH"),"")</f>
        <v>0</v>
      </c>
      <c r="AI687">
        <f>IFERROR([1]!s_info_indexweight($A687,$B$1,"000852.SH"),"")</f>
        <v>0.23</v>
      </c>
    </row>
    <row r="688" spans="1:35">
      <c r="A688" t="s">
        <v>720</v>
      </c>
      <c r="B688">
        <f>[1]!s_dq_close($A688,$B$1,3)</f>
        <v>160.85</v>
      </c>
      <c r="C688">
        <f>[1]!s_dq_volume($A688,$B$1)</f>
        <v>24384101</v>
      </c>
      <c r="D688">
        <f>[1]!s_dq_amount($A688,$B$1)</f>
        <v>3822080059</v>
      </c>
      <c r="E688">
        <f>[1]!s_dq_turn($A688,$B$1)</f>
        <v>12.6873125599639</v>
      </c>
      <c r="F688">
        <f>[1]!S_VAL_MV($A688,$B$1)</f>
        <v>36533356556.949997</v>
      </c>
      <c r="G688">
        <f>[1]!s_val_ev($A688,$B$1)</f>
        <v>36533356556.949997</v>
      </c>
      <c r="H688">
        <f>[1]!s_val_ev1($A688,$B$1)</f>
        <v>36546340721.510002</v>
      </c>
      <c r="I688">
        <f>IFERROR([1]!s_mq_amount($A688,$B$1),"")</f>
        <v>7077089877</v>
      </c>
      <c r="J688">
        <f>[1]!s_val_pe_ttm($A688,$B$1)</f>
        <v>128.01972961425801</v>
      </c>
      <c r="K688">
        <f>[1]!s_val_pb_lf($A688,$B$1)</f>
        <v>20.652284622192401</v>
      </c>
      <c r="L688">
        <f>[1]!s_val_dividendyield2($A688,$B$1)</f>
        <v>0.49735778675784897</v>
      </c>
      <c r="M688">
        <f>[1]!s_val_evtoebitda($A688,$B$1)</f>
        <v>98.223827159225493</v>
      </c>
      <c r="N688">
        <f>[1]!s_risk_betar24($A688,$B$1)</f>
        <v>0.995599985122681</v>
      </c>
      <c r="O688">
        <f>[1]!s_profitnotice_changeratio($A688,$B$1)</f>
        <v>0</v>
      </c>
      <c r="P688">
        <f>IFERROR([1]!i_pq_pctchange($A688,TEXT(DATE(YEAR($B$1),1,1),"yyyy-mm-dd"),$B$1),"")</f>
        <v>39.203807875378601</v>
      </c>
      <c r="Q688">
        <f>[1]!s_west_netprofit($A688,YEAR($B$1),$B$1,180)</f>
        <v>595971429</v>
      </c>
      <c r="R688">
        <f>[1]!s_west_eps($A688,YEAR($B$1),$B$1,180)</f>
        <v>2.6240000724792498</v>
      </c>
      <c r="S688">
        <f>[1]!s_west_instnum_np($A688,YEAR($B$1),$B$1,180)</f>
        <v>7</v>
      </c>
      <c r="T688">
        <f>[1]!s_west_stdnetprofit($A688,YEAR($B$1),$B$1,180)</f>
        <v>126753852</v>
      </c>
      <c r="U688">
        <f>[1]!s_west_mediannetprofit($A688,YEAR($B$1),$B$1,180)</f>
        <v>602000000</v>
      </c>
      <c r="V688">
        <f>[1]!s_west_maxnetprofit($A688,YEAR($B$1),$B$1,180)</f>
        <v>820000000</v>
      </c>
      <c r="W688">
        <f>[1]!s_west_minnetprofit($A688,YEAR($B$1),$B$1,180)</f>
        <v>456000000</v>
      </c>
      <c r="X688">
        <f>[1]!s_west_netprofit($A688,YEAR($B$1)+1,$B$1,180)</f>
        <v>956580000</v>
      </c>
      <c r="Y688">
        <f>[1]!s_west_eps($A688,YEAR($B$1)+1,$B$1,180)</f>
        <v>4.2116999626159703</v>
      </c>
      <c r="Z688">
        <f>[1]!s_west_instnum_np($A688,YEAR($B$1)+1,$B$1,180)</f>
        <v>7</v>
      </c>
      <c r="AA688">
        <f>[1]!s_west_stdnetprofit($A688,YEAR($B$1)+1,$B$1,180)</f>
        <v>225285023</v>
      </c>
      <c r="AB688">
        <f>[1]!s_west_mediannetprofit($A688,YEAR($B$1)+1,$B$1,180)</f>
        <v>980000000</v>
      </c>
      <c r="AC688">
        <f>[1]!s_west_maxnetprofit($A688,YEAR($B$1)+1,$B$1,180)</f>
        <v>1370000000</v>
      </c>
      <c r="AD688">
        <f>[1]!s_west_minnetprofit($A688,YEAR($B$1)+1,$B$1,180)</f>
        <v>696000000</v>
      </c>
      <c r="AE688">
        <f>[1]!s_west_avgroe($A688,YEAR($B$1),$B$1,180)</f>
        <v>27.821699142456101</v>
      </c>
      <c r="AF688">
        <f>IFERROR([1]!s_info_indexweight($A688,$B$1,"000016.SH"),"")</f>
        <v>0</v>
      </c>
      <c r="AG688">
        <f>IFERROR([1]!s_info_indexweight($A688,$B$1,"000300.SH"),"")</f>
        <v>0</v>
      </c>
      <c r="AH688">
        <f>IFERROR([1]!s_info_indexweight($A688,$B$1,"000905.SH"),"")</f>
        <v>0.25</v>
      </c>
      <c r="AI688">
        <f>IFERROR([1]!s_info_indexweight($A688,$B$1,"000852.SH"),"")</f>
        <v>0</v>
      </c>
    </row>
    <row r="689" spans="1:35">
      <c r="A689" t="s">
        <v>721</v>
      </c>
      <c r="B689">
        <f>[1]!s_dq_close($A689,$B$1,3)</f>
        <v>38.71</v>
      </c>
      <c r="C689">
        <f>[1]!s_dq_volume($A689,$B$1)</f>
        <v>5333934</v>
      </c>
      <c r="D689">
        <f>[1]!s_dq_amount($A689,$B$1)</f>
        <v>205110091</v>
      </c>
      <c r="E689">
        <f>[1]!s_dq_turn($A689,$B$1)</f>
        <v>1.9438346198277601</v>
      </c>
      <c r="F689">
        <f>[1]!S_VAL_MV($A689,$B$1)</f>
        <v>13831966129.940001</v>
      </c>
      <c r="G689">
        <f>[1]!s_val_ev($A689,$B$1)</f>
        <v>13831966129.940001</v>
      </c>
      <c r="H689">
        <f>[1]!s_val_ev1($A689,$B$1)</f>
        <v>13912905292.4</v>
      </c>
      <c r="I689">
        <f>IFERROR([1]!s_mq_amount($A689,$B$1),"")</f>
        <v>490885513</v>
      </c>
      <c r="J689">
        <f>[1]!s_val_pe_ttm($A689,$B$1)</f>
        <v>18.2871913909912</v>
      </c>
      <c r="K689">
        <f>[1]!s_val_pb_lf($A689,$B$1)</f>
        <v>7.1347517967224103</v>
      </c>
      <c r="L689">
        <f>[1]!s_val_dividendyield2($A689,$B$1)</f>
        <v>3.0232418484227002</v>
      </c>
      <c r="M689">
        <f>[1]!s_val_evtoebitda($A689,$B$1)</f>
        <v>14.5344139820403</v>
      </c>
      <c r="N689">
        <f>[1]!s_risk_betar24($A689,$B$1)</f>
        <v>1.99100005626678</v>
      </c>
      <c r="O689">
        <f>[1]!s_profitnotice_changeratio($A689,$B$1)</f>
        <v>0</v>
      </c>
      <c r="P689">
        <f>IFERROR([1]!i_pq_pctchange($A689,TEXT(DATE(YEAR($B$1),1,1),"yyyy-mm-dd"),$B$1),"")</f>
        <v>-18.917905702298398</v>
      </c>
      <c r="Q689">
        <f>[1]!s_west_netprofit($A689,YEAR($B$1),$B$1,180)</f>
        <v>965666667</v>
      </c>
      <c r="R689">
        <f>[1]!s_west_eps($A689,YEAR($B$1),$B$1,180)</f>
        <v>2.7025001049041699</v>
      </c>
      <c r="S689">
        <f>[1]!s_west_instnum_np($A689,YEAR($B$1),$B$1,180)</f>
        <v>3</v>
      </c>
      <c r="T689">
        <f>[1]!s_west_stdnetprofit($A689,YEAR($B$1),$B$1,180)</f>
        <v>22278540</v>
      </c>
      <c r="U689">
        <f>[1]!s_west_mediannetprofit($A689,YEAR($B$1),$B$1,180)</f>
        <v>977000000</v>
      </c>
      <c r="V689">
        <f>[1]!s_west_maxnetprofit($A689,YEAR($B$1),$B$1,180)</f>
        <v>980000000</v>
      </c>
      <c r="W689">
        <f>[1]!s_west_minnetprofit($A689,YEAR($B$1),$B$1,180)</f>
        <v>940000000</v>
      </c>
      <c r="X689">
        <f>[1]!s_west_netprofit($A689,YEAR($B$1)+1,$B$1,180)</f>
        <v>1274000000</v>
      </c>
      <c r="Y689">
        <f>[1]!s_west_eps($A689,YEAR($B$1)+1,$B$1,180)</f>
        <v>3.5653998851776101</v>
      </c>
      <c r="Z689">
        <f>[1]!s_west_instnum_np($A689,YEAR($B$1)+1,$B$1,180)</f>
        <v>3</v>
      </c>
      <c r="AA689">
        <f>[1]!s_west_stdnetprofit($A689,YEAR($B$1)+1,$B$1,180)</f>
        <v>43863424</v>
      </c>
      <c r="AB689">
        <f>[1]!s_west_mediannetprofit($A689,YEAR($B$1)+1,$B$1,180)</f>
        <v>1284000000</v>
      </c>
      <c r="AC689">
        <f>[1]!s_west_maxnetprofit($A689,YEAR($B$1)+1,$B$1,180)</f>
        <v>1312000000</v>
      </c>
      <c r="AD689">
        <f>[1]!s_west_minnetprofit($A689,YEAR($B$1)+1,$B$1,180)</f>
        <v>1226000000</v>
      </c>
      <c r="AE689">
        <f>[1]!s_west_avgroe($A689,YEAR($B$1),$B$1,180)</f>
        <v>35.933300018310497</v>
      </c>
      <c r="AF689">
        <f>IFERROR([1]!s_info_indexweight($A689,$B$1,"000016.SH"),"")</f>
        <v>0</v>
      </c>
      <c r="AG689">
        <f>IFERROR([1]!s_info_indexweight($A689,$B$1,"000300.SH"),"")</f>
        <v>0</v>
      </c>
      <c r="AH689">
        <f>IFERROR([1]!s_info_indexweight($A689,$B$1,"000905.SH"),"")</f>
        <v>0</v>
      </c>
      <c r="AI689">
        <f>IFERROR([1]!s_info_indexweight($A689,$B$1,"000852.SH"),"")</f>
        <v>0.10299999999999999</v>
      </c>
    </row>
    <row r="690" spans="1:35">
      <c r="A690" t="s">
        <v>722</v>
      </c>
      <c r="B690">
        <f>[1]!s_dq_close($A690,$B$1,3)</f>
        <v>42.08</v>
      </c>
      <c r="C690">
        <f>[1]!s_dq_volume($A690,$B$1)</f>
        <v>20549461</v>
      </c>
      <c r="D690">
        <f>[1]!s_dq_amount($A690,$B$1)</f>
        <v>875050675</v>
      </c>
      <c r="E690">
        <f>[1]!s_dq_turn($A690,$B$1)</f>
        <v>8.9205598533933692</v>
      </c>
      <c r="F690">
        <f>[1]!S_VAL_MV($A690,$B$1)</f>
        <v>15416747429.76</v>
      </c>
      <c r="G690">
        <f>[1]!s_val_ev($A690,$B$1)</f>
        <v>15416747429.76</v>
      </c>
      <c r="H690">
        <f>[1]!s_val_ev1($A690,$B$1)</f>
        <v>15422988697.32</v>
      </c>
      <c r="I690">
        <f>IFERROR([1]!s_mq_amount($A690,$B$1),"")</f>
        <v>1828148077</v>
      </c>
      <c r="J690">
        <f>[1]!s_val_pe_ttm($A690,$B$1)</f>
        <v>139.686767578125</v>
      </c>
      <c r="K690">
        <f>[1]!s_val_pb_lf($A690,$B$1)</f>
        <v>8.8564958572387695</v>
      </c>
      <c r="L690">
        <f>[1]!s_val_dividendyield2($A690,$B$1)</f>
        <v>0</v>
      </c>
      <c r="M690">
        <f>[1]!s_val_evtoebitda($A690,$B$1)</f>
        <v>85.921301347049095</v>
      </c>
      <c r="N690">
        <f>[1]!s_risk_betar24($A690,$B$1)</f>
        <v>1.34019994735718</v>
      </c>
      <c r="O690">
        <f>[1]!s_profitnotice_changeratio($A690,$B$1)</f>
        <v>0</v>
      </c>
      <c r="P690">
        <f>IFERROR([1]!i_pq_pctchange($A690,TEXT(DATE(YEAR($B$1),1,1),"yyyy-mm-dd"),$B$1),"")</f>
        <v>9.1569390402075292</v>
      </c>
      <c r="Q690">
        <f>[1]!s_west_netprofit($A690,YEAR($B$1),$B$1,180)</f>
        <v>0</v>
      </c>
      <c r="R690">
        <f>[1]!s_west_eps($A690,YEAR($B$1),$B$1,180)</f>
        <v>0</v>
      </c>
      <c r="S690">
        <f>[1]!s_west_instnum_np($A690,YEAR($B$1),$B$1,180)</f>
        <v>0</v>
      </c>
      <c r="T690">
        <f>[1]!s_west_stdnetprofit($A690,YEAR($B$1),$B$1,180)</f>
        <v>0</v>
      </c>
      <c r="U690">
        <f>[1]!s_west_mediannetprofit($A690,YEAR($B$1),$B$1,180)</f>
        <v>0</v>
      </c>
      <c r="V690">
        <f>[1]!s_west_maxnetprofit($A690,YEAR($B$1),$B$1,180)</f>
        <v>0</v>
      </c>
      <c r="W690">
        <f>[1]!s_west_minnetprofit($A690,YEAR($B$1),$B$1,180)</f>
        <v>0</v>
      </c>
      <c r="X690">
        <f>[1]!s_west_netprofit($A690,YEAR($B$1)+1,$B$1,180)</f>
        <v>0</v>
      </c>
      <c r="Y690">
        <f>[1]!s_west_eps($A690,YEAR($B$1)+1,$B$1,180)</f>
        <v>0</v>
      </c>
      <c r="Z690">
        <f>[1]!s_west_instnum_np($A690,YEAR($B$1)+1,$B$1,180)</f>
        <v>0</v>
      </c>
      <c r="AA690">
        <f>[1]!s_west_stdnetprofit($A690,YEAR($B$1)+1,$B$1,180)</f>
        <v>0</v>
      </c>
      <c r="AB690">
        <f>[1]!s_west_mediannetprofit($A690,YEAR($B$1)+1,$B$1,180)</f>
        <v>0</v>
      </c>
      <c r="AC690">
        <f>[1]!s_west_maxnetprofit($A690,YEAR($B$1)+1,$B$1,180)</f>
        <v>0</v>
      </c>
      <c r="AD690">
        <f>[1]!s_west_minnetprofit($A690,YEAR($B$1)+1,$B$1,180)</f>
        <v>0</v>
      </c>
      <c r="AE690">
        <f>[1]!s_west_avgroe($A690,YEAR($B$1),$B$1,180)</f>
        <v>0</v>
      </c>
      <c r="AF690">
        <f>IFERROR([1]!s_info_indexweight($A690,$B$1,"000016.SH"),"")</f>
        <v>0</v>
      </c>
      <c r="AG690">
        <f>IFERROR([1]!s_info_indexweight($A690,$B$1,"000300.SH"),"")</f>
        <v>0</v>
      </c>
      <c r="AH690">
        <f>IFERROR([1]!s_info_indexweight($A690,$B$1,"000905.SH"),"")</f>
        <v>0</v>
      </c>
      <c r="AI690">
        <f>IFERROR([1]!s_info_indexweight($A690,$B$1,"000852.SH"),"")</f>
        <v>0.10299999999999999</v>
      </c>
    </row>
    <row r="691" spans="1:35">
      <c r="A691" t="s">
        <v>723</v>
      </c>
      <c r="B691">
        <f>[1]!s_dq_close($A691,$B$1,3)</f>
        <v>23.23</v>
      </c>
      <c r="C691">
        <f>[1]!s_dq_volume($A691,$B$1)</f>
        <v>3188200</v>
      </c>
      <c r="D691">
        <f>[1]!s_dq_amount($A691,$B$1)</f>
        <v>74539239</v>
      </c>
      <c r="E691">
        <f>[1]!s_dq_turn($A691,$B$1)</f>
        <v>1.22400271238571</v>
      </c>
      <c r="F691">
        <f>[1]!S_VAL_MV($A691,$B$1)</f>
        <v>6272100000</v>
      </c>
      <c r="G691">
        <f>[1]!s_val_ev($A691,$B$1)</f>
        <v>6272100000</v>
      </c>
      <c r="H691">
        <f>[1]!s_val_ev1($A691,$B$1)</f>
        <v>6280914484.71</v>
      </c>
      <c r="I691">
        <f>IFERROR([1]!s_mq_amount($A691,$B$1),"")</f>
        <v>186632657</v>
      </c>
      <c r="J691">
        <f>[1]!s_val_pe_ttm($A691,$B$1)</f>
        <v>-75.467002868652301</v>
      </c>
      <c r="K691">
        <f>[1]!s_val_pb_lf($A691,$B$1)</f>
        <v>7.9248752593994096</v>
      </c>
      <c r="L691">
        <f>[1]!s_val_dividendyield2($A691,$B$1)</f>
        <v>0.12914334911752001</v>
      </c>
      <c r="M691">
        <f>[1]!s_val_evtoebitda($A691,$B$1)</f>
        <v>-73.057870612362294</v>
      </c>
      <c r="N691">
        <f>[1]!s_risk_betar24($A691,$B$1)</f>
        <v>1.93270003795624</v>
      </c>
      <c r="O691">
        <f>[1]!s_profitnotice_changeratio($A691,$B$1)</f>
        <v>0</v>
      </c>
      <c r="P691">
        <f>IFERROR([1]!i_pq_pctchange($A691,TEXT(DATE(YEAR($B$1),1,1),"yyyy-mm-dd"),$B$1),"")</f>
        <v>-30.883665575721501</v>
      </c>
      <c r="Q691">
        <f>[1]!s_west_netprofit($A691,YEAR($B$1),$B$1,180)</f>
        <v>0</v>
      </c>
      <c r="R691">
        <f>[1]!s_west_eps($A691,YEAR($B$1),$B$1,180)</f>
        <v>0</v>
      </c>
      <c r="S691">
        <f>[1]!s_west_instnum_np($A691,YEAR($B$1),$B$1,180)</f>
        <v>0</v>
      </c>
      <c r="T691">
        <f>[1]!s_west_stdnetprofit($A691,YEAR($B$1),$B$1,180)</f>
        <v>0</v>
      </c>
      <c r="U691">
        <f>[1]!s_west_mediannetprofit($A691,YEAR($B$1),$B$1,180)</f>
        <v>0</v>
      </c>
      <c r="V691">
        <f>[1]!s_west_maxnetprofit($A691,YEAR($B$1),$B$1,180)</f>
        <v>0</v>
      </c>
      <c r="W691">
        <f>[1]!s_west_minnetprofit($A691,YEAR($B$1),$B$1,180)</f>
        <v>0</v>
      </c>
      <c r="X691">
        <f>[1]!s_west_netprofit($A691,YEAR($B$1)+1,$B$1,180)</f>
        <v>0</v>
      </c>
      <c r="Y691">
        <f>[1]!s_west_eps($A691,YEAR($B$1)+1,$B$1,180)</f>
        <v>0</v>
      </c>
      <c r="Z691">
        <f>[1]!s_west_instnum_np($A691,YEAR($B$1)+1,$B$1,180)</f>
        <v>0</v>
      </c>
      <c r="AA691">
        <f>[1]!s_west_stdnetprofit($A691,YEAR($B$1)+1,$B$1,180)</f>
        <v>0</v>
      </c>
      <c r="AB691">
        <f>[1]!s_west_mediannetprofit($A691,YEAR($B$1)+1,$B$1,180)</f>
        <v>0</v>
      </c>
      <c r="AC691">
        <f>[1]!s_west_maxnetprofit($A691,YEAR($B$1)+1,$B$1,180)</f>
        <v>0</v>
      </c>
      <c r="AD691">
        <f>[1]!s_west_minnetprofit($A691,YEAR($B$1)+1,$B$1,180)</f>
        <v>0</v>
      </c>
      <c r="AE691">
        <f>[1]!s_west_avgroe($A691,YEAR($B$1),$B$1,180)</f>
        <v>0</v>
      </c>
      <c r="AF691">
        <f>IFERROR([1]!s_info_indexweight($A691,$B$1,"000016.SH"),"")</f>
        <v>0</v>
      </c>
      <c r="AG691">
        <f>IFERROR([1]!s_info_indexweight($A691,$B$1,"000300.SH"),"")</f>
        <v>0</v>
      </c>
      <c r="AH691">
        <f>IFERROR([1]!s_info_indexweight($A691,$B$1,"000905.SH"),"")</f>
        <v>0</v>
      </c>
      <c r="AI691">
        <f>IFERROR([1]!s_info_indexweight($A691,$B$1,"000852.SH"),"")</f>
        <v>3.3000000000000002E-2</v>
      </c>
    </row>
    <row r="692" spans="1:35">
      <c r="A692" t="s">
        <v>724</v>
      </c>
      <c r="B692">
        <f>[1]!s_dq_close($A692,$B$1,3)</f>
        <v>23.01</v>
      </c>
      <c r="C692">
        <f>[1]!s_dq_volume($A692,$B$1)</f>
        <v>11800762</v>
      </c>
      <c r="D692">
        <f>[1]!s_dq_amount($A692,$B$1)</f>
        <v>273956988</v>
      </c>
      <c r="E692">
        <f>[1]!s_dq_turn($A692,$B$1)</f>
        <v>2.4970270791787001</v>
      </c>
      <c r="F692">
        <f>[1]!S_VAL_MV($A692,$B$1)</f>
        <v>11558446753.620001</v>
      </c>
      <c r="G692">
        <f>[1]!s_val_ev($A692,$B$1)</f>
        <v>11558446753.620001</v>
      </c>
      <c r="H692">
        <f>[1]!s_val_ev1($A692,$B$1)</f>
        <v>11558446753.620001</v>
      </c>
      <c r="I692">
        <f>IFERROR([1]!s_mq_amount($A692,$B$1),"")</f>
        <v>504418927</v>
      </c>
      <c r="J692">
        <f>[1]!s_val_pe_ttm($A692,$B$1)</f>
        <v>41.039924621582003</v>
      </c>
      <c r="K692">
        <f>[1]!s_val_pb_lf($A692,$B$1)</f>
        <v>3.44019556045532</v>
      </c>
      <c r="L692">
        <f>[1]!s_val_dividendyield2($A692,$B$1)</f>
        <v>0.73619283683899694</v>
      </c>
      <c r="M692">
        <f>[1]!s_val_evtoebitda($A692,$B$1)</f>
        <v>22.1241406641875</v>
      </c>
      <c r="N692">
        <f>[1]!s_risk_betar24($A692,$B$1)</f>
        <v>1.74020004272461</v>
      </c>
      <c r="O692">
        <f>[1]!s_profitnotice_changeratio($A692,$B$1)</f>
        <v>0</v>
      </c>
      <c r="P692">
        <f>IFERROR([1]!i_pq_pctchange($A692,TEXT(DATE(YEAR($B$1),1,1),"yyyy-mm-dd"),$B$1),"")</f>
        <v>-12.4762267021681</v>
      </c>
      <c r="Q692">
        <f>[1]!s_west_netprofit($A692,YEAR($B$1),$B$1,180)</f>
        <v>326750000</v>
      </c>
      <c r="R692">
        <f>[1]!s_west_eps($A692,YEAR($B$1),$B$1,180)</f>
        <v>0.65049999952316295</v>
      </c>
      <c r="S692">
        <f>[1]!s_west_instnum_np($A692,YEAR($B$1),$B$1,180)</f>
        <v>4</v>
      </c>
      <c r="T692">
        <f>[1]!s_west_stdnetprofit($A692,YEAR($B$1),$B$1,180)</f>
        <v>17346950</v>
      </c>
      <c r="U692">
        <f>[1]!s_west_mediannetprofit($A692,YEAR($B$1),$B$1,180)</f>
        <v>326000000</v>
      </c>
      <c r="V692">
        <f>[1]!s_west_maxnetprofit($A692,YEAR($B$1),$B$1,180)</f>
        <v>345000000</v>
      </c>
      <c r="W692">
        <f>[1]!s_west_minnetprofit($A692,YEAR($B$1),$B$1,180)</f>
        <v>310000000</v>
      </c>
      <c r="X692">
        <f>[1]!s_west_netprofit($A692,YEAR($B$1)+1,$B$1,180)</f>
        <v>374250000</v>
      </c>
      <c r="Y692">
        <f>[1]!s_west_eps($A692,YEAR($B$1)+1,$B$1,180)</f>
        <v>0.74500000476837203</v>
      </c>
      <c r="Z692">
        <f>[1]!s_west_instnum_np($A692,YEAR($B$1)+1,$B$1,180)</f>
        <v>4</v>
      </c>
      <c r="AA692">
        <f>[1]!s_west_stdnetprofit($A692,YEAR($B$1)+1,$B$1,180)</f>
        <v>16111590</v>
      </c>
      <c r="AB692">
        <f>[1]!s_west_mediannetprofit($A692,YEAR($B$1)+1,$B$1,180)</f>
        <v>370500000</v>
      </c>
      <c r="AC692">
        <f>[1]!s_west_maxnetprofit($A692,YEAR($B$1)+1,$B$1,180)</f>
        <v>395000000</v>
      </c>
      <c r="AD692">
        <f>[1]!s_west_minnetprofit($A692,YEAR($B$1)+1,$B$1,180)</f>
        <v>361000000</v>
      </c>
      <c r="AE692">
        <f>[1]!s_west_avgroe($A692,YEAR($B$1),$B$1,180)</f>
        <v>9.3374996185302699</v>
      </c>
      <c r="AF692">
        <f>IFERROR([1]!s_info_indexweight($A692,$B$1,"000016.SH"),"")</f>
        <v>0</v>
      </c>
      <c r="AG692">
        <f>IFERROR([1]!s_info_indexweight($A692,$B$1,"000300.SH"),"")</f>
        <v>0</v>
      </c>
      <c r="AH692">
        <f>IFERROR([1]!s_info_indexweight($A692,$B$1,"000905.SH"),"")</f>
        <v>0</v>
      </c>
      <c r="AI692">
        <f>IFERROR([1]!s_info_indexweight($A692,$B$1,"000852.SH"),"")</f>
        <v>6.4000000000000001E-2</v>
      </c>
    </row>
    <row r="693" spans="1:35">
      <c r="A693" t="s">
        <v>725</v>
      </c>
      <c r="B693">
        <f>[1]!s_dq_close($A693,$B$1,3)</f>
        <v>35.74</v>
      </c>
      <c r="C693">
        <f>[1]!s_dq_volume($A693,$B$1)</f>
        <v>29566424</v>
      </c>
      <c r="D693">
        <f>[1]!s_dq_amount($A693,$B$1)</f>
        <v>1036535462</v>
      </c>
      <c r="E693">
        <f>[1]!s_dq_turn($A693,$B$1)</f>
        <v>6.5664713960459302</v>
      </c>
      <c r="F693">
        <f>[1]!S_VAL_MV($A693,$B$1)</f>
        <v>19388895282.060001</v>
      </c>
      <c r="G693">
        <f>[1]!s_val_ev($A693,$B$1)</f>
        <v>19388895282.060001</v>
      </c>
      <c r="H693">
        <f>[1]!s_val_ev1($A693,$B$1)</f>
        <v>20695073232.889999</v>
      </c>
      <c r="I693">
        <f>IFERROR([1]!s_mq_amount($A693,$B$1),"")</f>
        <v>2056719068</v>
      </c>
      <c r="J693">
        <f>[1]!s_val_pe_ttm($A693,$B$1)</f>
        <v>-99.544143676757798</v>
      </c>
      <c r="K693">
        <f>[1]!s_val_pb_lf($A693,$B$1)</f>
        <v>8.4521875381469709</v>
      </c>
      <c r="L693">
        <f>[1]!s_val_dividendyield2($A693,$B$1)</f>
        <v>0</v>
      </c>
      <c r="M693">
        <f>[1]!s_val_evtoebitda($A693,$B$1)</f>
        <v>-307.72519701343703</v>
      </c>
      <c r="N693">
        <f>[1]!s_risk_betar24($A693,$B$1)</f>
        <v>1.9976999759674099</v>
      </c>
      <c r="O693">
        <f>[1]!s_profitnotice_changeratio($A693,$B$1)</f>
        <v>0</v>
      </c>
      <c r="P693">
        <f>IFERROR([1]!i_pq_pctchange($A693,TEXT(DATE(YEAR($B$1),1,1),"yyyy-mm-dd"),$B$1),"")</f>
        <v>20.094086021505401</v>
      </c>
      <c r="Q693">
        <f>[1]!s_west_netprofit($A693,YEAR($B$1),$B$1,180)</f>
        <v>76000000</v>
      </c>
      <c r="R693">
        <f>[1]!s_west_eps($A693,YEAR($B$1),$B$1,180)</f>
        <v>0.140100002288818</v>
      </c>
      <c r="S693">
        <f>[1]!s_west_instnum_np($A693,YEAR($B$1),$B$1,180)</f>
        <v>6</v>
      </c>
      <c r="T693">
        <f>[1]!s_west_stdnetprofit($A693,YEAR($B$1),$B$1,180)</f>
        <v>37261240</v>
      </c>
      <c r="U693">
        <f>[1]!s_west_mediannetprofit($A693,YEAR($B$1),$B$1,180)</f>
        <v>84000000</v>
      </c>
      <c r="V693">
        <f>[1]!s_west_maxnetprofit($A693,YEAR($B$1),$B$1,180)</f>
        <v>113000000</v>
      </c>
      <c r="W693">
        <f>[1]!s_west_minnetprofit($A693,YEAR($B$1),$B$1,180)</f>
        <v>5000000</v>
      </c>
      <c r="X693">
        <f>[1]!s_west_netprofit($A693,YEAR($B$1)+1,$B$1,180)</f>
        <v>325166667</v>
      </c>
      <c r="Y693">
        <f>[1]!s_west_eps($A693,YEAR($B$1)+1,$B$1,180)</f>
        <v>0.59939998388290405</v>
      </c>
      <c r="Z693">
        <f>[1]!s_west_instnum_np($A693,YEAR($B$1)+1,$B$1,180)</f>
        <v>6</v>
      </c>
      <c r="AA693">
        <f>[1]!s_west_stdnetprofit($A693,YEAR($B$1)+1,$B$1,180)</f>
        <v>50101564</v>
      </c>
      <c r="AB693">
        <f>[1]!s_west_mediannetprofit($A693,YEAR($B$1)+1,$B$1,180)</f>
        <v>329000000</v>
      </c>
      <c r="AC693">
        <f>[1]!s_west_maxnetprofit($A693,YEAR($B$1)+1,$B$1,180)</f>
        <v>380000000</v>
      </c>
      <c r="AD693">
        <f>[1]!s_west_minnetprofit($A693,YEAR($B$1)+1,$B$1,180)</f>
        <v>266000000</v>
      </c>
      <c r="AE693">
        <f>[1]!s_west_avgroe($A693,YEAR($B$1),$B$1,180)</f>
        <v>3.2167000770568799</v>
      </c>
      <c r="AF693">
        <f>IFERROR([1]!s_info_indexweight($A693,$B$1,"000016.SH"),"")</f>
        <v>0</v>
      </c>
      <c r="AG693">
        <f>IFERROR([1]!s_info_indexweight($A693,$B$1,"000300.SH"),"")</f>
        <v>0</v>
      </c>
      <c r="AH693">
        <f>IFERROR([1]!s_info_indexweight($A693,$B$1,"000905.SH"),"")</f>
        <v>0</v>
      </c>
      <c r="AI693">
        <f>IFERROR([1]!s_info_indexweight($A693,$B$1,"000852.SH"),"")</f>
        <v>0.16500000000000001</v>
      </c>
    </row>
    <row r="694" spans="1:35">
      <c r="A694" t="s">
        <v>726</v>
      </c>
      <c r="B694">
        <f>[1]!s_dq_close($A694,$B$1,3)</f>
        <v>12</v>
      </c>
      <c r="C694">
        <f>[1]!s_dq_volume($A694,$B$1)</f>
        <v>6466570</v>
      </c>
      <c r="D694">
        <f>[1]!s_dq_amount($A694,$B$1)</f>
        <v>78273144</v>
      </c>
      <c r="E694">
        <f>[1]!s_dq_turn($A694,$B$1)</f>
        <v>0.96733293765832995</v>
      </c>
      <c r="F694">
        <f>[1]!S_VAL_MV($A694,$B$1)</f>
        <v>10743469476</v>
      </c>
      <c r="G694">
        <f>[1]!s_val_ev($A694,$B$1)</f>
        <v>10743469476</v>
      </c>
      <c r="H694">
        <f>[1]!s_val_ev1($A694,$B$1)</f>
        <v>11050412855.68</v>
      </c>
      <c r="I694">
        <f>IFERROR([1]!s_mq_amount($A694,$B$1),"")</f>
        <v>164140611</v>
      </c>
      <c r="J694">
        <f>[1]!s_val_pe_ttm($A694,$B$1)</f>
        <v>23.0826416015625</v>
      </c>
      <c r="K694">
        <f>[1]!s_val_pb_lf($A694,$B$1)</f>
        <v>2.17385053634644</v>
      </c>
      <c r="L694">
        <f>[1]!s_val_dividendyield2($A694,$B$1)</f>
        <v>1.56666666666667</v>
      </c>
      <c r="M694">
        <f>[1]!s_val_evtoebitda($A694,$B$1)</f>
        <v>11.8945063192942</v>
      </c>
      <c r="N694">
        <f>[1]!s_risk_betar24($A694,$B$1)</f>
        <v>2.2590000629425</v>
      </c>
      <c r="O694">
        <f>[1]!s_profitnotice_changeratio($A694,$B$1)</f>
        <v>0</v>
      </c>
      <c r="P694">
        <f>IFERROR([1]!i_pq_pctchange($A694,TEXT(DATE(YEAR($B$1),1,1),"yyyy-mm-dd"),$B$1),"")</f>
        <v>-17.4980273311179</v>
      </c>
      <c r="Q694">
        <f>[1]!s_west_netprofit($A694,YEAR($B$1),$B$1,180)</f>
        <v>592405000</v>
      </c>
      <c r="R694">
        <f>[1]!s_west_eps($A694,YEAR($B$1),$B$1,180)</f>
        <v>0.66170001029968295</v>
      </c>
      <c r="S694">
        <f>[1]!s_west_instnum_np($A694,YEAR($B$1),$B$1,180)</f>
        <v>2</v>
      </c>
      <c r="T694">
        <f>[1]!s_west_stdnetprofit($A694,YEAR($B$1),$B$1,180)</f>
        <v>50338932</v>
      </c>
      <c r="U694">
        <f>[1]!s_west_mediannetprofit($A694,YEAR($B$1),$B$1,180)</f>
        <v>592405000</v>
      </c>
      <c r="V694">
        <f>[1]!s_west_maxnetprofit($A694,YEAR($B$1),$B$1,180)</f>
        <v>628000000</v>
      </c>
      <c r="W694">
        <f>[1]!s_west_minnetprofit($A694,YEAR($B$1),$B$1,180)</f>
        <v>556810000</v>
      </c>
      <c r="X694">
        <f>[1]!s_west_netprofit($A694,YEAR($B$1)+1,$B$1,180)</f>
        <v>669345000</v>
      </c>
      <c r="Y694">
        <f>[1]!s_west_eps($A694,YEAR($B$1)+1,$B$1,180)</f>
        <v>0.74760001897811901</v>
      </c>
      <c r="Z694">
        <f>[1]!s_west_instnum_np($A694,YEAR($B$1)+1,$B$1,180)</f>
        <v>2</v>
      </c>
      <c r="AA694">
        <f>[1]!s_west_stdnetprofit($A694,YEAR($B$1)+1,$B$1,180)</f>
        <v>87193337</v>
      </c>
      <c r="AB694">
        <f>[1]!s_west_mediannetprofit($A694,YEAR($B$1)+1,$B$1,180)</f>
        <v>669345000</v>
      </c>
      <c r="AC694">
        <f>[1]!s_west_maxnetprofit($A694,YEAR($B$1)+1,$B$1,180)</f>
        <v>731000000</v>
      </c>
      <c r="AD694">
        <f>[1]!s_west_minnetprofit($A694,YEAR($B$1)+1,$B$1,180)</f>
        <v>607690000</v>
      </c>
      <c r="AE694">
        <f>[1]!s_west_avgroe($A694,YEAR($B$1),$B$1,180)</f>
        <v>10.180000305175801</v>
      </c>
      <c r="AF694">
        <f>IFERROR([1]!s_info_indexweight($A694,$B$1,"000016.SH"),"")</f>
        <v>0</v>
      </c>
      <c r="AG694">
        <f>IFERROR([1]!s_info_indexweight($A694,$B$1,"000300.SH"),"")</f>
        <v>0</v>
      </c>
      <c r="AH694">
        <f>IFERROR([1]!s_info_indexweight($A694,$B$1,"000905.SH"),"")</f>
        <v>0</v>
      </c>
      <c r="AI694">
        <f>IFERROR([1]!s_info_indexweight($A694,$B$1,"000852.SH"),"")</f>
        <v>7.0000000000000007E-2</v>
      </c>
    </row>
    <row r="695" spans="1:35">
      <c r="A695" t="s">
        <v>727</v>
      </c>
      <c r="B695">
        <f>[1]!s_dq_close($A695,$B$1,3)</f>
        <v>33.99</v>
      </c>
      <c r="C695">
        <f>[1]!s_dq_volume($A695,$B$1)</f>
        <v>7009921</v>
      </c>
      <c r="D695">
        <f>[1]!s_dq_amount($A695,$B$1)</f>
        <v>237241011</v>
      </c>
      <c r="E695">
        <f>[1]!s_dq_turn($A695,$B$1)</f>
        <v>3.23155517810115</v>
      </c>
      <c r="F695">
        <f>[1]!S_VAL_MV($A695,$B$1)</f>
        <v>7375209376.5900002</v>
      </c>
      <c r="G695">
        <f>[1]!s_val_ev($A695,$B$1)</f>
        <v>7375209376.5900002</v>
      </c>
      <c r="H695">
        <f>[1]!s_val_ev1($A695,$B$1)</f>
        <v>8272151898.6300001</v>
      </c>
      <c r="I695">
        <f>IFERROR([1]!s_mq_amount($A695,$B$1),"")</f>
        <v>659227987</v>
      </c>
      <c r="J695">
        <f>[1]!s_val_pe_ttm($A695,$B$1)</f>
        <v>-77.283515930175795</v>
      </c>
      <c r="K695">
        <f>[1]!s_val_pb_lf($A695,$B$1)</f>
        <v>5.2218270301818803</v>
      </c>
      <c r="L695">
        <f>[1]!s_val_dividendyield2($A695,$B$1)</f>
        <v>0</v>
      </c>
      <c r="M695">
        <f>[1]!s_val_evtoebitda($A695,$B$1)</f>
        <v>-85.072384996387697</v>
      </c>
      <c r="N695">
        <f>[1]!s_risk_betar24($A695,$B$1)</f>
        <v>2.6565999984741202</v>
      </c>
      <c r="O695">
        <f>[1]!s_profitnotice_changeratio($A695,$B$1)</f>
        <v>0</v>
      </c>
      <c r="P695">
        <f>IFERROR([1]!i_pq_pctchange($A695,TEXT(DATE(YEAR($B$1),1,1),"yyyy-mm-dd"),$B$1),"")</f>
        <v>-26.060474222318899</v>
      </c>
      <c r="Q695">
        <f>[1]!s_west_netprofit($A695,YEAR($B$1),$B$1,180)</f>
        <v>0</v>
      </c>
      <c r="R695">
        <f>[1]!s_west_eps($A695,YEAR($B$1),$B$1,180)</f>
        <v>0</v>
      </c>
      <c r="S695">
        <f>[1]!s_west_instnum_np($A695,YEAR($B$1),$B$1,180)</f>
        <v>0</v>
      </c>
      <c r="T695">
        <f>[1]!s_west_stdnetprofit($A695,YEAR($B$1),$B$1,180)</f>
        <v>0</v>
      </c>
      <c r="U695">
        <f>[1]!s_west_mediannetprofit($A695,YEAR($B$1),$B$1,180)</f>
        <v>0</v>
      </c>
      <c r="V695">
        <f>[1]!s_west_maxnetprofit($A695,YEAR($B$1),$B$1,180)</f>
        <v>0</v>
      </c>
      <c r="W695">
        <f>[1]!s_west_minnetprofit($A695,YEAR($B$1),$B$1,180)</f>
        <v>0</v>
      </c>
      <c r="X695">
        <f>[1]!s_west_netprofit($A695,YEAR($B$1)+1,$B$1,180)</f>
        <v>0</v>
      </c>
      <c r="Y695">
        <f>[1]!s_west_eps($A695,YEAR($B$1)+1,$B$1,180)</f>
        <v>0</v>
      </c>
      <c r="Z695">
        <f>[1]!s_west_instnum_np($A695,YEAR($B$1)+1,$B$1,180)</f>
        <v>0</v>
      </c>
      <c r="AA695">
        <f>[1]!s_west_stdnetprofit($A695,YEAR($B$1)+1,$B$1,180)</f>
        <v>0</v>
      </c>
      <c r="AB695">
        <f>[1]!s_west_mediannetprofit($A695,YEAR($B$1)+1,$B$1,180)</f>
        <v>0</v>
      </c>
      <c r="AC695">
        <f>[1]!s_west_maxnetprofit($A695,YEAR($B$1)+1,$B$1,180)</f>
        <v>0</v>
      </c>
      <c r="AD695">
        <f>[1]!s_west_minnetprofit($A695,YEAR($B$1)+1,$B$1,180)</f>
        <v>0</v>
      </c>
      <c r="AE695">
        <f>[1]!s_west_avgroe($A695,YEAR($B$1),$B$1,180)</f>
        <v>0</v>
      </c>
      <c r="AF695">
        <f>IFERROR([1]!s_info_indexweight($A695,$B$1,"000016.SH"),"")</f>
        <v>0</v>
      </c>
      <c r="AG695">
        <f>IFERROR([1]!s_info_indexweight($A695,$B$1,"000300.SH"),"")</f>
        <v>0</v>
      </c>
      <c r="AH695">
        <f>IFERROR([1]!s_info_indexweight($A695,$B$1,"000905.SH"),"")</f>
        <v>0</v>
      </c>
      <c r="AI695">
        <f>IFERROR([1]!s_info_indexweight($A695,$B$1,"000852.SH"),"")</f>
        <v>5.8999999999999997E-2</v>
      </c>
    </row>
    <row r="696" spans="1:35">
      <c r="A696" t="s">
        <v>728</v>
      </c>
      <c r="B696">
        <f>[1]!s_dq_close($A696,$B$1,3)</f>
        <v>12.43</v>
      </c>
      <c r="C696">
        <f>[1]!s_dq_volume($A696,$B$1)</f>
        <v>9658517</v>
      </c>
      <c r="D696">
        <f>[1]!s_dq_amount($A696,$B$1)</f>
        <v>120486924</v>
      </c>
      <c r="E696">
        <f>[1]!s_dq_turn($A696,$B$1)</f>
        <v>1.07272223040098</v>
      </c>
      <c r="F696">
        <f>[1]!S_VAL_MV($A696,$B$1)</f>
        <v>13883443144.23</v>
      </c>
      <c r="G696">
        <f>[1]!s_val_ev($A696,$B$1)</f>
        <v>13883443144.23</v>
      </c>
      <c r="H696">
        <f>[1]!s_val_ev1($A696,$B$1)</f>
        <v>15810314388.139999</v>
      </c>
      <c r="I696">
        <f>IFERROR([1]!s_mq_amount($A696,$B$1),"")</f>
        <v>251025181</v>
      </c>
      <c r="J696">
        <f>[1]!s_val_pe_ttm($A696,$B$1)</f>
        <v>170.90385437011699</v>
      </c>
      <c r="K696">
        <f>[1]!s_val_pb_lf($A696,$B$1)</f>
        <v>1.5166493654251101</v>
      </c>
      <c r="L696">
        <f>[1]!s_val_dividendyield2($A696,$B$1)</f>
        <v>0.724053167400177</v>
      </c>
      <c r="M696">
        <f>[1]!s_val_evtoebitda($A696,$B$1)</f>
        <v>30.083974534617301</v>
      </c>
      <c r="N696">
        <f>[1]!s_risk_betar24($A696,$B$1)</f>
        <v>2.0295000076293901</v>
      </c>
      <c r="O696">
        <f>[1]!s_profitnotice_changeratio($A696,$B$1)</f>
        <v>0</v>
      </c>
      <c r="P696">
        <f>IFERROR([1]!i_pq_pctchange($A696,TEXT(DATE(YEAR($B$1),1,1),"yyyy-mm-dd"),$B$1),"")</f>
        <v>-15.8429248476642</v>
      </c>
      <c r="Q696">
        <f>[1]!s_west_netprofit($A696,YEAR($B$1),$B$1,180)</f>
        <v>195677393</v>
      </c>
      <c r="R696">
        <f>[1]!s_west_eps($A696,YEAR($B$1),$B$1,180)</f>
        <v>0.175200000405312</v>
      </c>
      <c r="S696">
        <f>[1]!s_west_instnum_np($A696,YEAR($B$1),$B$1,180)</f>
        <v>5</v>
      </c>
      <c r="T696">
        <f>[1]!s_west_stdnetprofit($A696,YEAR($B$1),$B$1,180)</f>
        <v>65442309</v>
      </c>
      <c r="U696">
        <f>[1]!s_west_mediannetprofit($A696,YEAR($B$1),$B$1,180)</f>
        <v>223385875</v>
      </c>
      <c r="V696">
        <f>[1]!s_west_maxnetprofit($A696,YEAR($B$1),$B$1,180)</f>
        <v>289000000</v>
      </c>
      <c r="W696">
        <f>[1]!s_west_minnetprofit($A696,YEAR($B$1),$B$1,180)</f>
        <v>104750000</v>
      </c>
      <c r="X696">
        <f>[1]!s_west_netprofit($A696,YEAR($B$1)+1,$B$1,180)</f>
        <v>300102114</v>
      </c>
      <c r="Y696">
        <f>[1]!s_west_eps($A696,YEAR($B$1)+1,$B$1,180)</f>
        <v>0.26870000362396201</v>
      </c>
      <c r="Z696">
        <f>[1]!s_west_instnum_np($A696,YEAR($B$1)+1,$B$1,180)</f>
        <v>5</v>
      </c>
      <c r="AA696">
        <f>[1]!s_west_stdnetprofit($A696,YEAR($B$1)+1,$B$1,180)</f>
        <v>98641248</v>
      </c>
      <c r="AB696">
        <f>[1]!s_west_mediannetprofit($A696,YEAR($B$1)+1,$B$1,180)</f>
        <v>357417400</v>
      </c>
      <c r="AC696">
        <f>[1]!s_west_maxnetprofit($A696,YEAR($B$1)+1,$B$1,180)</f>
        <v>401000000</v>
      </c>
      <c r="AD696">
        <f>[1]!s_west_minnetprofit($A696,YEAR($B$1)+1,$B$1,180)</f>
        <v>133620000</v>
      </c>
      <c r="AE696">
        <f>[1]!s_west_avgroe($A696,YEAR($B$1),$B$1,180)</f>
        <v>1.6900000572204601</v>
      </c>
      <c r="AF696">
        <f>IFERROR([1]!s_info_indexweight($A696,$B$1,"000016.SH"),"")</f>
        <v>0</v>
      </c>
      <c r="AG696">
        <f>IFERROR([1]!s_info_indexweight($A696,$B$1,"000300.SH"),"")</f>
        <v>0</v>
      </c>
      <c r="AH696">
        <f>IFERROR([1]!s_info_indexweight($A696,$B$1,"000905.SH"),"")</f>
        <v>8.1000000000000003E-2</v>
      </c>
      <c r="AI696">
        <f>IFERROR([1]!s_info_indexweight($A696,$B$1,"000852.SH"),"")</f>
        <v>0</v>
      </c>
    </row>
    <row r="697" spans="1:35">
      <c r="A697" t="s">
        <v>729</v>
      </c>
      <c r="B697">
        <f>[1]!s_dq_close($A697,$B$1,3)</f>
        <v>45</v>
      </c>
      <c r="C697">
        <f>[1]!s_dq_volume($A697,$B$1)</f>
        <v>37126816</v>
      </c>
      <c r="D697">
        <f>[1]!s_dq_amount($A697,$B$1)</f>
        <v>1654525929</v>
      </c>
      <c r="E697">
        <f>[1]!s_dq_turn($A697,$B$1)</f>
        <v>9.3895934094707307</v>
      </c>
      <c r="F697">
        <f>[1]!S_VAL_MV($A697,$B$1)</f>
        <v>26183854395</v>
      </c>
      <c r="G697">
        <f>[1]!s_val_ev($A697,$B$1)</f>
        <v>26183854395</v>
      </c>
      <c r="H697">
        <f>[1]!s_val_ev1($A697,$B$1)</f>
        <v>27784567786.580002</v>
      </c>
      <c r="I697">
        <f>IFERROR([1]!s_mq_amount($A697,$B$1),"")</f>
        <v>3503985397</v>
      </c>
      <c r="J697">
        <f>[1]!s_val_pe_ttm($A697,$B$1)</f>
        <v>68.159881591796903</v>
      </c>
      <c r="K697">
        <f>[1]!s_val_pb_lf($A697,$B$1)</f>
        <v>6.3630647659301802</v>
      </c>
      <c r="L697">
        <f>[1]!s_val_dividendyield2($A697,$B$1)</f>
        <v>0.133333333333333</v>
      </c>
      <c r="M697">
        <f>[1]!s_val_evtoebitda($A697,$B$1)</f>
        <v>39.003106062100599</v>
      </c>
      <c r="N697">
        <f>[1]!s_risk_betar24($A697,$B$1)</f>
        <v>1.6536999940872199</v>
      </c>
      <c r="O697">
        <f>[1]!s_profitnotice_changeratio($A697,$B$1)</f>
        <v>0</v>
      </c>
      <c r="P697">
        <f>IFERROR([1]!i_pq_pctchange($A697,TEXT(DATE(YEAR($B$1),1,1),"yyyy-mm-dd"),$B$1),"")</f>
        <v>35.879907295996297</v>
      </c>
      <c r="Q697">
        <f>[1]!s_west_netprofit($A697,YEAR($B$1),$B$1,180)</f>
        <v>776000000</v>
      </c>
      <c r="R697">
        <f>[1]!s_west_eps($A697,YEAR($B$1),$B$1,180)</f>
        <v>1.3332999944686901</v>
      </c>
      <c r="S697">
        <f>[1]!s_west_instnum_np($A697,YEAR($B$1),$B$1,180)</f>
        <v>2</v>
      </c>
      <c r="T697">
        <f>[1]!s_west_stdnetprofit($A697,YEAR($B$1),$B$1,180)</f>
        <v>181019336</v>
      </c>
      <c r="U697">
        <f>[1]!s_west_mediannetprofit($A697,YEAR($B$1),$B$1,180)</f>
        <v>776000000</v>
      </c>
      <c r="V697">
        <f>[1]!s_west_maxnetprofit($A697,YEAR($B$1),$B$1,180)</f>
        <v>904000000</v>
      </c>
      <c r="W697">
        <f>[1]!s_west_minnetprofit($A697,YEAR($B$1),$B$1,180)</f>
        <v>648000000</v>
      </c>
      <c r="X697">
        <f>[1]!s_west_netprofit($A697,YEAR($B$1)+1,$B$1,180)</f>
        <v>1182000000</v>
      </c>
      <c r="Y697">
        <f>[1]!s_west_eps($A697,YEAR($B$1)+1,$B$1,180)</f>
        <v>2.0309000015258798</v>
      </c>
      <c r="Z697">
        <f>[1]!s_west_instnum_np($A697,YEAR($B$1)+1,$B$1,180)</f>
        <v>2</v>
      </c>
      <c r="AA697">
        <f>[1]!s_west_stdnetprofit($A697,YEAR($B$1)+1,$B$1,180)</f>
        <v>255972655</v>
      </c>
      <c r="AB697">
        <f>[1]!s_west_mediannetprofit($A697,YEAR($B$1)+1,$B$1,180)</f>
        <v>1182000000</v>
      </c>
      <c r="AC697">
        <f>[1]!s_west_maxnetprofit($A697,YEAR($B$1)+1,$B$1,180)</f>
        <v>1363000000</v>
      </c>
      <c r="AD697">
        <f>[1]!s_west_minnetprofit($A697,YEAR($B$1)+1,$B$1,180)</f>
        <v>1001000000</v>
      </c>
      <c r="AE697">
        <f>[1]!s_west_avgroe($A697,YEAR($B$1),$B$1,180)</f>
        <v>16.5</v>
      </c>
      <c r="AF697">
        <f>IFERROR([1]!s_info_indexweight($A697,$B$1,"000016.SH"),"")</f>
        <v>0</v>
      </c>
      <c r="AG697">
        <f>IFERROR([1]!s_info_indexweight($A697,$B$1,"000300.SH"),"")</f>
        <v>0</v>
      </c>
      <c r="AH697">
        <f>IFERROR([1]!s_info_indexweight($A697,$B$1,"000905.SH"),"")</f>
        <v>0</v>
      </c>
      <c r="AI697">
        <f>IFERROR([1]!s_info_indexweight($A697,$B$1,"000852.SH"),"")</f>
        <v>0.14199999999999999</v>
      </c>
    </row>
    <row r="698" spans="1:35">
      <c r="A698" t="s">
        <v>730</v>
      </c>
      <c r="B698">
        <f>[1]!s_dq_close($A698,$B$1,3)</f>
        <v>207.62</v>
      </c>
      <c r="C698">
        <f>[1]!s_dq_volume($A698,$B$1)</f>
        <v>23297335</v>
      </c>
      <c r="D698">
        <f>[1]!s_dq_amount($A698,$B$1)</f>
        <v>4818477594</v>
      </c>
      <c r="E698">
        <f>[1]!s_dq_turn($A698,$B$1)</f>
        <v>4.75969246295241</v>
      </c>
      <c r="F698">
        <f>[1]!S_VAL_MV($A698,$B$1)</f>
        <v>131717992638.67999</v>
      </c>
      <c r="G698">
        <f>[1]!s_val_ev($A698,$B$1)</f>
        <v>131717992638.67999</v>
      </c>
      <c r="H698">
        <f>[1]!s_val_ev1($A698,$B$1)</f>
        <v>134122133778.46001</v>
      </c>
      <c r="I698">
        <f>IFERROR([1]!s_mq_amount($A698,$B$1),"")</f>
        <v>10394584625</v>
      </c>
      <c r="J698">
        <f>[1]!s_val_pe_ttm($A698,$B$1)</f>
        <v>83.740913391113295</v>
      </c>
      <c r="K698">
        <f>[1]!s_val_pb_lf($A698,$B$1)</f>
        <v>25.861742019653299</v>
      </c>
      <c r="L698">
        <f>[1]!s_val_dividendyield2($A698,$B$1)</f>
        <v>4.78648240358059E-2</v>
      </c>
      <c r="M698">
        <f>[1]!s_val_evtoebitda($A698,$B$1)</f>
        <v>88.773821476847104</v>
      </c>
      <c r="N698">
        <f>[1]!s_risk_betar24($A698,$B$1)</f>
        <v>1.8644000291824301</v>
      </c>
      <c r="O698">
        <f>[1]!s_profitnotice_changeratio($A698,$B$1)</f>
        <v>0</v>
      </c>
      <c r="P698">
        <f>IFERROR([1]!i_pq_pctchange($A698,TEXT(DATE(YEAR($B$1),1,1),"yyyy-mm-dd"),$B$1),"")</f>
        <v>104.935346954891</v>
      </c>
      <c r="Q698">
        <f>[1]!s_west_netprofit($A698,YEAR($B$1),$B$1,180)</f>
        <v>2074714286</v>
      </c>
      <c r="R698">
        <f>[1]!s_west_eps($A698,YEAR($B$1),$B$1,180)</f>
        <v>3.2702999114990199</v>
      </c>
      <c r="S698">
        <f>[1]!s_west_instnum_np($A698,YEAR($B$1),$B$1,180)</f>
        <v>7</v>
      </c>
      <c r="T698">
        <f>[1]!s_west_stdnetprofit($A698,YEAR($B$1),$B$1,180)</f>
        <v>368830907</v>
      </c>
      <c r="U698">
        <f>[1]!s_west_mediannetprofit($A698,YEAR($B$1),$B$1,180)</f>
        <v>2101000000</v>
      </c>
      <c r="V698">
        <f>[1]!s_west_maxnetprofit($A698,YEAR($B$1),$B$1,180)</f>
        <v>2525000000</v>
      </c>
      <c r="W698">
        <f>[1]!s_west_minnetprofit($A698,YEAR($B$1),$B$1,180)</f>
        <v>1418000000</v>
      </c>
      <c r="X698">
        <f>[1]!s_west_netprofit($A698,YEAR($B$1)+1,$B$1,180)</f>
        <v>2822857143</v>
      </c>
      <c r="Y698">
        <f>[1]!s_west_eps($A698,YEAR($B$1)+1,$B$1,180)</f>
        <v>4.4495000839233398</v>
      </c>
      <c r="Z698">
        <f>[1]!s_west_instnum_np($A698,YEAR($B$1)+1,$B$1,180)</f>
        <v>7</v>
      </c>
      <c r="AA698">
        <f>[1]!s_west_stdnetprofit($A698,YEAR($B$1)+1,$B$1,180)</f>
        <v>566429586</v>
      </c>
      <c r="AB698">
        <f>[1]!s_west_mediannetprofit($A698,YEAR($B$1)+1,$B$1,180)</f>
        <v>2979000000</v>
      </c>
      <c r="AC698">
        <f>[1]!s_west_maxnetprofit($A698,YEAR($B$1)+1,$B$1,180)</f>
        <v>3484000000</v>
      </c>
      <c r="AD698">
        <f>[1]!s_west_minnetprofit($A698,YEAR($B$1)+1,$B$1,180)</f>
        <v>1722000000</v>
      </c>
      <c r="AE698">
        <f>[1]!s_west_avgroe($A698,YEAR($B$1),$B$1,180)</f>
        <v>32.156700134277301</v>
      </c>
      <c r="AF698">
        <f>IFERROR([1]!s_info_indexweight($A698,$B$1,"000016.SH"),"")</f>
        <v>0</v>
      </c>
      <c r="AG698">
        <f>IFERROR([1]!s_info_indexweight($A698,$B$1,"000300.SH"),"")</f>
        <v>0</v>
      </c>
      <c r="AH698">
        <f>IFERROR([1]!s_info_indexweight($A698,$B$1,"000905.SH"),"")</f>
        <v>0.88800000000000001</v>
      </c>
      <c r="AI698">
        <f>IFERROR([1]!s_info_indexweight($A698,$B$1,"000852.SH"),"")</f>
        <v>0</v>
      </c>
    </row>
    <row r="699" spans="1:35">
      <c r="A699" t="s">
        <v>731</v>
      </c>
      <c r="B699">
        <f>[1]!s_dq_close($A699,$B$1,3)</f>
        <v>30.37</v>
      </c>
      <c r="C699">
        <f>[1]!s_dq_volume($A699,$B$1)</f>
        <v>15742057</v>
      </c>
      <c r="D699">
        <f>[1]!s_dq_amount($A699,$B$1)</f>
        <v>483551692</v>
      </c>
      <c r="E699">
        <f>[1]!s_dq_turn($A699,$B$1)</f>
        <v>4.66432203012178</v>
      </c>
      <c r="F699">
        <f>[1]!S_VAL_MV($A699,$B$1)</f>
        <v>14485652152.440001</v>
      </c>
      <c r="G699">
        <f>[1]!s_val_ev($A699,$B$1)</f>
        <v>14485652152.440001</v>
      </c>
      <c r="H699">
        <f>[1]!s_val_ev1($A699,$B$1)</f>
        <v>15155772961.52</v>
      </c>
      <c r="I699">
        <f>IFERROR([1]!s_mq_amount($A699,$B$1),"")</f>
        <v>943915236</v>
      </c>
      <c r="J699">
        <f>[1]!s_val_pe_ttm($A699,$B$1)</f>
        <v>122.65478515625</v>
      </c>
      <c r="K699">
        <f>[1]!s_val_pb_lf($A699,$B$1)</f>
        <v>4.9898428916931197</v>
      </c>
      <c r="L699">
        <f>[1]!s_val_dividendyield2($A699,$B$1)</f>
        <v>0.104849623946283</v>
      </c>
      <c r="M699">
        <f>[1]!s_val_evtoebitda($A699,$B$1)</f>
        <v>102.280458455871</v>
      </c>
      <c r="N699">
        <f>[1]!s_risk_betar24($A699,$B$1)</f>
        <v>1.3416999578476001</v>
      </c>
      <c r="O699">
        <f>[1]!s_profitnotice_changeratio($A699,$B$1)</f>
        <v>0</v>
      </c>
      <c r="P699">
        <f>IFERROR([1]!i_pq_pctchange($A699,TEXT(DATE(YEAR($B$1),1,1),"yyyy-mm-dd"),$B$1),"")</f>
        <v>-7.7117333390522704</v>
      </c>
      <c r="Q699">
        <f>[1]!s_west_netprofit($A699,YEAR($B$1),$B$1,180)</f>
        <v>138000000</v>
      </c>
      <c r="R699">
        <f>[1]!s_west_eps($A699,YEAR($B$1),$B$1,180)</f>
        <v>0.28929999470710799</v>
      </c>
      <c r="S699">
        <f>[1]!s_west_instnum_np($A699,YEAR($B$1),$B$1,180)</f>
        <v>2</v>
      </c>
      <c r="T699">
        <f>[1]!s_west_stdnetprofit($A699,YEAR($B$1),$B$1,180)</f>
        <v>19798990</v>
      </c>
      <c r="U699">
        <f>[1]!s_west_mediannetprofit($A699,YEAR($B$1),$B$1,180)</f>
        <v>138000000</v>
      </c>
      <c r="V699">
        <f>[1]!s_west_maxnetprofit($A699,YEAR($B$1),$B$1,180)</f>
        <v>152000000</v>
      </c>
      <c r="W699">
        <f>[1]!s_west_minnetprofit($A699,YEAR($B$1),$B$1,180)</f>
        <v>124000000</v>
      </c>
      <c r="X699">
        <f>[1]!s_west_netprofit($A699,YEAR($B$1)+1,$B$1,180)</f>
        <v>176500000</v>
      </c>
      <c r="Y699">
        <f>[1]!s_west_eps($A699,YEAR($B$1)+1,$B$1,180)</f>
        <v>0.37000000476837203</v>
      </c>
      <c r="Z699">
        <f>[1]!s_west_instnum_np($A699,YEAR($B$1)+1,$B$1,180)</f>
        <v>2</v>
      </c>
      <c r="AA699">
        <f>[1]!s_west_stdnetprofit($A699,YEAR($B$1)+1,$B$1,180)</f>
        <v>37476659</v>
      </c>
      <c r="AB699">
        <f>[1]!s_west_mediannetprofit($A699,YEAR($B$1)+1,$B$1,180)</f>
        <v>176500000</v>
      </c>
      <c r="AC699">
        <f>[1]!s_west_maxnetprofit($A699,YEAR($B$1)+1,$B$1,180)</f>
        <v>203000000</v>
      </c>
      <c r="AD699">
        <f>[1]!s_west_minnetprofit($A699,YEAR($B$1)+1,$B$1,180)</f>
        <v>150000000</v>
      </c>
      <c r="AE699">
        <f>[1]!s_west_avgroe($A699,YEAR($B$1),$B$1,180)</f>
        <v>5.1199998855590803</v>
      </c>
      <c r="AF699">
        <f>IFERROR([1]!s_info_indexweight($A699,$B$1,"000016.SH"),"")</f>
        <v>0</v>
      </c>
      <c r="AG699">
        <f>IFERROR([1]!s_info_indexweight($A699,$B$1,"000300.SH"),"")</f>
        <v>0</v>
      </c>
      <c r="AH699">
        <f>IFERROR([1]!s_info_indexweight($A699,$B$1,"000905.SH"),"")</f>
        <v>0</v>
      </c>
      <c r="AI699">
        <f>IFERROR([1]!s_info_indexweight($A699,$B$1,"000852.SH"),"")</f>
        <v>0.112</v>
      </c>
    </row>
    <row r="700" spans="1:35">
      <c r="A700" t="s">
        <v>732</v>
      </c>
      <c r="B700">
        <f>[1]!s_dq_close($A700,$B$1,3)</f>
        <v>58.38</v>
      </c>
      <c r="C700">
        <f>[1]!s_dq_volume($A700,$B$1)</f>
        <v>9788583</v>
      </c>
      <c r="D700">
        <f>[1]!s_dq_amount($A700,$B$1)</f>
        <v>572303343</v>
      </c>
      <c r="E700">
        <f>[1]!s_dq_turn($A700,$B$1)</f>
        <v>4.4574344417066696</v>
      </c>
      <c r="F700">
        <f>[1]!S_VAL_MV($A700,$B$1)</f>
        <v>13591232027.52</v>
      </c>
      <c r="G700">
        <f>[1]!s_val_ev($A700,$B$1)</f>
        <v>13591232027.52</v>
      </c>
      <c r="H700">
        <f>[1]!s_val_ev1($A700,$B$1)</f>
        <v>14229152440.08</v>
      </c>
      <c r="I700">
        <f>IFERROR([1]!s_mq_amount($A700,$B$1),"")</f>
        <v>1222433528</v>
      </c>
      <c r="J700">
        <f>[1]!s_val_pe_ttm($A700,$B$1)</f>
        <v>63.101009368896499</v>
      </c>
      <c r="K700">
        <f>[1]!s_val_pb_lf($A700,$B$1)</f>
        <v>4.6905632019043004</v>
      </c>
      <c r="L700">
        <f>[1]!s_val_dividendyield2($A700,$B$1)</f>
        <v>0.135729452949131</v>
      </c>
      <c r="M700">
        <f>[1]!s_val_evtoebitda($A700,$B$1)</f>
        <v>44.944581817384098</v>
      </c>
      <c r="N700">
        <f>[1]!s_risk_betar24($A700,$B$1)</f>
        <v>1.7648999691009499</v>
      </c>
      <c r="O700">
        <f>[1]!s_profitnotice_changeratio($A700,$B$1)</f>
        <v>0</v>
      </c>
      <c r="P700">
        <f>IFERROR([1]!i_pq_pctchange($A700,TEXT(DATE(YEAR($B$1),1,1),"yyyy-mm-dd"),$B$1),"")</f>
        <v>26.919163220643899</v>
      </c>
      <c r="Q700">
        <f>[1]!s_west_netprofit($A700,YEAR($B$1),$B$1,180)</f>
        <v>0</v>
      </c>
      <c r="R700">
        <f>[1]!s_west_eps($A700,YEAR($B$1),$B$1,180)</f>
        <v>0</v>
      </c>
      <c r="S700">
        <f>[1]!s_west_instnum_np($A700,YEAR($B$1),$B$1,180)</f>
        <v>0</v>
      </c>
      <c r="T700">
        <f>[1]!s_west_stdnetprofit($A700,YEAR($B$1),$B$1,180)</f>
        <v>0</v>
      </c>
      <c r="U700">
        <f>[1]!s_west_mediannetprofit($A700,YEAR($B$1),$B$1,180)</f>
        <v>0</v>
      </c>
      <c r="V700">
        <f>[1]!s_west_maxnetprofit($A700,YEAR($B$1),$B$1,180)</f>
        <v>0</v>
      </c>
      <c r="W700">
        <f>[1]!s_west_minnetprofit($A700,YEAR($B$1),$B$1,180)</f>
        <v>0</v>
      </c>
      <c r="X700">
        <f>[1]!s_west_netprofit($A700,YEAR($B$1)+1,$B$1,180)</f>
        <v>0</v>
      </c>
      <c r="Y700">
        <f>[1]!s_west_eps($A700,YEAR($B$1)+1,$B$1,180)</f>
        <v>0</v>
      </c>
      <c r="Z700">
        <f>[1]!s_west_instnum_np($A700,YEAR($B$1)+1,$B$1,180)</f>
        <v>0</v>
      </c>
      <c r="AA700">
        <f>[1]!s_west_stdnetprofit($A700,YEAR($B$1)+1,$B$1,180)</f>
        <v>0</v>
      </c>
      <c r="AB700">
        <f>[1]!s_west_mediannetprofit($A700,YEAR($B$1)+1,$B$1,180)</f>
        <v>0</v>
      </c>
      <c r="AC700">
        <f>[1]!s_west_maxnetprofit($A700,YEAR($B$1)+1,$B$1,180)</f>
        <v>0</v>
      </c>
      <c r="AD700">
        <f>[1]!s_west_minnetprofit($A700,YEAR($B$1)+1,$B$1,180)</f>
        <v>0</v>
      </c>
      <c r="AE700">
        <f>[1]!s_west_avgroe($A700,YEAR($B$1),$B$1,180)</f>
        <v>0</v>
      </c>
      <c r="AF700">
        <f>IFERROR([1]!s_info_indexweight($A700,$B$1,"000016.SH"),"")</f>
        <v>0</v>
      </c>
      <c r="AG700">
        <f>IFERROR([1]!s_info_indexweight($A700,$B$1,"000300.SH"),"")</f>
        <v>0</v>
      </c>
      <c r="AH700">
        <f>IFERROR([1]!s_info_indexweight($A700,$B$1,"000905.SH"),"")</f>
        <v>0</v>
      </c>
      <c r="AI700">
        <f>IFERROR([1]!s_info_indexweight($A700,$B$1,"000852.SH"),"")</f>
        <v>8.8999999999999996E-2</v>
      </c>
    </row>
    <row r="701" spans="1:35">
      <c r="A701" t="s">
        <v>733</v>
      </c>
      <c r="B701">
        <f>[1]!s_dq_close($A701,$B$1,3)</f>
        <v>38.74</v>
      </c>
      <c r="C701">
        <f>[1]!s_dq_volume($A701,$B$1)</f>
        <v>6022837</v>
      </c>
      <c r="D701">
        <f>[1]!s_dq_amount($A701,$B$1)</f>
        <v>229070239</v>
      </c>
      <c r="E701">
        <f>[1]!s_dq_turn($A701,$B$1)</f>
        <v>2.21024251974496</v>
      </c>
      <c r="F701">
        <f>[1]!S_VAL_MV($A701,$B$1)</f>
        <v>11997665305.34</v>
      </c>
      <c r="G701">
        <f>[1]!s_val_ev($A701,$B$1)</f>
        <v>11997665305.34</v>
      </c>
      <c r="H701">
        <f>[1]!s_val_ev1($A701,$B$1)</f>
        <v>14728179830.219999</v>
      </c>
      <c r="I701">
        <f>IFERROR([1]!s_mq_amount($A701,$B$1),"")</f>
        <v>404184492</v>
      </c>
      <c r="J701">
        <f>[1]!s_val_pe_ttm($A701,$B$1)</f>
        <v>43.405624389648402</v>
      </c>
      <c r="K701">
        <f>[1]!s_val_pb_lf($A701,$B$1)</f>
        <v>2.16242599487305</v>
      </c>
      <c r="L701">
        <f>[1]!s_val_dividendyield2($A701,$B$1)</f>
        <v>0.38548123716549498</v>
      </c>
      <c r="M701">
        <f>[1]!s_val_evtoebitda($A701,$B$1)</f>
        <v>22.948517359283699</v>
      </c>
      <c r="N701">
        <f>[1]!s_risk_betar24($A701,$B$1)</f>
        <v>2.7028000354766801</v>
      </c>
      <c r="O701">
        <f>[1]!s_profitnotice_changeratio($A701,$B$1)</f>
        <v>0</v>
      </c>
      <c r="P701">
        <f>IFERROR([1]!i_pq_pctchange($A701,TEXT(DATE(YEAR($B$1),1,1),"yyyy-mm-dd"),$B$1),"")</f>
        <v>-14.310993143109901</v>
      </c>
      <c r="Q701">
        <f>[1]!s_west_netprofit($A701,YEAR($B$1),$B$1,180)</f>
        <v>0</v>
      </c>
      <c r="R701">
        <f>[1]!s_west_eps($A701,YEAR($B$1),$B$1,180)</f>
        <v>0</v>
      </c>
      <c r="S701">
        <f>[1]!s_west_instnum_np($A701,YEAR($B$1),$B$1,180)</f>
        <v>0</v>
      </c>
      <c r="T701">
        <f>[1]!s_west_stdnetprofit($A701,YEAR($B$1),$B$1,180)</f>
        <v>0</v>
      </c>
      <c r="U701">
        <f>[1]!s_west_mediannetprofit($A701,YEAR($B$1),$B$1,180)</f>
        <v>0</v>
      </c>
      <c r="V701">
        <f>[1]!s_west_maxnetprofit($A701,YEAR($B$1),$B$1,180)</f>
        <v>0</v>
      </c>
      <c r="W701">
        <f>[1]!s_west_minnetprofit($A701,YEAR($B$1),$B$1,180)</f>
        <v>0</v>
      </c>
      <c r="X701">
        <f>[1]!s_west_netprofit($A701,YEAR($B$1)+1,$B$1,180)</f>
        <v>0</v>
      </c>
      <c r="Y701">
        <f>[1]!s_west_eps($A701,YEAR($B$1)+1,$B$1,180)</f>
        <v>0</v>
      </c>
      <c r="Z701">
        <f>[1]!s_west_instnum_np($A701,YEAR($B$1)+1,$B$1,180)</f>
        <v>0</v>
      </c>
      <c r="AA701">
        <f>[1]!s_west_stdnetprofit($A701,YEAR($B$1)+1,$B$1,180)</f>
        <v>0</v>
      </c>
      <c r="AB701">
        <f>[1]!s_west_mediannetprofit($A701,YEAR($B$1)+1,$B$1,180)</f>
        <v>0</v>
      </c>
      <c r="AC701">
        <f>[1]!s_west_maxnetprofit($A701,YEAR($B$1)+1,$B$1,180)</f>
        <v>0</v>
      </c>
      <c r="AD701">
        <f>[1]!s_west_minnetprofit($A701,YEAR($B$1)+1,$B$1,180)</f>
        <v>0</v>
      </c>
      <c r="AE701">
        <f>[1]!s_west_avgroe($A701,YEAR($B$1),$B$1,180)</f>
        <v>0</v>
      </c>
      <c r="AF701">
        <f>IFERROR([1]!s_info_indexweight($A701,$B$1,"000016.SH"),"")</f>
        <v>0</v>
      </c>
      <c r="AG701">
        <f>IFERROR([1]!s_info_indexweight($A701,$B$1,"000300.SH"),"")</f>
        <v>0</v>
      </c>
      <c r="AH701">
        <f>IFERROR([1]!s_info_indexweight($A701,$B$1,"000905.SH"),"")</f>
        <v>0</v>
      </c>
      <c r="AI701">
        <f>IFERROR([1]!s_info_indexweight($A701,$B$1,"000852.SH"),"")</f>
        <v>8.8999999999999996E-2</v>
      </c>
    </row>
    <row r="702" spans="1:35">
      <c r="A702" t="s">
        <v>734</v>
      </c>
      <c r="B702">
        <f>[1]!s_dq_close($A702,$B$1,3)</f>
        <v>320.02</v>
      </c>
      <c r="C702">
        <f>[1]!s_dq_volume($A702,$B$1)</f>
        <v>28590918</v>
      </c>
      <c r="D702">
        <f>[1]!s_dq_amount($A702,$B$1)</f>
        <v>8737358696</v>
      </c>
      <c r="E702">
        <f>[1]!s_dq_turn($A702,$B$1)</f>
        <v>11.570436719739901</v>
      </c>
      <c r="F702">
        <f>[1]!S_VAL_MV($A702,$B$1)</f>
        <v>79742758010.899994</v>
      </c>
      <c r="G702">
        <f>[1]!s_val_ev($A702,$B$1)</f>
        <v>79742758010.899994</v>
      </c>
      <c r="H702">
        <f>[1]!s_val_ev1($A702,$B$1)</f>
        <v>80754728204.710007</v>
      </c>
      <c r="I702">
        <f>IFERROR([1]!s_mq_amount($A702,$B$1),"")</f>
        <v>14428625285</v>
      </c>
      <c r="J702">
        <f>[1]!s_val_pe_ttm($A702,$B$1)</f>
        <v>378.70935058593801</v>
      </c>
      <c r="K702">
        <f>[1]!s_val_pb_lf($A702,$B$1)</f>
        <v>37.006149291992202</v>
      </c>
      <c r="L702">
        <f>[1]!s_val_dividendyield2($A702,$B$1)</f>
        <v>6.2496093994125403E-2</v>
      </c>
      <c r="M702">
        <f>[1]!s_val_evtoebitda($A702,$B$1)</f>
        <v>284.32040510195202</v>
      </c>
      <c r="N702">
        <f>[1]!s_risk_betar24($A702,$B$1)</f>
        <v>1.8645000457763701</v>
      </c>
      <c r="O702">
        <f>[1]!s_profitnotice_changeratio($A702,$B$1)</f>
        <v>0</v>
      </c>
      <c r="P702">
        <f>IFERROR([1]!i_pq_pctchange($A702,TEXT(DATE(YEAR($B$1),1,1),"yyyy-mm-dd"),$B$1),"")</f>
        <v>117.790362928614</v>
      </c>
      <c r="Q702">
        <f>[1]!s_west_netprofit($A702,YEAR($B$1),$B$1,180)</f>
        <v>0</v>
      </c>
      <c r="R702">
        <f>[1]!s_west_eps($A702,YEAR($B$1),$B$1,180)</f>
        <v>0</v>
      </c>
      <c r="S702">
        <f>[1]!s_west_instnum_np($A702,YEAR($B$1),$B$1,180)</f>
        <v>0</v>
      </c>
      <c r="T702">
        <f>[1]!s_west_stdnetprofit($A702,YEAR($B$1),$B$1,180)</f>
        <v>0</v>
      </c>
      <c r="U702">
        <f>[1]!s_west_mediannetprofit($A702,YEAR($B$1),$B$1,180)</f>
        <v>0</v>
      </c>
      <c r="V702">
        <f>[1]!s_west_maxnetprofit($A702,YEAR($B$1),$B$1,180)</f>
        <v>0</v>
      </c>
      <c r="W702">
        <f>[1]!s_west_minnetprofit($A702,YEAR($B$1),$B$1,180)</f>
        <v>0</v>
      </c>
      <c r="X702">
        <f>[1]!s_west_netprofit($A702,YEAR($B$1)+1,$B$1,180)</f>
        <v>0</v>
      </c>
      <c r="Y702">
        <f>[1]!s_west_eps($A702,YEAR($B$1)+1,$B$1,180)</f>
        <v>0</v>
      </c>
      <c r="Z702">
        <f>[1]!s_west_instnum_np($A702,YEAR($B$1)+1,$B$1,180)</f>
        <v>0</v>
      </c>
      <c r="AA702">
        <f>[1]!s_west_stdnetprofit($A702,YEAR($B$1)+1,$B$1,180)</f>
        <v>0</v>
      </c>
      <c r="AB702">
        <f>[1]!s_west_mediannetprofit($A702,YEAR($B$1)+1,$B$1,180)</f>
        <v>0</v>
      </c>
      <c r="AC702">
        <f>[1]!s_west_maxnetprofit($A702,YEAR($B$1)+1,$B$1,180)</f>
        <v>0</v>
      </c>
      <c r="AD702">
        <f>[1]!s_west_minnetprofit($A702,YEAR($B$1)+1,$B$1,180)</f>
        <v>0</v>
      </c>
      <c r="AE702">
        <f>[1]!s_west_avgroe($A702,YEAR($B$1),$B$1,180)</f>
        <v>0</v>
      </c>
      <c r="AF702">
        <f>IFERROR([1]!s_info_indexweight($A702,$B$1,"000016.SH"),"")</f>
        <v>0</v>
      </c>
      <c r="AG702">
        <f>IFERROR([1]!s_info_indexweight($A702,$B$1,"000300.SH"),"")</f>
        <v>0</v>
      </c>
      <c r="AH702">
        <f>IFERROR([1]!s_info_indexweight($A702,$B$1,"000905.SH"),"")</f>
        <v>0</v>
      </c>
      <c r="AI702">
        <f>IFERROR([1]!s_info_indexweight($A702,$B$1,"000852.SH"),"")</f>
        <v>0.44900000000000001</v>
      </c>
    </row>
    <row r="703" spans="1:35">
      <c r="A703" t="s">
        <v>735</v>
      </c>
      <c r="B703">
        <f>[1]!s_dq_close($A703,$B$1,3)</f>
        <v>32.590000000000003</v>
      </c>
      <c r="C703">
        <f>[1]!s_dq_volume($A703,$B$1)</f>
        <v>33095274</v>
      </c>
      <c r="D703">
        <f>[1]!s_dq_amount($A703,$B$1)</f>
        <v>1093730386</v>
      </c>
      <c r="E703">
        <f>[1]!s_dq_turn($A703,$B$1)</f>
        <v>4.3128919036031004</v>
      </c>
      <c r="F703">
        <f>[1]!S_VAL_MV($A703,$B$1)</f>
        <v>27117484560.209999</v>
      </c>
      <c r="G703">
        <f>[1]!s_val_ev($A703,$B$1)</f>
        <v>27117484560.209999</v>
      </c>
      <c r="H703">
        <f>[1]!s_val_ev1($A703,$B$1)</f>
        <v>27959787659.349998</v>
      </c>
      <c r="I703">
        <f>IFERROR([1]!s_mq_amount($A703,$B$1),"")</f>
        <v>2267039813</v>
      </c>
      <c r="J703">
        <f>[1]!s_val_pe_ttm($A703,$B$1)</f>
        <v>58.297054290771499</v>
      </c>
      <c r="K703">
        <f>[1]!s_val_pb_lf($A703,$B$1)</f>
        <v>4.42152976989746</v>
      </c>
      <c r="L703">
        <f>[1]!s_val_dividendyield2($A703,$B$1)</f>
        <v>0.46026388462718598</v>
      </c>
      <c r="M703">
        <f>[1]!s_val_evtoebitda($A703,$B$1)</f>
        <v>20.4497019280006</v>
      </c>
      <c r="N703">
        <f>[1]!s_risk_betar24($A703,$B$1)</f>
        <v>1.4407000541687001</v>
      </c>
      <c r="O703">
        <f>[1]!s_profitnotice_changeratio($A703,$B$1)</f>
        <v>0</v>
      </c>
      <c r="P703">
        <f>IFERROR([1]!i_pq_pctchange($A703,TEXT(DATE(YEAR($B$1),1,1),"yyyy-mm-dd"),$B$1),"")</f>
        <v>19.948472580051501</v>
      </c>
      <c r="Q703">
        <f>[1]!s_west_netprofit($A703,YEAR($B$1),$B$1,180)</f>
        <v>721000000</v>
      </c>
      <c r="R703">
        <f>[1]!s_west_eps($A703,YEAR($B$1),$B$1,180)</f>
        <v>0.86650002002716098</v>
      </c>
      <c r="S703">
        <f>[1]!s_west_instnum_np($A703,YEAR($B$1),$B$1,180)</f>
        <v>1</v>
      </c>
      <c r="T703">
        <f>[1]!s_west_stdnetprofit($A703,YEAR($B$1),$B$1,180)</f>
        <v>0</v>
      </c>
      <c r="U703">
        <f>[1]!s_west_mediannetprofit($A703,YEAR($B$1),$B$1,180)</f>
        <v>721000000</v>
      </c>
      <c r="V703">
        <f>[1]!s_west_maxnetprofit($A703,YEAR($B$1),$B$1,180)</f>
        <v>721000000</v>
      </c>
      <c r="W703">
        <f>[1]!s_west_minnetprofit($A703,YEAR($B$1),$B$1,180)</f>
        <v>721000000</v>
      </c>
      <c r="X703">
        <f>[1]!s_west_netprofit($A703,YEAR($B$1)+1,$B$1,180)</f>
        <v>962000000</v>
      </c>
      <c r="Y703">
        <f>[1]!s_west_eps($A703,YEAR($B$1)+1,$B$1,180)</f>
        <v>1.15610003471375</v>
      </c>
      <c r="Z703">
        <f>[1]!s_west_instnum_np($A703,YEAR($B$1)+1,$B$1,180)</f>
        <v>1</v>
      </c>
      <c r="AA703">
        <f>[1]!s_west_stdnetprofit($A703,YEAR($B$1)+1,$B$1,180)</f>
        <v>0</v>
      </c>
      <c r="AB703">
        <f>[1]!s_west_mediannetprofit($A703,YEAR($B$1)+1,$B$1,180)</f>
        <v>962000000</v>
      </c>
      <c r="AC703">
        <f>[1]!s_west_maxnetprofit($A703,YEAR($B$1)+1,$B$1,180)</f>
        <v>962000000</v>
      </c>
      <c r="AD703">
        <f>[1]!s_west_minnetprofit($A703,YEAR($B$1)+1,$B$1,180)</f>
        <v>962000000</v>
      </c>
      <c r="AE703">
        <f>[1]!s_west_avgroe($A703,YEAR($B$1),$B$1,180)</f>
        <v>10.8900003433228</v>
      </c>
      <c r="AF703">
        <f>IFERROR([1]!s_info_indexweight($A703,$B$1,"000016.SH"),"")</f>
        <v>0</v>
      </c>
      <c r="AG703">
        <f>IFERROR([1]!s_info_indexweight($A703,$B$1,"000300.SH"),"")</f>
        <v>0</v>
      </c>
      <c r="AH703">
        <f>IFERROR([1]!s_info_indexweight($A703,$B$1,"000905.SH"),"")</f>
        <v>0.16</v>
      </c>
      <c r="AI703">
        <f>IFERROR([1]!s_info_indexweight($A703,$B$1,"000852.SH"),"")</f>
        <v>0</v>
      </c>
    </row>
    <row r="704" spans="1:35">
      <c r="A704" t="s">
        <v>736</v>
      </c>
      <c r="B704">
        <f>[1]!s_dq_close($A704,$B$1,3)</f>
        <v>60.15</v>
      </c>
      <c r="C704">
        <f>[1]!s_dq_volume($A704,$B$1)</f>
        <v>9764504</v>
      </c>
      <c r="D704">
        <f>[1]!s_dq_amount($A704,$B$1)</f>
        <v>591223258</v>
      </c>
      <c r="E704">
        <f>[1]!s_dq_turn($A704,$B$1)</f>
        <v>5.7024590369195698</v>
      </c>
      <c r="F704">
        <f>[1]!S_VAL_MV($A704,$B$1)</f>
        <v>11629179888.6</v>
      </c>
      <c r="G704">
        <f>[1]!s_val_ev($A704,$B$1)</f>
        <v>11629179888.6</v>
      </c>
      <c r="H704">
        <f>[1]!s_val_ev1($A704,$B$1)</f>
        <v>11910184665.799999</v>
      </c>
      <c r="I704">
        <f>IFERROR([1]!s_mq_amount($A704,$B$1),"")</f>
        <v>1415123876</v>
      </c>
      <c r="J704">
        <f>[1]!s_val_pe_ttm($A704,$B$1)</f>
        <v>-109.29532623291</v>
      </c>
      <c r="K704">
        <f>[1]!s_val_pb_lf($A704,$B$1)</f>
        <v>11.908049583435099</v>
      </c>
      <c r="L704">
        <f>[1]!s_val_dividendyield2($A704,$B$1)</f>
        <v>0</v>
      </c>
      <c r="M704">
        <f>[1]!s_val_evtoebitda($A704,$B$1)</f>
        <v>-311.96629884494803</v>
      </c>
      <c r="N704">
        <f>[1]!s_risk_betar24($A704,$B$1)</f>
        <v>1.98590004444122</v>
      </c>
      <c r="O704">
        <f>[1]!s_profitnotice_changeratio($A704,$B$1)</f>
        <v>0</v>
      </c>
      <c r="P704">
        <f>IFERROR([1]!i_pq_pctchange($A704,TEXT(DATE(YEAR($B$1),1,1),"yyyy-mm-dd"),$B$1),"")</f>
        <v>-14.861995753715499</v>
      </c>
      <c r="Q704">
        <f>[1]!s_west_netprofit($A704,YEAR($B$1),$B$1,180)</f>
        <v>23261250</v>
      </c>
      <c r="R704">
        <f>[1]!s_west_eps($A704,YEAR($B$1),$B$1,180)</f>
        <v>0.120300002396107</v>
      </c>
      <c r="S704">
        <f>[1]!s_west_instnum_np($A704,YEAR($B$1),$B$1,180)</f>
        <v>8</v>
      </c>
      <c r="T704">
        <f>[1]!s_west_stdnetprofit($A704,YEAR($B$1),$B$1,180)</f>
        <v>48237629</v>
      </c>
      <c r="U704">
        <f>[1]!s_west_mediannetprofit($A704,YEAR($B$1),$B$1,180)</f>
        <v>33500000</v>
      </c>
      <c r="V704">
        <f>[1]!s_west_maxnetprofit($A704,YEAR($B$1),$B$1,180)</f>
        <v>76000000</v>
      </c>
      <c r="W704">
        <f>[1]!s_west_minnetprofit($A704,YEAR($B$1),$B$1,180)</f>
        <v>-37000000</v>
      </c>
      <c r="X704">
        <f>[1]!s_west_netprofit($A704,YEAR($B$1)+1,$B$1,180)</f>
        <v>72478750</v>
      </c>
      <c r="Y704">
        <f>[1]!s_west_eps($A704,YEAR($B$1)+1,$B$1,180)</f>
        <v>0.374900013208389</v>
      </c>
      <c r="Z704">
        <f>[1]!s_west_instnum_np($A704,YEAR($B$1)+1,$B$1,180)</f>
        <v>8</v>
      </c>
      <c r="AA704">
        <f>[1]!s_west_stdnetprofit($A704,YEAR($B$1)+1,$B$1,180)</f>
        <v>42285484</v>
      </c>
      <c r="AB704">
        <f>[1]!s_west_mediannetprofit($A704,YEAR($B$1)+1,$B$1,180)</f>
        <v>55500000</v>
      </c>
      <c r="AC704">
        <f>[1]!s_west_maxnetprofit($A704,YEAR($B$1)+1,$B$1,180)</f>
        <v>134000000</v>
      </c>
      <c r="AD704">
        <f>[1]!s_west_minnetprofit($A704,YEAR($B$1)+1,$B$1,180)</f>
        <v>35830000</v>
      </c>
      <c r="AE704">
        <f>[1]!s_west_avgroe($A704,YEAR($B$1),$B$1,180)</f>
        <v>4.0149998664856001</v>
      </c>
      <c r="AF704">
        <f>IFERROR([1]!s_info_indexweight($A704,$B$1,"000016.SH"),"")</f>
        <v>0</v>
      </c>
      <c r="AG704">
        <f>IFERROR([1]!s_info_indexweight($A704,$B$1,"000300.SH"),"")</f>
        <v>0</v>
      </c>
      <c r="AH704">
        <f>IFERROR([1]!s_info_indexweight($A704,$B$1,"000905.SH"),"")</f>
        <v>0</v>
      </c>
      <c r="AI704">
        <f>IFERROR([1]!s_info_indexweight($A704,$B$1,"000852.SH"),"")</f>
        <v>0.1</v>
      </c>
    </row>
    <row r="705" spans="1:35">
      <c r="A705" t="s">
        <v>737</v>
      </c>
      <c r="B705">
        <f>[1]!s_dq_close($A705,$B$1,3)</f>
        <v>29.23</v>
      </c>
      <c r="C705">
        <f>[1]!s_dq_volume($A705,$B$1)</f>
        <v>16020731</v>
      </c>
      <c r="D705">
        <f>[1]!s_dq_amount($A705,$B$1)</f>
        <v>463100856</v>
      </c>
      <c r="E705">
        <f>[1]!s_dq_turn($A705,$B$1)</f>
        <v>2.4718915666507799</v>
      </c>
      <c r="F705">
        <f>[1]!S_VAL_MV($A705,$B$1)</f>
        <v>23000866342.73</v>
      </c>
      <c r="G705">
        <f>[1]!s_val_ev($A705,$B$1)</f>
        <v>23000866342.73</v>
      </c>
      <c r="H705">
        <f>[1]!s_val_ev1($A705,$B$1)</f>
        <v>23135822843.98</v>
      </c>
      <c r="I705">
        <f>IFERROR([1]!s_mq_amount($A705,$B$1),"")</f>
        <v>675197434</v>
      </c>
      <c r="J705">
        <f>[1]!s_val_pe_ttm($A705,$B$1)</f>
        <v>34.4287300109863</v>
      </c>
      <c r="K705">
        <f>[1]!s_val_pb_lf($A705,$B$1)</f>
        <v>5.7288928031921396</v>
      </c>
      <c r="L705">
        <f>[1]!s_val_dividendyield2($A705,$B$1)</f>
        <v>1.5395141977420499</v>
      </c>
      <c r="M705">
        <f>[1]!s_val_evtoebitda($A705,$B$1)</f>
        <v>24.673288501535598</v>
      </c>
      <c r="N705">
        <f>[1]!s_risk_betar24($A705,$B$1)</f>
        <v>1.29530000686646</v>
      </c>
      <c r="O705">
        <f>[1]!s_profitnotice_changeratio($A705,$B$1)</f>
        <v>0</v>
      </c>
      <c r="P705">
        <f>IFERROR([1]!i_pq_pctchange($A705,TEXT(DATE(YEAR($B$1),1,1),"yyyy-mm-dd"),$B$1),"")</f>
        <v>-15.048284835164299</v>
      </c>
      <c r="Q705">
        <f>[1]!s_west_netprofit($A705,YEAR($B$1),$B$1,180)</f>
        <v>834531429</v>
      </c>
      <c r="R705">
        <f>[1]!s_west_eps($A705,YEAR($B$1),$B$1,180)</f>
        <v>1.0605000257492101</v>
      </c>
      <c r="S705">
        <f>[1]!s_west_instnum_np($A705,YEAR($B$1),$B$1,180)</f>
        <v>7</v>
      </c>
      <c r="T705">
        <f>[1]!s_west_stdnetprofit($A705,YEAR($B$1),$B$1,180)</f>
        <v>54026200</v>
      </c>
      <c r="U705">
        <f>[1]!s_west_mediannetprofit($A705,YEAR($B$1),$B$1,180)</f>
        <v>832000000</v>
      </c>
      <c r="V705">
        <f>[1]!s_west_maxnetprofit($A705,YEAR($B$1),$B$1,180)</f>
        <v>933000000</v>
      </c>
      <c r="W705">
        <f>[1]!s_west_minnetprofit($A705,YEAR($B$1),$B$1,180)</f>
        <v>785720000</v>
      </c>
      <c r="X705">
        <f>[1]!s_west_netprofit($A705,YEAR($B$1)+1,$B$1,180)</f>
        <v>1084285714</v>
      </c>
      <c r="Y705">
        <f>[1]!s_west_eps($A705,YEAR($B$1)+1,$B$1,180)</f>
        <v>1.3779000043869001</v>
      </c>
      <c r="Z705">
        <f>[1]!s_west_instnum_np($A705,YEAR($B$1)+1,$B$1,180)</f>
        <v>7</v>
      </c>
      <c r="AA705">
        <f>[1]!s_west_stdnetprofit($A705,YEAR($B$1)+1,$B$1,180)</f>
        <v>69315016</v>
      </c>
      <c r="AB705">
        <f>[1]!s_west_mediannetprofit($A705,YEAR($B$1)+1,$B$1,180)</f>
        <v>1067000000</v>
      </c>
      <c r="AC705">
        <f>[1]!s_west_maxnetprofit($A705,YEAR($B$1)+1,$B$1,180)</f>
        <v>1175000000</v>
      </c>
      <c r="AD705">
        <f>[1]!s_west_minnetprofit($A705,YEAR($B$1)+1,$B$1,180)</f>
        <v>987000000</v>
      </c>
      <c r="AE705">
        <f>[1]!s_west_avgroe($A705,YEAR($B$1),$B$1,180)</f>
        <v>17.424999237060501</v>
      </c>
      <c r="AF705">
        <f>IFERROR([1]!s_info_indexweight($A705,$B$1,"000016.SH"),"")</f>
        <v>0</v>
      </c>
      <c r="AG705">
        <f>IFERROR([1]!s_info_indexweight($A705,$B$1,"000300.SH"),"")</f>
        <v>0</v>
      </c>
      <c r="AH705">
        <f>IFERROR([1]!s_info_indexweight($A705,$B$1,"000905.SH"),"")</f>
        <v>0.14499999999999999</v>
      </c>
      <c r="AI705">
        <f>IFERROR([1]!s_info_indexweight($A705,$B$1,"000852.SH"),"")</f>
        <v>0</v>
      </c>
    </row>
    <row r="706" spans="1:35">
      <c r="A706" t="s">
        <v>738</v>
      </c>
      <c r="B706">
        <f>[1]!s_dq_close($A706,$B$1,3)</f>
        <v>39.5</v>
      </c>
      <c r="C706">
        <f>[1]!s_dq_volume($A706,$B$1)</f>
        <v>23005490</v>
      </c>
      <c r="D706">
        <f>[1]!s_dq_amount($A706,$B$1)</f>
        <v>901242814</v>
      </c>
      <c r="E706">
        <f>[1]!s_dq_turn($A706,$B$1)</f>
        <v>3.1694381751194398</v>
      </c>
      <c r="F706">
        <f>[1]!S_VAL_MV($A706,$B$1)</f>
        <v>50042061029.5</v>
      </c>
      <c r="G706">
        <f>[1]!s_val_ev($A706,$B$1)</f>
        <v>50042061029.5</v>
      </c>
      <c r="H706">
        <f>[1]!s_val_ev1($A706,$B$1)</f>
        <v>50049951584.43</v>
      </c>
      <c r="I706">
        <f>IFERROR([1]!s_mq_amount($A706,$B$1),"")</f>
        <v>1576459136</v>
      </c>
      <c r="J706">
        <f>[1]!s_val_pe_ttm($A706,$B$1)</f>
        <v>18.573026657104499</v>
      </c>
      <c r="K706">
        <f>[1]!s_val_pb_lf($A706,$B$1)</f>
        <v>6.0002460479736301</v>
      </c>
      <c r="L706">
        <f>[1]!s_val_dividendyield2($A706,$B$1)</f>
        <v>4.5568047360314399</v>
      </c>
      <c r="M706">
        <f>[1]!s_val_evtoebitda($A706,$B$1)</f>
        <v>16.8312113304384</v>
      </c>
      <c r="N706">
        <f>[1]!s_risk_betar24($A706,$B$1)</f>
        <v>1.63339996337891</v>
      </c>
      <c r="O706">
        <f>[1]!s_profitnotice_changeratio($A706,$B$1)</f>
        <v>0</v>
      </c>
      <c r="P706">
        <f>IFERROR([1]!i_pq_pctchange($A706,TEXT(DATE(YEAR($B$1),1,1),"yyyy-mm-dd"),$B$1),"")</f>
        <v>14.7403209968338</v>
      </c>
      <c r="Q706">
        <f>[1]!s_west_netprofit($A706,YEAR($B$1),$B$1,180)</f>
        <v>3007000000</v>
      </c>
      <c r="R706">
        <f>[1]!s_west_eps($A706,YEAR($B$1),$B$1,180)</f>
        <v>2.3735001087188698</v>
      </c>
      <c r="S706">
        <f>[1]!s_west_instnum_np($A706,YEAR($B$1),$B$1,180)</f>
        <v>5</v>
      </c>
      <c r="T706">
        <f>[1]!s_west_stdnetprofit($A706,YEAR($B$1),$B$1,180)</f>
        <v>41629317</v>
      </c>
      <c r="U706">
        <f>[1]!s_west_mediannetprofit($A706,YEAR($B$1),$B$1,180)</f>
        <v>2998000000</v>
      </c>
      <c r="V706">
        <f>[1]!s_west_maxnetprofit($A706,YEAR($B$1),$B$1,180)</f>
        <v>3078000000</v>
      </c>
      <c r="W706">
        <f>[1]!s_west_minnetprofit($A706,YEAR($B$1),$B$1,180)</f>
        <v>2968000000</v>
      </c>
      <c r="X706">
        <f>[1]!s_west_netprofit($A706,YEAR($B$1)+1,$B$1,180)</f>
        <v>3475600000</v>
      </c>
      <c r="Y706">
        <f>[1]!s_west_eps($A706,YEAR($B$1)+1,$B$1,180)</f>
        <v>2.7434000968933101</v>
      </c>
      <c r="Z706">
        <f>[1]!s_west_instnum_np($A706,YEAR($B$1)+1,$B$1,180)</f>
        <v>5</v>
      </c>
      <c r="AA706">
        <f>[1]!s_west_stdnetprofit($A706,YEAR($B$1)+1,$B$1,180)</f>
        <v>109500228</v>
      </c>
      <c r="AB706">
        <f>[1]!s_west_mediannetprofit($A706,YEAR($B$1)+1,$B$1,180)</f>
        <v>3448000000</v>
      </c>
      <c r="AC706">
        <f>[1]!s_west_maxnetprofit($A706,YEAR($B$1)+1,$B$1,180)</f>
        <v>3636000000</v>
      </c>
      <c r="AD706">
        <f>[1]!s_west_minnetprofit($A706,YEAR($B$1)+1,$B$1,180)</f>
        <v>3337000000</v>
      </c>
      <c r="AE706">
        <f>[1]!s_west_avgroe($A706,YEAR($B$1),$B$1,180)</f>
        <v>27.209999084472699</v>
      </c>
      <c r="AF706">
        <f>IFERROR([1]!s_info_indexweight($A706,$B$1,"000016.SH"),"")</f>
        <v>0</v>
      </c>
      <c r="AG706">
        <f>IFERROR([1]!s_info_indexweight($A706,$B$1,"000300.SH"),"")</f>
        <v>7.3099999999999998E-2</v>
      </c>
      <c r="AH706">
        <f>IFERROR([1]!s_info_indexweight($A706,$B$1,"000905.SH"),"")</f>
        <v>0</v>
      </c>
      <c r="AI706">
        <f>IFERROR([1]!s_info_indexweight($A706,$B$1,"000852.SH"),"")</f>
        <v>0</v>
      </c>
    </row>
    <row r="707" spans="1:35">
      <c r="A707" t="s">
        <v>739</v>
      </c>
      <c r="B707">
        <f>[1]!s_dq_close($A707,$B$1,3)</f>
        <v>20.43</v>
      </c>
      <c r="C707">
        <f>[1]!s_dq_volume($A707,$B$1)</f>
        <v>4612517</v>
      </c>
      <c r="D707">
        <f>[1]!s_dq_amount($A707,$B$1)</f>
        <v>94266303</v>
      </c>
      <c r="E707">
        <f>[1]!s_dq_turn($A707,$B$1)</f>
        <v>1.77325170856738</v>
      </c>
      <c r="F707">
        <f>[1]!S_VAL_MV($A707,$B$1)</f>
        <v>8679430227.1499996</v>
      </c>
      <c r="G707">
        <f>[1]!s_val_ev($A707,$B$1)</f>
        <v>8679430227.1499996</v>
      </c>
      <c r="H707">
        <f>[1]!s_val_ev1($A707,$B$1)</f>
        <v>8954819987.8299999</v>
      </c>
      <c r="I707">
        <f>IFERROR([1]!s_mq_amount($A707,$B$1),"")</f>
        <v>196970443</v>
      </c>
      <c r="J707">
        <f>[1]!s_val_pe_ttm($A707,$B$1)</f>
        <v>48.871761322021499</v>
      </c>
      <c r="K707">
        <f>[1]!s_val_pb_lf($A707,$B$1)</f>
        <v>2.8332040309906001</v>
      </c>
      <c r="L707">
        <f>[1]!s_val_dividendyield2($A707,$B$1)</f>
        <v>0</v>
      </c>
      <c r="M707">
        <f>[1]!s_val_evtoebitda($A707,$B$1)</f>
        <v>31.050095503961899</v>
      </c>
      <c r="N707">
        <f>[1]!s_risk_betar24($A707,$B$1)</f>
        <v>0.986500024795532</v>
      </c>
      <c r="O707">
        <f>[1]!s_profitnotice_changeratio($A707,$B$1)</f>
        <v>0</v>
      </c>
      <c r="P707">
        <f>IFERROR([1]!i_pq_pctchange($A707,TEXT(DATE(YEAR($B$1),1,1),"yyyy-mm-dd"),$B$1),"")</f>
        <v>-22.672218016654</v>
      </c>
      <c r="Q707">
        <f>[1]!s_west_netprofit($A707,YEAR($B$1),$B$1,180)</f>
        <v>334699000</v>
      </c>
      <c r="R707">
        <f>[1]!s_west_eps($A707,YEAR($B$1),$B$1,180)</f>
        <v>0.78780001401901201</v>
      </c>
      <c r="S707">
        <f>[1]!s_west_instnum_np($A707,YEAR($B$1),$B$1,180)</f>
        <v>20</v>
      </c>
      <c r="T707">
        <f>[1]!s_west_stdnetprofit($A707,YEAR($B$1),$B$1,180)</f>
        <v>32595012</v>
      </c>
      <c r="U707">
        <f>[1]!s_west_mediannetprofit($A707,YEAR($B$1),$B$1,180)</f>
        <v>337500000</v>
      </c>
      <c r="V707">
        <f>[1]!s_west_maxnetprofit($A707,YEAR($B$1),$B$1,180)</f>
        <v>401870000</v>
      </c>
      <c r="W707">
        <f>[1]!s_west_minnetprofit($A707,YEAR($B$1),$B$1,180)</f>
        <v>262000000</v>
      </c>
      <c r="X707">
        <f>[1]!s_west_netprofit($A707,YEAR($B$1)+1,$B$1,180)</f>
        <v>437481500</v>
      </c>
      <c r="Y707">
        <f>[1]!s_west_eps($A707,YEAR($B$1)+1,$B$1,180)</f>
        <v>1.0298000574111901</v>
      </c>
      <c r="Z707">
        <f>[1]!s_west_instnum_np($A707,YEAR($B$1)+1,$B$1,180)</f>
        <v>20</v>
      </c>
      <c r="AA707">
        <f>[1]!s_west_stdnetprofit($A707,YEAR($B$1)+1,$B$1,180)</f>
        <v>31605638</v>
      </c>
      <c r="AB707">
        <f>[1]!s_west_mediannetprofit($A707,YEAR($B$1)+1,$B$1,180)</f>
        <v>437500000</v>
      </c>
      <c r="AC707">
        <f>[1]!s_west_maxnetprofit($A707,YEAR($B$1)+1,$B$1,180)</f>
        <v>489000000</v>
      </c>
      <c r="AD707">
        <f>[1]!s_west_minnetprofit($A707,YEAR($B$1)+1,$B$1,180)</f>
        <v>360710000</v>
      </c>
      <c r="AE707">
        <f>[1]!s_west_avgroe($A707,YEAR($B$1),$B$1,180)</f>
        <v>9.7200002670288104</v>
      </c>
      <c r="AF707">
        <f>IFERROR([1]!s_info_indexweight($A707,$B$1,"000016.SH"),"")</f>
        <v>0</v>
      </c>
      <c r="AG707">
        <f>IFERROR([1]!s_info_indexweight($A707,$B$1,"000300.SH"),"")</f>
        <v>0</v>
      </c>
      <c r="AH707">
        <f>IFERROR([1]!s_info_indexweight($A707,$B$1,"000905.SH"),"")</f>
        <v>0</v>
      </c>
      <c r="AI707">
        <f>IFERROR([1]!s_info_indexweight($A707,$B$1,"000852.SH"),"")</f>
        <v>4.8000000000000001E-2</v>
      </c>
    </row>
    <row r="708" spans="1:35">
      <c r="A708" t="s">
        <v>740</v>
      </c>
      <c r="B708">
        <f>[1]!s_dq_close($A708,$B$1,3)</f>
        <v>25.82</v>
      </c>
      <c r="C708">
        <f>[1]!s_dq_volume($A708,$B$1)</f>
        <v>26967616</v>
      </c>
      <c r="D708">
        <f>[1]!s_dq_amount($A708,$B$1)</f>
        <v>706903798</v>
      </c>
      <c r="E708">
        <f>[1]!s_dq_turn($A708,$B$1)</f>
        <v>6.2098230723265404</v>
      </c>
      <c r="F708">
        <f>[1]!S_VAL_MV($A708,$B$1)</f>
        <v>11650265438</v>
      </c>
      <c r="G708">
        <f>[1]!s_val_ev($A708,$B$1)</f>
        <v>11650265438</v>
      </c>
      <c r="H708">
        <f>[1]!s_val_ev1($A708,$B$1)</f>
        <v>11697613512.559999</v>
      </c>
      <c r="I708">
        <f>IFERROR([1]!s_mq_amount($A708,$B$1),"")</f>
        <v>1546794743</v>
      </c>
      <c r="J708">
        <f>[1]!s_val_pe_ttm($A708,$B$1)</f>
        <v>48.047859191894503</v>
      </c>
      <c r="K708">
        <f>[1]!s_val_pb_lf($A708,$B$1)</f>
        <v>3.8224346637725799</v>
      </c>
      <c r="L708">
        <f>[1]!s_val_dividendyield2($A708,$B$1)</f>
        <v>0.13525631397721299</v>
      </c>
      <c r="M708">
        <f>[1]!s_val_evtoebitda($A708,$B$1)</f>
        <v>30.368807851379501</v>
      </c>
      <c r="N708">
        <f>[1]!s_risk_betar24($A708,$B$1)</f>
        <v>1.6891000270843499</v>
      </c>
      <c r="O708">
        <f>[1]!s_profitnotice_changeratio($A708,$B$1)</f>
        <v>0</v>
      </c>
      <c r="P708">
        <f>IFERROR([1]!i_pq_pctchange($A708,TEXT(DATE(YEAR($B$1),1,1),"yyyy-mm-dd"),$B$1),"")</f>
        <v>2.3384859294490501</v>
      </c>
      <c r="Q708">
        <f>[1]!s_west_netprofit($A708,YEAR($B$1),$B$1,180)</f>
        <v>345737500</v>
      </c>
      <c r="R708">
        <f>[1]!s_west_eps($A708,YEAR($B$1),$B$1,180)</f>
        <v>0.76620000600814797</v>
      </c>
      <c r="S708">
        <f>[1]!s_west_instnum_np($A708,YEAR($B$1),$B$1,180)</f>
        <v>8</v>
      </c>
      <c r="T708">
        <f>[1]!s_west_stdnetprofit($A708,YEAR($B$1),$B$1,180)</f>
        <v>18070052</v>
      </c>
      <c r="U708">
        <f>[1]!s_west_mediannetprofit($A708,YEAR($B$1),$B$1,180)</f>
        <v>349385000</v>
      </c>
      <c r="V708">
        <f>[1]!s_west_maxnetprofit($A708,YEAR($B$1),$B$1,180)</f>
        <v>363300000</v>
      </c>
      <c r="W708">
        <f>[1]!s_west_minnetprofit($A708,YEAR($B$1),$B$1,180)</f>
        <v>324740000</v>
      </c>
      <c r="X708">
        <f>[1]!s_west_netprofit($A708,YEAR($B$1)+1,$B$1,180)</f>
        <v>418310000</v>
      </c>
      <c r="Y708">
        <f>[1]!s_west_eps($A708,YEAR($B$1)+1,$B$1,180)</f>
        <v>0.92710000276565596</v>
      </c>
      <c r="Z708">
        <f>[1]!s_west_instnum_np($A708,YEAR($B$1)+1,$B$1,180)</f>
        <v>8</v>
      </c>
      <c r="AA708">
        <f>[1]!s_west_stdnetprofit($A708,YEAR($B$1)+1,$B$1,180)</f>
        <v>42744124</v>
      </c>
      <c r="AB708">
        <f>[1]!s_west_mediannetprofit($A708,YEAR($B$1)+1,$B$1,180)</f>
        <v>430380000</v>
      </c>
      <c r="AC708">
        <f>[1]!s_west_maxnetprofit($A708,YEAR($B$1)+1,$B$1,180)</f>
        <v>469000000</v>
      </c>
      <c r="AD708">
        <f>[1]!s_west_minnetprofit($A708,YEAR($B$1)+1,$B$1,180)</f>
        <v>370140000</v>
      </c>
      <c r="AE708">
        <f>[1]!s_west_avgroe($A708,YEAR($B$1),$B$1,180)</f>
        <v>10.611300468444799</v>
      </c>
      <c r="AF708">
        <f>IFERROR([1]!s_info_indexweight($A708,$B$1,"000016.SH"),"")</f>
        <v>0</v>
      </c>
      <c r="AG708">
        <f>IFERROR([1]!s_info_indexweight($A708,$B$1,"000300.SH"),"")</f>
        <v>0</v>
      </c>
      <c r="AH708">
        <f>IFERROR([1]!s_info_indexweight($A708,$B$1,"000905.SH"),"")</f>
        <v>0</v>
      </c>
      <c r="AI708">
        <f>IFERROR([1]!s_info_indexweight($A708,$B$1,"000852.SH"),"")</f>
        <v>7.3999999999999996E-2</v>
      </c>
    </row>
    <row r="709" spans="1:35">
      <c r="A709" t="s">
        <v>741</v>
      </c>
      <c r="B709">
        <f>[1]!s_dq_close($A709,$B$1,3)</f>
        <v>22.83</v>
      </c>
      <c r="C709">
        <f>[1]!s_dq_volume($A709,$B$1)</f>
        <v>18286016</v>
      </c>
      <c r="D709">
        <f>[1]!s_dq_amount($A709,$B$1)</f>
        <v>422060855</v>
      </c>
      <c r="E709">
        <f>[1]!s_dq_turn($A709,$B$1)</f>
        <v>3.4472733275741301</v>
      </c>
      <c r="F709">
        <f>[1]!S_VAL_MV($A709,$B$1)</f>
        <v>20530239218.52</v>
      </c>
      <c r="G709">
        <f>[1]!s_val_ev($A709,$B$1)</f>
        <v>18762549463.355202</v>
      </c>
      <c r="H709">
        <f>[1]!s_val_ev1($A709,$B$1)</f>
        <v>19918264625.3452</v>
      </c>
      <c r="I709">
        <f>IFERROR([1]!s_mq_amount($A709,$B$1),"")</f>
        <v>1210586191</v>
      </c>
      <c r="J709">
        <f>[1]!s_val_pe_ttm($A709,$B$1)</f>
        <v>85.930892944335895</v>
      </c>
      <c r="K709">
        <f>[1]!s_val_pb_lf($A709,$B$1)</f>
        <v>3.2864322662353498</v>
      </c>
      <c r="L709">
        <f>[1]!s_val_dividendyield2($A709,$B$1)</f>
        <v>1.5303420337676199</v>
      </c>
      <c r="M709">
        <f>[1]!s_val_evtoebitda($A709,$B$1)</f>
        <v>32.715654721523201</v>
      </c>
      <c r="N709">
        <f>[1]!s_risk_betar24($A709,$B$1)</f>
        <v>1.4347000122070299</v>
      </c>
      <c r="O709">
        <f>[1]!s_profitnotice_changeratio($A709,$B$1)</f>
        <v>0</v>
      </c>
      <c r="P709">
        <f>IFERROR([1]!i_pq_pctchange($A709,TEXT(DATE(YEAR($B$1),1,1),"yyyy-mm-dd"),$B$1),"")</f>
        <v>-22.9757085020243</v>
      </c>
      <c r="Q709">
        <f>[1]!s_west_netprofit($A709,YEAR($B$1),$B$1,180)</f>
        <v>500232222</v>
      </c>
      <c r="R709">
        <f>[1]!s_west_eps($A709,YEAR($B$1),$B$1,180)</f>
        <v>0.55629998445510898</v>
      </c>
      <c r="S709">
        <f>[1]!s_west_instnum_np($A709,YEAR($B$1),$B$1,180)</f>
        <v>9</v>
      </c>
      <c r="T709">
        <f>[1]!s_west_stdnetprofit($A709,YEAR($B$1),$B$1,180)</f>
        <v>80207670</v>
      </c>
      <c r="U709">
        <f>[1]!s_west_mediannetprofit($A709,YEAR($B$1),$B$1,180)</f>
        <v>501000000</v>
      </c>
      <c r="V709">
        <f>[1]!s_west_maxnetprofit($A709,YEAR($B$1),$B$1,180)</f>
        <v>637000000</v>
      </c>
      <c r="W709">
        <f>[1]!s_west_minnetprofit($A709,YEAR($B$1),$B$1,180)</f>
        <v>395000000</v>
      </c>
      <c r="X709">
        <f>[1]!s_west_netprofit($A709,YEAR($B$1)+1,$B$1,180)</f>
        <v>663415556</v>
      </c>
      <c r="Y709">
        <f>[1]!s_west_eps($A709,YEAR($B$1)+1,$B$1,180)</f>
        <v>0.73769998550414995</v>
      </c>
      <c r="Z709">
        <f>[1]!s_west_instnum_np($A709,YEAR($B$1)+1,$B$1,180)</f>
        <v>9</v>
      </c>
      <c r="AA709">
        <f>[1]!s_west_stdnetprofit($A709,YEAR($B$1)+1,$B$1,180)</f>
        <v>102252991</v>
      </c>
      <c r="AB709">
        <f>[1]!s_west_mediannetprofit($A709,YEAR($B$1)+1,$B$1,180)</f>
        <v>650000000</v>
      </c>
      <c r="AC709">
        <f>[1]!s_west_maxnetprofit($A709,YEAR($B$1)+1,$B$1,180)</f>
        <v>876000000</v>
      </c>
      <c r="AD709">
        <f>[1]!s_west_minnetprofit($A709,YEAR($B$1)+1,$B$1,180)</f>
        <v>561000000</v>
      </c>
      <c r="AE709">
        <f>[1]!s_west_avgroe($A709,YEAR($B$1),$B$1,180)</f>
        <v>8.3643999099731392</v>
      </c>
      <c r="AF709">
        <f>IFERROR([1]!s_info_indexweight($A709,$B$1,"000016.SH"),"")</f>
        <v>0</v>
      </c>
      <c r="AG709">
        <f>IFERROR([1]!s_info_indexweight($A709,$B$1,"000300.SH"),"")</f>
        <v>0</v>
      </c>
      <c r="AH709">
        <f>IFERROR([1]!s_info_indexweight($A709,$B$1,"000905.SH"),"")</f>
        <v>0</v>
      </c>
      <c r="AI709">
        <f>IFERROR([1]!s_info_indexweight($A709,$B$1,"000852.SH"),"")</f>
        <v>0.106</v>
      </c>
    </row>
    <row r="710" spans="1:35">
      <c r="A710" t="s">
        <v>742</v>
      </c>
      <c r="B710">
        <f>[1]!s_dq_close($A710,$B$1,3)</f>
        <v>15.15</v>
      </c>
      <c r="C710">
        <f>[1]!s_dq_volume($A710,$B$1)</f>
        <v>4857850</v>
      </c>
      <c r="D710">
        <f>[1]!s_dq_amount($A710,$B$1)</f>
        <v>74111284</v>
      </c>
      <c r="E710">
        <f>[1]!s_dq_turn($A710,$B$1)</f>
        <v>0.92434553772874295</v>
      </c>
      <c r="F710">
        <f>[1]!S_VAL_MV($A710,$B$1)</f>
        <v>7962003871.5</v>
      </c>
      <c r="G710">
        <f>[1]!s_val_ev($A710,$B$1)</f>
        <v>7962003871.5</v>
      </c>
      <c r="H710">
        <f>[1]!s_val_ev1($A710,$B$1)</f>
        <v>7964003871.5</v>
      </c>
      <c r="I710">
        <f>IFERROR([1]!s_mq_amount($A710,$B$1),"")</f>
        <v>140569859</v>
      </c>
      <c r="J710">
        <f>[1]!s_val_pe_ttm($A710,$B$1)</f>
        <v>20.2703151702881</v>
      </c>
      <c r="K710">
        <f>[1]!s_val_pb_lf($A710,$B$1)</f>
        <v>2.42912626266479</v>
      </c>
      <c r="L710">
        <f>[1]!s_val_dividendyield2($A710,$B$1)</f>
        <v>3.9603960396039599</v>
      </c>
      <c r="M710">
        <f>[1]!s_val_evtoebitda($A710,$B$1)</f>
        <v>8.5866697130978604</v>
      </c>
      <c r="N710">
        <f>[1]!s_risk_betar24($A710,$B$1)</f>
        <v>0.90380001068115201</v>
      </c>
      <c r="O710">
        <f>[1]!s_profitnotice_changeratio($A710,$B$1)</f>
        <v>0</v>
      </c>
      <c r="P710">
        <f>IFERROR([1]!i_pq_pctchange($A710,TEXT(DATE(YEAR($B$1),1,1),"yyyy-mm-dd"),$B$1),"")</f>
        <v>-14.164305949008501</v>
      </c>
      <c r="Q710">
        <f>[1]!s_west_netprofit($A710,YEAR($B$1),$B$1,180)</f>
        <v>0</v>
      </c>
      <c r="R710">
        <f>[1]!s_west_eps($A710,YEAR($B$1),$B$1,180)</f>
        <v>0</v>
      </c>
      <c r="S710">
        <f>[1]!s_west_instnum_np($A710,YEAR($B$1),$B$1,180)</f>
        <v>0</v>
      </c>
      <c r="T710">
        <f>[1]!s_west_stdnetprofit($A710,YEAR($B$1),$B$1,180)</f>
        <v>0</v>
      </c>
      <c r="U710">
        <f>[1]!s_west_mediannetprofit($A710,YEAR($B$1),$B$1,180)</f>
        <v>0</v>
      </c>
      <c r="V710">
        <f>[1]!s_west_maxnetprofit($A710,YEAR($B$1),$B$1,180)</f>
        <v>0</v>
      </c>
      <c r="W710">
        <f>[1]!s_west_minnetprofit($A710,YEAR($B$1),$B$1,180)</f>
        <v>0</v>
      </c>
      <c r="X710">
        <f>[1]!s_west_netprofit($A710,YEAR($B$1)+1,$B$1,180)</f>
        <v>0</v>
      </c>
      <c r="Y710">
        <f>[1]!s_west_eps($A710,YEAR($B$1)+1,$B$1,180)</f>
        <v>0</v>
      </c>
      <c r="Z710">
        <f>[1]!s_west_instnum_np($A710,YEAR($B$1)+1,$B$1,180)</f>
        <v>0</v>
      </c>
      <c r="AA710">
        <f>[1]!s_west_stdnetprofit($A710,YEAR($B$1)+1,$B$1,180)</f>
        <v>0</v>
      </c>
      <c r="AB710">
        <f>[1]!s_west_mediannetprofit($A710,YEAR($B$1)+1,$B$1,180)</f>
        <v>0</v>
      </c>
      <c r="AC710">
        <f>[1]!s_west_maxnetprofit($A710,YEAR($B$1)+1,$B$1,180)</f>
        <v>0</v>
      </c>
      <c r="AD710">
        <f>[1]!s_west_minnetprofit($A710,YEAR($B$1)+1,$B$1,180)</f>
        <v>0</v>
      </c>
      <c r="AE710">
        <f>[1]!s_west_avgroe($A710,YEAR($B$1),$B$1,180)</f>
        <v>0</v>
      </c>
      <c r="AF710">
        <f>IFERROR([1]!s_info_indexweight($A710,$B$1,"000016.SH"),"")</f>
        <v>0</v>
      </c>
      <c r="AG710">
        <f>IFERROR([1]!s_info_indexweight($A710,$B$1,"000300.SH"),"")</f>
        <v>0</v>
      </c>
      <c r="AH710">
        <f>IFERROR([1]!s_info_indexweight($A710,$B$1,"000905.SH"),"")</f>
        <v>0</v>
      </c>
      <c r="AI710">
        <f>IFERROR([1]!s_info_indexweight($A710,$B$1,"000852.SH"),"")</f>
        <v>4.2999999999999997E-2</v>
      </c>
    </row>
    <row r="711" spans="1:35">
      <c r="A711" t="s">
        <v>743</v>
      </c>
      <c r="B711">
        <f>[1]!s_dq_close($A711,$B$1,3)</f>
        <v>14.5</v>
      </c>
      <c r="C711">
        <f>[1]!s_dq_volume($A711,$B$1)</f>
        <v>42880523</v>
      </c>
      <c r="D711">
        <f>[1]!s_dq_amount($A711,$B$1)</f>
        <v>622146164</v>
      </c>
      <c r="E711">
        <f>[1]!s_dq_turn($A711,$B$1)</f>
        <v>4.0192094234254601</v>
      </c>
      <c r="F711">
        <f>[1]!S_VAL_MV($A711,$B$1)</f>
        <v>15558143401.5</v>
      </c>
      <c r="G711">
        <f>[1]!s_val_ev($A711,$B$1)</f>
        <v>15558143401.5</v>
      </c>
      <c r="H711">
        <f>[1]!s_val_ev1($A711,$B$1)</f>
        <v>16298908452.23</v>
      </c>
      <c r="I711">
        <f>IFERROR([1]!s_mq_amount($A711,$B$1),"")</f>
        <v>1371971715</v>
      </c>
      <c r="J711">
        <f>[1]!s_val_pe_ttm($A711,$B$1)</f>
        <v>138.24192810058599</v>
      </c>
      <c r="K711">
        <f>[1]!s_val_pb_lf($A711,$B$1)</f>
        <v>6.0443964004516602</v>
      </c>
      <c r="L711">
        <f>[1]!s_val_dividendyield2($A711,$B$1)</f>
        <v>0.37476610933138998</v>
      </c>
      <c r="M711">
        <f>[1]!s_val_evtoebitda($A711,$B$1)</f>
        <v>32.420809897880602</v>
      </c>
      <c r="N711">
        <f>[1]!s_risk_betar24($A711,$B$1)</f>
        <v>1.9074000120162999</v>
      </c>
      <c r="O711">
        <f>[1]!s_profitnotice_changeratio($A711,$B$1)</f>
        <v>0</v>
      </c>
      <c r="P711">
        <f>IFERROR([1]!i_pq_pctchange($A711,TEXT(DATE(YEAR($B$1),1,1),"yyyy-mm-dd"),$B$1),"")</f>
        <v>-10.1053936763794</v>
      </c>
      <c r="Q711">
        <f>[1]!s_west_netprofit($A711,YEAR($B$1),$B$1,180)</f>
        <v>120000000</v>
      </c>
      <c r="R711">
        <f>[1]!s_west_eps($A711,YEAR($B$1),$B$1,180)</f>
        <v>0.111800000071526</v>
      </c>
      <c r="S711">
        <f>[1]!s_west_instnum_np($A711,YEAR($B$1),$B$1,180)</f>
        <v>2</v>
      </c>
      <c r="T711">
        <f>[1]!s_west_stdnetprofit($A711,YEAR($B$1),$B$1,180)</f>
        <v>51468437</v>
      </c>
      <c r="U711">
        <f>[1]!s_west_mediannetprofit($A711,YEAR($B$1),$B$1,180)</f>
        <v>112000000</v>
      </c>
      <c r="V711">
        <f>[1]!s_west_maxnetprofit($A711,YEAR($B$1),$B$1,180)</f>
        <v>175000000</v>
      </c>
      <c r="W711">
        <f>[1]!s_west_minnetprofit($A711,YEAR($B$1),$B$1,180)</f>
        <v>73000000</v>
      </c>
      <c r="X711">
        <f>[1]!s_west_netprofit($A711,YEAR($B$1)+1,$B$1,180)</f>
        <v>150666667</v>
      </c>
      <c r="Y711">
        <f>[1]!s_west_eps($A711,YEAR($B$1)+1,$B$1,180)</f>
        <v>0.14040000736713401</v>
      </c>
      <c r="Z711">
        <f>[1]!s_west_instnum_np($A711,YEAR($B$1)+1,$B$1,180)</f>
        <v>3</v>
      </c>
      <c r="AA711">
        <f>[1]!s_west_stdnetprofit($A711,YEAR($B$1)+1,$B$1,180)</f>
        <v>73921129</v>
      </c>
      <c r="AB711">
        <f>[1]!s_west_mediannetprofit($A711,YEAR($B$1)+1,$B$1,180)</f>
        <v>125000000</v>
      </c>
      <c r="AC711">
        <f>[1]!s_west_maxnetprofit($A711,YEAR($B$1)+1,$B$1,180)</f>
        <v>234000000</v>
      </c>
      <c r="AD711">
        <f>[1]!s_west_minnetprofit($A711,YEAR($B$1)+1,$B$1,180)</f>
        <v>93000000</v>
      </c>
      <c r="AE711">
        <f>[1]!s_west_avgroe($A711,YEAR($B$1),$B$1,180)</f>
        <v>3.2000000476837198</v>
      </c>
      <c r="AF711">
        <f>IFERROR([1]!s_info_indexweight($A711,$B$1,"000016.SH"),"")</f>
        <v>0</v>
      </c>
      <c r="AG711">
        <f>IFERROR([1]!s_info_indexweight($A711,$B$1,"000300.SH"),"")</f>
        <v>0</v>
      </c>
      <c r="AH711">
        <f>IFERROR([1]!s_info_indexweight($A711,$B$1,"000905.SH"),"")</f>
        <v>0</v>
      </c>
      <c r="AI711">
        <f>IFERROR([1]!s_info_indexweight($A711,$B$1,"000852.SH"),"")</f>
        <v>0.17399999999999999</v>
      </c>
    </row>
    <row r="712" spans="1:35">
      <c r="A712" t="s">
        <v>744</v>
      </c>
      <c r="B712">
        <f>[1]!s_dq_close($A712,$B$1,3)</f>
        <v>40.119999999999997</v>
      </c>
      <c r="C712">
        <f>[1]!s_dq_volume($A712,$B$1)</f>
        <v>50878742</v>
      </c>
      <c r="D712">
        <f>[1]!s_dq_amount($A712,$B$1)</f>
        <v>2036361001</v>
      </c>
      <c r="E712">
        <f>[1]!s_dq_turn($A712,$B$1)</f>
        <v>10.8598328825484</v>
      </c>
      <c r="F712">
        <f>[1]!S_VAL_MV($A712,$B$1)</f>
        <v>19342880917.52</v>
      </c>
      <c r="G712">
        <f>[1]!s_val_ev($A712,$B$1)</f>
        <v>19342880917.52</v>
      </c>
      <c r="H712">
        <f>[1]!s_val_ev1($A712,$B$1)</f>
        <v>22760029016.900002</v>
      </c>
      <c r="I712">
        <f>IFERROR([1]!s_mq_amount($A712,$B$1),"")</f>
        <v>4411685290</v>
      </c>
      <c r="J712">
        <f>[1]!s_val_pe_ttm($A712,$B$1)</f>
        <v>108.45705413818401</v>
      </c>
      <c r="K712">
        <f>[1]!s_val_pb_lf($A712,$B$1)</f>
        <v>13.6148843765259</v>
      </c>
      <c r="L712">
        <f>[1]!s_val_dividendyield2($A712,$B$1)</f>
        <v>0</v>
      </c>
      <c r="M712">
        <f>[1]!s_val_evtoebitda($A712,$B$1)</f>
        <v>26.113999185515599</v>
      </c>
      <c r="N712">
        <f>[1]!s_risk_betar24($A712,$B$1)</f>
        <v>1.5814000368118299</v>
      </c>
      <c r="O712">
        <f>[1]!s_profitnotice_changeratio($A712,$B$1)</f>
        <v>0</v>
      </c>
      <c r="P712">
        <f>IFERROR([1]!i_pq_pctchange($A712,TEXT(DATE(YEAR($B$1),1,1),"yyyy-mm-dd"),$B$1),"")</f>
        <v>45.046999276934201</v>
      </c>
      <c r="Q712">
        <f>[1]!s_west_netprofit($A712,YEAR($B$1),$B$1,180)</f>
        <v>337000000</v>
      </c>
      <c r="R712">
        <f>[1]!s_west_eps($A712,YEAR($B$1),$B$1,180)</f>
        <v>0.69900000095367398</v>
      </c>
      <c r="S712">
        <f>[1]!s_west_instnum_np($A712,YEAR($B$1),$B$1,180)</f>
        <v>1</v>
      </c>
      <c r="T712">
        <f>[1]!s_west_stdnetprofit($A712,YEAR($B$1),$B$1,180)</f>
        <v>0</v>
      </c>
      <c r="U712">
        <f>[1]!s_west_mediannetprofit($A712,YEAR($B$1),$B$1,180)</f>
        <v>337000000</v>
      </c>
      <c r="V712">
        <f>[1]!s_west_maxnetprofit($A712,YEAR($B$1),$B$1,180)</f>
        <v>337000000</v>
      </c>
      <c r="W712">
        <f>[1]!s_west_minnetprofit($A712,YEAR($B$1),$B$1,180)</f>
        <v>337000000</v>
      </c>
      <c r="X712">
        <f>[1]!s_west_netprofit($A712,YEAR($B$1)+1,$B$1,180)</f>
        <v>641000000</v>
      </c>
      <c r="Y712">
        <f>[1]!s_west_eps($A712,YEAR($B$1)+1,$B$1,180)</f>
        <v>1.32949995994568</v>
      </c>
      <c r="Z712">
        <f>[1]!s_west_instnum_np($A712,YEAR($B$1)+1,$B$1,180)</f>
        <v>1</v>
      </c>
      <c r="AA712">
        <f>[1]!s_west_stdnetprofit($A712,YEAR($B$1)+1,$B$1,180)</f>
        <v>0</v>
      </c>
      <c r="AB712">
        <f>[1]!s_west_mediannetprofit($A712,YEAR($B$1)+1,$B$1,180)</f>
        <v>641000000</v>
      </c>
      <c r="AC712">
        <f>[1]!s_west_maxnetprofit($A712,YEAR($B$1)+1,$B$1,180)</f>
        <v>641000000</v>
      </c>
      <c r="AD712">
        <f>[1]!s_west_minnetprofit($A712,YEAR($B$1)+1,$B$1,180)</f>
        <v>641000000</v>
      </c>
      <c r="AE712">
        <f>[1]!s_west_avgroe($A712,YEAR($B$1),$B$1,180)</f>
        <v>20.299999237060501</v>
      </c>
      <c r="AF712">
        <f>IFERROR([1]!s_info_indexweight($A712,$B$1,"000016.SH"),"")</f>
        <v>0</v>
      </c>
      <c r="AG712">
        <f>IFERROR([1]!s_info_indexweight($A712,$B$1,"000300.SH"),"")</f>
        <v>0</v>
      </c>
      <c r="AH712">
        <f>IFERROR([1]!s_info_indexweight($A712,$B$1,"000905.SH"),"")</f>
        <v>0</v>
      </c>
      <c r="AI712">
        <f>IFERROR([1]!s_info_indexweight($A712,$B$1,"000852.SH"),"")</f>
        <v>0.16900000000000001</v>
      </c>
    </row>
    <row r="713" spans="1:35">
      <c r="A713" t="s">
        <v>745</v>
      </c>
      <c r="B713">
        <f>[1]!s_dq_close($A713,$B$1,3)</f>
        <v>42.87</v>
      </c>
      <c r="C713">
        <f>[1]!s_dq_volume($A713,$B$1)</f>
        <v>5748762</v>
      </c>
      <c r="D713">
        <f>[1]!s_dq_amount($A713,$B$1)</f>
        <v>248719837</v>
      </c>
      <c r="E713">
        <f>[1]!s_dq_turn($A713,$B$1)</f>
        <v>1.28645753173499</v>
      </c>
      <c r="F713">
        <f>[1]!S_VAL_MV($A713,$B$1)</f>
        <v>19168743812.759998</v>
      </c>
      <c r="G713">
        <f>[1]!s_val_ev($A713,$B$1)</f>
        <v>19168743812.759998</v>
      </c>
      <c r="H713">
        <f>[1]!s_val_ev1($A713,$B$1)</f>
        <v>20278888959.400002</v>
      </c>
      <c r="I713">
        <f>IFERROR([1]!s_mq_amount($A713,$B$1),"")</f>
        <v>480704437</v>
      </c>
      <c r="J713">
        <f>[1]!s_val_pe_ttm($A713,$B$1)</f>
        <v>70.716484069824205</v>
      </c>
      <c r="K713">
        <f>[1]!s_val_pb_lf($A713,$B$1)</f>
        <v>5.3538079261779803</v>
      </c>
      <c r="L713">
        <f>[1]!s_val_dividendyield2($A713,$B$1)</f>
        <v>0.34989503149055301</v>
      </c>
      <c r="M713">
        <f>[1]!s_val_evtoebitda($A713,$B$1)</f>
        <v>34.829020187290197</v>
      </c>
      <c r="N713">
        <f>[1]!s_risk_betar24($A713,$B$1)</f>
        <v>1.3583999872207599</v>
      </c>
      <c r="O713">
        <f>[1]!s_profitnotice_changeratio($A713,$B$1)</f>
        <v>0</v>
      </c>
      <c r="P713">
        <f>IFERROR([1]!i_pq_pctchange($A713,TEXT(DATE(YEAR($B$1),1,1),"yyyy-mm-dd"),$B$1),"")</f>
        <v>-21.798613644655202</v>
      </c>
      <c r="Q713">
        <f>[1]!s_west_netprofit($A713,YEAR($B$1),$B$1,180)</f>
        <v>386690000</v>
      </c>
      <c r="R713">
        <f>[1]!s_west_eps($A713,YEAR($B$1),$B$1,180)</f>
        <v>0.86479997634887695</v>
      </c>
      <c r="S713">
        <f>[1]!s_west_instnum_np($A713,YEAR($B$1),$B$1,180)</f>
        <v>2</v>
      </c>
      <c r="T713">
        <f>[1]!s_west_stdnetprofit($A713,YEAR($B$1),$B$1,180)</f>
        <v>119232345</v>
      </c>
      <c r="U713">
        <f>[1]!s_west_mediannetprofit($A713,YEAR($B$1),$B$1,180)</f>
        <v>386690000</v>
      </c>
      <c r="V713">
        <f>[1]!s_west_maxnetprofit($A713,YEAR($B$1),$B$1,180)</f>
        <v>471000000</v>
      </c>
      <c r="W713">
        <f>[1]!s_west_minnetprofit($A713,YEAR($B$1),$B$1,180)</f>
        <v>302380000</v>
      </c>
      <c r="X713">
        <f>[1]!s_west_netprofit($A713,YEAR($B$1)+1,$B$1,180)</f>
        <v>521145000</v>
      </c>
      <c r="Y713">
        <f>[1]!s_west_eps($A713,YEAR($B$1)+1,$B$1,180)</f>
        <v>1.16550004482269</v>
      </c>
      <c r="Z713">
        <f>[1]!s_west_instnum_np($A713,YEAR($B$1)+1,$B$1,180)</f>
        <v>2</v>
      </c>
      <c r="AA713">
        <f>[1]!s_west_stdnetprofit($A713,YEAR($B$1)+1,$B$1,180)</f>
        <v>186471129</v>
      </c>
      <c r="AB713">
        <f>[1]!s_west_mediannetprofit($A713,YEAR($B$1)+1,$B$1,180)</f>
        <v>521145000</v>
      </c>
      <c r="AC713">
        <f>[1]!s_west_maxnetprofit($A713,YEAR($B$1)+1,$B$1,180)</f>
        <v>653000000</v>
      </c>
      <c r="AD713">
        <f>[1]!s_west_minnetprofit($A713,YEAR($B$1)+1,$B$1,180)</f>
        <v>389290000</v>
      </c>
      <c r="AE713">
        <f>[1]!s_west_avgroe($A713,YEAR($B$1),$B$1,180)</f>
        <v>9.8999996185302699</v>
      </c>
      <c r="AF713">
        <f>IFERROR([1]!s_info_indexweight($A713,$B$1,"000016.SH"),"")</f>
        <v>0</v>
      </c>
      <c r="AG713">
        <f>IFERROR([1]!s_info_indexweight($A713,$B$1,"000300.SH"),"")</f>
        <v>0</v>
      </c>
      <c r="AH713">
        <f>IFERROR([1]!s_info_indexweight($A713,$B$1,"000905.SH"),"")</f>
        <v>0</v>
      </c>
      <c r="AI713">
        <f>IFERROR([1]!s_info_indexweight($A713,$B$1,"000852.SH"),"")</f>
        <v>8.2000000000000003E-2</v>
      </c>
    </row>
    <row r="714" spans="1:35">
      <c r="A714" t="s">
        <v>746</v>
      </c>
      <c r="B714">
        <f>[1]!s_dq_close($A714,$B$1,3)</f>
        <v>106.58</v>
      </c>
      <c r="C714">
        <f>[1]!s_dq_volume($A714,$B$1)</f>
        <v>30116427</v>
      </c>
      <c r="D714">
        <f>[1]!s_dq_amount($A714,$B$1)</f>
        <v>3180080256</v>
      </c>
      <c r="E714">
        <f>[1]!s_dq_turn($A714,$B$1)</f>
        <v>5.0275384203425801</v>
      </c>
      <c r="F714">
        <f>[1]!S_VAL_MV($A714,$B$1)</f>
        <v>66151509739.160004</v>
      </c>
      <c r="G714">
        <f>[1]!s_val_ev($A714,$B$1)</f>
        <v>66151509739.160004</v>
      </c>
      <c r="H714">
        <f>[1]!s_val_ev1($A714,$B$1)</f>
        <v>66705376383.019997</v>
      </c>
      <c r="I714">
        <f>IFERROR([1]!s_mq_amount($A714,$B$1),"")</f>
        <v>7360995924</v>
      </c>
      <c r="J714">
        <f>[1]!s_val_pe_ttm($A714,$B$1)</f>
        <v>108.27017211914099</v>
      </c>
      <c r="K714">
        <f>[1]!s_val_pb_lf($A714,$B$1)</f>
        <v>12.371640205383301</v>
      </c>
      <c r="L714">
        <f>[1]!s_val_dividendyield2($A714,$B$1)</f>
        <v>0.187652467629949</v>
      </c>
      <c r="M714">
        <f>[1]!s_val_evtoebitda($A714,$B$1)</f>
        <v>89.628326098008898</v>
      </c>
      <c r="N714">
        <f>[1]!s_risk_betar24($A714,$B$1)</f>
        <v>1.3559999465942401</v>
      </c>
      <c r="O714">
        <f>[1]!s_profitnotice_changeratio($A714,$B$1)</f>
        <v>0</v>
      </c>
      <c r="P714">
        <f>IFERROR([1]!i_pq_pctchange($A714,TEXT(DATE(YEAR($B$1),1,1),"yyyy-mm-dd"),$B$1),"")</f>
        <v>55.619910209799002</v>
      </c>
      <c r="Q714">
        <f>[1]!s_west_netprofit($A714,YEAR($B$1),$B$1,180)</f>
        <v>816335000</v>
      </c>
      <c r="R714">
        <f>[1]!s_west_eps($A714,YEAR($B$1),$B$1,180)</f>
        <v>1.3149000406265301</v>
      </c>
      <c r="S714">
        <f>[1]!s_west_instnum_np($A714,YEAR($B$1),$B$1,180)</f>
        <v>10</v>
      </c>
      <c r="T714">
        <f>[1]!s_west_stdnetprofit($A714,YEAR($B$1),$B$1,180)</f>
        <v>82519829</v>
      </c>
      <c r="U714">
        <f>[1]!s_west_mediannetprofit($A714,YEAR($B$1),$B$1,180)</f>
        <v>818500000</v>
      </c>
      <c r="V714">
        <f>[1]!s_west_maxnetprofit($A714,YEAR($B$1),$B$1,180)</f>
        <v>972000000</v>
      </c>
      <c r="W714">
        <f>[1]!s_west_minnetprofit($A714,YEAR($B$1),$B$1,180)</f>
        <v>723000000</v>
      </c>
      <c r="X714">
        <f>[1]!s_west_netprofit($A714,YEAR($B$1)+1,$B$1,180)</f>
        <v>1118977000</v>
      </c>
      <c r="Y714">
        <f>[1]!s_west_eps($A714,YEAR($B$1)+1,$B$1,180)</f>
        <v>1.8022999763488801</v>
      </c>
      <c r="Z714">
        <f>[1]!s_west_instnum_np($A714,YEAR($B$1)+1,$B$1,180)</f>
        <v>10</v>
      </c>
      <c r="AA714">
        <f>[1]!s_west_stdnetprofit($A714,YEAR($B$1)+1,$B$1,180)</f>
        <v>116641696</v>
      </c>
      <c r="AB714">
        <f>[1]!s_west_mediannetprofit($A714,YEAR($B$1)+1,$B$1,180)</f>
        <v>1130500000</v>
      </c>
      <c r="AC714">
        <f>[1]!s_west_maxnetprofit($A714,YEAR($B$1)+1,$B$1,180)</f>
        <v>1264000000</v>
      </c>
      <c r="AD714">
        <f>[1]!s_west_minnetprofit($A714,YEAR($B$1)+1,$B$1,180)</f>
        <v>950000000</v>
      </c>
      <c r="AE714">
        <f>[1]!s_west_avgroe($A714,YEAR($B$1),$B$1,180)</f>
        <v>13.742199897766101</v>
      </c>
      <c r="AF714">
        <f>IFERROR([1]!s_info_indexweight($A714,$B$1,"000016.SH"),"")</f>
        <v>0</v>
      </c>
      <c r="AG714">
        <f>IFERROR([1]!s_info_indexweight($A714,$B$1,"000300.SH"),"")</f>
        <v>0.17280000000000001</v>
      </c>
      <c r="AH714">
        <f>IFERROR([1]!s_info_indexweight($A714,$B$1,"000905.SH"),"")</f>
        <v>0</v>
      </c>
      <c r="AI714">
        <f>IFERROR([1]!s_info_indexweight($A714,$B$1,"000852.SH"),"")</f>
        <v>0</v>
      </c>
    </row>
    <row r="715" spans="1:35">
      <c r="A715" t="s">
        <v>747</v>
      </c>
      <c r="B715">
        <f>[1]!s_dq_close($A715,$B$1,3)</f>
        <v>7.94</v>
      </c>
      <c r="C715">
        <f>[1]!s_dq_volume($A715,$B$1)</f>
        <v>17886109</v>
      </c>
      <c r="D715">
        <f>[1]!s_dq_amount($A715,$B$1)</f>
        <v>142034699</v>
      </c>
      <c r="E715">
        <f>[1]!s_dq_turn($A715,$B$1)</f>
        <v>3.8911848683180899</v>
      </c>
      <c r="F715">
        <f>[1]!S_VAL_MV($A715,$B$1)</f>
        <v>3798904409.7800002</v>
      </c>
      <c r="G715">
        <f>[1]!s_val_ev($A715,$B$1)</f>
        <v>3798904409.7800002</v>
      </c>
      <c r="H715">
        <f>[1]!s_val_ev1($A715,$B$1)</f>
        <v>4734981834.0200005</v>
      </c>
      <c r="I715">
        <f>IFERROR([1]!s_mq_amount($A715,$B$1),"")</f>
        <v>369325968</v>
      </c>
      <c r="J715">
        <f>[1]!s_val_pe_ttm($A715,$B$1)</f>
        <v>-9.0995016098022496</v>
      </c>
      <c r="K715">
        <f>[1]!s_val_pb_lf($A715,$B$1)</f>
        <v>11.854363441467299</v>
      </c>
      <c r="L715">
        <f>[1]!s_val_dividendyield2($A715,$B$1)</f>
        <v>0</v>
      </c>
      <c r="M715">
        <f>[1]!s_val_evtoebitda($A715,$B$1)</f>
        <v>-14.7966270058755</v>
      </c>
      <c r="N715">
        <f>[1]!s_risk_betar24($A715,$B$1)</f>
        <v>2.87030005455017</v>
      </c>
      <c r="O715">
        <f>[1]!s_profitnotice_changeratio($A715,$B$1)</f>
        <v>0</v>
      </c>
      <c r="P715">
        <f>IFERROR([1]!i_pq_pctchange($A715,TEXT(DATE(YEAR($B$1),1,1),"yyyy-mm-dd"),$B$1),"")</f>
        <v>-54.988662131519298</v>
      </c>
      <c r="Q715">
        <f>[1]!s_west_netprofit($A715,YEAR($B$1),$B$1,180)</f>
        <v>0</v>
      </c>
      <c r="R715">
        <f>[1]!s_west_eps($A715,YEAR($B$1),$B$1,180)</f>
        <v>0</v>
      </c>
      <c r="S715">
        <f>[1]!s_west_instnum_np($A715,YEAR($B$1),$B$1,180)</f>
        <v>0</v>
      </c>
      <c r="T715">
        <f>[1]!s_west_stdnetprofit($A715,YEAR($B$1),$B$1,180)</f>
        <v>0</v>
      </c>
      <c r="U715">
        <f>[1]!s_west_mediannetprofit($A715,YEAR($B$1),$B$1,180)</f>
        <v>0</v>
      </c>
      <c r="V715">
        <f>[1]!s_west_maxnetprofit($A715,YEAR($B$1),$B$1,180)</f>
        <v>0</v>
      </c>
      <c r="W715">
        <f>[1]!s_west_minnetprofit($A715,YEAR($B$1),$B$1,180)</f>
        <v>0</v>
      </c>
      <c r="X715">
        <f>[1]!s_west_netprofit($A715,YEAR($B$1)+1,$B$1,180)</f>
        <v>0</v>
      </c>
      <c r="Y715">
        <f>[1]!s_west_eps($A715,YEAR($B$1)+1,$B$1,180)</f>
        <v>0</v>
      </c>
      <c r="Z715">
        <f>[1]!s_west_instnum_np($A715,YEAR($B$1)+1,$B$1,180)</f>
        <v>0</v>
      </c>
      <c r="AA715">
        <f>[1]!s_west_stdnetprofit($A715,YEAR($B$1)+1,$B$1,180)</f>
        <v>0</v>
      </c>
      <c r="AB715">
        <f>[1]!s_west_mediannetprofit($A715,YEAR($B$1)+1,$B$1,180)</f>
        <v>0</v>
      </c>
      <c r="AC715">
        <f>[1]!s_west_maxnetprofit($A715,YEAR($B$1)+1,$B$1,180)</f>
        <v>0</v>
      </c>
      <c r="AD715">
        <f>[1]!s_west_minnetprofit($A715,YEAR($B$1)+1,$B$1,180)</f>
        <v>0</v>
      </c>
      <c r="AE715">
        <f>[1]!s_west_avgroe($A715,YEAR($B$1),$B$1,180)</f>
        <v>0</v>
      </c>
      <c r="AF715">
        <f>IFERROR([1]!s_info_indexweight($A715,$B$1,"000016.SH"),"")</f>
        <v>0</v>
      </c>
      <c r="AG715">
        <f>IFERROR([1]!s_info_indexweight($A715,$B$1,"000300.SH"),"")</f>
        <v>0</v>
      </c>
      <c r="AH715">
        <f>IFERROR([1]!s_info_indexweight($A715,$B$1,"000905.SH"),"")</f>
        <v>0</v>
      </c>
      <c r="AI715">
        <f>IFERROR([1]!s_info_indexweight($A715,$B$1,"000852.SH"),"")</f>
        <v>0.04</v>
      </c>
    </row>
    <row r="716" spans="1:35">
      <c r="A716" t="s">
        <v>748</v>
      </c>
      <c r="B716">
        <f>[1]!s_dq_close($A716,$B$1,3)</f>
        <v>209.22</v>
      </c>
      <c r="C716">
        <f>[1]!s_dq_volume($A716,$B$1)</f>
        <v>25881596</v>
      </c>
      <c r="D716">
        <f>[1]!s_dq_amount($A716,$B$1)</f>
        <v>5361965694</v>
      </c>
      <c r="E716">
        <f>[1]!s_dq_turn($A716,$B$1)</f>
        <v>11.704997052584901</v>
      </c>
      <c r="F716">
        <f>[1]!S_VAL_MV($A716,$B$1)</f>
        <v>55510393297.260002</v>
      </c>
      <c r="G716">
        <f>[1]!s_val_ev($A716,$B$1)</f>
        <v>55510393297.260002</v>
      </c>
      <c r="H716">
        <f>[1]!s_val_ev1($A716,$B$1)</f>
        <v>59688999726.480003</v>
      </c>
      <c r="I716">
        <f>IFERROR([1]!s_mq_amount($A716,$B$1),"")</f>
        <v>7955312371</v>
      </c>
      <c r="J716">
        <f>[1]!s_val_pe_ttm($A716,$B$1)</f>
        <v>100.55551147460901</v>
      </c>
      <c r="K716">
        <f>[1]!s_val_pb_lf($A716,$B$1)</f>
        <v>10.924765586853001</v>
      </c>
      <c r="L716">
        <f>[1]!s_val_dividendyield2($A716,$B$1)</f>
        <v>0.18378537851764001</v>
      </c>
      <c r="M716">
        <f>[1]!s_val_evtoebitda($A716,$B$1)</f>
        <v>63.6015528154511</v>
      </c>
      <c r="N716">
        <f>[1]!s_risk_betar24($A716,$B$1)</f>
        <v>1.2387000322341899</v>
      </c>
      <c r="O716">
        <f>[1]!s_profitnotice_changeratio($A716,$B$1)</f>
        <v>0</v>
      </c>
      <c r="P716">
        <f>IFERROR([1]!i_pq_pctchange($A716,TEXT(DATE(YEAR($B$1),1,1),"yyyy-mm-dd"),$B$1),"")</f>
        <v>127.86627522441</v>
      </c>
      <c r="Q716">
        <f>[1]!s_west_netprofit($A716,YEAR($B$1),$B$1,180)</f>
        <v>824617500</v>
      </c>
      <c r="R716">
        <f>[1]!s_west_eps($A716,YEAR($B$1),$B$1,180)</f>
        <v>3.10800004005432</v>
      </c>
      <c r="S716">
        <f>[1]!s_west_instnum_np($A716,YEAR($B$1),$B$1,180)</f>
        <v>12</v>
      </c>
      <c r="T716">
        <f>[1]!s_west_stdnetprofit($A716,YEAR($B$1),$B$1,180)</f>
        <v>67301055</v>
      </c>
      <c r="U716">
        <f>[1]!s_west_mediannetprofit($A716,YEAR($B$1),$B$1,180)</f>
        <v>843500000</v>
      </c>
      <c r="V716">
        <f>[1]!s_west_maxnetprofit($A716,YEAR($B$1),$B$1,180)</f>
        <v>900000000</v>
      </c>
      <c r="W716">
        <f>[1]!s_west_minnetprofit($A716,YEAR($B$1),$B$1,180)</f>
        <v>679000000</v>
      </c>
      <c r="X716">
        <f>[1]!s_west_netprofit($A716,YEAR($B$1)+1,$B$1,180)</f>
        <v>1116778333</v>
      </c>
      <c r="Y716">
        <f>[1]!s_west_eps($A716,YEAR($B$1)+1,$B$1,180)</f>
        <v>4.2091999053955096</v>
      </c>
      <c r="Z716">
        <f>[1]!s_west_instnum_np($A716,YEAR($B$1)+1,$B$1,180)</f>
        <v>12</v>
      </c>
      <c r="AA716">
        <f>[1]!s_west_stdnetprofit($A716,YEAR($B$1)+1,$B$1,180)</f>
        <v>82070483</v>
      </c>
      <c r="AB716">
        <f>[1]!s_west_mediannetprofit($A716,YEAR($B$1)+1,$B$1,180)</f>
        <v>1127670000</v>
      </c>
      <c r="AC716">
        <f>[1]!s_west_maxnetprofit($A716,YEAR($B$1)+1,$B$1,180)</f>
        <v>1257000000</v>
      </c>
      <c r="AD716">
        <f>[1]!s_west_minnetprofit($A716,YEAR($B$1)+1,$B$1,180)</f>
        <v>915000000</v>
      </c>
      <c r="AE716">
        <f>[1]!s_west_avgroe($A716,YEAR($B$1),$B$1,180)</f>
        <v>14.0116996765137</v>
      </c>
      <c r="AF716">
        <f>IFERROR([1]!s_info_indexweight($A716,$B$1,"000016.SH"),"")</f>
        <v>0</v>
      </c>
      <c r="AG716">
        <f>IFERROR([1]!s_info_indexweight($A716,$B$1,"000300.SH"),"")</f>
        <v>0</v>
      </c>
      <c r="AH716">
        <f>IFERROR([1]!s_info_indexweight($A716,$B$1,"000905.SH"),"")</f>
        <v>0</v>
      </c>
      <c r="AI716">
        <f>IFERROR([1]!s_info_indexweight($A716,$B$1,"000852.SH"),"")</f>
        <v>0.435</v>
      </c>
    </row>
    <row r="717" spans="1:35">
      <c r="A717" t="s">
        <v>749</v>
      </c>
      <c r="B717">
        <f>[1]!s_dq_close($A717,$B$1,3)</f>
        <v>314.32</v>
      </c>
      <c r="C717">
        <f>[1]!s_dq_volume($A717,$B$1)</f>
        <v>13979595</v>
      </c>
      <c r="D717">
        <f>[1]!s_dq_amount($A717,$B$1)</f>
        <v>4306848979</v>
      </c>
      <c r="E717">
        <f>[1]!s_dq_turn($A717,$B$1)</f>
        <v>6.6462634097656901</v>
      </c>
      <c r="F717">
        <f>[1]!S_VAL_MV($A717,$B$1)</f>
        <v>68239642712.639999</v>
      </c>
      <c r="G717">
        <f>[1]!s_val_ev($A717,$B$1)</f>
        <v>68239642712.639999</v>
      </c>
      <c r="H717">
        <f>[1]!s_val_ev1($A717,$B$1)</f>
        <v>70405184565.850006</v>
      </c>
      <c r="I717">
        <f>IFERROR([1]!s_mq_amount($A717,$B$1),"")</f>
        <v>7633563322</v>
      </c>
      <c r="J717">
        <f>[1]!s_val_pe_ttm($A717,$B$1)</f>
        <v>-296.88800048828102</v>
      </c>
      <c r="K717">
        <f>[1]!s_val_pb_lf($A717,$B$1)</f>
        <v>17.695268630981399</v>
      </c>
      <c r="L717">
        <f>[1]!s_val_dividendyield2($A717,$B$1)</f>
        <v>9.49623187109635E-2</v>
      </c>
      <c r="M717">
        <f>[1]!s_val_evtoebitda($A717,$B$1)</f>
        <v>862.28271205033604</v>
      </c>
      <c r="N717">
        <f>[1]!s_risk_betar24($A717,$B$1)</f>
        <v>1.62849998474121</v>
      </c>
      <c r="O717">
        <f>[1]!s_profitnotice_changeratio($A717,$B$1)</f>
        <v>0</v>
      </c>
      <c r="P717">
        <f>IFERROR([1]!i_pq_pctchange($A717,TEXT(DATE(YEAR($B$1),1,1),"yyyy-mm-dd"),$B$1),"")</f>
        <v>192.06467199405299</v>
      </c>
      <c r="Q717">
        <f>[1]!s_west_netprofit($A717,YEAR($B$1),$B$1,180)</f>
        <v>401138333</v>
      </c>
      <c r="R717">
        <f>[1]!s_west_eps($A717,YEAR($B$1),$B$1,180)</f>
        <v>1.84769999980927</v>
      </c>
      <c r="S717">
        <f>[1]!s_west_instnum_np($A717,YEAR($B$1),$B$1,180)</f>
        <v>6</v>
      </c>
      <c r="T717">
        <f>[1]!s_west_stdnetprofit($A717,YEAR($B$1),$B$1,180)</f>
        <v>80633013</v>
      </c>
      <c r="U717">
        <f>[1]!s_west_mediannetprofit($A717,YEAR($B$1),$B$1,180)</f>
        <v>386500000</v>
      </c>
      <c r="V717">
        <f>[1]!s_west_maxnetprofit($A717,YEAR($B$1),$B$1,180)</f>
        <v>495000000</v>
      </c>
      <c r="W717">
        <f>[1]!s_west_minnetprofit($A717,YEAR($B$1),$B$1,180)</f>
        <v>325830000</v>
      </c>
      <c r="X717">
        <f>[1]!s_west_netprofit($A717,YEAR($B$1)+1,$B$1,180)</f>
        <v>616353333</v>
      </c>
      <c r="Y717">
        <f>[1]!s_west_eps($A717,YEAR($B$1)+1,$B$1,180)</f>
        <v>2.83899998664856</v>
      </c>
      <c r="Z717">
        <f>[1]!s_west_instnum_np($A717,YEAR($B$1)+1,$B$1,180)</f>
        <v>6</v>
      </c>
      <c r="AA717">
        <f>[1]!s_west_stdnetprofit($A717,YEAR($B$1)+1,$B$1,180)</f>
        <v>114522439</v>
      </c>
      <c r="AB717">
        <f>[1]!s_west_mediannetprofit($A717,YEAR($B$1)+1,$B$1,180)</f>
        <v>579560000</v>
      </c>
      <c r="AC717">
        <f>[1]!s_west_maxnetprofit($A717,YEAR($B$1)+1,$B$1,180)</f>
        <v>813000000</v>
      </c>
      <c r="AD717">
        <f>[1]!s_west_minnetprofit($A717,YEAR($B$1)+1,$B$1,180)</f>
        <v>506000000</v>
      </c>
      <c r="AE717">
        <f>[1]!s_west_avgroe($A717,YEAR($B$1),$B$1,180)</f>
        <v>9.6066999435424805</v>
      </c>
      <c r="AF717">
        <f>IFERROR([1]!s_info_indexweight($A717,$B$1,"000016.SH"),"")</f>
        <v>0</v>
      </c>
      <c r="AG717">
        <f>IFERROR([1]!s_info_indexweight($A717,$B$1,"000300.SH"),"")</f>
        <v>0</v>
      </c>
      <c r="AH717">
        <f>IFERROR([1]!s_info_indexweight($A717,$B$1,"000905.SH"),"")</f>
        <v>0</v>
      </c>
      <c r="AI717">
        <f>IFERROR([1]!s_info_indexweight($A717,$B$1,"000852.SH"),"")</f>
        <v>0.53800000000000003</v>
      </c>
    </row>
    <row r="718" spans="1:35">
      <c r="A718" t="s">
        <v>750</v>
      </c>
      <c r="B718">
        <f>[1]!s_dq_close($A718,$B$1,3)</f>
        <v>16.88</v>
      </c>
      <c r="C718">
        <f>[1]!s_dq_volume($A718,$B$1)</f>
        <v>7259367</v>
      </c>
      <c r="D718">
        <f>[1]!s_dq_amount($A718,$B$1)</f>
        <v>122946763</v>
      </c>
      <c r="E718">
        <f>[1]!s_dq_turn($A718,$B$1)</f>
        <v>1.0326093759548201</v>
      </c>
      <c r="F718">
        <f>[1]!S_VAL_MV($A718,$B$1)</f>
        <v>11884483172.799999</v>
      </c>
      <c r="G718">
        <f>[1]!s_val_ev($A718,$B$1)</f>
        <v>11884483172.799999</v>
      </c>
      <c r="H718">
        <f>[1]!s_val_ev1($A718,$B$1)</f>
        <v>11919365042.25</v>
      </c>
      <c r="I718">
        <f>IFERROR([1]!s_mq_amount($A718,$B$1),"")</f>
        <v>302333262</v>
      </c>
      <c r="J718">
        <f>[1]!s_val_pe_ttm($A718,$B$1)</f>
        <v>28.3438606262207</v>
      </c>
      <c r="K718">
        <f>[1]!s_val_pb_lf($A718,$B$1)</f>
        <v>2.69095087051392</v>
      </c>
      <c r="L718">
        <f>[1]!s_val_dividendyield2($A718,$B$1)</f>
        <v>1.77067498973471</v>
      </c>
      <c r="M718">
        <f>[1]!s_val_evtoebitda($A718,$B$1)</f>
        <v>22.6980577606883</v>
      </c>
      <c r="N718">
        <f>[1]!s_risk_betar24($A718,$B$1)</f>
        <v>1.68690001964569</v>
      </c>
      <c r="O718">
        <f>[1]!s_profitnotice_changeratio($A718,$B$1)</f>
        <v>0</v>
      </c>
      <c r="P718">
        <f>IFERROR([1]!i_pq_pctchange($A718,TEXT(DATE(YEAR($B$1),1,1),"yyyy-mm-dd"),$B$1),"")</f>
        <v>-29.2890824971782</v>
      </c>
      <c r="Q718">
        <f>[1]!s_west_netprofit($A718,YEAR($B$1),$B$1,180)</f>
        <v>517541429</v>
      </c>
      <c r="R718">
        <f>[1]!s_west_eps($A718,YEAR($B$1),$B$1,180)</f>
        <v>0.73509997129440297</v>
      </c>
      <c r="S718">
        <f>[1]!s_west_instnum_np($A718,YEAR($B$1),$B$1,180)</f>
        <v>7</v>
      </c>
      <c r="T718">
        <f>[1]!s_west_stdnetprofit($A718,YEAR($B$1),$B$1,180)</f>
        <v>35772131</v>
      </c>
      <c r="U718">
        <f>[1]!s_west_mediannetprofit($A718,YEAR($B$1),$B$1,180)</f>
        <v>502790000</v>
      </c>
      <c r="V718">
        <f>[1]!s_west_maxnetprofit($A718,YEAR($B$1),$B$1,180)</f>
        <v>597000000</v>
      </c>
      <c r="W718">
        <f>[1]!s_west_minnetprofit($A718,YEAR($B$1),$B$1,180)</f>
        <v>498000000</v>
      </c>
      <c r="X718">
        <f>[1]!s_west_netprofit($A718,YEAR($B$1)+1,$B$1,180)</f>
        <v>616610000</v>
      </c>
      <c r="Y718">
        <f>[1]!s_west_eps($A718,YEAR($B$1)+1,$B$1,180)</f>
        <v>0.87580001354217496</v>
      </c>
      <c r="Z718">
        <f>[1]!s_west_instnum_np($A718,YEAR($B$1)+1,$B$1,180)</f>
        <v>7</v>
      </c>
      <c r="AA718">
        <f>[1]!s_west_stdnetprofit($A718,YEAR($B$1)+1,$B$1,180)</f>
        <v>70540731</v>
      </c>
      <c r="AB718">
        <f>[1]!s_west_mediannetprofit($A718,YEAR($B$1)+1,$B$1,180)</f>
        <v>591270000</v>
      </c>
      <c r="AC718">
        <f>[1]!s_west_maxnetprofit($A718,YEAR($B$1)+1,$B$1,180)</f>
        <v>769000000</v>
      </c>
      <c r="AD718">
        <f>[1]!s_west_minnetprofit($A718,YEAR($B$1)+1,$B$1,180)</f>
        <v>571000000</v>
      </c>
      <c r="AE718">
        <f>[1]!s_west_avgroe($A718,YEAR($B$1),$B$1,180)</f>
        <v>10.483300209045399</v>
      </c>
      <c r="AF718">
        <f>IFERROR([1]!s_info_indexweight($A718,$B$1,"000016.SH"),"")</f>
        <v>0</v>
      </c>
      <c r="AG718">
        <f>IFERROR([1]!s_info_indexweight($A718,$B$1,"000300.SH"),"")</f>
        <v>0</v>
      </c>
      <c r="AH718">
        <f>IFERROR([1]!s_info_indexweight($A718,$B$1,"000905.SH"),"")</f>
        <v>0</v>
      </c>
      <c r="AI718">
        <f>IFERROR([1]!s_info_indexweight($A718,$B$1,"000852.SH"),"")</f>
        <v>0.10100000000000001</v>
      </c>
    </row>
    <row r="719" spans="1:35">
      <c r="A719" t="s">
        <v>751</v>
      </c>
      <c r="B719">
        <f>[1]!s_dq_close($A719,$B$1,3)</f>
        <v>36.1</v>
      </c>
      <c r="C719">
        <f>[1]!s_dq_volume($A719,$B$1)</f>
        <v>4804687</v>
      </c>
      <c r="D719">
        <f>[1]!s_dq_amount($A719,$B$1)</f>
        <v>172509876</v>
      </c>
      <c r="E719">
        <f>[1]!s_dq_turn($A719,$B$1)</f>
        <v>1.1548461088344499</v>
      </c>
      <c r="F719">
        <f>[1]!S_VAL_MV($A719,$B$1)</f>
        <v>15101246407.5</v>
      </c>
      <c r="G719">
        <f>[1]!s_val_ev($A719,$B$1)</f>
        <v>15101246407.5</v>
      </c>
      <c r="H719">
        <f>[1]!s_val_ev1($A719,$B$1)</f>
        <v>15704724862.75</v>
      </c>
      <c r="I719">
        <f>IFERROR([1]!s_mq_amount($A719,$B$1),"")</f>
        <v>351062697</v>
      </c>
      <c r="J719">
        <f>[1]!s_val_pe_ttm($A719,$B$1)</f>
        <v>-26.3326225280762</v>
      </c>
      <c r="K719">
        <f>[1]!s_val_pb_lf($A719,$B$1)</f>
        <v>1.79193615913391</v>
      </c>
      <c r="L719">
        <f>[1]!s_val_dividendyield2($A719,$B$1)</f>
        <v>0</v>
      </c>
      <c r="M719">
        <f>[1]!s_val_evtoebitda($A719,$B$1)</f>
        <v>-147.87177547161599</v>
      </c>
      <c r="N719">
        <f>[1]!s_risk_betar24($A719,$B$1)</f>
        <v>1.7920000553131099</v>
      </c>
      <c r="O719">
        <f>[1]!s_profitnotice_changeratio($A719,$B$1)</f>
        <v>0</v>
      </c>
      <c r="P719">
        <f>IFERROR([1]!i_pq_pctchange($A719,TEXT(DATE(YEAR($B$1),1,1),"yyyy-mm-dd"),$B$1),"")</f>
        <v>-20.414462081128701</v>
      </c>
      <c r="Q719">
        <f>[1]!s_west_netprofit($A719,YEAR($B$1),$B$1,180)</f>
        <v>-880000</v>
      </c>
      <c r="R719">
        <f>[1]!s_west_eps($A719,YEAR($B$1),$B$1,180)</f>
        <v>-2.0999999251216702E-3</v>
      </c>
      <c r="S719">
        <f>[1]!s_west_instnum_np($A719,YEAR($B$1),$B$1,180)</f>
        <v>1</v>
      </c>
      <c r="T719">
        <f>[1]!s_west_stdnetprofit($A719,YEAR($B$1),$B$1,180)</f>
        <v>0</v>
      </c>
      <c r="U719">
        <f>[1]!s_west_mediannetprofit($A719,YEAR($B$1),$B$1,180)</f>
        <v>-880000</v>
      </c>
      <c r="V719">
        <f>[1]!s_west_maxnetprofit($A719,YEAR($B$1),$B$1,180)</f>
        <v>-880000</v>
      </c>
      <c r="W719">
        <f>[1]!s_west_minnetprofit($A719,YEAR($B$1),$B$1,180)</f>
        <v>-880000</v>
      </c>
      <c r="X719">
        <f>[1]!s_west_netprofit($A719,YEAR($B$1)+1,$B$1,180)</f>
        <v>66530000</v>
      </c>
      <c r="Y719">
        <f>[1]!s_west_eps($A719,YEAR($B$1)+1,$B$1,180)</f>
        <v>0.158999994397163</v>
      </c>
      <c r="Z719">
        <f>[1]!s_west_instnum_np($A719,YEAR($B$1)+1,$B$1,180)</f>
        <v>1</v>
      </c>
      <c r="AA719">
        <f>[1]!s_west_stdnetprofit($A719,YEAR($B$1)+1,$B$1,180)</f>
        <v>0</v>
      </c>
      <c r="AB719">
        <f>[1]!s_west_mediannetprofit($A719,YEAR($B$1)+1,$B$1,180)</f>
        <v>66530000</v>
      </c>
      <c r="AC719">
        <f>[1]!s_west_maxnetprofit($A719,YEAR($B$1)+1,$B$1,180)</f>
        <v>66530000</v>
      </c>
      <c r="AD719">
        <f>[1]!s_west_minnetprofit($A719,YEAR($B$1)+1,$B$1,180)</f>
        <v>66530000</v>
      </c>
      <c r="AE719">
        <f>[1]!s_west_avgroe($A719,YEAR($B$1),$B$1,180)</f>
        <v>-9.9999997764825804E-3</v>
      </c>
      <c r="AF719">
        <f>IFERROR([1]!s_info_indexweight($A719,$B$1,"000016.SH"),"")</f>
        <v>0</v>
      </c>
      <c r="AG719">
        <f>IFERROR([1]!s_info_indexweight($A719,$B$1,"000300.SH"),"")</f>
        <v>0</v>
      </c>
      <c r="AH719">
        <f>IFERROR([1]!s_info_indexweight($A719,$B$1,"000905.SH"),"")</f>
        <v>0.10199999999999999</v>
      </c>
      <c r="AI719">
        <f>IFERROR([1]!s_info_indexweight($A719,$B$1,"000852.SH"),"")</f>
        <v>0</v>
      </c>
    </row>
    <row r="720" spans="1:35">
      <c r="A720" t="s">
        <v>752</v>
      </c>
      <c r="B720">
        <f>[1]!s_dq_close($A720,$B$1,3)</f>
        <v>46.68</v>
      </c>
      <c r="C720">
        <f>[1]!s_dq_volume($A720,$B$1)</f>
        <v>24919372</v>
      </c>
      <c r="D720">
        <f>[1]!s_dq_amount($A720,$B$1)</f>
        <v>1183992388</v>
      </c>
      <c r="E720">
        <f>[1]!s_dq_turn($A720,$B$1)</f>
        <v>5.3519470438039702</v>
      </c>
      <c r="F720">
        <f>[1]!S_VAL_MV($A720,$B$1)</f>
        <v>30563882316.84</v>
      </c>
      <c r="G720">
        <f>[1]!s_val_ev($A720,$B$1)</f>
        <v>30563882316.84</v>
      </c>
      <c r="H720">
        <f>[1]!s_val_ev1($A720,$B$1)</f>
        <v>48206789625.089996</v>
      </c>
      <c r="I720">
        <f>IFERROR([1]!s_mq_amount($A720,$B$1),"")</f>
        <v>2001566694</v>
      </c>
      <c r="J720">
        <f>[1]!s_val_pe_ttm($A720,$B$1)</f>
        <v>45.753707885742202</v>
      </c>
      <c r="K720">
        <f>[1]!s_val_pb_lf($A720,$B$1)</f>
        <v>1.6747479438781701</v>
      </c>
      <c r="L720">
        <f>[1]!s_val_dividendyield2($A720,$B$1)</f>
        <v>0.31570614181050899</v>
      </c>
      <c r="M720">
        <f>[1]!s_val_evtoebitda($A720,$B$1)</f>
        <v>19.208849019639999</v>
      </c>
      <c r="N720">
        <f>[1]!s_risk_betar24($A720,$B$1)</f>
        <v>-7.9999998211860698E-2</v>
      </c>
      <c r="O720">
        <f>[1]!s_profitnotice_changeratio($A720,$B$1)</f>
        <v>0</v>
      </c>
      <c r="P720">
        <f>IFERROR([1]!i_pq_pctchange($A720,TEXT(DATE(YEAR($B$1),1,1),"yyyy-mm-dd"),$B$1),"")</f>
        <v>20</v>
      </c>
      <c r="Q720">
        <f>[1]!s_west_netprofit($A720,YEAR($B$1),$B$1,180)</f>
        <v>2109699167</v>
      </c>
      <c r="R720">
        <f>[1]!s_west_eps($A720,YEAR($B$1),$B$1,180)</f>
        <v>3.2221000194549601</v>
      </c>
      <c r="S720">
        <f>[1]!s_west_instnum_np($A720,YEAR($B$1),$B$1,180)</f>
        <v>12</v>
      </c>
      <c r="T720">
        <f>[1]!s_west_stdnetprofit($A720,YEAR($B$1),$B$1,180)</f>
        <v>355638896</v>
      </c>
      <c r="U720">
        <f>[1]!s_west_mediannetprofit($A720,YEAR($B$1),$B$1,180)</f>
        <v>1928000000</v>
      </c>
      <c r="V720">
        <f>[1]!s_west_maxnetprofit($A720,YEAR($B$1),$B$1,180)</f>
        <v>2744000000</v>
      </c>
      <c r="W720">
        <f>[1]!s_west_minnetprofit($A720,YEAR($B$1),$B$1,180)</f>
        <v>1714000000</v>
      </c>
      <c r="X720">
        <f>[1]!s_west_netprofit($A720,YEAR($B$1)+1,$B$1,180)</f>
        <v>2573568333</v>
      </c>
      <c r="Y720">
        <f>[1]!s_west_eps($A720,YEAR($B$1)+1,$B$1,180)</f>
        <v>3.9305999279022199</v>
      </c>
      <c r="Z720">
        <f>[1]!s_west_instnum_np($A720,YEAR($B$1)+1,$B$1,180)</f>
        <v>12</v>
      </c>
      <c r="AA720">
        <f>[1]!s_west_stdnetprofit($A720,YEAR($B$1)+1,$B$1,180)</f>
        <v>369633641</v>
      </c>
      <c r="AB720">
        <f>[1]!s_west_mediannetprofit($A720,YEAR($B$1)+1,$B$1,180)</f>
        <v>2528410000</v>
      </c>
      <c r="AC720">
        <f>[1]!s_west_maxnetprofit($A720,YEAR($B$1)+1,$B$1,180)</f>
        <v>3227000000</v>
      </c>
      <c r="AD720">
        <f>[1]!s_west_minnetprofit($A720,YEAR($B$1)+1,$B$1,180)</f>
        <v>2191000000</v>
      </c>
      <c r="AE720">
        <f>[1]!s_west_avgroe($A720,YEAR($B$1),$B$1,180)</f>
        <v>10.4126996994019</v>
      </c>
      <c r="AF720">
        <f>IFERROR([1]!s_info_indexweight($A720,$B$1,"000016.SH"),"")</f>
        <v>0</v>
      </c>
      <c r="AG720">
        <f>IFERROR([1]!s_info_indexweight($A720,$B$1,"000300.SH"),"")</f>
        <v>0</v>
      </c>
      <c r="AH720">
        <f>IFERROR([1]!s_info_indexweight($A720,$B$1,"000905.SH"),"")</f>
        <v>0.189</v>
      </c>
      <c r="AI720">
        <f>IFERROR([1]!s_info_indexweight($A720,$B$1,"000852.SH"),"")</f>
        <v>0</v>
      </c>
    </row>
    <row r="721" spans="1:35">
      <c r="A721" t="s">
        <v>753</v>
      </c>
      <c r="B721">
        <f>[1]!s_dq_close($A721,$B$1,3)</f>
        <v>24.53</v>
      </c>
      <c r="C721">
        <f>[1]!s_dq_volume($A721,$B$1)</f>
        <v>4063500</v>
      </c>
      <c r="D721">
        <f>[1]!s_dq_amount($A721,$B$1)</f>
        <v>99746029</v>
      </c>
      <c r="E721">
        <f>[1]!s_dq_turn($A721,$B$1)</f>
        <v>1.39544625382177</v>
      </c>
      <c r="F721">
        <f>[1]!S_VAL_MV($A721,$B$1)</f>
        <v>7270355767.29</v>
      </c>
      <c r="G721">
        <f>[1]!s_val_ev($A721,$B$1)</f>
        <v>7270355767.29</v>
      </c>
      <c r="H721">
        <f>[1]!s_val_ev1($A721,$B$1)</f>
        <v>7278019325.6700001</v>
      </c>
      <c r="I721">
        <f>IFERROR([1]!s_mq_amount($A721,$B$1),"")</f>
        <v>236836474</v>
      </c>
      <c r="J721">
        <f>[1]!s_val_pe_ttm($A721,$B$1)</f>
        <v>461.20980834960898</v>
      </c>
      <c r="K721">
        <f>[1]!s_val_pb_lf($A721,$B$1)</f>
        <v>8.4474287033081108</v>
      </c>
      <c r="L721">
        <f>[1]!s_val_dividendyield2($A721,$B$1)</f>
        <v>0</v>
      </c>
      <c r="M721">
        <f>[1]!s_val_evtoebitda($A721,$B$1)</f>
        <v>374.97342361250202</v>
      </c>
      <c r="N721">
        <f>[1]!s_risk_betar24($A721,$B$1)</f>
        <v>2.2030999660491899</v>
      </c>
      <c r="O721">
        <f>[1]!s_profitnotice_changeratio($A721,$B$1)</f>
        <v>0</v>
      </c>
      <c r="P721">
        <f>IFERROR([1]!i_pq_pctchange($A721,TEXT(DATE(YEAR($B$1),1,1),"yyyy-mm-dd"),$B$1),"")</f>
        <v>-20.253576072821801</v>
      </c>
      <c r="Q721">
        <f>[1]!s_west_netprofit($A721,YEAR($B$1),$B$1,180)</f>
        <v>0</v>
      </c>
      <c r="R721">
        <f>[1]!s_west_eps($A721,YEAR($B$1),$B$1,180)</f>
        <v>0</v>
      </c>
      <c r="S721">
        <f>[1]!s_west_instnum_np($A721,YEAR($B$1),$B$1,180)</f>
        <v>0</v>
      </c>
      <c r="T721">
        <f>[1]!s_west_stdnetprofit($A721,YEAR($B$1),$B$1,180)</f>
        <v>0</v>
      </c>
      <c r="U721">
        <f>[1]!s_west_mediannetprofit($A721,YEAR($B$1),$B$1,180)</f>
        <v>0</v>
      </c>
      <c r="V721">
        <f>[1]!s_west_maxnetprofit($A721,YEAR($B$1),$B$1,180)</f>
        <v>0</v>
      </c>
      <c r="W721">
        <f>[1]!s_west_minnetprofit($A721,YEAR($B$1),$B$1,180)</f>
        <v>0</v>
      </c>
      <c r="X721">
        <f>[1]!s_west_netprofit($A721,YEAR($B$1)+1,$B$1,180)</f>
        <v>0</v>
      </c>
      <c r="Y721">
        <f>[1]!s_west_eps($A721,YEAR($B$1)+1,$B$1,180)</f>
        <v>0</v>
      </c>
      <c r="Z721">
        <f>[1]!s_west_instnum_np($A721,YEAR($B$1)+1,$B$1,180)</f>
        <v>0</v>
      </c>
      <c r="AA721">
        <f>[1]!s_west_stdnetprofit($A721,YEAR($B$1)+1,$B$1,180)</f>
        <v>0</v>
      </c>
      <c r="AB721">
        <f>[1]!s_west_mediannetprofit($A721,YEAR($B$1)+1,$B$1,180)</f>
        <v>0</v>
      </c>
      <c r="AC721">
        <f>[1]!s_west_maxnetprofit($A721,YEAR($B$1)+1,$B$1,180)</f>
        <v>0</v>
      </c>
      <c r="AD721">
        <f>[1]!s_west_minnetprofit($A721,YEAR($B$1)+1,$B$1,180)</f>
        <v>0</v>
      </c>
      <c r="AE721">
        <f>[1]!s_west_avgroe($A721,YEAR($B$1),$B$1,180)</f>
        <v>0</v>
      </c>
      <c r="AF721">
        <f>IFERROR([1]!s_info_indexweight($A721,$B$1,"000016.SH"),"")</f>
        <v>0</v>
      </c>
      <c r="AG721">
        <f>IFERROR([1]!s_info_indexweight($A721,$B$1,"000300.SH"),"")</f>
        <v>0</v>
      </c>
      <c r="AH721">
        <f>IFERROR([1]!s_info_indexweight($A721,$B$1,"000905.SH"),"")</f>
        <v>0</v>
      </c>
      <c r="AI721">
        <f>IFERROR([1]!s_info_indexweight($A721,$B$1,"000852.SH"),"")</f>
        <v>5.3999999999999999E-2</v>
      </c>
    </row>
    <row r="722" spans="1:35">
      <c r="A722" t="s">
        <v>754</v>
      </c>
      <c r="B722">
        <f>[1]!s_dq_close($A722,$B$1,3)</f>
        <v>58.21</v>
      </c>
      <c r="C722">
        <f>[1]!s_dq_volume($A722,$B$1)</f>
        <v>32453768</v>
      </c>
      <c r="D722">
        <f>[1]!s_dq_amount($A722,$B$1)</f>
        <v>1814495563</v>
      </c>
      <c r="E722">
        <f>[1]!s_dq_turn($A722,$B$1)</f>
        <v>9.0289468508415496</v>
      </c>
      <c r="F722">
        <f>[1]!S_VAL_MV($A722,$B$1)</f>
        <v>24728772200</v>
      </c>
      <c r="G722">
        <f>[1]!s_val_ev($A722,$B$1)</f>
        <v>24728772200</v>
      </c>
      <c r="H722">
        <f>[1]!s_val_ev1($A722,$B$1)</f>
        <v>25098755361.59</v>
      </c>
      <c r="I722">
        <f>IFERROR([1]!s_mq_amount($A722,$B$1),"")</f>
        <v>3084802998</v>
      </c>
      <c r="J722">
        <f>[1]!s_val_pe_ttm($A722,$B$1)</f>
        <v>105.917854309082</v>
      </c>
      <c r="K722">
        <f>[1]!s_val_pb_lf($A722,$B$1)</f>
        <v>5.0430021286010698</v>
      </c>
      <c r="L722">
        <f>[1]!s_val_dividendyield2($A722,$B$1)</f>
        <v>0.40434172024375697</v>
      </c>
      <c r="M722">
        <f>[1]!s_val_evtoebitda($A722,$B$1)</f>
        <v>42.632090614839001</v>
      </c>
      <c r="N722">
        <f>[1]!s_risk_betar24($A722,$B$1)</f>
        <v>1.9259999990463299</v>
      </c>
      <c r="O722">
        <f>[1]!s_profitnotice_changeratio($A722,$B$1)</f>
        <v>0</v>
      </c>
      <c r="P722">
        <f>IFERROR([1]!i_pq_pctchange($A722,TEXT(DATE(YEAR($B$1),1,1),"yyyy-mm-dd"),$B$1),"")</f>
        <v>20.0895730991612</v>
      </c>
      <c r="Q722">
        <f>[1]!s_west_netprofit($A722,YEAR($B$1),$B$1,180)</f>
        <v>571666667</v>
      </c>
      <c r="R722">
        <f>[1]!s_west_eps($A722,YEAR($B$1),$B$1,180)</f>
        <v>1.3452999591827399</v>
      </c>
      <c r="S722">
        <f>[1]!s_west_instnum_np($A722,YEAR($B$1),$B$1,180)</f>
        <v>6</v>
      </c>
      <c r="T722">
        <f>[1]!s_west_stdnetprofit($A722,YEAR($B$1),$B$1,180)</f>
        <v>36816663</v>
      </c>
      <c r="U722">
        <f>[1]!s_west_mediannetprofit($A722,YEAR($B$1),$B$1,180)</f>
        <v>563500000</v>
      </c>
      <c r="V722">
        <f>[1]!s_west_maxnetprofit($A722,YEAR($B$1),$B$1,180)</f>
        <v>640000000</v>
      </c>
      <c r="W722">
        <f>[1]!s_west_minnetprofit($A722,YEAR($B$1),$B$1,180)</f>
        <v>532000000</v>
      </c>
      <c r="X722">
        <f>[1]!s_west_netprofit($A722,YEAR($B$1)+1,$B$1,180)</f>
        <v>762166667</v>
      </c>
      <c r="Y722">
        <f>[1]!s_west_eps($A722,YEAR($B$1)+1,$B$1,180)</f>
        <v>1.7935999631881701</v>
      </c>
      <c r="Z722">
        <f>[1]!s_west_instnum_np($A722,YEAR($B$1)+1,$B$1,180)</f>
        <v>6</v>
      </c>
      <c r="AA722">
        <f>[1]!s_west_stdnetprofit($A722,YEAR($B$1)+1,$B$1,180)</f>
        <v>64530355</v>
      </c>
      <c r="AB722">
        <f>[1]!s_west_mediannetprofit($A722,YEAR($B$1)+1,$B$1,180)</f>
        <v>750500000</v>
      </c>
      <c r="AC722">
        <f>[1]!s_west_maxnetprofit($A722,YEAR($B$1)+1,$B$1,180)</f>
        <v>881000000</v>
      </c>
      <c r="AD722">
        <f>[1]!s_west_minnetprofit($A722,YEAR($B$1)+1,$B$1,180)</f>
        <v>705000000</v>
      </c>
      <c r="AE722">
        <f>[1]!s_west_avgroe($A722,YEAR($B$1),$B$1,180)</f>
        <v>10.685000419616699</v>
      </c>
      <c r="AF722">
        <f>IFERROR([1]!s_info_indexweight($A722,$B$1,"000016.SH"),"")</f>
        <v>0</v>
      </c>
      <c r="AG722">
        <f>IFERROR([1]!s_info_indexweight($A722,$B$1,"000300.SH"),"")</f>
        <v>0</v>
      </c>
      <c r="AH722">
        <f>IFERROR([1]!s_info_indexweight($A722,$B$1,"000905.SH"),"")</f>
        <v>0.159</v>
      </c>
      <c r="AI722">
        <f>IFERROR([1]!s_info_indexweight($A722,$B$1,"000852.SH"),"")</f>
        <v>0</v>
      </c>
    </row>
    <row r="723" spans="1:35">
      <c r="A723" t="s">
        <v>755</v>
      </c>
      <c r="B723">
        <f>[1]!s_dq_close($A723,$B$1,3)</f>
        <v>12.47</v>
      </c>
      <c r="C723">
        <f>[1]!s_dq_volume($A723,$B$1)</f>
        <v>16982665</v>
      </c>
      <c r="D723">
        <f>[1]!s_dq_amount($A723,$B$1)</f>
        <v>211249323</v>
      </c>
      <c r="E723">
        <f>[1]!s_dq_turn($A723,$B$1)</f>
        <v>1.64668521046809</v>
      </c>
      <c r="F723">
        <f>[1]!S_VAL_MV($A723,$B$1)</f>
        <v>13445600687.870001</v>
      </c>
      <c r="G723">
        <f>[1]!s_val_ev($A723,$B$1)</f>
        <v>13445600687.870001</v>
      </c>
      <c r="H723">
        <f>[1]!s_val_ev1($A723,$B$1)</f>
        <v>14288716208.98</v>
      </c>
      <c r="I723">
        <f>IFERROR([1]!s_mq_amount($A723,$B$1),"")</f>
        <v>384909089</v>
      </c>
      <c r="J723">
        <f>[1]!s_val_pe_ttm($A723,$B$1)</f>
        <v>259.18368530273398</v>
      </c>
      <c r="K723">
        <f>[1]!s_val_pb_lf($A723,$B$1)</f>
        <v>1.9990531206130999</v>
      </c>
      <c r="L723">
        <f>[1]!s_val_dividendyield2($A723,$B$1)</f>
        <v>2.0048115477145099</v>
      </c>
      <c r="M723">
        <f>[1]!s_val_evtoebitda($A723,$B$1)</f>
        <v>76.629282082037804</v>
      </c>
      <c r="N723">
        <f>[1]!s_risk_betar24($A723,$B$1)</f>
        <v>2.40549993515015</v>
      </c>
      <c r="O723">
        <f>[1]!s_profitnotice_changeratio($A723,$B$1)</f>
        <v>0</v>
      </c>
      <c r="P723">
        <f>IFERROR([1]!i_pq_pctchange($A723,TEXT(DATE(YEAR($B$1),1,1),"yyyy-mm-dd"),$B$1),"")</f>
        <v>-18.014464168310301</v>
      </c>
      <c r="Q723">
        <f>[1]!s_west_netprofit($A723,YEAR($B$1),$B$1,180)</f>
        <v>371841667</v>
      </c>
      <c r="R723">
        <f>[1]!s_west_eps($A723,YEAR($B$1),$B$1,180)</f>
        <v>0.344900012016296</v>
      </c>
      <c r="S723">
        <f>[1]!s_west_instnum_np($A723,YEAR($B$1),$B$1,180)</f>
        <v>6</v>
      </c>
      <c r="T723">
        <f>[1]!s_west_stdnetprofit($A723,YEAR($B$1),$B$1,180)</f>
        <v>95477696</v>
      </c>
      <c r="U723">
        <f>[1]!s_west_mediannetprofit($A723,YEAR($B$1),$B$1,180)</f>
        <v>393025000</v>
      </c>
      <c r="V723">
        <f>[1]!s_west_maxnetprofit($A723,YEAR($B$1),$B$1,180)</f>
        <v>478000000</v>
      </c>
      <c r="W723">
        <f>[1]!s_west_minnetprofit($A723,YEAR($B$1),$B$1,180)</f>
        <v>199000000</v>
      </c>
      <c r="X723">
        <f>[1]!s_west_netprofit($A723,YEAR($B$1)+1,$B$1,180)</f>
        <v>561218333</v>
      </c>
      <c r="Y723">
        <f>[1]!s_west_eps($A723,YEAR($B$1)+1,$B$1,180)</f>
        <v>0.52050000429153398</v>
      </c>
      <c r="Z723">
        <f>[1]!s_west_instnum_np($A723,YEAR($B$1)+1,$B$1,180)</f>
        <v>6</v>
      </c>
      <c r="AA723">
        <f>[1]!s_west_stdnetprofit($A723,YEAR($B$1)+1,$B$1,180)</f>
        <v>193139685</v>
      </c>
      <c r="AB723">
        <f>[1]!s_west_mediannetprofit($A723,YEAR($B$1)+1,$B$1,180)</f>
        <v>524655000</v>
      </c>
      <c r="AC723">
        <f>[1]!s_west_maxnetprofit($A723,YEAR($B$1)+1,$B$1,180)</f>
        <v>876000000</v>
      </c>
      <c r="AD723">
        <f>[1]!s_west_minnetprofit($A723,YEAR($B$1)+1,$B$1,180)</f>
        <v>291000000</v>
      </c>
      <c r="AE723">
        <f>[1]!s_west_avgroe($A723,YEAR($B$1),$B$1,180)</f>
        <v>5.4133000373840297</v>
      </c>
      <c r="AF723">
        <f>IFERROR([1]!s_info_indexweight($A723,$B$1,"000016.SH"),"")</f>
        <v>0</v>
      </c>
      <c r="AG723">
        <f>IFERROR([1]!s_info_indexweight($A723,$B$1,"000300.SH"),"")</f>
        <v>0</v>
      </c>
      <c r="AH723">
        <f>IFERROR([1]!s_info_indexweight($A723,$B$1,"000905.SH"),"")</f>
        <v>0</v>
      </c>
      <c r="AI723">
        <f>IFERROR([1]!s_info_indexweight($A723,$B$1,"000852.SH"),"")</f>
        <v>8.7999999999999995E-2</v>
      </c>
    </row>
    <row r="724" spans="1:35">
      <c r="A724" t="s">
        <v>756</v>
      </c>
      <c r="B724">
        <f>[1]!s_dq_close($A724,$B$1,3)</f>
        <v>20.41</v>
      </c>
      <c r="C724">
        <f>[1]!s_dq_volume($A724,$B$1)</f>
        <v>0</v>
      </c>
      <c r="D724">
        <f>[1]!s_dq_amount($A724,$B$1)</f>
        <v>0</v>
      </c>
      <c r="E724">
        <f>[1]!s_dq_turn($A724,$B$1)</f>
        <v>0</v>
      </c>
      <c r="F724">
        <f>[1]!S_VAL_MV($A724,$B$1)</f>
        <v>7962046499.29</v>
      </c>
      <c r="G724">
        <f>[1]!s_val_ev($A724,$B$1)</f>
        <v>7962046499.29</v>
      </c>
      <c r="H724">
        <f>[1]!s_val_ev1($A724,$B$1)</f>
        <v>8162534790.0200005</v>
      </c>
      <c r="I724">
        <f>IFERROR([1]!s_mq_amount($A724,$B$1),"")</f>
        <v>0</v>
      </c>
      <c r="J724">
        <f>[1]!s_val_pe_ttm($A724,$B$1)</f>
        <v>22.3690395355225</v>
      </c>
      <c r="K724">
        <f>[1]!s_val_pb_lf($A724,$B$1)</f>
        <v>4.2642898559570304</v>
      </c>
      <c r="L724">
        <f>[1]!s_val_dividendyield2($A724,$B$1)</f>
        <v>2.1801353592380899</v>
      </c>
      <c r="M724">
        <f>[1]!s_val_evtoebitda($A724,$B$1)</f>
        <v>16.1003791893271</v>
      </c>
      <c r="N724">
        <f>[1]!s_risk_betar24($A724,$B$1)</f>
        <v>0.93389999866485596</v>
      </c>
      <c r="O724">
        <f>[1]!s_profitnotice_changeratio($A724,$B$1)</f>
        <v>0</v>
      </c>
      <c r="P724">
        <f>IFERROR([1]!i_pq_pctchange($A724,TEXT(DATE(YEAR($B$1),1,1),"yyyy-mm-dd"),$B$1),"")</f>
        <v>1.99047686420262</v>
      </c>
      <c r="Q724">
        <f>[1]!s_west_netprofit($A724,YEAR($B$1),$B$1,180)</f>
        <v>431740000</v>
      </c>
      <c r="R724">
        <f>[1]!s_west_eps($A724,YEAR($B$1),$B$1,180)</f>
        <v>1.10669994354248</v>
      </c>
      <c r="S724">
        <f>[1]!s_west_instnum_np($A724,YEAR($B$1),$B$1,180)</f>
        <v>8</v>
      </c>
      <c r="T724">
        <f>[1]!s_west_stdnetprofit($A724,YEAR($B$1),$B$1,180)</f>
        <v>25357855</v>
      </c>
      <c r="U724">
        <f>[1]!s_west_mediannetprofit($A724,YEAR($B$1),$B$1,180)</f>
        <v>424000000</v>
      </c>
      <c r="V724">
        <f>[1]!s_west_maxnetprofit($A724,YEAR($B$1),$B$1,180)</f>
        <v>471000000</v>
      </c>
      <c r="W724">
        <f>[1]!s_west_minnetprofit($A724,YEAR($B$1),$B$1,180)</f>
        <v>408000000</v>
      </c>
      <c r="X724">
        <f>[1]!s_west_netprofit($A724,YEAR($B$1)+1,$B$1,180)</f>
        <v>506806250</v>
      </c>
      <c r="Y724">
        <f>[1]!s_west_eps($A724,YEAR($B$1)+1,$B$1,180)</f>
        <v>1.2992000579834</v>
      </c>
      <c r="Z724">
        <f>[1]!s_west_instnum_np($A724,YEAR($B$1)+1,$B$1,180)</f>
        <v>8</v>
      </c>
      <c r="AA724">
        <f>[1]!s_west_stdnetprofit($A724,YEAR($B$1)+1,$B$1,180)</f>
        <v>36107384</v>
      </c>
      <c r="AB724">
        <f>[1]!s_west_mediannetprofit($A724,YEAR($B$1)+1,$B$1,180)</f>
        <v>497500000</v>
      </c>
      <c r="AC724">
        <f>[1]!s_west_maxnetprofit($A724,YEAR($B$1)+1,$B$1,180)</f>
        <v>561000000</v>
      </c>
      <c r="AD724">
        <f>[1]!s_west_minnetprofit($A724,YEAR($B$1)+1,$B$1,180)</f>
        <v>465000000</v>
      </c>
      <c r="AE724">
        <f>[1]!s_west_avgroe($A724,YEAR($B$1),$B$1,180)</f>
        <v>18.700000762939499</v>
      </c>
      <c r="AF724">
        <f>IFERROR([1]!s_info_indexweight($A724,$B$1,"000016.SH"),"")</f>
        <v>0</v>
      </c>
      <c r="AG724">
        <f>IFERROR([1]!s_info_indexweight($A724,$B$1,"000300.SH"),"")</f>
        <v>0</v>
      </c>
      <c r="AH724">
        <f>IFERROR([1]!s_info_indexweight($A724,$B$1,"000905.SH"),"")</f>
        <v>0</v>
      </c>
      <c r="AI724">
        <f>IFERROR([1]!s_info_indexweight($A724,$B$1,"000852.SH"),"")</f>
        <v>6.9000000000000006E-2</v>
      </c>
    </row>
    <row r="725" spans="1:35">
      <c r="A725" t="s">
        <v>757</v>
      </c>
      <c r="B725">
        <f>[1]!s_dq_close($A725,$B$1,3)</f>
        <v>25.63</v>
      </c>
      <c r="C725">
        <f>[1]!s_dq_volume($A725,$B$1)</f>
        <v>16934015</v>
      </c>
      <c r="D725">
        <f>[1]!s_dq_amount($A725,$B$1)</f>
        <v>437551443</v>
      </c>
      <c r="E725">
        <f>[1]!s_dq_turn($A725,$B$1)</f>
        <v>5.18001089343029</v>
      </c>
      <c r="F725">
        <f>[1]!S_VAL_MV($A725,$B$1)</f>
        <v>10467589564.299999</v>
      </c>
      <c r="G725">
        <f>[1]!s_val_ev($A725,$B$1)</f>
        <v>10467589564.299999</v>
      </c>
      <c r="H725">
        <f>[1]!s_val_ev1($A725,$B$1)</f>
        <v>11336116000.9</v>
      </c>
      <c r="I725">
        <f>IFERROR([1]!s_mq_amount($A725,$B$1),"")</f>
        <v>982905870</v>
      </c>
      <c r="J725">
        <f>[1]!s_val_pe_ttm($A725,$B$1)</f>
        <v>-104.537384033203</v>
      </c>
      <c r="K725">
        <f>[1]!s_val_pb_lf($A725,$B$1)</f>
        <v>3.9105908870696999</v>
      </c>
      <c r="L725">
        <f>[1]!s_val_dividendyield2($A725,$B$1)</f>
        <v>0</v>
      </c>
      <c r="M725">
        <f>[1]!s_val_evtoebitda($A725,$B$1)</f>
        <v>-415.629047143702</v>
      </c>
      <c r="N725">
        <f>[1]!s_risk_betar24($A725,$B$1)</f>
        <v>2.2848999500274698</v>
      </c>
      <c r="O725">
        <f>[1]!s_profitnotice_changeratio($A725,$B$1)</f>
        <v>0</v>
      </c>
      <c r="P725">
        <f>IFERROR([1]!i_pq_pctchange($A725,TEXT(DATE(YEAR($B$1),1,1),"yyyy-mm-dd"),$B$1),"")</f>
        <v>11.5803221593383</v>
      </c>
      <c r="Q725">
        <f>[1]!s_west_netprofit($A725,YEAR($B$1),$B$1,180)</f>
        <v>118833333</v>
      </c>
      <c r="R725">
        <f>[1]!s_west_eps($A725,YEAR($B$1),$B$1,180)</f>
        <v>0.29100000858306901</v>
      </c>
      <c r="S725">
        <f>[1]!s_west_instnum_np($A725,YEAR($B$1),$B$1,180)</f>
        <v>6</v>
      </c>
      <c r="T725">
        <f>[1]!s_west_stdnetprofit($A725,YEAR($B$1),$B$1,180)</f>
        <v>54341206</v>
      </c>
      <c r="U725">
        <f>[1]!s_west_mediannetprofit($A725,YEAR($B$1),$B$1,180)</f>
        <v>119000000</v>
      </c>
      <c r="V725">
        <f>[1]!s_west_maxnetprofit($A725,YEAR($B$1),$B$1,180)</f>
        <v>199000000</v>
      </c>
      <c r="W725">
        <f>[1]!s_west_minnetprofit($A725,YEAR($B$1),$B$1,180)</f>
        <v>41000000</v>
      </c>
      <c r="X725">
        <f>[1]!s_west_netprofit($A725,YEAR($B$1)+1,$B$1,180)</f>
        <v>180333333</v>
      </c>
      <c r="Y725">
        <f>[1]!s_west_eps($A725,YEAR($B$1)+1,$B$1,180)</f>
        <v>0.44150000810623202</v>
      </c>
      <c r="Z725">
        <f>[1]!s_west_instnum_np($A725,YEAR($B$1)+1,$B$1,180)</f>
        <v>6</v>
      </c>
      <c r="AA725">
        <f>[1]!s_west_stdnetprofit($A725,YEAR($B$1)+1,$B$1,180)</f>
        <v>80750645</v>
      </c>
      <c r="AB725">
        <f>[1]!s_west_mediannetprofit($A725,YEAR($B$1)+1,$B$1,180)</f>
        <v>166500000</v>
      </c>
      <c r="AC725">
        <f>[1]!s_west_maxnetprofit($A725,YEAR($B$1)+1,$B$1,180)</f>
        <v>301000000</v>
      </c>
      <c r="AD725">
        <f>[1]!s_west_minnetprofit($A725,YEAR($B$1)+1,$B$1,180)</f>
        <v>83000000</v>
      </c>
      <c r="AE725">
        <f>[1]!s_west_avgroe($A725,YEAR($B$1),$B$1,180)</f>
        <v>4.3017001152038601</v>
      </c>
      <c r="AF725">
        <f>IFERROR([1]!s_info_indexweight($A725,$B$1,"000016.SH"),"")</f>
        <v>0</v>
      </c>
      <c r="AG725">
        <f>IFERROR([1]!s_info_indexweight($A725,$B$1,"000300.SH"),"")</f>
        <v>0</v>
      </c>
      <c r="AH725">
        <f>IFERROR([1]!s_info_indexweight($A725,$B$1,"000905.SH"),"")</f>
        <v>0</v>
      </c>
      <c r="AI725">
        <f>IFERROR([1]!s_info_indexweight($A725,$B$1,"000852.SH"),"")</f>
        <v>7.9000000000000001E-2</v>
      </c>
    </row>
    <row r="726" spans="1:35">
      <c r="A726" t="s">
        <v>758</v>
      </c>
      <c r="B726">
        <f>[1]!s_dq_close($A726,$B$1,3)</f>
        <v>50.41</v>
      </c>
      <c r="C726">
        <f>[1]!s_dq_volume($A726,$B$1)</f>
        <v>14498491</v>
      </c>
      <c r="D726">
        <f>[1]!s_dq_amount($A726,$B$1)</f>
        <v>720394731</v>
      </c>
      <c r="E726">
        <f>[1]!s_dq_turn($A726,$B$1)</f>
        <v>5.3927200558743902</v>
      </c>
      <c r="F726">
        <f>[1]!S_VAL_MV($A726,$B$1)</f>
        <v>15768037437.43</v>
      </c>
      <c r="G726">
        <f>[1]!s_val_ev($A726,$B$1)</f>
        <v>15768037437.43</v>
      </c>
      <c r="H726">
        <f>[1]!s_val_ev1($A726,$B$1)</f>
        <v>15854619942.360001</v>
      </c>
      <c r="I726">
        <f>IFERROR([1]!s_mq_amount($A726,$B$1),"")</f>
        <v>1453384069</v>
      </c>
      <c r="J726">
        <f>[1]!s_val_pe_ttm($A726,$B$1)</f>
        <v>32.284805297851598</v>
      </c>
      <c r="K726">
        <f>[1]!s_val_pb_lf($A726,$B$1)</f>
        <v>7.5227127075195304</v>
      </c>
      <c r="L726">
        <f>[1]!s_val_dividendyield2($A726,$B$1)</f>
        <v>0.98947847580345205</v>
      </c>
      <c r="M726">
        <f>[1]!s_val_evtoebitda($A726,$B$1)</f>
        <v>26.0635571924165</v>
      </c>
      <c r="N726">
        <f>[1]!s_risk_betar24($A726,$B$1)</f>
        <v>1.7912000417709399</v>
      </c>
      <c r="O726">
        <f>[1]!s_profitnotice_changeratio($A726,$B$1)</f>
        <v>0</v>
      </c>
      <c r="P726">
        <f>IFERROR([1]!i_pq_pctchange($A726,TEXT(DATE(YEAR($B$1),1,1),"yyyy-mm-dd"),$B$1),"")</f>
        <v>32.8020470222027</v>
      </c>
      <c r="Q726">
        <f>[1]!s_west_netprofit($A726,YEAR($B$1),$B$1,180)</f>
        <v>603188750</v>
      </c>
      <c r="R726">
        <f>[1]!s_west_eps($A726,YEAR($B$1),$B$1,180)</f>
        <v>1.92760002613068</v>
      </c>
      <c r="S726">
        <f>[1]!s_west_instnum_np($A726,YEAR($B$1),$B$1,180)</f>
        <v>8</v>
      </c>
      <c r="T726">
        <f>[1]!s_west_stdnetprofit($A726,YEAR($B$1),$B$1,180)</f>
        <v>29162573</v>
      </c>
      <c r="U726">
        <f>[1]!s_west_mediannetprofit($A726,YEAR($B$1),$B$1,180)</f>
        <v>598500000</v>
      </c>
      <c r="V726">
        <f>[1]!s_west_maxnetprofit($A726,YEAR($B$1),$B$1,180)</f>
        <v>660000000</v>
      </c>
      <c r="W726">
        <f>[1]!s_west_minnetprofit($A726,YEAR($B$1),$B$1,180)</f>
        <v>562840000</v>
      </c>
      <c r="X726">
        <f>[1]!s_west_netprofit($A726,YEAR($B$1)+1,$B$1,180)</f>
        <v>753108750</v>
      </c>
      <c r="Y726">
        <f>[1]!s_west_eps($A726,YEAR($B$1)+1,$B$1,180)</f>
        <v>2.4066998958587602</v>
      </c>
      <c r="Z726">
        <f>[1]!s_west_instnum_np($A726,YEAR($B$1)+1,$B$1,180)</f>
        <v>8</v>
      </c>
      <c r="AA726">
        <f>[1]!s_west_stdnetprofit($A726,YEAR($B$1)+1,$B$1,180)</f>
        <v>50183871</v>
      </c>
      <c r="AB726">
        <f>[1]!s_west_mediannetprofit($A726,YEAR($B$1)+1,$B$1,180)</f>
        <v>753500000</v>
      </c>
      <c r="AC726">
        <f>[1]!s_west_maxnetprofit($A726,YEAR($B$1)+1,$B$1,180)</f>
        <v>822000000</v>
      </c>
      <c r="AD726">
        <f>[1]!s_west_minnetprofit($A726,YEAR($B$1)+1,$B$1,180)</f>
        <v>692470000</v>
      </c>
      <c r="AE726">
        <f>[1]!s_west_avgroe($A726,YEAR($B$1),$B$1,180)</f>
        <v>23.358800888061499</v>
      </c>
      <c r="AF726">
        <f>IFERROR([1]!s_info_indexweight($A726,$B$1,"000016.SH"),"")</f>
        <v>0</v>
      </c>
      <c r="AG726">
        <f>IFERROR([1]!s_info_indexweight($A726,$B$1,"000300.SH"),"")</f>
        <v>0</v>
      </c>
      <c r="AH726">
        <f>IFERROR([1]!s_info_indexweight($A726,$B$1,"000905.SH"),"")</f>
        <v>0</v>
      </c>
      <c r="AI726">
        <f>IFERROR([1]!s_info_indexweight($A726,$B$1,"000852.SH"),"")</f>
        <v>0.13800000000000001</v>
      </c>
    </row>
    <row r="727" spans="1:35">
      <c r="A727" t="s">
        <v>759</v>
      </c>
      <c r="B727">
        <f>[1]!s_dq_close($A727,$B$1,3)</f>
        <v>29.13</v>
      </c>
      <c r="C727">
        <f>[1]!s_dq_volume($A727,$B$1)</f>
        <v>14559285</v>
      </c>
      <c r="D727">
        <f>[1]!s_dq_amount($A727,$B$1)</f>
        <v>423175672</v>
      </c>
      <c r="E727">
        <f>[1]!s_dq_turn($A727,$B$1)</f>
        <v>1.772472829095</v>
      </c>
      <c r="F727">
        <f>[1]!S_VAL_MV($A727,$B$1)</f>
        <v>24217283760</v>
      </c>
      <c r="G727">
        <f>[1]!s_val_ev($A727,$B$1)</f>
        <v>24217283760</v>
      </c>
      <c r="H727">
        <f>[1]!s_val_ev1($A727,$B$1)</f>
        <v>25757258644.169998</v>
      </c>
      <c r="I727">
        <f>IFERROR([1]!s_mq_amount($A727,$B$1),"")</f>
        <v>894545852</v>
      </c>
      <c r="J727">
        <f>[1]!s_val_pe_ttm($A727,$B$1)</f>
        <v>42.487403869628899</v>
      </c>
      <c r="K727">
        <f>[1]!s_val_pb_lf($A727,$B$1)</f>
        <v>4.1721658706665004</v>
      </c>
      <c r="L727">
        <f>[1]!s_val_dividendyield2($A727,$B$1)</f>
        <v>0</v>
      </c>
      <c r="M727">
        <f>[1]!s_val_evtoebitda($A727,$B$1)</f>
        <v>21.725906361527802</v>
      </c>
      <c r="N727">
        <f>[1]!s_risk_betar24($A727,$B$1)</f>
        <v>1.0599000453948999</v>
      </c>
      <c r="O727">
        <f>[1]!s_profitnotice_changeratio($A727,$B$1)</f>
        <v>0</v>
      </c>
      <c r="P727">
        <f>IFERROR([1]!i_pq_pctchange($A727,TEXT(DATE(YEAR($B$1),1,1),"yyyy-mm-dd"),$B$1),"")</f>
        <v>-26.178408514951901</v>
      </c>
      <c r="Q727">
        <f>[1]!s_west_netprofit($A727,YEAR($B$1),$B$1,180)</f>
        <v>778689000</v>
      </c>
      <c r="R727">
        <f>[1]!s_west_eps($A727,YEAR($B$1),$B$1,180)</f>
        <v>0.93669998645782504</v>
      </c>
      <c r="S727">
        <f>[1]!s_west_instnum_np($A727,YEAR($B$1),$B$1,180)</f>
        <v>10</v>
      </c>
      <c r="T727">
        <f>[1]!s_west_stdnetprofit($A727,YEAR($B$1),$B$1,180)</f>
        <v>77928515</v>
      </c>
      <c r="U727">
        <f>[1]!s_west_mediannetprofit($A727,YEAR($B$1),$B$1,180)</f>
        <v>748990000</v>
      </c>
      <c r="V727">
        <f>[1]!s_west_maxnetprofit($A727,YEAR($B$1),$B$1,180)</f>
        <v>983000000</v>
      </c>
      <c r="W727">
        <f>[1]!s_west_minnetprofit($A727,YEAR($B$1),$B$1,180)</f>
        <v>719000000</v>
      </c>
      <c r="X727">
        <f>[1]!s_west_netprofit($A727,YEAR($B$1)+1,$B$1,180)</f>
        <v>922650000</v>
      </c>
      <c r="Y727">
        <f>[1]!s_west_eps($A727,YEAR($B$1)+1,$B$1,180)</f>
        <v>1.1097999811172501</v>
      </c>
      <c r="Z727">
        <f>[1]!s_west_instnum_np($A727,YEAR($B$1)+1,$B$1,180)</f>
        <v>10</v>
      </c>
      <c r="AA727">
        <f>[1]!s_west_stdnetprofit($A727,YEAR($B$1)+1,$B$1,180)</f>
        <v>136931002</v>
      </c>
      <c r="AB727">
        <f>[1]!s_west_mediannetprofit($A727,YEAR($B$1)+1,$B$1,180)</f>
        <v>889000000</v>
      </c>
      <c r="AC727">
        <f>[1]!s_west_maxnetprofit($A727,YEAR($B$1)+1,$B$1,180)</f>
        <v>1292000000</v>
      </c>
      <c r="AD727">
        <f>[1]!s_west_minnetprofit($A727,YEAR($B$1)+1,$B$1,180)</f>
        <v>796000000</v>
      </c>
      <c r="AE727">
        <f>[1]!s_west_avgroe($A727,YEAR($B$1),$B$1,180)</f>
        <v>12.4588003158569</v>
      </c>
      <c r="AF727">
        <f>IFERROR([1]!s_info_indexweight($A727,$B$1,"000016.SH"),"")</f>
        <v>0</v>
      </c>
      <c r="AG727">
        <f>IFERROR([1]!s_info_indexweight($A727,$B$1,"000300.SH"),"")</f>
        <v>0</v>
      </c>
      <c r="AH727">
        <f>IFERROR([1]!s_info_indexweight($A727,$B$1,"000905.SH"),"")</f>
        <v>0.16500000000000001</v>
      </c>
      <c r="AI727">
        <f>IFERROR([1]!s_info_indexweight($A727,$B$1,"000852.SH"),"")</f>
        <v>0</v>
      </c>
    </row>
    <row r="728" spans="1:35">
      <c r="A728" t="s">
        <v>760</v>
      </c>
      <c r="B728">
        <f>[1]!s_dq_close($A728,$B$1,3)</f>
        <v>19.07</v>
      </c>
      <c r="C728">
        <f>[1]!s_dq_volume($A728,$B$1)</f>
        <v>2618684</v>
      </c>
      <c r="D728">
        <f>[1]!s_dq_amount($A728,$B$1)</f>
        <v>50126849</v>
      </c>
      <c r="E728">
        <f>[1]!s_dq_turn($A728,$B$1)</f>
        <v>1.2445625740271999</v>
      </c>
      <c r="F728">
        <f>[1]!S_VAL_MV($A728,$B$1)</f>
        <v>6635924422.1300001</v>
      </c>
      <c r="G728">
        <f>[1]!s_val_ev($A728,$B$1)</f>
        <v>6635924422.1300001</v>
      </c>
      <c r="H728">
        <f>[1]!s_val_ev1($A728,$B$1)</f>
        <v>8414958459.3400002</v>
      </c>
      <c r="I728">
        <f>IFERROR([1]!s_mq_amount($A728,$B$1),"")</f>
        <v>120193289</v>
      </c>
      <c r="J728">
        <f>[1]!s_val_pe_ttm($A728,$B$1)</f>
        <v>69.325820922851605</v>
      </c>
      <c r="K728">
        <f>[1]!s_val_pb_lf($A728,$B$1)</f>
        <v>1.8107578754425</v>
      </c>
      <c r="L728">
        <f>[1]!s_val_dividendyield2($A728,$B$1)</f>
        <v>0.26219192448872602</v>
      </c>
      <c r="M728">
        <f>[1]!s_val_evtoebitda($A728,$B$1)</f>
        <v>14.131058418716901</v>
      </c>
      <c r="N728">
        <f>[1]!s_risk_betar24($A728,$B$1)</f>
        <v>0.87650001049041704</v>
      </c>
      <c r="O728">
        <f>[1]!s_profitnotice_changeratio($A728,$B$1)</f>
        <v>0</v>
      </c>
      <c r="P728">
        <f>IFERROR([1]!i_pq_pctchange($A728,TEXT(DATE(YEAR($B$1),1,1),"yyyy-mm-dd"),$B$1),"")</f>
        <v>-18.985023392950701</v>
      </c>
      <c r="Q728">
        <f>[1]!s_west_netprofit($A728,YEAR($B$1),$B$1,180)</f>
        <v>308333333</v>
      </c>
      <c r="R728">
        <f>[1]!s_west_eps($A728,YEAR($B$1),$B$1,180)</f>
        <v>0.886099994182587</v>
      </c>
      <c r="S728">
        <f>[1]!s_west_instnum_np($A728,YEAR($B$1),$B$1,180)</f>
        <v>3</v>
      </c>
      <c r="T728">
        <f>[1]!s_west_stdnetprofit($A728,YEAR($B$1),$B$1,180)</f>
        <v>9073772</v>
      </c>
      <c r="U728">
        <f>[1]!s_west_mediannetprofit($A728,YEAR($B$1),$B$1,180)</f>
        <v>307000000</v>
      </c>
      <c r="V728">
        <f>[1]!s_west_maxnetprofit($A728,YEAR($B$1),$B$1,180)</f>
        <v>318000000</v>
      </c>
      <c r="W728">
        <f>[1]!s_west_minnetprofit($A728,YEAR($B$1),$B$1,180)</f>
        <v>300000000</v>
      </c>
      <c r="X728">
        <f>[1]!s_west_netprofit($A728,YEAR($B$1)+1,$B$1,180)</f>
        <v>410666667</v>
      </c>
      <c r="Y728">
        <f>[1]!s_west_eps($A728,YEAR($B$1)+1,$B$1,180)</f>
        <v>1.1800999641418499</v>
      </c>
      <c r="Z728">
        <f>[1]!s_west_instnum_np($A728,YEAR($B$1)+1,$B$1,180)</f>
        <v>3</v>
      </c>
      <c r="AA728">
        <f>[1]!s_west_stdnetprofit($A728,YEAR($B$1)+1,$B$1,180)</f>
        <v>26633312</v>
      </c>
      <c r="AB728">
        <f>[1]!s_west_mediannetprofit($A728,YEAR($B$1)+1,$B$1,180)</f>
        <v>424000000</v>
      </c>
      <c r="AC728">
        <f>[1]!s_west_maxnetprofit($A728,YEAR($B$1)+1,$B$1,180)</f>
        <v>428000000</v>
      </c>
      <c r="AD728">
        <f>[1]!s_west_minnetprofit($A728,YEAR($B$1)+1,$B$1,180)</f>
        <v>380000000</v>
      </c>
      <c r="AE728">
        <f>[1]!s_west_avgroe($A728,YEAR($B$1),$B$1,180)</f>
        <v>7.9667000770568803</v>
      </c>
      <c r="AF728">
        <f>IFERROR([1]!s_info_indexweight($A728,$B$1,"000016.SH"),"")</f>
        <v>0</v>
      </c>
      <c r="AG728">
        <f>IFERROR([1]!s_info_indexweight($A728,$B$1,"000300.SH"),"")</f>
        <v>0</v>
      </c>
      <c r="AH728">
        <f>IFERROR([1]!s_info_indexweight($A728,$B$1,"000905.SH"),"")</f>
        <v>0</v>
      </c>
      <c r="AI728">
        <f>IFERROR([1]!s_info_indexweight($A728,$B$1,"000852.SH"),"")</f>
        <v>2.9000000000000001E-2</v>
      </c>
    </row>
    <row r="729" spans="1:35">
      <c r="A729" t="s">
        <v>761</v>
      </c>
      <c r="B729">
        <f>[1]!s_dq_close($A729,$B$1,3)</f>
        <v>12.03</v>
      </c>
      <c r="C729">
        <f>[1]!s_dq_volume($A729,$B$1)</f>
        <v>8612800</v>
      </c>
      <c r="D729">
        <f>[1]!s_dq_amount($A729,$B$1)</f>
        <v>103860343</v>
      </c>
      <c r="E729">
        <f>[1]!s_dq_turn($A729,$B$1)</f>
        <v>2.33480100295708</v>
      </c>
      <c r="F729">
        <f>[1]!S_VAL_MV($A729,$B$1)</f>
        <v>6018502245.7799997</v>
      </c>
      <c r="G729">
        <f>[1]!s_val_ev($A729,$B$1)</f>
        <v>6018502245.7799997</v>
      </c>
      <c r="H729">
        <f>[1]!s_val_ev1($A729,$B$1)</f>
        <v>6590159648.4200001</v>
      </c>
      <c r="I729">
        <f>IFERROR([1]!s_mq_amount($A729,$B$1),"")</f>
        <v>159422043</v>
      </c>
      <c r="J729">
        <f>[1]!s_val_pe_ttm($A729,$B$1)</f>
        <v>14.9054574966431</v>
      </c>
      <c r="K729">
        <f>[1]!s_val_pb_lf($A729,$B$1)</f>
        <v>2.4115476608276398</v>
      </c>
      <c r="L729">
        <f>[1]!s_val_dividendyield2($A729,$B$1)</f>
        <v>3.2839421226200001</v>
      </c>
      <c r="M729">
        <f>[1]!s_val_evtoebitda($A729,$B$1)</f>
        <v>9.1592692656691597</v>
      </c>
      <c r="N729">
        <f>[1]!s_risk_betar24($A729,$B$1)</f>
        <v>1.0160000324249301</v>
      </c>
      <c r="O729">
        <f>[1]!s_profitnotice_changeratio($A729,$B$1)</f>
        <v>0</v>
      </c>
      <c r="P729">
        <f>IFERROR([1]!i_pq_pctchange($A729,TEXT(DATE(YEAR($B$1),1,1),"yyyy-mm-dd"),$B$1),"")</f>
        <v>-16.9497190669227</v>
      </c>
      <c r="Q729">
        <f>[1]!s_west_netprofit($A729,YEAR($B$1),$B$1,180)</f>
        <v>0</v>
      </c>
      <c r="R729">
        <f>[1]!s_west_eps($A729,YEAR($B$1),$B$1,180)</f>
        <v>0</v>
      </c>
      <c r="S729">
        <f>[1]!s_west_instnum_np($A729,YEAR($B$1),$B$1,180)</f>
        <v>0</v>
      </c>
      <c r="T729">
        <f>[1]!s_west_stdnetprofit($A729,YEAR($B$1),$B$1,180)</f>
        <v>0</v>
      </c>
      <c r="U729">
        <f>[1]!s_west_mediannetprofit($A729,YEAR($B$1),$B$1,180)</f>
        <v>0</v>
      </c>
      <c r="V729">
        <f>[1]!s_west_maxnetprofit($A729,YEAR($B$1),$B$1,180)</f>
        <v>0</v>
      </c>
      <c r="W729">
        <f>[1]!s_west_minnetprofit($A729,YEAR($B$1),$B$1,180)</f>
        <v>0</v>
      </c>
      <c r="X729">
        <f>[1]!s_west_netprofit($A729,YEAR($B$1)+1,$B$1,180)</f>
        <v>0</v>
      </c>
      <c r="Y729">
        <f>[1]!s_west_eps($A729,YEAR($B$1)+1,$B$1,180)</f>
        <v>0</v>
      </c>
      <c r="Z729">
        <f>[1]!s_west_instnum_np($A729,YEAR($B$1)+1,$B$1,180)</f>
        <v>0</v>
      </c>
      <c r="AA729">
        <f>[1]!s_west_stdnetprofit($A729,YEAR($B$1)+1,$B$1,180)</f>
        <v>0</v>
      </c>
      <c r="AB729">
        <f>[1]!s_west_mediannetprofit($A729,YEAR($B$1)+1,$B$1,180)</f>
        <v>0</v>
      </c>
      <c r="AC729">
        <f>[1]!s_west_maxnetprofit($A729,YEAR($B$1)+1,$B$1,180)</f>
        <v>0</v>
      </c>
      <c r="AD729">
        <f>[1]!s_west_minnetprofit($A729,YEAR($B$1)+1,$B$1,180)</f>
        <v>0</v>
      </c>
      <c r="AE729">
        <f>[1]!s_west_avgroe($A729,YEAR($B$1),$B$1,180)</f>
        <v>0</v>
      </c>
      <c r="AF729">
        <f>IFERROR([1]!s_info_indexweight($A729,$B$1,"000016.SH"),"")</f>
        <v>0</v>
      </c>
      <c r="AG729">
        <f>IFERROR([1]!s_info_indexweight($A729,$B$1,"000300.SH"),"")</f>
        <v>0</v>
      </c>
      <c r="AH729">
        <f>IFERROR([1]!s_info_indexweight($A729,$B$1,"000905.SH"),"")</f>
        <v>0</v>
      </c>
      <c r="AI729">
        <f>IFERROR([1]!s_info_indexweight($A729,$B$1,"000852.SH"),"")</f>
        <v>3.7999999999999999E-2</v>
      </c>
    </row>
    <row r="730" spans="1:35">
      <c r="A730" t="s">
        <v>762</v>
      </c>
      <c r="B730">
        <f>[1]!s_dq_close($A730,$B$1,3)</f>
        <v>74.400000000000006</v>
      </c>
      <c r="C730">
        <f>[1]!s_dq_volume($A730,$B$1)</f>
        <v>13082541</v>
      </c>
      <c r="D730">
        <f>[1]!s_dq_amount($A730,$B$1)</f>
        <v>986773234</v>
      </c>
      <c r="E730">
        <f>[1]!s_dq_turn($A730,$B$1)</f>
        <v>6.6524567009565603</v>
      </c>
      <c r="F730">
        <f>[1]!S_VAL_MV($A730,$B$1)</f>
        <v>22229159832</v>
      </c>
      <c r="G730">
        <f>[1]!s_val_ev($A730,$B$1)</f>
        <v>22229159832</v>
      </c>
      <c r="H730">
        <f>[1]!s_val_ev1($A730,$B$1)</f>
        <v>22313989038.169998</v>
      </c>
      <c r="I730">
        <f>IFERROR([1]!s_mq_amount($A730,$B$1),"")</f>
        <v>1714781408</v>
      </c>
      <c r="J730">
        <f>[1]!s_val_pe_ttm($A730,$B$1)</f>
        <v>85.054916381835895</v>
      </c>
      <c r="K730">
        <f>[1]!s_val_pb_lf($A730,$B$1)</f>
        <v>12.880302429199199</v>
      </c>
      <c r="L730">
        <f>[1]!s_val_dividendyield2($A730,$B$1)</f>
        <v>0.57211770935634898</v>
      </c>
      <c r="M730">
        <f>[1]!s_val_evtoebitda($A730,$B$1)</f>
        <v>57.188170262109701</v>
      </c>
      <c r="N730">
        <f>[1]!s_risk_betar24($A730,$B$1)</f>
        <v>0.62209999561309803</v>
      </c>
      <c r="O730">
        <f>[1]!s_profitnotice_changeratio($A730,$B$1)</f>
        <v>0</v>
      </c>
      <c r="P730">
        <f>IFERROR([1]!i_pq_pctchange($A730,TEXT(DATE(YEAR($B$1),1,1),"yyyy-mm-dd"),$B$1),"")</f>
        <v>-12.5464126960697</v>
      </c>
      <c r="Q730">
        <f>[1]!s_west_netprofit($A730,YEAR($B$1),$B$1,180)</f>
        <v>0</v>
      </c>
      <c r="R730">
        <f>[1]!s_west_eps($A730,YEAR($B$1),$B$1,180)</f>
        <v>0</v>
      </c>
      <c r="S730">
        <f>[1]!s_west_instnum_np($A730,YEAR($B$1),$B$1,180)</f>
        <v>0</v>
      </c>
      <c r="T730">
        <f>[1]!s_west_stdnetprofit($A730,YEAR($B$1),$B$1,180)</f>
        <v>0</v>
      </c>
      <c r="U730">
        <f>[1]!s_west_mediannetprofit($A730,YEAR($B$1),$B$1,180)</f>
        <v>0</v>
      </c>
      <c r="V730">
        <f>[1]!s_west_maxnetprofit($A730,YEAR($B$1),$B$1,180)</f>
        <v>0</v>
      </c>
      <c r="W730">
        <f>[1]!s_west_minnetprofit($A730,YEAR($B$1),$B$1,180)</f>
        <v>0</v>
      </c>
      <c r="X730">
        <f>[1]!s_west_netprofit($A730,YEAR($B$1)+1,$B$1,180)</f>
        <v>0</v>
      </c>
      <c r="Y730">
        <f>[1]!s_west_eps($A730,YEAR($B$1)+1,$B$1,180)</f>
        <v>0</v>
      </c>
      <c r="Z730">
        <f>[1]!s_west_instnum_np($A730,YEAR($B$1)+1,$B$1,180)</f>
        <v>0</v>
      </c>
      <c r="AA730">
        <f>[1]!s_west_stdnetprofit($A730,YEAR($B$1)+1,$B$1,180)</f>
        <v>0</v>
      </c>
      <c r="AB730">
        <f>[1]!s_west_mediannetprofit($A730,YEAR($B$1)+1,$B$1,180)</f>
        <v>0</v>
      </c>
      <c r="AC730">
        <f>[1]!s_west_maxnetprofit($A730,YEAR($B$1)+1,$B$1,180)</f>
        <v>0</v>
      </c>
      <c r="AD730">
        <f>[1]!s_west_minnetprofit($A730,YEAR($B$1)+1,$B$1,180)</f>
        <v>0</v>
      </c>
      <c r="AE730">
        <f>[1]!s_west_avgroe($A730,YEAR($B$1),$B$1,180)</f>
        <v>0</v>
      </c>
      <c r="AF730">
        <f>IFERROR([1]!s_info_indexweight($A730,$B$1,"000016.SH"),"")</f>
        <v>0</v>
      </c>
      <c r="AG730">
        <f>IFERROR([1]!s_info_indexweight($A730,$B$1,"000300.SH"),"")</f>
        <v>0</v>
      </c>
      <c r="AH730">
        <f>IFERROR([1]!s_info_indexweight($A730,$B$1,"000905.SH"),"")</f>
        <v>8.2000000000000003E-2</v>
      </c>
      <c r="AI730">
        <f>IFERROR([1]!s_info_indexweight($A730,$B$1,"000852.SH"),"")</f>
        <v>0</v>
      </c>
    </row>
    <row r="731" spans="1:35">
      <c r="A731" t="s">
        <v>763</v>
      </c>
      <c r="B731">
        <f>[1]!s_dq_close($A731,$B$1,3)</f>
        <v>38.56</v>
      </c>
      <c r="C731">
        <f>[1]!s_dq_volume($A731,$B$1)</f>
        <v>20003785</v>
      </c>
      <c r="D731">
        <f>[1]!s_dq_amount($A731,$B$1)</f>
        <v>804830162</v>
      </c>
      <c r="E731">
        <f>[1]!s_dq_turn($A731,$B$1)</f>
        <v>4.7720232516350096</v>
      </c>
      <c r="F731">
        <f>[1]!S_VAL_MV($A731,$B$1)</f>
        <v>17417273056.959999</v>
      </c>
      <c r="G731">
        <f>[1]!s_val_ev($A731,$B$1)</f>
        <v>17417273056.959999</v>
      </c>
      <c r="H731">
        <f>[1]!s_val_ev1($A731,$B$1)</f>
        <v>19501580260.490002</v>
      </c>
      <c r="I731">
        <f>IFERROR([1]!s_mq_amount($A731,$B$1),"")</f>
        <v>1599131078</v>
      </c>
      <c r="J731">
        <f>[1]!s_val_pe_ttm($A731,$B$1)</f>
        <v>87.089561462402301</v>
      </c>
      <c r="K731">
        <f>[1]!s_val_pb_lf($A731,$B$1)</f>
        <v>8.9979333877563494</v>
      </c>
      <c r="L731">
        <f>[1]!s_val_dividendyield2($A731,$B$1)</f>
        <v>0</v>
      </c>
      <c r="M731">
        <f>[1]!s_val_evtoebitda($A731,$B$1)</f>
        <v>-212.195581857467</v>
      </c>
      <c r="N731">
        <f>[1]!s_risk_betar24($A731,$B$1)</f>
        <v>1.01750004291534</v>
      </c>
      <c r="O731">
        <f>[1]!s_profitnotice_changeratio($A731,$B$1)</f>
        <v>0</v>
      </c>
      <c r="P731">
        <f>IFERROR([1]!i_pq_pctchange($A731,TEXT(DATE(YEAR($B$1),1,1),"yyyy-mm-dd"),$B$1),"")</f>
        <v>14.932935916542499</v>
      </c>
      <c r="Q731">
        <f>[1]!s_west_netprofit($A731,YEAR($B$1),$B$1,180)</f>
        <v>0</v>
      </c>
      <c r="R731">
        <f>[1]!s_west_eps($A731,YEAR($B$1),$B$1,180)</f>
        <v>0</v>
      </c>
      <c r="S731">
        <f>[1]!s_west_instnum_np($A731,YEAR($B$1),$B$1,180)</f>
        <v>0</v>
      </c>
      <c r="T731">
        <f>[1]!s_west_stdnetprofit($A731,YEAR($B$1),$B$1,180)</f>
        <v>0</v>
      </c>
      <c r="U731">
        <f>[1]!s_west_mediannetprofit($A731,YEAR($B$1),$B$1,180)</f>
        <v>0</v>
      </c>
      <c r="V731">
        <f>[1]!s_west_maxnetprofit($A731,YEAR($B$1),$B$1,180)</f>
        <v>0</v>
      </c>
      <c r="W731">
        <f>[1]!s_west_minnetprofit($A731,YEAR($B$1),$B$1,180)</f>
        <v>0</v>
      </c>
      <c r="X731">
        <f>[1]!s_west_netprofit($A731,YEAR($B$1)+1,$B$1,180)</f>
        <v>0</v>
      </c>
      <c r="Y731">
        <f>[1]!s_west_eps($A731,YEAR($B$1)+1,$B$1,180)</f>
        <v>0</v>
      </c>
      <c r="Z731">
        <f>[1]!s_west_instnum_np($A731,YEAR($B$1)+1,$B$1,180)</f>
        <v>0</v>
      </c>
      <c r="AA731">
        <f>[1]!s_west_stdnetprofit($A731,YEAR($B$1)+1,$B$1,180)</f>
        <v>0</v>
      </c>
      <c r="AB731">
        <f>[1]!s_west_mediannetprofit($A731,YEAR($B$1)+1,$B$1,180)</f>
        <v>0</v>
      </c>
      <c r="AC731">
        <f>[1]!s_west_maxnetprofit($A731,YEAR($B$1)+1,$B$1,180)</f>
        <v>0</v>
      </c>
      <c r="AD731">
        <f>[1]!s_west_minnetprofit($A731,YEAR($B$1)+1,$B$1,180)</f>
        <v>0</v>
      </c>
      <c r="AE731">
        <f>[1]!s_west_avgroe($A731,YEAR($B$1),$B$1,180)</f>
        <v>0</v>
      </c>
      <c r="AF731">
        <f>IFERROR([1]!s_info_indexweight($A731,$B$1,"000016.SH"),"")</f>
        <v>0</v>
      </c>
      <c r="AG731">
        <f>IFERROR([1]!s_info_indexweight($A731,$B$1,"000300.SH"),"")</f>
        <v>0</v>
      </c>
      <c r="AH731">
        <f>IFERROR([1]!s_info_indexweight($A731,$B$1,"000905.SH"),"")</f>
        <v>0</v>
      </c>
      <c r="AI731">
        <f>IFERROR([1]!s_info_indexweight($A731,$B$1,"000852.SH"),"")</f>
        <v>8.5000000000000006E-2</v>
      </c>
    </row>
    <row r="732" spans="1:35">
      <c r="A732" t="s">
        <v>764</v>
      </c>
      <c r="B732">
        <f>[1]!s_dq_close($A732,$B$1,3)</f>
        <v>75.58</v>
      </c>
      <c r="C732">
        <f>[1]!s_dq_volume($A732,$B$1)</f>
        <v>15181455</v>
      </c>
      <c r="D732">
        <f>[1]!s_dq_amount($A732,$B$1)</f>
        <v>1147988681</v>
      </c>
      <c r="E732">
        <f>[1]!s_dq_turn($A732,$B$1)</f>
        <v>5.2765702427409202</v>
      </c>
      <c r="F732">
        <f>[1]!S_VAL_MV($A732,$B$1)</f>
        <v>26323909813.48</v>
      </c>
      <c r="G732">
        <f>[1]!s_val_ev($A732,$B$1)</f>
        <v>26323909813.48</v>
      </c>
      <c r="H732">
        <f>[1]!s_val_ev1($A732,$B$1)</f>
        <v>27134716632.060001</v>
      </c>
      <c r="I732">
        <f>IFERROR([1]!s_mq_amount($A732,$B$1),"")</f>
        <v>2142172362</v>
      </c>
      <c r="J732">
        <f>[1]!s_val_pe_ttm($A732,$B$1)</f>
        <v>12.079265594482401</v>
      </c>
      <c r="K732">
        <f>[1]!s_val_pb_lf($A732,$B$1)</f>
        <v>1.9354217052459699</v>
      </c>
      <c r="L732">
        <f>[1]!s_val_dividendyield2($A732,$B$1)</f>
        <v>0</v>
      </c>
      <c r="M732">
        <f>[1]!s_val_evtoebitda($A732,$B$1)</f>
        <v>7.8819618494109598</v>
      </c>
      <c r="N732">
        <f>[1]!s_risk_betar24($A732,$B$1)</f>
        <v>3.3326001167297399</v>
      </c>
      <c r="O732">
        <f>[1]!s_profitnotice_changeratio($A732,$B$1)</f>
        <v>0</v>
      </c>
      <c r="P732">
        <f>IFERROR([1]!i_pq_pctchange($A732,TEXT(DATE(YEAR($B$1),1,1),"yyyy-mm-dd"),$B$1),"")</f>
        <v>-20.941422594142299</v>
      </c>
      <c r="Q732">
        <f>[1]!s_west_netprofit($A732,YEAR($B$1),$B$1,180)</f>
        <v>1283750412</v>
      </c>
      <c r="R732">
        <f>[1]!s_west_eps($A732,YEAR($B$1),$B$1,180)</f>
        <v>3.6858000755310099</v>
      </c>
      <c r="S732">
        <f>[1]!s_west_instnum_np($A732,YEAR($B$1),$B$1,180)</f>
        <v>7</v>
      </c>
      <c r="T732">
        <f>[1]!s_west_stdnetprofit($A732,YEAR($B$1),$B$1,180)</f>
        <v>333944053</v>
      </c>
      <c r="U732">
        <f>[1]!s_west_mediannetprofit($A732,YEAR($B$1),$B$1,180)</f>
        <v>1263500000</v>
      </c>
      <c r="V732">
        <f>[1]!s_west_maxnetprofit($A732,YEAR($B$1),$B$1,180)</f>
        <v>1869000000</v>
      </c>
      <c r="W732">
        <f>[1]!s_west_minnetprofit($A732,YEAR($B$1),$B$1,180)</f>
        <v>815003294</v>
      </c>
      <c r="X732">
        <f>[1]!s_west_netprofit($A732,YEAR($B$1)+1,$B$1,180)</f>
        <v>1578231403</v>
      </c>
      <c r="Y732">
        <f>[1]!s_west_eps($A732,YEAR($B$1)+1,$B$1,180)</f>
        <v>4.5313000679016104</v>
      </c>
      <c r="Z732">
        <f>[1]!s_west_instnum_np($A732,YEAR($B$1)+1,$B$1,180)</f>
        <v>7</v>
      </c>
      <c r="AA732">
        <f>[1]!s_west_stdnetprofit($A732,YEAR($B$1)+1,$B$1,180)</f>
        <v>888713677</v>
      </c>
      <c r="AB732">
        <f>[1]!s_west_mediannetprofit($A732,YEAR($B$1)+1,$B$1,180)</f>
        <v>1340925611</v>
      </c>
      <c r="AC732">
        <f>[1]!s_west_maxnetprofit($A732,YEAR($B$1)+1,$B$1,180)</f>
        <v>3722000000</v>
      </c>
      <c r="AD732">
        <f>[1]!s_west_minnetprofit($A732,YEAR($B$1)+1,$B$1,180)</f>
        <v>1013000000</v>
      </c>
      <c r="AE732">
        <f>[1]!s_west_avgroe($A732,YEAR($B$1),$B$1,180)</f>
        <v>9.8683004379272496</v>
      </c>
      <c r="AF732">
        <f>IFERROR([1]!s_info_indexweight($A732,$B$1,"000016.SH"),"")</f>
        <v>0</v>
      </c>
      <c r="AG732">
        <f>IFERROR([1]!s_info_indexweight($A732,$B$1,"000300.SH"),"")</f>
        <v>0</v>
      </c>
      <c r="AH732">
        <f>IFERROR([1]!s_info_indexweight($A732,$B$1,"000905.SH"),"")</f>
        <v>0.21299999999999999</v>
      </c>
      <c r="AI732">
        <f>IFERROR([1]!s_info_indexweight($A732,$B$1,"000852.SH"),"")</f>
        <v>0</v>
      </c>
    </row>
    <row r="733" spans="1:35">
      <c r="A733" t="s">
        <v>765</v>
      </c>
      <c r="B733">
        <f>[1]!s_dq_close($A733,$B$1,3)</f>
        <v>34.31</v>
      </c>
      <c r="C733">
        <f>[1]!s_dq_volume($A733,$B$1)</f>
        <v>5571556</v>
      </c>
      <c r="D733">
        <f>[1]!s_dq_amount($A733,$B$1)</f>
        <v>192104801</v>
      </c>
      <c r="E733">
        <f>[1]!s_dq_turn($A733,$B$1)</f>
        <v>2.7484892192771699</v>
      </c>
      <c r="F733">
        <f>[1]!S_VAL_MV($A733,$B$1)</f>
        <v>8021929869.71</v>
      </c>
      <c r="G733">
        <f>[1]!s_val_ev($A733,$B$1)</f>
        <v>8021929869.71</v>
      </c>
      <c r="H733">
        <f>[1]!s_val_ev1($A733,$B$1)</f>
        <v>8134353714.9499998</v>
      </c>
      <c r="I733">
        <f>IFERROR([1]!s_mq_amount($A733,$B$1),"")</f>
        <v>389016427</v>
      </c>
      <c r="J733">
        <f>[1]!s_val_pe_ttm($A733,$B$1)</f>
        <v>40.755344390869098</v>
      </c>
      <c r="K733">
        <f>[1]!s_val_pb_lf($A733,$B$1)</f>
        <v>1.4588707685470601</v>
      </c>
      <c r="L733">
        <f>[1]!s_val_dividendyield2($A733,$B$1)</f>
        <v>0</v>
      </c>
      <c r="M733">
        <f>[1]!s_val_evtoebitda($A733,$B$1)</f>
        <v>20.467493602398601</v>
      </c>
      <c r="N733">
        <f>[1]!s_risk_betar24($A733,$B$1)</f>
        <v>2.1068000793457</v>
      </c>
      <c r="O733">
        <f>[1]!s_profitnotice_changeratio($A733,$B$1)</f>
        <v>0</v>
      </c>
      <c r="P733">
        <f>IFERROR([1]!i_pq_pctchange($A733,TEXT(DATE(YEAR($B$1),1,1),"yyyy-mm-dd"),$B$1),"")</f>
        <v>-11.0217842323651</v>
      </c>
      <c r="Q733">
        <f>[1]!s_west_netprofit($A733,YEAR($B$1),$B$1,180)</f>
        <v>0</v>
      </c>
      <c r="R733">
        <f>[1]!s_west_eps($A733,YEAR($B$1),$B$1,180)</f>
        <v>0</v>
      </c>
      <c r="S733">
        <f>[1]!s_west_instnum_np($A733,YEAR($B$1),$B$1,180)</f>
        <v>0</v>
      </c>
      <c r="T733">
        <f>[1]!s_west_stdnetprofit($A733,YEAR($B$1),$B$1,180)</f>
        <v>0</v>
      </c>
      <c r="U733">
        <f>[1]!s_west_mediannetprofit($A733,YEAR($B$1),$B$1,180)</f>
        <v>0</v>
      </c>
      <c r="V733">
        <f>[1]!s_west_maxnetprofit($A733,YEAR($B$1),$B$1,180)</f>
        <v>0</v>
      </c>
      <c r="W733">
        <f>[1]!s_west_minnetprofit($A733,YEAR($B$1),$B$1,180)</f>
        <v>0</v>
      </c>
      <c r="X733">
        <f>[1]!s_west_netprofit($A733,YEAR($B$1)+1,$B$1,180)</f>
        <v>0</v>
      </c>
      <c r="Y733">
        <f>[1]!s_west_eps($A733,YEAR($B$1)+1,$B$1,180)</f>
        <v>0</v>
      </c>
      <c r="Z733">
        <f>[1]!s_west_instnum_np($A733,YEAR($B$1)+1,$B$1,180)</f>
        <v>0</v>
      </c>
      <c r="AA733">
        <f>[1]!s_west_stdnetprofit($A733,YEAR($B$1)+1,$B$1,180)</f>
        <v>0</v>
      </c>
      <c r="AB733">
        <f>[1]!s_west_mediannetprofit($A733,YEAR($B$1)+1,$B$1,180)</f>
        <v>0</v>
      </c>
      <c r="AC733">
        <f>[1]!s_west_maxnetprofit($A733,YEAR($B$1)+1,$B$1,180)</f>
        <v>0</v>
      </c>
      <c r="AD733">
        <f>[1]!s_west_minnetprofit($A733,YEAR($B$1)+1,$B$1,180)</f>
        <v>0</v>
      </c>
      <c r="AE733">
        <f>[1]!s_west_avgroe($A733,YEAR($B$1),$B$1,180)</f>
        <v>0</v>
      </c>
      <c r="AF733">
        <f>IFERROR([1]!s_info_indexweight($A733,$B$1,"000016.SH"),"")</f>
        <v>0</v>
      </c>
      <c r="AG733">
        <f>IFERROR([1]!s_info_indexweight($A733,$B$1,"000300.SH"),"")</f>
        <v>0</v>
      </c>
      <c r="AH733">
        <f>IFERROR([1]!s_info_indexweight($A733,$B$1,"000905.SH"),"")</f>
        <v>0</v>
      </c>
      <c r="AI733">
        <f>IFERROR([1]!s_info_indexweight($A733,$B$1,"000852.SH"),"")</f>
        <v>8.8999999999999996E-2</v>
      </c>
    </row>
    <row r="734" spans="1:35">
      <c r="A734" t="s">
        <v>766</v>
      </c>
      <c r="B734">
        <f>[1]!s_dq_close($A734,$B$1,3)</f>
        <v>65.23</v>
      </c>
      <c r="C734">
        <f>[1]!s_dq_volume($A734,$B$1)</f>
        <v>26598977</v>
      </c>
      <c r="D734">
        <f>[1]!s_dq_amount($A734,$B$1)</f>
        <v>1697935132</v>
      </c>
      <c r="E734">
        <f>[1]!s_dq_turn($A734,$B$1)</f>
        <v>12.404016326868801</v>
      </c>
      <c r="F734">
        <f>[1]!S_VAL_MV($A734,$B$1)</f>
        <v>26864313089.349998</v>
      </c>
      <c r="G734">
        <f>[1]!s_val_ev($A734,$B$1)</f>
        <v>26864313089.349998</v>
      </c>
      <c r="H734">
        <f>[1]!s_val_ev1($A734,$B$1)</f>
        <v>26866168490.68</v>
      </c>
      <c r="I734">
        <f>IFERROR([1]!s_mq_amount($A734,$B$1),"")</f>
        <v>2812766746</v>
      </c>
      <c r="J734">
        <f>[1]!s_val_pe_ttm($A734,$B$1)</f>
        <v>61.040763854980497</v>
      </c>
      <c r="K734">
        <f>[1]!s_val_pb_lf($A734,$B$1)</f>
        <v>5.1620121002197301</v>
      </c>
      <c r="L734">
        <f>[1]!s_val_dividendyield2($A734,$B$1)</f>
        <v>0.91982216771424197</v>
      </c>
      <c r="M734">
        <f>[1]!s_val_evtoebitda($A734,$B$1)</f>
        <v>35.4816740663194</v>
      </c>
      <c r="N734">
        <f>[1]!s_risk_betar24($A734,$B$1)</f>
        <v>1.69669997692108</v>
      </c>
      <c r="O734">
        <f>[1]!s_profitnotice_changeratio($A734,$B$1)</f>
        <v>0</v>
      </c>
      <c r="P734">
        <f>IFERROR([1]!i_pq_pctchange($A734,TEXT(DATE(YEAR($B$1),1,1),"yyyy-mm-dd"),$B$1),"")</f>
        <v>28.1280691416225</v>
      </c>
      <c r="Q734">
        <f>[1]!s_west_netprofit($A734,YEAR($B$1),$B$1,180)</f>
        <v>448000000</v>
      </c>
      <c r="R734">
        <f>[1]!s_west_eps($A734,YEAR($B$1),$B$1,180)</f>
        <v>1.0873999595642101</v>
      </c>
      <c r="S734">
        <f>[1]!s_west_instnum_np($A734,YEAR($B$1),$B$1,180)</f>
        <v>1</v>
      </c>
      <c r="T734">
        <f>[1]!s_west_stdnetprofit($A734,YEAR($B$1),$B$1,180)</f>
        <v>0</v>
      </c>
      <c r="U734">
        <f>[1]!s_west_mediannetprofit($A734,YEAR($B$1),$B$1,180)</f>
        <v>448000000</v>
      </c>
      <c r="V734">
        <f>[1]!s_west_maxnetprofit($A734,YEAR($B$1),$B$1,180)</f>
        <v>448000000</v>
      </c>
      <c r="W734">
        <f>[1]!s_west_minnetprofit($A734,YEAR($B$1),$B$1,180)</f>
        <v>448000000</v>
      </c>
      <c r="X734">
        <f>[1]!s_west_netprofit($A734,YEAR($B$1)+1,$B$1,180)</f>
        <v>567000000</v>
      </c>
      <c r="Y734">
        <f>[1]!s_west_eps($A734,YEAR($B$1)+1,$B$1,180)</f>
        <v>1.3761999607086199</v>
      </c>
      <c r="Z734">
        <f>[1]!s_west_instnum_np($A734,YEAR($B$1)+1,$B$1,180)</f>
        <v>1</v>
      </c>
      <c r="AA734">
        <f>[1]!s_west_stdnetprofit($A734,YEAR($B$1)+1,$B$1,180)</f>
        <v>0</v>
      </c>
      <c r="AB734">
        <f>[1]!s_west_mediannetprofit($A734,YEAR($B$1)+1,$B$1,180)</f>
        <v>567000000</v>
      </c>
      <c r="AC734">
        <f>[1]!s_west_maxnetprofit($A734,YEAR($B$1)+1,$B$1,180)</f>
        <v>567000000</v>
      </c>
      <c r="AD734">
        <f>[1]!s_west_minnetprofit($A734,YEAR($B$1)+1,$B$1,180)</f>
        <v>567000000</v>
      </c>
      <c r="AE734">
        <f>[1]!s_west_avgroe($A734,YEAR($B$1),$B$1,180)</f>
        <v>8.3100004196166992</v>
      </c>
      <c r="AF734">
        <f>IFERROR([1]!s_info_indexweight($A734,$B$1,"000016.SH"),"")</f>
        <v>0</v>
      </c>
      <c r="AG734">
        <f>IFERROR([1]!s_info_indexweight($A734,$B$1,"000300.SH"),"")</f>
        <v>0</v>
      </c>
      <c r="AH734">
        <f>IFERROR([1]!s_info_indexweight($A734,$B$1,"000905.SH"),"")</f>
        <v>0</v>
      </c>
      <c r="AI734">
        <f>IFERROR([1]!s_info_indexweight($A734,$B$1,"000852.SH"),"")</f>
        <v>0.11</v>
      </c>
    </row>
    <row r="735" spans="1:35">
      <c r="A735" t="s">
        <v>767</v>
      </c>
      <c r="B735">
        <f>[1]!s_dq_close($A735,$B$1,3)</f>
        <v>22.53</v>
      </c>
      <c r="C735">
        <f>[1]!s_dq_volume($A735,$B$1)</f>
        <v>28768880</v>
      </c>
      <c r="D735">
        <f>[1]!s_dq_amount($A735,$B$1)</f>
        <v>648807027</v>
      </c>
      <c r="E735">
        <f>[1]!s_dq_turn($A735,$B$1)</f>
        <v>3.7982888965235801</v>
      </c>
      <c r="F735">
        <f>[1]!S_VAL_MV($A735,$B$1)</f>
        <v>18229371786.93</v>
      </c>
      <c r="G735">
        <f>[1]!s_val_ev($A735,$B$1)</f>
        <v>18229371786.93</v>
      </c>
      <c r="H735">
        <f>[1]!s_val_ev1($A735,$B$1)</f>
        <v>19331121795.48</v>
      </c>
      <c r="I735">
        <f>IFERROR([1]!s_mq_amount($A735,$B$1),"")</f>
        <v>1237843191</v>
      </c>
      <c r="J735">
        <f>[1]!s_val_pe_ttm($A735,$B$1)</f>
        <v>67.422966003417997</v>
      </c>
      <c r="K735">
        <f>[1]!s_val_pb_lf($A735,$B$1)</f>
        <v>3.30532646179199</v>
      </c>
      <c r="L735">
        <f>[1]!s_val_dividendyield2($A735,$B$1)</f>
        <v>1.1096316023080299</v>
      </c>
      <c r="M735">
        <f>[1]!s_val_evtoebitda($A735,$B$1)</f>
        <v>16.0033817263709</v>
      </c>
      <c r="N735">
        <f>[1]!s_risk_betar24($A735,$B$1)</f>
        <v>1.80350005626678</v>
      </c>
      <c r="O735">
        <f>[1]!s_profitnotice_changeratio($A735,$B$1)</f>
        <v>0</v>
      </c>
      <c r="P735">
        <f>IFERROR([1]!i_pq_pctchange($A735,TEXT(DATE(YEAR($B$1),1,1),"yyyy-mm-dd"),$B$1),"")</f>
        <v>-8.3587515661312004</v>
      </c>
      <c r="Q735">
        <f>[1]!s_west_netprofit($A735,YEAR($B$1),$B$1,180)</f>
        <v>345000000</v>
      </c>
      <c r="R735">
        <f>[1]!s_west_eps($A735,YEAR($B$1),$B$1,180)</f>
        <v>0.426400005817413</v>
      </c>
      <c r="S735">
        <f>[1]!s_west_instnum_np($A735,YEAR($B$1),$B$1,180)</f>
        <v>1</v>
      </c>
      <c r="T735">
        <f>[1]!s_west_stdnetprofit($A735,YEAR($B$1),$B$1,180)</f>
        <v>0</v>
      </c>
      <c r="U735">
        <f>[1]!s_west_mediannetprofit($A735,YEAR($B$1),$B$1,180)</f>
        <v>345000000</v>
      </c>
      <c r="V735">
        <f>[1]!s_west_maxnetprofit($A735,YEAR($B$1),$B$1,180)</f>
        <v>345000000</v>
      </c>
      <c r="W735">
        <f>[1]!s_west_minnetprofit($A735,YEAR($B$1),$B$1,180)</f>
        <v>345000000</v>
      </c>
      <c r="X735">
        <f>[1]!s_west_netprofit($A735,YEAR($B$1)+1,$B$1,180)</f>
        <v>425000000</v>
      </c>
      <c r="Y735">
        <f>[1]!s_west_eps($A735,YEAR($B$1)+1,$B$1,180)</f>
        <v>0.52530002593994096</v>
      </c>
      <c r="Z735">
        <f>[1]!s_west_instnum_np($A735,YEAR($B$1)+1,$B$1,180)</f>
        <v>1</v>
      </c>
      <c r="AA735">
        <f>[1]!s_west_stdnetprofit($A735,YEAR($B$1)+1,$B$1,180)</f>
        <v>0</v>
      </c>
      <c r="AB735">
        <f>[1]!s_west_mediannetprofit($A735,YEAR($B$1)+1,$B$1,180)</f>
        <v>425000000</v>
      </c>
      <c r="AC735">
        <f>[1]!s_west_maxnetprofit($A735,YEAR($B$1)+1,$B$1,180)</f>
        <v>425000000</v>
      </c>
      <c r="AD735">
        <f>[1]!s_west_minnetprofit($A735,YEAR($B$1)+1,$B$1,180)</f>
        <v>425000000</v>
      </c>
      <c r="AE735">
        <f>[1]!s_west_avgroe($A735,YEAR($B$1),$B$1,180)</f>
        <v>6.5999999046325701</v>
      </c>
      <c r="AF735">
        <f>IFERROR([1]!s_info_indexweight($A735,$B$1,"000016.SH"),"")</f>
        <v>0</v>
      </c>
      <c r="AG735">
        <f>IFERROR([1]!s_info_indexweight($A735,$B$1,"000300.SH"),"")</f>
        <v>0</v>
      </c>
      <c r="AH735">
        <f>IFERROR([1]!s_info_indexweight($A735,$B$1,"000905.SH"),"")</f>
        <v>8.6999999999999994E-2</v>
      </c>
      <c r="AI735">
        <f>IFERROR([1]!s_info_indexweight($A735,$B$1,"000852.SH"),"")</f>
        <v>0</v>
      </c>
    </row>
    <row r="736" spans="1:35">
      <c r="A736" t="s">
        <v>768</v>
      </c>
      <c r="B736">
        <f>[1]!s_dq_close($A736,$B$1,3)</f>
        <v>22.03</v>
      </c>
      <c r="C736">
        <f>[1]!s_dq_volume($A736,$B$1)</f>
        <v>56911000</v>
      </c>
      <c r="D736">
        <f>[1]!s_dq_amount($A736,$B$1)</f>
        <v>1224818298</v>
      </c>
      <c r="E736">
        <f>[1]!s_dq_turn($A736,$B$1)</f>
        <v>5.7784670764636896</v>
      </c>
      <c r="F736">
        <f>[1]!S_VAL_MV($A736,$B$1)</f>
        <v>21703747574.169998</v>
      </c>
      <c r="G736">
        <f>[1]!s_val_ev($A736,$B$1)</f>
        <v>21703747574.169998</v>
      </c>
      <c r="H736">
        <f>[1]!s_val_ev1($A736,$B$1)</f>
        <v>30029048507.259998</v>
      </c>
      <c r="I736">
        <f>IFERROR([1]!s_mq_amount($A736,$B$1),"")</f>
        <v>2385848784</v>
      </c>
      <c r="J736">
        <f>[1]!s_val_pe_ttm($A736,$B$1)</f>
        <v>125.22348785400401</v>
      </c>
      <c r="K736">
        <f>[1]!s_val_pb_lf($A736,$B$1)</f>
        <v>5.5741105079650897</v>
      </c>
      <c r="L736">
        <f>[1]!s_val_dividendyield2($A736,$B$1)</f>
        <v>5.9008163724875801E-2</v>
      </c>
      <c r="M736">
        <f>[1]!s_val_evtoebitda($A736,$B$1)</f>
        <v>23.091934914751199</v>
      </c>
      <c r="N736">
        <f>[1]!s_risk_betar24($A736,$B$1)</f>
        <v>2.04879999160767</v>
      </c>
      <c r="O736">
        <f>[1]!s_profitnotice_changeratio($A736,$B$1)</f>
        <v>0</v>
      </c>
      <c r="P736">
        <f>IFERROR([1]!i_pq_pctchange($A736,TEXT(DATE(YEAR($B$1),1,1),"yyyy-mm-dd"),$B$1),"")</f>
        <v>19.145484045429999</v>
      </c>
      <c r="Q736">
        <f>[1]!s_west_netprofit($A736,YEAR($B$1),$B$1,180)</f>
        <v>355715000</v>
      </c>
      <c r="R736">
        <f>[1]!s_west_eps($A736,YEAR($B$1),$B$1,180)</f>
        <v>0.36109998822212203</v>
      </c>
      <c r="S736">
        <f>[1]!s_west_instnum_np($A736,YEAR($B$1),$B$1,180)</f>
        <v>4</v>
      </c>
      <c r="T736">
        <f>[1]!s_west_stdnetprofit($A736,YEAR($B$1),$B$1,180)</f>
        <v>72979757</v>
      </c>
      <c r="U736">
        <f>[1]!s_west_mediannetprofit($A736,YEAR($B$1),$B$1,180)</f>
        <v>373000000</v>
      </c>
      <c r="V736">
        <f>[1]!s_west_maxnetprofit($A736,YEAR($B$1),$B$1,180)</f>
        <v>419000000</v>
      </c>
      <c r="W736">
        <f>[1]!s_west_minnetprofit($A736,YEAR($B$1),$B$1,180)</f>
        <v>257860000</v>
      </c>
      <c r="X736">
        <f>[1]!s_west_netprofit($A736,YEAR($B$1)+1,$B$1,180)</f>
        <v>471267500</v>
      </c>
      <c r="Y736">
        <f>[1]!s_west_eps($A736,YEAR($B$1)+1,$B$1,180)</f>
        <v>0.47839999198913602</v>
      </c>
      <c r="Z736">
        <f>[1]!s_west_instnum_np($A736,YEAR($B$1)+1,$B$1,180)</f>
        <v>4</v>
      </c>
      <c r="AA736">
        <f>[1]!s_west_stdnetprofit($A736,YEAR($B$1)+1,$B$1,180)</f>
        <v>91009851</v>
      </c>
      <c r="AB736">
        <f>[1]!s_west_mediannetprofit($A736,YEAR($B$1)+1,$B$1,180)</f>
        <v>497500000</v>
      </c>
      <c r="AC736">
        <f>[1]!s_west_maxnetprofit($A736,YEAR($B$1)+1,$B$1,180)</f>
        <v>550000000</v>
      </c>
      <c r="AD736">
        <f>[1]!s_west_minnetprofit($A736,YEAR($B$1)+1,$B$1,180)</f>
        <v>340070000</v>
      </c>
      <c r="AE736">
        <f>[1]!s_west_avgroe($A736,YEAR($B$1),$B$1,180)</f>
        <v>7.7232999801635698</v>
      </c>
      <c r="AF736">
        <f>IFERROR([1]!s_info_indexweight($A736,$B$1,"000016.SH"),"")</f>
        <v>0</v>
      </c>
      <c r="AG736">
        <f>IFERROR([1]!s_info_indexweight($A736,$B$1,"000300.SH"),"")</f>
        <v>0</v>
      </c>
      <c r="AH736">
        <f>IFERROR([1]!s_info_indexweight($A736,$B$1,"000905.SH"),"")</f>
        <v>0</v>
      </c>
      <c r="AI736">
        <f>IFERROR([1]!s_info_indexweight($A736,$B$1,"000852.SH"),"")</f>
        <v>0.185</v>
      </c>
    </row>
    <row r="737" spans="1:35">
      <c r="A737" t="s">
        <v>769</v>
      </c>
      <c r="B737">
        <f>[1]!s_dq_close($A737,$B$1,3)</f>
        <v>40.659999999999997</v>
      </c>
      <c r="C737">
        <f>[1]!s_dq_volume($A737,$B$1)</f>
        <v>45356839</v>
      </c>
      <c r="D737">
        <f>[1]!s_dq_amount($A737,$B$1)</f>
        <v>1828431497</v>
      </c>
      <c r="E737">
        <f>[1]!s_dq_turn($A737,$B$1)</f>
        <v>8.6894171692166609</v>
      </c>
      <c r="F737">
        <f>[1]!S_VAL_MV($A737,$B$1)</f>
        <v>22834656000</v>
      </c>
      <c r="G737">
        <f>[1]!s_val_ev($A737,$B$1)</f>
        <v>22834656000</v>
      </c>
      <c r="H737">
        <f>[1]!s_val_ev1($A737,$B$1)</f>
        <v>23381319314.869999</v>
      </c>
      <c r="I737">
        <f>IFERROR([1]!s_mq_amount($A737,$B$1),"")</f>
        <v>3406535173</v>
      </c>
      <c r="J737">
        <f>[1]!s_val_pe_ttm($A737,$B$1)</f>
        <v>122.28565979003901</v>
      </c>
      <c r="K737">
        <f>[1]!s_val_pb_lf($A737,$B$1)</f>
        <v>6.6757311820983896</v>
      </c>
      <c r="L737">
        <f>[1]!s_val_dividendyield2($A737,$B$1)</f>
        <v>0.172159370388588</v>
      </c>
      <c r="M737">
        <f>[1]!s_val_evtoebitda($A737,$B$1)</f>
        <v>57.460376866311002</v>
      </c>
      <c r="N737">
        <f>[1]!s_risk_betar24($A737,$B$1)</f>
        <v>2.09019994735718</v>
      </c>
      <c r="O737">
        <f>[1]!s_profitnotice_changeratio($A737,$B$1)</f>
        <v>0</v>
      </c>
      <c r="P737">
        <f>IFERROR([1]!i_pq_pctchange($A737,TEXT(DATE(YEAR($B$1),1,1),"yyyy-mm-dd"),$B$1),"")</f>
        <v>50.7212713294672</v>
      </c>
      <c r="Q737">
        <f>[1]!s_west_netprofit($A737,YEAR($B$1),$B$1,180)</f>
        <v>251547500</v>
      </c>
      <c r="R737">
        <f>[1]!s_west_eps($A737,YEAR($B$1),$B$1,180)</f>
        <v>0.44789999723434398</v>
      </c>
      <c r="S737">
        <f>[1]!s_west_instnum_np($A737,YEAR($B$1),$B$1,180)</f>
        <v>4</v>
      </c>
      <c r="T737">
        <f>[1]!s_west_stdnetprofit($A737,YEAR($B$1),$B$1,180)</f>
        <v>18776023</v>
      </c>
      <c r="U737">
        <f>[1]!s_west_mediannetprofit($A737,YEAR($B$1),$B$1,180)</f>
        <v>249000000</v>
      </c>
      <c r="V737">
        <f>[1]!s_west_maxnetprofit($A737,YEAR($B$1),$B$1,180)</f>
        <v>276000000</v>
      </c>
      <c r="W737">
        <f>[1]!s_west_minnetprofit($A737,YEAR($B$1),$B$1,180)</f>
        <v>232190000</v>
      </c>
      <c r="X737">
        <f>[1]!s_west_netprofit($A737,YEAR($B$1)+1,$B$1,180)</f>
        <v>341752500</v>
      </c>
      <c r="Y737">
        <f>[1]!s_west_eps($A737,YEAR($B$1)+1,$B$1,180)</f>
        <v>0.60850000381469704</v>
      </c>
      <c r="Z737">
        <f>[1]!s_west_instnum_np($A737,YEAR($B$1)+1,$B$1,180)</f>
        <v>4</v>
      </c>
      <c r="AA737">
        <f>[1]!s_west_stdnetprofit($A737,YEAR($B$1)+1,$B$1,180)</f>
        <v>15795728</v>
      </c>
      <c r="AB737">
        <f>[1]!s_west_mediannetprofit($A737,YEAR($B$1)+1,$B$1,180)</f>
        <v>336500000</v>
      </c>
      <c r="AC737">
        <f>[1]!s_west_maxnetprofit($A737,YEAR($B$1)+1,$B$1,180)</f>
        <v>364000000</v>
      </c>
      <c r="AD737">
        <f>[1]!s_west_minnetprofit($A737,YEAR($B$1)+1,$B$1,180)</f>
        <v>330010000</v>
      </c>
      <c r="AE737">
        <f>[1]!s_west_avgroe($A737,YEAR($B$1),$B$1,180)</f>
        <v>7.0974998474121103</v>
      </c>
      <c r="AF737">
        <f>IFERROR([1]!s_info_indexweight($A737,$B$1,"000016.SH"),"")</f>
        <v>0</v>
      </c>
      <c r="AG737">
        <f>IFERROR([1]!s_info_indexweight($A737,$B$1,"000300.SH"),"")</f>
        <v>0</v>
      </c>
      <c r="AH737">
        <f>IFERROR([1]!s_info_indexweight($A737,$B$1,"000905.SH"),"")</f>
        <v>0</v>
      </c>
      <c r="AI737">
        <f>IFERROR([1]!s_info_indexweight($A737,$B$1,"000852.SH"),"")</f>
        <v>0.14699999999999999</v>
      </c>
    </row>
    <row r="738" spans="1:35">
      <c r="A738" t="s">
        <v>770</v>
      </c>
      <c r="B738">
        <f>[1]!s_dq_close($A738,$B$1,3)</f>
        <v>31.32</v>
      </c>
      <c r="C738">
        <f>[1]!s_dq_volume($A738,$B$1)</f>
        <v>29076636</v>
      </c>
      <c r="D738">
        <f>[1]!s_dq_amount($A738,$B$1)</f>
        <v>896733577</v>
      </c>
      <c r="E738">
        <f>[1]!s_dq_turn($A738,$B$1)</f>
        <v>2.57308146135331</v>
      </c>
      <c r="F738">
        <f>[1]!S_VAL_MV($A738,$B$1)</f>
        <v>43083456782.040001</v>
      </c>
      <c r="G738">
        <f>[1]!s_val_ev($A738,$B$1)</f>
        <v>39609169814.811501</v>
      </c>
      <c r="H738">
        <f>[1]!s_val_ev1($A738,$B$1)</f>
        <v>42634898553.861504</v>
      </c>
      <c r="I738">
        <f>IFERROR([1]!s_mq_amount($A738,$B$1),"")</f>
        <v>1883355869</v>
      </c>
      <c r="J738">
        <f>[1]!s_val_pe_ttm($A738,$B$1)</f>
        <v>58.390132904052699</v>
      </c>
      <c r="K738">
        <f>[1]!s_val_pb_lf($A738,$B$1)</f>
        <v>5.887451171875</v>
      </c>
      <c r="L738">
        <f>[1]!s_val_dividendyield2($A738,$B$1)</f>
        <v>1.2771392081736901</v>
      </c>
      <c r="M738">
        <f>[1]!s_val_evtoebitda($A738,$B$1)</f>
        <v>38.627042409589002</v>
      </c>
      <c r="N738">
        <f>[1]!s_risk_betar24($A738,$B$1)</f>
        <v>2.56319999694824</v>
      </c>
      <c r="O738">
        <f>[1]!s_profitnotice_changeratio($A738,$B$1)</f>
        <v>0</v>
      </c>
      <c r="P738">
        <f>IFERROR([1]!i_pq_pctchange($A738,TEXT(DATE(YEAR($B$1),1,1),"yyyy-mm-dd"),$B$1),"")</f>
        <v>-7.6332999470734997</v>
      </c>
      <c r="Q738">
        <f>[1]!s_west_netprofit($A738,YEAR($B$1),$B$1,180)</f>
        <v>933211429</v>
      </c>
      <c r="R738">
        <f>[1]!s_west_eps($A738,YEAR($B$1),$B$1,180)</f>
        <v>0.67839998006820701</v>
      </c>
      <c r="S738">
        <f>[1]!s_west_instnum_np($A738,YEAR($B$1),$B$1,180)</f>
        <v>7</v>
      </c>
      <c r="T738">
        <f>[1]!s_west_stdnetprofit($A738,YEAR($B$1),$B$1,180)</f>
        <v>94732242</v>
      </c>
      <c r="U738">
        <f>[1]!s_west_mediannetprofit($A738,YEAR($B$1),$B$1,180)</f>
        <v>936170000</v>
      </c>
      <c r="V738">
        <f>[1]!s_west_maxnetprofit($A738,YEAR($B$1),$B$1,180)</f>
        <v>1047000000</v>
      </c>
      <c r="W738">
        <f>[1]!s_west_minnetprofit($A738,YEAR($B$1),$B$1,180)</f>
        <v>811010000</v>
      </c>
      <c r="X738">
        <f>[1]!s_west_netprofit($A738,YEAR($B$1)+1,$B$1,180)</f>
        <v>1178684286</v>
      </c>
      <c r="Y738">
        <f>[1]!s_west_eps($A738,YEAR($B$1)+1,$B$1,180)</f>
        <v>0.85689997673034701</v>
      </c>
      <c r="Z738">
        <f>[1]!s_west_instnum_np($A738,YEAR($B$1)+1,$B$1,180)</f>
        <v>7</v>
      </c>
      <c r="AA738">
        <f>[1]!s_west_stdnetprofit($A738,YEAR($B$1)+1,$B$1,180)</f>
        <v>108161301</v>
      </c>
      <c r="AB738">
        <f>[1]!s_west_mediannetprofit($A738,YEAR($B$1)+1,$B$1,180)</f>
        <v>1179470000</v>
      </c>
      <c r="AC738">
        <f>[1]!s_west_maxnetprofit($A738,YEAR($B$1)+1,$B$1,180)</f>
        <v>1301000000</v>
      </c>
      <c r="AD738">
        <f>[1]!s_west_minnetprofit($A738,YEAR($B$1)+1,$B$1,180)</f>
        <v>982870000</v>
      </c>
      <c r="AE738">
        <f>[1]!s_west_avgroe($A738,YEAR($B$1),$B$1,180)</f>
        <v>11.6256999969482</v>
      </c>
      <c r="AF738">
        <f>IFERROR([1]!s_info_indexweight($A738,$B$1,"000016.SH"),"")</f>
        <v>0</v>
      </c>
      <c r="AG738">
        <f>IFERROR([1]!s_info_indexweight($A738,$B$1,"000300.SH"),"")</f>
        <v>0</v>
      </c>
      <c r="AH738">
        <f>IFERROR([1]!s_info_indexweight($A738,$B$1,"000905.SH"),"")</f>
        <v>0.21</v>
      </c>
      <c r="AI738">
        <f>IFERROR([1]!s_info_indexweight($A738,$B$1,"000852.SH"),"")</f>
        <v>0</v>
      </c>
    </row>
    <row r="739" spans="1:35">
      <c r="A739" t="s">
        <v>771</v>
      </c>
      <c r="B739">
        <f>[1]!s_dq_close($A739,$B$1,3)</f>
        <v>433.89</v>
      </c>
      <c r="C739">
        <f>[1]!s_dq_volume($A739,$B$1)</f>
        <v>38798160</v>
      </c>
      <c r="D739">
        <f>[1]!s_dq_amount($A739,$B$1)</f>
        <v>16719046201</v>
      </c>
      <c r="E739">
        <f>[1]!s_dq_turn($A739,$B$1)</f>
        <v>0.91142294461567597</v>
      </c>
      <c r="F739">
        <f>[1]!S_VAL_MV($A739,$B$1)</f>
        <v>2007388970103.6899</v>
      </c>
      <c r="G739">
        <f>[1]!s_val_ev($A739,$B$1)</f>
        <v>2060710872584.51</v>
      </c>
      <c r="H739">
        <f>[1]!s_val_ev1($A739,$B$1)</f>
        <v>2187195164584.51</v>
      </c>
      <c r="I739">
        <f>IFERROR([1]!s_mq_amount($A739,$B$1),"")</f>
        <v>33273542137</v>
      </c>
      <c r="J739">
        <f>[1]!s_val_pe_ttm($A739,$B$1)</f>
        <v>25.417568206787099</v>
      </c>
      <c r="K739">
        <f>[1]!s_val_pb_lf($A739,$B$1)</f>
        <v>5.5760350227356001</v>
      </c>
      <c r="L739">
        <f>[1]!s_val_dividendyield2($A739,$B$1)</f>
        <v>1.8228391769521799</v>
      </c>
      <c r="M739">
        <f>[1]!s_val_evtoebitda($A739,$B$1)</f>
        <v>16.898291739941602</v>
      </c>
      <c r="N739">
        <f>[1]!s_risk_betar24($A739,$B$1)</f>
        <v>1.38750004768372</v>
      </c>
      <c r="O739">
        <f>[1]!s_profitnotice_changeratio($A739,$B$1)</f>
        <v>0</v>
      </c>
      <c r="P739">
        <f>IFERROR([1]!i_pq_pctchange($A739,TEXT(DATE(YEAR($B$1),1,1),"yyyy-mm-dd"),$B$1),"")</f>
        <v>19.994955253677499</v>
      </c>
      <c r="Q739">
        <f>[1]!s_west_netprofit($A739,YEAR($B$1),$B$1,180)</f>
        <v>94507963988</v>
      </c>
      <c r="R739">
        <f>[1]!s_west_eps($A739,YEAR($B$1),$B$1,180)</f>
        <v>20.4276008605957</v>
      </c>
      <c r="S739">
        <f>[1]!s_west_instnum_np($A739,YEAR($B$1),$B$1,180)</f>
        <v>36</v>
      </c>
      <c r="T739">
        <f>[1]!s_west_stdnetprofit($A739,YEAR($B$1),$B$1,180)</f>
        <v>4087362958</v>
      </c>
      <c r="U739">
        <f>[1]!s_west_mediannetprofit($A739,YEAR($B$1),$B$1,180)</f>
        <v>94170000000</v>
      </c>
      <c r="V739">
        <f>[1]!s_west_maxnetprofit($A739,YEAR($B$1),$B$1,180)</f>
        <v>103899000000</v>
      </c>
      <c r="W739">
        <f>[1]!s_west_minnetprofit($A739,YEAR($B$1),$B$1,180)</f>
        <v>84040000000</v>
      </c>
      <c r="X739">
        <f>[1]!s_west_netprofit($A739,YEAR($B$1)+1,$B$1,180)</f>
        <v>116215354728</v>
      </c>
      <c r="Y739">
        <f>[1]!s_west_eps($A739,YEAR($B$1)+1,$B$1,180)</f>
        <v>25.119499206543001</v>
      </c>
      <c r="Z739">
        <f>[1]!s_west_instnum_np($A739,YEAR($B$1)+1,$B$1,180)</f>
        <v>36</v>
      </c>
      <c r="AA739">
        <f>[1]!s_west_stdnetprofit($A739,YEAR($B$1)+1,$B$1,180)</f>
        <v>7088268307</v>
      </c>
      <c r="AB739">
        <f>[1]!s_west_mediannetprofit($A739,YEAR($B$1)+1,$B$1,180)</f>
        <v>116324000000</v>
      </c>
      <c r="AC739">
        <f>[1]!s_west_maxnetprofit($A739,YEAR($B$1)+1,$B$1,180)</f>
        <v>134748000000</v>
      </c>
      <c r="AD739">
        <f>[1]!s_west_minnetprofit($A739,YEAR($B$1)+1,$B$1,180)</f>
        <v>97031000000</v>
      </c>
      <c r="AE739">
        <f>[1]!s_west_avgroe($A739,YEAR($B$1),$B$1,180)</f>
        <v>24.049999237060501</v>
      </c>
      <c r="AF739">
        <f>IFERROR([1]!s_info_indexweight($A739,$B$1,"000016.SH"),"")</f>
        <v>0</v>
      </c>
      <c r="AG739">
        <f>IFERROR([1]!s_info_indexweight($A739,$B$1,"000300.SH"),"")</f>
        <v>4.2005999999999997</v>
      </c>
      <c r="AH739">
        <f>IFERROR([1]!s_info_indexweight($A739,$B$1,"000905.SH"),"")</f>
        <v>0</v>
      </c>
      <c r="AI739">
        <f>IFERROR([1]!s_info_indexweight($A739,$B$1,"000852.SH"),"")</f>
        <v>0</v>
      </c>
    </row>
    <row r="740" spans="1:35">
      <c r="A740" t="s">
        <v>772</v>
      </c>
      <c r="B740">
        <f>[1]!s_dq_close($A740,$B$1,3)</f>
        <v>218.72</v>
      </c>
      <c r="C740">
        <f>[1]!s_dq_volume($A740,$B$1)</f>
        <v>14145360</v>
      </c>
      <c r="D740">
        <f>[1]!s_dq_amount($A740,$B$1)</f>
        <v>3186754342</v>
      </c>
      <c r="E740">
        <f>[1]!s_dq_turn($A740,$B$1)</f>
        <v>7.3349349132486497</v>
      </c>
      <c r="F740">
        <f>[1]!S_VAL_MV($A740,$B$1)</f>
        <v>61001391197.440002</v>
      </c>
      <c r="G740">
        <f>[1]!s_val_ev($A740,$B$1)</f>
        <v>61001391197.440002</v>
      </c>
      <c r="H740">
        <f>[1]!s_val_ev1($A740,$B$1)</f>
        <v>67082571485</v>
      </c>
      <c r="I740">
        <f>IFERROR([1]!s_mq_amount($A740,$B$1),"")</f>
        <v>5570823980</v>
      </c>
      <c r="J740">
        <f>[1]!s_val_pe_ttm($A740,$B$1)</f>
        <v>90.031951904296903</v>
      </c>
      <c r="K740">
        <f>[1]!s_val_pb_lf($A740,$B$1)</f>
        <v>7.8749938011169398</v>
      </c>
      <c r="L740">
        <f>[1]!s_val_dividendyield2($A740,$B$1)</f>
        <v>0.45637728342773098</v>
      </c>
      <c r="M740">
        <f>[1]!s_val_evtoebitda($A740,$B$1)</f>
        <v>63.632653194103703</v>
      </c>
      <c r="N740">
        <f>[1]!s_risk_betar24($A740,$B$1)</f>
        <v>2.5222001075744598</v>
      </c>
      <c r="O740">
        <f>[1]!s_profitnotice_changeratio($A740,$B$1)</f>
        <v>0</v>
      </c>
      <c r="P740">
        <f>IFERROR([1]!i_pq_pctchange($A740,TEXT(DATE(YEAR($B$1),1,1),"yyyy-mm-dd"),$B$1),"")</f>
        <v>6.3837363142594397</v>
      </c>
      <c r="Q740">
        <f>[1]!s_west_netprofit($A740,YEAR($B$1),$B$1,180)</f>
        <v>976872744</v>
      </c>
      <c r="R740">
        <f>[1]!s_west_eps($A740,YEAR($B$1),$B$1,180)</f>
        <v>3.5025999546050999</v>
      </c>
      <c r="S740">
        <f>[1]!s_west_instnum_np($A740,YEAR($B$1),$B$1,180)</f>
        <v>18</v>
      </c>
      <c r="T740">
        <f>[1]!s_west_stdnetprofit($A740,YEAR($B$1),$B$1,180)</f>
        <v>275108585</v>
      </c>
      <c r="U740">
        <f>[1]!s_west_mediannetprofit($A740,YEAR($B$1),$B$1,180)</f>
        <v>1007000000</v>
      </c>
      <c r="V740">
        <f>[1]!s_west_maxnetprofit($A740,YEAR($B$1),$B$1,180)</f>
        <v>1905542141</v>
      </c>
      <c r="W740">
        <f>[1]!s_west_minnetprofit($A740,YEAR($B$1),$B$1,180)</f>
        <v>675000000</v>
      </c>
      <c r="X740">
        <f>[1]!s_west_netprofit($A740,YEAR($B$1)+1,$B$1,180)</f>
        <v>1325426200</v>
      </c>
      <c r="Y740">
        <f>[1]!s_west_eps($A740,YEAR($B$1)+1,$B$1,180)</f>
        <v>4.7522997856140101</v>
      </c>
      <c r="Z740">
        <f>[1]!s_west_instnum_np($A740,YEAR($B$1)+1,$B$1,180)</f>
        <v>18</v>
      </c>
      <c r="AA740">
        <f>[1]!s_west_stdnetprofit($A740,YEAR($B$1)+1,$B$1,180)</f>
        <v>374162036</v>
      </c>
      <c r="AB740">
        <f>[1]!s_west_mediannetprofit($A740,YEAR($B$1)+1,$B$1,180)</f>
        <v>1244000000</v>
      </c>
      <c r="AC740">
        <f>[1]!s_west_maxnetprofit($A740,YEAR($B$1)+1,$B$1,180)</f>
        <v>2668317807</v>
      </c>
      <c r="AD740">
        <f>[1]!s_west_minnetprofit($A740,YEAR($B$1)+1,$B$1,180)</f>
        <v>959000000</v>
      </c>
      <c r="AE740">
        <f>[1]!s_west_avgroe($A740,YEAR($B$1),$B$1,180)</f>
        <v>10.6866998672485</v>
      </c>
      <c r="AF740">
        <f>IFERROR([1]!s_info_indexweight($A740,$B$1,"000016.SH"),"")</f>
        <v>0</v>
      </c>
      <c r="AG740">
        <f>IFERROR([1]!s_info_indexweight($A740,$B$1,"000300.SH"),"")</f>
        <v>0</v>
      </c>
      <c r="AH740">
        <f>IFERROR([1]!s_info_indexweight($A740,$B$1,"000905.SH"),"")</f>
        <v>0.39700000000000002</v>
      </c>
      <c r="AI740">
        <f>IFERROR([1]!s_info_indexweight($A740,$B$1,"000852.SH"),"")</f>
        <v>0</v>
      </c>
    </row>
    <row r="741" spans="1:35">
      <c r="A741" t="s">
        <v>773</v>
      </c>
      <c r="B741">
        <f>[1]!s_dq_close($A741,$B$1,3)</f>
        <v>15.7</v>
      </c>
      <c r="C741">
        <f>[1]!s_dq_volume($A741,$B$1)</f>
        <v>8741480</v>
      </c>
      <c r="D741">
        <f>[1]!s_dq_amount($A741,$B$1)</f>
        <v>138612624</v>
      </c>
      <c r="E741">
        <f>[1]!s_dq_turn($A741,$B$1)</f>
        <v>2.0983871320072498</v>
      </c>
      <c r="F741">
        <f>[1]!S_VAL_MV($A741,$B$1)</f>
        <v>6543734880</v>
      </c>
      <c r="G741">
        <f>[1]!s_val_ev($A741,$B$1)</f>
        <v>6543734880</v>
      </c>
      <c r="H741">
        <f>[1]!s_val_ev1($A741,$B$1)</f>
        <v>6975469264.3100004</v>
      </c>
      <c r="I741">
        <f>IFERROR([1]!s_mq_amount($A741,$B$1),"")</f>
        <v>413768377</v>
      </c>
      <c r="J741">
        <f>[1]!s_val_pe_ttm($A741,$B$1)</f>
        <v>-16.312808990478501</v>
      </c>
      <c r="K741">
        <f>[1]!s_val_pb_lf($A741,$B$1)</f>
        <v>2.3317387104034402</v>
      </c>
      <c r="L741">
        <f>[1]!s_val_dividendyield2($A741,$B$1)</f>
        <v>0</v>
      </c>
      <c r="M741">
        <f>[1]!s_val_evtoebitda($A741,$B$1)</f>
        <v>-20.586114931352</v>
      </c>
      <c r="N741">
        <f>[1]!s_risk_betar24($A741,$B$1)</f>
        <v>2.7841000556945801</v>
      </c>
      <c r="O741">
        <f>[1]!s_profitnotice_changeratio($A741,$B$1)</f>
        <v>0</v>
      </c>
      <c r="P741">
        <f>IFERROR([1]!i_pq_pctchange($A741,TEXT(DATE(YEAR($B$1),1,1),"yyyy-mm-dd"),$B$1),"")</f>
        <v>-10.896708286038599</v>
      </c>
      <c r="Q741">
        <f>[1]!s_west_netprofit($A741,YEAR($B$1),$B$1,180)</f>
        <v>17500000</v>
      </c>
      <c r="R741">
        <f>[1]!s_west_eps($A741,YEAR($B$1),$B$1,180)</f>
        <v>4.1999999433755902E-2</v>
      </c>
      <c r="S741">
        <f>[1]!s_west_instnum_np($A741,YEAR($B$1),$B$1,180)</f>
        <v>2</v>
      </c>
      <c r="T741">
        <f>[1]!s_west_stdnetprofit($A741,YEAR($B$1),$B$1,180)</f>
        <v>14849242</v>
      </c>
      <c r="U741">
        <f>[1]!s_west_mediannetprofit($A741,YEAR($B$1),$B$1,180)</f>
        <v>17500000</v>
      </c>
      <c r="V741">
        <f>[1]!s_west_maxnetprofit($A741,YEAR($B$1),$B$1,180)</f>
        <v>28000000</v>
      </c>
      <c r="W741">
        <f>[1]!s_west_minnetprofit($A741,YEAR($B$1),$B$1,180)</f>
        <v>7000000</v>
      </c>
      <c r="X741">
        <f>[1]!s_west_netprofit($A741,YEAR($B$1)+1,$B$1,180)</f>
        <v>63000000</v>
      </c>
      <c r="Y741">
        <f>[1]!s_west_eps($A741,YEAR($B$1)+1,$B$1,180)</f>
        <v>0.15109999477863301</v>
      </c>
      <c r="Z741">
        <f>[1]!s_west_instnum_np($A741,YEAR($B$1)+1,$B$1,180)</f>
        <v>2</v>
      </c>
      <c r="AA741">
        <f>[1]!s_west_stdnetprofit($A741,YEAR($B$1)+1,$B$1,180)</f>
        <v>12727922</v>
      </c>
      <c r="AB741">
        <f>[1]!s_west_mediannetprofit($A741,YEAR($B$1)+1,$B$1,180)</f>
        <v>63000000</v>
      </c>
      <c r="AC741">
        <f>[1]!s_west_maxnetprofit($A741,YEAR($B$1)+1,$B$1,180)</f>
        <v>72000000</v>
      </c>
      <c r="AD741">
        <f>[1]!s_west_minnetprofit($A741,YEAR($B$1)+1,$B$1,180)</f>
        <v>54000000</v>
      </c>
      <c r="AE741">
        <f>[1]!s_west_avgroe($A741,YEAR($B$1),$B$1,180)</f>
        <v>0.625</v>
      </c>
      <c r="AF741">
        <f>IFERROR([1]!s_info_indexweight($A741,$B$1,"000016.SH"),"")</f>
        <v>0</v>
      </c>
      <c r="AG741">
        <f>IFERROR([1]!s_info_indexweight($A741,$B$1,"000300.SH"),"")</f>
        <v>0</v>
      </c>
      <c r="AH741">
        <f>IFERROR([1]!s_info_indexweight($A741,$B$1,"000905.SH"),"")</f>
        <v>0</v>
      </c>
      <c r="AI741">
        <f>IFERROR([1]!s_info_indexweight($A741,$B$1,"000852.SH"),"")</f>
        <v>2.1000000000000001E-2</v>
      </c>
    </row>
    <row r="742" spans="1:35">
      <c r="A742" t="s">
        <v>774</v>
      </c>
      <c r="B742">
        <f>[1]!s_dq_close($A742,$B$1,3)</f>
        <v>650.59</v>
      </c>
      <c r="C742">
        <f>[1]!s_dq_volume($A742,$B$1)</f>
        <v>9253961</v>
      </c>
      <c r="D742">
        <f>[1]!s_dq_amount($A742,$B$1)</f>
        <v>5764934657</v>
      </c>
      <c r="E742">
        <f>[1]!s_dq_turn($A742,$B$1)</f>
        <v>5.6924053193961903</v>
      </c>
      <c r="F742">
        <f>[1]!S_VAL_MV($A742,$B$1)</f>
        <v>109044160935.49001</v>
      </c>
      <c r="G742">
        <f>[1]!s_val_ev($A742,$B$1)</f>
        <v>109044160935.49001</v>
      </c>
      <c r="H742">
        <f>[1]!s_val_ev1($A742,$B$1)</f>
        <v>110470968232.56</v>
      </c>
      <c r="I742">
        <f>IFERROR([1]!s_mq_amount($A742,$B$1),"")</f>
        <v>11518703320</v>
      </c>
      <c r="J742">
        <f>[1]!s_val_pe_ttm($A742,$B$1)</f>
        <v>-1378.76574707031</v>
      </c>
      <c r="K742">
        <f>[1]!s_val_pb_lf($A742,$B$1)</f>
        <v>67.077293395996094</v>
      </c>
      <c r="L742">
        <f>[1]!s_val_dividendyield2($A742,$B$1)</f>
        <v>6.9202766386219196E-3</v>
      </c>
      <c r="M742">
        <f>[1]!s_val_evtoebitda($A742,$B$1)</f>
        <v>8086.7044013473696</v>
      </c>
      <c r="N742">
        <f>[1]!s_risk_betar24($A742,$B$1)</f>
        <v>2.5239000320434601</v>
      </c>
      <c r="O742">
        <f>[1]!s_profitnotice_changeratio($A742,$B$1)</f>
        <v>0</v>
      </c>
      <c r="P742">
        <f>IFERROR([1]!i_pq_pctchange($A742,TEXT(DATE(YEAR($B$1),1,1),"yyyy-mm-dd"),$B$1),"")</f>
        <v>178.864123446207</v>
      </c>
      <c r="Q742">
        <f>[1]!s_west_netprofit($A742,YEAR($B$1),$B$1,180)</f>
        <v>50000000</v>
      </c>
      <c r="R742">
        <f>[1]!s_west_eps($A742,YEAR($B$1),$B$1,180)</f>
        <v>0.29760000109672502</v>
      </c>
      <c r="S742">
        <f>[1]!s_west_instnum_np($A742,YEAR($B$1),$B$1,180)</f>
        <v>3</v>
      </c>
      <c r="T742">
        <f>[1]!s_west_stdnetprofit($A742,YEAR($B$1),$B$1,180)</f>
        <v>0</v>
      </c>
      <c r="U742">
        <f>[1]!s_west_mediannetprofit($A742,YEAR($B$1),$B$1,180)</f>
        <v>50000000</v>
      </c>
      <c r="V742">
        <f>[1]!s_west_maxnetprofit($A742,YEAR($B$1),$B$1,180)</f>
        <v>50000000</v>
      </c>
      <c r="W742">
        <f>[1]!s_west_minnetprofit($A742,YEAR($B$1),$B$1,180)</f>
        <v>50000000</v>
      </c>
      <c r="X742">
        <f>[1]!s_west_netprofit($A742,YEAR($B$1)+1,$B$1,180)</f>
        <v>99666667</v>
      </c>
      <c r="Y742">
        <f>[1]!s_west_eps($A742,YEAR($B$1)+1,$B$1,180)</f>
        <v>0.59329998493194602</v>
      </c>
      <c r="Z742">
        <f>[1]!s_west_instnum_np($A742,YEAR($B$1)+1,$B$1,180)</f>
        <v>3</v>
      </c>
      <c r="AA742">
        <f>[1]!s_west_stdnetprofit($A742,YEAR($B$1)+1,$B$1,180)</f>
        <v>1527525</v>
      </c>
      <c r="AB742">
        <f>[1]!s_west_mediannetprofit($A742,YEAR($B$1)+1,$B$1,180)</f>
        <v>100000000</v>
      </c>
      <c r="AC742">
        <f>[1]!s_west_maxnetprofit($A742,YEAR($B$1)+1,$B$1,180)</f>
        <v>101000000</v>
      </c>
      <c r="AD742">
        <f>[1]!s_west_minnetprofit($A742,YEAR($B$1)+1,$B$1,180)</f>
        <v>98000000</v>
      </c>
      <c r="AE742">
        <f>[1]!s_west_avgroe($A742,YEAR($B$1),$B$1,180)</f>
        <v>4.2800002098083496</v>
      </c>
      <c r="AF742">
        <f>IFERROR([1]!s_info_indexweight($A742,$B$1,"000016.SH"),"")</f>
        <v>0</v>
      </c>
      <c r="AG742">
        <f>IFERROR([1]!s_info_indexweight($A742,$B$1,"000300.SH"),"")</f>
        <v>0</v>
      </c>
      <c r="AH742">
        <f>IFERROR([1]!s_info_indexweight($A742,$B$1,"000905.SH"),"")</f>
        <v>0.61</v>
      </c>
      <c r="AI742">
        <f>IFERROR([1]!s_info_indexweight($A742,$B$1,"000852.SH"),"")</f>
        <v>0</v>
      </c>
    </row>
    <row r="743" spans="1:35">
      <c r="A743" t="s">
        <v>775</v>
      </c>
      <c r="B743">
        <f>[1]!s_dq_close($A743,$B$1,3)</f>
        <v>24.04</v>
      </c>
      <c r="C743">
        <f>[1]!s_dq_volume($A743,$B$1)</f>
        <v>22939861</v>
      </c>
      <c r="D743">
        <f>[1]!s_dq_amount($A743,$B$1)</f>
        <v>551573754</v>
      </c>
      <c r="E743">
        <f>[1]!s_dq_turn($A743,$B$1)</f>
        <v>1.6154468169101499</v>
      </c>
      <c r="F743">
        <f>[1]!S_VAL_MV($A743,$B$1)</f>
        <v>44168298417.120003</v>
      </c>
      <c r="G743">
        <f>[1]!s_val_ev($A743,$B$1)</f>
        <v>40888488339.829597</v>
      </c>
      <c r="H743">
        <f>[1]!s_val_ev1($A743,$B$1)</f>
        <v>47989308712.499603</v>
      </c>
      <c r="I743">
        <f>IFERROR([1]!s_mq_amount($A743,$B$1),"")</f>
        <v>1146537029</v>
      </c>
      <c r="J743">
        <f>[1]!s_val_pe_ttm($A743,$B$1)</f>
        <v>26.0782566070557</v>
      </c>
      <c r="K743">
        <f>[1]!s_val_pb_lf($A743,$B$1)</f>
        <v>2.6836202144622798</v>
      </c>
      <c r="L743">
        <f>[1]!s_val_dividendyield2($A743,$B$1)</f>
        <v>0.82818548515395396</v>
      </c>
      <c r="M743">
        <f>[1]!s_val_evtoebitda($A743,$B$1)</f>
        <v>13.6732032062452</v>
      </c>
      <c r="N743">
        <f>[1]!s_risk_betar24($A743,$B$1)</f>
        <v>2.2660000324249299</v>
      </c>
      <c r="O743">
        <f>[1]!s_profitnotice_changeratio($A743,$B$1)</f>
        <v>0</v>
      </c>
      <c r="P743">
        <f>IFERROR([1]!i_pq_pctchange($A743,TEXT(DATE(YEAR($B$1),1,1),"yyyy-mm-dd"),$B$1),"")</f>
        <v>-15.441435103763601</v>
      </c>
      <c r="Q743">
        <f>[1]!s_west_netprofit($A743,YEAR($B$1),$B$1,180)</f>
        <v>2038163741</v>
      </c>
      <c r="R743">
        <f>[1]!s_west_eps($A743,YEAR($B$1),$B$1,180)</f>
        <v>1.1093000173568699</v>
      </c>
      <c r="S743">
        <f>[1]!s_west_instnum_np($A743,YEAR($B$1),$B$1,180)</f>
        <v>19</v>
      </c>
      <c r="T743">
        <f>[1]!s_west_stdnetprofit($A743,YEAR($B$1),$B$1,180)</f>
        <v>71979312</v>
      </c>
      <c r="U743">
        <f>[1]!s_west_mediannetprofit($A743,YEAR($B$1),$B$1,180)</f>
        <v>2042692414</v>
      </c>
      <c r="V743">
        <f>[1]!s_west_maxnetprofit($A743,YEAR($B$1),$B$1,180)</f>
        <v>2213000000</v>
      </c>
      <c r="W743">
        <f>[1]!s_west_minnetprofit($A743,YEAR($B$1),$B$1,180)</f>
        <v>1916000000</v>
      </c>
      <c r="X743">
        <f>[1]!s_west_netprofit($A743,YEAR($B$1)+1,$B$1,180)</f>
        <v>2493935145</v>
      </c>
      <c r="Y743">
        <f>[1]!s_west_eps($A743,YEAR($B$1)+1,$B$1,180)</f>
        <v>1.35739994049072</v>
      </c>
      <c r="Z743">
        <f>[1]!s_west_instnum_np($A743,YEAR($B$1)+1,$B$1,180)</f>
        <v>19</v>
      </c>
      <c r="AA743">
        <f>[1]!s_west_stdnetprofit($A743,YEAR($B$1)+1,$B$1,180)</f>
        <v>148334926</v>
      </c>
      <c r="AB743">
        <f>[1]!s_west_mediannetprofit($A743,YEAR($B$1)+1,$B$1,180)</f>
        <v>2490605000</v>
      </c>
      <c r="AC743">
        <f>[1]!s_west_maxnetprofit($A743,YEAR($B$1)+1,$B$1,180)</f>
        <v>2934000000</v>
      </c>
      <c r="AD743">
        <f>[1]!s_west_minnetprofit($A743,YEAR($B$1)+1,$B$1,180)</f>
        <v>2273000000</v>
      </c>
      <c r="AE743">
        <f>[1]!s_west_avgroe($A743,YEAR($B$1),$B$1,180)</f>
        <v>12.1356000900269</v>
      </c>
      <c r="AF743">
        <f>IFERROR([1]!s_info_indexweight($A743,$B$1,"000016.SH"),"")</f>
        <v>0</v>
      </c>
      <c r="AG743">
        <f>IFERROR([1]!s_info_indexweight($A743,$B$1,"000300.SH"),"")</f>
        <v>9.5899999999999999E-2</v>
      </c>
      <c r="AH743">
        <f>IFERROR([1]!s_info_indexweight($A743,$B$1,"000905.SH"),"")</f>
        <v>0</v>
      </c>
      <c r="AI743">
        <f>IFERROR([1]!s_info_indexweight($A743,$B$1,"000852.SH"),"")</f>
        <v>0</v>
      </c>
    </row>
    <row r="744" spans="1:35">
      <c r="A744" t="s">
        <v>776</v>
      </c>
      <c r="B744">
        <f>[1]!s_dq_close($A744,$B$1,3)</f>
        <v>146.99</v>
      </c>
      <c r="C744">
        <f>[1]!s_dq_volume($A744,$B$1)</f>
        <v>8225927</v>
      </c>
      <c r="D744">
        <f>[1]!s_dq_amount($A744,$B$1)</f>
        <v>1213625584</v>
      </c>
      <c r="E744">
        <f>[1]!s_dq_turn($A744,$B$1)</f>
        <v>0.67904341000010304</v>
      </c>
      <c r="F744">
        <f>[1]!S_VAL_MV($A744,$B$1)</f>
        <v>178216760504.06</v>
      </c>
      <c r="G744">
        <f>[1]!s_val_ev($A744,$B$1)</f>
        <v>178216760504.06</v>
      </c>
      <c r="H744">
        <f>[1]!s_val_ev1($A744,$B$1)</f>
        <v>178559724144.06</v>
      </c>
      <c r="I744">
        <f>IFERROR([1]!s_mq_amount($A744,$B$1),"")</f>
        <v>2497659664</v>
      </c>
      <c r="J744">
        <f>[1]!s_val_pe_ttm($A744,$B$1)</f>
        <v>22.740858078002901</v>
      </c>
      <c r="K744">
        <f>[1]!s_val_pb_lf($A744,$B$1)</f>
        <v>4.6630797386169398</v>
      </c>
      <c r="L744">
        <f>[1]!s_val_dividendyield2($A744,$B$1)</f>
        <v>2.8709436016055498</v>
      </c>
      <c r="M744">
        <f>[1]!s_val_evtoebitda($A744,$B$1)</f>
        <v>14.661589382480001</v>
      </c>
      <c r="N744">
        <f>[1]!s_risk_betar24($A744,$B$1)</f>
        <v>1.1807999610900899</v>
      </c>
      <c r="O744">
        <f>[1]!s_profitnotice_changeratio($A744,$B$1)</f>
        <v>0</v>
      </c>
      <c r="P744">
        <f>IFERROR([1]!i_pq_pctchange($A744,TEXT(DATE(YEAR($B$1),1,1),"yyyy-mm-dd"),$B$1),"")</f>
        <v>-22.029788402555798</v>
      </c>
      <c r="Q744">
        <f>[1]!s_west_netprofit($A744,YEAR($B$1),$B$1,180)</f>
        <v>8715475921</v>
      </c>
      <c r="R744">
        <f>[1]!s_west_eps($A744,YEAR($B$1),$B$1,180)</f>
        <v>7.1883997917175302</v>
      </c>
      <c r="S744">
        <f>[1]!s_west_instnum_np($A744,YEAR($B$1),$B$1,180)</f>
        <v>30</v>
      </c>
      <c r="T744">
        <f>[1]!s_west_stdnetprofit($A744,YEAR($B$1),$B$1,180)</f>
        <v>685570253</v>
      </c>
      <c r="U744">
        <f>[1]!s_west_mediannetprofit($A744,YEAR($B$1),$B$1,180)</f>
        <v>8569000000</v>
      </c>
      <c r="V744">
        <f>[1]!s_west_maxnetprofit($A744,YEAR($B$1),$B$1,180)</f>
        <v>11729000000</v>
      </c>
      <c r="W744">
        <f>[1]!s_west_minnetprofit($A744,YEAR($B$1),$B$1,180)</f>
        <v>8013000000</v>
      </c>
      <c r="X744">
        <f>[1]!s_west_netprofit($A744,YEAR($B$1)+1,$B$1,180)</f>
        <v>9886019247</v>
      </c>
      <c r="Y744">
        <f>[1]!s_west_eps($A744,YEAR($B$1)+1,$B$1,180)</f>
        <v>8.1538000106811506</v>
      </c>
      <c r="Z744">
        <f>[1]!s_west_instnum_np($A744,YEAR($B$1)+1,$B$1,180)</f>
        <v>30</v>
      </c>
      <c r="AA744">
        <f>[1]!s_west_stdnetprofit($A744,YEAR($B$1)+1,$B$1,180)</f>
        <v>820910175</v>
      </c>
      <c r="AB744">
        <f>[1]!s_west_mediannetprofit($A744,YEAR($B$1)+1,$B$1,180)</f>
        <v>9643000000</v>
      </c>
      <c r="AC744">
        <f>[1]!s_west_maxnetprofit($A744,YEAR($B$1)+1,$B$1,180)</f>
        <v>13028000000</v>
      </c>
      <c r="AD744">
        <f>[1]!s_west_minnetprofit($A744,YEAR($B$1)+1,$B$1,180)</f>
        <v>9019000000</v>
      </c>
      <c r="AE744">
        <f>[1]!s_west_avgroe($A744,YEAR($B$1),$B$1,180)</f>
        <v>20.4752006530762</v>
      </c>
      <c r="AF744">
        <f>IFERROR([1]!s_info_indexweight($A744,$B$1,"000016.SH"),"")</f>
        <v>0</v>
      </c>
      <c r="AG744">
        <f>IFERROR([1]!s_info_indexweight($A744,$B$1,"000300.SH"),"")</f>
        <v>0.34250000000000003</v>
      </c>
      <c r="AH744">
        <f>IFERROR([1]!s_info_indexweight($A744,$B$1,"000905.SH"),"")</f>
        <v>0</v>
      </c>
      <c r="AI744">
        <f>IFERROR([1]!s_info_indexweight($A744,$B$1,"000852.SH"),"")</f>
        <v>0</v>
      </c>
    </row>
    <row r="745" spans="1:35">
      <c r="A745" t="s">
        <v>777</v>
      </c>
      <c r="B745">
        <f>[1]!s_dq_close($A745,$B$1,3)</f>
        <v>19.940000000000001</v>
      </c>
      <c r="C745">
        <f>[1]!s_dq_volume($A745,$B$1)</f>
        <v>7877306</v>
      </c>
      <c r="D745">
        <f>[1]!s_dq_amount($A745,$B$1)</f>
        <v>158476245</v>
      </c>
      <c r="E745">
        <f>[1]!s_dq_turn($A745,$B$1)</f>
        <v>1.2543226132405501</v>
      </c>
      <c r="F745">
        <f>[1]!S_VAL_MV($A745,$B$1)</f>
        <v>16695156641.540001</v>
      </c>
      <c r="G745">
        <f>[1]!s_val_ev($A745,$B$1)</f>
        <v>16695156641.540001</v>
      </c>
      <c r="H745">
        <f>[1]!s_val_ev1($A745,$B$1)</f>
        <v>20499609247.529999</v>
      </c>
      <c r="I745">
        <f>IFERROR([1]!s_mq_amount($A745,$B$1),"")</f>
        <v>426158136</v>
      </c>
      <c r="J745">
        <f>[1]!s_val_pe_ttm($A745,$B$1)</f>
        <v>31.704662322998001</v>
      </c>
      <c r="K745">
        <f>[1]!s_val_pb_lf($A745,$B$1)</f>
        <v>1.7980935573577901</v>
      </c>
      <c r="L745">
        <f>[1]!s_val_dividendyield2($A745,$B$1)</f>
        <v>1.7552657973921799</v>
      </c>
      <c r="M745">
        <f>[1]!s_val_evtoebitda($A745,$B$1)</f>
        <v>11.7039035932346</v>
      </c>
      <c r="N745">
        <f>[1]!s_risk_betar24($A745,$B$1)</f>
        <v>1.12510001659393</v>
      </c>
      <c r="O745">
        <f>[1]!s_profitnotice_changeratio($A745,$B$1)</f>
        <v>0</v>
      </c>
      <c r="P745">
        <f>IFERROR([1]!i_pq_pctchange($A745,TEXT(DATE(YEAR($B$1),1,1),"yyyy-mm-dd"),$B$1),"")</f>
        <v>-2.7024291829264699</v>
      </c>
      <c r="Q745">
        <f>[1]!s_west_netprofit($A745,YEAR($B$1),$B$1,180)</f>
        <v>998434444</v>
      </c>
      <c r="R745">
        <f>[1]!s_west_eps($A745,YEAR($B$1),$B$1,180)</f>
        <v>1.19249999523163</v>
      </c>
      <c r="S745">
        <f>[1]!s_west_instnum_np($A745,YEAR($B$1),$B$1,180)</f>
        <v>9</v>
      </c>
      <c r="T745">
        <f>[1]!s_west_stdnetprofit($A745,YEAR($B$1),$B$1,180)</f>
        <v>298029849</v>
      </c>
      <c r="U745">
        <f>[1]!s_west_mediannetprofit($A745,YEAR($B$1),$B$1,180)</f>
        <v>929000000</v>
      </c>
      <c r="V745">
        <f>[1]!s_west_maxnetprofit($A745,YEAR($B$1),$B$1,180)</f>
        <v>1584000000</v>
      </c>
      <c r="W745">
        <f>[1]!s_west_minnetprofit($A745,YEAR($B$1),$B$1,180)</f>
        <v>553000000</v>
      </c>
      <c r="X745">
        <f>[1]!s_west_netprofit($A745,YEAR($B$1)+1,$B$1,180)</f>
        <v>1738894444</v>
      </c>
      <c r="Y745">
        <f>[1]!s_west_eps($A745,YEAR($B$1)+1,$B$1,180)</f>
        <v>2.0769000053405802</v>
      </c>
      <c r="Z745">
        <f>[1]!s_west_instnum_np($A745,YEAR($B$1)+1,$B$1,180)</f>
        <v>9</v>
      </c>
      <c r="AA745">
        <f>[1]!s_west_stdnetprofit($A745,YEAR($B$1)+1,$B$1,180)</f>
        <v>190270696</v>
      </c>
      <c r="AB745">
        <f>[1]!s_west_mediannetprofit($A745,YEAR($B$1)+1,$B$1,180)</f>
        <v>1789000000</v>
      </c>
      <c r="AC745">
        <f>[1]!s_west_maxnetprofit($A745,YEAR($B$1)+1,$B$1,180)</f>
        <v>1985050000</v>
      </c>
      <c r="AD745">
        <f>[1]!s_west_minnetprofit($A745,YEAR($B$1)+1,$B$1,180)</f>
        <v>1496000000</v>
      </c>
      <c r="AE745">
        <f>[1]!s_west_avgroe($A745,YEAR($B$1),$B$1,180)</f>
        <v>9.9710998535156197</v>
      </c>
      <c r="AF745">
        <f>IFERROR([1]!s_info_indexweight($A745,$B$1,"000016.SH"),"")</f>
        <v>0</v>
      </c>
      <c r="AG745">
        <f>IFERROR([1]!s_info_indexweight($A745,$B$1,"000300.SH"),"")</f>
        <v>0</v>
      </c>
      <c r="AH745">
        <f>IFERROR([1]!s_info_indexweight($A745,$B$1,"000905.SH"),"")</f>
        <v>0</v>
      </c>
      <c r="AI745">
        <f>IFERROR([1]!s_info_indexweight($A745,$B$1,"000852.SH"),"")</f>
        <v>9.0999999999999998E-2</v>
      </c>
    </row>
    <row r="746" spans="1:35">
      <c r="A746" t="s">
        <v>778</v>
      </c>
      <c r="B746">
        <f>[1]!s_dq_close($A746,$B$1,3)</f>
        <v>33.54</v>
      </c>
      <c r="C746">
        <f>[1]!s_dq_volume($A746,$B$1)</f>
        <v>40990870</v>
      </c>
      <c r="D746">
        <f>[1]!s_dq_amount($A746,$B$1)</f>
        <v>1358296863</v>
      </c>
      <c r="E746">
        <f>[1]!s_dq_turn($A746,$B$1)</f>
        <v>6.5275643717728</v>
      </c>
      <c r="F746">
        <f>[1]!S_VAL_MV($A746,$B$1)</f>
        <v>21061971992.880001</v>
      </c>
      <c r="G746">
        <f>[1]!s_val_ev($A746,$B$1)</f>
        <v>21061971992.880001</v>
      </c>
      <c r="H746">
        <f>[1]!s_val_ev1($A746,$B$1)</f>
        <v>22240780645.66</v>
      </c>
      <c r="I746">
        <f>IFERROR([1]!s_mq_amount($A746,$B$1),"")</f>
        <v>2372891579</v>
      </c>
      <c r="J746">
        <f>[1]!s_val_pe_ttm($A746,$B$1)</f>
        <v>-117.41690063476599</v>
      </c>
      <c r="K746">
        <f>[1]!s_val_pb_lf($A746,$B$1)</f>
        <v>9.2667913436889595</v>
      </c>
      <c r="L746">
        <f>[1]!s_val_dividendyield2($A746,$B$1)</f>
        <v>0</v>
      </c>
      <c r="M746">
        <f>[1]!s_val_evtoebitda($A746,$B$1)</f>
        <v>-223.85072498375899</v>
      </c>
      <c r="N746">
        <f>[1]!s_risk_betar24($A746,$B$1)</f>
        <v>1.9974999427795399</v>
      </c>
      <c r="O746">
        <f>[1]!s_profitnotice_changeratio($A746,$B$1)</f>
        <v>0</v>
      </c>
      <c r="P746">
        <f>IFERROR([1]!i_pq_pctchange($A746,TEXT(DATE(YEAR($B$1),1,1),"yyyy-mm-dd"),$B$1),"")</f>
        <v>-19.529750479846399</v>
      </c>
      <c r="Q746">
        <f>[1]!s_west_netprofit($A746,YEAR($B$1),$B$1,180)</f>
        <v>66130000</v>
      </c>
      <c r="R746">
        <f>[1]!s_west_eps($A746,YEAR($B$1),$B$1,180)</f>
        <v>0.10530000180005999</v>
      </c>
      <c r="S746">
        <f>[1]!s_west_instnum_np($A746,YEAR($B$1),$B$1,180)</f>
        <v>4</v>
      </c>
      <c r="T746">
        <f>[1]!s_west_stdnetprofit($A746,YEAR($B$1),$B$1,180)</f>
        <v>97382831</v>
      </c>
      <c r="U746">
        <f>[1]!s_west_mediannetprofit($A746,YEAR($B$1),$B$1,180)</f>
        <v>66380000</v>
      </c>
      <c r="V746">
        <f>[1]!s_west_maxnetprofit($A746,YEAR($B$1),$B$1,180)</f>
        <v>184760000</v>
      </c>
      <c r="W746">
        <f>[1]!s_west_minnetprofit($A746,YEAR($B$1),$B$1,180)</f>
        <v>-53000000</v>
      </c>
      <c r="X746">
        <f>[1]!s_west_netprofit($A746,YEAR($B$1)+1,$B$1,180)</f>
        <v>194040000</v>
      </c>
      <c r="Y746">
        <f>[1]!s_west_eps($A746,YEAR($B$1)+1,$B$1,180)</f>
        <v>0.30899998545646701</v>
      </c>
      <c r="Z746">
        <f>[1]!s_west_instnum_np($A746,YEAR($B$1)+1,$B$1,180)</f>
        <v>4</v>
      </c>
      <c r="AA746">
        <f>[1]!s_west_stdnetprofit($A746,YEAR($B$1)+1,$B$1,180)</f>
        <v>102987242</v>
      </c>
      <c r="AB746">
        <f>[1]!s_west_mediannetprofit($A746,YEAR($B$1)+1,$B$1,180)</f>
        <v>207755000</v>
      </c>
      <c r="AC746">
        <f>[1]!s_west_maxnetprofit($A746,YEAR($B$1)+1,$B$1,180)</f>
        <v>304650000</v>
      </c>
      <c r="AD746">
        <f>[1]!s_west_minnetprofit($A746,YEAR($B$1)+1,$B$1,180)</f>
        <v>56000000</v>
      </c>
      <c r="AE746">
        <f>[1]!s_west_avgroe($A746,YEAR($B$1),$B$1,180)</f>
        <v>1.8650000095367401</v>
      </c>
      <c r="AF746">
        <f>IFERROR([1]!s_info_indexweight($A746,$B$1,"000016.SH"),"")</f>
        <v>0</v>
      </c>
      <c r="AG746">
        <f>IFERROR([1]!s_info_indexweight($A746,$B$1,"000300.SH"),"")</f>
        <v>0</v>
      </c>
      <c r="AH746">
        <f>IFERROR([1]!s_info_indexweight($A746,$B$1,"000905.SH"),"")</f>
        <v>0</v>
      </c>
      <c r="AI746">
        <f>IFERROR([1]!s_info_indexweight($A746,$B$1,"000852.SH"),"")</f>
        <v>0.22700000000000001</v>
      </c>
    </row>
    <row r="747" spans="1:35">
      <c r="A747" t="s">
        <v>779</v>
      </c>
      <c r="B747">
        <f>[1]!s_dq_close($A747,$B$1,3)</f>
        <v>112.6</v>
      </c>
      <c r="C747">
        <f>[1]!s_dq_volume($A747,$B$1)</f>
        <v>17824022</v>
      </c>
      <c r="D747">
        <f>[1]!s_dq_amount($A747,$B$1)</f>
        <v>2048350153</v>
      </c>
      <c r="E747">
        <f>[1]!s_dq_turn($A747,$B$1)</f>
        <v>5.5423894945480097</v>
      </c>
      <c r="F747">
        <f>[1]!S_VAL_MV($A747,$B$1)</f>
        <v>44821705758</v>
      </c>
      <c r="G747">
        <f>[1]!s_val_ev($A747,$B$1)</f>
        <v>44821705758</v>
      </c>
      <c r="H747">
        <f>[1]!s_val_ev1($A747,$B$1)</f>
        <v>52234210232.769997</v>
      </c>
      <c r="I747">
        <f>IFERROR([1]!s_mq_amount($A747,$B$1),"")</f>
        <v>4498752419</v>
      </c>
      <c r="J747">
        <f>[1]!s_val_pe_ttm($A747,$B$1)</f>
        <v>73.517486572265597</v>
      </c>
      <c r="K747">
        <f>[1]!s_val_pb_lf($A747,$B$1)</f>
        <v>5.0002527236938503</v>
      </c>
      <c r="L747">
        <f>[1]!s_val_dividendyield2($A747,$B$1)</f>
        <v>0.17730990968770799</v>
      </c>
      <c r="M747">
        <f>[1]!s_val_evtoebitda($A747,$B$1)</f>
        <v>26.9513043543108</v>
      </c>
      <c r="N747">
        <f>[1]!s_risk_betar24($A747,$B$1)</f>
        <v>1.54830002784729</v>
      </c>
      <c r="O747">
        <f>[1]!s_profitnotice_changeratio($A747,$B$1)</f>
        <v>0</v>
      </c>
      <c r="P747">
        <f>IFERROR([1]!i_pq_pctchange($A747,TEXT(DATE(YEAR($B$1),1,1),"yyyy-mm-dd"),$B$1),"")</f>
        <v>57.944449273720501</v>
      </c>
      <c r="Q747">
        <f>[1]!s_west_netprofit($A747,YEAR($B$1),$B$1,180)</f>
        <v>1486714286</v>
      </c>
      <c r="R747">
        <f>[1]!s_west_eps($A747,YEAR($B$1),$B$1,180)</f>
        <v>3.7348999977111799</v>
      </c>
      <c r="S747">
        <f>[1]!s_west_instnum_np($A747,YEAR($B$1),$B$1,180)</f>
        <v>7</v>
      </c>
      <c r="T747">
        <f>[1]!s_west_stdnetprofit($A747,YEAR($B$1),$B$1,180)</f>
        <v>215236083</v>
      </c>
      <c r="U747">
        <f>[1]!s_west_mediannetprofit($A747,YEAR($B$1),$B$1,180)</f>
        <v>1491000000</v>
      </c>
      <c r="V747">
        <f>[1]!s_west_maxnetprofit($A747,YEAR($B$1),$B$1,180)</f>
        <v>1742000000</v>
      </c>
      <c r="W747">
        <f>[1]!s_west_minnetprofit($A747,YEAR($B$1),$B$1,180)</f>
        <v>1120000000</v>
      </c>
      <c r="X747">
        <f>[1]!s_west_netprofit($A747,YEAR($B$1)+1,$B$1,180)</f>
        <v>2010285714</v>
      </c>
      <c r="Y747">
        <f>[1]!s_west_eps($A747,YEAR($B$1)+1,$B$1,180)</f>
        <v>5.0501999855041504</v>
      </c>
      <c r="Z747">
        <f>[1]!s_west_instnum_np($A747,YEAR($B$1)+1,$B$1,180)</f>
        <v>7</v>
      </c>
      <c r="AA747">
        <f>[1]!s_west_stdnetprofit($A747,YEAR($B$1)+1,$B$1,180)</f>
        <v>459970910</v>
      </c>
      <c r="AB747">
        <f>[1]!s_west_mediannetprofit($A747,YEAR($B$1)+1,$B$1,180)</f>
        <v>1937000000</v>
      </c>
      <c r="AC747">
        <f>[1]!s_west_maxnetprofit($A747,YEAR($B$1)+1,$B$1,180)</f>
        <v>2683000000</v>
      </c>
      <c r="AD747">
        <f>[1]!s_west_minnetprofit($A747,YEAR($B$1)+1,$B$1,180)</f>
        <v>1422000000</v>
      </c>
      <c r="AE747">
        <f>[1]!s_west_avgroe($A747,YEAR($B$1),$B$1,180)</f>
        <v>14.435700416564901</v>
      </c>
      <c r="AF747">
        <f>IFERROR([1]!s_info_indexweight($A747,$B$1,"000016.SH"),"")</f>
        <v>0</v>
      </c>
      <c r="AG747">
        <f>IFERROR([1]!s_info_indexweight($A747,$B$1,"000300.SH"),"")</f>
        <v>0</v>
      </c>
      <c r="AH747">
        <f>IFERROR([1]!s_info_indexweight($A747,$B$1,"000905.SH"),"")</f>
        <v>0.26</v>
      </c>
      <c r="AI747">
        <f>IFERROR([1]!s_info_indexweight($A747,$B$1,"000852.SH"),"")</f>
        <v>0</v>
      </c>
    </row>
    <row r="748" spans="1:35">
      <c r="A748" t="s">
        <v>780</v>
      </c>
      <c r="B748">
        <f>[1]!s_dq_close($A748,$B$1,3)</f>
        <v>16.079999999999998</v>
      </c>
      <c r="C748">
        <f>[1]!s_dq_volume($A748,$B$1)</f>
        <v>5071500</v>
      </c>
      <c r="D748">
        <f>[1]!s_dq_amount($A748,$B$1)</f>
        <v>82313326</v>
      </c>
      <c r="E748">
        <f>[1]!s_dq_turn($A748,$B$1)</f>
        <v>1.20558338362976</v>
      </c>
      <c r="F748">
        <f>[1]!S_VAL_MV($A748,$B$1)</f>
        <v>10352770947.120001</v>
      </c>
      <c r="G748">
        <f>[1]!s_val_ev($A748,$B$1)</f>
        <v>10352770947.120001</v>
      </c>
      <c r="H748">
        <f>[1]!s_val_ev1($A748,$B$1)</f>
        <v>10365573126.610001</v>
      </c>
      <c r="I748">
        <f>IFERROR([1]!s_mq_amount($A748,$B$1),"")</f>
        <v>203014187</v>
      </c>
      <c r="J748">
        <f>[1]!s_val_pe_ttm($A748,$B$1)</f>
        <v>52.648406982421903</v>
      </c>
      <c r="K748">
        <f>[1]!s_val_pb_lf($A748,$B$1)</f>
        <v>2.92376685142517</v>
      </c>
      <c r="L748">
        <f>[1]!s_val_dividendyield2($A748,$B$1)</f>
        <v>0.49134174048495299</v>
      </c>
      <c r="M748">
        <f>[1]!s_val_evtoebitda($A748,$B$1)</f>
        <v>47.986618432167099</v>
      </c>
      <c r="N748">
        <f>[1]!s_risk_betar24($A748,$B$1)</f>
        <v>1.64230000972748</v>
      </c>
      <c r="O748">
        <f>[1]!s_profitnotice_changeratio($A748,$B$1)</f>
        <v>0</v>
      </c>
      <c r="P748">
        <f>IFERROR([1]!i_pq_pctchange($A748,TEXT(DATE(YEAR($B$1),1,1),"yyyy-mm-dd"),$B$1),"")</f>
        <v>-13.2218024824609</v>
      </c>
      <c r="Q748">
        <f>[1]!s_west_netprofit($A748,YEAR($B$1),$B$1,180)</f>
        <v>213250000</v>
      </c>
      <c r="R748">
        <f>[1]!s_west_eps($A748,YEAR($B$1),$B$1,180)</f>
        <v>0.33120000362396201</v>
      </c>
      <c r="S748">
        <f>[1]!s_west_instnum_np($A748,YEAR($B$1),$B$1,180)</f>
        <v>2</v>
      </c>
      <c r="T748">
        <f>[1]!s_west_stdnetprofit($A748,YEAR($B$1),$B$1,180)</f>
        <v>12374369</v>
      </c>
      <c r="U748">
        <f>[1]!s_west_mediannetprofit($A748,YEAR($B$1),$B$1,180)</f>
        <v>213250000</v>
      </c>
      <c r="V748">
        <f>[1]!s_west_maxnetprofit($A748,YEAR($B$1),$B$1,180)</f>
        <v>222000000</v>
      </c>
      <c r="W748">
        <f>[1]!s_west_minnetprofit($A748,YEAR($B$1),$B$1,180)</f>
        <v>204500000</v>
      </c>
      <c r="X748">
        <f>[1]!s_west_netprofit($A748,YEAR($B$1)+1,$B$1,180)</f>
        <v>247365000</v>
      </c>
      <c r="Y748">
        <f>[1]!s_west_eps($A748,YEAR($B$1)+1,$B$1,180)</f>
        <v>0.38420000672340399</v>
      </c>
      <c r="Z748">
        <f>[1]!s_west_instnum_np($A748,YEAR($B$1)+1,$B$1,180)</f>
        <v>2</v>
      </c>
      <c r="AA748">
        <f>[1]!s_west_stdnetprofit($A748,YEAR($B$1)+1,$B$1,180)</f>
        <v>29182297</v>
      </c>
      <c r="AB748">
        <f>[1]!s_west_mediannetprofit($A748,YEAR($B$1)+1,$B$1,180)</f>
        <v>247365000</v>
      </c>
      <c r="AC748">
        <f>[1]!s_west_maxnetprofit($A748,YEAR($B$1)+1,$B$1,180)</f>
        <v>268000000</v>
      </c>
      <c r="AD748">
        <f>[1]!s_west_minnetprofit($A748,YEAR($B$1)+1,$B$1,180)</f>
        <v>226730000</v>
      </c>
      <c r="AE748">
        <f>[1]!s_west_avgroe($A748,YEAR($B$1),$B$1,180)</f>
        <v>5.9050002098083496</v>
      </c>
      <c r="AF748">
        <f>IFERROR([1]!s_info_indexweight($A748,$B$1,"000016.SH"),"")</f>
        <v>0</v>
      </c>
      <c r="AG748">
        <f>IFERROR([1]!s_info_indexweight($A748,$B$1,"000300.SH"),"")</f>
        <v>0</v>
      </c>
      <c r="AH748">
        <f>IFERROR([1]!s_info_indexweight($A748,$B$1,"000905.SH"),"")</f>
        <v>0</v>
      </c>
      <c r="AI748">
        <f>IFERROR([1]!s_info_indexweight($A748,$B$1,"000852.SH"),"")</f>
        <v>4.4999999999999998E-2</v>
      </c>
    </row>
    <row r="749" spans="1:35">
      <c r="A749" t="s">
        <v>781</v>
      </c>
      <c r="B749">
        <f>[1]!s_dq_close($A749,$B$1,3)</f>
        <v>35.299999999999997</v>
      </c>
      <c r="C749">
        <f>[1]!s_dq_volume($A749,$B$1)</f>
        <v>1598213</v>
      </c>
      <c r="D749">
        <f>[1]!s_dq_amount($A749,$B$1)</f>
        <v>56492043</v>
      </c>
      <c r="E749">
        <f>[1]!s_dq_turn($A749,$B$1)</f>
        <v>0.70146720666825002</v>
      </c>
      <c r="F749">
        <f>[1]!S_VAL_MV($A749,$B$1)</f>
        <v>8042702262.3000002</v>
      </c>
      <c r="G749">
        <f>[1]!s_val_ev($A749,$B$1)</f>
        <v>8042702262.3000002</v>
      </c>
      <c r="H749">
        <f>[1]!s_val_ev1($A749,$B$1)</f>
        <v>8063214120.4899998</v>
      </c>
      <c r="I749">
        <f>IFERROR([1]!s_mq_amount($A749,$B$1),"")</f>
        <v>139598403</v>
      </c>
      <c r="J749">
        <f>[1]!s_val_pe_ttm($A749,$B$1)</f>
        <v>12.5123510360718</v>
      </c>
      <c r="K749">
        <f>[1]!s_val_pb_lf($A749,$B$1)</f>
        <v>2.2632248401641801</v>
      </c>
      <c r="L749">
        <f>[1]!s_val_dividendyield2($A749,$B$1)</f>
        <v>7.9320113314447598</v>
      </c>
      <c r="M749">
        <f>[1]!s_val_evtoebitda($A749,$B$1)</f>
        <v>8.0751906477573492</v>
      </c>
      <c r="N749">
        <f>[1]!s_risk_betar24($A749,$B$1)</f>
        <v>1.4351999759674099</v>
      </c>
      <c r="O749">
        <f>[1]!s_profitnotice_changeratio($A749,$B$1)</f>
        <v>0</v>
      </c>
      <c r="P749">
        <f>IFERROR([1]!i_pq_pctchange($A749,TEXT(DATE(YEAR($B$1),1,1),"yyyy-mm-dd"),$B$1),"")</f>
        <v>-15.166873965807699</v>
      </c>
      <c r="Q749">
        <f>[1]!s_west_netprofit($A749,YEAR($B$1),$B$1,180)</f>
        <v>667666667</v>
      </c>
      <c r="R749">
        <f>[1]!s_west_eps($A749,YEAR($B$1),$B$1,180)</f>
        <v>2.9303998947143599</v>
      </c>
      <c r="S749">
        <f>[1]!s_west_instnum_np($A749,YEAR($B$1),$B$1,180)</f>
        <v>3</v>
      </c>
      <c r="T749">
        <f>[1]!s_west_stdnetprofit($A749,YEAR($B$1),$B$1,180)</f>
        <v>4509250</v>
      </c>
      <c r="U749">
        <f>[1]!s_west_mediannetprofit($A749,YEAR($B$1),$B$1,180)</f>
        <v>668000000</v>
      </c>
      <c r="V749">
        <f>[1]!s_west_maxnetprofit($A749,YEAR($B$1),$B$1,180)</f>
        <v>672000000</v>
      </c>
      <c r="W749">
        <f>[1]!s_west_minnetprofit($A749,YEAR($B$1),$B$1,180)</f>
        <v>663000000</v>
      </c>
      <c r="X749">
        <f>[1]!s_west_netprofit($A749,YEAR($B$1)+1,$B$1,180)</f>
        <v>682333333</v>
      </c>
      <c r="Y749">
        <f>[1]!s_west_eps($A749,YEAR($B$1)+1,$B$1,180)</f>
        <v>2.99480009078979</v>
      </c>
      <c r="Z749">
        <f>[1]!s_west_instnum_np($A749,YEAR($B$1)+1,$B$1,180)</f>
        <v>3</v>
      </c>
      <c r="AA749">
        <f>[1]!s_west_stdnetprofit($A749,YEAR($B$1)+1,$B$1,180)</f>
        <v>6027714</v>
      </c>
      <c r="AB749">
        <f>[1]!s_west_mediannetprofit($A749,YEAR($B$1)+1,$B$1,180)</f>
        <v>683000000</v>
      </c>
      <c r="AC749">
        <f>[1]!s_west_maxnetprofit($A749,YEAR($B$1)+1,$B$1,180)</f>
        <v>688000000</v>
      </c>
      <c r="AD749">
        <f>[1]!s_west_minnetprofit($A749,YEAR($B$1)+1,$B$1,180)</f>
        <v>676000000</v>
      </c>
      <c r="AE749">
        <f>[1]!s_west_avgroe($A749,YEAR($B$1),$B$1,180)</f>
        <v>18.569999694824201</v>
      </c>
      <c r="AF749">
        <f>IFERROR([1]!s_info_indexweight($A749,$B$1,"000016.SH"),"")</f>
        <v>0</v>
      </c>
      <c r="AG749">
        <f>IFERROR([1]!s_info_indexweight($A749,$B$1,"000300.SH"),"")</f>
        <v>0</v>
      </c>
      <c r="AH749">
        <f>IFERROR([1]!s_info_indexweight($A749,$B$1,"000905.SH"),"")</f>
        <v>0</v>
      </c>
      <c r="AI749">
        <f>IFERROR([1]!s_info_indexweight($A749,$B$1,"000852.SH"),"")</f>
        <v>5.0999999999999997E-2</v>
      </c>
    </row>
    <row r="750" spans="1:35">
      <c r="A750" t="s">
        <v>782</v>
      </c>
      <c r="B750">
        <f>[1]!s_dq_close($A750,$B$1,3)</f>
        <v>14.35</v>
      </c>
      <c r="C750">
        <f>[1]!s_dq_volume($A750,$B$1)</f>
        <v>19381128</v>
      </c>
      <c r="D750">
        <f>[1]!s_dq_amount($A750,$B$1)</f>
        <v>281658735</v>
      </c>
      <c r="E750">
        <f>[1]!s_dq_turn($A750,$B$1)</f>
        <v>2.7771611603332298</v>
      </c>
      <c r="F750">
        <f>[1]!S_VAL_MV($A750,$B$1)</f>
        <v>11291264566.75</v>
      </c>
      <c r="G750">
        <f>[1]!s_val_ev($A750,$B$1)</f>
        <v>11291264566.75</v>
      </c>
      <c r="H750">
        <f>[1]!s_val_ev1($A750,$B$1)</f>
        <v>18866730690.560001</v>
      </c>
      <c r="I750">
        <f>IFERROR([1]!s_mq_amount($A750,$B$1),"")</f>
        <v>473279197</v>
      </c>
      <c r="J750">
        <f>[1]!s_val_pe_ttm($A750,$B$1)</f>
        <v>34.325679779052699</v>
      </c>
      <c r="K750">
        <f>[1]!s_val_pb_lf($A750,$B$1)</f>
        <v>1.67622041702271</v>
      </c>
      <c r="L750">
        <f>[1]!s_val_dividendyield2($A750,$B$1)</f>
        <v>0.418161827852646</v>
      </c>
      <c r="M750">
        <f>[1]!s_val_evtoebitda($A750,$B$1)</f>
        <v>16.139806795017599</v>
      </c>
      <c r="N750">
        <f>[1]!s_risk_betar24($A750,$B$1)</f>
        <v>1.26740002632141</v>
      </c>
      <c r="O750">
        <f>[1]!s_profitnotice_changeratio($A750,$B$1)</f>
        <v>0</v>
      </c>
      <c r="P750">
        <f>IFERROR([1]!i_pq_pctchange($A750,TEXT(DATE(YEAR($B$1),1,1),"yyyy-mm-dd"),$B$1),"")</f>
        <v>-24.711437565582401</v>
      </c>
      <c r="Q750">
        <f>[1]!s_west_netprofit($A750,YEAR($B$1),$B$1,180)</f>
        <v>945462500</v>
      </c>
      <c r="R750">
        <f>[1]!s_west_eps($A750,YEAR($B$1),$B$1,180)</f>
        <v>1.20150005817413</v>
      </c>
      <c r="S750">
        <f>[1]!s_west_instnum_np($A750,YEAR($B$1),$B$1,180)</f>
        <v>4</v>
      </c>
      <c r="T750">
        <f>[1]!s_west_stdnetprofit($A750,YEAR($B$1),$B$1,180)</f>
        <v>159642065</v>
      </c>
      <c r="U750">
        <f>[1]!s_west_mediannetprofit($A750,YEAR($B$1),$B$1,180)</f>
        <v>924425000</v>
      </c>
      <c r="V750">
        <f>[1]!s_west_maxnetprofit($A750,YEAR($B$1),$B$1,180)</f>
        <v>1146000000</v>
      </c>
      <c r="W750">
        <f>[1]!s_west_minnetprofit($A750,YEAR($B$1),$B$1,180)</f>
        <v>787000000</v>
      </c>
      <c r="X750">
        <f>[1]!s_west_netprofit($A750,YEAR($B$1)+1,$B$1,180)</f>
        <v>1575250000</v>
      </c>
      <c r="Y750">
        <f>[1]!s_west_eps($A750,YEAR($B$1)+1,$B$1,180)</f>
        <v>2.0018000602722199</v>
      </c>
      <c r="Z750">
        <f>[1]!s_west_instnum_np($A750,YEAR($B$1)+1,$B$1,180)</f>
        <v>4</v>
      </c>
      <c r="AA750">
        <f>[1]!s_west_stdnetprofit($A750,YEAR($B$1)+1,$B$1,180)</f>
        <v>92622441</v>
      </c>
      <c r="AB750">
        <f>[1]!s_west_mediannetprofit($A750,YEAR($B$1)+1,$B$1,180)</f>
        <v>1587500000</v>
      </c>
      <c r="AC750">
        <f>[1]!s_west_maxnetprofit($A750,YEAR($B$1)+1,$B$1,180)</f>
        <v>1669000000</v>
      </c>
      <c r="AD750">
        <f>[1]!s_west_minnetprofit($A750,YEAR($B$1)+1,$B$1,180)</f>
        <v>1457000000</v>
      </c>
      <c r="AE750">
        <f>[1]!s_west_avgroe($A750,YEAR($B$1),$B$1,180)</f>
        <v>11.055000305175801</v>
      </c>
      <c r="AF750">
        <f>IFERROR([1]!s_info_indexweight($A750,$B$1,"000016.SH"),"")</f>
        <v>0</v>
      </c>
      <c r="AG750">
        <f>IFERROR([1]!s_info_indexweight($A750,$B$1,"000300.SH"),"")</f>
        <v>0</v>
      </c>
      <c r="AH750">
        <f>IFERROR([1]!s_info_indexweight($A750,$B$1,"000905.SH"),"")</f>
        <v>0</v>
      </c>
      <c r="AI750">
        <f>IFERROR([1]!s_info_indexweight($A750,$B$1,"000852.SH"),"")</f>
        <v>7.6999999999999999E-2</v>
      </c>
    </row>
    <row r="751" spans="1:35">
      <c r="A751" t="s">
        <v>783</v>
      </c>
      <c r="B751">
        <f>[1]!s_dq_close($A751,$B$1,3)</f>
        <v>23.97</v>
      </c>
      <c r="C751">
        <f>[1]!s_dq_volume($A751,$B$1)</f>
        <v>22323298</v>
      </c>
      <c r="D751">
        <f>[1]!s_dq_amount($A751,$B$1)</f>
        <v>536674461</v>
      </c>
      <c r="E751">
        <f>[1]!s_dq_turn($A751,$B$1)</f>
        <v>3.0390115549401302</v>
      </c>
      <c r="F751">
        <f>[1]!S_VAL_MV($A751,$B$1)</f>
        <v>18616658659.740002</v>
      </c>
      <c r="G751">
        <f>[1]!s_val_ev($A751,$B$1)</f>
        <v>18616658659.740002</v>
      </c>
      <c r="H751">
        <f>[1]!s_val_ev1($A751,$B$1)</f>
        <v>18657747791.48</v>
      </c>
      <c r="I751">
        <f>IFERROR([1]!s_mq_amount($A751,$B$1),"")</f>
        <v>1272004847</v>
      </c>
      <c r="J751">
        <f>[1]!s_val_pe_ttm($A751,$B$1)</f>
        <v>11.1827659606934</v>
      </c>
      <c r="K751">
        <f>[1]!s_val_pb_lf($A751,$B$1)</f>
        <v>3.8216197490692099</v>
      </c>
      <c r="L751">
        <f>[1]!s_val_dividendyield2($A751,$B$1)</f>
        <v>1.69328439953468</v>
      </c>
      <c r="M751">
        <f>[1]!s_val_evtoebitda($A751,$B$1)</f>
        <v>7.7195955292762699</v>
      </c>
      <c r="N751">
        <f>[1]!s_risk_betar24($A751,$B$1)</f>
        <v>2.02300000190735</v>
      </c>
      <c r="O751">
        <f>[1]!s_profitnotice_changeratio($A751,$B$1)</f>
        <v>0</v>
      </c>
      <c r="P751">
        <f>IFERROR([1]!i_pq_pctchange($A751,TEXT(DATE(YEAR($B$1),1,1),"yyyy-mm-dd"),$B$1),"")</f>
        <v>-15.8356741573034</v>
      </c>
      <c r="Q751">
        <f>[1]!s_west_netprofit($A751,YEAR($B$1),$B$1,180)</f>
        <v>988000000</v>
      </c>
      <c r="R751">
        <f>[1]!s_west_eps($A751,YEAR($B$1),$B$1,180)</f>
        <v>1.27209997177124</v>
      </c>
      <c r="S751">
        <f>[1]!s_west_instnum_np($A751,YEAR($B$1),$B$1,180)</f>
        <v>4</v>
      </c>
      <c r="T751">
        <f>[1]!s_west_stdnetprofit($A751,YEAR($B$1),$B$1,180)</f>
        <v>85490740</v>
      </c>
      <c r="U751">
        <f>[1]!s_west_mediannetprofit($A751,YEAR($B$1),$B$1,180)</f>
        <v>967500000</v>
      </c>
      <c r="V751">
        <f>[1]!s_west_maxnetprofit($A751,YEAR($B$1),$B$1,180)</f>
        <v>1107000000</v>
      </c>
      <c r="W751">
        <f>[1]!s_west_minnetprofit($A751,YEAR($B$1),$B$1,180)</f>
        <v>910000000</v>
      </c>
      <c r="X751">
        <f>[1]!s_west_netprofit($A751,YEAR($B$1)+1,$B$1,180)</f>
        <v>600750000</v>
      </c>
      <c r="Y751">
        <f>[1]!s_west_eps($A751,YEAR($B$1)+1,$B$1,180)</f>
        <v>0.77350002527236905</v>
      </c>
      <c r="Z751">
        <f>[1]!s_west_instnum_np($A751,YEAR($B$1)+1,$B$1,180)</f>
        <v>4</v>
      </c>
      <c r="AA751">
        <f>[1]!s_west_stdnetprofit($A751,YEAR($B$1)+1,$B$1,180)</f>
        <v>114412630</v>
      </c>
      <c r="AB751">
        <f>[1]!s_west_mediannetprofit($A751,YEAR($B$1)+1,$B$1,180)</f>
        <v>584000000</v>
      </c>
      <c r="AC751">
        <f>[1]!s_west_maxnetprofit($A751,YEAR($B$1)+1,$B$1,180)</f>
        <v>747000000</v>
      </c>
      <c r="AD751">
        <f>[1]!s_west_minnetprofit($A751,YEAR($B$1)+1,$B$1,180)</f>
        <v>488000000</v>
      </c>
      <c r="AE751">
        <f>[1]!s_west_avgroe($A751,YEAR($B$1),$B$1,180)</f>
        <v>19.8950004577637</v>
      </c>
      <c r="AF751">
        <f>IFERROR([1]!s_info_indexweight($A751,$B$1,"000016.SH"),"")</f>
        <v>0</v>
      </c>
      <c r="AG751">
        <f>IFERROR([1]!s_info_indexweight($A751,$B$1,"000300.SH"),"")</f>
        <v>0</v>
      </c>
      <c r="AH751">
        <f>IFERROR([1]!s_info_indexweight($A751,$B$1,"000905.SH"),"")</f>
        <v>0</v>
      </c>
      <c r="AI751">
        <f>IFERROR([1]!s_info_indexweight($A751,$B$1,"000852.SH"),"")</f>
        <v>0.14199999999999999</v>
      </c>
    </row>
    <row r="752" spans="1:35">
      <c r="A752" t="s">
        <v>784</v>
      </c>
      <c r="B752">
        <f>[1]!s_dq_close($A752,$B$1,3)</f>
        <v>24.16</v>
      </c>
      <c r="C752">
        <f>[1]!s_dq_volume($A752,$B$1)</f>
        <v>14490080</v>
      </c>
      <c r="D752">
        <f>[1]!s_dq_amount($A752,$B$1)</f>
        <v>351123869</v>
      </c>
      <c r="E752">
        <f>[1]!s_dq_turn($A752,$B$1)</f>
        <v>2.7255384691445199</v>
      </c>
      <c r="F752">
        <f>[1]!S_VAL_MV($A752,$B$1)</f>
        <v>13228831314.4</v>
      </c>
      <c r="G752">
        <f>[1]!s_val_ev($A752,$B$1)</f>
        <v>13228831314.4</v>
      </c>
      <c r="H752">
        <f>[1]!s_val_ev1($A752,$B$1)</f>
        <v>14216549668.48</v>
      </c>
      <c r="I752">
        <f>IFERROR([1]!s_mq_amount($A752,$B$1),"")</f>
        <v>691125482</v>
      </c>
      <c r="J752">
        <f>[1]!s_val_pe_ttm($A752,$B$1)</f>
        <v>48.861858367919901</v>
      </c>
      <c r="K752">
        <f>[1]!s_val_pb_lf($A752,$B$1)</f>
        <v>2.2462260723114</v>
      </c>
      <c r="L752">
        <f>[1]!s_val_dividendyield2($A752,$B$1)</f>
        <v>0.82779700940624501</v>
      </c>
      <c r="M752">
        <f>[1]!s_val_evtoebitda($A752,$B$1)</f>
        <v>22.1700247265833</v>
      </c>
      <c r="N752">
        <f>[1]!s_risk_betar24($A752,$B$1)</f>
        <v>1.5822999477386499</v>
      </c>
      <c r="O752">
        <f>[1]!s_profitnotice_changeratio($A752,$B$1)</f>
        <v>0</v>
      </c>
      <c r="P752">
        <f>IFERROR([1]!i_pq_pctchange($A752,TEXT(DATE(YEAR($B$1),1,1),"yyyy-mm-dd"),$B$1),"")</f>
        <v>-20.526315789473699</v>
      </c>
      <c r="Q752">
        <f>[1]!s_west_netprofit($A752,YEAR($B$1),$B$1,180)</f>
        <v>401000000</v>
      </c>
      <c r="R752">
        <f>[1]!s_west_eps($A752,YEAR($B$1),$B$1,180)</f>
        <v>0.73240000009536699</v>
      </c>
      <c r="S752">
        <f>[1]!s_west_instnum_np($A752,YEAR($B$1),$B$1,180)</f>
        <v>1</v>
      </c>
      <c r="T752">
        <f>[1]!s_west_stdnetprofit($A752,YEAR($B$1),$B$1,180)</f>
        <v>0</v>
      </c>
      <c r="U752">
        <f>[1]!s_west_mediannetprofit($A752,YEAR($B$1),$B$1,180)</f>
        <v>401000000</v>
      </c>
      <c r="V752">
        <f>[1]!s_west_maxnetprofit($A752,YEAR($B$1),$B$1,180)</f>
        <v>401000000</v>
      </c>
      <c r="W752">
        <f>[1]!s_west_minnetprofit($A752,YEAR($B$1),$B$1,180)</f>
        <v>401000000</v>
      </c>
      <c r="X752">
        <f>[1]!s_west_netprofit($A752,YEAR($B$1)+1,$B$1,180)</f>
        <v>547000000</v>
      </c>
      <c r="Y752">
        <f>[1]!s_west_eps($A752,YEAR($B$1)+1,$B$1,180)</f>
        <v>0.99900001287460305</v>
      </c>
      <c r="Z752">
        <f>[1]!s_west_instnum_np($A752,YEAR($B$1)+1,$B$1,180)</f>
        <v>1</v>
      </c>
      <c r="AA752">
        <f>[1]!s_west_stdnetprofit($A752,YEAR($B$1)+1,$B$1,180)</f>
        <v>0</v>
      </c>
      <c r="AB752">
        <f>[1]!s_west_mediannetprofit($A752,YEAR($B$1)+1,$B$1,180)</f>
        <v>547000000</v>
      </c>
      <c r="AC752">
        <f>[1]!s_west_maxnetprofit($A752,YEAR($B$1)+1,$B$1,180)</f>
        <v>547000000</v>
      </c>
      <c r="AD752">
        <f>[1]!s_west_minnetprofit($A752,YEAR($B$1)+1,$B$1,180)</f>
        <v>547000000</v>
      </c>
      <c r="AE752">
        <f>[1]!s_west_avgroe($A752,YEAR($B$1),$B$1,180)</f>
        <v>6.3000001907348597</v>
      </c>
      <c r="AF752">
        <f>IFERROR([1]!s_info_indexweight($A752,$B$1,"000016.SH"),"")</f>
        <v>0</v>
      </c>
      <c r="AG752">
        <f>IFERROR([1]!s_info_indexweight($A752,$B$1,"000300.SH"),"")</f>
        <v>0</v>
      </c>
      <c r="AH752">
        <f>IFERROR([1]!s_info_indexweight($A752,$B$1,"000905.SH"),"")</f>
        <v>0</v>
      </c>
      <c r="AI752">
        <f>IFERROR([1]!s_info_indexweight($A752,$B$1,"000852.SH"),"")</f>
        <v>0.10100000000000001</v>
      </c>
    </row>
    <row r="753" spans="1:35">
      <c r="A753" t="s">
        <v>785</v>
      </c>
      <c r="B753">
        <f>[1]!s_dq_close($A753,$B$1,3)</f>
        <v>151</v>
      </c>
      <c r="C753">
        <f>[1]!s_dq_volume($A753,$B$1)</f>
        <v>14547945</v>
      </c>
      <c r="D753">
        <f>[1]!s_dq_amount($A753,$B$1)</f>
        <v>2157351539</v>
      </c>
      <c r="E753">
        <f>[1]!s_dq_turn($A753,$B$1)</f>
        <v>8.12838809599433</v>
      </c>
      <c r="F753">
        <f>[1]!S_VAL_MV($A753,$B$1)</f>
        <v>43019777539</v>
      </c>
      <c r="G753">
        <f>[1]!s_val_ev($A753,$B$1)</f>
        <v>43019777539</v>
      </c>
      <c r="H753">
        <f>[1]!s_val_ev1($A753,$B$1)</f>
        <v>43969428236.419998</v>
      </c>
      <c r="I753">
        <f>IFERROR([1]!s_mq_amount($A753,$B$1),"")</f>
        <v>4441262181</v>
      </c>
      <c r="J753">
        <f>[1]!s_val_pe_ttm($A753,$B$1)</f>
        <v>82.769180297851605</v>
      </c>
      <c r="K753">
        <f>[1]!s_val_pb_lf($A753,$B$1)</f>
        <v>9.0813302993774396</v>
      </c>
      <c r="L753">
        <f>[1]!s_val_dividendyield2($A753,$B$1)</f>
        <v>0.24703578637443199</v>
      </c>
      <c r="M753">
        <f>[1]!s_val_evtoebitda($A753,$B$1)</f>
        <v>67.485745864180799</v>
      </c>
      <c r="N753">
        <f>[1]!s_risk_betar24($A753,$B$1)</f>
        <v>2.6891000270843501</v>
      </c>
      <c r="O753">
        <f>[1]!s_profitnotice_changeratio($A753,$B$1)</f>
        <v>0</v>
      </c>
      <c r="P753">
        <f>IFERROR([1]!i_pq_pctchange($A753,TEXT(DATE(YEAR($B$1),1,1),"yyyy-mm-dd"),$B$1),"")</f>
        <v>142.99967814612199</v>
      </c>
      <c r="Q753">
        <f>[1]!s_west_netprofit($A753,YEAR($B$1),$B$1,180)</f>
        <v>691054000</v>
      </c>
      <c r="R753">
        <f>[1]!s_west_eps($A753,YEAR($B$1),$B$1,180)</f>
        <v>2.4256000518798801</v>
      </c>
      <c r="S753">
        <f>[1]!s_west_instnum_np($A753,YEAR($B$1),$B$1,180)</f>
        <v>10</v>
      </c>
      <c r="T753">
        <f>[1]!s_west_stdnetprofit($A753,YEAR($B$1),$B$1,180)</f>
        <v>34650994</v>
      </c>
      <c r="U753">
        <f>[1]!s_west_mediannetprofit($A753,YEAR($B$1),$B$1,180)</f>
        <v>678770000</v>
      </c>
      <c r="V753">
        <f>[1]!s_west_maxnetprofit($A753,YEAR($B$1),$B$1,180)</f>
        <v>752000000</v>
      </c>
      <c r="W753">
        <f>[1]!s_west_minnetprofit($A753,YEAR($B$1),$B$1,180)</f>
        <v>633000000</v>
      </c>
      <c r="X753">
        <f>[1]!s_west_netprofit($A753,YEAR($B$1)+1,$B$1,180)</f>
        <v>854701000</v>
      </c>
      <c r="Y753">
        <f>[1]!s_west_eps($A753,YEAR($B$1)+1,$B$1,180)</f>
        <v>3</v>
      </c>
      <c r="Z753">
        <f>[1]!s_west_instnum_np($A753,YEAR($B$1)+1,$B$1,180)</f>
        <v>10</v>
      </c>
      <c r="AA753">
        <f>[1]!s_west_stdnetprofit($A753,YEAR($B$1)+1,$B$1,180)</f>
        <v>89272881</v>
      </c>
      <c r="AB753">
        <f>[1]!s_west_mediannetprofit($A753,YEAR($B$1)+1,$B$1,180)</f>
        <v>824500000</v>
      </c>
      <c r="AC753">
        <f>[1]!s_west_maxnetprofit($A753,YEAR($B$1)+1,$B$1,180)</f>
        <v>1022000000</v>
      </c>
      <c r="AD753">
        <f>[1]!s_west_minnetprofit($A753,YEAR($B$1)+1,$B$1,180)</f>
        <v>767000000</v>
      </c>
      <c r="AE753">
        <f>[1]!s_west_avgroe($A753,YEAR($B$1),$B$1,180)</f>
        <v>15.137000083923301</v>
      </c>
      <c r="AF753">
        <f>IFERROR([1]!s_info_indexweight($A753,$B$1,"000016.SH"),"")</f>
        <v>0</v>
      </c>
      <c r="AG753">
        <f>IFERROR([1]!s_info_indexweight($A753,$B$1,"000300.SH"),"")</f>
        <v>0</v>
      </c>
      <c r="AH753">
        <f>IFERROR([1]!s_info_indexweight($A753,$B$1,"000905.SH"),"")</f>
        <v>0</v>
      </c>
      <c r="AI753">
        <f>IFERROR([1]!s_info_indexweight($A753,$B$1,"000852.SH"),"")</f>
        <v>0.217</v>
      </c>
    </row>
    <row r="754" spans="1:35">
      <c r="A754" t="s">
        <v>786</v>
      </c>
      <c r="B754">
        <f>[1]!s_dq_close($A754,$B$1,3)</f>
        <v>31.99</v>
      </c>
      <c r="C754">
        <f>[1]!s_dq_volume($A754,$B$1)</f>
        <v>11595595</v>
      </c>
      <c r="D754">
        <f>[1]!s_dq_amount($A754,$B$1)</f>
        <v>368343810</v>
      </c>
      <c r="E754">
        <f>[1]!s_dq_turn($A754,$B$1)</f>
        <v>2.7452583032516502</v>
      </c>
      <c r="F754">
        <f>[1]!S_VAL_MV($A754,$B$1)</f>
        <v>14066244108.629999</v>
      </c>
      <c r="G754">
        <f>[1]!s_val_ev($A754,$B$1)</f>
        <v>14066244108.629999</v>
      </c>
      <c r="H754">
        <f>[1]!s_val_ev1($A754,$B$1)</f>
        <v>14141488785.389999</v>
      </c>
      <c r="I754">
        <f>IFERROR([1]!s_mq_amount($A754,$B$1),"")</f>
        <v>801970493</v>
      </c>
      <c r="J754">
        <f>[1]!s_val_pe_ttm($A754,$B$1)</f>
        <v>63.8228950500488</v>
      </c>
      <c r="K754">
        <f>[1]!s_val_pb_lf($A754,$B$1)</f>
        <v>3.0657649040222199</v>
      </c>
      <c r="L754">
        <f>[1]!s_val_dividendyield2($A754,$B$1)</f>
        <v>0</v>
      </c>
      <c r="M754">
        <f>[1]!s_val_evtoebitda($A754,$B$1)</f>
        <v>24.093210079644798</v>
      </c>
      <c r="N754">
        <f>[1]!s_risk_betar24($A754,$B$1)</f>
        <v>1.9616999626159699</v>
      </c>
      <c r="O754">
        <f>[1]!s_profitnotice_changeratio($A754,$B$1)</f>
        <v>0</v>
      </c>
      <c r="P754">
        <f>IFERROR([1]!i_pq_pctchange($A754,TEXT(DATE(YEAR($B$1),1,1),"yyyy-mm-dd"),$B$1),"")</f>
        <v>-21.593137254902</v>
      </c>
      <c r="Q754">
        <f>[1]!s_west_netprofit($A754,YEAR($B$1),$B$1,180)</f>
        <v>0</v>
      </c>
      <c r="R754">
        <f>[1]!s_west_eps($A754,YEAR($B$1),$B$1,180)</f>
        <v>0</v>
      </c>
      <c r="S754">
        <f>[1]!s_west_instnum_np($A754,YEAR($B$1),$B$1,180)</f>
        <v>0</v>
      </c>
      <c r="T754">
        <f>[1]!s_west_stdnetprofit($A754,YEAR($B$1),$B$1,180)</f>
        <v>0</v>
      </c>
      <c r="U754">
        <f>[1]!s_west_mediannetprofit($A754,YEAR($B$1),$B$1,180)</f>
        <v>0</v>
      </c>
      <c r="V754">
        <f>[1]!s_west_maxnetprofit($A754,YEAR($B$1),$B$1,180)</f>
        <v>0</v>
      </c>
      <c r="W754">
        <f>[1]!s_west_minnetprofit($A754,YEAR($B$1),$B$1,180)</f>
        <v>0</v>
      </c>
      <c r="X754">
        <f>[1]!s_west_netprofit($A754,YEAR($B$1)+1,$B$1,180)</f>
        <v>0</v>
      </c>
      <c r="Y754">
        <f>[1]!s_west_eps($A754,YEAR($B$1)+1,$B$1,180)</f>
        <v>0</v>
      </c>
      <c r="Z754">
        <f>[1]!s_west_instnum_np($A754,YEAR($B$1)+1,$B$1,180)</f>
        <v>0</v>
      </c>
      <c r="AA754">
        <f>[1]!s_west_stdnetprofit($A754,YEAR($B$1)+1,$B$1,180)</f>
        <v>0</v>
      </c>
      <c r="AB754">
        <f>[1]!s_west_mediannetprofit($A754,YEAR($B$1)+1,$B$1,180)</f>
        <v>0</v>
      </c>
      <c r="AC754">
        <f>[1]!s_west_maxnetprofit($A754,YEAR($B$1)+1,$B$1,180)</f>
        <v>0</v>
      </c>
      <c r="AD754">
        <f>[1]!s_west_minnetprofit($A754,YEAR($B$1)+1,$B$1,180)</f>
        <v>0</v>
      </c>
      <c r="AE754">
        <f>[1]!s_west_avgroe($A754,YEAR($B$1),$B$1,180)</f>
        <v>0</v>
      </c>
      <c r="AF754">
        <f>IFERROR([1]!s_info_indexweight($A754,$B$1,"000016.SH"),"")</f>
        <v>0</v>
      </c>
      <c r="AG754">
        <f>IFERROR([1]!s_info_indexweight($A754,$B$1,"000300.SH"),"")</f>
        <v>0</v>
      </c>
      <c r="AH754">
        <f>IFERROR([1]!s_info_indexweight($A754,$B$1,"000905.SH"),"")</f>
        <v>0</v>
      </c>
      <c r="AI754">
        <f>IFERROR([1]!s_info_indexweight($A754,$B$1,"000852.SH"),"")</f>
        <v>0.127</v>
      </c>
    </row>
    <row r="755" spans="1:35">
      <c r="A755" t="s">
        <v>787</v>
      </c>
      <c r="B755">
        <f>[1]!s_dq_close($A755,$B$1,3)</f>
        <v>78.739999999999995</v>
      </c>
      <c r="C755">
        <f>[1]!s_dq_volume($A755,$B$1)</f>
        <v>5696727</v>
      </c>
      <c r="D755">
        <f>[1]!s_dq_amount($A755,$B$1)</f>
        <v>451203927</v>
      </c>
      <c r="E755">
        <f>[1]!s_dq_turn($A755,$B$1)</f>
        <v>3.5109261133548002</v>
      </c>
      <c r="F755">
        <f>[1]!S_VAL_MV($A755,$B$1)</f>
        <v>16747219025.18</v>
      </c>
      <c r="G755">
        <f>[1]!s_val_ev($A755,$B$1)</f>
        <v>16747219025.18</v>
      </c>
      <c r="H755">
        <f>[1]!s_val_ev1($A755,$B$1)</f>
        <v>20203844126.07</v>
      </c>
      <c r="I755">
        <f>IFERROR([1]!s_mq_amount($A755,$B$1),"")</f>
        <v>1102551675</v>
      </c>
      <c r="J755">
        <f>[1]!s_val_pe_ttm($A755,$B$1)</f>
        <v>243.06060791015599</v>
      </c>
      <c r="K755">
        <f>[1]!s_val_pb_lf($A755,$B$1)</f>
        <v>5.4045615196228001</v>
      </c>
      <c r="L755">
        <f>[1]!s_val_dividendyield2($A755,$B$1)</f>
        <v>0.11634290786252199</v>
      </c>
      <c r="M755">
        <f>[1]!s_val_evtoebitda($A755,$B$1)</f>
        <v>52.297492326744901</v>
      </c>
      <c r="N755">
        <f>[1]!s_risk_betar24($A755,$B$1)</f>
        <v>1.5146000385284399</v>
      </c>
      <c r="O755">
        <f>[1]!s_profitnotice_changeratio($A755,$B$1)</f>
        <v>0</v>
      </c>
      <c r="P755">
        <f>IFERROR([1]!i_pq_pctchange($A755,TEXT(DATE(YEAR($B$1),1,1),"yyyy-mm-dd"),$B$1),"")</f>
        <v>-39.481976788871002</v>
      </c>
      <c r="Q755">
        <f>[1]!s_west_netprofit($A755,YEAR($B$1),$B$1,180)</f>
        <v>0</v>
      </c>
      <c r="R755">
        <f>[1]!s_west_eps($A755,YEAR($B$1),$B$1,180)</f>
        <v>0</v>
      </c>
      <c r="S755">
        <f>[1]!s_west_instnum_np($A755,YEAR($B$1),$B$1,180)</f>
        <v>0</v>
      </c>
      <c r="T755">
        <f>[1]!s_west_stdnetprofit($A755,YEAR($B$1),$B$1,180)</f>
        <v>0</v>
      </c>
      <c r="U755">
        <f>[1]!s_west_mediannetprofit($A755,YEAR($B$1),$B$1,180)</f>
        <v>0</v>
      </c>
      <c r="V755">
        <f>[1]!s_west_maxnetprofit($A755,YEAR($B$1),$B$1,180)</f>
        <v>0</v>
      </c>
      <c r="W755">
        <f>[1]!s_west_minnetprofit($A755,YEAR($B$1),$B$1,180)</f>
        <v>0</v>
      </c>
      <c r="X755">
        <f>[1]!s_west_netprofit($A755,YEAR($B$1)+1,$B$1,180)</f>
        <v>0</v>
      </c>
      <c r="Y755">
        <f>[1]!s_west_eps($A755,YEAR($B$1)+1,$B$1,180)</f>
        <v>0</v>
      </c>
      <c r="Z755">
        <f>[1]!s_west_instnum_np($A755,YEAR($B$1)+1,$B$1,180)</f>
        <v>0</v>
      </c>
      <c r="AA755">
        <f>[1]!s_west_stdnetprofit($A755,YEAR($B$1)+1,$B$1,180)</f>
        <v>0</v>
      </c>
      <c r="AB755">
        <f>[1]!s_west_mediannetprofit($A755,YEAR($B$1)+1,$B$1,180)</f>
        <v>0</v>
      </c>
      <c r="AC755">
        <f>[1]!s_west_maxnetprofit($A755,YEAR($B$1)+1,$B$1,180)</f>
        <v>0</v>
      </c>
      <c r="AD755">
        <f>[1]!s_west_minnetprofit($A755,YEAR($B$1)+1,$B$1,180)</f>
        <v>0</v>
      </c>
      <c r="AE755">
        <f>[1]!s_west_avgroe($A755,YEAR($B$1),$B$1,180)</f>
        <v>0</v>
      </c>
      <c r="AF755">
        <f>IFERROR([1]!s_info_indexweight($A755,$B$1,"000016.SH"),"")</f>
        <v>0</v>
      </c>
      <c r="AG755">
        <f>IFERROR([1]!s_info_indexweight($A755,$B$1,"000300.SH"),"")</f>
        <v>0</v>
      </c>
      <c r="AH755">
        <f>IFERROR([1]!s_info_indexweight($A755,$B$1,"000905.SH"),"")</f>
        <v>0</v>
      </c>
      <c r="AI755">
        <f>IFERROR([1]!s_info_indexweight($A755,$B$1,"000852.SH"),"")</f>
        <v>0.13300000000000001</v>
      </c>
    </row>
    <row r="756" spans="1:35">
      <c r="A756" t="s">
        <v>788</v>
      </c>
      <c r="B756">
        <f>[1]!s_dq_close($A756,$B$1,3)</f>
        <v>101.32</v>
      </c>
      <c r="C756">
        <f>[1]!s_dq_volume($A756,$B$1)</f>
        <v>20641396</v>
      </c>
      <c r="D756">
        <f>[1]!s_dq_amount($A756,$B$1)</f>
        <v>2092754038</v>
      </c>
      <c r="E756">
        <f>[1]!s_dq_turn($A756,$B$1)</f>
        <v>4.6049102513718303</v>
      </c>
      <c r="F756">
        <f>[1]!S_VAL_MV($A756,$B$1)</f>
        <v>58257681421.519997</v>
      </c>
      <c r="G756">
        <f>[1]!s_val_ev($A756,$B$1)</f>
        <v>58257681421.519997</v>
      </c>
      <c r="H756">
        <f>[1]!s_val_ev1($A756,$B$1)</f>
        <v>61922776076.800003</v>
      </c>
      <c r="I756">
        <f>IFERROR([1]!s_mq_amount($A756,$B$1),"")</f>
        <v>4614083684</v>
      </c>
      <c r="J756">
        <f>[1]!s_val_pe_ttm($A756,$B$1)</f>
        <v>-149.16175842285199</v>
      </c>
      <c r="K756">
        <f>[1]!s_val_pb_lf($A756,$B$1)</f>
        <v>4.4198808670043901</v>
      </c>
      <c r="L756">
        <f>[1]!s_val_dividendyield2($A756,$B$1)</f>
        <v>0</v>
      </c>
      <c r="M756">
        <f>[1]!s_val_evtoebitda($A756,$B$1)</f>
        <v>145.72532206621401</v>
      </c>
      <c r="N756">
        <f>[1]!s_risk_betar24($A756,$B$1)</f>
        <v>2.0476999282836901</v>
      </c>
      <c r="O756">
        <f>[1]!s_profitnotice_changeratio($A756,$B$1)</f>
        <v>0</v>
      </c>
      <c r="P756">
        <f>IFERROR([1]!i_pq_pctchange($A756,TEXT(DATE(YEAR($B$1),1,1),"yyyy-mm-dd"),$B$1),"")</f>
        <v>24.349533627884099</v>
      </c>
      <c r="Q756">
        <f>[1]!s_west_netprofit($A756,YEAR($B$1),$B$1,180)</f>
        <v>53796667</v>
      </c>
      <c r="R756">
        <f>[1]!s_west_eps($A756,YEAR($B$1),$B$1,180)</f>
        <v>9.3599997460842105E-2</v>
      </c>
      <c r="S756">
        <f>[1]!s_west_instnum_np($A756,YEAR($B$1),$B$1,180)</f>
        <v>6</v>
      </c>
      <c r="T756">
        <f>[1]!s_west_stdnetprofit($A756,YEAR($B$1),$B$1,180)</f>
        <v>336039867</v>
      </c>
      <c r="U756">
        <f>[1]!s_west_mediannetprofit($A756,YEAR($B$1),$B$1,180)</f>
        <v>110500000</v>
      </c>
      <c r="V756">
        <f>[1]!s_west_maxnetprofit($A756,YEAR($B$1),$B$1,180)</f>
        <v>501000000</v>
      </c>
      <c r="W756">
        <f>[1]!s_west_minnetprofit($A756,YEAR($B$1),$B$1,180)</f>
        <v>-435220000</v>
      </c>
      <c r="X756">
        <f>[1]!s_west_netprofit($A756,YEAR($B$1)+1,$B$1,180)</f>
        <v>329880000</v>
      </c>
      <c r="Y756">
        <f>[1]!s_west_eps($A756,YEAR($B$1)+1,$B$1,180)</f>
        <v>0.57370001077652</v>
      </c>
      <c r="Z756">
        <f>[1]!s_west_instnum_np($A756,YEAR($B$1)+1,$B$1,180)</f>
        <v>6</v>
      </c>
      <c r="AA756">
        <f>[1]!s_west_stdnetprofit($A756,YEAR($B$1)+1,$B$1,180)</f>
        <v>271654616</v>
      </c>
      <c r="AB756">
        <f>[1]!s_west_mediannetprofit($A756,YEAR($B$1)+1,$B$1,180)</f>
        <v>351500000</v>
      </c>
      <c r="AC756">
        <f>[1]!s_west_maxnetprofit($A756,YEAR($B$1)+1,$B$1,180)</f>
        <v>686000000</v>
      </c>
      <c r="AD756">
        <f>[1]!s_west_minnetprofit($A756,YEAR($B$1)+1,$B$1,180)</f>
        <v>-58720000</v>
      </c>
      <c r="AE756">
        <f>[1]!s_west_avgroe($A756,YEAR($B$1),$B$1,180)</f>
        <v>1.7999999225139601E-2</v>
      </c>
      <c r="AF756">
        <f>IFERROR([1]!s_info_indexweight($A756,$B$1,"000016.SH"),"")</f>
        <v>0</v>
      </c>
      <c r="AG756">
        <f>IFERROR([1]!s_info_indexweight($A756,$B$1,"000300.SH"),"")</f>
        <v>0.13089999999999999</v>
      </c>
      <c r="AH756">
        <f>IFERROR([1]!s_info_indexweight($A756,$B$1,"000905.SH"),"")</f>
        <v>0</v>
      </c>
      <c r="AI756">
        <f>IFERROR([1]!s_info_indexweight($A756,$B$1,"000852.SH"),"")</f>
        <v>0</v>
      </c>
    </row>
    <row r="757" spans="1:35">
      <c r="A757" t="s">
        <v>789</v>
      </c>
      <c r="B757">
        <f>[1]!s_dq_close($A757,$B$1,3)</f>
        <v>17.809999999999999</v>
      </c>
      <c r="C757">
        <f>[1]!s_dq_volume($A757,$B$1)</f>
        <v>7069236</v>
      </c>
      <c r="D757">
        <f>[1]!s_dq_amount($A757,$B$1)</f>
        <v>127249680</v>
      </c>
      <c r="E757">
        <f>[1]!s_dq_turn($A757,$B$1)</f>
        <v>2.5221833408019898</v>
      </c>
      <c r="F757">
        <f>[1]!S_VAL_MV($A757,$B$1)</f>
        <v>7154034784</v>
      </c>
      <c r="G757">
        <f>[1]!s_val_ev($A757,$B$1)</f>
        <v>7154034784</v>
      </c>
      <c r="H757">
        <f>[1]!s_val_ev1($A757,$B$1)</f>
        <v>7712590066.8999996</v>
      </c>
      <c r="I757">
        <f>IFERROR([1]!s_mq_amount($A757,$B$1),"")</f>
        <v>270088373</v>
      </c>
      <c r="J757">
        <f>[1]!s_val_pe_ttm($A757,$B$1)</f>
        <v>37.719936370849602</v>
      </c>
      <c r="K757">
        <f>[1]!s_val_pb_lf($A757,$B$1)</f>
        <v>2.2249603271484402</v>
      </c>
      <c r="L757">
        <f>[1]!s_val_dividendyield2($A757,$B$1)</f>
        <v>0</v>
      </c>
      <c r="M757">
        <f>[1]!s_val_evtoebitda($A757,$B$1)</f>
        <v>18.933954328099802</v>
      </c>
      <c r="N757">
        <f>[1]!s_risk_betar24($A757,$B$1)</f>
        <v>1.9842000007629399</v>
      </c>
      <c r="O757">
        <f>[1]!s_profitnotice_changeratio($A757,$B$1)</f>
        <v>0</v>
      </c>
      <c r="P757">
        <f>IFERROR([1]!i_pq_pctchange($A757,TEXT(DATE(YEAR($B$1),1,1),"yyyy-mm-dd"),$B$1),"")</f>
        <v>-23.066954643628499</v>
      </c>
      <c r="Q757">
        <f>[1]!s_west_netprofit($A757,YEAR($B$1),$B$1,180)</f>
        <v>329424355</v>
      </c>
      <c r="R757">
        <f>[1]!s_west_eps($A757,YEAR($B$1),$B$1,180)</f>
        <v>0.81959998607635498</v>
      </c>
      <c r="S757">
        <f>[1]!s_west_instnum_np($A757,YEAR($B$1),$B$1,180)</f>
        <v>6</v>
      </c>
      <c r="T757">
        <f>[1]!s_west_stdnetprofit($A757,YEAR($B$1),$B$1,180)</f>
        <v>67469969</v>
      </c>
      <c r="U757">
        <f>[1]!s_west_mediannetprofit($A757,YEAR($B$1),$B$1,180)</f>
        <v>312000000</v>
      </c>
      <c r="V757">
        <f>[1]!s_west_maxnetprofit($A757,YEAR($B$1),$B$1,180)</f>
        <v>473970482</v>
      </c>
      <c r="W757">
        <f>[1]!s_west_minnetprofit($A757,YEAR($B$1),$B$1,180)</f>
        <v>269000000</v>
      </c>
      <c r="X757">
        <f>[1]!s_west_netprofit($A757,YEAR($B$1)+1,$B$1,180)</f>
        <v>390512621</v>
      </c>
      <c r="Y757">
        <f>[1]!s_west_eps($A757,YEAR($B$1)+1,$B$1,180)</f>
        <v>0.97149997949600198</v>
      </c>
      <c r="Z757">
        <f>[1]!s_west_instnum_np($A757,YEAR($B$1)+1,$B$1,180)</f>
        <v>6</v>
      </c>
      <c r="AA757">
        <f>[1]!s_west_stdnetprofit($A757,YEAR($B$1)+1,$B$1,180)</f>
        <v>106435034</v>
      </c>
      <c r="AB757">
        <f>[1]!s_west_mediannetprofit($A757,YEAR($B$1)+1,$B$1,180)</f>
        <v>348000000</v>
      </c>
      <c r="AC757">
        <f>[1]!s_west_maxnetprofit($A757,YEAR($B$1)+1,$B$1,180)</f>
        <v>622588345</v>
      </c>
      <c r="AD757">
        <f>[1]!s_west_minnetprofit($A757,YEAR($B$1)+1,$B$1,180)</f>
        <v>306000000</v>
      </c>
      <c r="AE757">
        <f>[1]!s_west_avgroe($A757,YEAR($B$1),$B$1,180)</f>
        <v>9.6199998855590803</v>
      </c>
      <c r="AF757">
        <f>IFERROR([1]!s_info_indexweight($A757,$B$1,"000016.SH"),"")</f>
        <v>0</v>
      </c>
      <c r="AG757">
        <f>IFERROR([1]!s_info_indexweight($A757,$B$1,"000300.SH"),"")</f>
        <v>0</v>
      </c>
      <c r="AH757">
        <f>IFERROR([1]!s_info_indexweight($A757,$B$1,"000905.SH"),"")</f>
        <v>0</v>
      </c>
      <c r="AI757">
        <f>IFERROR([1]!s_info_indexweight($A757,$B$1,"000852.SH"),"")</f>
        <v>4.7E-2</v>
      </c>
    </row>
    <row r="758" spans="1:35">
      <c r="A758" t="s">
        <v>790</v>
      </c>
      <c r="B758">
        <f>[1]!s_dq_close($A758,$B$1,3)</f>
        <v>89.69</v>
      </c>
      <c r="C758">
        <f>[1]!s_dq_volume($A758,$B$1)</f>
        <v>18678265</v>
      </c>
      <c r="D758">
        <f>[1]!s_dq_amount($A758,$B$1)</f>
        <v>1665615674</v>
      </c>
      <c r="E758">
        <f>[1]!s_dq_turn($A758,$B$1)</f>
        <v>3.08558665214571</v>
      </c>
      <c r="F758">
        <f>[1]!S_VAL_MV($A758,$B$1)</f>
        <v>54692236856.349998</v>
      </c>
      <c r="G758">
        <f>[1]!s_val_ev($A758,$B$1)</f>
        <v>54692236856.349998</v>
      </c>
      <c r="H758">
        <f>[1]!s_val_ev1($A758,$B$1)</f>
        <v>69117752588.350006</v>
      </c>
      <c r="I758">
        <f>IFERROR([1]!s_mq_amount($A758,$B$1),"")</f>
        <v>3429375855</v>
      </c>
      <c r="J758">
        <f>[1]!s_val_pe_ttm($A758,$B$1)</f>
        <v>272.82540893554699</v>
      </c>
      <c r="K758">
        <f>[1]!s_val_pb_lf($A758,$B$1)</f>
        <v>19.085817337036101</v>
      </c>
      <c r="L758">
        <f>[1]!s_val_dividendyield2($A758,$B$1)</f>
        <v>8.9196119968781407E-2</v>
      </c>
      <c r="M758">
        <f>[1]!s_val_evtoebitda($A758,$B$1)</f>
        <v>178.901938581759</v>
      </c>
      <c r="N758">
        <f>[1]!s_risk_betar24($A758,$B$1)</f>
        <v>5.1717000007629403</v>
      </c>
      <c r="O758">
        <f>[1]!s_profitnotice_changeratio($A758,$B$1)</f>
        <v>0</v>
      </c>
      <c r="P758">
        <f>IFERROR([1]!i_pq_pctchange($A758,TEXT(DATE(YEAR($B$1),1,1),"yyyy-mm-dd"),$B$1),"")</f>
        <v>-31.416821660824802</v>
      </c>
      <c r="Q758">
        <f>[1]!s_west_netprofit($A758,YEAR($B$1),$B$1,180)</f>
        <v>368666667</v>
      </c>
      <c r="R758">
        <f>[1]!s_west_eps($A758,YEAR($B$1),$B$1,180)</f>
        <v>0.60439997911453203</v>
      </c>
      <c r="S758">
        <f>[1]!s_west_instnum_np($A758,YEAR($B$1),$B$1,180)</f>
        <v>9</v>
      </c>
      <c r="T758">
        <f>[1]!s_west_stdnetprofit($A758,YEAR($B$1),$B$1,180)</f>
        <v>88019884</v>
      </c>
      <c r="U758">
        <f>[1]!s_west_mediannetprofit($A758,YEAR($B$1),$B$1,180)</f>
        <v>363000000</v>
      </c>
      <c r="V758">
        <f>[1]!s_west_maxnetprofit($A758,YEAR($B$1),$B$1,180)</f>
        <v>561000000</v>
      </c>
      <c r="W758">
        <f>[1]!s_west_minnetprofit($A758,YEAR($B$1),$B$1,180)</f>
        <v>264000000</v>
      </c>
      <c r="X758">
        <f>[1]!s_west_netprofit($A758,YEAR($B$1)+1,$B$1,180)</f>
        <v>499777778</v>
      </c>
      <c r="Y758">
        <f>[1]!s_west_eps($A758,YEAR($B$1)+1,$B$1,180)</f>
        <v>0.81940001249313399</v>
      </c>
      <c r="Z758">
        <f>[1]!s_west_instnum_np($A758,YEAR($B$1)+1,$B$1,180)</f>
        <v>9</v>
      </c>
      <c r="AA758">
        <f>[1]!s_west_stdnetprofit($A758,YEAR($B$1)+1,$B$1,180)</f>
        <v>195424396</v>
      </c>
      <c r="AB758">
        <f>[1]!s_west_mediannetprofit($A758,YEAR($B$1)+1,$B$1,180)</f>
        <v>485000000</v>
      </c>
      <c r="AC758">
        <f>[1]!s_west_maxnetprofit($A758,YEAR($B$1)+1,$B$1,180)</f>
        <v>981000000</v>
      </c>
      <c r="AD758">
        <f>[1]!s_west_minnetprofit($A758,YEAR($B$1)+1,$B$1,180)</f>
        <v>347000000</v>
      </c>
      <c r="AE758">
        <f>[1]!s_west_avgroe($A758,YEAR($B$1),$B$1,180)</f>
        <v>11.6433000564575</v>
      </c>
      <c r="AF758">
        <f>IFERROR([1]!s_info_indexweight($A758,$B$1,"000016.SH"),"")</f>
        <v>0</v>
      </c>
      <c r="AG758">
        <f>IFERROR([1]!s_info_indexweight($A758,$B$1,"000300.SH"),"")</f>
        <v>0.1237</v>
      </c>
      <c r="AH758">
        <f>IFERROR([1]!s_info_indexweight($A758,$B$1,"000905.SH"),"")</f>
        <v>0</v>
      </c>
      <c r="AI758">
        <f>IFERROR([1]!s_info_indexweight($A758,$B$1,"000852.SH"),"")</f>
        <v>0</v>
      </c>
    </row>
    <row r="759" spans="1:35">
      <c r="A759" t="s">
        <v>791</v>
      </c>
      <c r="B759">
        <f>[1]!s_dq_close($A759,$B$1,3)</f>
        <v>36.450000000000003</v>
      </c>
      <c r="C759">
        <f>[1]!s_dq_volume($A759,$B$1)</f>
        <v>16621392</v>
      </c>
      <c r="D759">
        <f>[1]!s_dq_amount($A759,$B$1)</f>
        <v>624744675</v>
      </c>
      <c r="E759">
        <f>[1]!s_dq_turn($A759,$B$1)</f>
        <v>11.0390162406326</v>
      </c>
      <c r="F759">
        <f>[1]!S_VAL_MV($A759,$B$1)</f>
        <v>9241503840</v>
      </c>
      <c r="G759">
        <f>[1]!s_val_ev($A759,$B$1)</f>
        <v>9241503840</v>
      </c>
      <c r="H759">
        <f>[1]!s_val_ev1($A759,$B$1)</f>
        <v>9241503840</v>
      </c>
      <c r="I759">
        <f>IFERROR([1]!s_mq_amount($A759,$B$1),"")</f>
        <v>965801552</v>
      </c>
      <c r="J759">
        <f>[1]!s_val_pe_ttm($A759,$B$1)</f>
        <v>48.294357299804702</v>
      </c>
      <c r="K759">
        <f>[1]!s_val_pb_lf($A759,$B$1)</f>
        <v>5.0504527091979998</v>
      </c>
      <c r="L759">
        <f>[1]!s_val_dividendyield2($A759,$B$1)</f>
        <v>0.329218106995885</v>
      </c>
      <c r="M759">
        <f>[1]!s_val_evtoebitda($A759,$B$1)</f>
        <v>33.940067779168103</v>
      </c>
      <c r="N759">
        <f>[1]!s_risk_betar24($A759,$B$1)</f>
        <v>1.2511999607086199</v>
      </c>
      <c r="O759">
        <f>[1]!s_profitnotice_changeratio($A759,$B$1)</f>
        <v>0</v>
      </c>
      <c r="P759">
        <f>IFERROR([1]!i_pq_pctchange($A759,TEXT(DATE(YEAR($B$1),1,1),"yyyy-mm-dd"),$B$1),"")</f>
        <v>-4.2553191489361604</v>
      </c>
      <c r="Q759">
        <f>[1]!s_west_netprofit($A759,YEAR($B$1),$B$1,180)</f>
        <v>0</v>
      </c>
      <c r="R759">
        <f>[1]!s_west_eps($A759,YEAR($B$1),$B$1,180)</f>
        <v>0</v>
      </c>
      <c r="S759">
        <f>[1]!s_west_instnum_np($A759,YEAR($B$1),$B$1,180)</f>
        <v>0</v>
      </c>
      <c r="T759">
        <f>[1]!s_west_stdnetprofit($A759,YEAR($B$1),$B$1,180)</f>
        <v>0</v>
      </c>
      <c r="U759">
        <f>[1]!s_west_mediannetprofit($A759,YEAR($B$1),$B$1,180)</f>
        <v>0</v>
      </c>
      <c r="V759">
        <f>[1]!s_west_maxnetprofit($A759,YEAR($B$1),$B$1,180)</f>
        <v>0</v>
      </c>
      <c r="W759">
        <f>[1]!s_west_minnetprofit($A759,YEAR($B$1),$B$1,180)</f>
        <v>0</v>
      </c>
      <c r="X759">
        <f>[1]!s_west_netprofit($A759,YEAR($B$1)+1,$B$1,180)</f>
        <v>0</v>
      </c>
      <c r="Y759">
        <f>[1]!s_west_eps($A759,YEAR($B$1)+1,$B$1,180)</f>
        <v>0</v>
      </c>
      <c r="Z759">
        <f>[1]!s_west_instnum_np($A759,YEAR($B$1)+1,$B$1,180)</f>
        <v>0</v>
      </c>
      <c r="AA759">
        <f>[1]!s_west_stdnetprofit($A759,YEAR($B$1)+1,$B$1,180)</f>
        <v>0</v>
      </c>
      <c r="AB759">
        <f>[1]!s_west_mediannetprofit($A759,YEAR($B$1)+1,$B$1,180)</f>
        <v>0</v>
      </c>
      <c r="AC759">
        <f>[1]!s_west_maxnetprofit($A759,YEAR($B$1)+1,$B$1,180)</f>
        <v>0</v>
      </c>
      <c r="AD759">
        <f>[1]!s_west_minnetprofit($A759,YEAR($B$1)+1,$B$1,180)</f>
        <v>0</v>
      </c>
      <c r="AE759">
        <f>[1]!s_west_avgroe($A759,YEAR($B$1),$B$1,180)</f>
        <v>0</v>
      </c>
      <c r="AF759">
        <f>IFERROR([1]!s_info_indexweight($A759,$B$1,"000016.SH"),"")</f>
        <v>0</v>
      </c>
      <c r="AG759">
        <f>IFERROR([1]!s_info_indexweight($A759,$B$1,"000300.SH"),"")</f>
        <v>0</v>
      </c>
      <c r="AH759">
        <f>IFERROR([1]!s_info_indexweight($A759,$B$1,"000905.SH"),"")</f>
        <v>0</v>
      </c>
      <c r="AI759">
        <f>IFERROR([1]!s_info_indexweight($A759,$B$1,"000852.SH"),"")</f>
        <v>5.0999999999999997E-2</v>
      </c>
    </row>
    <row r="760" spans="1:35">
      <c r="A760" t="s">
        <v>792</v>
      </c>
      <c r="B760">
        <f>[1]!s_dq_close($A760,$B$1,3)</f>
        <v>87.83</v>
      </c>
      <c r="C760">
        <f>[1]!s_dq_volume($A760,$B$1)</f>
        <v>24068904</v>
      </c>
      <c r="D760">
        <f>[1]!s_dq_amount($A760,$B$1)</f>
        <v>2033237655</v>
      </c>
      <c r="E760">
        <f>[1]!s_dq_turn($A760,$B$1)</f>
        <v>7.2325580393236697</v>
      </c>
      <c r="F760">
        <f>[1]!S_VAL_MV($A760,$B$1)</f>
        <v>35645232848.400002</v>
      </c>
      <c r="G760">
        <f>[1]!s_val_ev($A760,$B$1)</f>
        <v>35645232848.400002</v>
      </c>
      <c r="H760">
        <f>[1]!s_val_ev1($A760,$B$1)</f>
        <v>36208506519.550003</v>
      </c>
      <c r="I760">
        <f>IFERROR([1]!s_mq_amount($A760,$B$1),"")</f>
        <v>3725091694</v>
      </c>
      <c r="J760">
        <f>[1]!s_val_pe_ttm($A760,$B$1)</f>
        <v>82.341728210449205</v>
      </c>
      <c r="K760">
        <f>[1]!s_val_pb_lf($A760,$B$1)</f>
        <v>11.608862876892101</v>
      </c>
      <c r="L760">
        <f>[1]!s_val_dividendyield2($A760,$B$1)</f>
        <v>0.162651876189392</v>
      </c>
      <c r="M760">
        <f>[1]!s_val_evtoebitda($A760,$B$1)</f>
        <v>56.3867205668355</v>
      </c>
      <c r="N760">
        <f>[1]!s_risk_betar24($A760,$B$1)</f>
        <v>1.4610999822616599</v>
      </c>
      <c r="O760">
        <f>[1]!s_profitnotice_changeratio($A760,$B$1)</f>
        <v>0</v>
      </c>
      <c r="P760">
        <f>IFERROR([1]!i_pq_pctchange($A760,TEXT(DATE(YEAR($B$1),1,1),"yyyy-mm-dd"),$B$1),"")</f>
        <v>72.707719507498894</v>
      </c>
      <c r="Q760">
        <f>[1]!s_west_netprofit($A760,YEAR($B$1),$B$1,180)</f>
        <v>595500000</v>
      </c>
      <c r="R760">
        <f>[1]!s_west_eps($A760,YEAR($B$1),$B$1,180)</f>
        <v>1.4673000574111901</v>
      </c>
      <c r="S760">
        <f>[1]!s_west_instnum_np($A760,YEAR($B$1),$B$1,180)</f>
        <v>4</v>
      </c>
      <c r="T760">
        <f>[1]!s_west_stdnetprofit($A760,YEAR($B$1),$B$1,180)</f>
        <v>52284478</v>
      </c>
      <c r="U760">
        <f>[1]!s_west_mediannetprofit($A760,YEAR($B$1),$B$1,180)</f>
        <v>585500000</v>
      </c>
      <c r="V760">
        <f>[1]!s_west_maxnetprofit($A760,YEAR($B$1),$B$1,180)</f>
        <v>660000000</v>
      </c>
      <c r="W760">
        <f>[1]!s_west_minnetprofit($A760,YEAR($B$1),$B$1,180)</f>
        <v>551000000</v>
      </c>
      <c r="X760">
        <f>[1]!s_west_netprofit($A760,YEAR($B$1)+1,$B$1,180)</f>
        <v>785000000</v>
      </c>
      <c r="Y760">
        <f>[1]!s_west_eps($A760,YEAR($B$1)+1,$B$1,180)</f>
        <v>1.9342000484466599</v>
      </c>
      <c r="Z760">
        <f>[1]!s_west_instnum_np($A760,YEAR($B$1)+1,$B$1,180)</f>
        <v>4</v>
      </c>
      <c r="AA760">
        <f>[1]!s_west_stdnetprofit($A760,YEAR($B$1)+1,$B$1,180)</f>
        <v>110293548</v>
      </c>
      <c r="AB760">
        <f>[1]!s_west_mediannetprofit($A760,YEAR($B$1)+1,$B$1,180)</f>
        <v>780500000</v>
      </c>
      <c r="AC760">
        <f>[1]!s_west_maxnetprofit($A760,YEAR($B$1)+1,$B$1,180)</f>
        <v>902000000</v>
      </c>
      <c r="AD760">
        <f>[1]!s_west_minnetprofit($A760,YEAR($B$1)+1,$B$1,180)</f>
        <v>677000000</v>
      </c>
      <c r="AE760">
        <f>[1]!s_west_avgroe($A760,YEAR($B$1),$B$1,180)</f>
        <v>17.087499618530298</v>
      </c>
      <c r="AF760">
        <f>IFERROR([1]!s_info_indexweight($A760,$B$1,"000016.SH"),"")</f>
        <v>0</v>
      </c>
      <c r="AG760">
        <f>IFERROR([1]!s_info_indexweight($A760,$B$1,"000300.SH"),"")</f>
        <v>0</v>
      </c>
      <c r="AH760">
        <f>IFERROR([1]!s_info_indexweight($A760,$B$1,"000905.SH"),"")</f>
        <v>0</v>
      </c>
      <c r="AI760">
        <f>IFERROR([1]!s_info_indexweight($A760,$B$1,"000852.SH"),"")</f>
        <v>0.22700000000000001</v>
      </c>
    </row>
    <row r="761" spans="1:35">
      <c r="A761" t="s">
        <v>793</v>
      </c>
      <c r="B761">
        <f>[1]!s_dq_close($A761,$B$1,3)</f>
        <v>65</v>
      </c>
      <c r="C761">
        <f>[1]!s_dq_volume($A761,$B$1)</f>
        <v>6959462</v>
      </c>
      <c r="D761">
        <f>[1]!s_dq_amount($A761,$B$1)</f>
        <v>452596727</v>
      </c>
      <c r="E761">
        <f>[1]!s_dq_turn($A761,$B$1)</f>
        <v>6.2260567358746703</v>
      </c>
      <c r="F761">
        <f>[1]!S_VAL_MV($A761,$B$1)</f>
        <v>14446445520</v>
      </c>
      <c r="G761">
        <f>[1]!s_val_ev($A761,$B$1)</f>
        <v>14446445520</v>
      </c>
      <c r="H761">
        <f>[1]!s_val_ev1($A761,$B$1)</f>
        <v>14470212292.469999</v>
      </c>
      <c r="I761">
        <f>IFERROR([1]!s_mq_amount($A761,$B$1),"")</f>
        <v>805323418</v>
      </c>
      <c r="J761">
        <f>[1]!s_val_pe_ttm($A761,$B$1)</f>
        <v>69.212814331054702</v>
      </c>
      <c r="K761">
        <f>[1]!s_val_pb_lf($A761,$B$1)</f>
        <v>5.5971980094909703</v>
      </c>
      <c r="L761">
        <f>[1]!s_val_dividendyield2($A761,$B$1)</f>
        <v>0.60976933791807897</v>
      </c>
      <c r="M761">
        <f>[1]!s_val_evtoebitda($A761,$B$1)</f>
        <v>48.232688738984002</v>
      </c>
      <c r="N761">
        <f>[1]!s_risk_betar24($A761,$B$1)</f>
        <v>1.28929996490479</v>
      </c>
      <c r="O761">
        <f>[1]!s_profitnotice_changeratio($A761,$B$1)</f>
        <v>0</v>
      </c>
      <c r="P761">
        <f>IFERROR([1]!i_pq_pctchange($A761,TEXT(DATE(YEAR($B$1),1,1),"yyyy-mm-dd"),$B$1),"")</f>
        <v>35.557872784150199</v>
      </c>
      <c r="Q761">
        <f>[1]!s_west_netprofit($A761,YEAR($B$1),$B$1,180)</f>
        <v>325333333</v>
      </c>
      <c r="R761">
        <f>[1]!s_west_eps($A761,YEAR($B$1),$B$1,180)</f>
        <v>1.46379995346069</v>
      </c>
      <c r="S761">
        <f>[1]!s_west_instnum_np($A761,YEAR($B$1),$B$1,180)</f>
        <v>6</v>
      </c>
      <c r="T761">
        <f>[1]!s_west_stdnetprofit($A761,YEAR($B$1),$B$1,180)</f>
        <v>17962925</v>
      </c>
      <c r="U761">
        <f>[1]!s_west_mediannetprofit($A761,YEAR($B$1),$B$1,180)</f>
        <v>330500000</v>
      </c>
      <c r="V761">
        <f>[1]!s_west_maxnetprofit($A761,YEAR($B$1),$B$1,180)</f>
        <v>345000000</v>
      </c>
      <c r="W761">
        <f>[1]!s_west_minnetprofit($A761,YEAR($B$1),$B$1,180)</f>
        <v>297000000</v>
      </c>
      <c r="X761">
        <f>[1]!s_west_netprofit($A761,YEAR($B$1)+1,$B$1,180)</f>
        <v>401000000</v>
      </c>
      <c r="Y761">
        <f>[1]!s_west_eps($A761,YEAR($B$1)+1,$B$1,180)</f>
        <v>1.80429995059967</v>
      </c>
      <c r="Z761">
        <f>[1]!s_west_instnum_np($A761,YEAR($B$1)+1,$B$1,180)</f>
        <v>6</v>
      </c>
      <c r="AA761">
        <f>[1]!s_west_stdnetprofit($A761,YEAR($B$1)+1,$B$1,180)</f>
        <v>36753231</v>
      </c>
      <c r="AB761">
        <f>[1]!s_west_mediannetprofit($A761,YEAR($B$1)+1,$B$1,180)</f>
        <v>392000000</v>
      </c>
      <c r="AC761">
        <f>[1]!s_west_maxnetprofit($A761,YEAR($B$1)+1,$B$1,180)</f>
        <v>465000000</v>
      </c>
      <c r="AD761">
        <f>[1]!s_west_minnetprofit($A761,YEAR($B$1)+1,$B$1,180)</f>
        <v>364000000</v>
      </c>
      <c r="AE761">
        <f>[1]!s_west_avgroe($A761,YEAR($B$1),$B$1,180)</f>
        <v>11.8780002593994</v>
      </c>
      <c r="AF761">
        <f>IFERROR([1]!s_info_indexweight($A761,$B$1,"000016.SH"),"")</f>
        <v>0</v>
      </c>
      <c r="AG761">
        <f>IFERROR([1]!s_info_indexweight($A761,$B$1,"000300.SH"),"")</f>
        <v>0</v>
      </c>
      <c r="AH761">
        <f>IFERROR([1]!s_info_indexweight($A761,$B$1,"000905.SH"),"")</f>
        <v>0</v>
      </c>
      <c r="AI761">
        <f>IFERROR([1]!s_info_indexweight($A761,$B$1,"000852.SH"),"")</f>
        <v>6.2E-2</v>
      </c>
    </row>
    <row r="762" spans="1:35">
      <c r="A762" t="s">
        <v>794</v>
      </c>
      <c r="B762">
        <f>[1]!s_dq_close($A762,$B$1,3)</f>
        <v>14.88</v>
      </c>
      <c r="C762">
        <f>[1]!s_dq_volume($A762,$B$1)</f>
        <v>66621729</v>
      </c>
      <c r="D762">
        <f>[1]!s_dq_amount($A762,$B$1)</f>
        <v>985554910</v>
      </c>
      <c r="E762">
        <f>[1]!s_dq_turn($A762,$B$1)</f>
        <v>5.5527790158408896</v>
      </c>
      <c r="F762">
        <f>[1]!S_VAL_MV($A762,$B$1)</f>
        <v>17856000000</v>
      </c>
      <c r="G762">
        <f>[1]!s_val_ev($A762,$B$1)</f>
        <v>17856000000</v>
      </c>
      <c r="H762">
        <f>[1]!s_val_ev1($A762,$B$1)</f>
        <v>17856000000</v>
      </c>
      <c r="I762">
        <f>IFERROR([1]!s_mq_amount($A762,$B$1),"")</f>
        <v>2068372441</v>
      </c>
      <c r="J762">
        <f>[1]!s_val_pe_ttm($A762,$B$1)</f>
        <v>129.480545043945</v>
      </c>
      <c r="K762">
        <f>[1]!s_val_pb_lf($A762,$B$1)</f>
        <v>3.4997317790985099</v>
      </c>
      <c r="L762">
        <f>[1]!s_val_dividendyield2($A762,$B$1)</f>
        <v>0.13440860215053799</v>
      </c>
      <c r="M762">
        <f>[1]!s_val_evtoebitda($A762,$B$1)</f>
        <v>48.3649214350501</v>
      </c>
      <c r="N762">
        <f>[1]!s_risk_betar24($A762,$B$1)</f>
        <v>1.6664999723434399</v>
      </c>
      <c r="O762">
        <f>[1]!s_profitnotice_changeratio($A762,$B$1)</f>
        <v>0</v>
      </c>
      <c r="P762">
        <f>IFERROR([1]!i_pq_pctchange($A762,TEXT(DATE(YEAR($B$1),1,1),"yyyy-mm-dd"),$B$1),"")</f>
        <v>27.782323668668099</v>
      </c>
      <c r="Q762">
        <f>[1]!s_west_netprofit($A762,YEAR($B$1),$B$1,180)</f>
        <v>0</v>
      </c>
      <c r="R762">
        <f>[1]!s_west_eps($A762,YEAR($B$1),$B$1,180)</f>
        <v>0</v>
      </c>
      <c r="S762">
        <f>[1]!s_west_instnum_np($A762,YEAR($B$1),$B$1,180)</f>
        <v>0</v>
      </c>
      <c r="T762">
        <f>[1]!s_west_stdnetprofit($A762,YEAR($B$1),$B$1,180)</f>
        <v>0</v>
      </c>
      <c r="U762">
        <f>[1]!s_west_mediannetprofit($A762,YEAR($B$1),$B$1,180)</f>
        <v>0</v>
      </c>
      <c r="V762">
        <f>[1]!s_west_maxnetprofit($A762,YEAR($B$1),$B$1,180)</f>
        <v>0</v>
      </c>
      <c r="W762">
        <f>[1]!s_west_minnetprofit($A762,YEAR($B$1),$B$1,180)</f>
        <v>0</v>
      </c>
      <c r="X762">
        <f>[1]!s_west_netprofit($A762,YEAR($B$1)+1,$B$1,180)</f>
        <v>0</v>
      </c>
      <c r="Y762">
        <f>[1]!s_west_eps($A762,YEAR($B$1)+1,$B$1,180)</f>
        <v>0</v>
      </c>
      <c r="Z762">
        <f>[1]!s_west_instnum_np($A762,YEAR($B$1)+1,$B$1,180)</f>
        <v>0</v>
      </c>
      <c r="AA762">
        <f>[1]!s_west_stdnetprofit($A762,YEAR($B$1)+1,$B$1,180)</f>
        <v>0</v>
      </c>
      <c r="AB762">
        <f>[1]!s_west_mediannetprofit($A762,YEAR($B$1)+1,$B$1,180)</f>
        <v>0</v>
      </c>
      <c r="AC762">
        <f>[1]!s_west_maxnetprofit($A762,YEAR($B$1)+1,$B$1,180)</f>
        <v>0</v>
      </c>
      <c r="AD762">
        <f>[1]!s_west_minnetprofit($A762,YEAR($B$1)+1,$B$1,180)</f>
        <v>0</v>
      </c>
      <c r="AE762">
        <f>[1]!s_west_avgroe($A762,YEAR($B$1),$B$1,180)</f>
        <v>0</v>
      </c>
      <c r="AF762">
        <f>IFERROR([1]!s_info_indexweight($A762,$B$1,"000016.SH"),"")</f>
        <v>0</v>
      </c>
      <c r="AG762">
        <f>IFERROR([1]!s_info_indexweight($A762,$B$1,"000300.SH"),"")</f>
        <v>0</v>
      </c>
      <c r="AH762">
        <f>IFERROR([1]!s_info_indexweight($A762,$B$1,"000905.SH"),"")</f>
        <v>0</v>
      </c>
      <c r="AI762">
        <f>IFERROR([1]!s_info_indexweight($A762,$B$1,"000852.SH"),"")</f>
        <v>0.10199999999999999</v>
      </c>
    </row>
    <row r="763" spans="1:35">
      <c r="A763" t="s">
        <v>795</v>
      </c>
      <c r="B763">
        <f>[1]!s_dq_close($A763,$B$1,3)</f>
        <v>32.33</v>
      </c>
      <c r="C763">
        <f>[1]!s_dq_volume($A763,$B$1)</f>
        <v>18635279</v>
      </c>
      <c r="D763">
        <f>[1]!s_dq_amount($A763,$B$1)</f>
        <v>602566332</v>
      </c>
      <c r="E763">
        <f>[1]!s_dq_turn($A763,$B$1)</f>
        <v>4.8372609491475496</v>
      </c>
      <c r="F763">
        <f>[1]!S_VAL_MV($A763,$B$1)</f>
        <v>17997838749.07</v>
      </c>
      <c r="G763">
        <f>[1]!s_val_ev($A763,$B$1)</f>
        <v>17997838749.07</v>
      </c>
      <c r="H763">
        <f>[1]!s_val_ev1($A763,$B$1)</f>
        <v>19843982064.759998</v>
      </c>
      <c r="I763">
        <f>IFERROR([1]!s_mq_amount($A763,$B$1),"")</f>
        <v>1124371159</v>
      </c>
      <c r="J763">
        <f>[1]!s_val_pe_ttm($A763,$B$1)</f>
        <v>38.067314147949197</v>
      </c>
      <c r="K763">
        <f>[1]!s_val_pb_lf($A763,$B$1)</f>
        <v>4.2497472763061497</v>
      </c>
      <c r="L763">
        <f>[1]!s_val_dividendyield2($A763,$B$1)</f>
        <v>0.36935373745047601</v>
      </c>
      <c r="M763">
        <f>[1]!s_val_evtoebitda($A763,$B$1)</f>
        <v>26.970342623127799</v>
      </c>
      <c r="N763">
        <f>[1]!s_risk_betar24($A763,$B$1)</f>
        <v>0.44459998607635498</v>
      </c>
      <c r="O763">
        <f>[1]!s_profitnotice_changeratio($A763,$B$1)</f>
        <v>0</v>
      </c>
      <c r="P763">
        <f>IFERROR([1]!i_pq_pctchange($A763,TEXT(DATE(YEAR($B$1),1,1),"yyyy-mm-dd"),$B$1),"")</f>
        <v>-5.2105930317042599</v>
      </c>
      <c r="Q763">
        <f>[1]!s_west_netprofit($A763,YEAR($B$1),$B$1,180)</f>
        <v>727800000</v>
      </c>
      <c r="R763">
        <f>[1]!s_west_eps($A763,YEAR($B$1),$B$1,180)</f>
        <v>1.3068000078201301</v>
      </c>
      <c r="S763">
        <f>[1]!s_west_instnum_np($A763,YEAR($B$1),$B$1,180)</f>
        <v>5</v>
      </c>
      <c r="T763">
        <f>[1]!s_west_stdnetprofit($A763,YEAR($B$1),$B$1,180)</f>
        <v>43562599</v>
      </c>
      <c r="U763">
        <f>[1]!s_west_mediannetprofit($A763,YEAR($B$1),$B$1,180)</f>
        <v>728000000</v>
      </c>
      <c r="V763">
        <f>[1]!s_west_maxnetprofit($A763,YEAR($B$1),$B$1,180)</f>
        <v>795000000</v>
      </c>
      <c r="W763">
        <f>[1]!s_west_minnetprofit($A763,YEAR($B$1),$B$1,180)</f>
        <v>675000000</v>
      </c>
      <c r="X763">
        <f>[1]!s_west_netprofit($A763,YEAR($B$1)+1,$B$1,180)</f>
        <v>928800000</v>
      </c>
      <c r="Y763">
        <f>[1]!s_west_eps($A763,YEAR($B$1)+1,$B$1,180)</f>
        <v>1.6677000522613501</v>
      </c>
      <c r="Z763">
        <f>[1]!s_west_instnum_np($A763,YEAR($B$1)+1,$B$1,180)</f>
        <v>5</v>
      </c>
      <c r="AA763">
        <f>[1]!s_west_stdnetprofit($A763,YEAR($B$1)+1,$B$1,180)</f>
        <v>59541582</v>
      </c>
      <c r="AB763">
        <f>[1]!s_west_mediannetprofit($A763,YEAR($B$1)+1,$B$1,180)</f>
        <v>925000000</v>
      </c>
      <c r="AC763">
        <f>[1]!s_west_maxnetprofit($A763,YEAR($B$1)+1,$B$1,180)</f>
        <v>1005000000</v>
      </c>
      <c r="AD763">
        <f>[1]!s_west_minnetprofit($A763,YEAR($B$1)+1,$B$1,180)</f>
        <v>842000000</v>
      </c>
      <c r="AE763">
        <f>[1]!s_west_avgroe($A763,YEAR($B$1),$B$1,180)</f>
        <v>15.012000083923301</v>
      </c>
      <c r="AF763">
        <f>IFERROR([1]!s_info_indexweight($A763,$B$1,"000016.SH"),"")</f>
        <v>0</v>
      </c>
      <c r="AG763">
        <f>IFERROR([1]!s_info_indexweight($A763,$B$1,"000300.SH"),"")</f>
        <v>0</v>
      </c>
      <c r="AH763">
        <f>IFERROR([1]!s_info_indexweight($A763,$B$1,"000905.SH"),"")</f>
        <v>0</v>
      </c>
      <c r="AI763">
        <f>IFERROR([1]!s_info_indexweight($A763,$B$1,"000852.SH"),"")</f>
        <v>0.11899999999999999</v>
      </c>
    </row>
    <row r="764" spans="1:35">
      <c r="A764" t="s">
        <v>796</v>
      </c>
      <c r="B764">
        <f>[1]!s_dq_close($A764,$B$1,3)</f>
        <v>45.17</v>
      </c>
      <c r="C764">
        <f>[1]!s_dq_volume($A764,$B$1)</f>
        <v>6177965</v>
      </c>
      <c r="D764">
        <f>[1]!s_dq_amount($A764,$B$1)</f>
        <v>279727629</v>
      </c>
      <c r="E764">
        <f>[1]!s_dq_turn($A764,$B$1)</f>
        <v>0.90437178446927602</v>
      </c>
      <c r="F764">
        <f>[1]!S_VAL_MV($A764,$B$1)</f>
        <v>35490917518.449997</v>
      </c>
      <c r="G764">
        <f>[1]!s_val_ev($A764,$B$1)</f>
        <v>35490917518.449997</v>
      </c>
      <c r="H764">
        <f>[1]!s_val_ev1($A764,$B$1)</f>
        <v>35494636871.440002</v>
      </c>
      <c r="I764">
        <f>IFERROR([1]!s_mq_amount($A764,$B$1),"")</f>
        <v>502045607</v>
      </c>
      <c r="J764">
        <f>[1]!s_val_pe_ttm($A764,$B$1)</f>
        <v>21.844173431396499</v>
      </c>
      <c r="K764">
        <f>[1]!s_val_pb_lf($A764,$B$1)</f>
        <v>4.15287113189697</v>
      </c>
      <c r="L764">
        <f>[1]!s_val_dividendyield2($A764,$B$1)</f>
        <v>2.6502158359558701</v>
      </c>
      <c r="M764">
        <f>[1]!s_val_evtoebitda($A764,$B$1)</f>
        <v>16.5553815802968</v>
      </c>
      <c r="N764">
        <f>[1]!s_risk_betar24($A764,$B$1)</f>
        <v>1.2756999731063801</v>
      </c>
      <c r="O764">
        <f>[1]!s_profitnotice_changeratio($A764,$B$1)</f>
        <v>0</v>
      </c>
      <c r="P764">
        <f>IFERROR([1]!i_pq_pctchange($A764,TEXT(DATE(YEAR($B$1),1,1),"yyyy-mm-dd"),$B$1),"")</f>
        <v>-17.626355348750799</v>
      </c>
      <c r="Q764">
        <f>[1]!s_west_netprofit($A764,YEAR($B$1),$B$1,180)</f>
        <v>1855893095</v>
      </c>
      <c r="R764">
        <f>[1]!s_west_eps($A764,YEAR($B$1),$B$1,180)</f>
        <v>2.3617999553680402</v>
      </c>
      <c r="S764">
        <f>[1]!s_west_instnum_np($A764,YEAR($B$1),$B$1,180)</f>
        <v>17</v>
      </c>
      <c r="T764">
        <f>[1]!s_west_stdnetprofit($A764,YEAR($B$1),$B$1,180)</f>
        <v>54881472</v>
      </c>
      <c r="U764">
        <f>[1]!s_west_mediannetprofit($A764,YEAR($B$1),$B$1,180)</f>
        <v>1846000000</v>
      </c>
      <c r="V764">
        <f>[1]!s_west_maxnetprofit($A764,YEAR($B$1),$B$1,180)</f>
        <v>1995725714</v>
      </c>
      <c r="W764">
        <f>[1]!s_west_minnetprofit($A764,YEAR($B$1),$B$1,180)</f>
        <v>1793000000</v>
      </c>
      <c r="X764">
        <f>[1]!s_west_netprofit($A764,YEAR($B$1)+1,$B$1,180)</f>
        <v>2164642037</v>
      </c>
      <c r="Y764">
        <f>[1]!s_west_eps($A764,YEAR($B$1)+1,$B$1,180)</f>
        <v>2.75469994544983</v>
      </c>
      <c r="Z764">
        <f>[1]!s_west_instnum_np($A764,YEAR($B$1)+1,$B$1,180)</f>
        <v>17</v>
      </c>
      <c r="AA764">
        <f>[1]!s_west_stdnetprofit($A764,YEAR($B$1)+1,$B$1,180)</f>
        <v>92855071</v>
      </c>
      <c r="AB764">
        <f>[1]!s_west_mediannetprofit($A764,YEAR($B$1)+1,$B$1,180)</f>
        <v>2137350000</v>
      </c>
      <c r="AC764">
        <f>[1]!s_west_maxnetprofit($A764,YEAR($B$1)+1,$B$1,180)</f>
        <v>2412156670</v>
      </c>
      <c r="AD764">
        <f>[1]!s_west_minnetprofit($A764,YEAR($B$1)+1,$B$1,180)</f>
        <v>2072000000</v>
      </c>
      <c r="AE764">
        <f>[1]!s_west_avgroe($A764,YEAR($B$1),$B$1,180)</f>
        <v>18.240699768066399</v>
      </c>
      <c r="AF764">
        <f>IFERROR([1]!s_info_indexweight($A764,$B$1,"000016.SH"),"")</f>
        <v>0</v>
      </c>
      <c r="AG764">
        <f>IFERROR([1]!s_info_indexweight($A764,$B$1,"000300.SH"),"")</f>
        <v>6.9199999999999998E-2</v>
      </c>
      <c r="AH764">
        <f>IFERROR([1]!s_info_indexweight($A764,$B$1,"000905.SH"),"")</f>
        <v>0</v>
      </c>
      <c r="AI764">
        <f>IFERROR([1]!s_info_indexweight($A764,$B$1,"000852.SH"),"")</f>
        <v>0</v>
      </c>
    </row>
    <row r="765" spans="1:35">
      <c r="A765" t="s">
        <v>797</v>
      </c>
      <c r="B765">
        <f>[1]!s_dq_close($A765,$B$1,3)</f>
        <v>47.11</v>
      </c>
      <c r="C765">
        <f>[1]!s_dq_volume($A765,$B$1)</f>
        <v>1997199</v>
      </c>
      <c r="D765">
        <f>[1]!s_dq_amount($A765,$B$1)</f>
        <v>94599005</v>
      </c>
      <c r="E765">
        <f>[1]!s_dq_turn($A765,$B$1)</f>
        <v>1.6794741208356001</v>
      </c>
      <c r="F765">
        <f>[1]!S_VAL_MV($A765,$B$1)</f>
        <v>6121798411.8900003</v>
      </c>
      <c r="G765">
        <f>[1]!s_val_ev($A765,$B$1)</f>
        <v>6121798411.8900003</v>
      </c>
      <c r="H765">
        <f>[1]!s_val_ev1($A765,$B$1)</f>
        <v>6151904522.6099997</v>
      </c>
      <c r="I765">
        <f>IFERROR([1]!s_mq_amount($A765,$B$1),"")</f>
        <v>196723156</v>
      </c>
      <c r="J765">
        <f>[1]!s_val_pe_ttm($A765,$B$1)</f>
        <v>27.021512985229499</v>
      </c>
      <c r="K765">
        <f>[1]!s_val_pb_lf($A765,$B$1)</f>
        <v>1.7491604089736901</v>
      </c>
      <c r="L765">
        <f>[1]!s_val_dividendyield2($A765,$B$1)</f>
        <v>1.06134578645723</v>
      </c>
      <c r="M765">
        <f>[1]!s_val_evtoebitda($A765,$B$1)</f>
        <v>16.400910312909399</v>
      </c>
      <c r="N765">
        <f>[1]!s_risk_betar24($A765,$B$1)</f>
        <v>1.5764000415802</v>
      </c>
      <c r="O765">
        <f>[1]!s_profitnotice_changeratio($A765,$B$1)</f>
        <v>0</v>
      </c>
      <c r="P765">
        <f>IFERROR([1]!i_pq_pctchange($A765,TEXT(DATE(YEAR($B$1),1,1),"yyyy-mm-dd"),$B$1),"")</f>
        <v>-34.114110435420201</v>
      </c>
      <c r="Q765">
        <f>[1]!s_west_netprofit($A765,YEAR($B$1),$B$1,180)</f>
        <v>293630000</v>
      </c>
      <c r="R765">
        <f>[1]!s_west_eps($A765,YEAR($B$1),$B$1,180)</f>
        <v>2.2592000961303702</v>
      </c>
      <c r="S765">
        <f>[1]!s_west_instnum_np($A765,YEAR($B$1),$B$1,180)</f>
        <v>2</v>
      </c>
      <c r="T765">
        <f>[1]!s_west_stdnetprofit($A765,YEAR($B$1),$B$1,180)</f>
        <v>47192307</v>
      </c>
      <c r="U765">
        <f>[1]!s_west_mediannetprofit($A765,YEAR($B$1),$B$1,180)</f>
        <v>293630000</v>
      </c>
      <c r="V765">
        <f>[1]!s_west_maxnetprofit($A765,YEAR($B$1),$B$1,180)</f>
        <v>327000000</v>
      </c>
      <c r="W765">
        <f>[1]!s_west_minnetprofit($A765,YEAR($B$1),$B$1,180)</f>
        <v>260260000</v>
      </c>
      <c r="X765">
        <f>[1]!s_west_netprofit($A765,YEAR($B$1)+1,$B$1,180)</f>
        <v>369210000</v>
      </c>
      <c r="Y765">
        <f>[1]!s_west_eps($A765,YEAR($B$1)+1,$B$1,180)</f>
        <v>2.8406999111175502</v>
      </c>
      <c r="Z765">
        <f>[1]!s_west_instnum_np($A765,YEAR($B$1)+1,$B$1,180)</f>
        <v>2</v>
      </c>
      <c r="AA765">
        <f>[1]!s_west_stdnetprofit($A765,YEAR($B$1)+1,$B$1,180)</f>
        <v>94455324</v>
      </c>
      <c r="AB765">
        <f>[1]!s_west_mediannetprofit($A765,YEAR($B$1)+1,$B$1,180)</f>
        <v>369210000</v>
      </c>
      <c r="AC765">
        <f>[1]!s_west_maxnetprofit($A765,YEAR($B$1)+1,$B$1,180)</f>
        <v>436000000</v>
      </c>
      <c r="AD765">
        <f>[1]!s_west_minnetprofit($A765,YEAR($B$1)+1,$B$1,180)</f>
        <v>302420000</v>
      </c>
      <c r="AE765">
        <f>[1]!s_west_avgroe($A765,YEAR($B$1),$B$1,180)</f>
        <v>7.7950000762939498</v>
      </c>
      <c r="AF765">
        <f>IFERROR([1]!s_info_indexweight($A765,$B$1,"000016.SH"),"")</f>
        <v>0</v>
      </c>
      <c r="AG765">
        <f>IFERROR([1]!s_info_indexweight($A765,$B$1,"000300.SH"),"")</f>
        <v>0</v>
      </c>
      <c r="AH765">
        <f>IFERROR([1]!s_info_indexweight($A765,$B$1,"000905.SH"),"")</f>
        <v>0</v>
      </c>
      <c r="AI765">
        <f>IFERROR([1]!s_info_indexweight($A765,$B$1,"000852.SH"),"")</f>
        <v>4.7E-2</v>
      </c>
    </row>
    <row r="766" spans="1:35">
      <c r="A766" t="s">
        <v>798</v>
      </c>
      <c r="B766">
        <f>[1]!s_dq_close($A766,$B$1,3)</f>
        <v>33.049999999999997</v>
      </c>
      <c r="C766">
        <f>[1]!s_dq_volume($A766,$B$1)</f>
        <v>13154313</v>
      </c>
      <c r="D766">
        <f>[1]!s_dq_amount($A766,$B$1)</f>
        <v>434384609</v>
      </c>
      <c r="E766">
        <f>[1]!s_dq_turn($A766,$B$1)</f>
        <v>4.3733246391110603</v>
      </c>
      <c r="F766">
        <f>[1]!S_VAL_MV($A766,$B$1)</f>
        <v>13685536846.75</v>
      </c>
      <c r="G766">
        <f>[1]!s_val_ev($A766,$B$1)</f>
        <v>13685536846.75</v>
      </c>
      <c r="H766">
        <f>[1]!s_val_ev1($A766,$B$1)</f>
        <v>15981064131.43</v>
      </c>
      <c r="I766">
        <f>IFERROR([1]!s_mq_amount($A766,$B$1),"")</f>
        <v>1150726063</v>
      </c>
      <c r="J766">
        <f>[1]!s_val_pe_ttm($A766,$B$1)</f>
        <v>17.1655158996582</v>
      </c>
      <c r="K766">
        <f>[1]!s_val_pb_lf($A766,$B$1)</f>
        <v>1.94719898700714</v>
      </c>
      <c r="L766">
        <f>[1]!s_val_dividendyield2($A766,$B$1)</f>
        <v>0.89258698940998504</v>
      </c>
      <c r="M766">
        <f>[1]!s_val_evtoebitda($A766,$B$1)</f>
        <v>10.3225054027608</v>
      </c>
      <c r="N766">
        <f>[1]!s_risk_betar24($A766,$B$1)</f>
        <v>1.6549999713897701</v>
      </c>
      <c r="O766">
        <f>[1]!s_profitnotice_changeratio($A766,$B$1)</f>
        <v>0</v>
      </c>
      <c r="P766">
        <f>IFERROR([1]!i_pq_pctchange($A766,TEXT(DATE(YEAR($B$1),1,1),"yyyy-mm-dd"),$B$1),"")</f>
        <v>-19.543773247497001</v>
      </c>
      <c r="Q766">
        <f>[1]!s_west_netprofit($A766,YEAR($B$1),$B$1,180)</f>
        <v>1129000000</v>
      </c>
      <c r="R766">
        <f>[1]!s_west_eps($A766,YEAR($B$1),$B$1,180)</f>
        <v>2.7265000343322798</v>
      </c>
      <c r="S766">
        <f>[1]!s_west_instnum_np($A766,YEAR($B$1),$B$1,180)</f>
        <v>4</v>
      </c>
      <c r="T766">
        <f>[1]!s_west_stdnetprofit($A766,YEAR($B$1),$B$1,180)</f>
        <v>53078558</v>
      </c>
      <c r="U766">
        <f>[1]!s_west_mediannetprofit($A766,YEAR($B$1),$B$1,180)</f>
        <v>1107000000</v>
      </c>
      <c r="V766">
        <f>[1]!s_west_maxnetprofit($A766,YEAR($B$1),$B$1,180)</f>
        <v>1208000000</v>
      </c>
      <c r="W766">
        <f>[1]!s_west_minnetprofit($A766,YEAR($B$1),$B$1,180)</f>
        <v>1094000000</v>
      </c>
      <c r="X766">
        <f>[1]!s_west_netprofit($A766,YEAR($B$1)+1,$B$1,180)</f>
        <v>1367000000</v>
      </c>
      <c r="Y766">
        <f>[1]!s_west_eps($A766,YEAR($B$1)+1,$B$1,180)</f>
        <v>3.3011999130249001</v>
      </c>
      <c r="Z766">
        <f>[1]!s_west_instnum_np($A766,YEAR($B$1)+1,$B$1,180)</f>
        <v>4</v>
      </c>
      <c r="AA766">
        <f>[1]!s_west_stdnetprofit($A766,YEAR($B$1)+1,$B$1,180)</f>
        <v>51192447</v>
      </c>
      <c r="AB766">
        <f>[1]!s_west_mediannetprofit($A766,YEAR($B$1)+1,$B$1,180)</f>
        <v>1350500000</v>
      </c>
      <c r="AC766">
        <f>[1]!s_west_maxnetprofit($A766,YEAR($B$1)+1,$B$1,180)</f>
        <v>1439000000</v>
      </c>
      <c r="AD766">
        <f>[1]!s_west_minnetprofit($A766,YEAR($B$1)+1,$B$1,180)</f>
        <v>1328000000</v>
      </c>
      <c r="AE766">
        <f>[1]!s_west_avgroe($A766,YEAR($B$1),$B$1,180)</f>
        <v>14.5100002288818</v>
      </c>
      <c r="AF766">
        <f>IFERROR([1]!s_info_indexweight($A766,$B$1,"000016.SH"),"")</f>
        <v>0</v>
      </c>
      <c r="AG766">
        <f>IFERROR([1]!s_info_indexweight($A766,$B$1,"000300.SH"),"")</f>
        <v>0</v>
      </c>
      <c r="AH766">
        <f>IFERROR([1]!s_info_indexweight($A766,$B$1,"000905.SH"),"")</f>
        <v>0</v>
      </c>
      <c r="AI766">
        <f>IFERROR([1]!s_info_indexweight($A766,$B$1,"000852.SH"),"")</f>
        <v>0.10100000000000001</v>
      </c>
    </row>
    <row r="767" spans="1:35">
      <c r="A767" t="s">
        <v>799</v>
      </c>
      <c r="B767">
        <f>[1]!s_dq_close($A767,$B$1,3)</f>
        <v>35.090000000000003</v>
      </c>
      <c r="C767">
        <f>[1]!s_dq_volume($A767,$B$1)</f>
        <v>8677719</v>
      </c>
      <c r="D767">
        <f>[1]!s_dq_amount($A767,$B$1)</f>
        <v>303812084</v>
      </c>
      <c r="E767">
        <f>[1]!s_dq_turn($A767,$B$1)</f>
        <v>2.9621222682830401</v>
      </c>
      <c r="F767">
        <f>[1]!S_VAL_MV($A767,$B$1)</f>
        <v>13879200335</v>
      </c>
      <c r="G767">
        <f>[1]!s_val_ev($A767,$B$1)</f>
        <v>13879200335</v>
      </c>
      <c r="H767">
        <f>[1]!s_val_ev1($A767,$B$1)</f>
        <v>14307514650.09</v>
      </c>
      <c r="I767">
        <f>IFERROR([1]!s_mq_amount($A767,$B$1),"")</f>
        <v>588079984</v>
      </c>
      <c r="J767">
        <f>[1]!s_val_pe_ttm($A767,$B$1)</f>
        <v>66.357627868652301</v>
      </c>
      <c r="K767">
        <f>[1]!s_val_pb_lf($A767,$B$1)</f>
        <v>6.5980587005615199</v>
      </c>
      <c r="L767">
        <f>[1]!s_val_dividendyield2($A767,$B$1)</f>
        <v>0.71245369051011698</v>
      </c>
      <c r="M767">
        <f>[1]!s_val_evtoebitda($A767,$B$1)</f>
        <v>53.442209536504997</v>
      </c>
      <c r="N767">
        <f>[1]!s_risk_betar24($A767,$B$1)</f>
        <v>1.5464999675750699</v>
      </c>
      <c r="O767">
        <f>[1]!s_profitnotice_changeratio($A767,$B$1)</f>
        <v>0</v>
      </c>
      <c r="P767">
        <f>IFERROR([1]!i_pq_pctchange($A767,TEXT(DATE(YEAR($B$1),1,1),"yyyy-mm-dd"),$B$1),"")</f>
        <v>8.6377708978328407</v>
      </c>
      <c r="Q767">
        <f>[1]!s_west_netprofit($A767,YEAR($B$1),$B$1,180)</f>
        <v>394321429</v>
      </c>
      <c r="R767">
        <f>[1]!s_west_eps($A767,YEAR($B$1),$B$1,180)</f>
        <v>0.99629998207092296</v>
      </c>
      <c r="S767">
        <f>[1]!s_west_instnum_np($A767,YEAR($B$1),$B$1,180)</f>
        <v>7</v>
      </c>
      <c r="T767">
        <f>[1]!s_west_stdnetprofit($A767,YEAR($B$1),$B$1,180)</f>
        <v>17934321</v>
      </c>
      <c r="U767">
        <f>[1]!s_west_mediannetprofit($A767,YEAR($B$1),$B$1,180)</f>
        <v>403000000</v>
      </c>
      <c r="V767">
        <f>[1]!s_west_maxnetprofit($A767,YEAR($B$1),$B$1,180)</f>
        <v>414000000</v>
      </c>
      <c r="W767">
        <f>[1]!s_west_minnetprofit($A767,YEAR($B$1),$B$1,180)</f>
        <v>367000000</v>
      </c>
      <c r="X767">
        <f>[1]!s_west_netprofit($A767,YEAR($B$1)+1,$B$1,180)</f>
        <v>513570000</v>
      </c>
      <c r="Y767">
        <f>[1]!s_west_eps($A767,YEAR($B$1)+1,$B$1,180)</f>
        <v>1.2976000308990501</v>
      </c>
      <c r="Z767">
        <f>[1]!s_west_instnum_np($A767,YEAR($B$1)+1,$B$1,180)</f>
        <v>7</v>
      </c>
      <c r="AA767">
        <f>[1]!s_west_stdnetprofit($A767,YEAR($B$1)+1,$B$1,180)</f>
        <v>23230174</v>
      </c>
      <c r="AB767">
        <f>[1]!s_west_mediannetprofit($A767,YEAR($B$1)+1,$B$1,180)</f>
        <v>507000000</v>
      </c>
      <c r="AC767">
        <f>[1]!s_west_maxnetprofit($A767,YEAR($B$1)+1,$B$1,180)</f>
        <v>543000000</v>
      </c>
      <c r="AD767">
        <f>[1]!s_west_minnetprofit($A767,YEAR($B$1)+1,$B$1,180)</f>
        <v>479000000</v>
      </c>
      <c r="AE767">
        <f>[1]!s_west_avgroe($A767,YEAR($B$1),$B$1,180)</f>
        <v>17.8743000030518</v>
      </c>
      <c r="AF767">
        <f>IFERROR([1]!s_info_indexweight($A767,$B$1,"000016.SH"),"")</f>
        <v>0</v>
      </c>
      <c r="AG767">
        <f>IFERROR([1]!s_info_indexweight($A767,$B$1,"000300.SH"),"")</f>
        <v>0</v>
      </c>
      <c r="AH767">
        <f>IFERROR([1]!s_info_indexweight($A767,$B$1,"000905.SH"),"")</f>
        <v>0</v>
      </c>
      <c r="AI767">
        <f>IFERROR([1]!s_info_indexweight($A767,$B$1,"000852.SH"),"")</f>
        <v>9.4E-2</v>
      </c>
    </row>
    <row r="768" spans="1:35">
      <c r="A768" t="s">
        <v>800</v>
      </c>
      <c r="B768">
        <f>[1]!s_dq_close($A768,$B$1,3)</f>
        <v>12.66</v>
      </c>
      <c r="C768">
        <f>[1]!s_dq_volume($A768,$B$1)</f>
        <v>7356340</v>
      </c>
      <c r="D768">
        <f>[1]!s_dq_amount($A768,$B$1)</f>
        <v>94542971</v>
      </c>
      <c r="E768">
        <f>[1]!s_dq_turn($A768,$B$1)</f>
        <v>1.6001239912618199</v>
      </c>
      <c r="F768">
        <f>[1]!S_VAL_MV($A768,$B$1)</f>
        <v>6022200243.1800003</v>
      </c>
      <c r="G768">
        <f>[1]!s_val_ev($A768,$B$1)</f>
        <v>6022200243.1800003</v>
      </c>
      <c r="H768">
        <f>[1]!s_val_ev1($A768,$B$1)</f>
        <v>6735303905.71</v>
      </c>
      <c r="I768">
        <f>IFERROR([1]!s_mq_amount($A768,$B$1),"")</f>
        <v>204728229</v>
      </c>
      <c r="J768">
        <f>[1]!s_val_pe_ttm($A768,$B$1)</f>
        <v>59.742092132568402</v>
      </c>
      <c r="K768">
        <f>[1]!s_val_pb_lf($A768,$B$1)</f>
        <v>2.20534443855286</v>
      </c>
      <c r="L768">
        <f>[1]!s_val_dividendyield2($A768,$B$1)</f>
        <v>1.69261956899286</v>
      </c>
      <c r="M768">
        <f>[1]!s_val_evtoebitda($A768,$B$1)</f>
        <v>19.480519771398601</v>
      </c>
      <c r="N768">
        <f>[1]!s_risk_betar24($A768,$B$1)</f>
        <v>1.5192999839782699</v>
      </c>
      <c r="O768">
        <f>[1]!s_profitnotice_changeratio($A768,$B$1)</f>
        <v>0</v>
      </c>
      <c r="P768">
        <f>IFERROR([1]!i_pq_pctchange($A768,TEXT(DATE(YEAR($B$1),1,1),"yyyy-mm-dd"),$B$1),"")</f>
        <v>-6.08308605341246</v>
      </c>
      <c r="Q768">
        <f>[1]!s_west_netprofit($A768,YEAR($B$1),$B$1,180)</f>
        <v>184860000</v>
      </c>
      <c r="R768">
        <f>[1]!s_west_eps($A768,YEAR($B$1),$B$1,180)</f>
        <v>0.38850000500678999</v>
      </c>
      <c r="S768">
        <f>[1]!s_west_instnum_np($A768,YEAR($B$1),$B$1,180)</f>
        <v>5</v>
      </c>
      <c r="T768">
        <f>[1]!s_west_stdnetprofit($A768,YEAR($B$1),$B$1,180)</f>
        <v>18748135</v>
      </c>
      <c r="U768">
        <f>[1]!s_west_mediannetprofit($A768,YEAR($B$1),$B$1,180)</f>
        <v>179000000</v>
      </c>
      <c r="V768">
        <f>[1]!s_west_maxnetprofit($A768,YEAR($B$1),$B$1,180)</f>
        <v>204110000</v>
      </c>
      <c r="W768">
        <f>[1]!s_west_minnetprofit($A768,YEAR($B$1),$B$1,180)</f>
        <v>160000000</v>
      </c>
      <c r="X768">
        <f>[1]!s_west_netprofit($A768,YEAR($B$1)+1,$B$1,180)</f>
        <v>232120000</v>
      </c>
      <c r="Y768">
        <f>[1]!s_west_eps($A768,YEAR($B$1)+1,$B$1,180)</f>
        <v>0.487800002098083</v>
      </c>
      <c r="Z768">
        <f>[1]!s_west_instnum_np($A768,YEAR($B$1)+1,$B$1,180)</f>
        <v>5</v>
      </c>
      <c r="AA768">
        <f>[1]!s_west_stdnetprofit($A768,YEAR($B$1)+1,$B$1,180)</f>
        <v>21385490</v>
      </c>
      <c r="AB768">
        <f>[1]!s_west_mediannetprofit($A768,YEAR($B$1)+1,$B$1,180)</f>
        <v>227000000</v>
      </c>
      <c r="AC768">
        <f>[1]!s_west_maxnetprofit($A768,YEAR($B$1)+1,$B$1,180)</f>
        <v>257920000</v>
      </c>
      <c r="AD768">
        <f>[1]!s_west_minnetprofit($A768,YEAR($B$1)+1,$B$1,180)</f>
        <v>206000000</v>
      </c>
      <c r="AE768">
        <f>[1]!s_west_avgroe($A768,YEAR($B$1),$B$1,180)</f>
        <v>6.1300001144409197</v>
      </c>
      <c r="AF768">
        <f>IFERROR([1]!s_info_indexweight($A768,$B$1,"000016.SH"),"")</f>
        <v>0</v>
      </c>
      <c r="AG768">
        <f>IFERROR([1]!s_info_indexweight($A768,$B$1,"000300.SH"),"")</f>
        <v>0</v>
      </c>
      <c r="AH768">
        <f>IFERROR([1]!s_info_indexweight($A768,$B$1,"000905.SH"),"")</f>
        <v>0</v>
      </c>
      <c r="AI768">
        <f>IFERROR([1]!s_info_indexweight($A768,$B$1,"000852.SH"),"")</f>
        <v>2.5999999999999999E-2</v>
      </c>
    </row>
    <row r="769" spans="1:35">
      <c r="A769" t="s">
        <v>801</v>
      </c>
      <c r="B769">
        <f>[1]!s_dq_close($A769,$B$1,3)</f>
        <v>235.53</v>
      </c>
      <c r="C769">
        <f>[1]!s_dq_volume($A769,$B$1)</f>
        <v>19840134</v>
      </c>
      <c r="D769">
        <f>[1]!s_dq_amount($A769,$B$1)</f>
        <v>4631823638</v>
      </c>
      <c r="E769">
        <f>[1]!s_dq_turn($A769,$B$1)</f>
        <v>4.0751209960774002</v>
      </c>
      <c r="F769">
        <f>[1]!S_VAL_MV($A769,$B$1)</f>
        <v>115259676811.2</v>
      </c>
      <c r="G769">
        <f>[1]!s_val_ev($A769,$B$1)</f>
        <v>115259676811.2</v>
      </c>
      <c r="H769">
        <f>[1]!s_val_ev1($A769,$B$1)</f>
        <v>133285311682.85001</v>
      </c>
      <c r="I769">
        <f>IFERROR([1]!s_mq_amount($A769,$B$1),"")</f>
        <v>9715737503</v>
      </c>
      <c r="J769">
        <f>[1]!s_val_pe_ttm($A769,$B$1)</f>
        <v>66.031341552734403</v>
      </c>
      <c r="K769">
        <f>[1]!s_val_pb_lf($A769,$B$1)</f>
        <v>22.515821456909201</v>
      </c>
      <c r="L769">
        <f>[1]!s_val_dividendyield2($A769,$B$1)</f>
        <v>0.10210080811936199</v>
      </c>
      <c r="M769">
        <f>[1]!s_val_evtoebitda($A769,$B$1)</f>
        <v>59.470031839964797</v>
      </c>
      <c r="N769">
        <f>[1]!s_risk_betar24($A769,$B$1)</f>
        <v>2.9126000404357901</v>
      </c>
      <c r="O769">
        <f>[1]!s_profitnotice_changeratio($A769,$B$1)</f>
        <v>0</v>
      </c>
      <c r="P769">
        <f>IFERROR([1]!i_pq_pctchange($A769,TEXT(DATE(YEAR($B$1),1,1),"yyyy-mm-dd"),$B$1),"")</f>
        <v>95.699622842526594</v>
      </c>
      <c r="Q769">
        <f>[1]!s_west_netprofit($A769,YEAR($B$1),$B$1,180)</f>
        <v>2422000000</v>
      </c>
      <c r="R769">
        <f>[1]!s_west_eps($A769,YEAR($B$1),$B$1,180)</f>
        <v>4.9492998123168901</v>
      </c>
      <c r="S769">
        <f>[1]!s_west_instnum_np($A769,YEAR($B$1),$B$1,180)</f>
        <v>5</v>
      </c>
      <c r="T769">
        <f>[1]!s_west_stdnetprofit($A769,YEAR($B$1),$B$1,180)</f>
        <v>480364965</v>
      </c>
      <c r="U769">
        <f>[1]!s_west_mediannetprofit($A769,YEAR($B$1),$B$1,180)</f>
        <v>2284000000</v>
      </c>
      <c r="V769">
        <f>[1]!s_west_maxnetprofit($A769,YEAR($B$1),$B$1,180)</f>
        <v>3009000000</v>
      </c>
      <c r="W769">
        <f>[1]!s_west_minnetprofit($A769,YEAR($B$1),$B$1,180)</f>
        <v>1898000000</v>
      </c>
      <c r="X769">
        <f>[1]!s_west_netprofit($A769,YEAR($B$1)+1,$B$1,180)</f>
        <v>3629000000</v>
      </c>
      <c r="Y769">
        <f>[1]!s_west_eps($A769,YEAR($B$1)+1,$B$1,180)</f>
        <v>7.4158000946044904</v>
      </c>
      <c r="Z769">
        <f>[1]!s_west_instnum_np($A769,YEAR($B$1)+1,$B$1,180)</f>
        <v>5</v>
      </c>
      <c r="AA769">
        <f>[1]!s_west_stdnetprofit($A769,YEAR($B$1)+1,$B$1,180)</f>
        <v>1025692937</v>
      </c>
      <c r="AB769">
        <f>[1]!s_west_mediannetprofit($A769,YEAR($B$1)+1,$B$1,180)</f>
        <v>3205000000</v>
      </c>
      <c r="AC769">
        <f>[1]!s_west_maxnetprofit($A769,YEAR($B$1)+1,$B$1,180)</f>
        <v>5117000000</v>
      </c>
      <c r="AD769">
        <f>[1]!s_west_minnetprofit($A769,YEAR($B$1)+1,$B$1,180)</f>
        <v>2617000000</v>
      </c>
      <c r="AE769">
        <f>[1]!s_west_avgroe($A769,YEAR($B$1),$B$1,180)</f>
        <v>35.799999237060497</v>
      </c>
      <c r="AF769">
        <f>IFERROR([1]!s_info_indexweight($A769,$B$1,"000016.SH"),"")</f>
        <v>0</v>
      </c>
      <c r="AG769">
        <f>IFERROR([1]!s_info_indexweight($A769,$B$1,"000300.SH"),"")</f>
        <v>0</v>
      </c>
      <c r="AH769">
        <f>IFERROR([1]!s_info_indexweight($A769,$B$1,"000905.SH"),"")</f>
        <v>0.77100000000000002</v>
      </c>
      <c r="AI769">
        <f>IFERROR([1]!s_info_indexweight($A769,$B$1,"000852.SH"),"")</f>
        <v>0</v>
      </c>
    </row>
    <row r="770" spans="1:35">
      <c r="A770" t="s">
        <v>802</v>
      </c>
      <c r="B770">
        <f>[1]!s_dq_close($A770,$B$1,3)</f>
        <v>18.760000000000002</v>
      </c>
      <c r="C770">
        <f>[1]!s_dq_volume($A770,$B$1)</f>
        <v>18520662</v>
      </c>
      <c r="D770">
        <f>[1]!s_dq_amount($A770,$B$1)</f>
        <v>347732444</v>
      </c>
      <c r="E770">
        <f>[1]!s_dq_turn($A770,$B$1)</f>
        <v>4.3901880632687602</v>
      </c>
      <c r="F770">
        <f>[1]!S_VAL_MV($A770,$B$1)</f>
        <v>12603726654.4</v>
      </c>
      <c r="G770">
        <f>[1]!s_val_ev($A770,$B$1)</f>
        <v>12603726654.4</v>
      </c>
      <c r="H770">
        <f>[1]!s_val_ev1($A770,$B$1)</f>
        <v>12648292967.280001</v>
      </c>
      <c r="I770">
        <f>IFERROR([1]!s_mq_amount($A770,$B$1),"")</f>
        <v>857807897</v>
      </c>
      <c r="J770">
        <f>[1]!s_val_pe_ttm($A770,$B$1)</f>
        <v>30.6136474609375</v>
      </c>
      <c r="K770">
        <f>[1]!s_val_pb_lf($A770,$B$1)</f>
        <v>1.9071182012557999</v>
      </c>
      <c r="L770">
        <f>[1]!s_val_dividendyield2($A770,$B$1)</f>
        <v>1.9024972262175299</v>
      </c>
      <c r="M770">
        <f>[1]!s_val_evtoebitda($A770,$B$1)</f>
        <v>21.120958453611198</v>
      </c>
      <c r="N770">
        <f>[1]!s_risk_betar24($A770,$B$1)</f>
        <v>2.1493000984191899</v>
      </c>
      <c r="O770">
        <f>[1]!s_profitnotice_changeratio($A770,$B$1)</f>
        <v>0</v>
      </c>
      <c r="P770">
        <f>IFERROR([1]!i_pq_pctchange($A770,TEXT(DATE(YEAR($B$1),1,1),"yyyy-mm-dd"),$B$1),"")</f>
        <v>25.653047555257899</v>
      </c>
      <c r="Q770">
        <f>[1]!s_west_netprofit($A770,YEAR($B$1),$B$1,180)</f>
        <v>496000000</v>
      </c>
      <c r="R770">
        <f>[1]!s_west_eps($A770,YEAR($B$1),$B$1,180)</f>
        <v>0.73809999227523804</v>
      </c>
      <c r="S770">
        <f>[1]!s_west_instnum_np($A770,YEAR($B$1),$B$1,180)</f>
        <v>2</v>
      </c>
      <c r="T770">
        <f>[1]!s_west_stdnetprofit($A770,YEAR($B$1),$B$1,180)</f>
        <v>147078210</v>
      </c>
      <c r="U770">
        <f>[1]!s_west_mediannetprofit($A770,YEAR($B$1),$B$1,180)</f>
        <v>496000000</v>
      </c>
      <c r="V770">
        <f>[1]!s_west_maxnetprofit($A770,YEAR($B$1),$B$1,180)</f>
        <v>600000000</v>
      </c>
      <c r="W770">
        <f>[1]!s_west_minnetprofit($A770,YEAR($B$1),$B$1,180)</f>
        <v>392000000</v>
      </c>
      <c r="X770">
        <f>[1]!s_west_netprofit($A770,YEAR($B$1)+1,$B$1,180)</f>
        <v>438500000</v>
      </c>
      <c r="Y770">
        <f>[1]!s_west_eps($A770,YEAR($B$1)+1,$B$1,180)</f>
        <v>0.65249997377395597</v>
      </c>
      <c r="Z770">
        <f>[1]!s_west_instnum_np($A770,YEAR($B$1)+1,$B$1,180)</f>
        <v>2</v>
      </c>
      <c r="AA770">
        <f>[1]!s_west_stdnetprofit($A770,YEAR($B$1)+1,$B$1,180)</f>
        <v>3535534</v>
      </c>
      <c r="AB770">
        <f>[1]!s_west_mediannetprofit($A770,YEAR($B$1)+1,$B$1,180)</f>
        <v>438500000</v>
      </c>
      <c r="AC770">
        <f>[1]!s_west_maxnetprofit($A770,YEAR($B$1)+1,$B$1,180)</f>
        <v>441000000</v>
      </c>
      <c r="AD770">
        <f>[1]!s_west_minnetprofit($A770,YEAR($B$1)+1,$B$1,180)</f>
        <v>436000000</v>
      </c>
      <c r="AE770">
        <f>[1]!s_west_avgroe($A770,YEAR($B$1),$B$1,180)</f>
        <v>7.46000003814697</v>
      </c>
      <c r="AF770">
        <f>IFERROR([1]!s_info_indexweight($A770,$B$1,"000016.SH"),"")</f>
        <v>0</v>
      </c>
      <c r="AG770">
        <f>IFERROR([1]!s_info_indexweight($A770,$B$1,"000300.SH"),"")</f>
        <v>0</v>
      </c>
      <c r="AH770">
        <f>IFERROR([1]!s_info_indexweight($A770,$B$1,"000905.SH"),"")</f>
        <v>0</v>
      </c>
      <c r="AI770">
        <f>IFERROR([1]!s_info_indexweight($A770,$B$1,"000852.SH"),"")</f>
        <v>5.8000000000000003E-2</v>
      </c>
    </row>
    <row r="771" spans="1:35">
      <c r="A771" t="s">
        <v>803</v>
      </c>
      <c r="B771">
        <f>[1]!s_dq_close($A771,$B$1,3)</f>
        <v>117.63</v>
      </c>
      <c r="C771">
        <f>[1]!s_dq_volume($A771,$B$1)</f>
        <v>5392684</v>
      </c>
      <c r="D771">
        <f>[1]!s_dq_amount($A771,$B$1)</f>
        <v>637747268</v>
      </c>
      <c r="E771">
        <f>[1]!s_dq_turn($A771,$B$1)</f>
        <v>1.7532443993271001</v>
      </c>
      <c r="F771">
        <f>[1]!S_VAL_MV($A771,$B$1)</f>
        <v>63082188226.800003</v>
      </c>
      <c r="G771">
        <f>[1]!s_val_ev($A771,$B$1)</f>
        <v>63082188226.800003</v>
      </c>
      <c r="H771">
        <f>[1]!s_val_ev1($A771,$B$1)</f>
        <v>66029288387.32</v>
      </c>
      <c r="I771">
        <f>IFERROR([1]!s_mq_amount($A771,$B$1),"")</f>
        <v>1181355035</v>
      </c>
      <c r="J771">
        <f>[1]!s_val_pe_ttm($A771,$B$1)</f>
        <v>25.023033142089801</v>
      </c>
      <c r="K771">
        <f>[1]!s_val_pb_lf($A771,$B$1)</f>
        <v>6.1497116088867196</v>
      </c>
      <c r="L771">
        <f>[1]!s_val_dividendyield2($A771,$B$1)</f>
        <v>2.0401640648116199</v>
      </c>
      <c r="M771">
        <f>[1]!s_val_evtoebitda($A771,$B$1)</f>
        <v>19.932169404415401</v>
      </c>
      <c r="N771">
        <f>[1]!s_risk_betar24($A771,$B$1)</f>
        <v>1.2651000022888199</v>
      </c>
      <c r="O771">
        <f>[1]!s_profitnotice_changeratio($A771,$B$1)</f>
        <v>0</v>
      </c>
      <c r="P771">
        <f>IFERROR([1]!i_pq_pctchange($A771,TEXT(DATE(YEAR($B$1),1,1),"yyyy-mm-dd"),$B$1),"")</f>
        <v>4.2577520162530904</v>
      </c>
      <c r="Q771">
        <f>[1]!s_west_netprofit($A771,YEAR($B$1),$B$1,180)</f>
        <v>3196572692</v>
      </c>
      <c r="R771">
        <f>[1]!s_west_eps($A771,YEAR($B$1),$B$1,180)</f>
        <v>5.9607000350952104</v>
      </c>
      <c r="S771">
        <f>[1]!s_west_instnum_np($A771,YEAR($B$1),$B$1,180)</f>
        <v>26</v>
      </c>
      <c r="T771">
        <f>[1]!s_west_stdnetprofit($A771,YEAR($B$1),$B$1,180)</f>
        <v>114127855</v>
      </c>
      <c r="U771">
        <f>[1]!s_west_mediannetprofit($A771,YEAR($B$1),$B$1,180)</f>
        <v>3198500000</v>
      </c>
      <c r="V771">
        <f>[1]!s_west_maxnetprofit($A771,YEAR($B$1),$B$1,180)</f>
        <v>3357000000</v>
      </c>
      <c r="W771">
        <f>[1]!s_west_minnetprofit($A771,YEAR($B$1),$B$1,180)</f>
        <v>2901000000</v>
      </c>
      <c r="X771">
        <f>[1]!s_west_netprofit($A771,YEAR($B$1)+1,$B$1,180)</f>
        <v>3932975200</v>
      </c>
      <c r="Y771">
        <f>[1]!s_west_eps($A771,YEAR($B$1)+1,$B$1,180)</f>
        <v>7.3338999748229998</v>
      </c>
      <c r="Z771">
        <f>[1]!s_west_instnum_np($A771,YEAR($B$1)+1,$B$1,180)</f>
        <v>25</v>
      </c>
      <c r="AA771">
        <f>[1]!s_west_stdnetprofit($A771,YEAR($B$1)+1,$B$1,180)</f>
        <v>165445022</v>
      </c>
      <c r="AB771">
        <f>[1]!s_west_mediannetprofit($A771,YEAR($B$1)+1,$B$1,180)</f>
        <v>3964220000</v>
      </c>
      <c r="AC771">
        <f>[1]!s_west_maxnetprofit($A771,YEAR($B$1)+1,$B$1,180)</f>
        <v>4162030000</v>
      </c>
      <c r="AD771">
        <f>[1]!s_west_minnetprofit($A771,YEAR($B$1)+1,$B$1,180)</f>
        <v>3526000000</v>
      </c>
      <c r="AE771">
        <f>[1]!s_west_avgroe($A771,YEAR($B$1),$B$1,180)</f>
        <v>24.897100448608398</v>
      </c>
      <c r="AF771">
        <f>IFERROR([1]!s_info_indexweight($A771,$B$1,"000016.SH"),"")</f>
        <v>0</v>
      </c>
      <c r="AG771">
        <f>IFERROR([1]!s_info_indexweight($A771,$B$1,"000300.SH"),"")</f>
        <v>9.9500000000000005E-2</v>
      </c>
      <c r="AH771">
        <f>IFERROR([1]!s_info_indexweight($A771,$B$1,"000905.SH"),"")</f>
        <v>0</v>
      </c>
      <c r="AI771">
        <f>IFERROR([1]!s_info_indexweight($A771,$B$1,"000852.SH"),"")</f>
        <v>0</v>
      </c>
    </row>
    <row r="772" spans="1:35">
      <c r="A772" t="s">
        <v>804</v>
      </c>
      <c r="B772">
        <f>[1]!s_dq_close($A772,$B$1,3)</f>
        <v>271.61</v>
      </c>
      <c r="C772">
        <f>[1]!s_dq_volume($A772,$B$1)</f>
        <v>5335669</v>
      </c>
      <c r="D772">
        <f>[1]!s_dq_amount($A772,$B$1)</f>
        <v>1413223308</v>
      </c>
      <c r="E772">
        <f>[1]!s_dq_turn($A772,$B$1)</f>
        <v>3.4959029943624498</v>
      </c>
      <c r="F772">
        <f>[1]!S_VAL_MV($A772,$B$1)</f>
        <v>41459404885.059998</v>
      </c>
      <c r="G772">
        <f>[1]!s_val_ev($A772,$B$1)</f>
        <v>41459404885.059998</v>
      </c>
      <c r="H772">
        <f>[1]!s_val_ev1($A772,$B$1)</f>
        <v>42183400986.889999</v>
      </c>
      <c r="I772">
        <f>IFERROR([1]!s_mq_amount($A772,$B$1),"")</f>
        <v>3256620520</v>
      </c>
      <c r="J772">
        <f>[1]!s_val_pe_ttm($A772,$B$1)</f>
        <v>227.93617248535199</v>
      </c>
      <c r="K772">
        <f>[1]!s_val_pb_lf($A772,$B$1)</f>
        <v>16.0991821289062</v>
      </c>
      <c r="L772">
        <f>[1]!s_val_dividendyield2($A772,$B$1)</f>
        <v>0.19452511397254099</v>
      </c>
      <c r="M772">
        <f>[1]!s_val_evtoebitda($A772,$B$1)</f>
        <v>87.516680637889095</v>
      </c>
      <c r="N772">
        <f>[1]!s_risk_betar24($A772,$B$1)</f>
        <v>2.9930000305175799</v>
      </c>
      <c r="O772">
        <f>[1]!s_profitnotice_changeratio($A772,$B$1)</f>
        <v>0</v>
      </c>
      <c r="P772">
        <f>IFERROR([1]!i_pq_pctchange($A772,TEXT(DATE(YEAR($B$1),1,1),"yyyy-mm-dd"),$B$1),"")</f>
        <v>72.186166852035598</v>
      </c>
      <c r="Q772">
        <f>[1]!s_west_netprofit($A772,YEAR($B$1),$B$1,180)</f>
        <v>451891111</v>
      </c>
      <c r="R772">
        <f>[1]!s_west_eps($A772,YEAR($B$1),$B$1,180)</f>
        <v>2.96040010452271</v>
      </c>
      <c r="S772">
        <f>[1]!s_west_instnum_np($A772,YEAR($B$1),$B$1,180)</f>
        <v>9</v>
      </c>
      <c r="T772">
        <f>[1]!s_west_stdnetprofit($A772,YEAR($B$1),$B$1,180)</f>
        <v>46872825</v>
      </c>
      <c r="U772">
        <f>[1]!s_west_mediannetprofit($A772,YEAR($B$1),$B$1,180)</f>
        <v>457000000</v>
      </c>
      <c r="V772">
        <f>[1]!s_west_maxnetprofit($A772,YEAR($B$1),$B$1,180)</f>
        <v>524000000</v>
      </c>
      <c r="W772">
        <f>[1]!s_west_minnetprofit($A772,YEAR($B$1),$B$1,180)</f>
        <v>392020000</v>
      </c>
      <c r="X772">
        <f>[1]!s_west_netprofit($A772,YEAR($B$1)+1,$B$1,180)</f>
        <v>652925556</v>
      </c>
      <c r="Y772">
        <f>[1]!s_west_eps($A772,YEAR($B$1)+1,$B$1,180)</f>
        <v>4.2775001525878897</v>
      </c>
      <c r="Z772">
        <f>[1]!s_west_instnum_np($A772,YEAR($B$1)+1,$B$1,180)</f>
        <v>9</v>
      </c>
      <c r="AA772">
        <f>[1]!s_west_stdnetprofit($A772,YEAR($B$1)+1,$B$1,180)</f>
        <v>75904363</v>
      </c>
      <c r="AB772">
        <f>[1]!s_west_mediannetprofit($A772,YEAR($B$1)+1,$B$1,180)</f>
        <v>645000000</v>
      </c>
      <c r="AC772">
        <f>[1]!s_west_maxnetprofit($A772,YEAR($B$1)+1,$B$1,180)</f>
        <v>804000000</v>
      </c>
      <c r="AD772">
        <f>[1]!s_west_minnetprofit($A772,YEAR($B$1)+1,$B$1,180)</f>
        <v>524000000</v>
      </c>
      <c r="AE772">
        <f>[1]!s_west_avgroe($A772,YEAR($B$1),$B$1,180)</f>
        <v>15.3211002349854</v>
      </c>
      <c r="AF772">
        <f>IFERROR([1]!s_info_indexweight($A772,$B$1,"000016.SH"),"")</f>
        <v>0</v>
      </c>
      <c r="AG772">
        <f>IFERROR([1]!s_info_indexweight($A772,$B$1,"000300.SH"),"")</f>
        <v>0</v>
      </c>
      <c r="AH772">
        <f>IFERROR([1]!s_info_indexweight($A772,$B$1,"000905.SH"),"")</f>
        <v>0</v>
      </c>
      <c r="AI772">
        <f>IFERROR([1]!s_info_indexweight($A772,$B$1,"000852.SH"),"")</f>
        <v>0.22800000000000001</v>
      </c>
    </row>
    <row r="773" spans="1:35">
      <c r="A773" t="s">
        <v>805</v>
      </c>
      <c r="B773">
        <f>[1]!s_dq_close($A773,$B$1,3)</f>
        <v>19.260000000000002</v>
      </c>
      <c r="C773">
        <f>[1]!s_dq_volume($A773,$B$1)</f>
        <v>12996605</v>
      </c>
      <c r="D773">
        <f>[1]!s_dq_amount($A773,$B$1)</f>
        <v>252727995</v>
      </c>
      <c r="E773">
        <f>[1]!s_dq_turn($A773,$B$1)</f>
        <v>3.0794599717426498</v>
      </c>
      <c r="F773">
        <f>[1]!S_VAL_MV($A773,$B$1)</f>
        <v>9401212058.5799999</v>
      </c>
      <c r="G773">
        <f>[1]!s_val_ev($A773,$B$1)</f>
        <v>9401212058.5799999</v>
      </c>
      <c r="H773">
        <f>[1]!s_val_ev1($A773,$B$1)</f>
        <v>10020629009.629999</v>
      </c>
      <c r="I773">
        <f>IFERROR([1]!s_mq_amount($A773,$B$1),"")</f>
        <v>629349592</v>
      </c>
      <c r="J773">
        <f>[1]!s_val_pe_ttm($A773,$B$1)</f>
        <v>-60.190319061279297</v>
      </c>
      <c r="K773">
        <f>[1]!s_val_pb_lf($A773,$B$1)</f>
        <v>2.5316789150238002</v>
      </c>
      <c r="L773">
        <f>[1]!s_val_dividendyield2($A773,$B$1)</f>
        <v>0</v>
      </c>
      <c r="M773">
        <f>[1]!s_val_evtoebitda($A773,$B$1)</f>
        <v>-83.427885426050196</v>
      </c>
      <c r="N773">
        <f>[1]!s_risk_betar24($A773,$B$1)</f>
        <v>1.8766000270843499</v>
      </c>
      <c r="O773">
        <f>[1]!s_profitnotice_changeratio($A773,$B$1)</f>
        <v>0</v>
      </c>
      <c r="P773">
        <f>IFERROR([1]!i_pq_pctchange($A773,TEXT(DATE(YEAR($B$1),1,1),"yyyy-mm-dd"),$B$1),"")</f>
        <v>-6.32295719844356</v>
      </c>
      <c r="Q773">
        <f>[1]!s_west_netprofit($A773,YEAR($B$1),$B$1,180)</f>
        <v>102000000</v>
      </c>
      <c r="R773">
        <f>[1]!s_west_eps($A773,YEAR($B$1),$B$1,180)</f>
        <v>0.20900000631809201</v>
      </c>
      <c r="S773">
        <f>[1]!s_west_instnum_np($A773,YEAR($B$1),$B$1,180)</f>
        <v>1</v>
      </c>
      <c r="T773">
        <f>[1]!s_west_stdnetprofit($A773,YEAR($B$1),$B$1,180)</f>
        <v>0</v>
      </c>
      <c r="U773">
        <f>[1]!s_west_mediannetprofit($A773,YEAR($B$1),$B$1,180)</f>
        <v>102000000</v>
      </c>
      <c r="V773">
        <f>[1]!s_west_maxnetprofit($A773,YEAR($B$1),$B$1,180)</f>
        <v>102000000</v>
      </c>
      <c r="W773">
        <f>[1]!s_west_minnetprofit($A773,YEAR($B$1),$B$1,180)</f>
        <v>102000000</v>
      </c>
      <c r="X773">
        <f>[1]!s_west_netprofit($A773,YEAR($B$1)+1,$B$1,180)</f>
        <v>111000000</v>
      </c>
      <c r="Y773">
        <f>[1]!s_west_eps($A773,YEAR($B$1)+1,$B$1,180)</f>
        <v>0.22740000486373901</v>
      </c>
      <c r="Z773">
        <f>[1]!s_west_instnum_np($A773,YEAR($B$1)+1,$B$1,180)</f>
        <v>1</v>
      </c>
      <c r="AA773">
        <f>[1]!s_west_stdnetprofit($A773,YEAR($B$1)+1,$B$1,180)</f>
        <v>0</v>
      </c>
      <c r="AB773">
        <f>[1]!s_west_mediannetprofit($A773,YEAR($B$1)+1,$B$1,180)</f>
        <v>111000000</v>
      </c>
      <c r="AC773">
        <f>[1]!s_west_maxnetprofit($A773,YEAR($B$1)+1,$B$1,180)</f>
        <v>111000000</v>
      </c>
      <c r="AD773">
        <f>[1]!s_west_minnetprofit($A773,YEAR($B$1)+1,$B$1,180)</f>
        <v>111000000</v>
      </c>
      <c r="AE773">
        <f>[1]!s_west_avgroe($A773,YEAR($B$1),$B$1,180)</f>
        <v>2.7000000476837198</v>
      </c>
      <c r="AF773">
        <f>IFERROR([1]!s_info_indexweight($A773,$B$1,"000016.SH"),"")</f>
        <v>0</v>
      </c>
      <c r="AG773">
        <f>IFERROR([1]!s_info_indexweight($A773,$B$1,"000300.SH"),"")</f>
        <v>0</v>
      </c>
      <c r="AH773">
        <f>IFERROR([1]!s_info_indexweight($A773,$B$1,"000905.SH"),"")</f>
        <v>0</v>
      </c>
      <c r="AI773">
        <f>IFERROR([1]!s_info_indexweight($A773,$B$1,"000852.SH"),"")</f>
        <v>8.3000000000000004E-2</v>
      </c>
    </row>
    <row r="774" spans="1:35">
      <c r="A774" t="s">
        <v>806</v>
      </c>
      <c r="B774">
        <f>[1]!s_dq_close($A774,$B$1,3)</f>
        <v>28.97</v>
      </c>
      <c r="C774">
        <f>[1]!s_dq_volume($A774,$B$1)</f>
        <v>2531530</v>
      </c>
      <c r="D774">
        <f>[1]!s_dq_amount($A774,$B$1)</f>
        <v>73689266</v>
      </c>
      <c r="E774">
        <f>[1]!s_dq_turn($A774,$B$1)</f>
        <v>0.43668162796266002</v>
      </c>
      <c r="F774">
        <f>[1]!S_VAL_MV($A774,$B$1)</f>
        <v>16870094537.76</v>
      </c>
      <c r="G774">
        <f>[1]!s_val_ev($A774,$B$1)</f>
        <v>16870094537.76</v>
      </c>
      <c r="H774">
        <f>[1]!s_val_ev1($A774,$B$1)</f>
        <v>19571804881.349998</v>
      </c>
      <c r="I774">
        <f>IFERROR([1]!s_mq_amount($A774,$B$1),"")</f>
        <v>147341119</v>
      </c>
      <c r="J774">
        <f>[1]!s_val_pe_ttm($A774,$B$1)</f>
        <v>21.883846282958999</v>
      </c>
      <c r="K774">
        <f>[1]!s_val_pb_lf($A774,$B$1)</f>
        <v>1.4575344324111901</v>
      </c>
      <c r="L774">
        <f>[1]!s_val_dividendyield2($A774,$B$1)</f>
        <v>2.5888850535036201</v>
      </c>
      <c r="M774">
        <f>[1]!s_val_evtoebitda($A774,$B$1)</f>
        <v>10.4218793004763</v>
      </c>
      <c r="N774">
        <f>[1]!s_risk_betar24($A774,$B$1)</f>
        <v>0.99650001525878895</v>
      </c>
      <c r="O774">
        <f>[1]!s_profitnotice_changeratio($A774,$B$1)</f>
        <v>0</v>
      </c>
      <c r="P774">
        <f>IFERROR([1]!i_pq_pctchange($A774,TEXT(DATE(YEAR($B$1),1,1),"yyyy-mm-dd"),$B$1),"")</f>
        <v>-22.661442711296399</v>
      </c>
      <c r="Q774">
        <f>[1]!s_west_netprofit($A774,YEAR($B$1),$B$1,180)</f>
        <v>999967826</v>
      </c>
      <c r="R774">
        <f>[1]!s_west_eps($A774,YEAR($B$1),$B$1,180)</f>
        <v>1.7170000076293901</v>
      </c>
      <c r="S774">
        <f>[1]!s_west_instnum_np($A774,YEAR($B$1),$B$1,180)</f>
        <v>23</v>
      </c>
      <c r="T774">
        <f>[1]!s_west_stdnetprofit($A774,YEAR($B$1),$B$1,180)</f>
        <v>116490516</v>
      </c>
      <c r="U774">
        <f>[1]!s_west_mediannetprofit($A774,YEAR($B$1),$B$1,180)</f>
        <v>966000000</v>
      </c>
      <c r="V774">
        <f>[1]!s_west_maxnetprofit($A774,YEAR($B$1),$B$1,180)</f>
        <v>1433000000</v>
      </c>
      <c r="W774">
        <f>[1]!s_west_minnetprofit($A774,YEAR($B$1),$B$1,180)</f>
        <v>903000000</v>
      </c>
      <c r="X774">
        <f>[1]!s_west_netprofit($A774,YEAR($B$1)+1,$B$1,180)</f>
        <v>1162746957</v>
      </c>
      <c r="Y774">
        <f>[1]!s_west_eps($A774,YEAR($B$1)+1,$B$1,180)</f>
        <v>1.9966000318527199</v>
      </c>
      <c r="Z774">
        <f>[1]!s_west_instnum_np($A774,YEAR($B$1)+1,$B$1,180)</f>
        <v>23</v>
      </c>
      <c r="AA774">
        <f>[1]!s_west_stdnetprofit($A774,YEAR($B$1)+1,$B$1,180)</f>
        <v>173082647</v>
      </c>
      <c r="AB774">
        <f>[1]!s_west_mediannetprofit($A774,YEAR($B$1)+1,$B$1,180)</f>
        <v>1121000000</v>
      </c>
      <c r="AC774">
        <f>[1]!s_west_maxnetprofit($A774,YEAR($B$1)+1,$B$1,180)</f>
        <v>1871000000</v>
      </c>
      <c r="AD774">
        <f>[1]!s_west_minnetprofit($A774,YEAR($B$1)+1,$B$1,180)</f>
        <v>990000000</v>
      </c>
      <c r="AE774">
        <f>[1]!s_west_avgroe($A774,YEAR($B$1),$B$1,180)</f>
        <v>8.2517004013061506</v>
      </c>
      <c r="AF774">
        <f>IFERROR([1]!s_info_indexweight($A774,$B$1,"000016.SH"),"")</f>
        <v>0</v>
      </c>
      <c r="AG774">
        <f>IFERROR([1]!s_info_indexweight($A774,$B$1,"000300.SH"),"")</f>
        <v>0</v>
      </c>
      <c r="AH774">
        <f>IFERROR([1]!s_info_indexweight($A774,$B$1,"000905.SH"),"")</f>
        <v>6.5000000000000002E-2</v>
      </c>
      <c r="AI774">
        <f>IFERROR([1]!s_info_indexweight($A774,$B$1,"000852.SH"),"")</f>
        <v>0</v>
      </c>
    </row>
    <row r="775" spans="1:35">
      <c r="A775" t="s">
        <v>807</v>
      </c>
      <c r="B775">
        <f>[1]!s_dq_close($A775,$B$1,3)</f>
        <v>101.31</v>
      </c>
      <c r="C775">
        <f>[1]!s_dq_volume($A775,$B$1)</f>
        <v>2588262</v>
      </c>
      <c r="D775">
        <f>[1]!s_dq_amount($A775,$B$1)</f>
        <v>264361451</v>
      </c>
      <c r="E775">
        <f>[1]!s_dq_turn($A775,$B$1)</f>
        <v>1.2659551056176599</v>
      </c>
      <c r="F775">
        <f>[1]!S_VAL_MV($A775,$B$1)</f>
        <v>30655601699.91</v>
      </c>
      <c r="G775">
        <f>[1]!s_val_ev($A775,$B$1)</f>
        <v>30655601699.91</v>
      </c>
      <c r="H775">
        <f>[1]!s_val_ev1($A775,$B$1)</f>
        <v>30906261722.52</v>
      </c>
      <c r="I775">
        <f>IFERROR([1]!s_mq_amount($A775,$B$1),"")</f>
        <v>574583066</v>
      </c>
      <c r="J775">
        <f>[1]!s_val_pe_ttm($A775,$B$1)</f>
        <v>26.761032104492202</v>
      </c>
      <c r="K775">
        <f>[1]!s_val_pb_lf($A775,$B$1)</f>
        <v>4.01806688308716</v>
      </c>
      <c r="L775">
        <f>[1]!s_val_dividendyield2($A775,$B$1)</f>
        <v>1.9665325114195</v>
      </c>
      <c r="M775">
        <f>[1]!s_val_evtoebitda($A775,$B$1)</f>
        <v>18.671476629202399</v>
      </c>
      <c r="N775">
        <f>[1]!s_risk_betar24($A775,$B$1)</f>
        <v>2.8545999526977499</v>
      </c>
      <c r="O775">
        <f>[1]!s_profitnotice_changeratio($A775,$B$1)</f>
        <v>0</v>
      </c>
      <c r="P775">
        <f>IFERROR([1]!i_pq_pctchange($A775,TEXT(DATE(YEAR($B$1),1,1),"yyyy-mm-dd"),$B$1),"")</f>
        <v>-28.019351349744301</v>
      </c>
      <c r="Q775">
        <f>[1]!s_west_netprofit($A775,YEAR($B$1),$B$1,180)</f>
        <v>1461739026</v>
      </c>
      <c r="R775">
        <f>[1]!s_west_eps($A775,YEAR($B$1),$B$1,180)</f>
        <v>4.8274002075195304</v>
      </c>
      <c r="S775">
        <f>[1]!s_west_instnum_np($A775,YEAR($B$1),$B$1,180)</f>
        <v>28</v>
      </c>
      <c r="T775">
        <f>[1]!s_west_stdnetprofit($A775,YEAR($B$1),$B$1,180)</f>
        <v>81435776</v>
      </c>
      <c r="U775">
        <f>[1]!s_west_mediannetprofit($A775,YEAR($B$1),$B$1,180)</f>
        <v>1449000000</v>
      </c>
      <c r="V775">
        <f>[1]!s_west_maxnetprofit($A775,YEAR($B$1),$B$1,180)</f>
        <v>1794000000</v>
      </c>
      <c r="W775">
        <f>[1]!s_west_minnetprofit($A775,YEAR($B$1),$B$1,180)</f>
        <v>1364000000</v>
      </c>
      <c r="X775">
        <f>[1]!s_west_netprofit($A775,YEAR($B$1)+1,$B$1,180)</f>
        <v>1641384492</v>
      </c>
      <c r="Y775">
        <f>[1]!s_west_eps($A775,YEAR($B$1)+1,$B$1,180)</f>
        <v>5.4205999374389604</v>
      </c>
      <c r="Z775">
        <f>[1]!s_west_instnum_np($A775,YEAR($B$1)+1,$B$1,180)</f>
        <v>28</v>
      </c>
      <c r="AA775">
        <f>[1]!s_west_stdnetprofit($A775,YEAR($B$1)+1,$B$1,180)</f>
        <v>118116434</v>
      </c>
      <c r="AB775">
        <f>[1]!s_west_mediannetprofit($A775,YEAR($B$1)+1,$B$1,180)</f>
        <v>1617000000</v>
      </c>
      <c r="AC775">
        <f>[1]!s_west_maxnetprofit($A775,YEAR($B$1)+1,$B$1,180)</f>
        <v>2099000000</v>
      </c>
      <c r="AD775">
        <f>[1]!s_west_minnetprofit($A775,YEAR($B$1)+1,$B$1,180)</f>
        <v>1469000000</v>
      </c>
      <c r="AE775">
        <f>[1]!s_west_avgroe($A775,YEAR($B$1),$B$1,180)</f>
        <v>17.130699157714801</v>
      </c>
      <c r="AF775">
        <f>IFERROR([1]!s_info_indexweight($A775,$B$1,"000016.SH"),"")</f>
        <v>0</v>
      </c>
      <c r="AG775">
        <f>IFERROR([1]!s_info_indexweight($A775,$B$1,"000300.SH"),"")</f>
        <v>5.9700000000000003E-2</v>
      </c>
      <c r="AH775">
        <f>IFERROR([1]!s_info_indexweight($A775,$B$1,"000905.SH"),"")</f>
        <v>0</v>
      </c>
      <c r="AI775">
        <f>IFERROR([1]!s_info_indexweight($A775,$B$1,"000852.SH"),"")</f>
        <v>0</v>
      </c>
    </row>
    <row r="776" spans="1:35">
      <c r="A776" t="s">
        <v>808</v>
      </c>
      <c r="B776">
        <f>[1]!s_dq_close($A776,$B$1,3)</f>
        <v>33.799999999999997</v>
      </c>
      <c r="C776">
        <f>[1]!s_dq_volume($A776,$B$1)</f>
        <v>7131521</v>
      </c>
      <c r="D776">
        <f>[1]!s_dq_amount($A776,$B$1)</f>
        <v>238880038</v>
      </c>
      <c r="E776">
        <f>[1]!s_dq_turn($A776,$B$1)</f>
        <v>2.6582766189397402</v>
      </c>
      <c r="F776">
        <f>[1]!S_VAL_MV($A776,$B$1)</f>
        <v>12946828962.6</v>
      </c>
      <c r="G776">
        <f>[1]!s_val_ev($A776,$B$1)</f>
        <v>12946828962.6</v>
      </c>
      <c r="H776">
        <f>[1]!s_val_ev1($A776,$B$1)</f>
        <v>13768802466.440001</v>
      </c>
      <c r="I776">
        <f>IFERROR([1]!s_mq_amount($A776,$B$1),"")</f>
        <v>394353258</v>
      </c>
      <c r="J776">
        <f>[1]!s_val_pe_ttm($A776,$B$1)</f>
        <v>19.000869750976602</v>
      </c>
      <c r="K776">
        <f>[1]!s_val_pb_lf($A776,$B$1)</f>
        <v>3.6748864650726301</v>
      </c>
      <c r="L776">
        <f>[1]!s_val_dividendyield2($A776,$B$1)</f>
        <v>3.36402835596382</v>
      </c>
      <c r="M776">
        <f>[1]!s_val_evtoebitda($A776,$B$1)</f>
        <v>13.4684119535899</v>
      </c>
      <c r="N776">
        <f>[1]!s_risk_betar24($A776,$B$1)</f>
        <v>1.1979000568389899</v>
      </c>
      <c r="O776">
        <f>[1]!s_profitnotice_changeratio($A776,$B$1)</f>
        <v>0</v>
      </c>
      <c r="P776">
        <f>IFERROR([1]!i_pq_pctchange($A776,TEXT(DATE(YEAR($B$1),1,1),"yyyy-mm-dd"),$B$1),"")</f>
        <v>-20.0555120276472</v>
      </c>
      <c r="Q776">
        <f>[1]!s_west_netprofit($A776,YEAR($B$1),$B$1,180)</f>
        <v>892833333</v>
      </c>
      <c r="R776">
        <f>[1]!s_west_eps($A776,YEAR($B$1),$B$1,180)</f>
        <v>2.33089995384216</v>
      </c>
      <c r="S776">
        <f>[1]!s_west_instnum_np($A776,YEAR($B$1),$B$1,180)</f>
        <v>6</v>
      </c>
      <c r="T776">
        <f>[1]!s_west_stdnetprofit($A776,YEAR($B$1),$B$1,180)</f>
        <v>14524692</v>
      </c>
      <c r="U776">
        <f>[1]!s_west_mediannetprofit($A776,YEAR($B$1),$B$1,180)</f>
        <v>894500000</v>
      </c>
      <c r="V776">
        <f>[1]!s_west_maxnetprofit($A776,YEAR($B$1),$B$1,180)</f>
        <v>907000000</v>
      </c>
      <c r="W776">
        <f>[1]!s_west_minnetprofit($A776,YEAR($B$1),$B$1,180)</f>
        <v>876000000</v>
      </c>
      <c r="X776">
        <f>[1]!s_west_netprofit($A776,YEAR($B$1)+1,$B$1,180)</f>
        <v>1097166667</v>
      </c>
      <c r="Y776">
        <f>[1]!s_west_eps($A776,YEAR($B$1)+1,$B$1,180)</f>
        <v>2.8643000125885001</v>
      </c>
      <c r="Z776">
        <f>[1]!s_west_instnum_np($A776,YEAR($B$1)+1,$B$1,180)</f>
        <v>6</v>
      </c>
      <c r="AA776">
        <f>[1]!s_west_stdnetprofit($A776,YEAR($B$1)+1,$B$1,180)</f>
        <v>29855764</v>
      </c>
      <c r="AB776">
        <f>[1]!s_west_mediannetprofit($A776,YEAR($B$1)+1,$B$1,180)</f>
        <v>1093000000</v>
      </c>
      <c r="AC776">
        <f>[1]!s_west_maxnetprofit($A776,YEAR($B$1)+1,$B$1,180)</f>
        <v>1146000000</v>
      </c>
      <c r="AD776">
        <f>[1]!s_west_minnetprofit($A776,YEAR($B$1)+1,$B$1,180)</f>
        <v>1066000000</v>
      </c>
      <c r="AE776">
        <f>[1]!s_west_avgroe($A776,YEAR($B$1),$B$1,180)</f>
        <v>20.752000808715799</v>
      </c>
      <c r="AF776">
        <f>IFERROR([1]!s_info_indexweight($A776,$B$1,"000016.SH"),"")</f>
        <v>0</v>
      </c>
      <c r="AG776">
        <f>IFERROR([1]!s_info_indexweight($A776,$B$1,"000300.SH"),"")</f>
        <v>0</v>
      </c>
      <c r="AH776">
        <f>IFERROR([1]!s_info_indexweight($A776,$B$1,"000905.SH"),"")</f>
        <v>0</v>
      </c>
      <c r="AI776">
        <f>IFERROR([1]!s_info_indexweight($A776,$B$1,"000852.SH"),"")</f>
        <v>7.0000000000000007E-2</v>
      </c>
    </row>
    <row r="777" spans="1:35">
      <c r="A777" t="s">
        <v>809</v>
      </c>
      <c r="B777">
        <f>[1]!s_dq_close($A777,$B$1,3)</f>
        <v>60.59</v>
      </c>
      <c r="C777">
        <f>[1]!s_dq_volume($A777,$B$1)</f>
        <v>23159798</v>
      </c>
      <c r="D777">
        <f>[1]!s_dq_amount($A777,$B$1)</f>
        <v>1397876151</v>
      </c>
      <c r="E777">
        <f>[1]!s_dq_turn($A777,$B$1)</f>
        <v>9.0544406235666308</v>
      </c>
      <c r="F777">
        <f>[1]!S_VAL_MV($A777,$B$1)</f>
        <v>20769108060.799999</v>
      </c>
      <c r="G777">
        <f>[1]!s_val_ev($A777,$B$1)</f>
        <v>20769108060.799999</v>
      </c>
      <c r="H777">
        <f>[1]!s_val_ev1($A777,$B$1)</f>
        <v>20776111727.560001</v>
      </c>
      <c r="I777">
        <f>IFERROR([1]!s_mq_amount($A777,$B$1),"")</f>
        <v>3008453531</v>
      </c>
      <c r="J777">
        <f>[1]!s_val_pe_ttm($A777,$B$1)</f>
        <v>83.976776123046903</v>
      </c>
      <c r="K777">
        <f>[1]!s_val_pb_lf($A777,$B$1)</f>
        <v>7.84075975418091</v>
      </c>
      <c r="L777">
        <f>[1]!s_val_dividendyield2($A777,$B$1)</f>
        <v>0.149969889071877</v>
      </c>
      <c r="M777">
        <f>[1]!s_val_evtoebitda($A777,$B$1)</f>
        <v>64.887934156789399</v>
      </c>
      <c r="N777">
        <f>[1]!s_risk_betar24($A777,$B$1)</f>
        <v>1.7389999628067001</v>
      </c>
      <c r="O777">
        <f>[1]!s_profitnotice_changeratio($A777,$B$1)</f>
        <v>0</v>
      </c>
      <c r="P777">
        <f>IFERROR([1]!i_pq_pctchange($A777,TEXT(DATE(YEAR($B$1),1,1),"yyyy-mm-dd"),$B$1),"")</f>
        <v>15.124453733612</v>
      </c>
      <c r="Q777">
        <f>[1]!s_west_netprofit($A777,YEAR($B$1),$B$1,180)</f>
        <v>0</v>
      </c>
      <c r="R777">
        <f>[1]!s_west_eps($A777,YEAR($B$1),$B$1,180)</f>
        <v>0</v>
      </c>
      <c r="S777">
        <f>[1]!s_west_instnum_np($A777,YEAR($B$1),$B$1,180)</f>
        <v>0</v>
      </c>
      <c r="T777">
        <f>[1]!s_west_stdnetprofit($A777,YEAR($B$1),$B$1,180)</f>
        <v>0</v>
      </c>
      <c r="U777">
        <f>[1]!s_west_mediannetprofit($A777,YEAR($B$1),$B$1,180)</f>
        <v>0</v>
      </c>
      <c r="V777">
        <f>[1]!s_west_maxnetprofit($A777,YEAR($B$1),$B$1,180)</f>
        <v>0</v>
      </c>
      <c r="W777">
        <f>[1]!s_west_minnetprofit($A777,YEAR($B$1),$B$1,180)</f>
        <v>0</v>
      </c>
      <c r="X777">
        <f>[1]!s_west_netprofit($A777,YEAR($B$1)+1,$B$1,180)</f>
        <v>0</v>
      </c>
      <c r="Y777">
        <f>[1]!s_west_eps($A777,YEAR($B$1)+1,$B$1,180)</f>
        <v>0</v>
      </c>
      <c r="Z777">
        <f>[1]!s_west_instnum_np($A777,YEAR($B$1)+1,$B$1,180)</f>
        <v>0</v>
      </c>
      <c r="AA777">
        <f>[1]!s_west_stdnetprofit($A777,YEAR($B$1)+1,$B$1,180)</f>
        <v>0</v>
      </c>
      <c r="AB777">
        <f>[1]!s_west_mediannetprofit($A777,YEAR($B$1)+1,$B$1,180)</f>
        <v>0</v>
      </c>
      <c r="AC777">
        <f>[1]!s_west_maxnetprofit($A777,YEAR($B$1)+1,$B$1,180)</f>
        <v>0</v>
      </c>
      <c r="AD777">
        <f>[1]!s_west_minnetprofit($A777,YEAR($B$1)+1,$B$1,180)</f>
        <v>0</v>
      </c>
      <c r="AE777">
        <f>[1]!s_west_avgroe($A777,YEAR($B$1),$B$1,180)</f>
        <v>0</v>
      </c>
      <c r="AF777">
        <f>IFERROR([1]!s_info_indexweight($A777,$B$1,"000016.SH"),"")</f>
        <v>0</v>
      </c>
      <c r="AG777">
        <f>IFERROR([1]!s_info_indexweight($A777,$B$1,"000300.SH"),"")</f>
        <v>0</v>
      </c>
      <c r="AH777">
        <f>IFERROR([1]!s_info_indexweight($A777,$B$1,"000905.SH"),"")</f>
        <v>0</v>
      </c>
      <c r="AI777">
        <f>IFERROR([1]!s_info_indexweight($A777,$B$1,"000852.SH"),"")</f>
        <v>6.6000000000000003E-2</v>
      </c>
    </row>
    <row r="778" spans="1:35">
      <c r="A778" t="s">
        <v>810</v>
      </c>
      <c r="B778">
        <f>[1]!s_dq_close($A778,$B$1,3)</f>
        <v>29.96</v>
      </c>
      <c r="C778">
        <f>[1]!s_dq_volume($A778,$B$1)</f>
        <v>9743805</v>
      </c>
      <c r="D778">
        <f>[1]!s_dq_amount($A778,$B$1)</f>
        <v>293000898</v>
      </c>
      <c r="E778">
        <f>[1]!s_dq_turn($A778,$B$1)</f>
        <v>5.7655650887574001</v>
      </c>
      <c r="F778">
        <f>[1]!S_VAL_MV($A778,$B$1)</f>
        <v>5063240000</v>
      </c>
      <c r="G778">
        <f>[1]!s_val_ev($A778,$B$1)</f>
        <v>5063240000</v>
      </c>
      <c r="H778">
        <f>[1]!s_val_ev1($A778,$B$1)</f>
        <v>5160206684.6599998</v>
      </c>
      <c r="I778">
        <f>IFERROR([1]!s_mq_amount($A778,$B$1),"")</f>
        <v>776312355</v>
      </c>
      <c r="J778">
        <f>[1]!s_val_pe_ttm($A778,$B$1)</f>
        <v>40.730052947997997</v>
      </c>
      <c r="K778">
        <f>[1]!s_val_pb_lf($A778,$B$1)</f>
        <v>4.2996191978454599</v>
      </c>
      <c r="L778">
        <f>[1]!s_val_dividendyield2($A778,$B$1)</f>
        <v>1.00133511348465</v>
      </c>
      <c r="M778">
        <f>[1]!s_val_evtoebitda($A778,$B$1)</f>
        <v>21.699133414352598</v>
      </c>
      <c r="N778">
        <f>[1]!s_risk_betar24($A778,$B$1)</f>
        <v>3.8420999050140399</v>
      </c>
      <c r="O778">
        <f>[1]!s_profitnotice_changeratio($A778,$B$1)</f>
        <v>0</v>
      </c>
      <c r="P778">
        <f>IFERROR([1]!i_pq_pctchange($A778,TEXT(DATE(YEAR($B$1),1,1),"yyyy-mm-dd"),$B$1),"")</f>
        <v>-22.624722396245101</v>
      </c>
      <c r="Q778">
        <f>[1]!s_west_netprofit($A778,YEAR($B$1),$B$1,180)</f>
        <v>125150000</v>
      </c>
      <c r="R778">
        <f>[1]!s_west_eps($A778,YEAR($B$1),$B$1,180)</f>
        <v>0.74049997329711903</v>
      </c>
      <c r="S778">
        <f>[1]!s_west_instnum_np($A778,YEAR($B$1),$B$1,180)</f>
        <v>1</v>
      </c>
      <c r="T778">
        <f>[1]!s_west_stdnetprofit($A778,YEAR($B$1),$B$1,180)</f>
        <v>0</v>
      </c>
      <c r="U778">
        <f>[1]!s_west_mediannetprofit($A778,YEAR($B$1),$B$1,180)</f>
        <v>125150000</v>
      </c>
      <c r="V778">
        <f>[1]!s_west_maxnetprofit($A778,YEAR($B$1),$B$1,180)</f>
        <v>125150000</v>
      </c>
      <c r="W778">
        <f>[1]!s_west_minnetprofit($A778,YEAR($B$1),$B$1,180)</f>
        <v>125150000</v>
      </c>
      <c r="X778">
        <f>[1]!s_west_netprofit($A778,YEAR($B$1)+1,$B$1,180)</f>
        <v>126090000</v>
      </c>
      <c r="Y778">
        <f>[1]!s_west_eps($A778,YEAR($B$1)+1,$B$1,180)</f>
        <v>0.74610000848770097</v>
      </c>
      <c r="Z778">
        <f>[1]!s_west_instnum_np($A778,YEAR($B$1)+1,$B$1,180)</f>
        <v>1</v>
      </c>
      <c r="AA778">
        <f>[1]!s_west_stdnetprofit($A778,YEAR($B$1)+1,$B$1,180)</f>
        <v>0</v>
      </c>
      <c r="AB778">
        <f>[1]!s_west_mediannetprofit($A778,YEAR($B$1)+1,$B$1,180)</f>
        <v>126090000</v>
      </c>
      <c r="AC778">
        <f>[1]!s_west_maxnetprofit($A778,YEAR($B$1)+1,$B$1,180)</f>
        <v>126090000</v>
      </c>
      <c r="AD778">
        <f>[1]!s_west_minnetprofit($A778,YEAR($B$1)+1,$B$1,180)</f>
        <v>126090000</v>
      </c>
      <c r="AE778">
        <f>[1]!s_west_avgroe($A778,YEAR($B$1),$B$1,180)</f>
        <v>9.8999996185302699</v>
      </c>
      <c r="AF778">
        <f>IFERROR([1]!s_info_indexweight($A778,$B$1,"000016.SH"),"")</f>
        <v>0</v>
      </c>
      <c r="AG778">
        <f>IFERROR([1]!s_info_indexweight($A778,$B$1,"000300.SH"),"")</f>
        <v>0</v>
      </c>
      <c r="AH778">
        <f>IFERROR([1]!s_info_indexweight($A778,$B$1,"000905.SH"),"")</f>
        <v>0</v>
      </c>
      <c r="AI778">
        <f>IFERROR([1]!s_info_indexweight($A778,$B$1,"000852.SH"),"")</f>
        <v>2.9000000000000001E-2</v>
      </c>
    </row>
    <row r="779" spans="1:35">
      <c r="A779" t="s">
        <v>811</v>
      </c>
      <c r="B779">
        <f>[1]!s_dq_close($A779,$B$1,3)</f>
        <v>51.29</v>
      </c>
      <c r="C779">
        <f>[1]!s_dq_volume($A779,$B$1)</f>
        <v>13263558</v>
      </c>
      <c r="D779">
        <f>[1]!s_dq_amount($A779,$B$1)</f>
        <v>679270476</v>
      </c>
      <c r="E779">
        <f>[1]!s_dq_turn($A779,$B$1)</f>
        <v>1.4535477868498801</v>
      </c>
      <c r="F779">
        <f>[1]!S_VAL_MV($A779,$B$1)</f>
        <v>53457200376.82</v>
      </c>
      <c r="G779">
        <f>[1]!s_val_ev($A779,$B$1)</f>
        <v>51187142148.468597</v>
      </c>
      <c r="H779">
        <f>[1]!s_val_ev1($A779,$B$1)</f>
        <v>81474116545.858597</v>
      </c>
      <c r="I779">
        <f>IFERROR([1]!s_mq_amount($A779,$B$1),"")</f>
        <v>1310141099</v>
      </c>
      <c r="J779">
        <f>[1]!s_val_pe_ttm($A779,$B$1)</f>
        <v>29.453077316284201</v>
      </c>
      <c r="K779">
        <f>[1]!s_val_pb_lf($A779,$B$1)</f>
        <v>2.25239825248718</v>
      </c>
      <c r="L779">
        <f>[1]!s_val_dividendyield2($A779,$B$1)</f>
        <v>0.52855319798314904</v>
      </c>
      <c r="M779">
        <f>[1]!s_val_evtoebitda($A779,$B$1)</f>
        <v>14.7704934217256</v>
      </c>
      <c r="N779">
        <f>[1]!s_risk_betar24($A779,$B$1)</f>
        <v>2.4177999496460001</v>
      </c>
      <c r="O779">
        <f>[1]!s_profitnotice_changeratio($A779,$B$1)</f>
        <v>0</v>
      </c>
      <c r="P779">
        <f>IFERROR([1]!i_pq_pctchange($A779,TEXT(DATE(YEAR($B$1),1,1),"yyyy-mm-dd"),$B$1),"")</f>
        <v>10.705806173106</v>
      </c>
      <c r="Q779">
        <f>[1]!s_west_netprofit($A779,YEAR($B$1),$B$1,180)</f>
        <v>2725534000</v>
      </c>
      <c r="R779">
        <f>[1]!s_west_eps($A779,YEAR($B$1),$B$1,180)</f>
        <v>2.6150000095367401</v>
      </c>
      <c r="S779">
        <f>[1]!s_west_instnum_np($A779,YEAR($B$1),$B$1,180)</f>
        <v>5</v>
      </c>
      <c r="T779">
        <f>[1]!s_west_stdnetprofit($A779,YEAR($B$1),$B$1,180)</f>
        <v>461115209</v>
      </c>
      <c r="U779">
        <f>[1]!s_west_mediannetprofit($A779,YEAR($B$1),$B$1,180)</f>
        <v>3013670000</v>
      </c>
      <c r="V779">
        <f>[1]!s_west_maxnetprofit($A779,YEAR($B$1),$B$1,180)</f>
        <v>3052000000</v>
      </c>
      <c r="W779">
        <f>[1]!s_west_minnetprofit($A779,YEAR($B$1),$B$1,180)</f>
        <v>2012000000</v>
      </c>
      <c r="X779">
        <f>[1]!s_west_netprofit($A779,YEAR($B$1)+1,$B$1,180)</f>
        <v>3313848000</v>
      </c>
      <c r="Y779">
        <f>[1]!s_west_eps($A779,YEAR($B$1)+1,$B$1,180)</f>
        <v>3.1795001029968302</v>
      </c>
      <c r="Z779">
        <f>[1]!s_west_instnum_np($A779,YEAR($B$1)+1,$B$1,180)</f>
        <v>5</v>
      </c>
      <c r="AA779">
        <f>[1]!s_west_stdnetprofit($A779,YEAR($B$1)+1,$B$1,180)</f>
        <v>581438144</v>
      </c>
      <c r="AB779">
        <f>[1]!s_west_mediannetprofit($A779,YEAR($B$1)+1,$B$1,180)</f>
        <v>3602000000</v>
      </c>
      <c r="AC779">
        <f>[1]!s_west_maxnetprofit($A779,YEAR($B$1)+1,$B$1,180)</f>
        <v>3848240000</v>
      </c>
      <c r="AD779">
        <f>[1]!s_west_minnetprofit($A779,YEAR($B$1)+1,$B$1,180)</f>
        <v>2433000000</v>
      </c>
      <c r="AE779">
        <f>[1]!s_west_avgroe($A779,YEAR($B$1),$B$1,180)</f>
        <v>10.326000213623001</v>
      </c>
      <c r="AF779">
        <f>IFERROR([1]!s_info_indexweight($A779,$B$1,"000016.SH"),"")</f>
        <v>0</v>
      </c>
      <c r="AG779">
        <f>IFERROR([1]!s_info_indexweight($A779,$B$1,"000300.SH"),"")</f>
        <v>0</v>
      </c>
      <c r="AH779">
        <f>IFERROR([1]!s_info_indexweight($A779,$B$1,"000905.SH"),"")</f>
        <v>0.23300000000000001</v>
      </c>
      <c r="AI779">
        <f>IFERROR([1]!s_info_indexweight($A779,$B$1,"000852.SH"),"")</f>
        <v>0</v>
      </c>
    </row>
    <row r="780" spans="1:35">
      <c r="A780" t="s">
        <v>812</v>
      </c>
      <c r="B780">
        <f>[1]!s_dq_close($A780,$B$1,3)</f>
        <v>18.3</v>
      </c>
      <c r="C780">
        <f>[1]!s_dq_volume($A780,$B$1)</f>
        <v>30574037</v>
      </c>
      <c r="D780">
        <f>[1]!s_dq_amount($A780,$B$1)</f>
        <v>544041072</v>
      </c>
      <c r="E780">
        <f>[1]!s_dq_turn($A780,$B$1)</f>
        <v>8.7473488082140793</v>
      </c>
      <c r="F780">
        <f>[1]!S_VAL_MV($A780,$B$1)</f>
        <v>7845373693.5</v>
      </c>
      <c r="G780">
        <f>[1]!s_val_ev($A780,$B$1)</f>
        <v>7845373693.5</v>
      </c>
      <c r="H780">
        <f>[1]!s_val_ev1($A780,$B$1)</f>
        <v>8112267900.3900003</v>
      </c>
      <c r="I780">
        <f>IFERROR([1]!s_mq_amount($A780,$B$1),"")</f>
        <v>786433867</v>
      </c>
      <c r="J780">
        <f>[1]!s_val_pe_ttm($A780,$B$1)</f>
        <v>78.948509216308594</v>
      </c>
      <c r="K780">
        <f>[1]!s_val_pb_lf($A780,$B$1)</f>
        <v>3.5263812541961701</v>
      </c>
      <c r="L780">
        <f>[1]!s_val_dividendyield2($A780,$B$1)</f>
        <v>0.270741986676788</v>
      </c>
      <c r="M780">
        <f>[1]!s_val_evtoebitda($A780,$B$1)</f>
        <v>54.322220756921297</v>
      </c>
      <c r="N780">
        <f>[1]!s_risk_betar24($A780,$B$1)</f>
        <v>3.7502000331878702</v>
      </c>
      <c r="O780">
        <f>[1]!s_profitnotice_changeratio($A780,$B$1)</f>
        <v>0</v>
      </c>
      <c r="P780">
        <f>IFERROR([1]!i_pq_pctchange($A780,TEXT(DATE(YEAR($B$1),1,1),"yyyy-mm-dd"),$B$1),"")</f>
        <v>-13.5992420281154</v>
      </c>
      <c r="Q780">
        <f>[1]!s_west_netprofit($A780,YEAR($B$1),$B$1,180)</f>
        <v>0</v>
      </c>
      <c r="R780">
        <f>[1]!s_west_eps($A780,YEAR($B$1),$B$1,180)</f>
        <v>0</v>
      </c>
      <c r="S780">
        <f>[1]!s_west_instnum_np($A780,YEAR($B$1),$B$1,180)</f>
        <v>0</v>
      </c>
      <c r="T780">
        <f>[1]!s_west_stdnetprofit($A780,YEAR($B$1),$B$1,180)</f>
        <v>0</v>
      </c>
      <c r="U780">
        <f>[1]!s_west_mediannetprofit($A780,YEAR($B$1),$B$1,180)</f>
        <v>0</v>
      </c>
      <c r="V780">
        <f>[1]!s_west_maxnetprofit($A780,YEAR($B$1),$B$1,180)</f>
        <v>0</v>
      </c>
      <c r="W780">
        <f>[1]!s_west_minnetprofit($A780,YEAR($B$1),$B$1,180)</f>
        <v>0</v>
      </c>
      <c r="X780">
        <f>[1]!s_west_netprofit($A780,YEAR($B$1)+1,$B$1,180)</f>
        <v>0</v>
      </c>
      <c r="Y780">
        <f>[1]!s_west_eps($A780,YEAR($B$1)+1,$B$1,180)</f>
        <v>0</v>
      </c>
      <c r="Z780">
        <f>[1]!s_west_instnum_np($A780,YEAR($B$1)+1,$B$1,180)</f>
        <v>0</v>
      </c>
      <c r="AA780">
        <f>[1]!s_west_stdnetprofit($A780,YEAR($B$1)+1,$B$1,180)</f>
        <v>0</v>
      </c>
      <c r="AB780">
        <f>[1]!s_west_mediannetprofit($A780,YEAR($B$1)+1,$B$1,180)</f>
        <v>0</v>
      </c>
      <c r="AC780">
        <f>[1]!s_west_maxnetprofit($A780,YEAR($B$1)+1,$B$1,180)</f>
        <v>0</v>
      </c>
      <c r="AD780">
        <f>[1]!s_west_minnetprofit($A780,YEAR($B$1)+1,$B$1,180)</f>
        <v>0</v>
      </c>
      <c r="AE780">
        <f>[1]!s_west_avgroe($A780,YEAR($B$1),$B$1,180)</f>
        <v>0</v>
      </c>
      <c r="AF780">
        <f>IFERROR([1]!s_info_indexweight($A780,$B$1,"000016.SH"),"")</f>
        <v>0</v>
      </c>
      <c r="AG780">
        <f>IFERROR([1]!s_info_indexweight($A780,$B$1,"000300.SH"),"")</f>
        <v>0</v>
      </c>
      <c r="AH780">
        <f>IFERROR([1]!s_info_indexweight($A780,$B$1,"000905.SH"),"")</f>
        <v>0</v>
      </c>
      <c r="AI780">
        <f>IFERROR([1]!s_info_indexweight($A780,$B$1,"000852.SH"),"")</f>
        <v>5.8000000000000003E-2</v>
      </c>
    </row>
    <row r="781" spans="1:35">
      <c r="A781" t="s">
        <v>813</v>
      </c>
      <c r="B781">
        <f>[1]!s_dq_close($A781,$B$1,3)</f>
        <v>20.22</v>
      </c>
      <c r="C781">
        <f>[1]!s_dq_volume($A781,$B$1)</f>
        <v>5353050</v>
      </c>
      <c r="D781">
        <f>[1]!s_dq_amount($A781,$B$1)</f>
        <v>108247704</v>
      </c>
      <c r="E781">
        <f>[1]!s_dq_turn($A781,$B$1)</f>
        <v>1.7964049611201101</v>
      </c>
      <c r="F781">
        <f>[1]!S_VAL_MV($A781,$B$1)</f>
        <v>8781950683.0799999</v>
      </c>
      <c r="G781">
        <f>[1]!s_val_ev($A781,$B$1)</f>
        <v>8781950683.0799999</v>
      </c>
      <c r="H781">
        <f>[1]!s_val_ev1($A781,$B$1)</f>
        <v>11089274981.01</v>
      </c>
      <c r="I781">
        <f>IFERROR([1]!s_mq_amount($A781,$B$1),"")</f>
        <v>242201766</v>
      </c>
      <c r="J781">
        <f>[1]!s_val_pe_ttm($A781,$B$1)</f>
        <v>10.655168533325201</v>
      </c>
      <c r="K781">
        <f>[1]!s_val_pb_lf($A781,$B$1)</f>
        <v>2.4932956695556601</v>
      </c>
      <c r="L781">
        <f>[1]!s_val_dividendyield2($A781,$B$1)</f>
        <v>1.0880311572700301</v>
      </c>
      <c r="M781">
        <f>[1]!s_val_evtoebitda($A781,$B$1)</f>
        <v>8.2094357672753606</v>
      </c>
      <c r="N781">
        <f>[1]!s_risk_betar24($A781,$B$1)</f>
        <v>1.4217000007629399</v>
      </c>
      <c r="O781">
        <f>[1]!s_profitnotice_changeratio($A781,$B$1)</f>
        <v>0</v>
      </c>
      <c r="P781">
        <f>IFERROR([1]!i_pq_pctchange($A781,TEXT(DATE(YEAR($B$1),1,1),"yyyy-mm-dd"),$B$1),"")</f>
        <v>-37.690107335253401</v>
      </c>
      <c r="Q781">
        <f>[1]!s_west_netprofit($A781,YEAR($B$1),$B$1,180)</f>
        <v>1060166667</v>
      </c>
      <c r="R781">
        <f>[1]!s_west_eps($A781,YEAR($B$1),$B$1,180)</f>
        <v>2.44099998474121</v>
      </c>
      <c r="S781">
        <f>[1]!s_west_instnum_np($A781,YEAR($B$1),$B$1,180)</f>
        <v>6</v>
      </c>
      <c r="T781">
        <f>[1]!s_west_stdnetprofit($A781,YEAR($B$1),$B$1,180)</f>
        <v>61629268</v>
      </c>
      <c r="U781">
        <f>[1]!s_west_mediannetprofit($A781,YEAR($B$1),$B$1,180)</f>
        <v>1083500000</v>
      </c>
      <c r="V781">
        <f>[1]!s_west_maxnetprofit($A781,YEAR($B$1),$B$1,180)</f>
        <v>1125000000</v>
      </c>
      <c r="W781">
        <f>[1]!s_west_minnetprofit($A781,YEAR($B$1),$B$1,180)</f>
        <v>974000000</v>
      </c>
      <c r="X781">
        <f>[1]!s_west_netprofit($A781,YEAR($B$1)+1,$B$1,180)</f>
        <v>1320166667</v>
      </c>
      <c r="Y781">
        <f>[1]!s_west_eps($A781,YEAR($B$1)+1,$B$1,180)</f>
        <v>3.03959989547729</v>
      </c>
      <c r="Z781">
        <f>[1]!s_west_instnum_np($A781,YEAR($B$1)+1,$B$1,180)</f>
        <v>6</v>
      </c>
      <c r="AA781">
        <f>[1]!s_west_stdnetprofit($A781,YEAR($B$1)+1,$B$1,180)</f>
        <v>70081143</v>
      </c>
      <c r="AB781">
        <f>[1]!s_west_mediannetprofit($A781,YEAR($B$1)+1,$B$1,180)</f>
        <v>1327500000</v>
      </c>
      <c r="AC781">
        <f>[1]!s_west_maxnetprofit($A781,YEAR($B$1)+1,$B$1,180)</f>
        <v>1403000000</v>
      </c>
      <c r="AD781">
        <f>[1]!s_west_minnetprofit($A781,YEAR($B$1)+1,$B$1,180)</f>
        <v>1229000000</v>
      </c>
      <c r="AE781">
        <f>[1]!s_west_avgroe($A781,YEAR($B$1),$B$1,180)</f>
        <v>23.850000381469702</v>
      </c>
      <c r="AF781">
        <f>IFERROR([1]!s_info_indexweight($A781,$B$1,"000016.SH"),"")</f>
        <v>0</v>
      </c>
      <c r="AG781">
        <f>IFERROR([1]!s_info_indexweight($A781,$B$1,"000300.SH"),"")</f>
        <v>0</v>
      </c>
      <c r="AH781">
        <f>IFERROR([1]!s_info_indexweight($A781,$B$1,"000905.SH"),"")</f>
        <v>0</v>
      </c>
      <c r="AI781">
        <f>IFERROR([1]!s_info_indexweight($A781,$B$1,"000852.SH"),"")</f>
        <v>2.7E-2</v>
      </c>
    </row>
    <row r="782" spans="1:35">
      <c r="A782" t="s">
        <v>814</v>
      </c>
      <c r="B782">
        <f>[1]!s_dq_close($A782,$B$1,3)</f>
        <v>146.75</v>
      </c>
      <c r="C782">
        <f>[1]!s_dq_volume($A782,$B$1)</f>
        <v>7438552</v>
      </c>
      <c r="D782">
        <f>[1]!s_dq_amount($A782,$B$1)</f>
        <v>1092551391</v>
      </c>
      <c r="E782">
        <f>[1]!s_dq_turn($A782,$B$1)</f>
        <v>4.2745115391179596</v>
      </c>
      <c r="F782">
        <f>[1]!S_VAL_MV($A782,$B$1)</f>
        <v>35588282332.5</v>
      </c>
      <c r="G782">
        <f>[1]!s_val_ev($A782,$B$1)</f>
        <v>35588282332.5</v>
      </c>
      <c r="H782">
        <f>[1]!s_val_ev1($A782,$B$1)</f>
        <v>40098607195.080002</v>
      </c>
      <c r="I782">
        <f>IFERROR([1]!s_mq_amount($A782,$B$1),"")</f>
        <v>2663188945</v>
      </c>
      <c r="J782">
        <f>[1]!s_val_pe_ttm($A782,$B$1)</f>
        <v>49.300342559814503</v>
      </c>
      <c r="K782">
        <f>[1]!s_val_pb_lf($A782,$B$1)</f>
        <v>7.6028380393981898</v>
      </c>
      <c r="L782">
        <f>[1]!s_val_dividendyield2($A782,$B$1)</f>
        <v>0.14548017214283701</v>
      </c>
      <c r="M782">
        <f>[1]!s_val_evtoebitda($A782,$B$1)</f>
        <v>32.871979800075898</v>
      </c>
      <c r="N782">
        <f>[1]!s_risk_betar24($A782,$B$1)</f>
        <v>0.91089999675750699</v>
      </c>
      <c r="O782">
        <f>[1]!s_profitnotice_changeratio($A782,$B$1)</f>
        <v>0</v>
      </c>
      <c r="P782">
        <f>IFERROR([1]!i_pq_pctchange($A782,TEXT(DATE(YEAR($B$1),1,1),"yyyy-mm-dd"),$B$1),"")</f>
        <v>22.248983599991899</v>
      </c>
      <c r="Q782">
        <f>[1]!s_west_netprofit($A782,YEAR($B$1),$B$1,180)</f>
        <v>1061144615</v>
      </c>
      <c r="R782">
        <f>[1]!s_west_eps($A782,YEAR($B$1),$B$1,180)</f>
        <v>4.3756999969482404</v>
      </c>
      <c r="S782">
        <f>[1]!s_west_instnum_np($A782,YEAR($B$1),$B$1,180)</f>
        <v>13</v>
      </c>
      <c r="T782">
        <f>[1]!s_west_stdnetprofit($A782,YEAR($B$1),$B$1,180)</f>
        <v>123996069</v>
      </c>
      <c r="U782">
        <f>[1]!s_west_mediannetprofit($A782,YEAR($B$1),$B$1,180)</f>
        <v>1024000000</v>
      </c>
      <c r="V782">
        <f>[1]!s_west_maxnetprofit($A782,YEAR($B$1),$B$1,180)</f>
        <v>1212000000</v>
      </c>
      <c r="W782">
        <f>[1]!s_west_minnetprofit($A782,YEAR($B$1),$B$1,180)</f>
        <v>762000000</v>
      </c>
      <c r="X782">
        <f>[1]!s_west_netprofit($A782,YEAR($B$1)+1,$B$1,180)</f>
        <v>1507182308</v>
      </c>
      <c r="Y782">
        <f>[1]!s_west_eps($A782,YEAR($B$1)+1,$B$1,180)</f>
        <v>6.2149000167846697</v>
      </c>
      <c r="Z782">
        <f>[1]!s_west_instnum_np($A782,YEAR($B$1)+1,$B$1,180)</f>
        <v>13</v>
      </c>
      <c r="AA782">
        <f>[1]!s_west_stdnetprofit($A782,YEAR($B$1)+1,$B$1,180)</f>
        <v>219446756</v>
      </c>
      <c r="AB782">
        <f>[1]!s_west_mediannetprofit($A782,YEAR($B$1)+1,$B$1,180)</f>
        <v>1512000000</v>
      </c>
      <c r="AC782">
        <f>[1]!s_west_maxnetprofit($A782,YEAR($B$1)+1,$B$1,180)</f>
        <v>1848000000</v>
      </c>
      <c r="AD782">
        <f>[1]!s_west_minnetprofit($A782,YEAR($B$1)+1,$B$1,180)</f>
        <v>965000000</v>
      </c>
      <c r="AE782">
        <f>[1]!s_west_avgroe($A782,YEAR($B$1),$B$1,180)</f>
        <v>20.927700042724599</v>
      </c>
      <c r="AF782">
        <f>IFERROR([1]!s_info_indexweight($A782,$B$1,"000016.SH"),"")</f>
        <v>0</v>
      </c>
      <c r="AG782">
        <f>IFERROR([1]!s_info_indexweight($A782,$B$1,"000300.SH"),"")</f>
        <v>0</v>
      </c>
      <c r="AH782">
        <f>IFERROR([1]!s_info_indexweight($A782,$B$1,"000905.SH"),"")</f>
        <v>0</v>
      </c>
      <c r="AI782">
        <f>IFERROR([1]!s_info_indexweight($A782,$B$1,"000852.SH"),"")</f>
        <v>0.22900000000000001</v>
      </c>
    </row>
    <row r="783" spans="1:35">
      <c r="A783" t="s">
        <v>815</v>
      </c>
      <c r="B783">
        <f>[1]!s_dq_close($A783,$B$1,3)</f>
        <v>36.9</v>
      </c>
      <c r="C783">
        <f>[1]!s_dq_volume($A783,$B$1)</f>
        <v>5872998</v>
      </c>
      <c r="D783">
        <f>[1]!s_dq_amount($A783,$B$1)</f>
        <v>218049440</v>
      </c>
      <c r="E783">
        <f>[1]!s_dq_turn($A783,$B$1)</f>
        <v>1.3940415921862199</v>
      </c>
      <c r="F783">
        <f>[1]!S_VAL_MV($A783,$B$1)</f>
        <v>15630840000</v>
      </c>
      <c r="G783">
        <f>[1]!s_val_ev($A783,$B$1)</f>
        <v>15630840000</v>
      </c>
      <c r="H783">
        <f>[1]!s_val_ev1($A783,$B$1)</f>
        <v>16558296281.77</v>
      </c>
      <c r="I783">
        <f>IFERROR([1]!s_mq_amount($A783,$B$1),"")</f>
        <v>496167350</v>
      </c>
      <c r="J783">
        <f>[1]!s_val_pe_ttm($A783,$B$1)</f>
        <v>28.767807006835898</v>
      </c>
      <c r="K783">
        <f>[1]!s_val_pb_lf($A783,$B$1)</f>
        <v>2.55727338790894</v>
      </c>
      <c r="L783">
        <f>[1]!s_val_dividendyield2($A783,$B$1)</f>
        <v>1.7519235901589401</v>
      </c>
      <c r="M783">
        <f>[1]!s_val_evtoebitda($A783,$B$1)</f>
        <v>16.362502970720001</v>
      </c>
      <c r="N783">
        <f>[1]!s_risk_betar24($A783,$B$1)</f>
        <v>2.49950003623962</v>
      </c>
      <c r="O783">
        <f>[1]!s_profitnotice_changeratio($A783,$B$1)</f>
        <v>0</v>
      </c>
      <c r="P783">
        <f>IFERROR([1]!i_pq_pctchange($A783,TEXT(DATE(YEAR($B$1),1,1),"yyyy-mm-dd"),$B$1),"")</f>
        <v>-5.3057004924981701</v>
      </c>
      <c r="Q783">
        <f>[1]!s_west_netprofit($A783,YEAR($B$1),$B$1,180)</f>
        <v>652420952</v>
      </c>
      <c r="R783">
        <f>[1]!s_west_eps($A783,YEAR($B$1),$B$1,180)</f>
        <v>1.53939998149872</v>
      </c>
      <c r="S783">
        <f>[1]!s_west_instnum_np($A783,YEAR($B$1),$B$1,180)</f>
        <v>21</v>
      </c>
      <c r="T783">
        <f>[1]!s_west_stdnetprofit($A783,YEAR($B$1),$B$1,180)</f>
        <v>27212141</v>
      </c>
      <c r="U783">
        <f>[1]!s_west_mediannetprofit($A783,YEAR($B$1),$B$1,180)</f>
        <v>649000000</v>
      </c>
      <c r="V783">
        <f>[1]!s_west_maxnetprofit($A783,YEAR($B$1),$B$1,180)</f>
        <v>722000000</v>
      </c>
      <c r="W783">
        <f>[1]!s_west_minnetprofit($A783,YEAR($B$1),$B$1,180)</f>
        <v>617000000</v>
      </c>
      <c r="X783">
        <f>[1]!s_west_netprofit($A783,YEAR($B$1)+1,$B$1,180)</f>
        <v>760926667</v>
      </c>
      <c r="Y783">
        <f>[1]!s_west_eps($A783,YEAR($B$1)+1,$B$1,180)</f>
        <v>1.79540002346039</v>
      </c>
      <c r="Z783">
        <f>[1]!s_west_instnum_np($A783,YEAR($B$1)+1,$B$1,180)</f>
        <v>21</v>
      </c>
      <c r="AA783">
        <f>[1]!s_west_stdnetprofit($A783,YEAR($B$1)+1,$B$1,180)</f>
        <v>49908624</v>
      </c>
      <c r="AB783">
        <f>[1]!s_west_mediannetprofit($A783,YEAR($B$1)+1,$B$1,180)</f>
        <v>742000000</v>
      </c>
      <c r="AC783">
        <f>[1]!s_west_maxnetprofit($A783,YEAR($B$1)+1,$B$1,180)</f>
        <v>876000000</v>
      </c>
      <c r="AD783">
        <f>[1]!s_west_minnetprofit($A783,YEAR($B$1)+1,$B$1,180)</f>
        <v>696120000</v>
      </c>
      <c r="AE783">
        <f>[1]!s_west_avgroe($A783,YEAR($B$1),$B$1,180)</f>
        <v>9.9138002395629901</v>
      </c>
      <c r="AF783">
        <f>IFERROR([1]!s_info_indexweight($A783,$B$1,"000016.SH"),"")</f>
        <v>0</v>
      </c>
      <c r="AG783">
        <f>IFERROR([1]!s_info_indexweight($A783,$B$1,"000300.SH"),"")</f>
        <v>0</v>
      </c>
      <c r="AH783">
        <f>IFERROR([1]!s_info_indexweight($A783,$B$1,"000905.SH"),"")</f>
        <v>7.5999999999999998E-2</v>
      </c>
      <c r="AI783">
        <f>IFERROR([1]!s_info_indexweight($A783,$B$1,"000852.SH"),"")</f>
        <v>0</v>
      </c>
    </row>
    <row r="784" spans="1:35">
      <c r="A784" t="s">
        <v>816</v>
      </c>
      <c r="B784">
        <f>[1]!s_dq_close($A784,$B$1,3)</f>
        <v>191.67</v>
      </c>
      <c r="C784">
        <f>[1]!s_dq_volume($A784,$B$1)</f>
        <v>2920501</v>
      </c>
      <c r="D784">
        <f>[1]!s_dq_amount($A784,$B$1)</f>
        <v>562209465</v>
      </c>
      <c r="E784">
        <f>[1]!s_dq_turn($A784,$B$1)</f>
        <v>1.61085705701729</v>
      </c>
      <c r="F784">
        <f>[1]!S_VAL_MV($A784,$B$1)</f>
        <v>37822924978.559998</v>
      </c>
      <c r="G784">
        <f>[1]!s_val_ev($A784,$B$1)</f>
        <v>37822924978.559998</v>
      </c>
      <c r="H784">
        <f>[1]!s_val_ev1($A784,$B$1)</f>
        <v>39852956916.669998</v>
      </c>
      <c r="I784">
        <f>IFERROR([1]!s_mq_amount($A784,$B$1),"")</f>
        <v>1332095596</v>
      </c>
      <c r="J784">
        <f>[1]!s_val_pe_ttm($A784,$B$1)</f>
        <v>21.496109008789102</v>
      </c>
      <c r="K784">
        <f>[1]!s_val_pb_lf($A784,$B$1)</f>
        <v>19.644386291503899</v>
      </c>
      <c r="L784">
        <f>[1]!s_val_dividendyield2($A784,$B$1)</f>
        <v>0.50480782798826396</v>
      </c>
      <c r="M784">
        <f>[1]!s_val_evtoebitda($A784,$B$1)</f>
        <v>9.6081049727375607</v>
      </c>
      <c r="N784">
        <f>[1]!s_risk_betar24($A784,$B$1)</f>
        <v>0.47600001096725503</v>
      </c>
      <c r="O784">
        <f>[1]!s_profitnotice_changeratio($A784,$B$1)</f>
        <v>0</v>
      </c>
      <c r="P784">
        <f>IFERROR([1]!i_pq_pctchange($A784,TEXT(DATE(YEAR($B$1),1,1),"yyyy-mm-dd"),$B$1),"")</f>
        <v>-4.3206633852699801</v>
      </c>
      <c r="Q784">
        <f>[1]!s_west_netprofit($A784,YEAR($B$1),$B$1,180)</f>
        <v>2344502892</v>
      </c>
      <c r="R784">
        <f>[1]!s_west_eps($A784,YEAR($B$1),$B$1,180)</f>
        <v>11.8809003829956</v>
      </c>
      <c r="S784">
        <f>[1]!s_west_instnum_np($A784,YEAR($B$1),$B$1,180)</f>
        <v>26</v>
      </c>
      <c r="T784">
        <f>[1]!s_west_stdnetprofit($A784,YEAR($B$1),$B$1,180)</f>
        <v>209207822</v>
      </c>
      <c r="U784">
        <f>[1]!s_west_mediannetprofit($A784,YEAR($B$1),$B$1,180)</f>
        <v>2366000000</v>
      </c>
      <c r="V784">
        <f>[1]!s_west_maxnetprofit($A784,YEAR($B$1),$B$1,180)</f>
        <v>2725000000</v>
      </c>
      <c r="W784">
        <f>[1]!s_west_minnetprofit($A784,YEAR($B$1),$B$1,180)</f>
        <v>2017000000</v>
      </c>
      <c r="X784">
        <f>[1]!s_west_netprofit($A784,YEAR($B$1)+1,$B$1,180)</f>
        <v>3006266892</v>
      </c>
      <c r="Y784">
        <f>[1]!s_west_eps($A784,YEAR($B$1)+1,$B$1,180)</f>
        <v>15.2343997955322</v>
      </c>
      <c r="Z784">
        <f>[1]!s_west_instnum_np($A784,YEAR($B$1)+1,$B$1,180)</f>
        <v>26</v>
      </c>
      <c r="AA784">
        <f>[1]!s_west_stdnetprofit($A784,YEAR($B$1)+1,$B$1,180)</f>
        <v>352115961</v>
      </c>
      <c r="AB784">
        <f>[1]!s_west_mediannetprofit($A784,YEAR($B$1)+1,$B$1,180)</f>
        <v>3003000000</v>
      </c>
      <c r="AC784">
        <f>[1]!s_west_maxnetprofit($A784,YEAR($B$1)+1,$B$1,180)</f>
        <v>3788000000</v>
      </c>
      <c r="AD784">
        <f>[1]!s_west_minnetprofit($A784,YEAR($B$1)+1,$B$1,180)</f>
        <v>2541000000</v>
      </c>
      <c r="AE784">
        <f>[1]!s_west_avgroe($A784,YEAR($B$1),$B$1,180)</f>
        <v>68.799598693847699</v>
      </c>
      <c r="AF784">
        <f>IFERROR([1]!s_info_indexweight($A784,$B$1,"000016.SH"),"")</f>
        <v>0</v>
      </c>
      <c r="AG784">
        <f>IFERROR([1]!s_info_indexweight($A784,$B$1,"000300.SH"),"")</f>
        <v>0</v>
      </c>
      <c r="AH784">
        <f>IFERROR([1]!s_info_indexweight($A784,$B$1,"000905.SH"),"")</f>
        <v>0.16300000000000001</v>
      </c>
      <c r="AI784">
        <f>IFERROR([1]!s_info_indexweight($A784,$B$1,"000852.SH"),"")</f>
        <v>0</v>
      </c>
    </row>
    <row r="785" spans="1:35">
      <c r="A785" t="s">
        <v>817</v>
      </c>
      <c r="B785">
        <f>[1]!s_dq_close($A785,$B$1,3)</f>
        <v>35.17</v>
      </c>
      <c r="C785">
        <f>[1]!s_dq_volume($A785,$B$1)</f>
        <v>2371360</v>
      </c>
      <c r="D785">
        <f>[1]!s_dq_amount($A785,$B$1)</f>
        <v>83361990</v>
      </c>
      <c r="E785">
        <f>[1]!s_dq_turn($A785,$B$1)</f>
        <v>0.20320270308541399</v>
      </c>
      <c r="F785">
        <f>[1]!S_VAL_MV($A785,$B$1)</f>
        <v>41043390000</v>
      </c>
      <c r="G785">
        <f>[1]!s_val_ev($A785,$B$1)</f>
        <v>41043390000</v>
      </c>
      <c r="H785">
        <f>[1]!s_val_ev1($A785,$B$1)</f>
        <v>44055343941.669998</v>
      </c>
      <c r="I785">
        <f>IFERROR([1]!s_mq_amount($A785,$B$1),"")</f>
        <v>171522220</v>
      </c>
      <c r="J785">
        <f>[1]!s_val_pe_ttm($A785,$B$1)</f>
        <v>14.509165763855</v>
      </c>
      <c r="K785">
        <f>[1]!s_val_pb_lf($A785,$B$1)</f>
        <v>2.7163360118865998</v>
      </c>
      <c r="L785">
        <f>[1]!s_val_dividendyield2($A785,$B$1)</f>
        <v>5.9709980096673299</v>
      </c>
      <c r="M785">
        <f>[1]!s_val_evtoebitda($A785,$B$1)</f>
        <v>7.5572013137649501</v>
      </c>
      <c r="N785">
        <f>[1]!s_risk_betar24($A785,$B$1)</f>
        <v>0.71899998188018799</v>
      </c>
      <c r="O785">
        <f>[1]!s_profitnotice_changeratio($A785,$B$1)</f>
        <v>0</v>
      </c>
      <c r="P785">
        <f>IFERROR([1]!i_pq_pctchange($A785,TEXT(DATE(YEAR($B$1),1,1),"yyyy-mm-dd"),$B$1),"")</f>
        <v>-27.829234790867499</v>
      </c>
      <c r="Q785">
        <f>[1]!s_west_netprofit($A785,YEAR($B$1),$B$1,180)</f>
        <v>3241216552</v>
      </c>
      <c r="R785">
        <f>[1]!s_west_eps($A785,YEAR($B$1),$B$1,180)</f>
        <v>2.7774000167846702</v>
      </c>
      <c r="S785">
        <f>[1]!s_west_instnum_np($A785,YEAR($B$1),$B$1,180)</f>
        <v>29</v>
      </c>
      <c r="T785">
        <f>[1]!s_west_stdnetprofit($A785,YEAR($B$1),$B$1,180)</f>
        <v>310761059</v>
      </c>
      <c r="U785">
        <f>[1]!s_west_mediannetprofit($A785,YEAR($B$1),$B$1,180)</f>
        <v>3106000000</v>
      </c>
      <c r="V785">
        <f>[1]!s_west_maxnetprofit($A785,YEAR($B$1),$B$1,180)</f>
        <v>3880000000</v>
      </c>
      <c r="W785">
        <f>[1]!s_west_minnetprofit($A785,YEAR($B$1),$B$1,180)</f>
        <v>2794000000</v>
      </c>
      <c r="X785">
        <f>[1]!s_west_netprofit($A785,YEAR($B$1)+1,$B$1,180)</f>
        <v>3815625517</v>
      </c>
      <c r="Y785">
        <f>[1]!s_west_eps($A785,YEAR($B$1)+1,$B$1,180)</f>
        <v>3.2695999145507799</v>
      </c>
      <c r="Z785">
        <f>[1]!s_west_instnum_np($A785,YEAR($B$1)+1,$B$1,180)</f>
        <v>29</v>
      </c>
      <c r="AA785">
        <f>[1]!s_west_stdnetprofit($A785,YEAR($B$1)+1,$B$1,180)</f>
        <v>264507968</v>
      </c>
      <c r="AB785">
        <f>[1]!s_west_mediannetprofit($A785,YEAR($B$1)+1,$B$1,180)</f>
        <v>3897020000</v>
      </c>
      <c r="AC785">
        <f>[1]!s_west_maxnetprofit($A785,YEAR($B$1)+1,$B$1,180)</f>
        <v>4382000000</v>
      </c>
      <c r="AD785">
        <f>[1]!s_west_minnetprofit($A785,YEAR($B$1)+1,$B$1,180)</f>
        <v>3321000000</v>
      </c>
      <c r="AE785">
        <f>[1]!s_west_avgroe($A785,YEAR($B$1),$B$1,180)</f>
        <v>18.292800903320298</v>
      </c>
      <c r="AF785">
        <f>IFERROR([1]!s_info_indexweight($A785,$B$1,"000016.SH"),"")</f>
        <v>0</v>
      </c>
      <c r="AG785">
        <f>IFERROR([1]!s_info_indexweight($A785,$B$1,"000300.SH"),"")</f>
        <v>2.3E-2</v>
      </c>
      <c r="AH785">
        <f>IFERROR([1]!s_info_indexweight($A785,$B$1,"000905.SH"),"")</f>
        <v>0</v>
      </c>
      <c r="AI785">
        <f>IFERROR([1]!s_info_indexweight($A785,$B$1,"000852.SH"),"")</f>
        <v>0</v>
      </c>
    </row>
    <row r="786" spans="1:35">
      <c r="A786" t="s">
        <v>818</v>
      </c>
      <c r="B786">
        <f>[1]!s_dq_close($A786,$B$1,3)</f>
        <v>27</v>
      </c>
      <c r="C786">
        <f>[1]!s_dq_volume($A786,$B$1)</f>
        <v>14447826</v>
      </c>
      <c r="D786">
        <f>[1]!s_dq_amount($A786,$B$1)</f>
        <v>393093130</v>
      </c>
      <c r="E786">
        <f>[1]!s_dq_turn($A786,$B$1)</f>
        <v>2.6624718126889699</v>
      </c>
      <c r="F786">
        <f>[1]!S_VAL_MV($A786,$B$1)</f>
        <v>146382971472</v>
      </c>
      <c r="G786">
        <f>[1]!s_val_ev($A786,$B$1)</f>
        <v>146382971472</v>
      </c>
      <c r="H786">
        <f>[1]!s_val_ev1($A786,$B$1)</f>
        <v>232465357472</v>
      </c>
      <c r="I786">
        <f>IFERROR([1]!s_mq_amount($A786,$B$1),"")</f>
        <v>888200859</v>
      </c>
      <c r="J786">
        <f>[1]!s_val_pe_ttm($A786,$B$1)</f>
        <v>40.0696830749512</v>
      </c>
      <c r="K786">
        <f>[1]!s_val_pb_lf($A786,$B$1)</f>
        <v>1.51483225822449</v>
      </c>
      <c r="L786">
        <f>[1]!s_val_dividendyield2($A786,$B$1)</f>
        <v>0.85185185185185197</v>
      </c>
      <c r="M786">
        <f>[1]!s_val_evtoebitda($A786,$B$1)</f>
        <v>19.2372621968413</v>
      </c>
      <c r="N786">
        <f>[1]!s_risk_betar24($A786,$B$1)</f>
        <v>1.71519994735718</v>
      </c>
      <c r="O786">
        <f>[1]!s_profitnotice_changeratio($A786,$B$1)</f>
        <v>0</v>
      </c>
      <c r="P786">
        <f>IFERROR([1]!i_pq_pctchange($A786,TEXT(DATE(YEAR($B$1),1,1),"yyyy-mm-dd"),$B$1),"")</f>
        <v>-5.2203381969037004</v>
      </c>
      <c r="Q786">
        <f>[1]!s_west_netprofit($A786,YEAR($B$1),$B$1,180)</f>
        <v>4290425000</v>
      </c>
      <c r="R786">
        <f>[1]!s_west_eps($A786,YEAR($B$1),$B$1,180)</f>
        <v>0.79129999876022294</v>
      </c>
      <c r="S786">
        <f>[1]!s_west_instnum_np($A786,YEAR($B$1),$B$1,180)</f>
        <v>4</v>
      </c>
      <c r="T786">
        <f>[1]!s_west_stdnetprofit($A786,YEAR($B$1),$B$1,180)</f>
        <v>370103755</v>
      </c>
      <c r="U786">
        <f>[1]!s_west_mediannetprofit($A786,YEAR($B$1),$B$1,180)</f>
        <v>4278350000</v>
      </c>
      <c r="V786">
        <f>[1]!s_west_maxnetprofit($A786,YEAR($B$1),$B$1,180)</f>
        <v>4754000000</v>
      </c>
      <c r="W786">
        <f>[1]!s_west_minnetprofit($A786,YEAR($B$1),$B$1,180)</f>
        <v>3851000000</v>
      </c>
      <c r="X786">
        <f>[1]!s_west_netprofit($A786,YEAR($B$1)+1,$B$1,180)</f>
        <v>5278395000</v>
      </c>
      <c r="Y786">
        <f>[1]!s_west_eps($A786,YEAR($B$1)+1,$B$1,180)</f>
        <v>0.97359997034072898</v>
      </c>
      <c r="Z786">
        <f>[1]!s_west_instnum_np($A786,YEAR($B$1)+1,$B$1,180)</f>
        <v>4</v>
      </c>
      <c r="AA786">
        <f>[1]!s_west_stdnetprofit($A786,YEAR($B$1)+1,$B$1,180)</f>
        <v>1090390559</v>
      </c>
      <c r="AB786">
        <f>[1]!s_west_mediannetprofit($A786,YEAR($B$1)+1,$B$1,180)</f>
        <v>4888290000</v>
      </c>
      <c r="AC786">
        <f>[1]!s_west_maxnetprofit($A786,YEAR($B$1)+1,$B$1,180)</f>
        <v>6884000000</v>
      </c>
      <c r="AD786">
        <f>[1]!s_west_minnetprofit($A786,YEAR($B$1)+1,$B$1,180)</f>
        <v>4453000000</v>
      </c>
      <c r="AE786">
        <f>[1]!s_west_avgroe($A786,YEAR($B$1),$B$1,180)</f>
        <v>4.3125</v>
      </c>
      <c r="AF786">
        <f>IFERROR([1]!s_info_indexweight($A786,$B$1,"000016.SH"),"")</f>
        <v>0</v>
      </c>
      <c r="AG786">
        <f>IFERROR([1]!s_info_indexweight($A786,$B$1,"000300.SH"),"")</f>
        <v>6.1899999999999997E-2</v>
      </c>
      <c r="AH786">
        <f>IFERROR([1]!s_info_indexweight($A786,$B$1,"000905.SH"),"")</f>
        <v>0</v>
      </c>
      <c r="AI786">
        <f>IFERROR([1]!s_info_indexweight($A786,$B$1,"000852.SH"),"")</f>
        <v>0</v>
      </c>
    </row>
    <row r="787" spans="1:35">
      <c r="A787" t="s">
        <v>819</v>
      </c>
      <c r="B787">
        <f>[1]!s_dq_close($A787,$B$1,3)</f>
        <v>30.01</v>
      </c>
      <c r="C787">
        <f>[1]!s_dq_volume($A787,$B$1)</f>
        <v>5811678</v>
      </c>
      <c r="D787">
        <f>[1]!s_dq_amount($A787,$B$1)</f>
        <v>176685467</v>
      </c>
      <c r="E787">
        <f>[1]!s_dq_turn($A787,$B$1)</f>
        <v>2.5310793435601702</v>
      </c>
      <c r="F787">
        <f>[1]!S_VAL_MV($A787,$B$1)</f>
        <v>7299051286.3599997</v>
      </c>
      <c r="G787">
        <f>[1]!s_val_ev($A787,$B$1)</f>
        <v>7299051286.3599997</v>
      </c>
      <c r="H787">
        <f>[1]!s_val_ev1($A787,$B$1)</f>
        <v>7316880015.6599998</v>
      </c>
      <c r="I787">
        <f>IFERROR([1]!s_mq_amount($A787,$B$1),"")</f>
        <v>310896974</v>
      </c>
      <c r="J787">
        <f>[1]!s_val_pe_ttm($A787,$B$1)</f>
        <v>52.326709747314503</v>
      </c>
      <c r="K787">
        <f>[1]!s_val_pb_lf($A787,$B$1)</f>
        <v>5.5381193161010698</v>
      </c>
      <c r="L787">
        <f>[1]!s_val_dividendyield2($A787,$B$1)</f>
        <v>0.66418309035031098</v>
      </c>
      <c r="M787">
        <f>[1]!s_val_evtoebitda($A787,$B$1)</f>
        <v>33.888798184494398</v>
      </c>
      <c r="N787">
        <f>[1]!s_risk_betar24($A787,$B$1)</f>
        <v>0.61640000343322798</v>
      </c>
      <c r="O787">
        <f>[1]!s_profitnotice_changeratio($A787,$B$1)</f>
        <v>0</v>
      </c>
      <c r="P787">
        <f>IFERROR([1]!i_pq_pctchange($A787,TEXT(DATE(YEAR($B$1),1,1),"yyyy-mm-dd"),$B$1),"")</f>
        <v>-23.7744475488951</v>
      </c>
      <c r="Q787">
        <f>[1]!s_west_netprofit($A787,YEAR($B$1),$B$1,180)</f>
        <v>174000000</v>
      </c>
      <c r="R787">
        <f>[1]!s_west_eps($A787,YEAR($B$1),$B$1,180)</f>
        <v>0.71539998054504395</v>
      </c>
      <c r="S787">
        <f>[1]!s_west_instnum_np($A787,YEAR($B$1),$B$1,180)</f>
        <v>1</v>
      </c>
      <c r="T787">
        <f>[1]!s_west_stdnetprofit($A787,YEAR($B$1),$B$1,180)</f>
        <v>0</v>
      </c>
      <c r="U787">
        <f>[1]!s_west_mediannetprofit($A787,YEAR($B$1),$B$1,180)</f>
        <v>174000000</v>
      </c>
      <c r="V787">
        <f>[1]!s_west_maxnetprofit($A787,YEAR($B$1),$B$1,180)</f>
        <v>174000000</v>
      </c>
      <c r="W787">
        <f>[1]!s_west_minnetprofit($A787,YEAR($B$1),$B$1,180)</f>
        <v>174000000</v>
      </c>
      <c r="X787">
        <f>[1]!s_west_netprofit($A787,YEAR($B$1)+1,$B$1,180)</f>
        <v>211000000</v>
      </c>
      <c r="Y787">
        <f>[1]!s_west_eps($A787,YEAR($B$1)+1,$B$1,180)</f>
        <v>0.86750000715255704</v>
      </c>
      <c r="Z787">
        <f>[1]!s_west_instnum_np($A787,YEAR($B$1)+1,$B$1,180)</f>
        <v>1</v>
      </c>
      <c r="AA787">
        <f>[1]!s_west_stdnetprofit($A787,YEAR($B$1)+1,$B$1,180)</f>
        <v>0</v>
      </c>
      <c r="AB787">
        <f>[1]!s_west_mediannetprofit($A787,YEAR($B$1)+1,$B$1,180)</f>
        <v>211000000</v>
      </c>
      <c r="AC787">
        <f>[1]!s_west_maxnetprofit($A787,YEAR($B$1)+1,$B$1,180)</f>
        <v>211000000</v>
      </c>
      <c r="AD787">
        <f>[1]!s_west_minnetprofit($A787,YEAR($B$1)+1,$B$1,180)</f>
        <v>211000000</v>
      </c>
      <c r="AE787">
        <f>[1]!s_west_avgroe($A787,YEAR($B$1),$B$1,180)</f>
        <v>12.300000190734901</v>
      </c>
      <c r="AF787">
        <f>IFERROR([1]!s_info_indexweight($A787,$B$1,"000016.SH"),"")</f>
        <v>0</v>
      </c>
      <c r="AG787">
        <f>IFERROR([1]!s_info_indexweight($A787,$B$1,"000300.SH"),"")</f>
        <v>0</v>
      </c>
      <c r="AH787">
        <f>IFERROR([1]!s_info_indexweight($A787,$B$1,"000905.SH"),"")</f>
        <v>0</v>
      </c>
      <c r="AI787">
        <f>IFERROR([1]!s_info_indexweight($A787,$B$1,"000852.SH"),"")</f>
        <v>3.2000000000000001E-2</v>
      </c>
    </row>
    <row r="788" spans="1:35">
      <c r="A788" t="s">
        <v>820</v>
      </c>
      <c r="B788">
        <f>[1]!s_dq_close($A788,$B$1,3)</f>
        <v>38.159999999999997</v>
      </c>
      <c r="C788">
        <f>[1]!s_dq_volume($A788,$B$1)</f>
        <v>486053</v>
      </c>
      <c r="D788">
        <f>[1]!s_dq_amount($A788,$B$1)</f>
        <v>18610757</v>
      </c>
      <c r="E788">
        <f>[1]!s_dq_turn($A788,$B$1)</f>
        <v>0.35711002853916402</v>
      </c>
      <c r="F788">
        <f>[1]!S_VAL_MV($A788,$B$1)</f>
        <v>5563966042.0799999</v>
      </c>
      <c r="G788">
        <f>[1]!s_val_ev($A788,$B$1)</f>
        <v>5563966042.0799999</v>
      </c>
      <c r="H788">
        <f>[1]!s_val_ev1($A788,$B$1)</f>
        <v>5997650481.6899996</v>
      </c>
      <c r="I788">
        <f>IFERROR([1]!s_mq_amount($A788,$B$1),"")</f>
        <v>41991068</v>
      </c>
      <c r="J788">
        <f>[1]!s_val_pe_ttm($A788,$B$1)</f>
        <v>16.045932769775401</v>
      </c>
      <c r="K788">
        <f>[1]!s_val_pb_lf($A788,$B$1)</f>
        <v>3.09870433807373</v>
      </c>
      <c r="L788">
        <f>[1]!s_val_dividendyield2($A788,$B$1)</f>
        <v>2.5945675604093501</v>
      </c>
      <c r="M788">
        <f>[1]!s_val_evtoebitda($A788,$B$1)</f>
        <v>8.7461660420075305</v>
      </c>
      <c r="N788">
        <f>[1]!s_risk_betar24($A788,$B$1)</f>
        <v>0.57169997692108199</v>
      </c>
      <c r="O788">
        <f>[1]!s_profitnotice_changeratio($A788,$B$1)</f>
        <v>0</v>
      </c>
      <c r="P788">
        <f>IFERROR([1]!i_pq_pctchange($A788,TEXT(DATE(YEAR($B$1),1,1),"yyyy-mm-dd"),$B$1),"")</f>
        <v>-26.685878962535998</v>
      </c>
      <c r="Q788">
        <f>[1]!s_west_netprofit($A788,YEAR($B$1),$B$1,180)</f>
        <v>469000000</v>
      </c>
      <c r="R788">
        <f>[1]!s_west_eps($A788,YEAR($B$1),$B$1,180)</f>
        <v>3.2123000621795699</v>
      </c>
      <c r="S788">
        <f>[1]!s_west_instnum_np($A788,YEAR($B$1),$B$1,180)</f>
        <v>1</v>
      </c>
      <c r="T788">
        <f>[1]!s_west_stdnetprofit($A788,YEAR($B$1),$B$1,180)</f>
        <v>0</v>
      </c>
      <c r="U788">
        <f>[1]!s_west_mediannetprofit($A788,YEAR($B$1),$B$1,180)</f>
        <v>469000000</v>
      </c>
      <c r="V788">
        <f>[1]!s_west_maxnetprofit($A788,YEAR($B$1),$B$1,180)</f>
        <v>469000000</v>
      </c>
      <c r="W788">
        <f>[1]!s_west_minnetprofit($A788,YEAR($B$1),$B$1,180)</f>
        <v>469000000</v>
      </c>
      <c r="X788">
        <f>[1]!s_west_netprofit($A788,YEAR($B$1)+1,$B$1,180)</f>
        <v>574000000</v>
      </c>
      <c r="Y788">
        <f>[1]!s_west_eps($A788,YEAR($B$1)+1,$B$1,180)</f>
        <v>3.9314999580383301</v>
      </c>
      <c r="Z788">
        <f>[1]!s_west_instnum_np($A788,YEAR($B$1)+1,$B$1,180)</f>
        <v>1</v>
      </c>
      <c r="AA788">
        <f>[1]!s_west_stdnetprofit($A788,YEAR($B$1)+1,$B$1,180)</f>
        <v>0</v>
      </c>
      <c r="AB788">
        <f>[1]!s_west_mediannetprofit($A788,YEAR($B$1)+1,$B$1,180)</f>
        <v>574000000</v>
      </c>
      <c r="AC788">
        <f>[1]!s_west_maxnetprofit($A788,YEAR($B$1)+1,$B$1,180)</f>
        <v>574000000</v>
      </c>
      <c r="AD788">
        <f>[1]!s_west_minnetprofit($A788,YEAR($B$1)+1,$B$1,180)</f>
        <v>574000000</v>
      </c>
      <c r="AE788">
        <f>[1]!s_west_avgroe($A788,YEAR($B$1),$B$1,180)</f>
        <v>22.299999237060501</v>
      </c>
      <c r="AF788">
        <f>IFERROR([1]!s_info_indexweight($A788,$B$1,"000016.SH"),"")</f>
        <v>0</v>
      </c>
      <c r="AG788">
        <f>IFERROR([1]!s_info_indexweight($A788,$B$1,"000300.SH"),"")</f>
        <v>0</v>
      </c>
      <c r="AH788">
        <f>IFERROR([1]!s_info_indexweight($A788,$B$1,"000905.SH"),"")</f>
        <v>0</v>
      </c>
      <c r="AI788">
        <f>IFERROR([1]!s_info_indexweight($A788,$B$1,"000852.SH"),"")</f>
        <v>1.7999999999999999E-2</v>
      </c>
    </row>
    <row r="789" spans="1:35">
      <c r="A789" t="s">
        <v>821</v>
      </c>
      <c r="B789">
        <f>[1]!s_dq_close($A789,$B$1,3)</f>
        <v>21.01</v>
      </c>
      <c r="C789">
        <f>[1]!s_dq_volume($A789,$B$1)</f>
        <v>4057644</v>
      </c>
      <c r="D789">
        <f>[1]!s_dq_amount($A789,$B$1)</f>
        <v>86109589</v>
      </c>
      <c r="E789">
        <f>[1]!s_dq_turn($A789,$B$1)</f>
        <v>0.77206606815996504</v>
      </c>
      <c r="F789">
        <f>[1]!S_VAL_MV($A789,$B$1)</f>
        <v>11043361857.77</v>
      </c>
      <c r="G789">
        <f>[1]!s_val_ev($A789,$B$1)</f>
        <v>11043361857.77</v>
      </c>
      <c r="H789">
        <f>[1]!s_val_ev1($A789,$B$1)</f>
        <v>14857036387.540001</v>
      </c>
      <c r="I789">
        <f>IFERROR([1]!s_mq_amount($A789,$B$1),"")</f>
        <v>162855461</v>
      </c>
      <c r="J789">
        <f>[1]!s_val_pe_ttm($A789,$B$1)</f>
        <v>21.501264572143601</v>
      </c>
      <c r="K789">
        <f>[1]!s_val_pb_lf($A789,$B$1)</f>
        <v>5.0450391769409197</v>
      </c>
      <c r="L789">
        <f>[1]!s_val_dividendyield2($A789,$B$1)</f>
        <v>2.7177534507377401</v>
      </c>
      <c r="M789">
        <f>[1]!s_val_evtoebitda($A789,$B$1)</f>
        <v>13.199175053503399</v>
      </c>
      <c r="N789">
        <f>[1]!s_risk_betar24($A789,$B$1)</f>
        <v>1.89320003986359</v>
      </c>
      <c r="O789">
        <f>[1]!s_profitnotice_changeratio($A789,$B$1)</f>
        <v>0</v>
      </c>
      <c r="P789">
        <f>IFERROR([1]!i_pq_pctchange($A789,TEXT(DATE(YEAR($B$1),1,1),"yyyy-mm-dd"),$B$1),"")</f>
        <v>-8.6478855258101692</v>
      </c>
      <c r="Q789">
        <f>[1]!s_west_netprofit($A789,YEAR($B$1),$B$1,180)</f>
        <v>672732500</v>
      </c>
      <c r="R789">
        <f>[1]!s_west_eps($A789,YEAR($B$1),$B$1,180)</f>
        <v>1.2793999910354601</v>
      </c>
      <c r="S789">
        <f>[1]!s_west_instnum_np($A789,YEAR($B$1),$B$1,180)</f>
        <v>8</v>
      </c>
      <c r="T789">
        <f>[1]!s_west_stdnetprofit($A789,YEAR($B$1),$B$1,180)</f>
        <v>143763889</v>
      </c>
      <c r="U789">
        <f>[1]!s_west_mediannetprofit($A789,YEAR($B$1),$B$1,180)</f>
        <v>657430000</v>
      </c>
      <c r="V789">
        <f>[1]!s_west_maxnetprofit($A789,YEAR($B$1),$B$1,180)</f>
        <v>899000000</v>
      </c>
      <c r="W789">
        <f>[1]!s_west_minnetprofit($A789,YEAR($B$1),$B$1,180)</f>
        <v>508000000</v>
      </c>
      <c r="X789">
        <f>[1]!s_west_netprofit($A789,YEAR($B$1)+1,$B$1,180)</f>
        <v>756153750</v>
      </c>
      <c r="Y789">
        <f>[1]!s_west_eps($A789,YEAR($B$1)+1,$B$1,180)</f>
        <v>1.43809998035431</v>
      </c>
      <c r="Z789">
        <f>[1]!s_west_instnum_np($A789,YEAR($B$1)+1,$B$1,180)</f>
        <v>8</v>
      </c>
      <c r="AA789">
        <f>[1]!s_west_stdnetprofit($A789,YEAR($B$1)+1,$B$1,180)</f>
        <v>158403687</v>
      </c>
      <c r="AB789">
        <f>[1]!s_west_mediannetprofit($A789,YEAR($B$1)+1,$B$1,180)</f>
        <v>725340000</v>
      </c>
      <c r="AC789">
        <f>[1]!s_west_maxnetprofit($A789,YEAR($B$1)+1,$B$1,180)</f>
        <v>1026000000</v>
      </c>
      <c r="AD789">
        <f>[1]!s_west_minnetprofit($A789,YEAR($B$1)+1,$B$1,180)</f>
        <v>562000000</v>
      </c>
      <c r="AE789">
        <f>[1]!s_west_avgroe($A789,YEAR($B$1),$B$1,180)</f>
        <v>22.3038005828857</v>
      </c>
      <c r="AF789">
        <f>IFERROR([1]!s_info_indexweight($A789,$B$1,"000016.SH"),"")</f>
        <v>0</v>
      </c>
      <c r="AG789">
        <f>IFERROR([1]!s_info_indexweight($A789,$B$1,"000300.SH"),"")</f>
        <v>0</v>
      </c>
      <c r="AH789">
        <f>IFERROR([1]!s_info_indexweight($A789,$B$1,"000905.SH"),"")</f>
        <v>0</v>
      </c>
      <c r="AI789">
        <f>IFERROR([1]!s_info_indexweight($A789,$B$1,"000852.SH"),"")</f>
        <v>3.7999999999999999E-2</v>
      </c>
    </row>
    <row r="790" spans="1:35">
      <c r="A790" t="s">
        <v>822</v>
      </c>
      <c r="B790">
        <f>[1]!s_dq_close($A790,$B$1,3)</f>
        <v>98.9</v>
      </c>
      <c r="C790">
        <f>[1]!s_dq_volume($A790,$B$1)</f>
        <v>13754957</v>
      </c>
      <c r="D790">
        <f>[1]!s_dq_amount($A790,$B$1)</f>
        <v>1347328460</v>
      </c>
      <c r="E790">
        <f>[1]!s_dq_turn($A790,$B$1)</f>
        <v>4.8634523755447399</v>
      </c>
      <c r="F790">
        <f>[1]!S_VAL_MV($A790,$B$1)</f>
        <v>37016424427.099998</v>
      </c>
      <c r="G790">
        <f>[1]!s_val_ev($A790,$B$1)</f>
        <v>37016424427.099998</v>
      </c>
      <c r="H790">
        <f>[1]!s_val_ev1($A790,$B$1)</f>
        <v>38750174839.449997</v>
      </c>
      <c r="I790">
        <f>IFERROR([1]!s_mq_amount($A790,$B$1),"")</f>
        <v>2827761780</v>
      </c>
      <c r="J790">
        <f>[1]!s_val_pe_ttm($A790,$B$1)</f>
        <v>193.85626220703099</v>
      </c>
      <c r="K790">
        <f>[1]!s_val_pb_lf($A790,$B$1)</f>
        <v>13.6849098205566</v>
      </c>
      <c r="L790">
        <f>[1]!s_val_dividendyield2($A790,$B$1)</f>
        <v>0.18055756204013301</v>
      </c>
      <c r="M790">
        <f>[1]!s_val_evtoebitda($A790,$B$1)</f>
        <v>97.2466594487544</v>
      </c>
      <c r="N790">
        <f>[1]!s_risk_betar24($A790,$B$1)</f>
        <v>2.3805000782012899</v>
      </c>
      <c r="O790">
        <f>[1]!s_profitnotice_changeratio($A790,$B$1)</f>
        <v>0</v>
      </c>
      <c r="P790">
        <f>IFERROR([1]!i_pq_pctchange($A790,TEXT(DATE(YEAR($B$1),1,1),"yyyy-mm-dd"),$B$1),"")</f>
        <v>118.392573884406</v>
      </c>
      <c r="Q790">
        <f>[1]!s_west_netprofit($A790,YEAR($B$1),$B$1,180)</f>
        <v>455368000</v>
      </c>
      <c r="R790">
        <f>[1]!s_west_eps($A790,YEAR($B$1),$B$1,180)</f>
        <v>1.2165999412536601</v>
      </c>
      <c r="S790">
        <f>[1]!s_west_instnum_np($A790,YEAR($B$1),$B$1,180)</f>
        <v>5</v>
      </c>
      <c r="T790">
        <f>[1]!s_west_stdnetprofit($A790,YEAR($B$1),$B$1,180)</f>
        <v>20666812</v>
      </c>
      <c r="U790">
        <f>[1]!s_west_mediannetprofit($A790,YEAR($B$1),$B$1,180)</f>
        <v>463840000</v>
      </c>
      <c r="V790">
        <f>[1]!s_west_maxnetprofit($A790,YEAR($B$1),$B$1,180)</f>
        <v>480000000</v>
      </c>
      <c r="W790">
        <f>[1]!s_west_minnetprofit($A790,YEAR($B$1),$B$1,180)</f>
        <v>428000000</v>
      </c>
      <c r="X790">
        <f>[1]!s_west_netprofit($A790,YEAR($B$1)+1,$B$1,180)</f>
        <v>674010000</v>
      </c>
      <c r="Y790">
        <f>[1]!s_west_eps($A790,YEAR($B$1)+1,$B$1,180)</f>
        <v>1.8007999658584599</v>
      </c>
      <c r="Z790">
        <f>[1]!s_west_instnum_np($A790,YEAR($B$1)+1,$B$1,180)</f>
        <v>5</v>
      </c>
      <c r="AA790">
        <f>[1]!s_west_stdnetprofit($A790,YEAR($B$1)+1,$B$1,180)</f>
        <v>20462783</v>
      </c>
      <c r="AB790">
        <f>[1]!s_west_mediannetprofit($A790,YEAR($B$1)+1,$B$1,180)</f>
        <v>682000000</v>
      </c>
      <c r="AC790">
        <f>[1]!s_west_maxnetprofit($A790,YEAR($B$1)+1,$B$1,180)</f>
        <v>698000000</v>
      </c>
      <c r="AD790">
        <f>[1]!s_west_minnetprofit($A790,YEAR($B$1)+1,$B$1,180)</f>
        <v>646000000</v>
      </c>
      <c r="AE790">
        <f>[1]!s_west_avgroe($A790,YEAR($B$1),$B$1,180)</f>
        <v>14.9079999923706</v>
      </c>
      <c r="AF790">
        <f>IFERROR([1]!s_info_indexweight($A790,$B$1,"000016.SH"),"")</f>
        <v>0</v>
      </c>
      <c r="AG790">
        <f>IFERROR([1]!s_info_indexweight($A790,$B$1,"000300.SH"),"")</f>
        <v>0</v>
      </c>
      <c r="AH790">
        <f>IFERROR([1]!s_info_indexweight($A790,$B$1,"000905.SH"),"")</f>
        <v>0</v>
      </c>
      <c r="AI790">
        <f>IFERROR([1]!s_info_indexweight($A790,$B$1,"000852.SH"),"")</f>
        <v>0.16400000000000001</v>
      </c>
    </row>
    <row r="791" spans="1:35">
      <c r="A791" t="s">
        <v>823</v>
      </c>
      <c r="B791">
        <f>[1]!s_dq_close($A791,$B$1,3)</f>
        <v>28.06</v>
      </c>
      <c r="C791">
        <f>[1]!s_dq_volume($A791,$B$1)</f>
        <v>15156228</v>
      </c>
      <c r="D791">
        <f>[1]!s_dq_amount($A791,$B$1)</f>
        <v>423445486</v>
      </c>
      <c r="E791">
        <f>[1]!s_dq_turn($A791,$B$1)</f>
        <v>3.2814156850076599</v>
      </c>
      <c r="F791">
        <f>[1]!S_VAL_MV($A791,$B$1)</f>
        <v>17795728098.720001</v>
      </c>
      <c r="G791">
        <f>[1]!s_val_ev($A791,$B$1)</f>
        <v>17795728098.720001</v>
      </c>
      <c r="H791">
        <f>[1]!s_val_ev1($A791,$B$1)</f>
        <v>17805320035.540001</v>
      </c>
      <c r="I791">
        <f>IFERROR([1]!s_mq_amount($A791,$B$1),"")</f>
        <v>864896503</v>
      </c>
      <c r="J791">
        <f>[1]!s_val_pe_ttm($A791,$B$1)</f>
        <v>34.267593383789098</v>
      </c>
      <c r="K791">
        <f>[1]!s_val_pb_lf($A791,$B$1)</f>
        <v>4.2570247650146502</v>
      </c>
      <c r="L791">
        <f>[1]!s_val_dividendyield2($A791,$B$1)</f>
        <v>2.3022095509622198</v>
      </c>
      <c r="M791">
        <f>[1]!s_val_evtoebitda($A791,$B$1)</f>
        <v>25.3666677141557</v>
      </c>
      <c r="N791">
        <f>[1]!s_risk_betar24($A791,$B$1)</f>
        <v>2.5013000965118399</v>
      </c>
      <c r="O791">
        <f>[1]!s_profitnotice_changeratio($A791,$B$1)</f>
        <v>0</v>
      </c>
      <c r="P791">
        <f>IFERROR([1]!i_pq_pctchange($A791,TEXT(DATE(YEAR($B$1),1,1),"yyyy-mm-dd"),$B$1),"")</f>
        <v>7.62491036805564</v>
      </c>
      <c r="Q791">
        <f>[1]!s_west_netprofit($A791,YEAR($B$1),$B$1,180)</f>
        <v>646852857</v>
      </c>
      <c r="R791">
        <f>[1]!s_west_eps($A791,YEAR($B$1),$B$1,180)</f>
        <v>1.0198999643325799</v>
      </c>
      <c r="S791">
        <f>[1]!s_west_instnum_np($A791,YEAR($B$1),$B$1,180)</f>
        <v>7</v>
      </c>
      <c r="T791">
        <f>[1]!s_west_stdnetprofit($A791,YEAR($B$1),$B$1,180)</f>
        <v>18953150</v>
      </c>
      <c r="U791">
        <f>[1]!s_west_mediannetprofit($A791,YEAR($B$1),$B$1,180)</f>
        <v>637000000</v>
      </c>
      <c r="V791">
        <f>[1]!s_west_maxnetprofit($A791,YEAR($B$1),$B$1,180)</f>
        <v>679020000</v>
      </c>
      <c r="W791">
        <f>[1]!s_west_minnetprofit($A791,YEAR($B$1),$B$1,180)</f>
        <v>630000000</v>
      </c>
      <c r="X791">
        <f>[1]!s_west_netprofit($A791,YEAR($B$1)+1,$B$1,180)</f>
        <v>776830000</v>
      </c>
      <c r="Y791">
        <f>[1]!s_west_eps($A791,YEAR($B$1)+1,$B$1,180)</f>
        <v>1.2249000072479199</v>
      </c>
      <c r="Z791">
        <f>[1]!s_west_instnum_np($A791,YEAR($B$1)+1,$B$1,180)</f>
        <v>7</v>
      </c>
      <c r="AA791">
        <f>[1]!s_west_stdnetprofit($A791,YEAR($B$1)+1,$B$1,180)</f>
        <v>35400558</v>
      </c>
      <c r="AB791">
        <f>[1]!s_west_mediannetprofit($A791,YEAR($B$1)+1,$B$1,180)</f>
        <v>777680000</v>
      </c>
      <c r="AC791">
        <f>[1]!s_west_maxnetprofit($A791,YEAR($B$1)+1,$B$1,180)</f>
        <v>824000000</v>
      </c>
      <c r="AD791">
        <f>[1]!s_west_minnetprofit($A791,YEAR($B$1)+1,$B$1,180)</f>
        <v>728000000</v>
      </c>
      <c r="AE791">
        <f>[1]!s_west_avgroe($A791,YEAR($B$1),$B$1,180)</f>
        <v>13.6270999908447</v>
      </c>
      <c r="AF791">
        <f>IFERROR([1]!s_info_indexweight($A791,$B$1,"000016.SH"),"")</f>
        <v>0</v>
      </c>
      <c r="AG791">
        <f>IFERROR([1]!s_info_indexweight($A791,$B$1,"000300.SH"),"")</f>
        <v>0</v>
      </c>
      <c r="AH791">
        <f>IFERROR([1]!s_info_indexweight($A791,$B$1,"000905.SH"),"")</f>
        <v>0</v>
      </c>
      <c r="AI791">
        <f>IFERROR([1]!s_info_indexweight($A791,$B$1,"000852.SH"),"")</f>
        <v>0.11700000000000001</v>
      </c>
    </row>
    <row r="792" spans="1:35">
      <c r="A792" t="s">
        <v>824</v>
      </c>
      <c r="B792">
        <f>[1]!s_dq_close($A792,$B$1,3)</f>
        <v>165.9</v>
      </c>
      <c r="C792">
        <f>[1]!s_dq_volume($A792,$B$1)</f>
        <v>2855298</v>
      </c>
      <c r="D792">
        <f>[1]!s_dq_amount($A792,$B$1)</f>
        <v>477757285</v>
      </c>
      <c r="E792">
        <f>[1]!s_dq_turn($A792,$B$1)</f>
        <v>3.6738677295264099</v>
      </c>
      <c r="F792">
        <f>[1]!S_VAL_MV($A792,$B$1)</f>
        <v>16397188531.5</v>
      </c>
      <c r="G792">
        <f>[1]!s_val_ev($A792,$B$1)</f>
        <v>16397188531.5</v>
      </c>
      <c r="H792">
        <f>[1]!s_val_ev1($A792,$B$1)</f>
        <v>16868803464.83</v>
      </c>
      <c r="I792">
        <f>IFERROR([1]!s_mq_amount($A792,$B$1),"")</f>
        <v>1243606618</v>
      </c>
      <c r="J792">
        <f>[1]!s_val_pe_ttm($A792,$B$1)</f>
        <v>35.786277770996101</v>
      </c>
      <c r="K792">
        <f>[1]!s_val_pb_lf($A792,$B$1)</f>
        <v>9.8209981918334996</v>
      </c>
      <c r="L792">
        <f>[1]!s_val_dividendyield2($A792,$B$1)</f>
        <v>4.1862430177059498E-2</v>
      </c>
      <c r="M792">
        <f>[1]!s_val_evtoebitda($A792,$B$1)</f>
        <v>31.8030661243683</v>
      </c>
      <c r="N792">
        <f>[1]!s_risk_betar24($A792,$B$1)</f>
        <v>1.72699999809265</v>
      </c>
      <c r="O792">
        <f>[1]!s_profitnotice_changeratio($A792,$B$1)</f>
        <v>0</v>
      </c>
      <c r="P792">
        <f>IFERROR([1]!i_pq_pctchange($A792,TEXT(DATE(YEAR($B$1),1,1),"yyyy-mm-dd"),$B$1),"")</f>
        <v>47.874142080399302</v>
      </c>
      <c r="Q792">
        <f>[1]!s_west_netprofit($A792,YEAR($B$1),$B$1,180)</f>
        <v>568712857</v>
      </c>
      <c r="R792">
        <f>[1]!s_west_eps($A792,YEAR($B$1),$B$1,180)</f>
        <v>5.7540001869201696</v>
      </c>
      <c r="S792">
        <f>[1]!s_west_instnum_np($A792,YEAR($B$1),$B$1,180)</f>
        <v>7</v>
      </c>
      <c r="T792">
        <f>[1]!s_west_stdnetprofit($A792,YEAR($B$1),$B$1,180)</f>
        <v>31232064</v>
      </c>
      <c r="U792">
        <f>[1]!s_west_mediannetprofit($A792,YEAR($B$1),$B$1,180)</f>
        <v>577000000</v>
      </c>
      <c r="V792">
        <f>[1]!s_west_maxnetprofit($A792,YEAR($B$1),$B$1,180)</f>
        <v>600000000</v>
      </c>
      <c r="W792">
        <f>[1]!s_west_minnetprofit($A792,YEAR($B$1),$B$1,180)</f>
        <v>518150000</v>
      </c>
      <c r="X792">
        <f>[1]!s_west_netprofit($A792,YEAR($B$1)+1,$B$1,180)</f>
        <v>736775714</v>
      </c>
      <c r="Y792">
        <f>[1]!s_west_eps($A792,YEAR($B$1)+1,$B$1,180)</f>
        <v>7.4544000625610396</v>
      </c>
      <c r="Z792">
        <f>[1]!s_west_instnum_np($A792,YEAR($B$1)+1,$B$1,180)</f>
        <v>7</v>
      </c>
      <c r="AA792">
        <f>[1]!s_west_stdnetprofit($A792,YEAR($B$1)+1,$B$1,180)</f>
        <v>57089749</v>
      </c>
      <c r="AB792">
        <f>[1]!s_west_mediannetprofit($A792,YEAR($B$1)+1,$B$1,180)</f>
        <v>742000000</v>
      </c>
      <c r="AC792">
        <f>[1]!s_west_maxnetprofit($A792,YEAR($B$1)+1,$B$1,180)</f>
        <v>806000000</v>
      </c>
      <c r="AD792">
        <f>[1]!s_west_minnetprofit($A792,YEAR($B$1)+1,$B$1,180)</f>
        <v>644020000</v>
      </c>
      <c r="AE792">
        <f>[1]!s_west_avgroe($A792,YEAR($B$1),$B$1,180)</f>
        <v>28.637100219726602</v>
      </c>
      <c r="AF792">
        <f>IFERROR([1]!s_info_indexweight($A792,$B$1,"000016.SH"),"")</f>
        <v>0</v>
      </c>
      <c r="AG792">
        <f>IFERROR([1]!s_info_indexweight($A792,$B$1,"000300.SH"),"")</f>
        <v>0</v>
      </c>
      <c r="AH792">
        <f>IFERROR([1]!s_info_indexweight($A792,$B$1,"000905.SH"),"")</f>
        <v>0</v>
      </c>
      <c r="AI792">
        <f>IFERROR([1]!s_info_indexweight($A792,$B$1,"000852.SH"),"")</f>
        <v>0.111</v>
      </c>
    </row>
    <row r="793" spans="1:35">
      <c r="A793" t="s">
        <v>825</v>
      </c>
      <c r="B793">
        <f>[1]!s_dq_close($A793,$B$1,3)</f>
        <v>52.83</v>
      </c>
      <c r="C793">
        <f>[1]!s_dq_volume($A793,$B$1)</f>
        <v>1521095</v>
      </c>
      <c r="D793">
        <f>[1]!s_dq_amount($A793,$B$1)</f>
        <v>81607292</v>
      </c>
      <c r="E793">
        <f>[1]!s_dq_turn($A793,$B$1)</f>
        <v>0.41792652585741302</v>
      </c>
      <c r="F793">
        <f>[1]!S_VAL_MV($A793,$B$1)</f>
        <v>19256813202.779999</v>
      </c>
      <c r="G793">
        <f>[1]!s_val_ev($A793,$B$1)</f>
        <v>19256813202.779999</v>
      </c>
      <c r="H793">
        <f>[1]!s_val_ev1($A793,$B$1)</f>
        <v>22327354267.470001</v>
      </c>
      <c r="I793">
        <f>IFERROR([1]!s_mq_amount($A793,$B$1),"")</f>
        <v>230240295</v>
      </c>
      <c r="J793">
        <f>[1]!s_val_pe_ttm($A793,$B$1)</f>
        <v>20.204710006713899</v>
      </c>
      <c r="K793">
        <f>[1]!s_val_pb_lf($A793,$B$1)</f>
        <v>2.6191930770874001</v>
      </c>
      <c r="L793">
        <f>[1]!s_val_dividendyield2($A793,$B$1)</f>
        <v>2.2450896999280601</v>
      </c>
      <c r="M793">
        <f>[1]!s_val_evtoebitda($A793,$B$1)</f>
        <v>10.1607570060832</v>
      </c>
      <c r="N793">
        <f>[1]!s_risk_betar24($A793,$B$1)</f>
        <v>2.31780004501343</v>
      </c>
      <c r="O793">
        <f>[1]!s_profitnotice_changeratio($A793,$B$1)</f>
        <v>0</v>
      </c>
      <c r="P793">
        <f>IFERROR([1]!i_pq_pctchange($A793,TEXT(DATE(YEAR($B$1),1,1),"yyyy-mm-dd"),$B$1),"")</f>
        <v>2.6152581280286702</v>
      </c>
      <c r="Q793">
        <f>[1]!s_west_netprofit($A793,YEAR($B$1),$B$1,180)</f>
        <v>1383773333</v>
      </c>
      <c r="R793">
        <f>[1]!s_west_eps($A793,YEAR($B$1),$B$1,180)</f>
        <v>3.7962999343872101</v>
      </c>
      <c r="S793">
        <f>[1]!s_west_instnum_np($A793,YEAR($B$1),$B$1,180)</f>
        <v>9</v>
      </c>
      <c r="T793">
        <f>[1]!s_west_stdnetprofit($A793,YEAR($B$1),$B$1,180)</f>
        <v>41294218</v>
      </c>
      <c r="U793">
        <f>[1]!s_west_mediannetprofit($A793,YEAR($B$1),$B$1,180)</f>
        <v>1381960000</v>
      </c>
      <c r="V793">
        <f>[1]!s_west_maxnetprofit($A793,YEAR($B$1),$B$1,180)</f>
        <v>1456000000</v>
      </c>
      <c r="W793">
        <f>[1]!s_west_minnetprofit($A793,YEAR($B$1),$B$1,180)</f>
        <v>1338000000</v>
      </c>
      <c r="X793">
        <f>[1]!s_west_netprofit($A793,YEAR($B$1)+1,$B$1,180)</f>
        <v>1700423333</v>
      </c>
      <c r="Y793">
        <f>[1]!s_west_eps($A793,YEAR($B$1)+1,$B$1,180)</f>
        <v>4.66499996185303</v>
      </c>
      <c r="Z793">
        <f>[1]!s_west_instnum_np($A793,YEAR($B$1)+1,$B$1,180)</f>
        <v>9</v>
      </c>
      <c r="AA793">
        <f>[1]!s_west_stdnetprofit($A793,YEAR($B$1)+1,$B$1,180)</f>
        <v>57871002</v>
      </c>
      <c r="AB793">
        <f>[1]!s_west_mediannetprofit($A793,YEAR($B$1)+1,$B$1,180)</f>
        <v>1699810000</v>
      </c>
      <c r="AC793">
        <f>[1]!s_west_maxnetprofit($A793,YEAR($B$1)+1,$B$1,180)</f>
        <v>1786000000</v>
      </c>
      <c r="AD793">
        <f>[1]!s_west_minnetprofit($A793,YEAR($B$1)+1,$B$1,180)</f>
        <v>1613000000</v>
      </c>
      <c r="AE793">
        <f>[1]!s_west_avgroe($A793,YEAR($B$1),$B$1,180)</f>
        <v>16.8644008636475</v>
      </c>
      <c r="AF793">
        <f>IFERROR([1]!s_info_indexweight($A793,$B$1,"000016.SH"),"")</f>
        <v>0</v>
      </c>
      <c r="AG793">
        <f>IFERROR([1]!s_info_indexweight($A793,$B$1,"000300.SH"),"")</f>
        <v>0</v>
      </c>
      <c r="AH793">
        <f>IFERROR([1]!s_info_indexweight($A793,$B$1,"000905.SH"),"")</f>
        <v>0</v>
      </c>
      <c r="AI793">
        <f>IFERROR([1]!s_info_indexweight($A793,$B$1,"000852.SH"),"")</f>
        <v>8.3000000000000004E-2</v>
      </c>
    </row>
    <row r="794" spans="1:35">
      <c r="A794" t="s">
        <v>826</v>
      </c>
      <c r="B794">
        <f>[1]!s_dq_close($A794,$B$1,3)</f>
        <v>8.07</v>
      </c>
      <c r="C794">
        <f>[1]!s_dq_volume($A794,$B$1)</f>
        <v>10446623</v>
      </c>
      <c r="D794">
        <f>[1]!s_dq_amount($A794,$B$1)</f>
        <v>84508821</v>
      </c>
      <c r="E794">
        <f>[1]!s_dq_turn($A794,$B$1)</f>
        <v>0.71925263050995702</v>
      </c>
      <c r="F794">
        <f>[1]!S_VAL_MV($A794,$B$1)</f>
        <v>15124184069.4</v>
      </c>
      <c r="G794">
        <f>[1]!s_val_ev($A794,$B$1)</f>
        <v>15124184069.4</v>
      </c>
      <c r="H794">
        <f>[1]!s_val_ev1($A794,$B$1)</f>
        <v>15494814912.83</v>
      </c>
      <c r="I794">
        <f>IFERROR([1]!s_mq_amount($A794,$B$1),"")</f>
        <v>188416018</v>
      </c>
      <c r="J794">
        <f>[1]!s_val_pe_ttm($A794,$B$1)</f>
        <v>17.150520324706999</v>
      </c>
      <c r="K794">
        <f>[1]!s_val_pb_lf($A794,$B$1)</f>
        <v>1.0292212963104199</v>
      </c>
      <c r="L794">
        <f>[1]!s_val_dividendyield2($A794,$B$1)</f>
        <v>3.4696406443618302</v>
      </c>
      <c r="M794">
        <f>[1]!s_val_evtoebitda($A794,$B$1)</f>
        <v>5.1355942356614603</v>
      </c>
      <c r="N794">
        <f>[1]!s_risk_betar24($A794,$B$1)</f>
        <v>1.34319996833801</v>
      </c>
      <c r="O794">
        <f>[1]!s_profitnotice_changeratio($A794,$B$1)</f>
        <v>0</v>
      </c>
      <c r="P794">
        <f>IFERROR([1]!i_pq_pctchange($A794,TEXT(DATE(YEAR($B$1),1,1),"yyyy-mm-dd"),$B$1),"")</f>
        <v>-11.8032786885246</v>
      </c>
      <c r="Q794">
        <f>[1]!s_west_netprofit($A794,YEAR($B$1),$B$1,180)</f>
        <v>1148800000</v>
      </c>
      <c r="R794">
        <f>[1]!s_west_eps($A794,YEAR($B$1),$B$1,180)</f>
        <v>0.61299997568130504</v>
      </c>
      <c r="S794">
        <f>[1]!s_west_instnum_np($A794,YEAR($B$1),$B$1,180)</f>
        <v>5</v>
      </c>
      <c r="T794">
        <f>[1]!s_west_stdnetprofit($A794,YEAR($B$1),$B$1,180)</f>
        <v>106415224</v>
      </c>
      <c r="U794">
        <f>[1]!s_west_mediannetprofit($A794,YEAR($B$1),$B$1,180)</f>
        <v>1121000000</v>
      </c>
      <c r="V794">
        <f>[1]!s_west_maxnetprofit($A794,YEAR($B$1),$B$1,180)</f>
        <v>1263000000</v>
      </c>
      <c r="W794">
        <f>[1]!s_west_minnetprofit($A794,YEAR($B$1),$B$1,180)</f>
        <v>1048000000</v>
      </c>
      <c r="X794">
        <f>[1]!s_west_netprofit($A794,YEAR($B$1)+1,$B$1,180)</f>
        <v>1412400000</v>
      </c>
      <c r="Y794">
        <f>[1]!s_west_eps($A794,YEAR($B$1)+1,$B$1,180)</f>
        <v>0.75360000133514404</v>
      </c>
      <c r="Z794">
        <f>[1]!s_west_instnum_np($A794,YEAR($B$1)+1,$B$1,180)</f>
        <v>5</v>
      </c>
      <c r="AA794">
        <f>[1]!s_west_stdnetprofit($A794,YEAR($B$1)+1,$B$1,180)</f>
        <v>157896485</v>
      </c>
      <c r="AB794">
        <f>[1]!s_west_mediannetprofit($A794,YEAR($B$1)+1,$B$1,180)</f>
        <v>1427000000</v>
      </c>
      <c r="AC794">
        <f>[1]!s_west_maxnetprofit($A794,YEAR($B$1)+1,$B$1,180)</f>
        <v>1578000000</v>
      </c>
      <c r="AD794">
        <f>[1]!s_west_minnetprofit($A794,YEAR($B$1)+1,$B$1,180)</f>
        <v>1201000000</v>
      </c>
      <c r="AE794">
        <f>[1]!s_west_avgroe($A794,YEAR($B$1),$B$1,180)</f>
        <v>7.5599999427795401</v>
      </c>
      <c r="AF794">
        <f>IFERROR([1]!s_info_indexweight($A794,$B$1,"000016.SH"),"")</f>
        <v>0</v>
      </c>
      <c r="AG794">
        <f>IFERROR([1]!s_info_indexweight($A794,$B$1,"000300.SH"),"")</f>
        <v>0</v>
      </c>
      <c r="AH794">
        <f>IFERROR([1]!s_info_indexweight($A794,$B$1,"000905.SH"),"")</f>
        <v>0</v>
      </c>
      <c r="AI794">
        <f>IFERROR([1]!s_info_indexweight($A794,$B$1,"000852.SH"),"")</f>
        <v>6.4000000000000001E-2</v>
      </c>
    </row>
    <row r="795" spans="1:35">
      <c r="A795" t="s">
        <v>827</v>
      </c>
      <c r="B795">
        <f>[1]!s_dq_close($A795,$B$1,3)</f>
        <v>65.7</v>
      </c>
      <c r="C795">
        <f>[1]!s_dq_volume($A795,$B$1)</f>
        <v>1384822</v>
      </c>
      <c r="D795">
        <f>[1]!s_dq_amount($A795,$B$1)</f>
        <v>90745992</v>
      </c>
      <c r="E795">
        <f>[1]!s_dq_turn($A795,$B$1)</f>
        <v>1.1580655698384399</v>
      </c>
      <c r="F795">
        <f>[1]!S_VAL_MV($A795,$B$1)</f>
        <v>7991533949.3999996</v>
      </c>
      <c r="G795">
        <f>[1]!s_val_ev($A795,$B$1)</f>
        <v>7991533949.3999996</v>
      </c>
      <c r="H795">
        <f>[1]!s_val_ev1($A795,$B$1)</f>
        <v>8038063868.4200001</v>
      </c>
      <c r="I795">
        <f>IFERROR([1]!s_mq_amount($A795,$B$1),"")</f>
        <v>152749921</v>
      </c>
      <c r="J795">
        <f>[1]!s_val_pe_ttm($A795,$B$1)</f>
        <v>50.8214721679688</v>
      </c>
      <c r="K795">
        <f>[1]!s_val_pb_lf($A795,$B$1)</f>
        <v>1.5390832424163801</v>
      </c>
      <c r="L795">
        <f>[1]!s_val_dividendyield2($A795,$B$1)</f>
        <v>7.9147640791476404</v>
      </c>
      <c r="M795">
        <f>[1]!s_val_evtoebitda($A795,$B$1)</f>
        <v>27.677389959685598</v>
      </c>
      <c r="N795">
        <f>[1]!s_risk_betar24($A795,$B$1)</f>
        <v>1.66540002822876</v>
      </c>
      <c r="O795">
        <f>[1]!s_profitnotice_changeratio($A795,$B$1)</f>
        <v>0</v>
      </c>
      <c r="P795">
        <f>IFERROR([1]!i_pq_pctchange($A795,TEXT(DATE(YEAR($B$1),1,1),"yyyy-mm-dd"),$B$1),"")</f>
        <v>-1.1203978675895401</v>
      </c>
      <c r="Q795">
        <f>[1]!s_west_netprofit($A795,YEAR($B$1),$B$1,180)</f>
        <v>0</v>
      </c>
      <c r="R795">
        <f>[1]!s_west_eps($A795,YEAR($B$1),$B$1,180)</f>
        <v>0</v>
      </c>
      <c r="S795">
        <f>[1]!s_west_instnum_np($A795,YEAR($B$1),$B$1,180)</f>
        <v>0</v>
      </c>
      <c r="T795">
        <f>[1]!s_west_stdnetprofit($A795,YEAR($B$1),$B$1,180)</f>
        <v>0</v>
      </c>
      <c r="U795">
        <f>[1]!s_west_mediannetprofit($A795,YEAR($B$1),$B$1,180)</f>
        <v>0</v>
      </c>
      <c r="V795">
        <f>[1]!s_west_maxnetprofit($A795,YEAR($B$1),$B$1,180)</f>
        <v>0</v>
      </c>
      <c r="W795">
        <f>[1]!s_west_minnetprofit($A795,YEAR($B$1),$B$1,180)</f>
        <v>0</v>
      </c>
      <c r="X795">
        <f>[1]!s_west_netprofit($A795,YEAR($B$1)+1,$B$1,180)</f>
        <v>0</v>
      </c>
      <c r="Y795">
        <f>[1]!s_west_eps($A795,YEAR($B$1)+1,$B$1,180)</f>
        <v>0</v>
      </c>
      <c r="Z795">
        <f>[1]!s_west_instnum_np($A795,YEAR($B$1)+1,$B$1,180)</f>
        <v>0</v>
      </c>
      <c r="AA795">
        <f>[1]!s_west_stdnetprofit($A795,YEAR($B$1)+1,$B$1,180)</f>
        <v>0</v>
      </c>
      <c r="AB795">
        <f>[1]!s_west_mediannetprofit($A795,YEAR($B$1)+1,$B$1,180)</f>
        <v>0</v>
      </c>
      <c r="AC795">
        <f>[1]!s_west_maxnetprofit($A795,YEAR($B$1)+1,$B$1,180)</f>
        <v>0</v>
      </c>
      <c r="AD795">
        <f>[1]!s_west_minnetprofit($A795,YEAR($B$1)+1,$B$1,180)</f>
        <v>0</v>
      </c>
      <c r="AE795">
        <f>[1]!s_west_avgroe($A795,YEAR($B$1),$B$1,180)</f>
        <v>0</v>
      </c>
      <c r="AF795">
        <f>IFERROR([1]!s_info_indexweight($A795,$B$1,"000016.SH"),"")</f>
        <v>0</v>
      </c>
      <c r="AG795">
        <f>IFERROR([1]!s_info_indexweight($A795,$B$1,"000300.SH"),"")</f>
        <v>0</v>
      </c>
      <c r="AH795">
        <f>IFERROR([1]!s_info_indexweight($A795,$B$1,"000905.SH"),"")</f>
        <v>0</v>
      </c>
      <c r="AI795">
        <f>IFERROR([1]!s_info_indexweight($A795,$B$1,"000852.SH"),"")</f>
        <v>3.3000000000000002E-2</v>
      </c>
    </row>
    <row r="796" spans="1:35">
      <c r="A796" t="s">
        <v>828</v>
      </c>
      <c r="B796">
        <f>[1]!s_dq_close($A796,$B$1,3)</f>
        <v>36.630000000000003</v>
      </c>
      <c r="C796">
        <f>[1]!s_dq_volume($A796,$B$1)</f>
        <v>4707097</v>
      </c>
      <c r="D796">
        <f>[1]!s_dq_amount($A796,$B$1)</f>
        <v>173777593</v>
      </c>
      <c r="E796">
        <f>[1]!s_dq_turn($A796,$B$1)</f>
        <v>2.23221562714973</v>
      </c>
      <c r="F796">
        <f>[1]!S_VAL_MV($A796,$B$1)</f>
        <v>9068825802.9599991</v>
      </c>
      <c r="G796">
        <f>[1]!s_val_ev($A796,$B$1)</f>
        <v>9068825802.9599991</v>
      </c>
      <c r="H796">
        <f>[1]!s_val_ev1($A796,$B$1)</f>
        <v>9098825802.9599991</v>
      </c>
      <c r="I796">
        <f>IFERROR([1]!s_mq_amount($A796,$B$1),"")</f>
        <v>346905831</v>
      </c>
      <c r="J796">
        <f>[1]!s_val_pe_ttm($A796,$B$1)</f>
        <v>221.31259155273401</v>
      </c>
      <c r="K796">
        <f>[1]!s_val_pb_lf($A796,$B$1)</f>
        <v>2.95389652252197</v>
      </c>
      <c r="L796">
        <f>[1]!s_val_dividendyield2($A796,$B$1)</f>
        <v>0.93493107798284103</v>
      </c>
      <c r="M796">
        <f>[1]!s_val_evtoebitda($A796,$B$1)</f>
        <v>41.126744679579801</v>
      </c>
      <c r="N796">
        <f>[1]!s_risk_betar24($A796,$B$1)</f>
        <v>1.28229999542236</v>
      </c>
      <c r="O796">
        <f>[1]!s_profitnotice_changeratio($A796,$B$1)</f>
        <v>0</v>
      </c>
      <c r="P796">
        <f>IFERROR([1]!i_pq_pctchange($A796,TEXT(DATE(YEAR($B$1),1,1),"yyyy-mm-dd"),$B$1),"")</f>
        <v>-29.827586206896601</v>
      </c>
      <c r="Q796">
        <f>[1]!s_west_netprofit($A796,YEAR($B$1),$B$1,180)</f>
        <v>0</v>
      </c>
      <c r="R796">
        <f>[1]!s_west_eps($A796,YEAR($B$1),$B$1,180)</f>
        <v>0</v>
      </c>
      <c r="S796">
        <f>[1]!s_west_instnum_np($A796,YEAR($B$1),$B$1,180)</f>
        <v>0</v>
      </c>
      <c r="T796">
        <f>[1]!s_west_stdnetprofit($A796,YEAR($B$1),$B$1,180)</f>
        <v>0</v>
      </c>
      <c r="U796">
        <f>[1]!s_west_mediannetprofit($A796,YEAR($B$1),$B$1,180)</f>
        <v>0</v>
      </c>
      <c r="V796">
        <f>[1]!s_west_maxnetprofit($A796,YEAR($B$1),$B$1,180)</f>
        <v>0</v>
      </c>
      <c r="W796">
        <f>[1]!s_west_minnetprofit($A796,YEAR($B$1),$B$1,180)</f>
        <v>0</v>
      </c>
      <c r="X796">
        <f>[1]!s_west_netprofit($A796,YEAR($B$1)+1,$B$1,180)</f>
        <v>0</v>
      </c>
      <c r="Y796">
        <f>[1]!s_west_eps($A796,YEAR($B$1)+1,$B$1,180)</f>
        <v>0</v>
      </c>
      <c r="Z796">
        <f>[1]!s_west_instnum_np($A796,YEAR($B$1)+1,$B$1,180)</f>
        <v>0</v>
      </c>
      <c r="AA796">
        <f>[1]!s_west_stdnetprofit($A796,YEAR($B$1)+1,$B$1,180)</f>
        <v>0</v>
      </c>
      <c r="AB796">
        <f>[1]!s_west_mediannetprofit($A796,YEAR($B$1)+1,$B$1,180)</f>
        <v>0</v>
      </c>
      <c r="AC796">
        <f>[1]!s_west_maxnetprofit($A796,YEAR($B$1)+1,$B$1,180)</f>
        <v>0</v>
      </c>
      <c r="AD796">
        <f>[1]!s_west_minnetprofit($A796,YEAR($B$1)+1,$B$1,180)</f>
        <v>0</v>
      </c>
      <c r="AE796">
        <f>[1]!s_west_avgroe($A796,YEAR($B$1),$B$1,180)</f>
        <v>0</v>
      </c>
      <c r="AF796">
        <f>IFERROR([1]!s_info_indexweight($A796,$B$1,"000016.SH"),"")</f>
        <v>0</v>
      </c>
      <c r="AG796">
        <f>IFERROR([1]!s_info_indexweight($A796,$B$1,"000300.SH"),"")</f>
        <v>0</v>
      </c>
      <c r="AH796">
        <f>IFERROR([1]!s_info_indexweight($A796,$B$1,"000905.SH"),"")</f>
        <v>0</v>
      </c>
      <c r="AI796">
        <f>IFERROR([1]!s_info_indexweight($A796,$B$1,"000852.SH"),"")</f>
        <v>7.0000000000000007E-2</v>
      </c>
    </row>
    <row r="797" spans="1:35">
      <c r="A797" t="s">
        <v>829</v>
      </c>
      <c r="B797">
        <f>[1]!s_dq_close($A797,$B$1,3)</f>
        <v>41.18</v>
      </c>
      <c r="C797">
        <f>[1]!s_dq_volume($A797,$B$1)</f>
        <v>1986697</v>
      </c>
      <c r="D797">
        <f>[1]!s_dq_amount($A797,$B$1)</f>
        <v>83192961</v>
      </c>
      <c r="E797">
        <f>[1]!s_dq_turn($A797,$B$1)</f>
        <v>1.0515044565501099</v>
      </c>
      <c r="F797">
        <f>[1]!S_VAL_MV($A797,$B$1)</f>
        <v>11711494032.780001</v>
      </c>
      <c r="G797">
        <f>[1]!s_val_ev($A797,$B$1)</f>
        <v>11711494032.780001</v>
      </c>
      <c r="H797">
        <f>[1]!s_val_ev1($A797,$B$1)</f>
        <v>12302204042.82</v>
      </c>
      <c r="I797">
        <f>IFERROR([1]!s_mq_amount($A797,$B$1),"")</f>
        <v>195163266</v>
      </c>
      <c r="J797">
        <f>[1]!s_val_pe_ttm($A797,$B$1)</f>
        <v>14.1135597229004</v>
      </c>
      <c r="K797">
        <f>[1]!s_val_pb_lf($A797,$B$1)</f>
        <v>2.7548356056213401</v>
      </c>
      <c r="L797">
        <f>[1]!s_val_dividendyield2($A797,$B$1)</f>
        <v>1.8629100428121099</v>
      </c>
      <c r="M797">
        <f>[1]!s_val_evtoebitda($A797,$B$1)</f>
        <v>9.8367725888303905</v>
      </c>
      <c r="N797">
        <f>[1]!s_risk_betar24($A797,$B$1)</f>
        <v>0.481099992990494</v>
      </c>
      <c r="O797">
        <f>[1]!s_profitnotice_changeratio($A797,$B$1)</f>
        <v>0</v>
      </c>
      <c r="P797">
        <f>IFERROR([1]!i_pq_pctchange($A797,TEXT(DATE(YEAR($B$1),1,1),"yyyy-mm-dd"),$B$1),"")</f>
        <v>-43.025314567576999</v>
      </c>
      <c r="Q797">
        <f>[1]!s_west_netprofit($A797,YEAR($B$1),$B$1,180)</f>
        <v>1044910000</v>
      </c>
      <c r="R797">
        <f>[1]!s_west_eps($A797,YEAR($B$1),$B$1,180)</f>
        <v>3.6740999221801798</v>
      </c>
      <c r="S797">
        <f>[1]!s_west_instnum_np($A797,YEAR($B$1),$B$1,180)</f>
        <v>11</v>
      </c>
      <c r="T797">
        <f>[1]!s_west_stdnetprofit($A797,YEAR($B$1),$B$1,180)</f>
        <v>59060391</v>
      </c>
      <c r="U797">
        <f>[1]!s_west_mediannetprofit($A797,YEAR($B$1),$B$1,180)</f>
        <v>1031000000</v>
      </c>
      <c r="V797">
        <f>[1]!s_west_maxnetprofit($A797,YEAR($B$1),$B$1,180)</f>
        <v>1167640000</v>
      </c>
      <c r="W797">
        <f>[1]!s_west_minnetprofit($A797,YEAR($B$1),$B$1,180)</f>
        <v>986000000</v>
      </c>
      <c r="X797">
        <f>[1]!s_west_netprofit($A797,YEAR($B$1)+1,$B$1,180)</f>
        <v>1271738182</v>
      </c>
      <c r="Y797">
        <f>[1]!s_west_eps($A797,YEAR($B$1)+1,$B$1,180)</f>
        <v>4.4717001914978001</v>
      </c>
      <c r="Z797">
        <f>[1]!s_west_instnum_np($A797,YEAR($B$1)+1,$B$1,180)</f>
        <v>11</v>
      </c>
      <c r="AA797">
        <f>[1]!s_west_stdnetprofit($A797,YEAR($B$1)+1,$B$1,180)</f>
        <v>101420155</v>
      </c>
      <c r="AB797">
        <f>[1]!s_west_mediannetprofit($A797,YEAR($B$1)+1,$B$1,180)</f>
        <v>1251000000</v>
      </c>
      <c r="AC797">
        <f>[1]!s_west_maxnetprofit($A797,YEAR($B$1)+1,$B$1,180)</f>
        <v>1462240000</v>
      </c>
      <c r="AD797">
        <f>[1]!s_west_minnetprofit($A797,YEAR($B$1)+1,$B$1,180)</f>
        <v>1150000000</v>
      </c>
      <c r="AE797">
        <f>[1]!s_west_avgroe($A797,YEAR($B$1),$B$1,180)</f>
        <v>20.9764003753662</v>
      </c>
      <c r="AF797">
        <f>IFERROR([1]!s_info_indexweight($A797,$B$1,"000016.SH"),"")</f>
        <v>0</v>
      </c>
      <c r="AG797">
        <f>IFERROR([1]!s_info_indexweight($A797,$B$1,"000300.SH"),"")</f>
        <v>0</v>
      </c>
      <c r="AH797">
        <f>IFERROR([1]!s_info_indexweight($A797,$B$1,"000905.SH"),"")</f>
        <v>0</v>
      </c>
      <c r="AI797">
        <f>IFERROR([1]!s_info_indexweight($A797,$B$1,"000852.SH"),"")</f>
        <v>3.7999999999999999E-2</v>
      </c>
    </row>
    <row r="798" spans="1:35">
      <c r="A798" t="s">
        <v>830</v>
      </c>
      <c r="B798">
        <f>[1]!s_dq_close($A798,$B$1,3)</f>
        <v>75.81</v>
      </c>
      <c r="C798">
        <f>[1]!s_dq_volume($A798,$B$1)</f>
        <v>31209946</v>
      </c>
      <c r="D798">
        <f>[1]!s_dq_amount($A798,$B$1)</f>
        <v>2332840641</v>
      </c>
      <c r="E798">
        <f>[1]!s_dq_turn($A798,$B$1)</f>
        <v>16.181768832781898</v>
      </c>
      <c r="F798">
        <f>[1]!S_VAL_MV($A798,$B$1)</f>
        <v>19731244048.529999</v>
      </c>
      <c r="G798">
        <f>[1]!s_val_ev($A798,$B$1)</f>
        <v>19731244048.529999</v>
      </c>
      <c r="H798">
        <f>[1]!s_val_ev1($A798,$B$1)</f>
        <v>20634094594.59</v>
      </c>
      <c r="I798">
        <f>IFERROR([1]!s_mq_amount($A798,$B$1),"")</f>
        <v>4568480541</v>
      </c>
      <c r="J798">
        <f>[1]!s_val_pe_ttm($A798,$B$1)</f>
        <v>150.94485473632801</v>
      </c>
      <c r="K798">
        <f>[1]!s_val_pb_lf($A798,$B$1)</f>
        <v>3.74019122123718</v>
      </c>
      <c r="L798">
        <f>[1]!s_val_dividendyield2($A798,$B$1)</f>
        <v>0.51583223515793797</v>
      </c>
      <c r="M798">
        <f>[1]!s_val_evtoebitda($A798,$B$1)</f>
        <v>58.670284192391698</v>
      </c>
      <c r="N798">
        <f>[1]!s_risk_betar24($A798,$B$1)</f>
        <v>1.7518999576568599</v>
      </c>
      <c r="O798">
        <f>[1]!s_profitnotice_changeratio($A798,$B$1)</f>
        <v>0</v>
      </c>
      <c r="P798">
        <f>IFERROR([1]!i_pq_pctchange($A798,TEXT(DATE(YEAR($B$1),1,1),"yyyy-mm-dd"),$B$1),"")</f>
        <v>112.657372059209</v>
      </c>
      <c r="Q798">
        <f>[1]!s_west_netprofit($A798,YEAR($B$1),$B$1,180)</f>
        <v>0</v>
      </c>
      <c r="R798">
        <f>[1]!s_west_eps($A798,YEAR($B$1),$B$1,180)</f>
        <v>0</v>
      </c>
      <c r="S798">
        <f>[1]!s_west_instnum_np($A798,YEAR($B$1),$B$1,180)</f>
        <v>0</v>
      </c>
      <c r="T798">
        <f>[1]!s_west_stdnetprofit($A798,YEAR($B$1),$B$1,180)</f>
        <v>0</v>
      </c>
      <c r="U798">
        <f>[1]!s_west_mediannetprofit($A798,YEAR($B$1),$B$1,180)</f>
        <v>0</v>
      </c>
      <c r="V798">
        <f>[1]!s_west_maxnetprofit($A798,YEAR($B$1),$B$1,180)</f>
        <v>0</v>
      </c>
      <c r="W798">
        <f>[1]!s_west_minnetprofit($A798,YEAR($B$1),$B$1,180)</f>
        <v>0</v>
      </c>
      <c r="X798">
        <f>[1]!s_west_netprofit($A798,YEAR($B$1)+1,$B$1,180)</f>
        <v>0</v>
      </c>
      <c r="Y798">
        <f>[1]!s_west_eps($A798,YEAR($B$1)+1,$B$1,180)</f>
        <v>0</v>
      </c>
      <c r="Z798">
        <f>[1]!s_west_instnum_np($A798,YEAR($B$1)+1,$B$1,180)</f>
        <v>0</v>
      </c>
      <c r="AA798">
        <f>[1]!s_west_stdnetprofit($A798,YEAR($B$1)+1,$B$1,180)</f>
        <v>0</v>
      </c>
      <c r="AB798">
        <f>[1]!s_west_mediannetprofit($A798,YEAR($B$1)+1,$B$1,180)</f>
        <v>0</v>
      </c>
      <c r="AC798">
        <f>[1]!s_west_maxnetprofit($A798,YEAR($B$1)+1,$B$1,180)</f>
        <v>0</v>
      </c>
      <c r="AD798">
        <f>[1]!s_west_minnetprofit($A798,YEAR($B$1)+1,$B$1,180)</f>
        <v>0</v>
      </c>
      <c r="AE798">
        <f>[1]!s_west_avgroe($A798,YEAR($B$1),$B$1,180)</f>
        <v>0</v>
      </c>
      <c r="AF798">
        <f>IFERROR([1]!s_info_indexweight($A798,$B$1,"000016.SH"),"")</f>
        <v>0</v>
      </c>
      <c r="AG798">
        <f>IFERROR([1]!s_info_indexweight($A798,$B$1,"000300.SH"),"")</f>
        <v>0</v>
      </c>
      <c r="AH798">
        <f>IFERROR([1]!s_info_indexweight($A798,$B$1,"000905.SH"),"")</f>
        <v>0</v>
      </c>
      <c r="AI798">
        <f>IFERROR([1]!s_info_indexweight($A798,$B$1,"000852.SH"),"")</f>
        <v>0.13200000000000001</v>
      </c>
    </row>
    <row r="799" spans="1:35">
      <c r="A799" t="s">
        <v>831</v>
      </c>
      <c r="B799">
        <f>[1]!s_dq_close($A799,$B$1,3)</f>
        <v>9.1300000000000008</v>
      </c>
      <c r="C799">
        <f>[1]!s_dq_volume($A799,$B$1)</f>
        <v>36597900</v>
      </c>
      <c r="D799">
        <f>[1]!s_dq_amount($A799,$B$1)</f>
        <v>338108662</v>
      </c>
      <c r="E799">
        <f>[1]!s_dq_turn($A799,$B$1)</f>
        <v>2.8969330318590698</v>
      </c>
      <c r="F799">
        <f>[1]!S_VAL_MV($A799,$B$1)</f>
        <v>11546204978.879999</v>
      </c>
      <c r="G799">
        <f>[1]!s_val_ev($A799,$B$1)</f>
        <v>11546204978.879999</v>
      </c>
      <c r="H799">
        <f>[1]!s_val_ev1($A799,$B$1)</f>
        <v>15497856053.67</v>
      </c>
      <c r="I799">
        <f>IFERROR([1]!s_mq_amount($A799,$B$1),"")</f>
        <v>764741507</v>
      </c>
      <c r="J799">
        <f>[1]!s_val_pe_ttm($A799,$B$1)</f>
        <v>36.6248168945312</v>
      </c>
      <c r="K799">
        <f>[1]!s_val_pb_lf($A799,$B$1)</f>
        <v>2.71416234970093</v>
      </c>
      <c r="L799">
        <f>[1]!s_val_dividendyield2($A799,$B$1)</f>
        <v>0.81470195161150405</v>
      </c>
      <c r="M799">
        <f>[1]!s_val_evtoebitda($A799,$B$1)</f>
        <v>12.111247737336299</v>
      </c>
      <c r="N799">
        <f>[1]!s_risk_betar24($A799,$B$1)</f>
        <v>2.8657000064849898</v>
      </c>
      <c r="O799">
        <f>[1]!s_profitnotice_changeratio($A799,$B$1)</f>
        <v>0</v>
      </c>
      <c r="P799">
        <f>IFERROR([1]!i_pq_pctchange($A799,TEXT(DATE(YEAR($B$1),1,1),"yyyy-mm-dd"),$B$1),"")</f>
        <v>-11.489736501535599</v>
      </c>
      <c r="Q799">
        <f>[1]!s_west_netprofit($A799,YEAR($B$1),$B$1,180)</f>
        <v>436026667</v>
      </c>
      <c r="R799">
        <f>[1]!s_west_eps($A799,YEAR($B$1),$B$1,180)</f>
        <v>0.344799995422363</v>
      </c>
      <c r="S799">
        <f>[1]!s_west_instnum_np($A799,YEAR($B$1),$B$1,180)</f>
        <v>15</v>
      </c>
      <c r="T799">
        <f>[1]!s_west_stdnetprofit($A799,YEAR($B$1),$B$1,180)</f>
        <v>25067194</v>
      </c>
      <c r="U799">
        <f>[1]!s_west_mediannetprofit($A799,YEAR($B$1),$B$1,180)</f>
        <v>432000000</v>
      </c>
      <c r="V799">
        <f>[1]!s_west_maxnetprofit($A799,YEAR($B$1),$B$1,180)</f>
        <v>481130000</v>
      </c>
      <c r="W799">
        <f>[1]!s_west_minnetprofit($A799,YEAR($B$1),$B$1,180)</f>
        <v>394270000</v>
      </c>
      <c r="X799">
        <f>[1]!s_west_netprofit($A799,YEAR($B$1)+1,$B$1,180)</f>
        <v>542362667</v>
      </c>
      <c r="Y799">
        <f>[1]!s_west_eps($A799,YEAR($B$1)+1,$B$1,180)</f>
        <v>0.42890000343322798</v>
      </c>
      <c r="Z799">
        <f>[1]!s_west_instnum_np($A799,YEAR($B$1)+1,$B$1,180)</f>
        <v>15</v>
      </c>
      <c r="AA799">
        <f>[1]!s_west_stdnetprofit($A799,YEAR($B$1)+1,$B$1,180)</f>
        <v>37012200</v>
      </c>
      <c r="AB799">
        <f>[1]!s_west_mediannetprofit($A799,YEAR($B$1)+1,$B$1,180)</f>
        <v>534000000</v>
      </c>
      <c r="AC799">
        <f>[1]!s_west_maxnetprofit($A799,YEAR($B$1)+1,$B$1,180)</f>
        <v>626050000</v>
      </c>
      <c r="AD799">
        <f>[1]!s_west_minnetprofit($A799,YEAR($B$1)+1,$B$1,180)</f>
        <v>469390000</v>
      </c>
      <c r="AE799">
        <f>[1]!s_west_avgroe($A799,YEAR($B$1),$B$1,180)</f>
        <v>9.7740001678466797</v>
      </c>
      <c r="AF799">
        <f>IFERROR([1]!s_info_indexweight($A799,$B$1,"000016.SH"),"")</f>
        <v>0</v>
      </c>
      <c r="AG799">
        <f>IFERROR([1]!s_info_indexweight($A799,$B$1,"000300.SH"),"")</f>
        <v>0</v>
      </c>
      <c r="AH799">
        <f>IFERROR([1]!s_info_indexweight($A799,$B$1,"000905.SH"),"")</f>
        <v>0</v>
      </c>
      <c r="AI799">
        <f>IFERROR([1]!s_info_indexweight($A799,$B$1,"000852.SH"),"")</f>
        <v>8.6999999999999994E-2</v>
      </c>
    </row>
    <row r="800" spans="1:35">
      <c r="A800" t="s">
        <v>832</v>
      </c>
      <c r="B800">
        <f>[1]!s_dq_close($A800,$B$1,3)</f>
        <v>46.08</v>
      </c>
      <c r="C800">
        <f>[1]!s_dq_volume($A800,$B$1)</f>
        <v>1714635</v>
      </c>
      <c r="D800">
        <f>[1]!s_dq_amount($A800,$B$1)</f>
        <v>79572698</v>
      </c>
      <c r="E800">
        <f>[1]!s_dq_turn($A800,$B$1)</f>
        <v>0.88387224847798596</v>
      </c>
      <c r="F800">
        <f>[1]!S_VAL_MV($A800,$B$1)</f>
        <v>10870133760</v>
      </c>
      <c r="G800">
        <f>[1]!s_val_ev($A800,$B$1)</f>
        <v>10331127349.200001</v>
      </c>
      <c r="H800">
        <f>[1]!s_val_ev1($A800,$B$1)</f>
        <v>11352195967.209999</v>
      </c>
      <c r="I800">
        <f>IFERROR([1]!s_mq_amount($A800,$B$1),"")</f>
        <v>176519870</v>
      </c>
      <c r="J800">
        <f>[1]!s_val_pe_ttm($A800,$B$1)</f>
        <v>28.0718669891357</v>
      </c>
      <c r="K800">
        <f>[1]!s_val_pb_lf($A800,$B$1)</f>
        <v>2.0276856422424299</v>
      </c>
      <c r="L800">
        <f>[1]!s_val_dividendyield2($A800,$B$1)</f>
        <v>3.8223694908555399</v>
      </c>
      <c r="M800">
        <f>[1]!s_val_evtoebitda($A800,$B$1)</f>
        <v>15.8130683168588</v>
      </c>
      <c r="N800">
        <f>[1]!s_risk_betar24($A800,$B$1)</f>
        <v>1.2891999483108501</v>
      </c>
      <c r="O800">
        <f>[1]!s_profitnotice_changeratio($A800,$B$1)</f>
        <v>0</v>
      </c>
      <c r="P800">
        <f>IFERROR([1]!i_pq_pctchange($A800,TEXT(DATE(YEAR($B$1),1,1),"yyyy-mm-dd"),$B$1),"")</f>
        <v>5.3044591912587897</v>
      </c>
      <c r="Q800">
        <f>[1]!s_west_netprofit($A800,YEAR($B$1),$B$1,180)</f>
        <v>464461538</v>
      </c>
      <c r="R800">
        <f>[1]!s_west_eps($A800,YEAR($B$1),$B$1,180)</f>
        <v>1.96889996528625</v>
      </c>
      <c r="S800">
        <f>[1]!s_west_instnum_np($A800,YEAR($B$1),$B$1,180)</f>
        <v>13</v>
      </c>
      <c r="T800">
        <f>[1]!s_west_stdnetprofit($A800,YEAR($B$1),$B$1,180)</f>
        <v>8911093</v>
      </c>
      <c r="U800">
        <f>[1]!s_west_mediannetprofit($A800,YEAR($B$1),$B$1,180)</f>
        <v>464000000</v>
      </c>
      <c r="V800">
        <f>[1]!s_west_maxnetprofit($A800,YEAR($B$1),$B$1,180)</f>
        <v>488000000</v>
      </c>
      <c r="W800">
        <f>[1]!s_west_minnetprofit($A800,YEAR($B$1),$B$1,180)</f>
        <v>454490000</v>
      </c>
      <c r="X800">
        <f>[1]!s_west_netprofit($A800,YEAR($B$1)+1,$B$1,180)</f>
        <v>569289231</v>
      </c>
      <c r="Y800">
        <f>[1]!s_west_eps($A800,YEAR($B$1)+1,$B$1,180)</f>
        <v>2.4133000373840301</v>
      </c>
      <c r="Z800">
        <f>[1]!s_west_instnum_np($A800,YEAR($B$1)+1,$B$1,180)</f>
        <v>13</v>
      </c>
      <c r="AA800">
        <f>[1]!s_west_stdnetprofit($A800,YEAR($B$1)+1,$B$1,180)</f>
        <v>24463175</v>
      </c>
      <c r="AB800">
        <f>[1]!s_west_mediannetprofit($A800,YEAR($B$1)+1,$B$1,180)</f>
        <v>582000000</v>
      </c>
      <c r="AC800">
        <f>[1]!s_west_maxnetprofit($A800,YEAR($B$1)+1,$B$1,180)</f>
        <v>604000000</v>
      </c>
      <c r="AD800">
        <f>[1]!s_west_minnetprofit($A800,YEAR($B$1)+1,$B$1,180)</f>
        <v>530000000</v>
      </c>
      <c r="AE800">
        <f>[1]!s_west_avgroe($A800,YEAR($B$1),$B$1,180)</f>
        <v>8.9399995803833008</v>
      </c>
      <c r="AF800">
        <f>IFERROR([1]!s_info_indexweight($A800,$B$1,"000016.SH"),"")</f>
        <v>0</v>
      </c>
      <c r="AG800">
        <f>IFERROR([1]!s_info_indexweight($A800,$B$1,"000300.SH"),"")</f>
        <v>0</v>
      </c>
      <c r="AH800">
        <f>IFERROR([1]!s_info_indexweight($A800,$B$1,"000905.SH"),"")</f>
        <v>0</v>
      </c>
      <c r="AI800">
        <f>IFERROR([1]!s_info_indexweight($A800,$B$1,"000852.SH"),"")</f>
        <v>5.2999999999999999E-2</v>
      </c>
    </row>
    <row r="801" spans="1:35">
      <c r="A801" t="s">
        <v>833</v>
      </c>
      <c r="B801">
        <f>[1]!s_dq_close($A801,$B$1,3)</f>
        <v>18.46</v>
      </c>
      <c r="C801">
        <f>[1]!s_dq_volume($A801,$B$1)</f>
        <v>4252620</v>
      </c>
      <c r="D801">
        <f>[1]!s_dq_amount($A801,$B$1)</f>
        <v>78731550</v>
      </c>
      <c r="E801">
        <f>[1]!s_dq_turn($A801,$B$1)</f>
        <v>0.80652025489303603</v>
      </c>
      <c r="F801">
        <f>[1]!S_VAL_MV($A801,$B$1)</f>
        <v>9733588800</v>
      </c>
      <c r="G801">
        <f>[1]!s_val_ev($A801,$B$1)</f>
        <v>9733588800</v>
      </c>
      <c r="H801">
        <f>[1]!s_val_ev1($A801,$B$1)</f>
        <v>9869169972.9899998</v>
      </c>
      <c r="I801">
        <f>IFERROR([1]!s_mq_amount($A801,$B$1),"")</f>
        <v>161376130</v>
      </c>
      <c r="J801">
        <f>[1]!s_val_pe_ttm($A801,$B$1)</f>
        <v>270.71670532226602</v>
      </c>
      <c r="K801">
        <f>[1]!s_val_pb_lf($A801,$B$1)</f>
        <v>4.1644029617309597</v>
      </c>
      <c r="L801">
        <f>[1]!s_val_dividendyield2($A801,$B$1)</f>
        <v>0.212517709809151</v>
      </c>
      <c r="M801">
        <f>[1]!s_val_evtoebitda($A801,$B$1)</f>
        <v>67.701889565450998</v>
      </c>
      <c r="N801">
        <f>[1]!s_risk_betar24($A801,$B$1)</f>
        <v>1.8006000518798799</v>
      </c>
      <c r="O801">
        <f>[1]!s_profitnotice_changeratio($A801,$B$1)</f>
        <v>0</v>
      </c>
      <c r="P801">
        <f>IFERROR([1]!i_pq_pctchange($A801,TEXT(DATE(YEAR($B$1),1,1),"yyyy-mm-dd"),$B$1),"")</f>
        <v>-30.964846671653</v>
      </c>
      <c r="Q801">
        <f>[1]!s_west_netprofit($A801,YEAR($B$1),$B$1,180)</f>
        <v>107566667</v>
      </c>
      <c r="R801">
        <f>[1]!s_west_eps($A801,YEAR($B$1),$B$1,180)</f>
        <v>0.20399999618530301</v>
      </c>
      <c r="S801">
        <f>[1]!s_west_instnum_np($A801,YEAR($B$1),$B$1,180)</f>
        <v>3</v>
      </c>
      <c r="T801">
        <f>[1]!s_west_stdnetprofit($A801,YEAR($B$1),$B$1,180)</f>
        <v>1913984</v>
      </c>
      <c r="U801">
        <f>[1]!s_west_mediannetprofit($A801,YEAR($B$1),$B$1,180)</f>
        <v>107000000</v>
      </c>
      <c r="V801">
        <f>[1]!s_west_maxnetprofit($A801,YEAR($B$1),$B$1,180)</f>
        <v>109700000</v>
      </c>
      <c r="W801">
        <f>[1]!s_west_minnetprofit($A801,YEAR($B$1),$B$1,180)</f>
        <v>106000000</v>
      </c>
      <c r="X801">
        <f>[1]!s_west_netprofit($A801,YEAR($B$1)+1,$B$1,180)</f>
        <v>160646667</v>
      </c>
      <c r="Y801">
        <f>[1]!s_west_eps($A801,YEAR($B$1)+1,$B$1,180)</f>
        <v>0.30469998717308</v>
      </c>
      <c r="Z801">
        <f>[1]!s_west_instnum_np($A801,YEAR($B$1)+1,$B$1,180)</f>
        <v>3</v>
      </c>
      <c r="AA801">
        <f>[1]!s_west_stdnetprofit($A801,YEAR($B$1)+1,$B$1,180)</f>
        <v>7253588</v>
      </c>
      <c r="AB801">
        <f>[1]!s_west_mediannetprofit($A801,YEAR($B$1)+1,$B$1,180)</f>
        <v>157000000</v>
      </c>
      <c r="AC801">
        <f>[1]!s_west_maxnetprofit($A801,YEAR($B$1)+1,$B$1,180)</f>
        <v>169000000</v>
      </c>
      <c r="AD801">
        <f>[1]!s_west_minnetprofit($A801,YEAR($B$1)+1,$B$1,180)</f>
        <v>155940000</v>
      </c>
      <c r="AE801">
        <f>[1]!s_west_avgroe($A801,YEAR($B$1),$B$1,180)</f>
        <v>4.3333001136779803</v>
      </c>
      <c r="AF801">
        <f>IFERROR([1]!s_info_indexweight($A801,$B$1,"000016.SH"),"")</f>
        <v>0</v>
      </c>
      <c r="AG801">
        <f>IFERROR([1]!s_info_indexweight($A801,$B$1,"000300.SH"),"")</f>
        <v>0</v>
      </c>
      <c r="AH801">
        <f>IFERROR([1]!s_info_indexweight($A801,$B$1,"000905.SH"),"")</f>
        <v>0</v>
      </c>
      <c r="AI801">
        <f>IFERROR([1]!s_info_indexweight($A801,$B$1,"000852.SH"),"")</f>
        <v>4.2000000000000003E-2</v>
      </c>
    </row>
    <row r="802" spans="1:35">
      <c r="A802" t="s">
        <v>834</v>
      </c>
      <c r="B802">
        <f>[1]!s_dq_close($A802,$B$1,3)</f>
        <v>88</v>
      </c>
      <c r="C802">
        <f>[1]!s_dq_volume($A802,$B$1)</f>
        <v>6315172</v>
      </c>
      <c r="D802">
        <f>[1]!s_dq_amount($A802,$B$1)</f>
        <v>559925435</v>
      </c>
      <c r="E802">
        <f>[1]!s_dq_turn($A802,$B$1)</f>
        <v>3.6499605500004901</v>
      </c>
      <c r="F802">
        <f>[1]!S_VAL_MV($A802,$B$1)</f>
        <v>17624735744</v>
      </c>
      <c r="G802">
        <f>[1]!s_val_ev($A802,$B$1)</f>
        <v>17624735744</v>
      </c>
      <c r="H802">
        <f>[1]!s_val_ev1($A802,$B$1)</f>
        <v>17823870019.32</v>
      </c>
      <c r="I802">
        <f>IFERROR([1]!s_mq_amount($A802,$B$1),"")</f>
        <v>1343240482</v>
      </c>
      <c r="J802">
        <f>[1]!s_val_pe_ttm($A802,$B$1)</f>
        <v>192.228927612305</v>
      </c>
      <c r="K802">
        <f>[1]!s_val_pb_lf($A802,$B$1)</f>
        <v>5.6102828979492196</v>
      </c>
      <c r="L802">
        <f>[1]!s_val_dividendyield2($A802,$B$1)</f>
        <v>0</v>
      </c>
      <c r="M802">
        <f>[1]!s_val_evtoebitda($A802,$B$1)</f>
        <v>137.76333537195899</v>
      </c>
      <c r="N802">
        <f>[1]!s_risk_betar24($A802,$B$1)</f>
        <v>2.5734999179840101</v>
      </c>
      <c r="O802">
        <f>[1]!s_profitnotice_changeratio($A802,$B$1)</f>
        <v>0</v>
      </c>
      <c r="P802">
        <f>IFERROR([1]!i_pq_pctchange($A802,TEXT(DATE(YEAR($B$1),1,1),"yyyy-mm-dd"),$B$1),"")</f>
        <v>22.7164970018129</v>
      </c>
      <c r="Q802">
        <f>[1]!s_west_netprofit($A802,YEAR($B$1),$B$1,180)</f>
        <v>153595000</v>
      </c>
      <c r="R802">
        <f>[1]!s_west_eps($A802,YEAR($B$1),$B$1,180)</f>
        <v>0.76690000295639005</v>
      </c>
      <c r="S802">
        <f>[1]!s_west_instnum_np($A802,YEAR($B$1),$B$1,180)</f>
        <v>6</v>
      </c>
      <c r="T802">
        <f>[1]!s_west_stdnetprofit($A802,YEAR($B$1),$B$1,180)</f>
        <v>24757785</v>
      </c>
      <c r="U802">
        <f>[1]!s_west_mediannetprofit($A802,YEAR($B$1),$B$1,180)</f>
        <v>144500000</v>
      </c>
      <c r="V802">
        <f>[1]!s_west_maxnetprofit($A802,YEAR($B$1),$B$1,180)</f>
        <v>184660000</v>
      </c>
      <c r="W802">
        <f>[1]!s_west_minnetprofit($A802,YEAR($B$1),$B$1,180)</f>
        <v>127910000</v>
      </c>
      <c r="X802">
        <f>[1]!s_west_netprofit($A802,YEAR($B$1)+1,$B$1,180)</f>
        <v>231896667</v>
      </c>
      <c r="Y802">
        <f>[1]!s_west_eps($A802,YEAR($B$1)+1,$B$1,180)</f>
        <v>1.1578999757766699</v>
      </c>
      <c r="Z802">
        <f>[1]!s_west_instnum_np($A802,YEAR($B$1)+1,$B$1,180)</f>
        <v>6</v>
      </c>
      <c r="AA802">
        <f>[1]!s_west_stdnetprofit($A802,YEAR($B$1)+1,$B$1,180)</f>
        <v>26576508</v>
      </c>
      <c r="AB802">
        <f>[1]!s_west_mediannetprofit($A802,YEAR($B$1)+1,$B$1,180)</f>
        <v>233500000</v>
      </c>
      <c r="AC802">
        <f>[1]!s_west_maxnetprofit($A802,YEAR($B$1)+1,$B$1,180)</f>
        <v>262920000</v>
      </c>
      <c r="AD802">
        <f>[1]!s_west_minnetprofit($A802,YEAR($B$1)+1,$B$1,180)</f>
        <v>190460000</v>
      </c>
      <c r="AE802">
        <f>[1]!s_west_avgroe($A802,YEAR($B$1),$B$1,180)</f>
        <v>4.7283000946044904</v>
      </c>
      <c r="AF802">
        <f>IFERROR([1]!s_info_indexweight($A802,$B$1,"000016.SH"),"")</f>
        <v>0</v>
      </c>
      <c r="AG802">
        <f>IFERROR([1]!s_info_indexweight($A802,$B$1,"000300.SH"),"")</f>
        <v>0</v>
      </c>
      <c r="AH802">
        <f>IFERROR([1]!s_info_indexweight($A802,$B$1,"000905.SH"),"")</f>
        <v>0</v>
      </c>
      <c r="AI802">
        <f>IFERROR([1]!s_info_indexweight($A802,$B$1,"000852.SH"),"")</f>
        <v>0.10100000000000001</v>
      </c>
    </row>
    <row r="803" spans="1:35">
      <c r="A803" t="s">
        <v>835</v>
      </c>
      <c r="B803">
        <f>[1]!s_dq_close($A803,$B$1,3)</f>
        <v>31.96</v>
      </c>
      <c r="C803">
        <f>[1]!s_dq_volume($A803,$B$1)</f>
        <v>1931100</v>
      </c>
      <c r="D803">
        <f>[1]!s_dq_amount($A803,$B$1)</f>
        <v>62248666</v>
      </c>
      <c r="E803">
        <f>[1]!s_dq_turn($A803,$B$1)</f>
        <v>1.01158614754014</v>
      </c>
      <c r="F803">
        <f>[1]!S_VAL_MV($A803,$B$1)</f>
        <v>6440326716</v>
      </c>
      <c r="G803">
        <f>[1]!s_val_ev($A803,$B$1)</f>
        <v>6440326716</v>
      </c>
      <c r="H803">
        <f>[1]!s_val_ev1($A803,$B$1)</f>
        <v>6487872100.7700005</v>
      </c>
      <c r="I803">
        <f>IFERROR([1]!s_mq_amount($A803,$B$1),"")</f>
        <v>125646980</v>
      </c>
      <c r="J803">
        <f>[1]!s_val_pe_ttm($A803,$B$1)</f>
        <v>31.895595550537099</v>
      </c>
      <c r="K803">
        <f>[1]!s_val_pb_lf($A803,$B$1)</f>
        <v>3.7481963634490998</v>
      </c>
      <c r="L803">
        <f>[1]!s_val_dividendyield2($A803,$B$1)</f>
        <v>1.5584039975899899</v>
      </c>
      <c r="M803">
        <f>[1]!s_val_evtoebitda($A803,$B$1)</f>
        <v>20.7189100480979</v>
      </c>
      <c r="N803">
        <f>[1]!s_risk_betar24($A803,$B$1)</f>
        <v>0.69559997320175204</v>
      </c>
      <c r="O803">
        <f>[1]!s_profitnotice_changeratio($A803,$B$1)</f>
        <v>0</v>
      </c>
      <c r="P803">
        <f>IFERROR([1]!i_pq_pctchange($A803,TEXT(DATE(YEAR($B$1),1,1),"yyyy-mm-dd"),$B$1),"")</f>
        <v>-21.717700189291001</v>
      </c>
      <c r="Q803">
        <f>[1]!s_west_netprofit($A803,YEAR($B$1),$B$1,180)</f>
        <v>224835714</v>
      </c>
      <c r="R803">
        <f>[1]!s_west_eps($A803,YEAR($B$1),$B$1,180)</f>
        <v>1.1144000291824301</v>
      </c>
      <c r="S803">
        <f>[1]!s_west_instnum_np($A803,YEAR($B$1),$B$1,180)</f>
        <v>14</v>
      </c>
      <c r="T803">
        <f>[1]!s_west_stdnetprofit($A803,YEAR($B$1),$B$1,180)</f>
        <v>4619916</v>
      </c>
      <c r="U803">
        <f>[1]!s_west_mediannetprofit($A803,YEAR($B$1),$B$1,180)</f>
        <v>225500000</v>
      </c>
      <c r="V803">
        <f>[1]!s_west_maxnetprofit($A803,YEAR($B$1),$B$1,180)</f>
        <v>233000000</v>
      </c>
      <c r="W803">
        <f>[1]!s_west_minnetprofit($A803,YEAR($B$1),$B$1,180)</f>
        <v>216000000</v>
      </c>
      <c r="X803">
        <f>[1]!s_west_netprofit($A803,YEAR($B$1)+1,$B$1,180)</f>
        <v>262178571</v>
      </c>
      <c r="Y803">
        <f>[1]!s_west_eps($A803,YEAR($B$1)+1,$B$1,180)</f>
        <v>1.29949998855591</v>
      </c>
      <c r="Z803">
        <f>[1]!s_west_instnum_np($A803,YEAR($B$1)+1,$B$1,180)</f>
        <v>14</v>
      </c>
      <c r="AA803">
        <f>[1]!s_west_stdnetprofit($A803,YEAR($B$1)+1,$B$1,180)</f>
        <v>11356728</v>
      </c>
      <c r="AB803">
        <f>[1]!s_west_mediannetprofit($A803,YEAR($B$1)+1,$B$1,180)</f>
        <v>260000000</v>
      </c>
      <c r="AC803">
        <f>[1]!s_west_maxnetprofit($A803,YEAR($B$1)+1,$B$1,180)</f>
        <v>289000000</v>
      </c>
      <c r="AD803">
        <f>[1]!s_west_minnetprofit($A803,YEAR($B$1)+1,$B$1,180)</f>
        <v>244000000</v>
      </c>
      <c r="AE803">
        <f>[1]!s_west_avgroe($A803,YEAR($B$1),$B$1,180)</f>
        <v>11.7976999282837</v>
      </c>
      <c r="AF803">
        <f>IFERROR([1]!s_info_indexweight($A803,$B$1,"000016.SH"),"")</f>
        <v>0</v>
      </c>
      <c r="AG803">
        <f>IFERROR([1]!s_info_indexweight($A803,$B$1,"000300.SH"),"")</f>
        <v>0</v>
      </c>
      <c r="AH803">
        <f>IFERROR([1]!s_info_indexweight($A803,$B$1,"000905.SH"),"")</f>
        <v>0</v>
      </c>
      <c r="AI803">
        <f>IFERROR([1]!s_info_indexweight($A803,$B$1,"000852.SH"),"")</f>
        <v>2.8000000000000001E-2</v>
      </c>
    </row>
    <row r="804" spans="1:35">
      <c r="A804" t="s">
        <v>836</v>
      </c>
      <c r="B804">
        <f>[1]!s_dq_close($A804,$B$1,3)</f>
        <v>14.29</v>
      </c>
      <c r="C804">
        <f>[1]!s_dq_volume($A804,$B$1)</f>
        <v>6310230</v>
      </c>
      <c r="D804">
        <f>[1]!s_dq_amount($A804,$B$1)</f>
        <v>90628888</v>
      </c>
      <c r="E804">
        <f>[1]!s_dq_turn($A804,$B$1)</f>
        <v>2.73973818427097</v>
      </c>
      <c r="F804">
        <f>[1]!S_VAL_MV($A804,$B$1)</f>
        <v>11276251032.18</v>
      </c>
      <c r="G804">
        <f>[1]!s_val_ev($A804,$B$1)</f>
        <v>11276251032.18</v>
      </c>
      <c r="H804">
        <f>[1]!s_val_ev1($A804,$B$1)</f>
        <v>14531538260.99</v>
      </c>
      <c r="I804">
        <f>IFERROR([1]!s_mq_amount($A804,$B$1),"")</f>
        <v>202118124</v>
      </c>
      <c r="J804">
        <f>[1]!s_val_pe_ttm($A804,$B$1)</f>
        <v>14.7709808349609</v>
      </c>
      <c r="K804">
        <f>[1]!s_val_pb_lf($A804,$B$1)</f>
        <v>1.56267726421356</v>
      </c>
      <c r="L804">
        <f>[1]!s_val_dividendyield2($A804,$B$1)</f>
        <v>4.4602424006675099</v>
      </c>
      <c r="M804">
        <f>[1]!s_val_evtoebitda($A804,$B$1)</f>
        <v>6.92432571802585</v>
      </c>
      <c r="N804">
        <f>[1]!s_risk_betar24($A804,$B$1)</f>
        <v>0.92519998550414995</v>
      </c>
      <c r="O804">
        <f>[1]!s_profitnotice_changeratio($A804,$B$1)</f>
        <v>0</v>
      </c>
      <c r="P804">
        <f>IFERROR([1]!i_pq_pctchange($A804,TEXT(DATE(YEAR($B$1),1,1),"yyyy-mm-dd"),$B$1),"")</f>
        <v>-0.96970355873292602</v>
      </c>
      <c r="Q804">
        <f>[1]!s_west_netprofit($A804,YEAR($B$1),$B$1,180)</f>
        <v>846483333</v>
      </c>
      <c r="R804">
        <f>[1]!s_west_eps($A804,YEAR($B$1),$B$1,180)</f>
        <v>1.0727000236511199</v>
      </c>
      <c r="S804">
        <f>[1]!s_west_instnum_np($A804,YEAR($B$1),$B$1,180)</f>
        <v>6</v>
      </c>
      <c r="T804">
        <f>[1]!s_west_stdnetprofit($A804,YEAR($B$1),$B$1,180)</f>
        <v>32318736</v>
      </c>
      <c r="U804">
        <f>[1]!s_west_mediannetprofit($A804,YEAR($B$1),$B$1,180)</f>
        <v>848975000</v>
      </c>
      <c r="V804">
        <f>[1]!s_west_maxnetprofit($A804,YEAR($B$1),$B$1,180)</f>
        <v>887000000</v>
      </c>
      <c r="W804">
        <f>[1]!s_west_minnetprofit($A804,YEAR($B$1),$B$1,180)</f>
        <v>791000000</v>
      </c>
      <c r="X804">
        <f>[1]!s_west_netprofit($A804,YEAR($B$1)+1,$B$1,180)</f>
        <v>901580000</v>
      </c>
      <c r="Y804">
        <f>[1]!s_west_eps($A804,YEAR($B$1)+1,$B$1,180)</f>
        <v>1.14250004291534</v>
      </c>
      <c r="Z804">
        <f>[1]!s_west_instnum_np($A804,YEAR($B$1)+1,$B$1,180)</f>
        <v>6</v>
      </c>
      <c r="AA804">
        <f>[1]!s_west_stdnetprofit($A804,YEAR($B$1)+1,$B$1,180)</f>
        <v>35816926</v>
      </c>
      <c r="AB804">
        <f>[1]!s_west_mediannetprofit($A804,YEAR($B$1)+1,$B$1,180)</f>
        <v>890815000</v>
      </c>
      <c r="AC804">
        <f>[1]!s_west_maxnetprofit($A804,YEAR($B$1)+1,$B$1,180)</f>
        <v>965000000</v>
      </c>
      <c r="AD804">
        <f>[1]!s_west_minnetprofit($A804,YEAR($B$1)+1,$B$1,180)</f>
        <v>860000000</v>
      </c>
      <c r="AE804">
        <f>[1]!s_west_avgroe($A804,YEAR($B$1),$B$1,180)</f>
        <v>10.551699638366699</v>
      </c>
      <c r="AF804">
        <f>IFERROR([1]!s_info_indexweight($A804,$B$1,"000016.SH"),"")</f>
        <v>0</v>
      </c>
      <c r="AG804">
        <f>IFERROR([1]!s_info_indexweight($A804,$B$1,"000300.SH"),"")</f>
        <v>0</v>
      </c>
      <c r="AH804">
        <f>IFERROR([1]!s_info_indexweight($A804,$B$1,"000905.SH"),"")</f>
        <v>0</v>
      </c>
      <c r="AI804">
        <f>IFERROR([1]!s_info_indexweight($A804,$B$1,"000852.SH"),"")</f>
        <v>3.6999999999999998E-2</v>
      </c>
    </row>
    <row r="805" spans="1:35">
      <c r="A805" t="s">
        <v>837</v>
      </c>
      <c r="B805">
        <f>[1]!s_dq_close($A805,$B$1,3)</f>
        <v>13.38</v>
      </c>
      <c r="C805">
        <f>[1]!s_dq_volume($A805,$B$1)</f>
        <v>14283288</v>
      </c>
      <c r="D805">
        <f>[1]!s_dq_amount($A805,$B$1)</f>
        <v>195578876</v>
      </c>
      <c r="E805">
        <f>[1]!s_dq_turn($A805,$B$1)</f>
        <v>2.1831859088934902</v>
      </c>
      <c r="F805">
        <f>[1]!S_VAL_MV($A805,$B$1)</f>
        <v>9019119713.4599991</v>
      </c>
      <c r="G805">
        <f>[1]!s_val_ev($A805,$B$1)</f>
        <v>9019119713.4599991</v>
      </c>
      <c r="H805">
        <f>[1]!s_val_ev1($A805,$B$1)</f>
        <v>13961859151.690001</v>
      </c>
      <c r="I805">
        <f>IFERROR([1]!s_mq_amount($A805,$B$1),"")</f>
        <v>402206826</v>
      </c>
      <c r="J805">
        <f>[1]!s_val_pe_ttm($A805,$B$1)</f>
        <v>42.124645233154297</v>
      </c>
      <c r="K805">
        <f>[1]!s_val_pb_lf($A805,$B$1)</f>
        <v>2.6643269062042201</v>
      </c>
      <c r="L805">
        <f>[1]!s_val_dividendyield2($A805,$B$1)</f>
        <v>0</v>
      </c>
      <c r="M805">
        <f>[1]!s_val_evtoebitda($A805,$B$1)</f>
        <v>28.511940517944399</v>
      </c>
      <c r="N805">
        <f>[1]!s_risk_betar24($A805,$B$1)</f>
        <v>0.59649997949600198</v>
      </c>
      <c r="O805">
        <f>[1]!s_profitnotice_changeratio($A805,$B$1)</f>
        <v>0</v>
      </c>
      <c r="P805">
        <f>IFERROR([1]!i_pq_pctchange($A805,TEXT(DATE(YEAR($B$1),1,1),"yyyy-mm-dd"),$B$1),"")</f>
        <v>-11.915734035549701</v>
      </c>
      <c r="Q805">
        <f>[1]!s_west_netprofit($A805,YEAR($B$1),$B$1,180)</f>
        <v>282000000</v>
      </c>
      <c r="R805">
        <f>[1]!s_west_eps($A805,YEAR($B$1),$B$1,180)</f>
        <v>0.41839998960495001</v>
      </c>
      <c r="S805">
        <f>[1]!s_west_instnum_np($A805,YEAR($B$1),$B$1,180)</f>
        <v>1</v>
      </c>
      <c r="T805">
        <f>[1]!s_west_stdnetprofit($A805,YEAR($B$1),$B$1,180)</f>
        <v>0</v>
      </c>
      <c r="U805">
        <f>[1]!s_west_mediannetprofit($A805,YEAR($B$1),$B$1,180)</f>
        <v>282000000</v>
      </c>
      <c r="V805">
        <f>[1]!s_west_maxnetprofit($A805,YEAR($B$1),$B$1,180)</f>
        <v>282000000</v>
      </c>
      <c r="W805">
        <f>[1]!s_west_minnetprofit($A805,YEAR($B$1),$B$1,180)</f>
        <v>282000000</v>
      </c>
      <c r="X805">
        <f>[1]!s_west_netprofit($A805,YEAR($B$1)+1,$B$1,180)</f>
        <v>351000000</v>
      </c>
      <c r="Y805">
        <f>[1]!s_west_eps($A805,YEAR($B$1)+1,$B$1,180)</f>
        <v>0.52069997787475597</v>
      </c>
      <c r="Z805">
        <f>[1]!s_west_instnum_np($A805,YEAR($B$1)+1,$B$1,180)</f>
        <v>1</v>
      </c>
      <c r="AA805">
        <f>[1]!s_west_stdnetprofit($A805,YEAR($B$1)+1,$B$1,180)</f>
        <v>0</v>
      </c>
      <c r="AB805">
        <f>[1]!s_west_mediannetprofit($A805,YEAR($B$1)+1,$B$1,180)</f>
        <v>351000000</v>
      </c>
      <c r="AC805">
        <f>[1]!s_west_maxnetprofit($A805,YEAR($B$1)+1,$B$1,180)</f>
        <v>351000000</v>
      </c>
      <c r="AD805">
        <f>[1]!s_west_minnetprofit($A805,YEAR($B$1)+1,$B$1,180)</f>
        <v>351000000</v>
      </c>
      <c r="AE805">
        <f>[1]!s_west_avgroe($A805,YEAR($B$1),$B$1,180)</f>
        <v>7.9000000953674299</v>
      </c>
      <c r="AF805">
        <f>IFERROR([1]!s_info_indexweight($A805,$B$1,"000016.SH"),"")</f>
        <v>0</v>
      </c>
      <c r="AG805">
        <f>IFERROR([1]!s_info_indexweight($A805,$B$1,"000300.SH"),"")</f>
        <v>0</v>
      </c>
      <c r="AH805">
        <f>IFERROR([1]!s_info_indexweight($A805,$B$1,"000905.SH"),"")</f>
        <v>0</v>
      </c>
      <c r="AI805">
        <f>IFERROR([1]!s_info_indexweight($A805,$B$1,"000852.SH"),"")</f>
        <v>6.0999999999999999E-2</v>
      </c>
    </row>
    <row r="806" spans="1:35">
      <c r="A806" t="s">
        <v>838</v>
      </c>
      <c r="B806">
        <f>[1]!s_dq_close($A806,$B$1,3)</f>
        <v>18.87</v>
      </c>
      <c r="C806">
        <f>[1]!s_dq_volume($A806,$B$1)</f>
        <v>4105344</v>
      </c>
      <c r="D806">
        <f>[1]!s_dq_amount($A806,$B$1)</f>
        <v>78031727</v>
      </c>
      <c r="E806">
        <f>[1]!s_dq_turn($A806,$B$1)</f>
        <v>1.23747247751205</v>
      </c>
      <c r="F806">
        <f>[1]!S_VAL_MV($A806,$B$1)</f>
        <v>6711389492.3999996</v>
      </c>
      <c r="G806">
        <f>[1]!s_val_ev($A806,$B$1)</f>
        <v>6711389492.3999996</v>
      </c>
      <c r="H806">
        <f>[1]!s_val_ev1($A806,$B$1)</f>
        <v>6714449251.6099997</v>
      </c>
      <c r="I806">
        <f>IFERROR([1]!s_mq_amount($A806,$B$1),"")</f>
        <v>210653947</v>
      </c>
      <c r="J806">
        <f>[1]!s_val_pe_ttm($A806,$B$1)</f>
        <v>55.220569610595703</v>
      </c>
      <c r="K806">
        <f>[1]!s_val_pb_lf($A806,$B$1)</f>
        <v>3.72474265098572</v>
      </c>
      <c r="L806">
        <f>[1]!s_val_dividendyield2($A806,$B$1)</f>
        <v>0.84119819819819797</v>
      </c>
      <c r="M806">
        <f>[1]!s_val_evtoebitda($A806,$B$1)</f>
        <v>68.020035466782801</v>
      </c>
      <c r="N806">
        <f>[1]!s_risk_betar24($A806,$B$1)</f>
        <v>2.9037001132965101</v>
      </c>
      <c r="O806">
        <f>[1]!s_profitnotice_changeratio($A806,$B$1)</f>
        <v>0</v>
      </c>
      <c r="P806">
        <f>IFERROR([1]!i_pq_pctchange($A806,TEXT(DATE(YEAR($B$1),1,1),"yyyy-mm-dd"),$B$1),"")</f>
        <v>-23.070713286068099</v>
      </c>
      <c r="Q806">
        <f>[1]!s_west_netprofit($A806,YEAR($B$1),$B$1,180)</f>
        <v>145337500</v>
      </c>
      <c r="R806">
        <f>[1]!s_west_eps($A806,YEAR($B$1),$B$1,180)</f>
        <v>0.408499985933304</v>
      </c>
      <c r="S806">
        <f>[1]!s_west_instnum_np($A806,YEAR($B$1),$B$1,180)</f>
        <v>4</v>
      </c>
      <c r="T806">
        <f>[1]!s_west_stdnetprofit($A806,YEAR($B$1),$B$1,180)</f>
        <v>13663431</v>
      </c>
      <c r="U806">
        <f>[1]!s_west_mediannetprofit($A806,YEAR($B$1),$B$1,180)</f>
        <v>151105000</v>
      </c>
      <c r="V806">
        <f>[1]!s_west_maxnetprofit($A806,YEAR($B$1),$B$1,180)</f>
        <v>154140000</v>
      </c>
      <c r="W806">
        <f>[1]!s_west_minnetprofit($A806,YEAR($B$1),$B$1,180)</f>
        <v>125000000</v>
      </c>
      <c r="X806">
        <f>[1]!s_west_netprofit($A806,YEAR($B$1)+1,$B$1,180)</f>
        <v>191375000</v>
      </c>
      <c r="Y806">
        <f>[1]!s_west_eps($A806,YEAR($B$1)+1,$B$1,180)</f>
        <v>0.537999987602234</v>
      </c>
      <c r="Z806">
        <f>[1]!s_west_instnum_np($A806,YEAR($B$1)+1,$B$1,180)</f>
        <v>4</v>
      </c>
      <c r="AA806">
        <f>[1]!s_west_stdnetprofit($A806,YEAR($B$1)+1,$B$1,180)</f>
        <v>35111097</v>
      </c>
      <c r="AB806">
        <f>[1]!s_west_mediannetprofit($A806,YEAR($B$1)+1,$B$1,180)</f>
        <v>177850000</v>
      </c>
      <c r="AC806">
        <f>[1]!s_west_maxnetprofit($A806,YEAR($B$1)+1,$B$1,180)</f>
        <v>242800000</v>
      </c>
      <c r="AD806">
        <f>[1]!s_west_minnetprofit($A806,YEAR($B$1)+1,$B$1,180)</f>
        <v>167000000</v>
      </c>
      <c r="AE806">
        <f>[1]!s_west_avgroe($A806,YEAR($B$1),$B$1,180)</f>
        <v>7.6350002288818404</v>
      </c>
      <c r="AF806">
        <f>IFERROR([1]!s_info_indexweight($A806,$B$1,"000016.SH"),"")</f>
        <v>0</v>
      </c>
      <c r="AG806">
        <f>IFERROR([1]!s_info_indexweight($A806,$B$1,"000300.SH"),"")</f>
        <v>0</v>
      </c>
      <c r="AH806">
        <f>IFERROR([1]!s_info_indexweight($A806,$B$1,"000905.SH"),"")</f>
        <v>0</v>
      </c>
      <c r="AI806">
        <f>IFERROR([1]!s_info_indexweight($A806,$B$1,"000852.SH"),"")</f>
        <v>2.8000000000000001E-2</v>
      </c>
    </row>
    <row r="807" spans="1:35">
      <c r="A807" t="s">
        <v>839</v>
      </c>
      <c r="B807">
        <f>[1]!s_dq_close($A807,$B$1,3)</f>
        <v>59.6</v>
      </c>
      <c r="C807">
        <f>[1]!s_dq_volume($A807,$B$1)</f>
        <v>6177356</v>
      </c>
      <c r="D807">
        <f>[1]!s_dq_amount($A807,$B$1)</f>
        <v>364036283</v>
      </c>
      <c r="E807">
        <f>[1]!s_dq_turn($A807,$B$1)</f>
        <v>5.0117142983173197</v>
      </c>
      <c r="F807">
        <f>[1]!S_VAL_MV($A807,$B$1)</f>
        <v>12956532088.799999</v>
      </c>
      <c r="G807">
        <f>[1]!s_val_ev($A807,$B$1)</f>
        <v>12956532088.799999</v>
      </c>
      <c r="H807">
        <f>[1]!s_val_ev1($A807,$B$1)</f>
        <v>14868250542.98</v>
      </c>
      <c r="I807">
        <f>IFERROR([1]!s_mq_amount($A807,$B$1),"")</f>
        <v>567354141</v>
      </c>
      <c r="J807">
        <f>[1]!s_val_pe_ttm($A807,$B$1)</f>
        <v>43.708427429199197</v>
      </c>
      <c r="K807">
        <f>[1]!s_val_pb_lf($A807,$B$1)</f>
        <v>2.2406959533691402</v>
      </c>
      <c r="L807">
        <f>[1]!s_val_dividendyield2($A807,$B$1)</f>
        <v>0.15100671140939601</v>
      </c>
      <c r="M807">
        <f>[1]!s_val_evtoebitda($A807,$B$1)</f>
        <v>20.585500491806201</v>
      </c>
      <c r="N807">
        <f>[1]!s_risk_betar24($A807,$B$1)</f>
        <v>1.1267000436782799</v>
      </c>
      <c r="O807">
        <f>[1]!s_profitnotice_changeratio($A807,$B$1)</f>
        <v>0</v>
      </c>
      <c r="P807">
        <f>IFERROR([1]!i_pq_pctchange($A807,TEXT(DATE(YEAR($B$1),1,1),"yyyy-mm-dd"),$B$1),"")</f>
        <v>-26.356110218707499</v>
      </c>
      <c r="Q807">
        <f>[1]!s_west_netprofit($A807,YEAR($B$1),$B$1,180)</f>
        <v>550166667</v>
      </c>
      <c r="R807">
        <f>[1]!s_west_eps($A807,YEAR($B$1),$B$1,180)</f>
        <v>2.5308001041412398</v>
      </c>
      <c r="S807">
        <f>[1]!s_west_instnum_np($A807,YEAR($B$1),$B$1,180)</f>
        <v>6</v>
      </c>
      <c r="T807">
        <f>[1]!s_west_stdnetprofit($A807,YEAR($B$1),$B$1,180)</f>
        <v>24086649</v>
      </c>
      <c r="U807">
        <f>[1]!s_west_mediannetprofit($A807,YEAR($B$1),$B$1,180)</f>
        <v>553000000</v>
      </c>
      <c r="V807">
        <f>[1]!s_west_maxnetprofit($A807,YEAR($B$1),$B$1,180)</f>
        <v>589000000</v>
      </c>
      <c r="W807">
        <f>[1]!s_west_minnetprofit($A807,YEAR($B$1),$B$1,180)</f>
        <v>523000000</v>
      </c>
      <c r="X807">
        <f>[1]!s_west_netprofit($A807,YEAR($B$1)+1,$B$1,180)</f>
        <v>936666667</v>
      </c>
      <c r="Y807">
        <f>[1]!s_west_eps($A807,YEAR($B$1)+1,$B$1,180)</f>
        <v>4.3087000846862802</v>
      </c>
      <c r="Z807">
        <f>[1]!s_west_instnum_np($A807,YEAR($B$1)+1,$B$1,180)</f>
        <v>6</v>
      </c>
      <c r="AA807">
        <f>[1]!s_west_stdnetprofit($A807,YEAR($B$1)+1,$B$1,180)</f>
        <v>89580504</v>
      </c>
      <c r="AB807">
        <f>[1]!s_west_mediannetprofit($A807,YEAR($B$1)+1,$B$1,180)</f>
        <v>905000000</v>
      </c>
      <c r="AC807">
        <f>[1]!s_west_maxnetprofit($A807,YEAR($B$1)+1,$B$1,180)</f>
        <v>1078000000</v>
      </c>
      <c r="AD807">
        <f>[1]!s_west_minnetprofit($A807,YEAR($B$1)+1,$B$1,180)</f>
        <v>850000000</v>
      </c>
      <c r="AE807">
        <f>[1]!s_west_avgroe($A807,YEAR($B$1),$B$1,180)</f>
        <v>8.7966995239257795</v>
      </c>
      <c r="AF807">
        <f>IFERROR([1]!s_info_indexweight($A807,$B$1,"000016.SH"),"")</f>
        <v>0</v>
      </c>
      <c r="AG807">
        <f>IFERROR([1]!s_info_indexweight($A807,$B$1,"000300.SH"),"")</f>
        <v>0</v>
      </c>
      <c r="AH807">
        <f>IFERROR([1]!s_info_indexweight($A807,$B$1,"000905.SH"),"")</f>
        <v>0</v>
      </c>
      <c r="AI807">
        <f>IFERROR([1]!s_info_indexweight($A807,$B$1,"000852.SH"),"")</f>
        <v>5.8000000000000003E-2</v>
      </c>
    </row>
    <row r="808" spans="1:35">
      <c r="A808" t="s">
        <v>840</v>
      </c>
      <c r="B808">
        <f>[1]!s_dq_close($A808,$B$1,3)</f>
        <v>45.18</v>
      </c>
      <c r="C808">
        <f>[1]!s_dq_volume($A808,$B$1)</f>
        <v>94272039</v>
      </c>
      <c r="D808">
        <f>[1]!s_dq_amount($A808,$B$1)</f>
        <v>4230078381</v>
      </c>
      <c r="E808">
        <f>[1]!s_dq_turn($A808,$B$1)</f>
        <v>18.783606339385599</v>
      </c>
      <c r="F808">
        <f>[1]!S_VAL_MV($A808,$B$1)</f>
        <v>27944778418.560001</v>
      </c>
      <c r="G808">
        <f>[1]!s_val_ev($A808,$B$1)</f>
        <v>27944778418.560001</v>
      </c>
      <c r="H808">
        <f>[1]!s_val_ev1($A808,$B$1)</f>
        <v>28655947272.450001</v>
      </c>
      <c r="I808">
        <f>IFERROR([1]!s_mq_amount($A808,$B$1),"")</f>
        <v>10269019490</v>
      </c>
      <c r="J808">
        <f>[1]!s_val_pe_ttm($A808,$B$1)</f>
        <v>723.46722412109398</v>
      </c>
      <c r="K808">
        <f>[1]!s_val_pb_lf($A808,$B$1)</f>
        <v>7.57440137863159</v>
      </c>
      <c r="L808">
        <f>[1]!s_val_dividendyield2($A808,$B$1)</f>
        <v>5.90101929884966E-2</v>
      </c>
      <c r="M808">
        <f>[1]!s_val_evtoebitda($A808,$B$1)</f>
        <v>168.07642110898399</v>
      </c>
      <c r="N808">
        <f>[1]!s_risk_betar24($A808,$B$1)</f>
        <v>1.1809999942779501</v>
      </c>
      <c r="O808">
        <f>[1]!s_profitnotice_changeratio($A808,$B$1)</f>
        <v>0</v>
      </c>
      <c r="P808">
        <f>IFERROR([1]!i_pq_pctchange($A808,TEXT(DATE(YEAR($B$1),1,1),"yyyy-mm-dd"),$B$1),"")</f>
        <v>45.074113027879299</v>
      </c>
      <c r="Q808">
        <f>[1]!s_west_netprofit($A808,YEAR($B$1),$B$1,180)</f>
        <v>250702500</v>
      </c>
      <c r="R808">
        <f>[1]!s_west_eps($A808,YEAR($B$1),$B$1,180)</f>
        <v>0.40529999136924699</v>
      </c>
      <c r="S808">
        <f>[1]!s_west_instnum_np($A808,YEAR($B$1),$B$1,180)</f>
        <v>8</v>
      </c>
      <c r="T808">
        <f>[1]!s_west_stdnetprofit($A808,YEAR($B$1),$B$1,180)</f>
        <v>3611971</v>
      </c>
      <c r="U808">
        <f>[1]!s_west_mediannetprofit($A808,YEAR($B$1),$B$1,180)</f>
        <v>251000000</v>
      </c>
      <c r="V808">
        <f>[1]!s_west_maxnetprofit($A808,YEAR($B$1),$B$1,180)</f>
        <v>256760000</v>
      </c>
      <c r="W808">
        <f>[1]!s_west_minnetprofit($A808,YEAR($B$1),$B$1,180)</f>
        <v>245000000</v>
      </c>
      <c r="X808">
        <f>[1]!s_west_netprofit($A808,YEAR($B$1)+1,$B$1,180)</f>
        <v>345878750</v>
      </c>
      <c r="Y808">
        <f>[1]!s_west_eps($A808,YEAR($B$1)+1,$B$1,180)</f>
        <v>0.55919998884201005</v>
      </c>
      <c r="Z808">
        <f>[1]!s_west_instnum_np($A808,YEAR($B$1)+1,$B$1,180)</f>
        <v>8</v>
      </c>
      <c r="AA808">
        <f>[1]!s_west_stdnetprofit($A808,YEAR($B$1)+1,$B$1,180)</f>
        <v>10407048</v>
      </c>
      <c r="AB808">
        <f>[1]!s_west_mediannetprofit($A808,YEAR($B$1)+1,$B$1,180)</f>
        <v>344845000</v>
      </c>
      <c r="AC808">
        <f>[1]!s_west_maxnetprofit($A808,YEAR($B$1)+1,$B$1,180)</f>
        <v>364000000</v>
      </c>
      <c r="AD808">
        <f>[1]!s_west_minnetprofit($A808,YEAR($B$1)+1,$B$1,180)</f>
        <v>332340000</v>
      </c>
      <c r="AE808">
        <f>[1]!s_west_avgroe($A808,YEAR($B$1),$B$1,180)</f>
        <v>6.3688001632690403</v>
      </c>
      <c r="AF808">
        <f>IFERROR([1]!s_info_indexweight($A808,$B$1,"000016.SH"),"")</f>
        <v>0</v>
      </c>
      <c r="AG808">
        <f>IFERROR([1]!s_info_indexweight($A808,$B$1,"000300.SH"),"")</f>
        <v>0</v>
      </c>
      <c r="AH808">
        <f>IFERROR([1]!s_info_indexweight($A808,$B$1,"000905.SH"),"")</f>
        <v>0</v>
      </c>
      <c r="AI808">
        <f>IFERROR([1]!s_info_indexweight($A808,$B$1,"000852.SH"),"")</f>
        <v>0.19500000000000001</v>
      </c>
    </row>
    <row r="809" spans="1:35">
      <c r="A809" t="s">
        <v>841</v>
      </c>
      <c r="B809">
        <f>[1]!s_dq_close($A809,$B$1,3)</f>
        <v>5.76</v>
      </c>
      <c r="C809">
        <f>[1]!s_dq_volume($A809,$B$1)</f>
        <v>16030015</v>
      </c>
      <c r="D809">
        <f>[1]!s_dq_amount($A809,$B$1)</f>
        <v>92392705</v>
      </c>
      <c r="E809">
        <f>[1]!s_dq_turn($A809,$B$1)</f>
        <v>2.5776701292853899</v>
      </c>
      <c r="F809">
        <f>[1]!S_VAL_MV($A809,$B$1)</f>
        <v>8478028800</v>
      </c>
      <c r="G809">
        <f>[1]!s_val_ev($A809,$B$1)</f>
        <v>8478028800</v>
      </c>
      <c r="H809">
        <f>[1]!s_val_ev1($A809,$B$1)</f>
        <v>11410332152.280001</v>
      </c>
      <c r="I809">
        <f>IFERROR([1]!s_mq_amount($A809,$B$1),"")</f>
        <v>224224188</v>
      </c>
      <c r="J809">
        <f>[1]!s_val_pe_ttm($A809,$B$1)</f>
        <v>21.733772277831999</v>
      </c>
      <c r="K809">
        <f>[1]!s_val_pb_lf($A809,$B$1)</f>
        <v>2.3219752311706499</v>
      </c>
      <c r="L809">
        <f>[1]!s_val_dividendyield2($A809,$B$1)</f>
        <v>2.7777777777777799</v>
      </c>
      <c r="M809">
        <f>[1]!s_val_evtoebitda($A809,$B$1)</f>
        <v>12.728673108418</v>
      </c>
      <c r="N809">
        <f>[1]!s_risk_betar24($A809,$B$1)</f>
        <v>0.96050000190734897</v>
      </c>
      <c r="O809">
        <f>[1]!s_profitnotice_changeratio($A809,$B$1)</f>
        <v>0</v>
      </c>
      <c r="P809">
        <f>IFERROR([1]!i_pq_pctchange($A809,TEXT(DATE(YEAR($B$1),1,1),"yyyy-mm-dd"),$B$1),"")</f>
        <v>-0.98610769779245999</v>
      </c>
      <c r="Q809">
        <f>[1]!s_west_netprofit($A809,YEAR($B$1),$B$1,180)</f>
        <v>476450000</v>
      </c>
      <c r="R809">
        <f>[1]!s_west_eps($A809,YEAR($B$1),$B$1,180)</f>
        <v>0.32370001077652</v>
      </c>
      <c r="S809">
        <f>[1]!s_west_instnum_np($A809,YEAR($B$1),$B$1,180)</f>
        <v>4</v>
      </c>
      <c r="T809">
        <f>[1]!s_west_stdnetprofit($A809,YEAR($B$1),$B$1,180)</f>
        <v>8710721</v>
      </c>
      <c r="U809">
        <f>[1]!s_west_mediannetprofit($A809,YEAR($B$1),$B$1,180)</f>
        <v>477900000</v>
      </c>
      <c r="V809">
        <f>[1]!s_west_maxnetprofit($A809,YEAR($B$1),$B$1,180)</f>
        <v>485000000</v>
      </c>
      <c r="W809">
        <f>[1]!s_west_minnetprofit($A809,YEAR($B$1),$B$1,180)</f>
        <v>465000000</v>
      </c>
      <c r="X809">
        <f>[1]!s_west_netprofit($A809,YEAR($B$1)+1,$B$1,180)</f>
        <v>554425000</v>
      </c>
      <c r="Y809">
        <f>[1]!s_west_eps($A809,YEAR($B$1)+1,$B$1,180)</f>
        <v>0.37670001387596103</v>
      </c>
      <c r="Z809">
        <f>[1]!s_west_instnum_np($A809,YEAR($B$1)+1,$B$1,180)</f>
        <v>4</v>
      </c>
      <c r="AA809">
        <f>[1]!s_west_stdnetprofit($A809,YEAR($B$1)+1,$B$1,180)</f>
        <v>7796741</v>
      </c>
      <c r="AB809">
        <f>[1]!s_west_mediannetprofit($A809,YEAR($B$1)+1,$B$1,180)</f>
        <v>554350000</v>
      </c>
      <c r="AC809">
        <f>[1]!s_west_maxnetprofit($A809,YEAR($B$1)+1,$B$1,180)</f>
        <v>563000000</v>
      </c>
      <c r="AD809">
        <f>[1]!s_west_minnetprofit($A809,YEAR($B$1)+1,$B$1,180)</f>
        <v>546000000</v>
      </c>
      <c r="AE809">
        <f>[1]!s_west_avgroe($A809,YEAR($B$1),$B$1,180)</f>
        <v>12.0966997146606</v>
      </c>
      <c r="AF809">
        <f>IFERROR([1]!s_info_indexweight($A809,$B$1,"000016.SH"),"")</f>
        <v>0</v>
      </c>
      <c r="AG809">
        <f>IFERROR([1]!s_info_indexweight($A809,$B$1,"000300.SH"),"")</f>
        <v>0</v>
      </c>
      <c r="AH809">
        <f>IFERROR([1]!s_info_indexweight($A809,$B$1,"000905.SH"),"")</f>
        <v>0</v>
      </c>
      <c r="AI809">
        <f>IFERROR([1]!s_info_indexweight($A809,$B$1,"000852.SH"),"")</f>
        <v>4.4999999999999998E-2</v>
      </c>
    </row>
    <row r="810" spans="1:35">
      <c r="A810" t="s">
        <v>842</v>
      </c>
      <c r="B810">
        <f>[1]!s_dq_close($A810,$B$1,3)</f>
        <v>25.44</v>
      </c>
      <c r="C810">
        <f>[1]!s_dq_volume($A810,$B$1)</f>
        <v>1018800</v>
      </c>
      <c r="D810">
        <f>[1]!s_dq_amount($A810,$B$1)</f>
        <v>25938784</v>
      </c>
      <c r="E810">
        <f>[1]!s_dq_turn($A810,$B$1)</f>
        <v>0.25469363265918399</v>
      </c>
      <c r="F810">
        <f>[1]!S_VAL_MV($A810,$B$1)</f>
        <v>10182984552</v>
      </c>
      <c r="G810">
        <f>[1]!s_val_ev($A810,$B$1)</f>
        <v>10182984552</v>
      </c>
      <c r="H810">
        <f>[1]!s_val_ev1($A810,$B$1)</f>
        <v>11191385931.389999</v>
      </c>
      <c r="I810">
        <f>IFERROR([1]!s_mq_amount($A810,$B$1),"")</f>
        <v>67631392</v>
      </c>
      <c r="J810">
        <f>[1]!s_val_pe_ttm($A810,$B$1)</f>
        <v>65.288337707519503</v>
      </c>
      <c r="K810">
        <f>[1]!s_val_pb_lf($A810,$B$1)</f>
        <v>1.6173198223114</v>
      </c>
      <c r="L810">
        <f>[1]!s_val_dividendyield2($A810,$B$1)</f>
        <v>1.9641098243708699</v>
      </c>
      <c r="M810">
        <f>[1]!s_val_evtoebitda($A810,$B$1)</f>
        <v>28.163850567025001</v>
      </c>
      <c r="N810">
        <f>[1]!s_risk_betar24($A810,$B$1)</f>
        <v>1.7165999412536601</v>
      </c>
      <c r="O810">
        <f>[1]!s_profitnotice_changeratio($A810,$B$1)</f>
        <v>0</v>
      </c>
      <c r="P810">
        <f>IFERROR([1]!i_pq_pctchange($A810,TEXT(DATE(YEAR($B$1),1,1),"yyyy-mm-dd"),$B$1),"")</f>
        <v>-11.880845167994501</v>
      </c>
      <c r="Q810">
        <f>[1]!s_west_netprofit($A810,YEAR($B$1),$B$1,180)</f>
        <v>189180000</v>
      </c>
      <c r="R810">
        <f>[1]!s_west_eps($A810,YEAR($B$1),$B$1,180)</f>
        <v>0.47260001301765397</v>
      </c>
      <c r="S810">
        <f>[1]!s_west_instnum_np($A810,YEAR($B$1),$B$1,180)</f>
        <v>6</v>
      </c>
      <c r="T810">
        <f>[1]!s_west_stdnetprofit($A810,YEAR($B$1),$B$1,180)</f>
        <v>12551068</v>
      </c>
      <c r="U810">
        <f>[1]!s_west_mediannetprofit($A810,YEAR($B$1),$B$1,180)</f>
        <v>188855000</v>
      </c>
      <c r="V810">
        <f>[1]!s_west_maxnetprofit($A810,YEAR($B$1),$B$1,180)</f>
        <v>203370000</v>
      </c>
      <c r="W810">
        <f>[1]!s_west_minnetprofit($A810,YEAR($B$1),$B$1,180)</f>
        <v>174000000</v>
      </c>
      <c r="X810">
        <f>[1]!s_west_netprofit($A810,YEAR($B$1)+1,$B$1,180)</f>
        <v>241283333</v>
      </c>
      <c r="Y810">
        <f>[1]!s_west_eps($A810,YEAR($B$1)+1,$B$1,180)</f>
        <v>0.60280001163482699</v>
      </c>
      <c r="Z810">
        <f>[1]!s_west_instnum_np($A810,YEAR($B$1)+1,$B$1,180)</f>
        <v>6</v>
      </c>
      <c r="AA810">
        <f>[1]!s_west_stdnetprofit($A810,YEAR($B$1)+1,$B$1,180)</f>
        <v>25116382</v>
      </c>
      <c r="AB810">
        <f>[1]!s_west_mediannetprofit($A810,YEAR($B$1)+1,$B$1,180)</f>
        <v>235425000</v>
      </c>
      <c r="AC810">
        <f>[1]!s_west_maxnetprofit($A810,YEAR($B$1)+1,$B$1,180)</f>
        <v>286000000</v>
      </c>
      <c r="AD810">
        <f>[1]!s_west_minnetprofit($A810,YEAR($B$1)+1,$B$1,180)</f>
        <v>219000000</v>
      </c>
      <c r="AE810">
        <f>[1]!s_west_avgroe($A810,YEAR($B$1),$B$1,180)</f>
        <v>2.99169993400574</v>
      </c>
      <c r="AF810">
        <f>IFERROR([1]!s_info_indexweight($A810,$B$1,"000016.SH"),"")</f>
        <v>0</v>
      </c>
      <c r="AG810">
        <f>IFERROR([1]!s_info_indexweight($A810,$B$1,"000300.SH"),"")</f>
        <v>0</v>
      </c>
      <c r="AH810">
        <f>IFERROR([1]!s_info_indexweight($A810,$B$1,"000905.SH"),"")</f>
        <v>0</v>
      </c>
      <c r="AI810">
        <f>IFERROR([1]!s_info_indexweight($A810,$B$1,"000852.SH"),"")</f>
        <v>1.0999999999999999E-2</v>
      </c>
    </row>
    <row r="811" spans="1:35">
      <c r="A811" t="s">
        <v>843</v>
      </c>
      <c r="B811">
        <f>[1]!s_dq_close($A811,$B$1,3)</f>
        <v>279.10000000000002</v>
      </c>
      <c r="C811">
        <f>[1]!s_dq_volume($A811,$B$1)</f>
        <v>5242176</v>
      </c>
      <c r="D811">
        <f>[1]!s_dq_amount($A811,$B$1)</f>
        <v>1438090214</v>
      </c>
      <c r="E811">
        <f>[1]!s_dq_turn($A811,$B$1)</f>
        <v>1.2327626176595901</v>
      </c>
      <c r="F811">
        <f>[1]!S_VAL_MV($A811,$B$1)</f>
        <v>136482060513.10001</v>
      </c>
      <c r="G811">
        <f>[1]!s_val_ev($A811,$B$1)</f>
        <v>129071608065.24001</v>
      </c>
      <c r="H811">
        <f>[1]!s_val_ev1($A811,$B$1)</f>
        <v>129560229298.32001</v>
      </c>
      <c r="I811">
        <f>IFERROR([1]!s_mq_amount($A811,$B$1),"")</f>
        <v>2608476308</v>
      </c>
      <c r="J811">
        <f>[1]!s_val_pe_ttm($A811,$B$1)</f>
        <v>132.45384216308599</v>
      </c>
      <c r="K811">
        <f>[1]!s_val_pb_lf($A811,$B$1)</f>
        <v>12.395342826843301</v>
      </c>
      <c r="L811">
        <f>[1]!s_val_dividendyield2($A811,$B$1)</f>
        <v>0.214976710856324</v>
      </c>
      <c r="M811">
        <f>[1]!s_val_evtoebitda($A811,$B$1)</f>
        <v>125.507907598179</v>
      </c>
      <c r="N811">
        <f>[1]!s_risk_betar24($A811,$B$1)</f>
        <v>1.5614000558853101</v>
      </c>
      <c r="O811">
        <f>[1]!s_profitnotice_changeratio($A811,$B$1)</f>
        <v>0</v>
      </c>
      <c r="P811">
        <f>IFERROR([1]!i_pq_pctchange($A811,TEXT(DATE(YEAR($B$1),1,1),"yyyy-mm-dd"),$B$1),"")</f>
        <v>135.64500545140601</v>
      </c>
      <c r="Q811">
        <f>[1]!s_west_netprofit($A811,YEAR($B$1),$B$1,180)</f>
        <v>1556774444</v>
      </c>
      <c r="R811">
        <f>[1]!s_west_eps($A811,YEAR($B$1),$B$1,180)</f>
        <v>3.18350005149841</v>
      </c>
      <c r="S811">
        <f>[1]!s_west_instnum_np($A811,YEAR($B$1),$B$1,180)</f>
        <v>9</v>
      </c>
      <c r="T811">
        <f>[1]!s_west_stdnetprofit($A811,YEAR($B$1),$B$1,180)</f>
        <v>223224327</v>
      </c>
      <c r="U811">
        <f>[1]!s_west_mediannetprofit($A811,YEAR($B$1),$B$1,180)</f>
        <v>1569000000</v>
      </c>
      <c r="V811">
        <f>[1]!s_west_maxnetprofit($A811,YEAR($B$1),$B$1,180)</f>
        <v>1861000000</v>
      </c>
      <c r="W811">
        <f>[1]!s_west_minnetprofit($A811,YEAR($B$1),$B$1,180)</f>
        <v>1144000000</v>
      </c>
      <c r="X811">
        <f>[1]!s_west_netprofit($A811,YEAR($B$1)+1,$B$1,180)</f>
        <v>2416415556</v>
      </c>
      <c r="Y811">
        <f>[1]!s_west_eps($A811,YEAR($B$1)+1,$B$1,180)</f>
        <v>4.9415001869201696</v>
      </c>
      <c r="Z811">
        <f>[1]!s_west_instnum_np($A811,YEAR($B$1)+1,$B$1,180)</f>
        <v>9</v>
      </c>
      <c r="AA811">
        <f>[1]!s_west_stdnetprofit($A811,YEAR($B$1)+1,$B$1,180)</f>
        <v>435700217</v>
      </c>
      <c r="AB811">
        <f>[1]!s_west_mediannetprofit($A811,YEAR($B$1)+1,$B$1,180)</f>
        <v>2494740000</v>
      </c>
      <c r="AC811">
        <f>[1]!s_west_maxnetprofit($A811,YEAR($B$1)+1,$B$1,180)</f>
        <v>2883000000</v>
      </c>
      <c r="AD811">
        <f>[1]!s_west_minnetprofit($A811,YEAR($B$1)+1,$B$1,180)</f>
        <v>1584000000</v>
      </c>
      <c r="AE811">
        <f>[1]!s_west_avgroe($A811,YEAR($B$1),$B$1,180)</f>
        <v>23.846700668335</v>
      </c>
      <c r="AF811">
        <f>IFERROR([1]!s_info_indexweight($A811,$B$1,"000016.SH"),"")</f>
        <v>0</v>
      </c>
      <c r="AG811">
        <f>IFERROR([1]!s_info_indexweight($A811,$B$1,"000300.SH"),"")</f>
        <v>0</v>
      </c>
      <c r="AH811">
        <f>IFERROR([1]!s_info_indexweight($A811,$B$1,"000905.SH"),"")</f>
        <v>0.16900000000000001</v>
      </c>
      <c r="AI811">
        <f>IFERROR([1]!s_info_indexweight($A811,$B$1,"000852.SH"),"")</f>
        <v>0</v>
      </c>
    </row>
    <row r="812" spans="1:35">
      <c r="A812" t="s">
        <v>844</v>
      </c>
      <c r="B812">
        <f>[1]!s_dq_close($A812,$B$1,3)</f>
        <v>340.02</v>
      </c>
      <c r="C812">
        <f>[1]!s_dq_volume($A812,$B$1)</f>
        <v>14151476</v>
      </c>
      <c r="D812">
        <f>[1]!s_dq_amount($A812,$B$1)</f>
        <v>4772110513</v>
      </c>
      <c r="E812">
        <f>[1]!s_dq_turn($A812,$B$1)</f>
        <v>16.967238420947702</v>
      </c>
      <c r="F812">
        <f>[1]!S_VAL_MV($A812,$B$1)</f>
        <v>44115554880</v>
      </c>
      <c r="G812">
        <f>[1]!s_val_ev($A812,$B$1)</f>
        <v>44115554880</v>
      </c>
      <c r="H812">
        <f>[1]!s_val_ev1($A812,$B$1)</f>
        <v>45109943247.360001</v>
      </c>
      <c r="I812">
        <f>IFERROR([1]!s_mq_amount($A812,$B$1),"")</f>
        <v>8529668567</v>
      </c>
      <c r="J812">
        <f>[1]!s_val_pe_ttm($A812,$B$1)</f>
        <v>504.58380126953102</v>
      </c>
      <c r="K812">
        <f>[1]!s_val_pb_lf($A812,$B$1)</f>
        <v>27.0972385406494</v>
      </c>
      <c r="L812">
        <f>[1]!s_val_dividendyield2($A812,$B$1)</f>
        <v>0</v>
      </c>
      <c r="M812">
        <f>[1]!s_val_evtoebitda($A812,$B$1)</f>
        <v>248.40766941229501</v>
      </c>
      <c r="N812">
        <f>[1]!s_risk_betar24($A812,$B$1)</f>
        <v>1.5913000106811499</v>
      </c>
      <c r="O812">
        <f>[1]!s_profitnotice_changeratio($A812,$B$1)</f>
        <v>0</v>
      </c>
      <c r="P812">
        <f>IFERROR([1]!i_pq_pctchange($A812,TEXT(DATE(YEAR($B$1),1,1),"yyyy-mm-dd"),$B$1),"")</f>
        <v>101.780309773901</v>
      </c>
      <c r="Q812">
        <f>[1]!s_west_netprofit($A812,YEAR($B$1),$B$1,180)</f>
        <v>272773333</v>
      </c>
      <c r="R812">
        <f>[1]!s_west_eps($A812,YEAR($B$1),$B$1,180)</f>
        <v>2.1024000644683798</v>
      </c>
      <c r="S812">
        <f>[1]!s_west_instnum_np($A812,YEAR($B$1),$B$1,180)</f>
        <v>3</v>
      </c>
      <c r="T812">
        <f>[1]!s_west_stdnetprofit($A812,YEAR($B$1),$B$1,180)</f>
        <v>14204134</v>
      </c>
      <c r="U812">
        <f>[1]!s_west_mediannetprofit($A812,YEAR($B$1),$B$1,180)</f>
        <v>273990000</v>
      </c>
      <c r="V812">
        <f>[1]!s_west_maxnetprofit($A812,YEAR($B$1),$B$1,180)</f>
        <v>286330000</v>
      </c>
      <c r="W812">
        <f>[1]!s_west_minnetprofit($A812,YEAR($B$1),$B$1,180)</f>
        <v>258000000</v>
      </c>
      <c r="X812">
        <f>[1]!s_west_netprofit($A812,YEAR($B$1)+1,$B$1,180)</f>
        <v>535823333</v>
      </c>
      <c r="Y812">
        <f>[1]!s_west_eps($A812,YEAR($B$1)+1,$B$1,180)</f>
        <v>4.1298999786376998</v>
      </c>
      <c r="Z812">
        <f>[1]!s_west_instnum_np($A812,YEAR($B$1)+1,$B$1,180)</f>
        <v>3</v>
      </c>
      <c r="AA812">
        <f>[1]!s_west_stdnetprofit($A812,YEAR($B$1)+1,$B$1,180)</f>
        <v>50704083</v>
      </c>
      <c r="AB812">
        <f>[1]!s_west_mediannetprofit($A812,YEAR($B$1)+1,$B$1,180)</f>
        <v>527000000</v>
      </c>
      <c r="AC812">
        <f>[1]!s_west_maxnetprofit($A812,YEAR($B$1)+1,$B$1,180)</f>
        <v>590360000</v>
      </c>
      <c r="AD812">
        <f>[1]!s_west_minnetprofit($A812,YEAR($B$1)+1,$B$1,180)</f>
        <v>490110000</v>
      </c>
      <c r="AE812">
        <f>[1]!s_west_avgroe($A812,YEAR($B$1),$B$1,180)</f>
        <v>14.693300247192401</v>
      </c>
      <c r="AF812">
        <f>IFERROR([1]!s_info_indexweight($A812,$B$1,"000016.SH"),"")</f>
        <v>0</v>
      </c>
      <c r="AG812">
        <f>IFERROR([1]!s_info_indexweight($A812,$B$1,"000300.SH"),"")</f>
        <v>0</v>
      </c>
      <c r="AH812">
        <f>IFERROR([1]!s_info_indexweight($A812,$B$1,"000905.SH"),"")</f>
        <v>0</v>
      </c>
      <c r="AI812">
        <f>IFERROR([1]!s_info_indexweight($A812,$B$1,"000852.SH"),"")</f>
        <v>0.221</v>
      </c>
    </row>
    <row r="813" spans="1:35">
      <c r="A813" t="s">
        <v>845</v>
      </c>
      <c r="B813">
        <f>[1]!s_dq_close($A813,$B$1,3)</f>
        <v>17.7</v>
      </c>
      <c r="C813">
        <f>[1]!s_dq_volume($A813,$B$1)</f>
        <v>4080550</v>
      </c>
      <c r="D813">
        <f>[1]!s_dq_amount($A813,$B$1)</f>
        <v>72750490</v>
      </c>
      <c r="E813">
        <f>[1]!s_dq_turn($A813,$B$1)</f>
        <v>0.67935779041357203</v>
      </c>
      <c r="F813">
        <f>[1]!S_VAL_MV($A813,$B$1)</f>
        <v>10638186750</v>
      </c>
      <c r="G813">
        <f>[1]!s_val_ev($A813,$B$1)</f>
        <v>10638186750</v>
      </c>
      <c r="H813">
        <f>[1]!s_val_ev1($A813,$B$1)</f>
        <v>10638186750</v>
      </c>
      <c r="I813">
        <f>IFERROR([1]!s_mq_amount($A813,$B$1),"")</f>
        <v>145695653</v>
      </c>
      <c r="J813">
        <f>[1]!s_val_pe_ttm($A813,$B$1)</f>
        <v>56.734474182128899</v>
      </c>
      <c r="K813">
        <f>[1]!s_val_pb_lf($A813,$B$1)</f>
        <v>1.8528083562851001</v>
      </c>
      <c r="L813">
        <f>[1]!s_val_dividendyield2($A813,$B$1)</f>
        <v>4.4744469859959901</v>
      </c>
      <c r="M813">
        <f>[1]!s_val_evtoebitda($A813,$B$1)</f>
        <v>31.3793904690571</v>
      </c>
      <c r="N813">
        <f>[1]!s_risk_betar24($A813,$B$1)</f>
        <v>0.76459997892379805</v>
      </c>
      <c r="O813">
        <f>[1]!s_profitnotice_changeratio($A813,$B$1)</f>
        <v>0</v>
      </c>
      <c r="P813">
        <f>IFERROR([1]!i_pq_pctchange($A813,TEXT(DATE(YEAR($B$1),1,1),"yyyy-mm-dd"),$B$1),"")</f>
        <v>-4.99194847020933</v>
      </c>
      <c r="Q813">
        <f>[1]!s_west_netprofit($A813,YEAR($B$1),$B$1,180)</f>
        <v>219160000</v>
      </c>
      <c r="R813">
        <f>[1]!s_west_eps($A813,YEAR($B$1),$B$1,180)</f>
        <v>0.36460000276565602</v>
      </c>
      <c r="S813">
        <f>[1]!s_west_instnum_np($A813,YEAR($B$1),$B$1,180)</f>
        <v>1</v>
      </c>
      <c r="T813">
        <f>[1]!s_west_stdnetprofit($A813,YEAR($B$1),$B$1,180)</f>
        <v>0</v>
      </c>
      <c r="U813">
        <f>[1]!s_west_mediannetprofit($A813,YEAR($B$1),$B$1,180)</f>
        <v>219160000</v>
      </c>
      <c r="V813">
        <f>[1]!s_west_maxnetprofit($A813,YEAR($B$1),$B$1,180)</f>
        <v>219160000</v>
      </c>
      <c r="W813">
        <f>[1]!s_west_minnetprofit($A813,YEAR($B$1),$B$1,180)</f>
        <v>219160000</v>
      </c>
      <c r="X813">
        <f>[1]!s_west_netprofit($A813,YEAR($B$1)+1,$B$1,180)</f>
        <v>261110000</v>
      </c>
      <c r="Y813">
        <f>[1]!s_west_eps($A813,YEAR($B$1)+1,$B$1,180)</f>
        <v>0.43439999222755399</v>
      </c>
      <c r="Z813">
        <f>[1]!s_west_instnum_np($A813,YEAR($B$1)+1,$B$1,180)</f>
        <v>1</v>
      </c>
      <c r="AA813">
        <f>[1]!s_west_stdnetprofit($A813,YEAR($B$1)+1,$B$1,180)</f>
        <v>0</v>
      </c>
      <c r="AB813">
        <f>[1]!s_west_mediannetprofit($A813,YEAR($B$1)+1,$B$1,180)</f>
        <v>261110000</v>
      </c>
      <c r="AC813">
        <f>[1]!s_west_maxnetprofit($A813,YEAR($B$1)+1,$B$1,180)</f>
        <v>261110000</v>
      </c>
      <c r="AD813">
        <f>[1]!s_west_minnetprofit($A813,YEAR($B$1)+1,$B$1,180)</f>
        <v>261110000</v>
      </c>
      <c r="AE813">
        <f>[1]!s_west_avgroe($A813,YEAR($B$1),$B$1,180)</f>
        <v>4.0199999809265101</v>
      </c>
      <c r="AF813">
        <f>IFERROR([1]!s_info_indexweight($A813,$B$1,"000016.SH"),"")</f>
        <v>0</v>
      </c>
      <c r="AG813">
        <f>IFERROR([1]!s_info_indexweight($A813,$B$1,"000300.SH"),"")</f>
        <v>0</v>
      </c>
      <c r="AH813">
        <f>IFERROR([1]!s_info_indexweight($A813,$B$1,"000905.SH"),"")</f>
        <v>0</v>
      </c>
      <c r="AI813">
        <f>IFERROR([1]!s_info_indexweight($A813,$B$1,"000852.SH"),"")</f>
        <v>3.5000000000000003E-2</v>
      </c>
    </row>
    <row r="814" spans="1:35">
      <c r="A814" t="s">
        <v>846</v>
      </c>
      <c r="B814">
        <f>[1]!s_dq_close($A814,$B$1,3)</f>
        <v>5.85</v>
      </c>
      <c r="C814">
        <f>[1]!s_dq_volume($A814,$B$1)</f>
        <v>8675000</v>
      </c>
      <c r="D814">
        <f>[1]!s_dq_amount($A814,$B$1)</f>
        <v>50752685</v>
      </c>
      <c r="E814">
        <f>[1]!s_dq_turn($A814,$B$1)</f>
        <v>0.65600423472474301</v>
      </c>
      <c r="F814">
        <f>[1]!S_VAL_MV($A814,$B$1)</f>
        <v>7744815000</v>
      </c>
      <c r="G814">
        <f>[1]!s_val_ev($A814,$B$1)</f>
        <v>7744815000</v>
      </c>
      <c r="H814">
        <f>[1]!s_val_ev1($A814,$B$1)</f>
        <v>7760984756.1400003</v>
      </c>
      <c r="I814">
        <f>IFERROR([1]!s_mq_amount($A814,$B$1),"")</f>
        <v>128991481</v>
      </c>
      <c r="J814">
        <f>[1]!s_val_pe_ttm($A814,$B$1)</f>
        <v>33.617782592773402</v>
      </c>
      <c r="K814">
        <f>[1]!s_val_pb_lf($A814,$B$1)</f>
        <v>2.6805126667022701</v>
      </c>
      <c r="L814">
        <f>[1]!s_val_dividendyield2($A814,$B$1)</f>
        <v>1.6923076923076901</v>
      </c>
      <c r="M814">
        <f>[1]!s_val_evtoebitda($A814,$B$1)</f>
        <v>20.613961976125701</v>
      </c>
      <c r="N814">
        <f>[1]!s_risk_betar24($A814,$B$1)</f>
        <v>1.1082999706268299</v>
      </c>
      <c r="O814">
        <f>[1]!s_profitnotice_changeratio($A814,$B$1)</f>
        <v>0</v>
      </c>
      <c r="P814">
        <f>IFERROR([1]!i_pq_pctchange($A814,TEXT(DATE(YEAR($B$1),1,1),"yyyy-mm-dd"),$B$1),"")</f>
        <v>-13.7120517509713</v>
      </c>
      <c r="Q814">
        <f>[1]!s_west_netprofit($A814,YEAR($B$1),$B$1,180)</f>
        <v>257440000</v>
      </c>
      <c r="R814">
        <f>[1]!s_west_eps($A814,YEAR($B$1),$B$1,180)</f>
        <v>0.19439999759197199</v>
      </c>
      <c r="S814">
        <f>[1]!s_west_instnum_np($A814,YEAR($B$1),$B$1,180)</f>
        <v>1</v>
      </c>
      <c r="T814">
        <f>[1]!s_west_stdnetprofit($A814,YEAR($B$1),$B$1,180)</f>
        <v>0</v>
      </c>
      <c r="U814">
        <f>[1]!s_west_mediannetprofit($A814,YEAR($B$1),$B$1,180)</f>
        <v>257440000</v>
      </c>
      <c r="V814">
        <f>[1]!s_west_maxnetprofit($A814,YEAR($B$1),$B$1,180)</f>
        <v>257440000</v>
      </c>
      <c r="W814">
        <f>[1]!s_west_minnetprofit($A814,YEAR($B$1),$B$1,180)</f>
        <v>257440000</v>
      </c>
      <c r="X814">
        <f>[1]!s_west_netprofit($A814,YEAR($B$1)+1,$B$1,180)</f>
        <v>293980000</v>
      </c>
      <c r="Y814">
        <f>[1]!s_west_eps($A814,YEAR($B$1)+1,$B$1,180)</f>
        <v>0.222000002861023</v>
      </c>
      <c r="Z814">
        <f>[1]!s_west_instnum_np($A814,YEAR($B$1)+1,$B$1,180)</f>
        <v>1</v>
      </c>
      <c r="AA814">
        <f>[1]!s_west_stdnetprofit($A814,YEAR($B$1)+1,$B$1,180)</f>
        <v>0</v>
      </c>
      <c r="AB814">
        <f>[1]!s_west_mediannetprofit($A814,YEAR($B$1)+1,$B$1,180)</f>
        <v>293980000</v>
      </c>
      <c r="AC814">
        <f>[1]!s_west_maxnetprofit($A814,YEAR($B$1)+1,$B$1,180)</f>
        <v>293980000</v>
      </c>
      <c r="AD814">
        <f>[1]!s_west_minnetprofit($A814,YEAR($B$1)+1,$B$1,180)</f>
        <v>293980000</v>
      </c>
      <c r="AE814">
        <f>[1]!s_west_avgroe($A814,YEAR($B$1),$B$1,180)</f>
        <v>8.5</v>
      </c>
      <c r="AF814">
        <f>IFERROR([1]!s_info_indexweight($A814,$B$1,"000016.SH"),"")</f>
        <v>0</v>
      </c>
      <c r="AG814">
        <f>IFERROR([1]!s_info_indexweight($A814,$B$1,"000300.SH"),"")</f>
        <v>0</v>
      </c>
      <c r="AH814">
        <f>IFERROR([1]!s_info_indexweight($A814,$B$1,"000905.SH"),"")</f>
        <v>0</v>
      </c>
      <c r="AI814">
        <f>IFERROR([1]!s_info_indexweight($A814,$B$1,"000852.SH"),"")</f>
        <v>2.5000000000000001E-2</v>
      </c>
    </row>
    <row r="815" spans="1:35">
      <c r="A815" t="s">
        <v>847</v>
      </c>
      <c r="B815">
        <f>[1]!s_dq_close($A815,$B$1,3)</f>
        <v>103.63</v>
      </c>
      <c r="C815">
        <f>[1]!s_dq_volume($A815,$B$1)</f>
        <v>32147511</v>
      </c>
      <c r="D815">
        <f>[1]!s_dq_amount($A815,$B$1)</f>
        <v>3287260406</v>
      </c>
      <c r="E815">
        <f>[1]!s_dq_turn($A815,$B$1)</f>
        <v>3.8777935145688902</v>
      </c>
      <c r="F815">
        <f>[1]!S_VAL_MV($A815,$B$1)</f>
        <v>85910880824.720001</v>
      </c>
      <c r="G815">
        <f>[1]!s_val_ev($A815,$B$1)</f>
        <v>85910880824.720001</v>
      </c>
      <c r="H815">
        <f>[1]!s_val_ev1($A815,$B$1)</f>
        <v>87408493623.550003</v>
      </c>
      <c r="I815">
        <f>IFERROR([1]!s_mq_amount($A815,$B$1),"")</f>
        <v>7297741003</v>
      </c>
      <c r="J815">
        <f>[1]!s_val_pe_ttm($A815,$B$1)</f>
        <v>523.06408691406205</v>
      </c>
      <c r="K815">
        <f>[1]!s_val_pb_lf($A815,$B$1)</f>
        <v>15.6170701980591</v>
      </c>
      <c r="L815">
        <f>[1]!s_val_dividendyield2($A815,$B$1)</f>
        <v>1.9229593180060199E-2</v>
      </c>
      <c r="M815">
        <f>[1]!s_val_evtoebitda($A815,$B$1)</f>
        <v>255.50646806140301</v>
      </c>
      <c r="N815">
        <f>[1]!s_risk_betar24($A815,$B$1)</f>
        <v>3.06710004806519</v>
      </c>
      <c r="O815">
        <f>[1]!s_profitnotice_changeratio($A815,$B$1)</f>
        <v>0</v>
      </c>
      <c r="P815">
        <f>IFERROR([1]!i_pq_pctchange($A815,TEXT(DATE(YEAR($B$1),1,1),"yyyy-mm-dd"),$B$1),"")</f>
        <v>202.30455075846001</v>
      </c>
      <c r="Q815">
        <f>[1]!s_west_netprofit($A815,YEAR($B$1),$B$1,180)</f>
        <v>510250000</v>
      </c>
      <c r="R815">
        <f>[1]!s_west_eps($A815,YEAR($B$1),$B$1,180)</f>
        <v>0.61549997329711903</v>
      </c>
      <c r="S815">
        <f>[1]!s_west_instnum_np($A815,YEAR($B$1),$B$1,180)</f>
        <v>4</v>
      </c>
      <c r="T815">
        <f>[1]!s_west_stdnetprofit($A815,YEAR($B$1),$B$1,180)</f>
        <v>150023054</v>
      </c>
      <c r="U815">
        <f>[1]!s_west_mediannetprofit($A815,YEAR($B$1),$B$1,180)</f>
        <v>516000000</v>
      </c>
      <c r="V815">
        <f>[1]!s_west_maxnetprofit($A815,YEAR($B$1),$B$1,180)</f>
        <v>675000000</v>
      </c>
      <c r="W815">
        <f>[1]!s_west_minnetprofit($A815,YEAR($B$1),$B$1,180)</f>
        <v>334000000</v>
      </c>
      <c r="X815">
        <f>[1]!s_west_netprofit($A815,YEAR($B$1)+1,$B$1,180)</f>
        <v>756460000</v>
      </c>
      <c r="Y815">
        <f>[1]!s_west_eps($A815,YEAR($B$1)+1,$B$1,180)</f>
        <v>0.91250002384185802</v>
      </c>
      <c r="Z815">
        <f>[1]!s_west_instnum_np($A815,YEAR($B$1)+1,$B$1,180)</f>
        <v>4</v>
      </c>
      <c r="AA815">
        <f>[1]!s_west_stdnetprofit($A815,YEAR($B$1)+1,$B$1,180)</f>
        <v>209993190</v>
      </c>
      <c r="AB815">
        <f>[1]!s_west_mediannetprofit($A815,YEAR($B$1)+1,$B$1,180)</f>
        <v>766920000</v>
      </c>
      <c r="AC815">
        <f>[1]!s_west_maxnetprofit($A815,YEAR($B$1)+1,$B$1,180)</f>
        <v>974000000</v>
      </c>
      <c r="AD815">
        <f>[1]!s_west_minnetprofit($A815,YEAR($B$1)+1,$B$1,180)</f>
        <v>518000000</v>
      </c>
      <c r="AE815">
        <f>[1]!s_west_avgroe($A815,YEAR($B$1),$B$1,180)</f>
        <v>8.6949996948242205</v>
      </c>
      <c r="AF815">
        <f>IFERROR([1]!s_info_indexweight($A815,$B$1,"000016.SH"),"")</f>
        <v>0</v>
      </c>
      <c r="AG815">
        <f>IFERROR([1]!s_info_indexweight($A815,$B$1,"000300.SH"),"")</f>
        <v>0</v>
      </c>
      <c r="AH815">
        <f>IFERROR([1]!s_info_indexweight($A815,$B$1,"000905.SH"),"")</f>
        <v>0</v>
      </c>
      <c r="AI815">
        <f>IFERROR([1]!s_info_indexweight($A815,$B$1,"000852.SH"),"")</f>
        <v>0.30499999999999999</v>
      </c>
    </row>
    <row r="816" spans="1:35">
      <c r="A816" t="s">
        <v>848</v>
      </c>
      <c r="B816">
        <f>[1]!s_dq_close($A816,$B$1,3)</f>
        <v>77.680000000000007</v>
      </c>
      <c r="C816">
        <f>[1]!s_dq_volume($A816,$B$1)</f>
        <v>6123105</v>
      </c>
      <c r="D816">
        <f>[1]!s_dq_amount($A816,$B$1)</f>
        <v>473013807</v>
      </c>
      <c r="E816">
        <f>[1]!s_dq_turn($A816,$B$1)</f>
        <v>2.9099961467806299</v>
      </c>
      <c r="F816">
        <f>[1]!S_VAL_MV($A816,$B$1)</f>
        <v>22893630697.759998</v>
      </c>
      <c r="G816">
        <f>[1]!s_val_ev($A816,$B$1)</f>
        <v>22893630697.759998</v>
      </c>
      <c r="H816">
        <f>[1]!s_val_ev1($A816,$B$1)</f>
        <v>23943592965.959999</v>
      </c>
      <c r="I816">
        <f>IFERROR([1]!s_mq_amount($A816,$B$1),"")</f>
        <v>890526358</v>
      </c>
      <c r="J816">
        <f>[1]!s_val_pe_ttm($A816,$B$1)</f>
        <v>15.0777778625488</v>
      </c>
      <c r="K816">
        <f>[1]!s_val_pb_lf($A816,$B$1)</f>
        <v>2.3197987079620401</v>
      </c>
      <c r="L816">
        <f>[1]!s_val_dividendyield2($A816,$B$1)</f>
        <v>1.28110931320604</v>
      </c>
      <c r="M816">
        <f>[1]!s_val_evtoebitda($A816,$B$1)</f>
        <v>13.0388372221101</v>
      </c>
      <c r="N816">
        <f>[1]!s_risk_betar24($A816,$B$1)</f>
        <v>2.8921000957489</v>
      </c>
      <c r="O816">
        <f>[1]!s_profitnotice_changeratio($A816,$B$1)</f>
        <v>0</v>
      </c>
      <c r="P816">
        <f>IFERROR([1]!i_pq_pctchange($A816,TEXT(DATE(YEAR($B$1),1,1),"yyyy-mm-dd"),$B$1),"")</f>
        <v>13.7668424135911</v>
      </c>
      <c r="Q816">
        <f>[1]!s_west_netprofit($A816,YEAR($B$1),$B$1,180)</f>
        <v>1906000000</v>
      </c>
      <c r="R816">
        <f>[1]!s_west_eps($A816,YEAR($B$1),$B$1,180)</f>
        <v>6.4609999656677202</v>
      </c>
      <c r="S816">
        <f>[1]!s_west_instnum_np($A816,YEAR($B$1),$B$1,180)</f>
        <v>1</v>
      </c>
      <c r="T816">
        <f>[1]!s_west_stdnetprofit($A816,YEAR($B$1),$B$1,180)</f>
        <v>0</v>
      </c>
      <c r="U816">
        <f>[1]!s_west_mediannetprofit($A816,YEAR($B$1),$B$1,180)</f>
        <v>1906000000</v>
      </c>
      <c r="V816">
        <f>[1]!s_west_maxnetprofit($A816,YEAR($B$1),$B$1,180)</f>
        <v>1906000000</v>
      </c>
      <c r="W816">
        <f>[1]!s_west_minnetprofit($A816,YEAR($B$1),$B$1,180)</f>
        <v>1906000000</v>
      </c>
      <c r="X816">
        <f>[1]!s_west_netprofit($A816,YEAR($B$1)+1,$B$1,180)</f>
        <v>2228000000</v>
      </c>
      <c r="Y816">
        <f>[1]!s_west_eps($A816,YEAR($B$1)+1,$B$1,180)</f>
        <v>7.5524997711181596</v>
      </c>
      <c r="Z816">
        <f>[1]!s_west_instnum_np($A816,YEAR($B$1)+1,$B$1,180)</f>
        <v>1</v>
      </c>
      <c r="AA816">
        <f>[1]!s_west_stdnetprofit($A816,YEAR($B$1)+1,$B$1,180)</f>
        <v>0</v>
      </c>
      <c r="AB816">
        <f>[1]!s_west_mediannetprofit($A816,YEAR($B$1)+1,$B$1,180)</f>
        <v>2228000000</v>
      </c>
      <c r="AC816">
        <f>[1]!s_west_maxnetprofit($A816,YEAR($B$1)+1,$B$1,180)</f>
        <v>2228000000</v>
      </c>
      <c r="AD816">
        <f>[1]!s_west_minnetprofit($A816,YEAR($B$1)+1,$B$1,180)</f>
        <v>2228000000</v>
      </c>
      <c r="AE816">
        <f>[1]!s_west_avgroe($A816,YEAR($B$1),$B$1,180)</f>
        <v>17.4799995422363</v>
      </c>
      <c r="AF816">
        <f>IFERROR([1]!s_info_indexweight($A816,$B$1,"000016.SH"),"")</f>
        <v>0</v>
      </c>
      <c r="AG816">
        <f>IFERROR([1]!s_info_indexweight($A816,$B$1,"000300.SH"),"")</f>
        <v>0</v>
      </c>
      <c r="AH816">
        <f>IFERROR([1]!s_info_indexweight($A816,$B$1,"000905.SH"),"")</f>
        <v>0</v>
      </c>
      <c r="AI816">
        <f>IFERROR([1]!s_info_indexweight($A816,$B$1,"000852.SH"),"")</f>
        <v>9.9000000000000005E-2</v>
      </c>
    </row>
    <row r="817" spans="1:35">
      <c r="A817" t="s">
        <v>849</v>
      </c>
      <c r="B817">
        <f>[1]!s_dq_close($A817,$B$1,3)</f>
        <v>42.4</v>
      </c>
      <c r="C817">
        <f>[1]!s_dq_volume($A817,$B$1)</f>
        <v>101327660</v>
      </c>
      <c r="D817">
        <f>[1]!s_dq_amount($A817,$B$1)</f>
        <v>4197279567</v>
      </c>
      <c r="E817">
        <f>[1]!s_dq_turn($A817,$B$1)</f>
        <v>12.8963302244624</v>
      </c>
      <c r="F817">
        <f>[1]!S_VAL_MV($A817,$B$1)</f>
        <v>43892025472</v>
      </c>
      <c r="G817">
        <f>[1]!s_val_ev($A817,$B$1)</f>
        <v>43892025472</v>
      </c>
      <c r="H817">
        <f>[1]!s_val_ev1($A817,$B$1)</f>
        <v>52929555155.199997</v>
      </c>
      <c r="I817">
        <f>IFERROR([1]!s_mq_amount($A817,$B$1),"")</f>
        <v>5644614608</v>
      </c>
      <c r="J817">
        <f>[1]!s_val_pe_ttm($A817,$B$1)</f>
        <v>814.157958984375</v>
      </c>
      <c r="K817">
        <f>[1]!s_val_pb_lf($A817,$B$1)</f>
        <v>3.28816866874695</v>
      </c>
      <c r="L817">
        <f>[1]!s_val_dividendyield2($A817,$B$1)</f>
        <v>0.21711032169338099</v>
      </c>
      <c r="M817">
        <f>[1]!s_val_evtoebitda($A817,$B$1)</f>
        <v>59.850213943420499</v>
      </c>
      <c r="N817">
        <f>[1]!s_risk_betar24($A817,$B$1)</f>
        <v>2.4256999492645299</v>
      </c>
      <c r="O817">
        <f>[1]!s_profitnotice_changeratio($A817,$B$1)</f>
        <v>0</v>
      </c>
      <c r="P817">
        <f>IFERROR([1]!i_pq_pctchange($A817,TEXT(DATE(YEAR($B$1),1,1),"yyyy-mm-dd"),$B$1),"")</f>
        <v>-10.605102255956099</v>
      </c>
      <c r="Q817">
        <f>[1]!s_west_netprofit($A817,YEAR($B$1),$B$1,180)</f>
        <v>376473750</v>
      </c>
      <c r="R817">
        <f>[1]!s_west_eps($A817,YEAR($B$1),$B$1,180)</f>
        <v>0.36370000243187001</v>
      </c>
      <c r="S817">
        <f>[1]!s_west_instnum_np($A817,YEAR($B$1),$B$1,180)</f>
        <v>8</v>
      </c>
      <c r="T817">
        <f>[1]!s_west_stdnetprofit($A817,YEAR($B$1),$B$1,180)</f>
        <v>84513709</v>
      </c>
      <c r="U817">
        <f>[1]!s_west_mediannetprofit($A817,YEAR($B$1),$B$1,180)</f>
        <v>343000000</v>
      </c>
      <c r="V817">
        <f>[1]!s_west_maxnetprofit($A817,YEAR($B$1),$B$1,180)</f>
        <v>521000000</v>
      </c>
      <c r="W817">
        <f>[1]!s_west_minnetprofit($A817,YEAR($B$1),$B$1,180)</f>
        <v>300000000</v>
      </c>
      <c r="X817">
        <f>[1]!s_west_netprofit($A817,YEAR($B$1)+1,$B$1,180)</f>
        <v>508782500</v>
      </c>
      <c r="Y817">
        <f>[1]!s_west_eps($A817,YEAR($B$1)+1,$B$1,180)</f>
        <v>0.49149999022483798</v>
      </c>
      <c r="Z817">
        <f>[1]!s_west_instnum_np($A817,YEAR($B$1)+1,$B$1,180)</f>
        <v>8</v>
      </c>
      <c r="AA817">
        <f>[1]!s_west_stdnetprofit($A817,YEAR($B$1)+1,$B$1,180)</f>
        <v>145811507</v>
      </c>
      <c r="AB817">
        <f>[1]!s_west_mediannetprofit($A817,YEAR($B$1)+1,$B$1,180)</f>
        <v>452630000</v>
      </c>
      <c r="AC817">
        <f>[1]!s_west_maxnetprofit($A817,YEAR($B$1)+1,$B$1,180)</f>
        <v>789000000</v>
      </c>
      <c r="AD817">
        <f>[1]!s_west_minnetprofit($A817,YEAR($B$1)+1,$B$1,180)</f>
        <v>365000000</v>
      </c>
      <c r="AE817">
        <f>[1]!s_west_avgroe($A817,YEAR($B$1),$B$1,180)</f>
        <v>3.0899999141693102</v>
      </c>
      <c r="AF817">
        <f>IFERROR([1]!s_info_indexweight($A817,$B$1,"000016.SH"),"")</f>
        <v>0</v>
      </c>
      <c r="AG817">
        <f>IFERROR([1]!s_info_indexweight($A817,$B$1,"000300.SH"),"")</f>
        <v>9.3100000000000002E-2</v>
      </c>
      <c r="AH817">
        <f>IFERROR([1]!s_info_indexweight($A817,$B$1,"000905.SH"),"")</f>
        <v>0</v>
      </c>
      <c r="AI817">
        <f>IFERROR([1]!s_info_indexweight($A817,$B$1,"000852.SH"),"")</f>
        <v>0</v>
      </c>
    </row>
    <row r="818" spans="1:35">
      <c r="A818" t="s">
        <v>850</v>
      </c>
      <c r="B818">
        <f>[1]!s_dq_close($A818,$B$1,3)</f>
        <v>25.31</v>
      </c>
      <c r="C818">
        <f>[1]!s_dq_volume($A818,$B$1)</f>
        <v>27466780</v>
      </c>
      <c r="D818">
        <f>[1]!s_dq_amount($A818,$B$1)</f>
        <v>684905388</v>
      </c>
      <c r="E818">
        <f>[1]!s_dq_turn($A818,$B$1)</f>
        <v>3.7454701702486402</v>
      </c>
      <c r="F818">
        <f>[1]!S_VAL_MV($A818,$B$1)</f>
        <v>18560665823</v>
      </c>
      <c r="G818">
        <f>[1]!s_val_ev($A818,$B$1)</f>
        <v>18560665823</v>
      </c>
      <c r="H818">
        <f>[1]!s_val_ev1($A818,$B$1)</f>
        <v>19673898111.630001</v>
      </c>
      <c r="I818">
        <f>IFERROR([1]!s_mq_amount($A818,$B$1),"")</f>
        <v>1453908922</v>
      </c>
      <c r="J818">
        <f>[1]!s_val_pe_ttm($A818,$B$1)</f>
        <v>57.570167541503899</v>
      </c>
      <c r="K818">
        <f>[1]!s_val_pb_lf($A818,$B$1)</f>
        <v>2.5636665821075399</v>
      </c>
      <c r="L818">
        <f>[1]!s_val_dividendyield2($A818,$B$1)</f>
        <v>1.18530225207428</v>
      </c>
      <c r="M818">
        <f>[1]!s_val_evtoebitda($A818,$B$1)</f>
        <v>33.091628560325198</v>
      </c>
      <c r="N818">
        <f>[1]!s_risk_betar24($A818,$B$1)</f>
        <v>1.75539994239807</v>
      </c>
      <c r="O818">
        <f>[1]!s_profitnotice_changeratio($A818,$B$1)</f>
        <v>0</v>
      </c>
      <c r="P818">
        <f>IFERROR([1]!i_pq_pctchange($A818,TEXT(DATE(YEAR($B$1),1,1),"yyyy-mm-dd"),$B$1),"")</f>
        <v>25.072392750791099</v>
      </c>
      <c r="Q818">
        <f>[1]!s_west_netprofit($A818,YEAR($B$1),$B$1,180)</f>
        <v>0</v>
      </c>
      <c r="R818">
        <f>[1]!s_west_eps($A818,YEAR($B$1),$B$1,180)</f>
        <v>0</v>
      </c>
      <c r="S818">
        <f>[1]!s_west_instnum_np($A818,YEAR($B$1),$B$1,180)</f>
        <v>0</v>
      </c>
      <c r="T818">
        <f>[1]!s_west_stdnetprofit($A818,YEAR($B$1),$B$1,180)</f>
        <v>0</v>
      </c>
      <c r="U818">
        <f>[1]!s_west_mediannetprofit($A818,YEAR($B$1),$B$1,180)</f>
        <v>0</v>
      </c>
      <c r="V818">
        <f>[1]!s_west_maxnetprofit($A818,YEAR($B$1),$B$1,180)</f>
        <v>0</v>
      </c>
      <c r="W818">
        <f>[1]!s_west_minnetprofit($A818,YEAR($B$1),$B$1,180)</f>
        <v>0</v>
      </c>
      <c r="X818">
        <f>[1]!s_west_netprofit($A818,YEAR($B$1)+1,$B$1,180)</f>
        <v>0</v>
      </c>
      <c r="Y818">
        <f>[1]!s_west_eps($A818,YEAR($B$1)+1,$B$1,180)</f>
        <v>0</v>
      </c>
      <c r="Z818">
        <f>[1]!s_west_instnum_np($A818,YEAR($B$1)+1,$B$1,180)</f>
        <v>0</v>
      </c>
      <c r="AA818">
        <f>[1]!s_west_stdnetprofit($A818,YEAR($B$1)+1,$B$1,180)</f>
        <v>0</v>
      </c>
      <c r="AB818">
        <f>[1]!s_west_mediannetprofit($A818,YEAR($B$1)+1,$B$1,180)</f>
        <v>0</v>
      </c>
      <c r="AC818">
        <f>[1]!s_west_maxnetprofit($A818,YEAR($B$1)+1,$B$1,180)</f>
        <v>0</v>
      </c>
      <c r="AD818">
        <f>[1]!s_west_minnetprofit($A818,YEAR($B$1)+1,$B$1,180)</f>
        <v>0</v>
      </c>
      <c r="AE818">
        <f>[1]!s_west_avgroe($A818,YEAR($B$1),$B$1,180)</f>
        <v>0</v>
      </c>
      <c r="AF818">
        <f>IFERROR([1]!s_info_indexweight($A818,$B$1,"000016.SH"),"")</f>
        <v>0</v>
      </c>
      <c r="AG818">
        <f>IFERROR([1]!s_info_indexweight($A818,$B$1,"000300.SH"),"")</f>
        <v>0</v>
      </c>
      <c r="AH818">
        <f>IFERROR([1]!s_info_indexweight($A818,$B$1,"000905.SH"),"")</f>
        <v>0</v>
      </c>
      <c r="AI818">
        <f>IFERROR([1]!s_info_indexweight($A818,$B$1,"000852.SH"),"")</f>
        <v>0.06</v>
      </c>
    </row>
    <row r="819" spans="1:35">
      <c r="A819" t="s">
        <v>851</v>
      </c>
      <c r="B819">
        <f>[1]!s_dq_close($A819,$B$1,3)</f>
        <v>21.28</v>
      </c>
      <c r="C819">
        <f>[1]!s_dq_volume($A819,$B$1)</f>
        <v>4000000</v>
      </c>
      <c r="D819">
        <f>[1]!s_dq_amount($A819,$B$1)</f>
        <v>85933094</v>
      </c>
      <c r="E819">
        <f>[1]!s_dq_turn($A819,$B$1)</f>
        <v>3.2766636538836602</v>
      </c>
      <c r="F819">
        <f>[1]!S_VAL_MV($A819,$B$1)</f>
        <v>8873760000</v>
      </c>
      <c r="G819">
        <f>[1]!s_val_ev($A819,$B$1)</f>
        <v>8873760000</v>
      </c>
      <c r="H819">
        <f>[1]!s_val_ev1($A819,$B$1)</f>
        <v>8873760000</v>
      </c>
      <c r="I819">
        <f>IFERROR([1]!s_mq_amount($A819,$B$1),"")</f>
        <v>169152326</v>
      </c>
      <c r="J819">
        <f>[1]!s_val_pe_ttm($A819,$B$1)</f>
        <v>22.880027770996101</v>
      </c>
      <c r="K819">
        <f>[1]!s_val_pb_lf($A819,$B$1)</f>
        <v>2.3288700580596902</v>
      </c>
      <c r="L819">
        <f>[1]!s_val_dividendyield2($A819,$B$1)</f>
        <v>2.9135338345864699</v>
      </c>
      <c r="M819">
        <f>[1]!s_val_evtoebitda($A819,$B$1)</f>
        <v>13.6653299282099</v>
      </c>
      <c r="N819">
        <f>[1]!s_risk_betar24($A819,$B$1)</f>
        <v>1.3822000026702901</v>
      </c>
      <c r="O819">
        <f>[1]!s_profitnotice_changeratio($A819,$B$1)</f>
        <v>0</v>
      </c>
      <c r="P819">
        <f>IFERROR([1]!i_pq_pctchange($A819,TEXT(DATE(YEAR($B$1),1,1),"yyyy-mm-dd"),$B$1),"")</f>
        <v>-12.884236673242199</v>
      </c>
      <c r="Q819">
        <f>[1]!s_west_netprofit($A819,YEAR($B$1),$B$1,180)</f>
        <v>0</v>
      </c>
      <c r="R819">
        <f>[1]!s_west_eps($A819,YEAR($B$1),$B$1,180)</f>
        <v>0</v>
      </c>
      <c r="S819">
        <f>[1]!s_west_instnum_np($A819,YEAR($B$1),$B$1,180)</f>
        <v>0</v>
      </c>
      <c r="T819">
        <f>[1]!s_west_stdnetprofit($A819,YEAR($B$1),$B$1,180)</f>
        <v>0</v>
      </c>
      <c r="U819">
        <f>[1]!s_west_mediannetprofit($A819,YEAR($B$1),$B$1,180)</f>
        <v>0</v>
      </c>
      <c r="V819">
        <f>[1]!s_west_maxnetprofit($A819,YEAR($B$1),$B$1,180)</f>
        <v>0</v>
      </c>
      <c r="W819">
        <f>[1]!s_west_minnetprofit($A819,YEAR($B$1),$B$1,180)</f>
        <v>0</v>
      </c>
      <c r="X819">
        <f>[1]!s_west_netprofit($A819,YEAR($B$1)+1,$B$1,180)</f>
        <v>0</v>
      </c>
      <c r="Y819">
        <f>[1]!s_west_eps($A819,YEAR($B$1)+1,$B$1,180)</f>
        <v>0</v>
      </c>
      <c r="Z819">
        <f>[1]!s_west_instnum_np($A819,YEAR($B$1)+1,$B$1,180)</f>
        <v>0</v>
      </c>
      <c r="AA819">
        <f>[1]!s_west_stdnetprofit($A819,YEAR($B$1)+1,$B$1,180)</f>
        <v>0</v>
      </c>
      <c r="AB819">
        <f>[1]!s_west_mediannetprofit($A819,YEAR($B$1)+1,$B$1,180)</f>
        <v>0</v>
      </c>
      <c r="AC819">
        <f>[1]!s_west_maxnetprofit($A819,YEAR($B$1)+1,$B$1,180)</f>
        <v>0</v>
      </c>
      <c r="AD819">
        <f>[1]!s_west_minnetprofit($A819,YEAR($B$1)+1,$B$1,180)</f>
        <v>0</v>
      </c>
      <c r="AE819">
        <f>[1]!s_west_avgroe($A819,YEAR($B$1),$B$1,180)</f>
        <v>0</v>
      </c>
      <c r="AF819">
        <f>IFERROR([1]!s_info_indexweight($A819,$B$1,"000016.SH"),"")</f>
        <v>0</v>
      </c>
      <c r="AG819">
        <f>IFERROR([1]!s_info_indexweight($A819,$B$1,"000300.SH"),"")</f>
        <v>0</v>
      </c>
      <c r="AH819">
        <f>IFERROR([1]!s_info_indexweight($A819,$B$1,"000905.SH"),"")</f>
        <v>0</v>
      </c>
      <c r="AI819">
        <f>IFERROR([1]!s_info_indexweight($A819,$B$1,"000852.SH"),"")</f>
        <v>1.0999999999999999E-2</v>
      </c>
    </row>
    <row r="820" spans="1:35">
      <c r="A820" t="s">
        <v>852</v>
      </c>
      <c r="B820">
        <f>[1]!s_dq_close($A820,$B$1,3)</f>
        <v>20.29</v>
      </c>
      <c r="C820">
        <f>[1]!s_dq_volume($A820,$B$1)</f>
        <v>5863872</v>
      </c>
      <c r="D820">
        <f>[1]!s_dq_amount($A820,$B$1)</f>
        <v>119057934</v>
      </c>
      <c r="E820">
        <f>[1]!s_dq_turn($A820,$B$1)</f>
        <v>1.60961279990282</v>
      </c>
      <c r="F820">
        <f>[1]!S_VAL_MV($A820,$B$1)</f>
        <v>10360013130</v>
      </c>
      <c r="G820">
        <f>[1]!s_val_ev($A820,$B$1)</f>
        <v>10360013130</v>
      </c>
      <c r="H820">
        <f>[1]!s_val_ev1($A820,$B$1)</f>
        <v>10719402486.299999</v>
      </c>
      <c r="I820">
        <f>IFERROR([1]!s_mq_amount($A820,$B$1),"")</f>
        <v>260576718</v>
      </c>
      <c r="J820">
        <f>[1]!s_val_pe_ttm($A820,$B$1)</f>
        <v>403.58734130859398</v>
      </c>
      <c r="K820">
        <f>[1]!s_val_pb_lf($A820,$B$1)</f>
        <v>6.1829957962036097</v>
      </c>
      <c r="L820">
        <f>[1]!s_val_dividendyield2($A820,$B$1)</f>
        <v>0.205355676030885</v>
      </c>
      <c r="M820">
        <f>[1]!s_val_evtoebitda($A820,$B$1)</f>
        <v>151.39527736301699</v>
      </c>
      <c r="N820">
        <f>[1]!s_risk_betar24($A820,$B$1)</f>
        <v>1.1631000041961701</v>
      </c>
      <c r="O820">
        <f>[1]!s_profitnotice_changeratio($A820,$B$1)</f>
        <v>0</v>
      </c>
      <c r="P820">
        <f>IFERROR([1]!i_pq_pctchange($A820,TEXT(DATE(YEAR($B$1),1,1),"yyyy-mm-dd"),$B$1),"")</f>
        <v>-15.8461745628304</v>
      </c>
      <c r="Q820">
        <f>[1]!s_west_netprofit($A820,YEAR($B$1),$B$1,180)</f>
        <v>186000000</v>
      </c>
      <c r="R820">
        <f>[1]!s_west_eps($A820,YEAR($B$1),$B$1,180)</f>
        <v>0.36430001258850098</v>
      </c>
      <c r="S820">
        <f>[1]!s_west_instnum_np($A820,YEAR($B$1),$B$1,180)</f>
        <v>1</v>
      </c>
      <c r="T820">
        <f>[1]!s_west_stdnetprofit($A820,YEAR($B$1),$B$1,180)</f>
        <v>0</v>
      </c>
      <c r="U820">
        <f>[1]!s_west_mediannetprofit($A820,YEAR($B$1),$B$1,180)</f>
        <v>186000000</v>
      </c>
      <c r="V820">
        <f>[1]!s_west_maxnetprofit($A820,YEAR($B$1),$B$1,180)</f>
        <v>186000000</v>
      </c>
      <c r="W820">
        <f>[1]!s_west_minnetprofit($A820,YEAR($B$1),$B$1,180)</f>
        <v>186000000</v>
      </c>
      <c r="X820">
        <f>[1]!s_west_netprofit($A820,YEAR($B$1)+1,$B$1,180)</f>
        <v>415000000</v>
      </c>
      <c r="Y820">
        <f>[1]!s_west_eps($A820,YEAR($B$1)+1,$B$1,180)</f>
        <v>0.81279999017715499</v>
      </c>
      <c r="Z820">
        <f>[1]!s_west_instnum_np($A820,YEAR($B$1)+1,$B$1,180)</f>
        <v>1</v>
      </c>
      <c r="AA820">
        <f>[1]!s_west_stdnetprofit($A820,YEAR($B$1)+1,$B$1,180)</f>
        <v>0</v>
      </c>
      <c r="AB820">
        <f>[1]!s_west_mediannetprofit($A820,YEAR($B$1)+1,$B$1,180)</f>
        <v>415000000</v>
      </c>
      <c r="AC820">
        <f>[1]!s_west_maxnetprofit($A820,YEAR($B$1)+1,$B$1,180)</f>
        <v>415000000</v>
      </c>
      <c r="AD820">
        <f>[1]!s_west_minnetprofit($A820,YEAR($B$1)+1,$B$1,180)</f>
        <v>415000000</v>
      </c>
      <c r="AE820">
        <f>[1]!s_west_avgroe($A820,YEAR($B$1),$B$1,180)</f>
        <v>10.3999996185303</v>
      </c>
      <c r="AF820">
        <f>IFERROR([1]!s_info_indexweight($A820,$B$1,"000016.SH"),"")</f>
        <v>0</v>
      </c>
      <c r="AG820">
        <f>IFERROR([1]!s_info_indexweight($A820,$B$1,"000300.SH"),"")</f>
        <v>0</v>
      </c>
      <c r="AH820">
        <f>IFERROR([1]!s_info_indexweight($A820,$B$1,"000905.SH"),"")</f>
        <v>0</v>
      </c>
      <c r="AI820">
        <f>IFERROR([1]!s_info_indexweight($A820,$B$1,"000852.SH"),"")</f>
        <v>7.0000000000000007E-2</v>
      </c>
    </row>
    <row r="821" spans="1:35">
      <c r="A821" t="s">
        <v>853</v>
      </c>
      <c r="B821">
        <f>[1]!s_dq_close($A821,$B$1,3)</f>
        <v>17.309999999999999</v>
      </c>
      <c r="C821">
        <f>[1]!s_dq_volume($A821,$B$1)</f>
        <v>4766650</v>
      </c>
      <c r="D821">
        <f>[1]!s_dq_amount($A821,$B$1)</f>
        <v>83343197</v>
      </c>
      <c r="E821">
        <f>[1]!s_dq_turn($A821,$B$1)</f>
        <v>0.73509002853063499</v>
      </c>
      <c r="F821">
        <f>[1]!S_VAL_MV($A821,$B$1)</f>
        <v>14540400000</v>
      </c>
      <c r="G821">
        <f>[1]!s_val_ev($A821,$B$1)</f>
        <v>14540400000</v>
      </c>
      <c r="H821">
        <f>[1]!s_val_ev1($A821,$B$1)</f>
        <v>15622319182.639999</v>
      </c>
      <c r="I821">
        <f>IFERROR([1]!s_mq_amount($A821,$B$1),"")</f>
        <v>180104588</v>
      </c>
      <c r="J821">
        <f>[1]!s_val_pe_ttm($A821,$B$1)</f>
        <v>31.428983688354499</v>
      </c>
      <c r="K821">
        <f>[1]!s_val_pb_lf($A821,$B$1)</f>
        <v>2.6718993186950701</v>
      </c>
      <c r="L821">
        <f>[1]!s_val_dividendyield2($A821,$B$1)</f>
        <v>1.7748230420071001</v>
      </c>
      <c r="M821">
        <f>[1]!s_val_evtoebitda($A821,$B$1)</f>
        <v>14.557609535238701</v>
      </c>
      <c r="N821">
        <f>[1]!s_risk_betar24($A821,$B$1)</f>
        <v>2.2070000171661399</v>
      </c>
      <c r="O821">
        <f>[1]!s_profitnotice_changeratio($A821,$B$1)</f>
        <v>0</v>
      </c>
      <c r="P821">
        <f>IFERROR([1]!i_pq_pctchange($A821,TEXT(DATE(YEAR($B$1),1,1),"yyyy-mm-dd"),$B$1),"")</f>
        <v>-3.7263626251390498</v>
      </c>
      <c r="Q821">
        <f>[1]!s_west_netprofit($A821,YEAR($B$1),$B$1,180)</f>
        <v>518535714</v>
      </c>
      <c r="R821">
        <f>[1]!s_west_eps($A821,YEAR($B$1),$B$1,180)</f>
        <v>0.61729997396469105</v>
      </c>
      <c r="S821">
        <f>[1]!s_west_instnum_np($A821,YEAR($B$1),$B$1,180)</f>
        <v>7</v>
      </c>
      <c r="T821">
        <f>[1]!s_west_stdnetprofit($A821,YEAR($B$1),$B$1,180)</f>
        <v>29986806</v>
      </c>
      <c r="U821">
        <f>[1]!s_west_mediannetprofit($A821,YEAR($B$1),$B$1,180)</f>
        <v>521000000</v>
      </c>
      <c r="V821">
        <f>[1]!s_west_maxnetprofit($A821,YEAR($B$1),$B$1,180)</f>
        <v>557070000</v>
      </c>
      <c r="W821">
        <f>[1]!s_west_minnetprofit($A821,YEAR($B$1),$B$1,180)</f>
        <v>468000000</v>
      </c>
      <c r="X821">
        <f>[1]!s_west_netprofit($A821,YEAR($B$1)+1,$B$1,180)</f>
        <v>589124286</v>
      </c>
      <c r="Y821">
        <f>[1]!s_west_eps($A821,YEAR($B$1)+1,$B$1,180)</f>
        <v>0.70130002498626698</v>
      </c>
      <c r="Z821">
        <f>[1]!s_west_instnum_np($A821,YEAR($B$1)+1,$B$1,180)</f>
        <v>7</v>
      </c>
      <c r="AA821">
        <f>[1]!s_west_stdnetprofit($A821,YEAR($B$1)+1,$B$1,180)</f>
        <v>42419339</v>
      </c>
      <c r="AB821">
        <f>[1]!s_west_mediannetprofit($A821,YEAR($B$1)+1,$B$1,180)</f>
        <v>580000000</v>
      </c>
      <c r="AC821">
        <f>[1]!s_west_maxnetprofit($A821,YEAR($B$1)+1,$B$1,180)</f>
        <v>642500000</v>
      </c>
      <c r="AD821">
        <f>[1]!s_west_minnetprofit($A821,YEAR($B$1)+1,$B$1,180)</f>
        <v>517000000</v>
      </c>
      <c r="AE821">
        <f>[1]!s_west_avgroe($A821,YEAR($B$1),$B$1,180)</f>
        <v>9.2232999801635707</v>
      </c>
      <c r="AF821">
        <f>IFERROR([1]!s_info_indexweight($A821,$B$1,"000016.SH"),"")</f>
        <v>0</v>
      </c>
      <c r="AG821">
        <f>IFERROR([1]!s_info_indexweight($A821,$B$1,"000300.SH"),"")</f>
        <v>0</v>
      </c>
      <c r="AH821">
        <f>IFERROR([1]!s_info_indexweight($A821,$B$1,"000905.SH"),"")</f>
        <v>0</v>
      </c>
      <c r="AI821">
        <f>IFERROR([1]!s_info_indexweight($A821,$B$1,"000852.SH"),"")</f>
        <v>4.8000000000000001E-2</v>
      </c>
    </row>
    <row r="822" spans="1:35">
      <c r="A822" t="s">
        <v>854</v>
      </c>
      <c r="B822">
        <f>[1]!s_dq_close($A822,$B$1,3)</f>
        <v>16.55</v>
      </c>
      <c r="C822">
        <f>[1]!s_dq_volume($A822,$B$1)</f>
        <v>4913300</v>
      </c>
      <c r="D822">
        <f>[1]!s_dq_amount($A822,$B$1)</f>
        <v>81602357</v>
      </c>
      <c r="E822">
        <f>[1]!s_dq_turn($A822,$B$1)</f>
        <v>1.4253931835970699</v>
      </c>
      <c r="F822">
        <f>[1]!S_VAL_MV($A822,$B$1)</f>
        <v>6626570085.1999998</v>
      </c>
      <c r="G822">
        <f>[1]!s_val_ev($A822,$B$1)</f>
        <v>6626570085.1999998</v>
      </c>
      <c r="H822">
        <f>[1]!s_val_ev1($A822,$B$1)</f>
        <v>9760929800.3299999</v>
      </c>
      <c r="I822">
        <f>IFERROR([1]!s_mq_amount($A822,$B$1),"")</f>
        <v>189594011</v>
      </c>
      <c r="J822">
        <f>[1]!s_val_pe_ttm($A822,$B$1)</f>
        <v>-35.6462211608887</v>
      </c>
      <c r="K822">
        <f>[1]!s_val_pb_lf($A822,$B$1)</f>
        <v>4.4378795623779297</v>
      </c>
      <c r="L822">
        <f>[1]!s_val_dividendyield2($A822,$B$1)</f>
        <v>0</v>
      </c>
      <c r="M822">
        <f>[1]!s_val_evtoebitda($A822,$B$1)</f>
        <v>61.115667645727498</v>
      </c>
      <c r="N822">
        <f>[1]!s_risk_betar24($A822,$B$1)</f>
        <v>2.26370000839233</v>
      </c>
      <c r="O822">
        <f>[1]!s_profitnotice_changeratio($A822,$B$1)</f>
        <v>0</v>
      </c>
      <c r="P822">
        <f>IFERROR([1]!i_pq_pctchange($A822,TEXT(DATE(YEAR($B$1),1,1),"yyyy-mm-dd"),$B$1),"")</f>
        <v>-9.2155787164015202</v>
      </c>
      <c r="Q822">
        <f>[1]!s_west_netprofit($A822,YEAR($B$1),$B$1,180)</f>
        <v>0</v>
      </c>
      <c r="R822">
        <f>[1]!s_west_eps($A822,YEAR($B$1),$B$1,180)</f>
        <v>0</v>
      </c>
      <c r="S822">
        <f>[1]!s_west_instnum_np($A822,YEAR($B$1),$B$1,180)</f>
        <v>0</v>
      </c>
      <c r="T822">
        <f>[1]!s_west_stdnetprofit($A822,YEAR($B$1),$B$1,180)</f>
        <v>0</v>
      </c>
      <c r="U822">
        <f>[1]!s_west_mediannetprofit($A822,YEAR($B$1),$B$1,180)</f>
        <v>0</v>
      </c>
      <c r="V822">
        <f>[1]!s_west_maxnetprofit($A822,YEAR($B$1),$B$1,180)</f>
        <v>0</v>
      </c>
      <c r="W822">
        <f>[1]!s_west_minnetprofit($A822,YEAR($B$1),$B$1,180)</f>
        <v>0</v>
      </c>
      <c r="X822">
        <f>[1]!s_west_netprofit($A822,YEAR($B$1)+1,$B$1,180)</f>
        <v>0</v>
      </c>
      <c r="Y822">
        <f>[1]!s_west_eps($A822,YEAR($B$1)+1,$B$1,180)</f>
        <v>0</v>
      </c>
      <c r="Z822">
        <f>[1]!s_west_instnum_np($A822,YEAR($B$1)+1,$B$1,180)</f>
        <v>0</v>
      </c>
      <c r="AA822">
        <f>[1]!s_west_stdnetprofit($A822,YEAR($B$1)+1,$B$1,180)</f>
        <v>0</v>
      </c>
      <c r="AB822">
        <f>[1]!s_west_mediannetprofit($A822,YEAR($B$1)+1,$B$1,180)</f>
        <v>0</v>
      </c>
      <c r="AC822">
        <f>[1]!s_west_maxnetprofit($A822,YEAR($B$1)+1,$B$1,180)</f>
        <v>0</v>
      </c>
      <c r="AD822">
        <f>[1]!s_west_minnetprofit($A822,YEAR($B$1)+1,$B$1,180)</f>
        <v>0</v>
      </c>
      <c r="AE822">
        <f>[1]!s_west_avgroe($A822,YEAR($B$1),$B$1,180)</f>
        <v>0</v>
      </c>
      <c r="AF822">
        <f>IFERROR([1]!s_info_indexweight($A822,$B$1,"000016.SH"),"")</f>
        <v>0</v>
      </c>
      <c r="AG822">
        <f>IFERROR([1]!s_info_indexweight($A822,$B$1,"000300.SH"),"")</f>
        <v>0</v>
      </c>
      <c r="AH822">
        <f>IFERROR([1]!s_info_indexweight($A822,$B$1,"000905.SH"),"")</f>
        <v>0</v>
      </c>
      <c r="AI822">
        <f>IFERROR([1]!s_info_indexweight($A822,$B$1,"000852.SH"),"")</f>
        <v>2.9000000000000001E-2</v>
      </c>
    </row>
    <row r="823" spans="1:35">
      <c r="A823" t="s">
        <v>855</v>
      </c>
      <c r="B823">
        <f>[1]!s_dq_close($A823,$B$1,3)</f>
        <v>105.3</v>
      </c>
      <c r="C823">
        <f>[1]!s_dq_volume($A823,$B$1)</f>
        <v>20180125</v>
      </c>
      <c r="D823">
        <f>[1]!s_dq_amount($A823,$B$1)</f>
        <v>2157518340</v>
      </c>
      <c r="E823">
        <f>[1]!s_dq_turn($A823,$B$1)</f>
        <v>3.6998044696617298</v>
      </c>
      <c r="F823">
        <f>[1]!S_VAL_MV($A823,$B$1)</f>
        <v>57434580122.400002</v>
      </c>
      <c r="G823">
        <f>[1]!s_val_ev($A823,$B$1)</f>
        <v>57434580122.400002</v>
      </c>
      <c r="H823">
        <f>[1]!s_val_ev1($A823,$B$1)</f>
        <v>57854625537.519997</v>
      </c>
      <c r="I823">
        <f>IFERROR([1]!s_mq_amount($A823,$B$1),"")</f>
        <v>4551904908</v>
      </c>
      <c r="J823">
        <f>[1]!s_val_pe_ttm($A823,$B$1)</f>
        <v>-2642.57299804688</v>
      </c>
      <c r="K823">
        <f>[1]!s_val_pb_lf($A823,$B$1)</f>
        <v>11.216174125671399</v>
      </c>
      <c r="L823">
        <f>[1]!s_val_dividendyield2($A823,$B$1)</f>
        <v>0.14245014245014201</v>
      </c>
      <c r="M823">
        <f>[1]!s_val_evtoebitda($A823,$B$1)</f>
        <v>369.01717224651998</v>
      </c>
      <c r="N823">
        <f>[1]!s_risk_betar24($A823,$B$1)</f>
        <v>1.36070001125336</v>
      </c>
      <c r="O823">
        <f>[1]!s_profitnotice_changeratio($A823,$B$1)</f>
        <v>0</v>
      </c>
      <c r="P823">
        <f>IFERROR([1]!i_pq_pctchange($A823,TEXT(DATE(YEAR($B$1),1,1),"yyyy-mm-dd"),$B$1),"")</f>
        <v>-0.83873104318361602</v>
      </c>
      <c r="Q823">
        <f>[1]!s_west_netprofit($A823,YEAR($B$1),$B$1,180)</f>
        <v>196556530</v>
      </c>
      <c r="R823">
        <f>[1]!s_west_eps($A823,YEAR($B$1),$B$1,180)</f>
        <v>0.36039999127388</v>
      </c>
      <c r="S823">
        <f>[1]!s_west_instnum_np($A823,YEAR($B$1),$B$1,180)</f>
        <v>6</v>
      </c>
      <c r="T823">
        <f>[1]!s_west_stdnetprofit($A823,YEAR($B$1),$B$1,180)</f>
        <v>143411312</v>
      </c>
      <c r="U823">
        <f>[1]!s_west_mediannetprofit($A823,YEAR($B$1),$B$1,180)</f>
        <v>129000000</v>
      </c>
      <c r="V823">
        <f>[1]!s_west_maxnetprofit($A823,YEAR($B$1),$B$1,180)</f>
        <v>430895710</v>
      </c>
      <c r="W823">
        <f>[1]!s_west_minnetprofit($A823,YEAR($B$1),$B$1,180)</f>
        <v>42000000</v>
      </c>
      <c r="X823">
        <f>[1]!s_west_netprofit($A823,YEAR($B$1)+1,$B$1,180)</f>
        <v>307957168</v>
      </c>
      <c r="Y823">
        <f>[1]!s_west_eps($A823,YEAR($B$1)+1,$B$1,180)</f>
        <v>0.56459999084472701</v>
      </c>
      <c r="Z823">
        <f>[1]!s_west_instnum_np($A823,YEAR($B$1)+1,$B$1,180)</f>
        <v>6</v>
      </c>
      <c r="AA823">
        <f>[1]!s_west_stdnetprofit($A823,YEAR($B$1)+1,$B$1,180)</f>
        <v>273862275</v>
      </c>
      <c r="AB823">
        <f>[1]!s_west_mediannetprofit($A823,YEAR($B$1)+1,$B$1,180)</f>
        <v>200000000</v>
      </c>
      <c r="AC823">
        <f>[1]!s_west_maxnetprofit($A823,YEAR($B$1)+1,$B$1,180)</f>
        <v>872700173</v>
      </c>
      <c r="AD823">
        <f>[1]!s_west_minnetprofit($A823,YEAR($B$1)+1,$B$1,180)</f>
        <v>101000000</v>
      </c>
      <c r="AE823">
        <f>[1]!s_west_avgroe($A823,YEAR($B$1),$B$1,180)</f>
        <v>2.9716999530792201</v>
      </c>
      <c r="AF823">
        <f>IFERROR([1]!s_info_indexweight($A823,$B$1,"000016.SH"),"")</f>
        <v>0</v>
      </c>
      <c r="AG823">
        <f>IFERROR([1]!s_info_indexweight($A823,$B$1,"000300.SH"),"")</f>
        <v>8.72E-2</v>
      </c>
      <c r="AH823">
        <f>IFERROR([1]!s_info_indexweight($A823,$B$1,"000905.SH"),"")</f>
        <v>0</v>
      </c>
      <c r="AI823">
        <f>IFERROR([1]!s_info_indexweight($A823,$B$1,"000852.SH"),"")</f>
        <v>0</v>
      </c>
    </row>
    <row r="824" spans="1:35">
      <c r="A824" t="s">
        <v>856</v>
      </c>
      <c r="B824">
        <f>[1]!s_dq_close($A824,$B$1,3)</f>
        <v>44.66</v>
      </c>
      <c r="C824">
        <f>[1]!s_dq_volume($A824,$B$1)</f>
        <v>7957586</v>
      </c>
      <c r="D824">
        <f>[1]!s_dq_amount($A824,$B$1)</f>
        <v>354161687</v>
      </c>
      <c r="E824">
        <f>[1]!s_dq_turn($A824,$B$1)</f>
        <v>2.6449532296720299</v>
      </c>
      <c r="F824">
        <f>[1]!S_VAL_MV($A824,$B$1)</f>
        <v>18864384000</v>
      </c>
      <c r="G824">
        <f>[1]!s_val_ev($A824,$B$1)</f>
        <v>18864384000</v>
      </c>
      <c r="H824">
        <f>[1]!s_val_ev1($A824,$B$1)</f>
        <v>19343927000.849998</v>
      </c>
      <c r="I824">
        <f>IFERROR([1]!s_mq_amount($A824,$B$1),"")</f>
        <v>704808714</v>
      </c>
      <c r="J824">
        <f>[1]!s_val_pe_ttm($A824,$B$1)</f>
        <v>39.0803833007812</v>
      </c>
      <c r="K824">
        <f>[1]!s_val_pb_lf($A824,$B$1)</f>
        <v>4.5842361450195304</v>
      </c>
      <c r="L824">
        <f>[1]!s_val_dividendyield2($A824,$B$1)</f>
        <v>0.22196325096011599</v>
      </c>
      <c r="M824">
        <f>[1]!s_val_evtoebitda($A824,$B$1)</f>
        <v>33.874290727259002</v>
      </c>
      <c r="N824">
        <f>[1]!s_risk_betar24($A824,$B$1)</f>
        <v>0</v>
      </c>
      <c r="O824">
        <f>[1]!s_profitnotice_changeratio($A824,$B$1)</f>
        <v>0</v>
      </c>
      <c r="P824">
        <f>IFERROR([1]!i_pq_pctchange($A824,TEXT(DATE(YEAR($B$1),1,1),"yyyy-mm-dd"),$B$1),"")</f>
        <v>-16.209077947684801</v>
      </c>
      <c r="Q824">
        <f>[1]!s_west_netprofit($A824,YEAR($B$1),$B$1,180)</f>
        <v>580666667</v>
      </c>
      <c r="R824">
        <f>[1]!s_west_eps($A824,YEAR($B$1),$B$1,180)</f>
        <v>1.3746999502182</v>
      </c>
      <c r="S824">
        <f>[1]!s_west_instnum_np($A824,YEAR($B$1),$B$1,180)</f>
        <v>6</v>
      </c>
      <c r="T824">
        <f>[1]!s_west_stdnetprofit($A824,YEAR($B$1),$B$1,180)</f>
        <v>52401018</v>
      </c>
      <c r="U824">
        <f>[1]!s_west_mediannetprofit($A824,YEAR($B$1),$B$1,180)</f>
        <v>554000000</v>
      </c>
      <c r="V824">
        <f>[1]!s_west_maxnetprofit($A824,YEAR($B$1),$B$1,180)</f>
        <v>659000000</v>
      </c>
      <c r="W824">
        <f>[1]!s_west_minnetprofit($A824,YEAR($B$1),$B$1,180)</f>
        <v>535000000</v>
      </c>
      <c r="X824">
        <f>[1]!s_west_netprofit($A824,YEAR($B$1)+1,$B$1,180)</f>
        <v>790500000</v>
      </c>
      <c r="Y824">
        <f>[1]!s_west_eps($A824,YEAR($B$1)+1,$B$1,180)</f>
        <v>1.87139999866486</v>
      </c>
      <c r="Z824">
        <f>[1]!s_west_instnum_np($A824,YEAR($B$1)+1,$B$1,180)</f>
        <v>6</v>
      </c>
      <c r="AA824">
        <f>[1]!s_west_stdnetprofit($A824,YEAR($B$1)+1,$B$1,180)</f>
        <v>143401185</v>
      </c>
      <c r="AB824">
        <f>[1]!s_west_mediannetprofit($A824,YEAR($B$1)+1,$B$1,180)</f>
        <v>759000000</v>
      </c>
      <c r="AC824">
        <f>[1]!s_west_maxnetprofit($A824,YEAR($B$1)+1,$B$1,180)</f>
        <v>1005000000</v>
      </c>
      <c r="AD824">
        <f>[1]!s_west_minnetprofit($A824,YEAR($B$1)+1,$B$1,180)</f>
        <v>642000000</v>
      </c>
      <c r="AE824">
        <f>[1]!s_west_avgroe($A824,YEAR($B$1),$B$1,180)</f>
        <v>12.933300018310501</v>
      </c>
      <c r="AF824">
        <f>IFERROR([1]!s_info_indexweight($A824,$B$1,"000016.SH"),"")</f>
        <v>0</v>
      </c>
      <c r="AG824">
        <f>IFERROR([1]!s_info_indexweight($A824,$B$1,"000300.SH"),"")</f>
        <v>0</v>
      </c>
      <c r="AH824">
        <f>IFERROR([1]!s_info_indexweight($A824,$B$1,"000905.SH"),"")</f>
        <v>0</v>
      </c>
      <c r="AI824">
        <f>IFERROR([1]!s_info_indexweight($A824,$B$1,"000852.SH"),"")</f>
        <v>1.6E-2</v>
      </c>
    </row>
    <row r="825" spans="1:35">
      <c r="A825" t="s">
        <v>857</v>
      </c>
      <c r="B825">
        <f>[1]!s_dq_close($A825,$B$1,3)</f>
        <v>54.46</v>
      </c>
      <c r="C825">
        <f>[1]!s_dq_volume($A825,$B$1)</f>
        <v>8919461</v>
      </c>
      <c r="D825">
        <f>[1]!s_dq_amount($A825,$B$1)</f>
        <v>484971571</v>
      </c>
      <c r="E825">
        <f>[1]!s_dq_turn($A825,$B$1)</f>
        <v>5.4596589578315999</v>
      </c>
      <c r="F825">
        <f>[1]!S_VAL_MV($A825,$B$1)</f>
        <v>17114797888.860001</v>
      </c>
      <c r="G825">
        <f>[1]!s_val_ev($A825,$B$1)</f>
        <v>17114797888.860001</v>
      </c>
      <c r="H825">
        <f>[1]!s_val_ev1($A825,$B$1)</f>
        <v>17355333686.400002</v>
      </c>
      <c r="I825">
        <f>IFERROR([1]!s_mq_amount($A825,$B$1),"")</f>
        <v>1023067417</v>
      </c>
      <c r="J825">
        <f>[1]!s_val_pe_ttm($A825,$B$1)</f>
        <v>34.186126708984403</v>
      </c>
      <c r="K825">
        <f>[1]!s_val_pb_lf($A825,$B$1)</f>
        <v>3.3226904869079599</v>
      </c>
      <c r="L825">
        <f>[1]!s_val_dividendyield2($A825,$B$1)</f>
        <v>1.4410804124104599</v>
      </c>
      <c r="M825">
        <f>[1]!s_val_evtoebitda($A825,$B$1)</f>
        <v>22.189416607036001</v>
      </c>
      <c r="N825">
        <f>[1]!s_risk_betar24($A825,$B$1)</f>
        <v>1.6885000467300399</v>
      </c>
      <c r="O825">
        <f>[1]!s_profitnotice_changeratio($A825,$B$1)</f>
        <v>0</v>
      </c>
      <c r="P825">
        <f>IFERROR([1]!i_pq_pctchange($A825,TEXT(DATE(YEAR($B$1),1,1),"yyyy-mm-dd"),$B$1),"")</f>
        <v>30.881999519346301</v>
      </c>
      <c r="Q825">
        <f>[1]!s_west_netprofit($A825,YEAR($B$1),$B$1,180)</f>
        <v>749893333</v>
      </c>
      <c r="R825">
        <f>[1]!s_west_eps($A825,YEAR($B$1),$B$1,180)</f>
        <v>2.3861999511718799</v>
      </c>
      <c r="S825">
        <f>[1]!s_west_instnum_np($A825,YEAR($B$1),$B$1,180)</f>
        <v>6</v>
      </c>
      <c r="T825">
        <f>[1]!s_west_stdnetprofit($A825,YEAR($B$1),$B$1,180)</f>
        <v>101080346</v>
      </c>
      <c r="U825">
        <f>[1]!s_west_mediannetprofit($A825,YEAR($B$1),$B$1,180)</f>
        <v>709000000</v>
      </c>
      <c r="V825">
        <f>[1]!s_west_maxnetprofit($A825,YEAR($B$1),$B$1,180)</f>
        <v>952000000</v>
      </c>
      <c r="W825">
        <f>[1]!s_west_minnetprofit($A825,YEAR($B$1),$B$1,180)</f>
        <v>689000000</v>
      </c>
      <c r="X825">
        <f>[1]!s_west_netprofit($A825,YEAR($B$1)+1,$B$1,180)</f>
        <v>993251667</v>
      </c>
      <c r="Y825">
        <f>[1]!s_west_eps($A825,YEAR($B$1)+1,$B$1,180)</f>
        <v>3.1605999469757098</v>
      </c>
      <c r="Z825">
        <f>[1]!s_west_instnum_np($A825,YEAR($B$1)+1,$B$1,180)</f>
        <v>6</v>
      </c>
      <c r="AA825">
        <f>[1]!s_west_stdnetprofit($A825,YEAR($B$1)+1,$B$1,180)</f>
        <v>126943531</v>
      </c>
      <c r="AB825">
        <f>[1]!s_west_mediannetprofit($A825,YEAR($B$1)+1,$B$1,180)</f>
        <v>943755000</v>
      </c>
      <c r="AC825">
        <f>[1]!s_west_maxnetprofit($A825,YEAR($B$1)+1,$B$1,180)</f>
        <v>1217000000</v>
      </c>
      <c r="AD825">
        <f>[1]!s_west_minnetprofit($A825,YEAR($B$1)+1,$B$1,180)</f>
        <v>874000000</v>
      </c>
      <c r="AE825">
        <f>[1]!s_west_avgroe($A825,YEAR($B$1),$B$1,180)</f>
        <v>13.308300018310501</v>
      </c>
      <c r="AF825">
        <f>IFERROR([1]!s_info_indexweight($A825,$B$1,"000016.SH"),"")</f>
        <v>0</v>
      </c>
      <c r="AG825">
        <f>IFERROR([1]!s_info_indexweight($A825,$B$1,"000300.SH"),"")</f>
        <v>0</v>
      </c>
      <c r="AH825">
        <f>IFERROR([1]!s_info_indexweight($A825,$B$1,"000905.SH"),"")</f>
        <v>0</v>
      </c>
      <c r="AI825">
        <f>IFERROR([1]!s_info_indexweight($A825,$B$1,"000852.SH"),"")</f>
        <v>0.11600000000000001</v>
      </c>
    </row>
    <row r="826" spans="1:35">
      <c r="A826" t="s">
        <v>858</v>
      </c>
      <c r="B826">
        <f>[1]!s_dq_close($A826,$B$1,3)</f>
        <v>57.87</v>
      </c>
      <c r="C826">
        <f>[1]!s_dq_volume($A826,$B$1)</f>
        <v>5155980</v>
      </c>
      <c r="D826">
        <f>[1]!s_dq_amount($A826,$B$1)</f>
        <v>297316696</v>
      </c>
      <c r="E826">
        <f>[1]!s_dq_turn($A826,$B$1)</f>
        <v>2.5030610307436598</v>
      </c>
      <c r="F826">
        <f>[1]!S_VAL_MV($A826,$B$1)</f>
        <v>11920466937.690001</v>
      </c>
      <c r="G826">
        <f>[1]!s_val_ev($A826,$B$1)</f>
        <v>11920466937.690001</v>
      </c>
      <c r="H826">
        <f>[1]!s_val_ev1($A826,$B$1)</f>
        <v>12593816156.92</v>
      </c>
      <c r="I826">
        <f>IFERROR([1]!s_mq_amount($A826,$B$1),"")</f>
        <v>545743286</v>
      </c>
      <c r="J826">
        <f>[1]!s_val_pe_ttm($A826,$B$1)</f>
        <v>195.726806640625</v>
      </c>
      <c r="K826">
        <f>[1]!s_val_pb_lf($A826,$B$1)</f>
        <v>5.0563702583312997</v>
      </c>
      <c r="L826">
        <f>[1]!s_val_dividendyield2($A826,$B$1)</f>
        <v>0.25202444794349399</v>
      </c>
      <c r="M826">
        <f>[1]!s_val_evtoebitda($A826,$B$1)</f>
        <v>46.915046624731303</v>
      </c>
      <c r="N826">
        <f>[1]!s_risk_betar24($A826,$B$1)</f>
        <v>1.9386999607086199</v>
      </c>
      <c r="O826">
        <f>[1]!s_profitnotice_changeratio($A826,$B$1)</f>
        <v>0</v>
      </c>
      <c r="P826">
        <f>IFERROR([1]!i_pq_pctchange($A826,TEXT(DATE(YEAR($B$1),1,1),"yyyy-mm-dd"),$B$1),"")</f>
        <v>-1.8819938962360201</v>
      </c>
      <c r="Q826">
        <f>[1]!s_west_netprofit($A826,YEAR($B$1),$B$1,180)</f>
        <v>63370000</v>
      </c>
      <c r="R826">
        <f>[1]!s_west_eps($A826,YEAR($B$1),$B$1,180)</f>
        <v>0.30759999155998202</v>
      </c>
      <c r="S826">
        <f>[1]!s_west_instnum_np($A826,YEAR($B$1),$B$1,180)</f>
        <v>1</v>
      </c>
      <c r="T826">
        <f>[1]!s_west_stdnetprofit($A826,YEAR($B$1),$B$1,180)</f>
        <v>0</v>
      </c>
      <c r="U826">
        <f>[1]!s_west_mediannetprofit($A826,YEAR($B$1),$B$1,180)</f>
        <v>63370000</v>
      </c>
      <c r="V826">
        <f>[1]!s_west_maxnetprofit($A826,YEAR($B$1),$B$1,180)</f>
        <v>63370000</v>
      </c>
      <c r="W826">
        <f>[1]!s_west_minnetprofit($A826,YEAR($B$1),$B$1,180)</f>
        <v>63370000</v>
      </c>
      <c r="X826">
        <f>[1]!s_west_netprofit($A826,YEAR($B$1)+1,$B$1,180)</f>
        <v>111540000</v>
      </c>
      <c r="Y826">
        <f>[1]!s_west_eps($A826,YEAR($B$1)+1,$B$1,180)</f>
        <v>0.54149997234344505</v>
      </c>
      <c r="Z826">
        <f>[1]!s_west_instnum_np($A826,YEAR($B$1)+1,$B$1,180)</f>
        <v>1</v>
      </c>
      <c r="AA826">
        <f>[1]!s_west_stdnetprofit($A826,YEAR($B$1)+1,$B$1,180)</f>
        <v>0</v>
      </c>
      <c r="AB826">
        <f>[1]!s_west_mediannetprofit($A826,YEAR($B$1)+1,$B$1,180)</f>
        <v>111540000</v>
      </c>
      <c r="AC826">
        <f>[1]!s_west_maxnetprofit($A826,YEAR($B$1)+1,$B$1,180)</f>
        <v>111540000</v>
      </c>
      <c r="AD826">
        <f>[1]!s_west_minnetprofit($A826,YEAR($B$1)+1,$B$1,180)</f>
        <v>111540000</v>
      </c>
      <c r="AE826">
        <f>[1]!s_west_avgroe($A826,YEAR($B$1),$B$1,180)</f>
        <v>0</v>
      </c>
      <c r="AF826">
        <f>IFERROR([1]!s_info_indexweight($A826,$B$1,"000016.SH"),"")</f>
        <v>0</v>
      </c>
      <c r="AG826">
        <f>IFERROR([1]!s_info_indexweight($A826,$B$1,"000300.SH"),"")</f>
        <v>0</v>
      </c>
      <c r="AH826">
        <f>IFERROR([1]!s_info_indexweight($A826,$B$1,"000905.SH"),"")</f>
        <v>0</v>
      </c>
      <c r="AI826">
        <f>IFERROR([1]!s_info_indexweight($A826,$B$1,"000852.SH"),"")</f>
        <v>0.09</v>
      </c>
    </row>
    <row r="827" spans="1:35">
      <c r="A827" t="s">
        <v>859</v>
      </c>
      <c r="B827">
        <f>[1]!s_dq_close($A827,$B$1,3)</f>
        <v>43.21</v>
      </c>
      <c r="C827">
        <f>[1]!s_dq_volume($A827,$B$1)</f>
        <v>23628308</v>
      </c>
      <c r="D827">
        <f>[1]!s_dq_amount($A827,$B$1)</f>
        <v>989543925</v>
      </c>
      <c r="E827">
        <f>[1]!s_dq_turn($A827,$B$1)</f>
        <v>6.4684912463562103</v>
      </c>
      <c r="F827">
        <f>[1]!S_VAL_MV($A827,$B$1)</f>
        <v>32212750715.18</v>
      </c>
      <c r="G827">
        <f>[1]!s_val_ev($A827,$B$1)</f>
        <v>32212750715.18</v>
      </c>
      <c r="H827">
        <f>[1]!s_val_ev1($A827,$B$1)</f>
        <v>32628172193.82</v>
      </c>
      <c r="I827">
        <f>IFERROR([1]!s_mq_amount($A827,$B$1),"")</f>
        <v>1485621680</v>
      </c>
      <c r="J827">
        <f>[1]!s_val_pe_ttm($A827,$B$1)</f>
        <v>68.426673889160199</v>
      </c>
      <c r="K827">
        <f>[1]!s_val_pb_lf($A827,$B$1)</f>
        <v>5.9123988151550302</v>
      </c>
      <c r="L827">
        <f>[1]!s_val_dividendyield2($A827,$B$1)</f>
        <v>0.36824721793555398</v>
      </c>
      <c r="M827">
        <f>[1]!s_val_evtoebitda($A827,$B$1)</f>
        <v>42.236266076566501</v>
      </c>
      <c r="N827">
        <f>[1]!s_risk_betar24($A827,$B$1)</f>
        <v>-9.1799996793270097E-2</v>
      </c>
      <c r="O827">
        <f>[1]!s_profitnotice_changeratio($A827,$B$1)</f>
        <v>0</v>
      </c>
      <c r="P827">
        <f>IFERROR([1]!i_pq_pctchange($A827,TEXT(DATE(YEAR($B$1),1,1),"yyyy-mm-dd"),$B$1),"")</f>
        <v>21.013398287209501</v>
      </c>
      <c r="Q827">
        <f>[1]!s_west_netprofit($A827,YEAR($B$1),$B$1,180)</f>
        <v>0</v>
      </c>
      <c r="R827">
        <f>[1]!s_west_eps($A827,YEAR($B$1),$B$1,180)</f>
        <v>0</v>
      </c>
      <c r="S827">
        <f>[1]!s_west_instnum_np($A827,YEAR($B$1),$B$1,180)</f>
        <v>0</v>
      </c>
      <c r="T827">
        <f>[1]!s_west_stdnetprofit($A827,YEAR($B$1),$B$1,180)</f>
        <v>0</v>
      </c>
      <c r="U827">
        <f>[1]!s_west_mediannetprofit($A827,YEAR($B$1),$B$1,180)</f>
        <v>0</v>
      </c>
      <c r="V827">
        <f>[1]!s_west_maxnetprofit($A827,YEAR($B$1),$B$1,180)</f>
        <v>0</v>
      </c>
      <c r="W827">
        <f>[1]!s_west_minnetprofit($A827,YEAR($B$1),$B$1,180)</f>
        <v>0</v>
      </c>
      <c r="X827">
        <f>[1]!s_west_netprofit($A827,YEAR($B$1)+1,$B$1,180)</f>
        <v>0</v>
      </c>
      <c r="Y827">
        <f>[1]!s_west_eps($A827,YEAR($B$1)+1,$B$1,180)</f>
        <v>0</v>
      </c>
      <c r="Z827">
        <f>[1]!s_west_instnum_np($A827,YEAR($B$1)+1,$B$1,180)</f>
        <v>0</v>
      </c>
      <c r="AA827">
        <f>[1]!s_west_stdnetprofit($A827,YEAR($B$1)+1,$B$1,180)</f>
        <v>0</v>
      </c>
      <c r="AB827">
        <f>[1]!s_west_mediannetprofit($A827,YEAR($B$1)+1,$B$1,180)</f>
        <v>0</v>
      </c>
      <c r="AC827">
        <f>[1]!s_west_maxnetprofit($A827,YEAR($B$1)+1,$B$1,180)</f>
        <v>0</v>
      </c>
      <c r="AD827">
        <f>[1]!s_west_minnetprofit($A827,YEAR($B$1)+1,$B$1,180)</f>
        <v>0</v>
      </c>
      <c r="AE827">
        <f>[1]!s_west_avgroe($A827,YEAR($B$1),$B$1,180)</f>
        <v>0</v>
      </c>
      <c r="AF827">
        <f>IFERROR([1]!s_info_indexweight($A827,$B$1,"000016.SH"),"")</f>
        <v>0</v>
      </c>
      <c r="AG827">
        <f>IFERROR([1]!s_info_indexweight($A827,$B$1,"000300.SH"),"")</f>
        <v>0</v>
      </c>
      <c r="AH827">
        <f>IFERROR([1]!s_info_indexweight($A827,$B$1,"000905.SH"),"")</f>
        <v>0</v>
      </c>
      <c r="AI827">
        <f>IFERROR([1]!s_info_indexweight($A827,$B$1,"000852.SH"),"")</f>
        <v>6.6000000000000003E-2</v>
      </c>
    </row>
    <row r="828" spans="1:35">
      <c r="A828" t="s">
        <v>860</v>
      </c>
      <c r="B828">
        <f>[1]!s_dq_close($A828,$B$1,3)</f>
        <v>8.86</v>
      </c>
      <c r="C828">
        <f>[1]!s_dq_volume($A828,$B$1)</f>
        <v>7121068</v>
      </c>
      <c r="D828">
        <f>[1]!s_dq_amount($A828,$B$1)</f>
        <v>63569235</v>
      </c>
      <c r="E828">
        <f>[1]!s_dq_turn($A828,$B$1)</f>
        <v>1.15268371853615</v>
      </c>
      <c r="F828">
        <f>[1]!S_VAL_MV($A828,$B$1)</f>
        <v>19758553100</v>
      </c>
      <c r="G828">
        <f>[1]!s_val_ev($A828,$B$1)</f>
        <v>19758553100</v>
      </c>
      <c r="H828">
        <f>[1]!s_val_ev1($A828,$B$1)</f>
        <v>20978564092.07</v>
      </c>
      <c r="I828">
        <f>IFERROR([1]!s_mq_amount($A828,$B$1),"")</f>
        <v>133944926</v>
      </c>
      <c r="J828">
        <f>[1]!s_val_pe_ttm($A828,$B$1)</f>
        <v>33.403160095214801</v>
      </c>
      <c r="K828">
        <f>[1]!s_val_pb_lf($A828,$B$1)</f>
        <v>2.53055715560913</v>
      </c>
      <c r="L828">
        <f>[1]!s_val_dividendyield2($A828,$B$1)</f>
        <v>1.95259593679458</v>
      </c>
      <c r="M828">
        <f>[1]!s_val_evtoebitda($A828,$B$1)</f>
        <v>13.053661173649999</v>
      </c>
      <c r="N828">
        <f>[1]!s_risk_betar24($A828,$B$1)</f>
        <v>0.95279997587204002</v>
      </c>
      <c r="O828">
        <f>[1]!s_profitnotice_changeratio($A828,$B$1)</f>
        <v>0</v>
      </c>
      <c r="P828">
        <f>IFERROR([1]!i_pq_pctchange($A828,TEXT(DATE(YEAR($B$1),1,1),"yyyy-mm-dd"),$B$1),"")</f>
        <v>-11.072714664173199</v>
      </c>
      <c r="Q828">
        <f>[1]!s_west_netprofit($A828,YEAR($B$1),$B$1,180)</f>
        <v>914750000</v>
      </c>
      <c r="R828">
        <f>[1]!s_west_eps($A828,YEAR($B$1),$B$1,180)</f>
        <v>0.41019999980926503</v>
      </c>
      <c r="S828">
        <f>[1]!s_west_instnum_np($A828,YEAR($B$1),$B$1,180)</f>
        <v>4</v>
      </c>
      <c r="T828">
        <f>[1]!s_west_stdnetprofit($A828,YEAR($B$1),$B$1,180)</f>
        <v>132841698</v>
      </c>
      <c r="U828">
        <f>[1]!s_west_mediannetprofit($A828,YEAR($B$1),$B$1,180)</f>
        <v>912000000</v>
      </c>
      <c r="V828">
        <f>[1]!s_west_maxnetprofit($A828,YEAR($B$1),$B$1,180)</f>
        <v>1040000000</v>
      </c>
      <c r="W828">
        <f>[1]!s_west_minnetprofit($A828,YEAR($B$1),$B$1,180)</f>
        <v>795000000</v>
      </c>
      <c r="X828">
        <f>[1]!s_west_netprofit($A828,YEAR($B$1)+1,$B$1,180)</f>
        <v>1087750000</v>
      </c>
      <c r="Y828">
        <f>[1]!s_west_eps($A828,YEAR($B$1)+1,$B$1,180)</f>
        <v>0.487800002098083</v>
      </c>
      <c r="Z828">
        <f>[1]!s_west_instnum_np($A828,YEAR($B$1)+1,$B$1,180)</f>
        <v>4</v>
      </c>
      <c r="AA828">
        <f>[1]!s_west_stdnetprofit($A828,YEAR($B$1)+1,$B$1,180)</f>
        <v>84897487</v>
      </c>
      <c r="AB828">
        <f>[1]!s_west_mediannetprofit($A828,YEAR($B$1)+1,$B$1,180)</f>
        <v>1082500000</v>
      </c>
      <c r="AC828">
        <f>[1]!s_west_maxnetprofit($A828,YEAR($B$1)+1,$B$1,180)</f>
        <v>1175000000</v>
      </c>
      <c r="AD828">
        <f>[1]!s_west_minnetprofit($A828,YEAR($B$1)+1,$B$1,180)</f>
        <v>1011000000</v>
      </c>
      <c r="AE828">
        <f>[1]!s_west_avgroe($A828,YEAR($B$1),$B$1,180)</f>
        <v>10.772500038146999</v>
      </c>
      <c r="AF828">
        <f>IFERROR([1]!s_info_indexweight($A828,$B$1,"000016.SH"),"")</f>
        <v>0</v>
      </c>
      <c r="AG828">
        <f>IFERROR([1]!s_info_indexweight($A828,$B$1,"000300.SH"),"")</f>
        <v>0</v>
      </c>
      <c r="AH828">
        <f>IFERROR([1]!s_info_indexweight($A828,$B$1,"000905.SH"),"")</f>
        <v>5.6000000000000001E-2</v>
      </c>
      <c r="AI828">
        <f>IFERROR([1]!s_info_indexweight($A828,$B$1,"000852.SH"),"")</f>
        <v>0</v>
      </c>
    </row>
    <row r="829" spans="1:35">
      <c r="A829" t="s">
        <v>861</v>
      </c>
      <c r="B829">
        <f>[1]!s_dq_close($A829,$B$1,3)</f>
        <v>519.5</v>
      </c>
      <c r="C829">
        <f>[1]!s_dq_volume($A829,$B$1)</f>
        <v>15802732</v>
      </c>
      <c r="D829">
        <f>[1]!s_dq_amount($A829,$B$1)</f>
        <v>8126518882</v>
      </c>
      <c r="E829">
        <f>[1]!s_dq_turn($A829,$B$1)</f>
        <v>5.6067503708649902</v>
      </c>
      <c r="F829">
        <f>[1]!S_VAL_MV($A829,$B$1)</f>
        <v>219780193136.5</v>
      </c>
      <c r="G829">
        <f>[1]!s_val_ev($A829,$B$1)</f>
        <v>219780193136.5</v>
      </c>
      <c r="H829">
        <f>[1]!s_val_ev1($A829,$B$1)</f>
        <v>236568935495.98999</v>
      </c>
      <c r="I829">
        <f>IFERROR([1]!s_mq_amount($A829,$B$1),"")</f>
        <v>17398956604</v>
      </c>
      <c r="J829">
        <f>[1]!s_val_pe_ttm($A829,$B$1)</f>
        <v>40.420467376708999</v>
      </c>
      <c r="K829">
        <f>[1]!s_val_pb_lf($A829,$B$1)</f>
        <v>18.459539413452099</v>
      </c>
      <c r="L829">
        <f>[1]!s_val_dividendyield2($A829,$B$1)</f>
        <v>0.19071110683349399</v>
      </c>
      <c r="M829">
        <f>[1]!s_val_evtoebitda($A829,$B$1)</f>
        <v>96.646209004540495</v>
      </c>
      <c r="N829">
        <f>[1]!s_risk_betar24($A829,$B$1)</f>
        <v>1.3603999614715601</v>
      </c>
      <c r="O829">
        <f>[1]!s_profitnotice_changeratio($A829,$B$1)</f>
        <v>0</v>
      </c>
      <c r="P829">
        <f>IFERROR([1]!i_pq_pctchange($A829,TEXT(DATE(YEAR($B$1),1,1),"yyyy-mm-dd"),$B$1),"")</f>
        <v>112.59544596560301</v>
      </c>
      <c r="Q829">
        <f>[1]!s_west_netprofit($A829,YEAR($B$1),$B$1,180)</f>
        <v>12342868750</v>
      </c>
      <c r="R829">
        <f>[1]!s_west_eps($A829,YEAR($B$1),$B$1,180)</f>
        <v>29.175199508666999</v>
      </c>
      <c r="S829">
        <f>[1]!s_west_instnum_np($A829,YEAR($B$1),$B$1,180)</f>
        <v>8</v>
      </c>
      <c r="T829">
        <f>[1]!s_west_stdnetprofit($A829,YEAR($B$1),$B$1,180)</f>
        <v>5051267838</v>
      </c>
      <c r="U829">
        <f>[1]!s_west_mediannetprofit($A829,YEAR($B$1),$B$1,180)</f>
        <v>13393500000</v>
      </c>
      <c r="V829">
        <f>[1]!s_west_maxnetprofit($A829,YEAR($B$1),$B$1,180)</f>
        <v>19969000000</v>
      </c>
      <c r="W829">
        <f>[1]!s_west_minnetprofit($A829,YEAR($B$1),$B$1,180)</f>
        <v>1852000000</v>
      </c>
      <c r="X829">
        <f>[1]!s_west_netprofit($A829,YEAR($B$1)+1,$B$1,180)</f>
        <v>10153458750</v>
      </c>
      <c r="Y829">
        <f>[1]!s_west_eps($A829,YEAR($B$1)+1,$B$1,180)</f>
        <v>24</v>
      </c>
      <c r="Z829">
        <f>[1]!s_west_instnum_np($A829,YEAR($B$1)+1,$B$1,180)</f>
        <v>8</v>
      </c>
      <c r="AA829">
        <f>[1]!s_west_stdnetprofit($A829,YEAR($B$1)+1,$B$1,180)</f>
        <v>6415428913</v>
      </c>
      <c r="AB829">
        <f>[1]!s_west_mediannetprofit($A829,YEAR($B$1)+1,$B$1,180)</f>
        <v>9575335000</v>
      </c>
      <c r="AC829">
        <f>[1]!s_west_maxnetprofit($A829,YEAR($B$1)+1,$B$1,180)</f>
        <v>21908000000</v>
      </c>
      <c r="AD829">
        <f>[1]!s_west_minnetprofit($A829,YEAR($B$1)+1,$B$1,180)</f>
        <v>2321000000</v>
      </c>
      <c r="AE829">
        <f>[1]!s_west_avgroe($A829,YEAR($B$1),$B$1,180)</f>
        <v>68.745002746582003</v>
      </c>
      <c r="AF829">
        <f>IFERROR([1]!s_info_indexweight($A829,$B$1,"000016.SH"),"")</f>
        <v>0</v>
      </c>
      <c r="AG829">
        <f>IFERROR([1]!s_info_indexweight($A829,$B$1,"000300.SH"),"")</f>
        <v>0</v>
      </c>
      <c r="AH829">
        <f>IFERROR([1]!s_info_indexweight($A829,$B$1,"000905.SH"),"")</f>
        <v>0.877</v>
      </c>
      <c r="AI829">
        <f>IFERROR([1]!s_info_indexweight($A829,$B$1,"000852.SH"),"")</f>
        <v>0</v>
      </c>
    </row>
    <row r="830" spans="1:35">
      <c r="A830" t="s">
        <v>862</v>
      </c>
      <c r="B830">
        <f>[1]!s_dq_close($A830,$B$1,3)</f>
        <v>43.06</v>
      </c>
      <c r="C830">
        <f>[1]!s_dq_volume($A830,$B$1)</f>
        <v>11987560</v>
      </c>
      <c r="D830">
        <f>[1]!s_dq_amount($A830,$B$1)</f>
        <v>517918929</v>
      </c>
      <c r="E830">
        <f>[1]!s_dq_turn($A830,$B$1)</f>
        <v>4.9366769491384597</v>
      </c>
      <c r="F830">
        <f>[1]!S_VAL_MV($A830,$B$1)</f>
        <v>17396240000</v>
      </c>
      <c r="G830">
        <f>[1]!s_val_ev($A830,$B$1)</f>
        <v>17396240000</v>
      </c>
      <c r="H830">
        <f>[1]!s_val_ev1($A830,$B$1)</f>
        <v>17690036640.900002</v>
      </c>
      <c r="I830">
        <f>IFERROR([1]!s_mq_amount($A830,$B$1),"")</f>
        <v>1333767560</v>
      </c>
      <c r="J830">
        <f>[1]!s_val_pe_ttm($A830,$B$1)</f>
        <v>171.74098205566401</v>
      </c>
      <c r="K830">
        <f>[1]!s_val_pb_lf($A830,$B$1)</f>
        <v>16.2870903015137</v>
      </c>
      <c r="L830">
        <f>[1]!s_val_dividendyield2($A830,$B$1)</f>
        <v>0.23223409196469999</v>
      </c>
      <c r="M830">
        <f>[1]!s_val_evtoebitda($A830,$B$1)</f>
        <v>115.90641591020101</v>
      </c>
      <c r="N830">
        <f>[1]!s_risk_betar24($A830,$B$1)</f>
        <v>1.9759000539779701</v>
      </c>
      <c r="O830">
        <f>[1]!s_profitnotice_changeratio($A830,$B$1)</f>
        <v>0</v>
      </c>
      <c r="P830">
        <f>IFERROR([1]!i_pq_pctchange($A830,TEXT(DATE(YEAR($B$1),1,1),"yyyy-mm-dd"),$B$1),"")</f>
        <v>-3.4041340616016602</v>
      </c>
      <c r="Q830">
        <f>[1]!s_west_netprofit($A830,YEAR($B$1),$B$1,180)</f>
        <v>133000000</v>
      </c>
      <c r="R830">
        <f>[1]!s_west_eps($A830,YEAR($B$1),$B$1,180)</f>
        <v>0.329199999570847</v>
      </c>
      <c r="S830">
        <f>[1]!s_west_instnum_np($A830,YEAR($B$1),$B$1,180)</f>
        <v>1</v>
      </c>
      <c r="T830">
        <f>[1]!s_west_stdnetprofit($A830,YEAR($B$1),$B$1,180)</f>
        <v>0</v>
      </c>
      <c r="U830">
        <f>[1]!s_west_mediannetprofit($A830,YEAR($B$1),$B$1,180)</f>
        <v>133000000</v>
      </c>
      <c r="V830">
        <f>[1]!s_west_maxnetprofit($A830,YEAR($B$1),$B$1,180)</f>
        <v>133000000</v>
      </c>
      <c r="W830">
        <f>[1]!s_west_minnetprofit($A830,YEAR($B$1),$B$1,180)</f>
        <v>133000000</v>
      </c>
      <c r="X830">
        <f>[1]!s_west_netprofit($A830,YEAR($B$1)+1,$B$1,180)</f>
        <v>164000000</v>
      </c>
      <c r="Y830">
        <f>[1]!s_west_eps($A830,YEAR($B$1)+1,$B$1,180)</f>
        <v>0.40590000152587902</v>
      </c>
      <c r="Z830">
        <f>[1]!s_west_instnum_np($A830,YEAR($B$1)+1,$B$1,180)</f>
        <v>1</v>
      </c>
      <c r="AA830">
        <f>[1]!s_west_stdnetprofit($A830,YEAR($B$1)+1,$B$1,180)</f>
        <v>0</v>
      </c>
      <c r="AB830">
        <f>[1]!s_west_mediannetprofit($A830,YEAR($B$1)+1,$B$1,180)</f>
        <v>164000000</v>
      </c>
      <c r="AC830">
        <f>[1]!s_west_maxnetprofit($A830,YEAR($B$1)+1,$B$1,180)</f>
        <v>164000000</v>
      </c>
      <c r="AD830">
        <f>[1]!s_west_minnetprofit($A830,YEAR($B$1)+1,$B$1,180)</f>
        <v>164000000</v>
      </c>
      <c r="AE830">
        <f>[1]!s_west_avgroe($A830,YEAR($B$1),$B$1,180)</f>
        <v>10.800000190734901</v>
      </c>
      <c r="AF830">
        <f>IFERROR([1]!s_info_indexweight($A830,$B$1,"000016.SH"),"")</f>
        <v>0</v>
      </c>
      <c r="AG830">
        <f>IFERROR([1]!s_info_indexweight($A830,$B$1,"000300.SH"),"")</f>
        <v>0</v>
      </c>
      <c r="AH830">
        <f>IFERROR([1]!s_info_indexweight($A830,$B$1,"000905.SH"),"")</f>
        <v>0</v>
      </c>
      <c r="AI830">
        <f>IFERROR([1]!s_info_indexweight($A830,$B$1,"000852.SH"),"")</f>
        <v>0.11600000000000001</v>
      </c>
    </row>
    <row r="831" spans="1:35">
      <c r="A831" t="s">
        <v>863</v>
      </c>
      <c r="B831">
        <f>[1]!s_dq_close($A831,$B$1,3)</f>
        <v>45.03</v>
      </c>
      <c r="C831">
        <f>[1]!s_dq_volume($A831,$B$1)</f>
        <v>4987464</v>
      </c>
      <c r="D831">
        <f>[1]!s_dq_amount($A831,$B$1)</f>
        <v>225990002</v>
      </c>
      <c r="E831">
        <f>[1]!s_dq_turn($A831,$B$1)</f>
        <v>3.4661003556401</v>
      </c>
      <c r="F831">
        <f>[1]!S_VAL_MV($A831,$B$1)</f>
        <v>6479486479.8000002</v>
      </c>
      <c r="G831">
        <f>[1]!s_val_ev($A831,$B$1)</f>
        <v>6479486479.8000002</v>
      </c>
      <c r="H831">
        <f>[1]!s_val_ev1($A831,$B$1)</f>
        <v>7655407176.6099997</v>
      </c>
      <c r="I831">
        <f>IFERROR([1]!s_mq_amount($A831,$B$1),"")</f>
        <v>473072525</v>
      </c>
      <c r="J831">
        <f>[1]!s_val_pe_ttm($A831,$B$1)</f>
        <v>-41.422309875488303</v>
      </c>
      <c r="K831">
        <f>[1]!s_val_pb_lf($A831,$B$1)</f>
        <v>2.4487450122833301</v>
      </c>
      <c r="L831">
        <f>[1]!s_val_dividendyield2($A831,$B$1)</f>
        <v>0</v>
      </c>
      <c r="M831">
        <f>[1]!s_val_evtoebitda($A831,$B$1)</f>
        <v>-165.82576211546399</v>
      </c>
      <c r="N831">
        <f>[1]!s_risk_betar24($A831,$B$1)</f>
        <v>1.94289994239807</v>
      </c>
      <c r="O831">
        <f>[1]!s_profitnotice_changeratio($A831,$B$1)</f>
        <v>0</v>
      </c>
      <c r="P831">
        <f>IFERROR([1]!i_pq_pctchange($A831,TEXT(DATE(YEAR($B$1),1,1),"yyyy-mm-dd"),$B$1),"")</f>
        <v>-10.919881305638</v>
      </c>
      <c r="Q831">
        <f>[1]!s_west_netprofit($A831,YEAR($B$1),$B$1,180)</f>
        <v>0</v>
      </c>
      <c r="R831">
        <f>[1]!s_west_eps($A831,YEAR($B$1),$B$1,180)</f>
        <v>0</v>
      </c>
      <c r="S831">
        <f>[1]!s_west_instnum_np($A831,YEAR($B$1),$B$1,180)</f>
        <v>0</v>
      </c>
      <c r="T831">
        <f>[1]!s_west_stdnetprofit($A831,YEAR($B$1),$B$1,180)</f>
        <v>0</v>
      </c>
      <c r="U831">
        <f>[1]!s_west_mediannetprofit($A831,YEAR($B$1),$B$1,180)</f>
        <v>0</v>
      </c>
      <c r="V831">
        <f>[1]!s_west_maxnetprofit($A831,YEAR($B$1),$B$1,180)</f>
        <v>0</v>
      </c>
      <c r="W831">
        <f>[1]!s_west_minnetprofit($A831,YEAR($B$1),$B$1,180)</f>
        <v>0</v>
      </c>
      <c r="X831">
        <f>[1]!s_west_netprofit($A831,YEAR($B$1)+1,$B$1,180)</f>
        <v>0</v>
      </c>
      <c r="Y831">
        <f>[1]!s_west_eps($A831,YEAR($B$1)+1,$B$1,180)</f>
        <v>0</v>
      </c>
      <c r="Z831">
        <f>[1]!s_west_instnum_np($A831,YEAR($B$1)+1,$B$1,180)</f>
        <v>0</v>
      </c>
      <c r="AA831">
        <f>[1]!s_west_stdnetprofit($A831,YEAR($B$1)+1,$B$1,180)</f>
        <v>0</v>
      </c>
      <c r="AB831">
        <f>[1]!s_west_mediannetprofit($A831,YEAR($B$1)+1,$B$1,180)</f>
        <v>0</v>
      </c>
      <c r="AC831">
        <f>[1]!s_west_maxnetprofit($A831,YEAR($B$1)+1,$B$1,180)</f>
        <v>0</v>
      </c>
      <c r="AD831">
        <f>[1]!s_west_minnetprofit($A831,YEAR($B$1)+1,$B$1,180)</f>
        <v>0</v>
      </c>
      <c r="AE831">
        <f>[1]!s_west_avgroe($A831,YEAR($B$1),$B$1,180)</f>
        <v>0</v>
      </c>
      <c r="AF831">
        <f>IFERROR([1]!s_info_indexweight($A831,$B$1,"000016.SH"),"")</f>
        <v>0</v>
      </c>
      <c r="AG831">
        <f>IFERROR([1]!s_info_indexweight($A831,$B$1,"000300.SH"),"")</f>
        <v>0</v>
      </c>
      <c r="AH831">
        <f>IFERROR([1]!s_info_indexweight($A831,$B$1,"000905.SH"),"")</f>
        <v>0</v>
      </c>
      <c r="AI831">
        <f>IFERROR([1]!s_info_indexweight($A831,$B$1,"000852.SH"),"")</f>
        <v>3.6999999999999998E-2</v>
      </c>
    </row>
    <row r="832" spans="1:35">
      <c r="A832" t="s">
        <v>864</v>
      </c>
      <c r="B832">
        <f>[1]!s_dq_close($A832,$B$1,3)</f>
        <v>55.55</v>
      </c>
      <c r="C832">
        <f>[1]!s_dq_volume($A832,$B$1)</f>
        <v>1801576</v>
      </c>
      <c r="D832">
        <f>[1]!s_dq_amount($A832,$B$1)</f>
        <v>100759288</v>
      </c>
      <c r="E832">
        <f>[1]!s_dq_turn($A832,$B$1)</f>
        <v>1.03312420623682</v>
      </c>
      <c r="F832">
        <f>[1]!S_VAL_MV($A832,$B$1)</f>
        <v>9686884325.7999992</v>
      </c>
      <c r="G832">
        <f>[1]!s_val_ev($A832,$B$1)</f>
        <v>9686884325.7999992</v>
      </c>
      <c r="H832">
        <f>[1]!s_val_ev1($A832,$B$1)</f>
        <v>9737444484.8700008</v>
      </c>
      <c r="I832">
        <f>IFERROR([1]!s_mq_amount($A832,$B$1),"")</f>
        <v>203730560</v>
      </c>
      <c r="J832">
        <f>[1]!s_val_pe_ttm($A832,$B$1)</f>
        <v>-180.20941162109401</v>
      </c>
      <c r="K832">
        <f>[1]!s_val_pb_lf($A832,$B$1)</f>
        <v>1.58990967273712</v>
      </c>
      <c r="L832">
        <f>[1]!s_val_dividendyield2($A832,$B$1)</f>
        <v>0</v>
      </c>
      <c r="M832">
        <f>[1]!s_val_evtoebitda($A832,$B$1)</f>
        <v>126.742926992694</v>
      </c>
      <c r="N832">
        <f>[1]!s_risk_betar24($A832,$B$1)</f>
        <v>0.70639997720718395</v>
      </c>
      <c r="O832">
        <f>[1]!s_profitnotice_changeratio($A832,$B$1)</f>
        <v>0</v>
      </c>
      <c r="P832">
        <f>IFERROR([1]!i_pq_pctchange($A832,TEXT(DATE(YEAR($B$1),1,1),"yyyy-mm-dd"),$B$1),"")</f>
        <v>-3.67608808739379</v>
      </c>
      <c r="Q832">
        <f>[1]!s_west_netprofit($A832,YEAR($B$1),$B$1,180)</f>
        <v>297833333</v>
      </c>
      <c r="R832">
        <f>[1]!s_west_eps($A832,YEAR($B$1),$B$1,180)</f>
        <v>1.7079000473022501</v>
      </c>
      <c r="S832">
        <f>[1]!s_west_instnum_np($A832,YEAR($B$1),$B$1,180)</f>
        <v>6</v>
      </c>
      <c r="T832">
        <f>[1]!s_west_stdnetprofit($A832,YEAR($B$1),$B$1,180)</f>
        <v>57953142</v>
      </c>
      <c r="U832">
        <f>[1]!s_west_mediannetprofit($A832,YEAR($B$1),$B$1,180)</f>
        <v>288000000</v>
      </c>
      <c r="V832">
        <f>[1]!s_west_maxnetprofit($A832,YEAR($B$1),$B$1,180)</f>
        <v>406000000</v>
      </c>
      <c r="W832">
        <f>[1]!s_west_minnetprofit($A832,YEAR($B$1),$B$1,180)</f>
        <v>241000000</v>
      </c>
      <c r="X832">
        <f>[1]!s_west_netprofit($A832,YEAR($B$1)+1,$B$1,180)</f>
        <v>478500000</v>
      </c>
      <c r="Y832">
        <f>[1]!s_west_eps($A832,YEAR($B$1)+1,$B$1,180)</f>
        <v>2.7439999580383301</v>
      </c>
      <c r="Z832">
        <f>[1]!s_west_instnum_np($A832,YEAR($B$1)+1,$B$1,180)</f>
        <v>6</v>
      </c>
      <c r="AA832">
        <f>[1]!s_west_stdnetprofit($A832,YEAR($B$1)+1,$B$1,180)</f>
        <v>83375656</v>
      </c>
      <c r="AB832">
        <f>[1]!s_west_mediannetprofit($A832,YEAR($B$1)+1,$B$1,180)</f>
        <v>460000000</v>
      </c>
      <c r="AC832">
        <f>[1]!s_west_maxnetprofit($A832,YEAR($B$1)+1,$B$1,180)</f>
        <v>614000000</v>
      </c>
      <c r="AD832">
        <f>[1]!s_west_minnetprofit($A832,YEAR($B$1)+1,$B$1,180)</f>
        <v>384000000</v>
      </c>
      <c r="AE832">
        <f>[1]!s_west_avgroe($A832,YEAR($B$1),$B$1,180)</f>
        <v>4.6817002296447798</v>
      </c>
      <c r="AF832">
        <f>IFERROR([1]!s_info_indexweight($A832,$B$1,"000016.SH"),"")</f>
        <v>0</v>
      </c>
      <c r="AG832">
        <f>IFERROR([1]!s_info_indexweight($A832,$B$1,"000300.SH"),"")</f>
        <v>0</v>
      </c>
      <c r="AH832">
        <f>IFERROR([1]!s_info_indexweight($A832,$B$1,"000905.SH"),"")</f>
        <v>0</v>
      </c>
      <c r="AI832">
        <f>IFERROR([1]!s_info_indexweight($A832,$B$1,"000852.SH"),"")</f>
        <v>3.1E-2</v>
      </c>
    </row>
    <row r="833" spans="1:35">
      <c r="A833" t="s">
        <v>865</v>
      </c>
      <c r="B833">
        <f>[1]!s_dq_close($A833,$B$1,3)</f>
        <v>11.81</v>
      </c>
      <c r="C833">
        <f>[1]!s_dq_volume($A833,$B$1)</f>
        <v>3422565</v>
      </c>
      <c r="D833">
        <f>[1]!s_dq_amount($A833,$B$1)</f>
        <v>40514499</v>
      </c>
      <c r="E833">
        <f>[1]!s_dq_turn($A833,$B$1)</f>
        <v>0.60066075816075803</v>
      </c>
      <c r="F833">
        <f>[1]!S_VAL_MV($A833,$B$1)</f>
        <v>6853736509.1999998</v>
      </c>
      <c r="G833">
        <f>[1]!s_val_ev($A833,$B$1)</f>
        <v>6853736509.1999998</v>
      </c>
      <c r="H833">
        <f>[1]!s_val_ev1($A833,$B$1)</f>
        <v>6897176953.8599997</v>
      </c>
      <c r="I833">
        <f>IFERROR([1]!s_mq_amount($A833,$B$1),"")</f>
        <v>116567410</v>
      </c>
      <c r="J833">
        <f>[1]!s_val_pe_ttm($A833,$B$1)</f>
        <v>30.304456710815401</v>
      </c>
      <c r="K833">
        <f>[1]!s_val_pb_lf($A833,$B$1)</f>
        <v>2.4374737739563002</v>
      </c>
      <c r="L833">
        <f>[1]!s_val_dividendyield2($A833,$B$1)</f>
        <v>1.2701100762066</v>
      </c>
      <c r="M833">
        <f>[1]!s_val_evtoebitda($A833,$B$1)</f>
        <v>20.970694627658801</v>
      </c>
      <c r="N833">
        <f>[1]!s_risk_betar24($A833,$B$1)</f>
        <v>0.95160001516342196</v>
      </c>
      <c r="O833">
        <f>[1]!s_profitnotice_changeratio($A833,$B$1)</f>
        <v>0</v>
      </c>
      <c r="P833">
        <f>IFERROR([1]!i_pq_pctchange($A833,TEXT(DATE(YEAR($B$1),1,1),"yyyy-mm-dd"),$B$1),"")</f>
        <v>-18.7757909215956</v>
      </c>
      <c r="Q833">
        <f>[1]!s_west_netprofit($A833,YEAR($B$1),$B$1,180)</f>
        <v>0</v>
      </c>
      <c r="R833">
        <f>[1]!s_west_eps($A833,YEAR($B$1),$B$1,180)</f>
        <v>0</v>
      </c>
      <c r="S833">
        <f>[1]!s_west_instnum_np($A833,YEAR($B$1),$B$1,180)</f>
        <v>0</v>
      </c>
      <c r="T833">
        <f>[1]!s_west_stdnetprofit($A833,YEAR($B$1),$B$1,180)</f>
        <v>0</v>
      </c>
      <c r="U833">
        <f>[1]!s_west_mediannetprofit($A833,YEAR($B$1),$B$1,180)</f>
        <v>0</v>
      </c>
      <c r="V833">
        <f>[1]!s_west_maxnetprofit($A833,YEAR($B$1),$B$1,180)</f>
        <v>0</v>
      </c>
      <c r="W833">
        <f>[1]!s_west_minnetprofit($A833,YEAR($B$1),$B$1,180)</f>
        <v>0</v>
      </c>
      <c r="X833">
        <f>[1]!s_west_netprofit($A833,YEAR($B$1)+1,$B$1,180)</f>
        <v>0</v>
      </c>
      <c r="Y833">
        <f>[1]!s_west_eps($A833,YEAR($B$1)+1,$B$1,180)</f>
        <v>0</v>
      </c>
      <c r="Z833">
        <f>[1]!s_west_instnum_np($A833,YEAR($B$1)+1,$B$1,180)</f>
        <v>0</v>
      </c>
      <c r="AA833">
        <f>[1]!s_west_stdnetprofit($A833,YEAR($B$1)+1,$B$1,180)</f>
        <v>0</v>
      </c>
      <c r="AB833">
        <f>[1]!s_west_mediannetprofit($A833,YEAR($B$1)+1,$B$1,180)</f>
        <v>0</v>
      </c>
      <c r="AC833">
        <f>[1]!s_west_maxnetprofit($A833,YEAR($B$1)+1,$B$1,180)</f>
        <v>0</v>
      </c>
      <c r="AD833">
        <f>[1]!s_west_minnetprofit($A833,YEAR($B$1)+1,$B$1,180)</f>
        <v>0</v>
      </c>
      <c r="AE833">
        <f>[1]!s_west_avgroe($A833,YEAR($B$1),$B$1,180)</f>
        <v>0</v>
      </c>
      <c r="AF833">
        <f>IFERROR([1]!s_info_indexweight($A833,$B$1,"000016.SH"),"")</f>
        <v>0</v>
      </c>
      <c r="AG833">
        <f>IFERROR([1]!s_info_indexweight($A833,$B$1,"000300.SH"),"")</f>
        <v>0</v>
      </c>
      <c r="AH833">
        <f>IFERROR([1]!s_info_indexweight($A833,$B$1,"000905.SH"),"")</f>
        <v>0</v>
      </c>
      <c r="AI833">
        <f>IFERROR([1]!s_info_indexweight($A833,$B$1,"000852.SH"),"")</f>
        <v>2.1999999999999999E-2</v>
      </c>
    </row>
    <row r="834" spans="1:35">
      <c r="A834" t="s">
        <v>866</v>
      </c>
      <c r="B834">
        <f>[1]!s_dq_close($A834,$B$1,3)</f>
        <v>207.47</v>
      </c>
      <c r="C834">
        <f>[1]!s_dq_volume($A834,$B$1)</f>
        <v>1621318</v>
      </c>
      <c r="D834">
        <f>[1]!s_dq_amount($A834,$B$1)</f>
        <v>340557826</v>
      </c>
      <c r="E834">
        <f>[1]!s_dq_turn($A834,$B$1)</f>
        <v>4.6284035288180503</v>
      </c>
      <c r="F834">
        <f>[1]!S_VAL_MV($A834,$B$1)</f>
        <v>22624410760.369999</v>
      </c>
      <c r="G834">
        <f>[1]!s_val_ev($A834,$B$1)</f>
        <v>22624410760.369999</v>
      </c>
      <c r="H834">
        <f>[1]!s_val_ev1($A834,$B$1)</f>
        <v>23524380357.43</v>
      </c>
      <c r="I834">
        <f>IFERROR([1]!s_mq_amount($A834,$B$1),"")</f>
        <v>758010431</v>
      </c>
      <c r="J834">
        <f>[1]!s_val_pe_ttm($A834,$B$1)</f>
        <v>24.960325241088899</v>
      </c>
      <c r="K834">
        <f>[1]!s_val_pb_lf($A834,$B$1)</f>
        <v>6.2582340240478498</v>
      </c>
      <c r="L834">
        <f>[1]!s_val_dividendyield2($A834,$B$1)</f>
        <v>1.4459921916421701</v>
      </c>
      <c r="M834">
        <f>[1]!s_val_evtoebitda($A834,$B$1)</f>
        <v>21.5918315751919</v>
      </c>
      <c r="N834">
        <f>[1]!s_risk_betar24($A834,$B$1)</f>
        <v>1.88460004329681</v>
      </c>
      <c r="O834">
        <f>[1]!s_profitnotice_changeratio($A834,$B$1)</f>
        <v>0</v>
      </c>
      <c r="P834">
        <f>IFERROR([1]!i_pq_pctchange($A834,TEXT(DATE(YEAR($B$1),1,1),"yyyy-mm-dd"),$B$1),"")</f>
        <v>-16.979030306142601</v>
      </c>
      <c r="Q834">
        <f>[1]!s_west_netprofit($A834,YEAR($B$1),$B$1,180)</f>
        <v>1223022353</v>
      </c>
      <c r="R834">
        <f>[1]!s_west_eps($A834,YEAR($B$1),$B$1,180)</f>
        <v>11.2152996063232</v>
      </c>
      <c r="S834">
        <f>[1]!s_west_instnum_np($A834,YEAR($B$1),$B$1,180)</f>
        <v>17</v>
      </c>
      <c r="T834">
        <f>[1]!s_west_stdnetprofit($A834,YEAR($B$1),$B$1,180)</f>
        <v>44496797</v>
      </c>
      <c r="U834">
        <f>[1]!s_west_mediannetprofit($A834,YEAR($B$1),$B$1,180)</f>
        <v>1211000000</v>
      </c>
      <c r="V834">
        <f>[1]!s_west_maxnetprofit($A834,YEAR($B$1),$B$1,180)</f>
        <v>1340000000</v>
      </c>
      <c r="W834">
        <f>[1]!s_west_minnetprofit($A834,YEAR($B$1),$B$1,180)</f>
        <v>1166950000</v>
      </c>
      <c r="X834">
        <f>[1]!s_west_netprofit($A834,YEAR($B$1)+1,$B$1,180)</f>
        <v>1642975294</v>
      </c>
      <c r="Y834">
        <f>[1]!s_west_eps($A834,YEAR($B$1)+1,$B$1,180)</f>
        <v>15.066399574279799</v>
      </c>
      <c r="Z834">
        <f>[1]!s_west_instnum_np($A834,YEAR($B$1)+1,$B$1,180)</f>
        <v>17</v>
      </c>
      <c r="AA834">
        <f>[1]!s_west_stdnetprofit($A834,YEAR($B$1)+1,$B$1,180)</f>
        <v>85228530</v>
      </c>
      <c r="AB834">
        <f>[1]!s_west_mediannetprofit($A834,YEAR($B$1)+1,$B$1,180)</f>
        <v>1635000000</v>
      </c>
      <c r="AC834">
        <f>[1]!s_west_maxnetprofit($A834,YEAR($B$1)+1,$B$1,180)</f>
        <v>1890000000</v>
      </c>
      <c r="AD834">
        <f>[1]!s_west_minnetprofit($A834,YEAR($B$1)+1,$B$1,180)</f>
        <v>1502000000</v>
      </c>
      <c r="AE834">
        <f>[1]!s_west_avgroe($A834,YEAR($B$1),$B$1,180)</f>
        <v>27.560600280761701</v>
      </c>
      <c r="AF834">
        <f>IFERROR([1]!s_info_indexweight($A834,$B$1,"000016.SH"),"")</f>
        <v>0</v>
      </c>
      <c r="AG834">
        <f>IFERROR([1]!s_info_indexweight($A834,$B$1,"000300.SH"),"")</f>
        <v>0</v>
      </c>
      <c r="AH834">
        <f>IFERROR([1]!s_info_indexweight($A834,$B$1,"000905.SH"),"")</f>
        <v>0</v>
      </c>
      <c r="AI834">
        <f>IFERROR([1]!s_info_indexweight($A834,$B$1,"000852.SH"),"")</f>
        <v>7.2999999999999995E-2</v>
      </c>
    </row>
    <row r="835" spans="1:35">
      <c r="A835" t="s">
        <v>867</v>
      </c>
      <c r="B835">
        <f>[1]!s_dq_close($A835,$B$1,3)</f>
        <v>83.98</v>
      </c>
      <c r="C835">
        <f>[1]!s_dq_volume($A835,$B$1)</f>
        <v>21508331</v>
      </c>
      <c r="D835">
        <f>[1]!s_dq_amount($A835,$B$1)</f>
        <v>1793239585</v>
      </c>
      <c r="E835">
        <f>[1]!s_dq_turn($A835,$B$1)</f>
        <v>2.83027395555178</v>
      </c>
      <c r="F835">
        <f>[1]!S_VAL_MV($A835,$B$1)</f>
        <v>70823711171.720001</v>
      </c>
      <c r="G835">
        <f>[1]!s_val_ev($A835,$B$1)</f>
        <v>70823711171.720001</v>
      </c>
      <c r="H835">
        <f>[1]!s_val_ev1($A835,$B$1)</f>
        <v>83650033877.070007</v>
      </c>
      <c r="I835">
        <f>IFERROR([1]!s_mq_amount($A835,$B$1),"")</f>
        <v>3895383223</v>
      </c>
      <c r="J835">
        <f>[1]!s_val_pe_ttm($A835,$B$1)</f>
        <v>27.8951606750488</v>
      </c>
      <c r="K835">
        <f>[1]!s_val_pb_lf($A835,$B$1)</f>
        <v>3.7797181606292698</v>
      </c>
      <c r="L835">
        <f>[1]!s_val_dividendyield2($A835,$B$1)</f>
        <v>0.42391045487020701</v>
      </c>
      <c r="M835">
        <f>[1]!s_val_evtoebitda($A835,$B$1)</f>
        <v>20.201996932077201</v>
      </c>
      <c r="N835">
        <f>[1]!s_risk_betar24($A835,$B$1)</f>
        <v>1.9304000139236499</v>
      </c>
      <c r="O835">
        <f>[1]!s_profitnotice_changeratio($A835,$B$1)</f>
        <v>0</v>
      </c>
      <c r="P835">
        <f>IFERROR([1]!i_pq_pctchange($A835,TEXT(DATE(YEAR($B$1),1,1),"yyyy-mm-dd"),$B$1),"")</f>
        <v>30.4141524888459</v>
      </c>
      <c r="Q835">
        <f>[1]!s_west_netprofit($A835,YEAR($B$1),$B$1,180)</f>
        <v>4333898750</v>
      </c>
      <c r="R835">
        <f>[1]!s_west_eps($A835,YEAR($B$1),$B$1,180)</f>
        <v>5.1389999389648402</v>
      </c>
      <c r="S835">
        <f>[1]!s_west_instnum_np($A835,YEAR($B$1),$B$1,180)</f>
        <v>8</v>
      </c>
      <c r="T835">
        <f>[1]!s_west_stdnetprofit($A835,YEAR($B$1),$B$1,180)</f>
        <v>723985493</v>
      </c>
      <c r="U835">
        <f>[1]!s_west_mediannetprofit($A835,YEAR($B$1),$B$1,180)</f>
        <v>4325490000</v>
      </c>
      <c r="V835">
        <f>[1]!s_west_maxnetprofit($A835,YEAR($B$1),$B$1,180)</f>
        <v>5130000000</v>
      </c>
      <c r="W835">
        <f>[1]!s_west_minnetprofit($A835,YEAR($B$1),$B$1,180)</f>
        <v>2813000000</v>
      </c>
      <c r="X835">
        <f>[1]!s_west_netprofit($A835,YEAR($B$1)+1,$B$1,180)</f>
        <v>5335425000</v>
      </c>
      <c r="Y835">
        <f>[1]!s_west_eps($A835,YEAR($B$1)+1,$B$1,180)</f>
        <v>6.3264999389648402</v>
      </c>
      <c r="Z835">
        <f>[1]!s_west_instnum_np($A835,YEAR($B$1)+1,$B$1,180)</f>
        <v>8</v>
      </c>
      <c r="AA835">
        <f>[1]!s_west_stdnetprofit($A835,YEAR($B$1)+1,$B$1,180)</f>
        <v>823938650</v>
      </c>
      <c r="AB835">
        <f>[1]!s_west_mediannetprofit($A835,YEAR($B$1)+1,$B$1,180)</f>
        <v>5420500000</v>
      </c>
      <c r="AC835">
        <f>[1]!s_west_maxnetprofit($A835,YEAR($B$1)+1,$B$1,180)</f>
        <v>6393000000</v>
      </c>
      <c r="AD835">
        <f>[1]!s_west_minnetprofit($A835,YEAR($B$1)+1,$B$1,180)</f>
        <v>3699000000</v>
      </c>
      <c r="AE835">
        <f>[1]!s_west_avgroe($A835,YEAR($B$1),$B$1,180)</f>
        <v>23.468799591064499</v>
      </c>
      <c r="AF835">
        <f>IFERROR([1]!s_info_indexweight($A835,$B$1,"000016.SH"),"")</f>
        <v>0</v>
      </c>
      <c r="AG835">
        <f>IFERROR([1]!s_info_indexweight($A835,$B$1,"000300.SH"),"")</f>
        <v>0</v>
      </c>
      <c r="AH835">
        <f>IFERROR([1]!s_info_indexweight($A835,$B$1,"000905.SH"),"")</f>
        <v>0.35399999999999998</v>
      </c>
      <c r="AI835">
        <f>IFERROR([1]!s_info_indexweight($A835,$B$1,"000852.SH"),"")</f>
        <v>0</v>
      </c>
    </row>
    <row r="836" spans="1:35">
      <c r="A836" t="s">
        <v>868</v>
      </c>
      <c r="B836">
        <f>[1]!s_dq_close($A836,$B$1,3)</f>
        <v>24.8</v>
      </c>
      <c r="C836">
        <f>[1]!s_dq_volume($A836,$B$1)</f>
        <v>6111735</v>
      </c>
      <c r="D836">
        <f>[1]!s_dq_amount($A836,$B$1)</f>
        <v>150681180</v>
      </c>
      <c r="E836">
        <f>[1]!s_dq_turn($A836,$B$1)</f>
        <v>1.63764355296943</v>
      </c>
      <c r="F836">
        <f>[1]!S_VAL_MV($A836,$B$1)</f>
        <v>14108005264</v>
      </c>
      <c r="G836">
        <f>[1]!s_val_ev($A836,$B$1)</f>
        <v>14108005264</v>
      </c>
      <c r="H836">
        <f>[1]!s_val_ev1($A836,$B$1)</f>
        <v>14219380887.459999</v>
      </c>
      <c r="I836">
        <f>IFERROR([1]!s_mq_amount($A836,$B$1),"")</f>
        <v>328192870</v>
      </c>
      <c r="J836">
        <f>[1]!s_val_pe_ttm($A836,$B$1)</f>
        <v>49.004917144775398</v>
      </c>
      <c r="K836">
        <f>[1]!s_val_pb_lf($A836,$B$1)</f>
        <v>3.72780537605286</v>
      </c>
      <c r="L836">
        <f>[1]!s_val_dividendyield2($A836,$B$1)</f>
        <v>0.60938399264266097</v>
      </c>
      <c r="M836">
        <f>[1]!s_val_evtoebitda($A836,$B$1)</f>
        <v>32.918148311075598</v>
      </c>
      <c r="N836">
        <f>[1]!s_risk_betar24($A836,$B$1)</f>
        <v>1.54069995880127</v>
      </c>
      <c r="O836">
        <f>[1]!s_profitnotice_changeratio($A836,$B$1)</f>
        <v>0</v>
      </c>
      <c r="P836">
        <f>IFERROR([1]!i_pq_pctchange($A836,TEXT(DATE(YEAR($B$1),1,1),"yyyy-mm-dd"),$B$1),"")</f>
        <v>3.1185031185030998</v>
      </c>
      <c r="Q836">
        <f>[1]!s_west_netprofit($A836,YEAR($B$1),$B$1,180)</f>
        <v>403550000</v>
      </c>
      <c r="R836">
        <f>[1]!s_west_eps($A836,YEAR($B$1),$B$1,180)</f>
        <v>0.70929998159408603</v>
      </c>
      <c r="S836">
        <f>[1]!s_west_instnum_np($A836,YEAR($B$1),$B$1,180)</f>
        <v>10</v>
      </c>
      <c r="T836">
        <f>[1]!s_west_stdnetprofit($A836,YEAR($B$1),$B$1,180)</f>
        <v>27974641</v>
      </c>
      <c r="U836">
        <f>[1]!s_west_mediannetprofit($A836,YEAR($B$1),$B$1,180)</f>
        <v>401000000</v>
      </c>
      <c r="V836">
        <f>[1]!s_west_maxnetprofit($A836,YEAR($B$1),$B$1,180)</f>
        <v>476000000</v>
      </c>
      <c r="W836">
        <f>[1]!s_west_minnetprofit($A836,YEAR($B$1),$B$1,180)</f>
        <v>367000000</v>
      </c>
      <c r="X836">
        <f>[1]!s_west_netprofit($A836,YEAR($B$1)+1,$B$1,180)</f>
        <v>504983000</v>
      </c>
      <c r="Y836">
        <f>[1]!s_west_eps($A836,YEAR($B$1)+1,$B$1,180)</f>
        <v>0.88760000467300404</v>
      </c>
      <c r="Z836">
        <f>[1]!s_west_instnum_np($A836,YEAR($B$1)+1,$B$1,180)</f>
        <v>10</v>
      </c>
      <c r="AA836">
        <f>[1]!s_west_stdnetprofit($A836,YEAR($B$1)+1,$B$1,180)</f>
        <v>41973253</v>
      </c>
      <c r="AB836">
        <f>[1]!s_west_mediannetprofit($A836,YEAR($B$1)+1,$B$1,180)</f>
        <v>489000000</v>
      </c>
      <c r="AC836">
        <f>[1]!s_west_maxnetprofit($A836,YEAR($B$1)+1,$B$1,180)</f>
        <v>604000000</v>
      </c>
      <c r="AD836">
        <f>[1]!s_west_minnetprofit($A836,YEAR($B$1)+1,$B$1,180)</f>
        <v>464000000</v>
      </c>
      <c r="AE836">
        <f>[1]!s_west_avgroe($A836,YEAR($B$1),$B$1,180)</f>
        <v>10.1155996322632</v>
      </c>
      <c r="AF836">
        <f>IFERROR([1]!s_info_indexweight($A836,$B$1,"000016.SH"),"")</f>
        <v>0</v>
      </c>
      <c r="AG836">
        <f>IFERROR([1]!s_info_indexweight($A836,$B$1,"000300.SH"),"")</f>
        <v>0</v>
      </c>
      <c r="AH836">
        <f>IFERROR([1]!s_info_indexweight($A836,$B$1,"000905.SH"),"")</f>
        <v>0</v>
      </c>
      <c r="AI836">
        <f>IFERROR([1]!s_info_indexweight($A836,$B$1,"000852.SH"),"")</f>
        <v>4.5999999999999999E-2</v>
      </c>
    </row>
    <row r="837" spans="1:35">
      <c r="A837" t="s">
        <v>869</v>
      </c>
      <c r="B837">
        <f>[1]!s_dq_close($A837,$B$1,3)</f>
        <v>28.71</v>
      </c>
      <c r="C837">
        <f>[1]!s_dq_volume($A837,$B$1)</f>
        <v>3420000</v>
      </c>
      <c r="D837">
        <f>[1]!s_dq_amount($A837,$B$1)</f>
        <v>99290490</v>
      </c>
      <c r="E837">
        <f>[1]!s_dq_turn($A837,$B$1)</f>
        <v>4.3964858965360296</v>
      </c>
      <c r="F837">
        <f>[1]!S_VAL_MV($A837,$B$1)</f>
        <v>14932185840</v>
      </c>
      <c r="G837">
        <f>[1]!s_val_ev($A837,$B$1)</f>
        <v>14932185840</v>
      </c>
      <c r="H837">
        <f>[1]!s_val_ev1($A837,$B$1)</f>
        <v>14949058695.52</v>
      </c>
      <c r="I837">
        <f>IFERROR([1]!s_mq_amount($A837,$B$1),"")</f>
        <v>226854076</v>
      </c>
      <c r="J837">
        <f>[1]!s_val_pe_ttm($A837,$B$1)</f>
        <v>29.1164875030518</v>
      </c>
      <c r="K837">
        <f>[1]!s_val_pb_lf($A837,$B$1)</f>
        <v>2.7396311759948699</v>
      </c>
      <c r="L837">
        <f>[1]!s_val_dividendyield2($A837,$B$1)</f>
        <v>2.78648554510624</v>
      </c>
      <c r="M837">
        <f>[1]!s_val_evtoebitda($A837,$B$1)</f>
        <v>22.649795942012801</v>
      </c>
      <c r="N837">
        <f>[1]!s_risk_betar24($A837,$B$1)</f>
        <v>1.58480000495911</v>
      </c>
      <c r="O837">
        <f>[1]!s_profitnotice_changeratio($A837,$B$1)</f>
        <v>0</v>
      </c>
      <c r="P837">
        <f>IFERROR([1]!i_pq_pctchange($A837,TEXT(DATE(YEAR($B$1),1,1),"yyyy-mm-dd"),$B$1),"")</f>
        <v>24.398617629414598</v>
      </c>
      <c r="Q837">
        <f>[1]!s_west_netprofit($A837,YEAR($B$1),$B$1,180)</f>
        <v>548320000</v>
      </c>
      <c r="R837">
        <f>[1]!s_west_eps($A837,YEAR($B$1),$B$1,180)</f>
        <v>1.05429995059967</v>
      </c>
      <c r="S837">
        <f>[1]!s_west_instnum_np($A837,YEAR($B$1),$B$1,180)</f>
        <v>11</v>
      </c>
      <c r="T837">
        <f>[1]!s_west_stdnetprofit($A837,YEAR($B$1),$B$1,180)</f>
        <v>20856586</v>
      </c>
      <c r="U837">
        <f>[1]!s_west_mediannetprofit($A837,YEAR($B$1),$B$1,180)</f>
        <v>545000000</v>
      </c>
      <c r="V837">
        <f>[1]!s_west_maxnetprofit($A837,YEAR($B$1),$B$1,180)</f>
        <v>587000000</v>
      </c>
      <c r="W837">
        <f>[1]!s_west_minnetprofit($A837,YEAR($B$1),$B$1,180)</f>
        <v>519850000</v>
      </c>
      <c r="X837">
        <f>[1]!s_west_netprofit($A837,YEAR($B$1)+1,$B$1,180)</f>
        <v>644790000</v>
      </c>
      <c r="Y837">
        <f>[1]!s_west_eps($A837,YEAR($B$1)+1,$B$1,180)</f>
        <v>1.2396999597549401</v>
      </c>
      <c r="Z837">
        <f>[1]!s_west_instnum_np($A837,YEAR($B$1)+1,$B$1,180)</f>
        <v>11</v>
      </c>
      <c r="AA837">
        <f>[1]!s_west_stdnetprofit($A837,YEAR($B$1)+1,$B$1,180)</f>
        <v>37321145</v>
      </c>
      <c r="AB837">
        <f>[1]!s_west_mediannetprofit($A837,YEAR($B$1)+1,$B$1,180)</f>
        <v>641000000</v>
      </c>
      <c r="AC837">
        <f>[1]!s_west_maxnetprofit($A837,YEAR($B$1)+1,$B$1,180)</f>
        <v>717000000</v>
      </c>
      <c r="AD837">
        <f>[1]!s_west_minnetprofit($A837,YEAR($B$1)+1,$B$1,180)</f>
        <v>576000000</v>
      </c>
      <c r="AE837">
        <f>[1]!s_west_avgroe($A837,YEAR($B$1),$B$1,180)</f>
        <v>9</v>
      </c>
      <c r="AF837">
        <f>IFERROR([1]!s_info_indexweight($A837,$B$1,"000016.SH"),"")</f>
        <v>0</v>
      </c>
      <c r="AG837">
        <f>IFERROR([1]!s_info_indexweight($A837,$B$1,"000300.SH"),"")</f>
        <v>0</v>
      </c>
      <c r="AH837">
        <f>IFERROR([1]!s_info_indexweight($A837,$B$1,"000905.SH"),"")</f>
        <v>0</v>
      </c>
      <c r="AI837">
        <f>IFERROR([1]!s_info_indexweight($A837,$B$1,"000852.SH"),"")</f>
        <v>2.5999999999999999E-2</v>
      </c>
    </row>
    <row r="838" spans="1:35">
      <c r="A838" t="s">
        <v>870</v>
      </c>
      <c r="B838">
        <f>[1]!s_dq_close($A838,$B$1,3)</f>
        <v>17.760000000000002</v>
      </c>
      <c r="C838">
        <f>[1]!s_dq_volume($A838,$B$1)</f>
        <v>3246800</v>
      </c>
      <c r="D838">
        <f>[1]!s_dq_amount($A838,$B$1)</f>
        <v>58017178</v>
      </c>
      <c r="E838">
        <f>[1]!s_dq_turn($A838,$B$1)</f>
        <v>1.67669480055331</v>
      </c>
      <c r="F838">
        <f>[1]!S_VAL_MV($A838,$B$1)</f>
        <v>7147848996</v>
      </c>
      <c r="G838">
        <f>[1]!s_val_ev($A838,$B$1)</f>
        <v>7147848996</v>
      </c>
      <c r="H838">
        <f>[1]!s_val_ev1($A838,$B$1)</f>
        <v>9732350989.4899998</v>
      </c>
      <c r="I838">
        <f>IFERROR([1]!s_mq_amount($A838,$B$1),"")</f>
        <v>163764293</v>
      </c>
      <c r="J838">
        <f>[1]!s_val_pe_ttm($A838,$B$1)</f>
        <v>23.818603515625</v>
      </c>
      <c r="K838">
        <f>[1]!s_val_pb_lf($A838,$B$1)</f>
        <v>2.12983918190002</v>
      </c>
      <c r="L838">
        <f>[1]!s_val_dividendyield2($A838,$B$1)</f>
        <v>2.2427842290696298</v>
      </c>
      <c r="M838">
        <f>[1]!s_val_evtoebitda($A838,$B$1)</f>
        <v>13.2335646342614</v>
      </c>
      <c r="N838">
        <f>[1]!s_risk_betar24($A838,$B$1)</f>
        <v>1.271399974823</v>
      </c>
      <c r="O838">
        <f>[1]!s_profitnotice_changeratio($A838,$B$1)</f>
        <v>0</v>
      </c>
      <c r="P838">
        <f>IFERROR([1]!i_pq_pctchange($A838,TEXT(DATE(YEAR($B$1),1,1),"yyyy-mm-dd"),$B$1),"")</f>
        <v>-0.63552655428738003</v>
      </c>
      <c r="Q838">
        <f>[1]!s_west_netprofit($A838,YEAR($B$1),$B$1,180)</f>
        <v>464694375</v>
      </c>
      <c r="R838">
        <f>[1]!s_west_eps($A838,YEAR($B$1),$B$1,180)</f>
        <v>1.1546000242233301</v>
      </c>
      <c r="S838">
        <f>[1]!s_west_instnum_np($A838,YEAR($B$1),$B$1,180)</f>
        <v>16</v>
      </c>
      <c r="T838">
        <f>[1]!s_west_stdnetprofit($A838,YEAR($B$1),$B$1,180)</f>
        <v>25605991</v>
      </c>
      <c r="U838">
        <f>[1]!s_west_mediannetprofit($A838,YEAR($B$1),$B$1,180)</f>
        <v>462000000</v>
      </c>
      <c r="V838">
        <f>[1]!s_west_maxnetprofit($A838,YEAR($B$1),$B$1,180)</f>
        <v>523890000</v>
      </c>
      <c r="W838">
        <f>[1]!s_west_minnetprofit($A838,YEAR($B$1),$B$1,180)</f>
        <v>420000000</v>
      </c>
      <c r="X838">
        <f>[1]!s_west_netprofit($A838,YEAR($B$1)+1,$B$1,180)</f>
        <v>573175000</v>
      </c>
      <c r="Y838">
        <f>[1]!s_west_eps($A838,YEAR($B$1)+1,$B$1,180)</f>
        <v>1.42410004138947</v>
      </c>
      <c r="Z838">
        <f>[1]!s_west_instnum_np($A838,YEAR($B$1)+1,$B$1,180)</f>
        <v>16</v>
      </c>
      <c r="AA838">
        <f>[1]!s_west_stdnetprofit($A838,YEAR($B$1)+1,$B$1,180)</f>
        <v>51042025</v>
      </c>
      <c r="AB838">
        <f>[1]!s_west_mediannetprofit($A838,YEAR($B$1)+1,$B$1,180)</f>
        <v>577500000</v>
      </c>
      <c r="AC838">
        <f>[1]!s_west_maxnetprofit($A838,YEAR($B$1)+1,$B$1,180)</f>
        <v>684300000</v>
      </c>
      <c r="AD838">
        <f>[1]!s_west_minnetprofit($A838,YEAR($B$1)+1,$B$1,180)</f>
        <v>479000000</v>
      </c>
      <c r="AE838">
        <f>[1]!s_west_avgroe($A838,YEAR($B$1),$B$1,180)</f>
        <v>12.498100280761699</v>
      </c>
      <c r="AF838">
        <f>IFERROR([1]!s_info_indexweight($A838,$B$1,"000016.SH"),"")</f>
        <v>0</v>
      </c>
      <c r="AG838">
        <f>IFERROR([1]!s_info_indexweight($A838,$B$1,"000300.SH"),"")</f>
        <v>0</v>
      </c>
      <c r="AH838">
        <f>IFERROR([1]!s_info_indexweight($A838,$B$1,"000905.SH"),"")</f>
        <v>0</v>
      </c>
      <c r="AI838">
        <f>IFERROR([1]!s_info_indexweight($A838,$B$1,"000852.SH"),"")</f>
        <v>3.1E-2</v>
      </c>
    </row>
    <row r="839" spans="1:35">
      <c r="A839" t="s">
        <v>871</v>
      </c>
      <c r="B839">
        <f>[1]!s_dq_close($A839,$B$1,3)</f>
        <v>344.28</v>
      </c>
      <c r="C839">
        <f>[1]!s_dq_volume($A839,$B$1)</f>
        <v>5357867</v>
      </c>
      <c r="D839">
        <f>[1]!s_dq_amount($A839,$B$1)</f>
        <v>1854467421</v>
      </c>
      <c r="E839">
        <f>[1]!s_dq_turn($A839,$B$1)</f>
        <v>5.4195998188728396</v>
      </c>
      <c r="F839">
        <f>[1]!S_VAL_MV($A839,$B$1)</f>
        <v>141641244917.51999</v>
      </c>
      <c r="G839">
        <f>[1]!s_val_ev($A839,$B$1)</f>
        <v>141641244917.51999</v>
      </c>
      <c r="H839">
        <f>[1]!s_val_ev1($A839,$B$1)</f>
        <v>142600206545.64001</v>
      </c>
      <c r="I839">
        <f>IFERROR([1]!s_mq_amount($A839,$B$1),"")</f>
        <v>4132795795</v>
      </c>
      <c r="J839">
        <f>[1]!s_val_pe_ttm($A839,$B$1)</f>
        <v>227.85638427734401</v>
      </c>
      <c r="K839">
        <f>[1]!s_val_pb_lf($A839,$B$1)</f>
        <v>52.242507934570298</v>
      </c>
      <c r="L839">
        <f>[1]!s_val_dividendyield2($A839,$B$1)</f>
        <v>0.26051733745694999</v>
      </c>
      <c r="M839">
        <f>[1]!s_val_evtoebitda($A839,$B$1)</f>
        <v>219.28263736538301</v>
      </c>
      <c r="N839">
        <f>[1]!s_risk_betar24($A839,$B$1)</f>
        <v>2.0471999645233199</v>
      </c>
      <c r="O839">
        <f>[1]!s_profitnotice_changeratio($A839,$B$1)</f>
        <v>0</v>
      </c>
      <c r="P839">
        <f>IFERROR([1]!i_pq_pctchange($A839,TEXT(DATE(YEAR($B$1),1,1),"yyyy-mm-dd"),$B$1),"")</f>
        <v>148.04658643645001</v>
      </c>
      <c r="Q839">
        <f>[1]!s_west_netprofit($A839,YEAR($B$1),$B$1,180)</f>
        <v>1024485556</v>
      </c>
      <c r="R839">
        <f>[1]!s_west_eps($A839,YEAR($B$1),$B$1,180)</f>
        <v>2.4902000427246098</v>
      </c>
      <c r="S839">
        <f>[1]!s_west_instnum_np($A839,YEAR($B$1),$B$1,180)</f>
        <v>9</v>
      </c>
      <c r="T839">
        <f>[1]!s_west_stdnetprofit($A839,YEAR($B$1),$B$1,180)</f>
        <v>98759123</v>
      </c>
      <c r="U839">
        <f>[1]!s_west_mediannetprofit($A839,YEAR($B$1),$B$1,180)</f>
        <v>1067000000</v>
      </c>
      <c r="V839">
        <f>[1]!s_west_maxnetprofit($A839,YEAR($B$1),$B$1,180)</f>
        <v>1121000000</v>
      </c>
      <c r="W839">
        <f>[1]!s_west_minnetprofit($A839,YEAR($B$1),$B$1,180)</f>
        <v>839000000</v>
      </c>
      <c r="X839">
        <f>[1]!s_west_netprofit($A839,YEAR($B$1)+1,$B$1,180)</f>
        <v>1868650000</v>
      </c>
      <c r="Y839">
        <f>[1]!s_west_eps($A839,YEAR($B$1)+1,$B$1,180)</f>
        <v>4.5419998168945304</v>
      </c>
      <c r="Z839">
        <f>[1]!s_west_instnum_np($A839,YEAR($B$1)+1,$B$1,180)</f>
        <v>9</v>
      </c>
      <c r="AA839">
        <f>[1]!s_west_stdnetprofit($A839,YEAR($B$1)+1,$B$1,180)</f>
        <v>299771959</v>
      </c>
      <c r="AB839">
        <f>[1]!s_west_mediannetprofit($A839,YEAR($B$1)+1,$B$1,180)</f>
        <v>1847000000</v>
      </c>
      <c r="AC839">
        <f>[1]!s_west_maxnetprofit($A839,YEAR($B$1)+1,$B$1,180)</f>
        <v>2536000000</v>
      </c>
      <c r="AD839">
        <f>[1]!s_west_minnetprofit($A839,YEAR($B$1)+1,$B$1,180)</f>
        <v>1438000000</v>
      </c>
      <c r="AE839">
        <f>[1]!s_west_avgroe($A839,YEAR($B$1),$B$1,180)</f>
        <v>32.128898620605497</v>
      </c>
      <c r="AF839">
        <f>IFERROR([1]!s_info_indexweight($A839,$B$1,"000016.SH"),"")</f>
        <v>0</v>
      </c>
      <c r="AG839">
        <f>IFERROR([1]!s_info_indexweight($A839,$B$1,"000300.SH"),"")</f>
        <v>0</v>
      </c>
      <c r="AH839">
        <f>IFERROR([1]!s_info_indexweight($A839,$B$1,"000905.SH"),"")</f>
        <v>0</v>
      </c>
      <c r="AI839">
        <f>IFERROR([1]!s_info_indexweight($A839,$B$1,"000852.SH"),"")</f>
        <v>0.31</v>
      </c>
    </row>
    <row r="840" spans="1:35">
      <c r="A840" t="s">
        <v>872</v>
      </c>
      <c r="B840">
        <f>[1]!s_dq_close($A840,$B$1,3)</f>
        <v>18.829999999999998</v>
      </c>
      <c r="C840">
        <f>[1]!s_dq_volume($A840,$B$1)</f>
        <v>4942100</v>
      </c>
      <c r="D840">
        <f>[1]!s_dq_amount($A840,$B$1)</f>
        <v>93839556</v>
      </c>
      <c r="E840">
        <f>[1]!s_dq_turn($A840,$B$1)</f>
        <v>2.5283396480859799</v>
      </c>
      <c r="F840">
        <f>[1]!S_VAL_MV($A840,$B$1)</f>
        <v>7597117906</v>
      </c>
      <c r="G840">
        <f>[1]!s_val_ev($A840,$B$1)</f>
        <v>7597117906</v>
      </c>
      <c r="H840">
        <f>[1]!s_val_ev1($A840,$B$1)</f>
        <v>8466968195.9799995</v>
      </c>
      <c r="I840">
        <f>IFERROR([1]!s_mq_amount($A840,$B$1),"")</f>
        <v>181138967</v>
      </c>
      <c r="J840">
        <f>[1]!s_val_pe_ttm($A840,$B$1)</f>
        <v>27.2782592773438</v>
      </c>
      <c r="K840">
        <f>[1]!s_val_pb_lf($A840,$B$1)</f>
        <v>2.8145880699157702</v>
      </c>
      <c r="L840">
        <f>[1]!s_val_dividendyield2($A840,$B$1)</f>
        <v>2.6553372278279301</v>
      </c>
      <c r="M840">
        <f>[1]!s_val_evtoebitda($A840,$B$1)</f>
        <v>12.960550608981301</v>
      </c>
      <c r="N840">
        <f>[1]!s_risk_betar24($A840,$B$1)</f>
        <v>1.7301000356674201</v>
      </c>
      <c r="O840">
        <f>[1]!s_profitnotice_changeratio($A840,$B$1)</f>
        <v>0</v>
      </c>
      <c r="P840">
        <f>IFERROR([1]!i_pq_pctchange($A840,TEXT(DATE(YEAR($B$1),1,1),"yyyy-mm-dd"),$B$1),"")</f>
        <v>-7.3310956002393901</v>
      </c>
      <c r="Q840">
        <f>[1]!s_west_netprofit($A840,YEAR($B$1),$B$1,180)</f>
        <v>470463333</v>
      </c>
      <c r="R840">
        <f>[1]!s_west_eps($A840,YEAR($B$1),$B$1,180)</f>
        <v>1.166100025177</v>
      </c>
      <c r="S840">
        <f>[1]!s_west_instnum_np($A840,YEAR($B$1),$B$1,180)</f>
        <v>9</v>
      </c>
      <c r="T840">
        <f>[1]!s_west_stdnetprofit($A840,YEAR($B$1),$B$1,180)</f>
        <v>30545329</v>
      </c>
      <c r="U840">
        <f>[1]!s_west_mediannetprofit($A840,YEAR($B$1),$B$1,180)</f>
        <v>477000000</v>
      </c>
      <c r="V840">
        <f>[1]!s_west_maxnetprofit($A840,YEAR($B$1),$B$1,180)</f>
        <v>521000000</v>
      </c>
      <c r="W840">
        <f>[1]!s_west_minnetprofit($A840,YEAR($B$1),$B$1,180)</f>
        <v>420000000</v>
      </c>
      <c r="X840">
        <f>[1]!s_west_netprofit($A840,YEAR($B$1)+1,$B$1,180)</f>
        <v>608795556</v>
      </c>
      <c r="Y840">
        <f>[1]!s_west_eps($A840,YEAR($B$1)+1,$B$1,180)</f>
        <v>1.50890004634857</v>
      </c>
      <c r="Z840">
        <f>[1]!s_west_instnum_np($A840,YEAR($B$1)+1,$B$1,180)</f>
        <v>9</v>
      </c>
      <c r="AA840">
        <f>[1]!s_west_stdnetprofit($A840,YEAR($B$1)+1,$B$1,180)</f>
        <v>35776056</v>
      </c>
      <c r="AB840">
        <f>[1]!s_west_mediannetprofit($A840,YEAR($B$1)+1,$B$1,180)</f>
        <v>617000000</v>
      </c>
      <c r="AC840">
        <f>[1]!s_west_maxnetprofit($A840,YEAR($B$1)+1,$B$1,180)</f>
        <v>653000000</v>
      </c>
      <c r="AD840">
        <f>[1]!s_west_minnetprofit($A840,YEAR($B$1)+1,$B$1,180)</f>
        <v>553000000</v>
      </c>
      <c r="AE840">
        <f>[1]!s_west_avgroe($A840,YEAR($B$1),$B$1,180)</f>
        <v>15.2789001464844</v>
      </c>
      <c r="AF840">
        <f>IFERROR([1]!s_info_indexweight($A840,$B$1,"000016.SH"),"")</f>
        <v>0</v>
      </c>
      <c r="AG840">
        <f>IFERROR([1]!s_info_indexweight($A840,$B$1,"000300.SH"),"")</f>
        <v>0</v>
      </c>
      <c r="AH840">
        <f>IFERROR([1]!s_info_indexweight($A840,$B$1,"000905.SH"),"")</f>
        <v>0</v>
      </c>
      <c r="AI840">
        <f>IFERROR([1]!s_info_indexweight($A840,$B$1,"000852.SH"),"")</f>
        <v>2.5000000000000001E-2</v>
      </c>
    </row>
    <row r="841" spans="1:35">
      <c r="A841" t="s">
        <v>873</v>
      </c>
      <c r="B841">
        <f>[1]!s_dq_close($A841,$B$1,3)</f>
        <v>164.67</v>
      </c>
      <c r="C841">
        <f>[1]!s_dq_volume($A841,$B$1)</f>
        <v>3681373</v>
      </c>
      <c r="D841">
        <f>[1]!s_dq_amount($A841,$B$1)</f>
        <v>609641256</v>
      </c>
      <c r="E841">
        <f>[1]!s_dq_turn($A841,$B$1)</f>
        <v>9.0238774175186407</v>
      </c>
      <c r="F841">
        <f>[1]!S_VAL_MV($A841,$B$1)</f>
        <v>16467000000</v>
      </c>
      <c r="G841">
        <f>[1]!s_val_ev($A841,$B$1)</f>
        <v>16467000000</v>
      </c>
      <c r="H841">
        <f>[1]!s_val_ev1($A841,$B$1)</f>
        <v>16468977987.25</v>
      </c>
      <c r="I841">
        <f>IFERROR([1]!s_mq_amount($A841,$B$1),"")</f>
        <v>1372100802</v>
      </c>
      <c r="J841">
        <f>[1]!s_val_pe_ttm($A841,$B$1)</f>
        <v>397.5166015625</v>
      </c>
      <c r="K841">
        <f>[1]!s_val_pb_lf($A841,$B$1)</f>
        <v>22.036649703979499</v>
      </c>
      <c r="L841">
        <f>[1]!s_val_dividendyield2($A841,$B$1)</f>
        <v>0.121455031274671</v>
      </c>
      <c r="M841">
        <f>[1]!s_val_evtoebitda($A841,$B$1)</f>
        <v>444.23676222338702</v>
      </c>
      <c r="N841">
        <f>[1]!s_risk_betar24($A841,$B$1)</f>
        <v>0</v>
      </c>
      <c r="O841">
        <f>[1]!s_profitnotice_changeratio($A841,$B$1)</f>
        <v>0</v>
      </c>
      <c r="P841">
        <f>IFERROR([1]!i_pq_pctchange($A841,TEXT(DATE(YEAR($B$1),1,1),"yyyy-mm-dd"),$B$1),"")</f>
        <v>27.679913280195301</v>
      </c>
      <c r="Q841">
        <f>[1]!s_west_netprofit($A841,YEAR($B$1),$B$1,180)</f>
        <v>0</v>
      </c>
      <c r="R841">
        <f>[1]!s_west_eps($A841,YEAR($B$1),$B$1,180)</f>
        <v>0</v>
      </c>
      <c r="S841">
        <f>[1]!s_west_instnum_np($A841,YEAR($B$1),$B$1,180)</f>
        <v>0</v>
      </c>
      <c r="T841">
        <f>[1]!s_west_stdnetprofit($A841,YEAR($B$1),$B$1,180)</f>
        <v>0</v>
      </c>
      <c r="U841">
        <f>[1]!s_west_mediannetprofit($A841,YEAR($B$1),$B$1,180)</f>
        <v>0</v>
      </c>
      <c r="V841">
        <f>[1]!s_west_maxnetprofit($A841,YEAR($B$1),$B$1,180)</f>
        <v>0</v>
      </c>
      <c r="W841">
        <f>[1]!s_west_minnetprofit($A841,YEAR($B$1),$B$1,180)</f>
        <v>0</v>
      </c>
      <c r="X841">
        <f>[1]!s_west_netprofit($A841,YEAR($B$1)+1,$B$1,180)</f>
        <v>0</v>
      </c>
      <c r="Y841">
        <f>[1]!s_west_eps($A841,YEAR($B$1)+1,$B$1,180)</f>
        <v>0</v>
      </c>
      <c r="Z841">
        <f>[1]!s_west_instnum_np($A841,YEAR($B$1)+1,$B$1,180)</f>
        <v>0</v>
      </c>
      <c r="AA841">
        <f>[1]!s_west_stdnetprofit($A841,YEAR($B$1)+1,$B$1,180)</f>
        <v>0</v>
      </c>
      <c r="AB841">
        <f>[1]!s_west_mediannetprofit($A841,YEAR($B$1)+1,$B$1,180)</f>
        <v>0</v>
      </c>
      <c r="AC841">
        <f>[1]!s_west_maxnetprofit($A841,YEAR($B$1)+1,$B$1,180)</f>
        <v>0</v>
      </c>
      <c r="AD841">
        <f>[1]!s_west_minnetprofit($A841,YEAR($B$1)+1,$B$1,180)</f>
        <v>0</v>
      </c>
      <c r="AE841">
        <f>[1]!s_west_avgroe($A841,YEAR($B$1),$B$1,180)</f>
        <v>0</v>
      </c>
      <c r="AF841">
        <f>IFERROR([1]!s_info_indexweight($A841,$B$1,"000016.SH"),"")</f>
        <v>0</v>
      </c>
      <c r="AG841">
        <f>IFERROR([1]!s_info_indexweight($A841,$B$1,"000300.SH"),"")</f>
        <v>0</v>
      </c>
      <c r="AH841">
        <f>IFERROR([1]!s_info_indexweight($A841,$B$1,"000905.SH"),"")</f>
        <v>0</v>
      </c>
      <c r="AI841">
        <f>IFERROR([1]!s_info_indexweight($A841,$B$1,"000852.SH"),"")</f>
        <v>9.5000000000000001E-2</v>
      </c>
    </row>
    <row r="842" spans="1:35">
      <c r="A842" t="s">
        <v>874</v>
      </c>
      <c r="B842">
        <f>[1]!s_dq_close($A842,$B$1,3)</f>
        <v>50.1</v>
      </c>
      <c r="C842">
        <f>[1]!s_dq_volume($A842,$B$1)</f>
        <v>22057854</v>
      </c>
      <c r="D842">
        <f>[1]!s_dq_amount($A842,$B$1)</f>
        <v>1097377825</v>
      </c>
      <c r="E842">
        <f>[1]!s_dq_turn($A842,$B$1)</f>
        <v>18.7755200292961</v>
      </c>
      <c r="F842">
        <f>[1]!S_VAL_MV($A842,$B$1)</f>
        <v>13360001670</v>
      </c>
      <c r="G842">
        <f>[1]!s_val_ev($A842,$B$1)</f>
        <v>13360001670</v>
      </c>
      <c r="H842">
        <f>[1]!s_val_ev1($A842,$B$1)</f>
        <v>13516835216.360001</v>
      </c>
      <c r="I842">
        <f>IFERROR([1]!s_mq_amount($A842,$B$1),"")</f>
        <v>1887796485</v>
      </c>
      <c r="J842">
        <f>[1]!s_val_pe_ttm($A842,$B$1)</f>
        <v>99.903450012207003</v>
      </c>
      <c r="K842">
        <f>[1]!s_val_pb_lf($A842,$B$1)</f>
        <v>8.3111610412597692</v>
      </c>
      <c r="L842">
        <f>[1]!s_val_dividendyield2($A842,$B$1)</f>
        <v>0.69860279441117801</v>
      </c>
      <c r="M842">
        <f>[1]!s_val_evtoebitda($A842,$B$1)</f>
        <v>61.345439883071499</v>
      </c>
      <c r="N842">
        <f>[1]!s_risk_betar24($A842,$B$1)</f>
        <v>0</v>
      </c>
      <c r="O842">
        <f>[1]!s_profitnotice_changeratio($A842,$B$1)</f>
        <v>0</v>
      </c>
      <c r="P842">
        <f>IFERROR([1]!i_pq_pctchange($A842,TEXT(DATE(YEAR($B$1),1,1),"yyyy-mm-dd"),$B$1),"")</f>
        <v>57.288571244767802</v>
      </c>
      <c r="Q842">
        <f>[1]!s_west_netprofit($A842,YEAR($B$1),$B$1,180)</f>
        <v>207140000</v>
      </c>
      <c r="R842">
        <f>[1]!s_west_eps($A842,YEAR($B$1),$B$1,180)</f>
        <v>0.776799976825714</v>
      </c>
      <c r="S842">
        <f>[1]!s_west_instnum_np($A842,YEAR($B$1),$B$1,180)</f>
        <v>1</v>
      </c>
      <c r="T842">
        <f>[1]!s_west_stdnetprofit($A842,YEAR($B$1),$B$1,180)</f>
        <v>0</v>
      </c>
      <c r="U842">
        <f>[1]!s_west_mediannetprofit($A842,YEAR($B$1),$B$1,180)</f>
        <v>207140000</v>
      </c>
      <c r="V842">
        <f>[1]!s_west_maxnetprofit($A842,YEAR($B$1),$B$1,180)</f>
        <v>207140000</v>
      </c>
      <c r="W842">
        <f>[1]!s_west_minnetprofit($A842,YEAR($B$1),$B$1,180)</f>
        <v>207140000</v>
      </c>
      <c r="X842">
        <f>[1]!s_west_netprofit($A842,YEAR($B$1)+1,$B$1,180)</f>
        <v>292710000</v>
      </c>
      <c r="Y842">
        <f>[1]!s_west_eps($A842,YEAR($B$1)+1,$B$1,180)</f>
        <v>1.09759998321533</v>
      </c>
      <c r="Z842">
        <f>[1]!s_west_instnum_np($A842,YEAR($B$1)+1,$B$1,180)</f>
        <v>1</v>
      </c>
      <c r="AA842">
        <f>[1]!s_west_stdnetprofit($A842,YEAR($B$1)+1,$B$1,180)</f>
        <v>0</v>
      </c>
      <c r="AB842">
        <f>[1]!s_west_mediannetprofit($A842,YEAR($B$1)+1,$B$1,180)</f>
        <v>292710000</v>
      </c>
      <c r="AC842">
        <f>[1]!s_west_maxnetprofit($A842,YEAR($B$1)+1,$B$1,180)</f>
        <v>292710000</v>
      </c>
      <c r="AD842">
        <f>[1]!s_west_minnetprofit($A842,YEAR($B$1)+1,$B$1,180)</f>
        <v>292710000</v>
      </c>
      <c r="AE842">
        <f>[1]!s_west_avgroe($A842,YEAR($B$1),$B$1,180)</f>
        <v>11.1599998474121</v>
      </c>
      <c r="AF842">
        <f>IFERROR([1]!s_info_indexweight($A842,$B$1,"000016.SH"),"")</f>
        <v>0</v>
      </c>
      <c r="AG842">
        <f>IFERROR([1]!s_info_indexweight($A842,$B$1,"000300.SH"),"")</f>
        <v>0</v>
      </c>
      <c r="AH842">
        <f>IFERROR([1]!s_info_indexweight($A842,$B$1,"000905.SH"),"")</f>
        <v>0</v>
      </c>
      <c r="AI842">
        <f>IFERROR([1]!s_info_indexweight($A842,$B$1,"000852.SH"),"")</f>
        <v>3.9E-2</v>
      </c>
    </row>
    <row r="843" spans="1:35">
      <c r="A843" t="s">
        <v>875</v>
      </c>
      <c r="B843">
        <f>[1]!s_dq_close($A843,$B$1,3)</f>
        <v>24.93</v>
      </c>
      <c r="C843">
        <f>[1]!s_dq_volume($A843,$B$1)</f>
        <v>16546068</v>
      </c>
      <c r="D843">
        <f>[1]!s_dq_amount($A843,$B$1)</f>
        <v>410378191</v>
      </c>
      <c r="E843">
        <f>[1]!s_dq_turn($A843,$B$1)</f>
        <v>6.0654075080037302</v>
      </c>
      <c r="F843">
        <f>[1]!S_VAL_MV($A843,$B$1)</f>
        <v>11458237799.34</v>
      </c>
      <c r="G843">
        <f>[1]!s_val_ev($A843,$B$1)</f>
        <v>11458237799.34</v>
      </c>
      <c r="H843">
        <f>[1]!s_val_ev1($A843,$B$1)</f>
        <v>11692549179.25</v>
      </c>
      <c r="I843">
        <f>IFERROR([1]!s_mq_amount($A843,$B$1),"")</f>
        <v>875769618</v>
      </c>
      <c r="J843">
        <f>[1]!s_val_pe_ttm($A843,$B$1)</f>
        <v>163.47105407714801</v>
      </c>
      <c r="K843">
        <f>[1]!s_val_pb_lf($A843,$B$1)</f>
        <v>5.9348235130310103</v>
      </c>
      <c r="L843">
        <f>[1]!s_val_dividendyield2($A843,$B$1)</f>
        <v>0</v>
      </c>
      <c r="M843">
        <f>[1]!s_val_evtoebitda($A843,$B$1)</f>
        <v>91.795576652813295</v>
      </c>
      <c r="N843">
        <f>[1]!s_risk_betar24($A843,$B$1)</f>
        <v>2.9274001121521001</v>
      </c>
      <c r="O843">
        <f>[1]!s_profitnotice_changeratio($A843,$B$1)</f>
        <v>0</v>
      </c>
      <c r="P843">
        <f>IFERROR([1]!i_pq_pctchange($A843,TEXT(DATE(YEAR($B$1),1,1),"yyyy-mm-dd"),$B$1),"")</f>
        <v>13.679890560875499</v>
      </c>
      <c r="Q843">
        <f>[1]!s_west_netprofit($A843,YEAR($B$1),$B$1,180)</f>
        <v>73523333</v>
      </c>
      <c r="R843">
        <f>[1]!s_west_eps($A843,YEAR($B$1),$B$1,180)</f>
        <v>0.15989999473094901</v>
      </c>
      <c r="S843">
        <f>[1]!s_west_instnum_np($A843,YEAR($B$1),$B$1,180)</f>
        <v>3</v>
      </c>
      <c r="T843">
        <f>[1]!s_west_stdnetprofit($A843,YEAR($B$1),$B$1,180)</f>
        <v>16036665</v>
      </c>
      <c r="U843">
        <f>[1]!s_west_mediannetprofit($A843,YEAR($B$1),$B$1,180)</f>
        <v>65350000</v>
      </c>
      <c r="V843">
        <f>[1]!s_west_maxnetprofit($A843,YEAR($B$1),$B$1,180)</f>
        <v>92000000</v>
      </c>
      <c r="W843">
        <f>[1]!s_west_minnetprofit($A843,YEAR($B$1),$B$1,180)</f>
        <v>63220000</v>
      </c>
      <c r="X843">
        <f>[1]!s_west_netprofit($A843,YEAR($B$1)+1,$B$1,180)</f>
        <v>134613333</v>
      </c>
      <c r="Y843">
        <f>[1]!s_west_eps($A843,YEAR($B$1)+1,$B$1,180)</f>
        <v>0.29280000925064098</v>
      </c>
      <c r="Z843">
        <f>[1]!s_west_instnum_np($A843,YEAR($B$1)+1,$B$1,180)</f>
        <v>3</v>
      </c>
      <c r="AA843">
        <f>[1]!s_west_stdnetprofit($A843,YEAR($B$1)+1,$B$1,180)</f>
        <v>58446069</v>
      </c>
      <c r="AB843">
        <f>[1]!s_west_mediannetprofit($A843,YEAR($B$1)+1,$B$1,180)</f>
        <v>116390000</v>
      </c>
      <c r="AC843">
        <f>[1]!s_west_maxnetprofit($A843,YEAR($B$1)+1,$B$1,180)</f>
        <v>200000000</v>
      </c>
      <c r="AD843">
        <f>[1]!s_west_minnetprofit($A843,YEAR($B$1)+1,$B$1,180)</f>
        <v>87450000</v>
      </c>
      <c r="AE843">
        <f>[1]!s_west_avgroe($A843,YEAR($B$1),$B$1,180)</f>
        <v>3.4500000476837198</v>
      </c>
      <c r="AF843">
        <f>IFERROR([1]!s_info_indexweight($A843,$B$1,"000016.SH"),"")</f>
        <v>0</v>
      </c>
      <c r="AG843">
        <f>IFERROR([1]!s_info_indexweight($A843,$B$1,"000300.SH"),"")</f>
        <v>0</v>
      </c>
      <c r="AH843">
        <f>IFERROR([1]!s_info_indexweight($A843,$B$1,"000905.SH"),"")</f>
        <v>0</v>
      </c>
      <c r="AI843">
        <f>IFERROR([1]!s_info_indexweight($A843,$B$1,"000852.SH"),"")</f>
        <v>7.3999999999999996E-2</v>
      </c>
    </row>
    <row r="844" spans="1:35">
      <c r="A844" t="s">
        <v>876</v>
      </c>
      <c r="B844">
        <f>[1]!s_dq_close($A844,$B$1,3)</f>
        <v>43.73</v>
      </c>
      <c r="C844">
        <f>[1]!s_dq_volume($A844,$B$1)</f>
        <v>4527729</v>
      </c>
      <c r="D844">
        <f>[1]!s_dq_amount($A844,$B$1)</f>
        <v>199159111</v>
      </c>
      <c r="E844">
        <f>[1]!s_dq_turn($A844,$B$1)</f>
        <v>2.5246250147078801</v>
      </c>
      <c r="F844">
        <f>[1]!S_VAL_MV($A844,$B$1)</f>
        <v>17512677293.200001</v>
      </c>
      <c r="G844">
        <f>[1]!s_val_ev($A844,$B$1)</f>
        <v>17512677293.200001</v>
      </c>
      <c r="H844">
        <f>[1]!s_val_ev1($A844,$B$1)</f>
        <v>18333327923.650002</v>
      </c>
      <c r="I844">
        <f>IFERROR([1]!s_mq_amount($A844,$B$1),"")</f>
        <v>385320713</v>
      </c>
      <c r="J844">
        <f>[1]!s_val_pe_ttm($A844,$B$1)</f>
        <v>29.557634353637699</v>
      </c>
      <c r="K844">
        <f>[1]!s_val_pb_lf($A844,$B$1)</f>
        <v>3.7702548503875701</v>
      </c>
      <c r="L844">
        <f>[1]!s_val_dividendyield2($A844,$B$1)</f>
        <v>1.14276835945414</v>
      </c>
      <c r="M844">
        <f>[1]!s_val_evtoebitda($A844,$B$1)</f>
        <v>16.762148419907899</v>
      </c>
      <c r="N844">
        <f>[1]!s_risk_betar24($A844,$B$1)</f>
        <v>0.89090001583099399</v>
      </c>
      <c r="O844">
        <f>[1]!s_profitnotice_changeratio($A844,$B$1)</f>
        <v>0</v>
      </c>
      <c r="P844">
        <f>IFERROR([1]!i_pq_pctchange($A844,TEXT(DATE(YEAR($B$1),1,1),"yyyy-mm-dd"),$B$1),"")</f>
        <v>-32.501304934494897</v>
      </c>
      <c r="Q844">
        <f>[1]!s_west_netprofit($A844,YEAR($B$1),$B$1,180)</f>
        <v>751809021</v>
      </c>
      <c r="R844">
        <f>[1]!s_west_eps($A844,YEAR($B$1),$B$1,180)</f>
        <v>1.8773000240325901</v>
      </c>
      <c r="S844">
        <f>[1]!s_west_instnum_np($A844,YEAR($B$1),$B$1,180)</f>
        <v>27</v>
      </c>
      <c r="T844">
        <f>[1]!s_west_stdnetprofit($A844,YEAR($B$1),$B$1,180)</f>
        <v>46005340</v>
      </c>
      <c r="U844">
        <f>[1]!s_west_mediannetprofit($A844,YEAR($B$1),$B$1,180)</f>
        <v>734100000</v>
      </c>
      <c r="V844">
        <f>[1]!s_west_maxnetprofit($A844,YEAR($B$1),$B$1,180)</f>
        <v>901000000</v>
      </c>
      <c r="W844">
        <f>[1]!s_west_minnetprofit($A844,YEAR($B$1),$B$1,180)</f>
        <v>692000000</v>
      </c>
      <c r="X844">
        <f>[1]!s_west_netprofit($A844,YEAR($B$1)+1,$B$1,180)</f>
        <v>933054959</v>
      </c>
      <c r="Y844">
        <f>[1]!s_west_eps($A844,YEAR($B$1)+1,$B$1,180)</f>
        <v>2.3299000263214098</v>
      </c>
      <c r="Z844">
        <f>[1]!s_west_instnum_np($A844,YEAR($B$1)+1,$B$1,180)</f>
        <v>27</v>
      </c>
      <c r="AA844">
        <f>[1]!s_west_stdnetprofit($A844,YEAR($B$1)+1,$B$1,180)</f>
        <v>66043220</v>
      </c>
      <c r="AB844">
        <f>[1]!s_west_mediannetprofit($A844,YEAR($B$1)+1,$B$1,180)</f>
        <v>907500000</v>
      </c>
      <c r="AC844">
        <f>[1]!s_west_maxnetprofit($A844,YEAR($B$1)+1,$B$1,180)</f>
        <v>1114000000</v>
      </c>
      <c r="AD844">
        <f>[1]!s_west_minnetprofit($A844,YEAR($B$1)+1,$B$1,180)</f>
        <v>854000000</v>
      </c>
      <c r="AE844">
        <f>[1]!s_west_avgroe($A844,YEAR($B$1),$B$1,180)</f>
        <v>14.510399818420399</v>
      </c>
      <c r="AF844">
        <f>IFERROR([1]!s_info_indexweight($A844,$B$1,"000016.SH"),"")</f>
        <v>0</v>
      </c>
      <c r="AG844">
        <f>IFERROR([1]!s_info_indexweight($A844,$B$1,"000300.SH"),"")</f>
        <v>0</v>
      </c>
      <c r="AH844">
        <f>IFERROR([1]!s_info_indexweight($A844,$B$1,"000905.SH"),"")</f>
        <v>0.05</v>
      </c>
      <c r="AI844">
        <f>IFERROR([1]!s_info_indexweight($A844,$B$1,"000852.SH"),"")</f>
        <v>0</v>
      </c>
    </row>
    <row r="845" spans="1:35">
      <c r="A845" t="s">
        <v>877</v>
      </c>
      <c r="B845">
        <f>[1]!s_dq_close($A845,$B$1,3)</f>
        <v>26.96</v>
      </c>
      <c r="C845">
        <f>[1]!s_dq_volume($A845,$B$1)</f>
        <v>19434882</v>
      </c>
      <c r="D845">
        <f>[1]!s_dq_amount($A845,$B$1)</f>
        <v>512069861</v>
      </c>
      <c r="E845">
        <f>[1]!s_dq_turn($A845,$B$1)</f>
        <v>13.491698629262901</v>
      </c>
      <c r="F845">
        <f>[1]!S_VAL_MV($A845,$B$1)</f>
        <v>15150226000.879999</v>
      </c>
      <c r="G845">
        <f>[1]!s_val_ev($A845,$B$1)</f>
        <v>15150226000.879999</v>
      </c>
      <c r="H845">
        <f>[1]!s_val_ev1($A845,$B$1)</f>
        <v>21906314733.889999</v>
      </c>
      <c r="I845">
        <f>IFERROR([1]!s_mq_amount($A845,$B$1),"")</f>
        <v>732899664</v>
      </c>
      <c r="J845">
        <f>[1]!s_val_pe_ttm($A845,$B$1)</f>
        <v>22.0329399108887</v>
      </c>
      <c r="K845">
        <f>[1]!s_val_pb_lf($A845,$B$1)</f>
        <v>2.92024827003479</v>
      </c>
      <c r="L845">
        <f>[1]!s_val_dividendyield2($A845,$B$1)</f>
        <v>0.34503182419168998</v>
      </c>
      <c r="M845">
        <f>[1]!s_val_evtoebitda($A845,$B$1)</f>
        <v>21.826489290309201</v>
      </c>
      <c r="N845">
        <f>[1]!s_risk_betar24($A845,$B$1)</f>
        <v>2.0606999397277801</v>
      </c>
      <c r="O845">
        <f>[1]!s_profitnotice_changeratio($A845,$B$1)</f>
        <v>0</v>
      </c>
      <c r="P845">
        <f>IFERROR([1]!i_pq_pctchange($A845,TEXT(DATE(YEAR($B$1),1,1),"yyyy-mm-dd"),$B$1),"")</f>
        <v>71.829190567240303</v>
      </c>
      <c r="Q845">
        <f>[1]!s_west_netprofit($A845,YEAR($B$1),$B$1,180)</f>
        <v>0</v>
      </c>
      <c r="R845">
        <f>[1]!s_west_eps($A845,YEAR($B$1),$B$1,180)</f>
        <v>0</v>
      </c>
      <c r="S845">
        <f>[1]!s_west_instnum_np($A845,YEAR($B$1),$B$1,180)</f>
        <v>0</v>
      </c>
      <c r="T845">
        <f>[1]!s_west_stdnetprofit($A845,YEAR($B$1),$B$1,180)</f>
        <v>0</v>
      </c>
      <c r="U845">
        <f>[1]!s_west_mediannetprofit($A845,YEAR($B$1),$B$1,180)</f>
        <v>0</v>
      </c>
      <c r="V845">
        <f>[1]!s_west_maxnetprofit($A845,YEAR($B$1),$B$1,180)</f>
        <v>0</v>
      </c>
      <c r="W845">
        <f>[1]!s_west_minnetprofit($A845,YEAR($B$1),$B$1,180)</f>
        <v>0</v>
      </c>
      <c r="X845">
        <f>[1]!s_west_netprofit($A845,YEAR($B$1)+1,$B$1,180)</f>
        <v>0</v>
      </c>
      <c r="Y845">
        <f>[1]!s_west_eps($A845,YEAR($B$1)+1,$B$1,180)</f>
        <v>0</v>
      </c>
      <c r="Z845">
        <f>[1]!s_west_instnum_np($A845,YEAR($B$1)+1,$B$1,180)</f>
        <v>0</v>
      </c>
      <c r="AA845">
        <f>[1]!s_west_stdnetprofit($A845,YEAR($B$1)+1,$B$1,180)</f>
        <v>0</v>
      </c>
      <c r="AB845">
        <f>[1]!s_west_mediannetprofit($A845,YEAR($B$1)+1,$B$1,180)</f>
        <v>0</v>
      </c>
      <c r="AC845">
        <f>[1]!s_west_maxnetprofit($A845,YEAR($B$1)+1,$B$1,180)</f>
        <v>0</v>
      </c>
      <c r="AD845">
        <f>[1]!s_west_minnetprofit($A845,YEAR($B$1)+1,$B$1,180)</f>
        <v>0</v>
      </c>
      <c r="AE845">
        <f>[1]!s_west_avgroe($A845,YEAR($B$1),$B$1,180)</f>
        <v>0</v>
      </c>
      <c r="AF845">
        <f>IFERROR([1]!s_info_indexweight($A845,$B$1,"000016.SH"),"")</f>
        <v>0</v>
      </c>
      <c r="AG845">
        <f>IFERROR([1]!s_info_indexweight($A845,$B$1,"000300.SH"),"")</f>
        <v>0</v>
      </c>
      <c r="AH845">
        <f>IFERROR([1]!s_info_indexweight($A845,$B$1,"000905.SH"),"")</f>
        <v>0</v>
      </c>
      <c r="AI845">
        <f>IFERROR([1]!s_info_indexweight($A845,$B$1,"000852.SH"),"")</f>
        <v>4.5999999999999999E-2</v>
      </c>
    </row>
    <row r="846" spans="1:35">
      <c r="A846" t="s">
        <v>878</v>
      </c>
      <c r="B846">
        <f>[1]!s_dq_close($A846,$B$1,3)</f>
        <v>25.92</v>
      </c>
      <c r="C846">
        <f>[1]!s_dq_volume($A846,$B$1)</f>
        <v>1271787</v>
      </c>
      <c r="D846">
        <f>[1]!s_dq_amount($A846,$B$1)</f>
        <v>33249534</v>
      </c>
      <c r="E846">
        <f>[1]!s_dq_turn($A846,$B$1)</f>
        <v>2.1615649495890299</v>
      </c>
      <c r="F846">
        <f>[1]!S_VAL_MV($A846,$B$1)</f>
        <v>5860128384</v>
      </c>
      <c r="G846">
        <f>[1]!s_val_ev($A846,$B$1)</f>
        <v>5860128384</v>
      </c>
      <c r="H846">
        <f>[1]!s_val_ev1($A846,$B$1)</f>
        <v>5869355632.0100002</v>
      </c>
      <c r="I846">
        <f>IFERROR([1]!s_mq_amount($A846,$B$1),"")</f>
        <v>70563260</v>
      </c>
      <c r="J846">
        <f>[1]!s_val_pe_ttm($A846,$B$1)</f>
        <v>38.505767822265597</v>
      </c>
      <c r="K846">
        <f>[1]!s_val_pb_lf($A846,$B$1)</f>
        <v>2.9037349224090598</v>
      </c>
      <c r="L846">
        <f>[1]!s_val_dividendyield2($A846,$B$1)</f>
        <v>0.93364197530864201</v>
      </c>
      <c r="M846">
        <f>[1]!s_val_evtoebitda($A846,$B$1)</f>
        <v>18.297273918219101</v>
      </c>
      <c r="N846">
        <f>[1]!s_risk_betar24($A846,$B$1)</f>
        <v>1.4936000108718901</v>
      </c>
      <c r="O846">
        <f>[1]!s_profitnotice_changeratio($A846,$B$1)</f>
        <v>0</v>
      </c>
      <c r="P846">
        <f>IFERROR([1]!i_pq_pctchange($A846,TEXT(DATE(YEAR($B$1),1,1),"yyyy-mm-dd"),$B$1),"")</f>
        <v>-16.334148798608101</v>
      </c>
      <c r="Q846">
        <f>[1]!s_west_netprofit($A846,YEAR($B$1),$B$1,180)</f>
        <v>0</v>
      </c>
      <c r="R846">
        <f>[1]!s_west_eps($A846,YEAR($B$1),$B$1,180)</f>
        <v>0</v>
      </c>
      <c r="S846">
        <f>[1]!s_west_instnum_np($A846,YEAR($B$1),$B$1,180)</f>
        <v>0</v>
      </c>
      <c r="T846">
        <f>[1]!s_west_stdnetprofit($A846,YEAR($B$1),$B$1,180)</f>
        <v>0</v>
      </c>
      <c r="U846">
        <f>[1]!s_west_mediannetprofit($A846,YEAR($B$1),$B$1,180)</f>
        <v>0</v>
      </c>
      <c r="V846">
        <f>[1]!s_west_maxnetprofit($A846,YEAR($B$1),$B$1,180)</f>
        <v>0</v>
      </c>
      <c r="W846">
        <f>[1]!s_west_minnetprofit($A846,YEAR($B$1),$B$1,180)</f>
        <v>0</v>
      </c>
      <c r="X846">
        <f>[1]!s_west_netprofit($A846,YEAR($B$1)+1,$B$1,180)</f>
        <v>0</v>
      </c>
      <c r="Y846">
        <f>[1]!s_west_eps($A846,YEAR($B$1)+1,$B$1,180)</f>
        <v>0</v>
      </c>
      <c r="Z846">
        <f>[1]!s_west_instnum_np($A846,YEAR($B$1)+1,$B$1,180)</f>
        <v>0</v>
      </c>
      <c r="AA846">
        <f>[1]!s_west_stdnetprofit($A846,YEAR($B$1)+1,$B$1,180)</f>
        <v>0</v>
      </c>
      <c r="AB846">
        <f>[1]!s_west_mediannetprofit($A846,YEAR($B$1)+1,$B$1,180)</f>
        <v>0</v>
      </c>
      <c r="AC846">
        <f>[1]!s_west_maxnetprofit($A846,YEAR($B$1)+1,$B$1,180)</f>
        <v>0</v>
      </c>
      <c r="AD846">
        <f>[1]!s_west_minnetprofit($A846,YEAR($B$1)+1,$B$1,180)</f>
        <v>0</v>
      </c>
      <c r="AE846">
        <f>[1]!s_west_avgroe($A846,YEAR($B$1),$B$1,180)</f>
        <v>0</v>
      </c>
      <c r="AF846">
        <f>IFERROR([1]!s_info_indexweight($A846,$B$1,"000016.SH"),"")</f>
        <v>0</v>
      </c>
      <c r="AG846">
        <f>IFERROR([1]!s_info_indexweight($A846,$B$1,"000300.SH"),"")</f>
        <v>0</v>
      </c>
      <c r="AH846">
        <f>IFERROR([1]!s_info_indexweight($A846,$B$1,"000905.SH"),"")</f>
        <v>0</v>
      </c>
      <c r="AI846">
        <f>IFERROR([1]!s_info_indexweight($A846,$B$1,"000852.SH"),"")</f>
        <v>1.9E-2</v>
      </c>
    </row>
    <row r="847" spans="1:35">
      <c r="A847" t="s">
        <v>879</v>
      </c>
      <c r="B847">
        <f>[1]!s_dq_close($A847,$B$1,3)</f>
        <v>32.619999999999997</v>
      </c>
      <c r="C847">
        <f>[1]!s_dq_volume($A847,$B$1)</f>
        <v>14481059</v>
      </c>
      <c r="D847">
        <f>[1]!s_dq_amount($A847,$B$1)</f>
        <v>469262083</v>
      </c>
      <c r="E847">
        <f>[1]!s_dq_turn($A847,$B$1)</f>
        <v>5.1873826431550203</v>
      </c>
      <c r="F847">
        <f>[1]!S_VAL_MV($A847,$B$1)</f>
        <v>13048326200</v>
      </c>
      <c r="G847">
        <f>[1]!s_val_ev($A847,$B$1)</f>
        <v>13048326200</v>
      </c>
      <c r="H847">
        <f>[1]!s_val_ev1($A847,$B$1)</f>
        <v>13082501201.879999</v>
      </c>
      <c r="I847">
        <f>IFERROR([1]!s_mq_amount($A847,$B$1),"")</f>
        <v>909219547</v>
      </c>
      <c r="J847">
        <f>[1]!s_val_pe_ttm($A847,$B$1)</f>
        <v>168.96855163574199</v>
      </c>
      <c r="K847">
        <f>[1]!s_val_pb_lf($A847,$B$1)</f>
        <v>8.9919881820678693</v>
      </c>
      <c r="L847">
        <f>[1]!s_val_dividendyield2($A847,$B$1)</f>
        <v>0.119558553034948</v>
      </c>
      <c r="M847">
        <f>[1]!s_val_evtoebitda($A847,$B$1)</f>
        <v>136.10737185067299</v>
      </c>
      <c r="N847">
        <f>[1]!s_risk_betar24($A847,$B$1)</f>
        <v>2.2251000404357901</v>
      </c>
      <c r="O847">
        <f>[1]!s_profitnotice_changeratio($A847,$B$1)</f>
        <v>0</v>
      </c>
      <c r="P847">
        <f>IFERROR([1]!i_pq_pctchange($A847,TEXT(DATE(YEAR($B$1),1,1),"yyyy-mm-dd"),$B$1),"")</f>
        <v>-12.8971962616823</v>
      </c>
      <c r="Q847">
        <f>[1]!s_west_netprofit($A847,YEAR($B$1),$B$1,180)</f>
        <v>118000000</v>
      </c>
      <c r="R847">
        <f>[1]!s_west_eps($A847,YEAR($B$1),$B$1,180)</f>
        <v>0.29499998688697798</v>
      </c>
      <c r="S847">
        <f>[1]!s_west_instnum_np($A847,YEAR($B$1),$B$1,180)</f>
        <v>1</v>
      </c>
      <c r="T847">
        <f>[1]!s_west_stdnetprofit($A847,YEAR($B$1),$B$1,180)</f>
        <v>0</v>
      </c>
      <c r="U847">
        <f>[1]!s_west_mediannetprofit($A847,YEAR($B$1),$B$1,180)</f>
        <v>118000000</v>
      </c>
      <c r="V847">
        <f>[1]!s_west_maxnetprofit($A847,YEAR($B$1),$B$1,180)</f>
        <v>118000000</v>
      </c>
      <c r="W847">
        <f>[1]!s_west_minnetprofit($A847,YEAR($B$1),$B$1,180)</f>
        <v>118000000</v>
      </c>
      <c r="X847">
        <f>[1]!s_west_netprofit($A847,YEAR($B$1)+1,$B$1,180)</f>
        <v>151000000</v>
      </c>
      <c r="Y847">
        <f>[1]!s_west_eps($A847,YEAR($B$1)+1,$B$1,180)</f>
        <v>0.37749999761581399</v>
      </c>
      <c r="Z847">
        <f>[1]!s_west_instnum_np($A847,YEAR($B$1)+1,$B$1,180)</f>
        <v>1</v>
      </c>
      <c r="AA847">
        <f>[1]!s_west_stdnetprofit($A847,YEAR($B$1)+1,$B$1,180)</f>
        <v>0</v>
      </c>
      <c r="AB847">
        <f>[1]!s_west_mediannetprofit($A847,YEAR($B$1)+1,$B$1,180)</f>
        <v>151000000</v>
      </c>
      <c r="AC847">
        <f>[1]!s_west_maxnetprofit($A847,YEAR($B$1)+1,$B$1,180)</f>
        <v>151000000</v>
      </c>
      <c r="AD847">
        <f>[1]!s_west_minnetprofit($A847,YEAR($B$1)+1,$B$1,180)</f>
        <v>151000000</v>
      </c>
      <c r="AE847">
        <f>[1]!s_west_avgroe($A847,YEAR($B$1),$B$1,180)</f>
        <v>7.8000001907348597</v>
      </c>
      <c r="AF847">
        <f>IFERROR([1]!s_info_indexweight($A847,$B$1,"000016.SH"),"")</f>
        <v>0</v>
      </c>
      <c r="AG847">
        <f>IFERROR([1]!s_info_indexweight($A847,$B$1,"000300.SH"),"")</f>
        <v>0</v>
      </c>
      <c r="AH847">
        <f>IFERROR([1]!s_info_indexweight($A847,$B$1,"000905.SH"),"")</f>
        <v>0</v>
      </c>
      <c r="AI847">
        <f>IFERROR([1]!s_info_indexweight($A847,$B$1,"000852.SH"),"")</f>
        <v>8.5000000000000006E-2</v>
      </c>
    </row>
    <row r="848" spans="1:35">
      <c r="A848" t="s">
        <v>880</v>
      </c>
      <c r="B848">
        <f>[1]!s_dq_close($A848,$B$1,3)</f>
        <v>127.02</v>
      </c>
      <c r="C848">
        <f>[1]!s_dq_volume($A848,$B$1)</f>
        <v>45596210</v>
      </c>
      <c r="D848">
        <f>[1]!s_dq_amount($A848,$B$1)</f>
        <v>5649174564</v>
      </c>
      <c r="E848">
        <f>[1]!s_dq_turn($A848,$B$1)</f>
        <v>12.1709639065663</v>
      </c>
      <c r="F848">
        <f>[1]!S_VAL_MV($A848,$B$1)</f>
        <v>80063500440</v>
      </c>
      <c r="G848">
        <f>[1]!s_val_ev($A848,$B$1)</f>
        <v>80063500440</v>
      </c>
      <c r="H848">
        <f>[1]!s_val_ev1($A848,$B$1)</f>
        <v>89556669185.529999</v>
      </c>
      <c r="I848">
        <f>IFERROR([1]!s_mq_amount($A848,$B$1),"")</f>
        <v>11497755697</v>
      </c>
      <c r="J848">
        <f>[1]!s_val_pe_ttm($A848,$B$1)</f>
        <v>331.45928955078102</v>
      </c>
      <c r="K848">
        <f>[1]!s_val_pb_lf($A848,$B$1)</f>
        <v>19.5535793304443</v>
      </c>
      <c r="L848">
        <f>[1]!s_val_dividendyield2($A848,$B$1)</f>
        <v>7.8384619776936601E-2</v>
      </c>
      <c r="M848">
        <f>[1]!s_val_evtoebitda($A848,$B$1)</f>
        <v>104.07905844806299</v>
      </c>
      <c r="N848">
        <f>[1]!s_risk_betar24($A848,$B$1)</f>
        <v>2.4851000308990501</v>
      </c>
      <c r="O848">
        <f>[1]!s_profitnotice_changeratio($A848,$B$1)</f>
        <v>0</v>
      </c>
      <c r="P848">
        <f>IFERROR([1]!i_pq_pctchange($A848,TEXT(DATE(YEAR($B$1),1,1),"yyyy-mm-dd"),$B$1),"")</f>
        <v>255.231558805822</v>
      </c>
      <c r="Q848">
        <f>[1]!s_west_netprofit($A848,YEAR($B$1),$B$1,180)</f>
        <v>947000000</v>
      </c>
      <c r="R848">
        <f>[1]!s_west_eps($A848,YEAR($B$1),$B$1,180)</f>
        <v>1.5024000406265301</v>
      </c>
      <c r="S848">
        <f>[1]!s_west_instnum_np($A848,YEAR($B$1),$B$1,180)</f>
        <v>3</v>
      </c>
      <c r="T848">
        <f>[1]!s_west_stdnetprofit($A848,YEAR($B$1),$B$1,180)</f>
        <v>10392305</v>
      </c>
      <c r="U848">
        <f>[1]!s_west_mediannetprofit($A848,YEAR($B$1),$B$1,180)</f>
        <v>953000000</v>
      </c>
      <c r="V848">
        <f>[1]!s_west_maxnetprofit($A848,YEAR($B$1),$B$1,180)</f>
        <v>953000000</v>
      </c>
      <c r="W848">
        <f>[1]!s_west_minnetprofit($A848,YEAR($B$1),$B$1,180)</f>
        <v>935000000</v>
      </c>
      <c r="X848">
        <f>[1]!s_west_netprofit($A848,YEAR($B$1)+1,$B$1,180)</f>
        <v>1312000000</v>
      </c>
      <c r="Y848">
        <f>[1]!s_west_eps($A848,YEAR($B$1)+1,$B$1,180)</f>
        <v>2.0815000534057599</v>
      </c>
      <c r="Z848">
        <f>[1]!s_west_instnum_np($A848,YEAR($B$1)+1,$B$1,180)</f>
        <v>3</v>
      </c>
      <c r="AA848">
        <f>[1]!s_west_stdnetprofit($A848,YEAR($B$1)+1,$B$1,180)</f>
        <v>95262794</v>
      </c>
      <c r="AB848">
        <f>[1]!s_west_mediannetprofit($A848,YEAR($B$1)+1,$B$1,180)</f>
        <v>1367000000</v>
      </c>
      <c r="AC848">
        <f>[1]!s_west_maxnetprofit($A848,YEAR($B$1)+1,$B$1,180)</f>
        <v>1367000000</v>
      </c>
      <c r="AD848">
        <f>[1]!s_west_minnetprofit($A848,YEAR($B$1)+1,$B$1,180)</f>
        <v>1202000000</v>
      </c>
      <c r="AE848">
        <f>[1]!s_west_avgroe($A848,YEAR($B$1),$B$1,180)</f>
        <v>21</v>
      </c>
      <c r="AF848">
        <f>IFERROR([1]!s_info_indexweight($A848,$B$1,"000016.SH"),"")</f>
        <v>0</v>
      </c>
      <c r="AG848">
        <f>IFERROR([1]!s_info_indexweight($A848,$B$1,"000300.SH"),"")</f>
        <v>0</v>
      </c>
      <c r="AH848">
        <f>IFERROR([1]!s_info_indexweight($A848,$B$1,"000905.SH"),"")</f>
        <v>0</v>
      </c>
      <c r="AI848">
        <f>IFERROR([1]!s_info_indexweight($A848,$B$1,"000852.SH"),"")</f>
        <v>0.42599999999999999</v>
      </c>
    </row>
    <row r="849" spans="1:35">
      <c r="A849" t="s">
        <v>881</v>
      </c>
      <c r="B849">
        <f>[1]!s_dq_close($A849,$B$1,3)</f>
        <v>26.68</v>
      </c>
      <c r="C849">
        <f>[1]!s_dq_volume($A849,$B$1)</f>
        <v>4578200</v>
      </c>
      <c r="D849">
        <f>[1]!s_dq_amount($A849,$B$1)</f>
        <v>122446905</v>
      </c>
      <c r="E849">
        <f>[1]!s_dq_turn($A849,$B$1)</f>
        <v>1.65445713415291</v>
      </c>
      <c r="F849">
        <f>[1]!S_VAL_MV($A849,$B$1)</f>
        <v>9921402675.5599995</v>
      </c>
      <c r="G849">
        <f>[1]!s_val_ev($A849,$B$1)</f>
        <v>9921402675.5599995</v>
      </c>
      <c r="H849">
        <f>[1]!s_val_ev1($A849,$B$1)</f>
        <v>10747331758.610001</v>
      </c>
      <c r="I849">
        <f>IFERROR([1]!s_mq_amount($A849,$B$1),"")</f>
        <v>237682948</v>
      </c>
      <c r="J849">
        <f>[1]!s_val_pe_ttm($A849,$B$1)</f>
        <v>97.375648498535199</v>
      </c>
      <c r="K849">
        <f>[1]!s_val_pb_lf($A849,$B$1)</f>
        <v>5.1860804557800302</v>
      </c>
      <c r="L849">
        <f>[1]!s_val_dividendyield2($A849,$B$1)</f>
        <v>0.27361319340329798</v>
      </c>
      <c r="M849">
        <f>[1]!s_val_evtoebitda($A849,$B$1)</f>
        <v>52.2387481656218</v>
      </c>
      <c r="N849">
        <f>[1]!s_risk_betar24($A849,$B$1)</f>
        <v>0</v>
      </c>
      <c r="O849">
        <f>[1]!s_profitnotice_changeratio($A849,$B$1)</f>
        <v>0</v>
      </c>
      <c r="P849">
        <f>IFERROR([1]!i_pq_pctchange($A849,TEXT(DATE(YEAR($B$1),1,1),"yyyy-mm-dd"),$B$1),"")</f>
        <v>-31.712841263721799</v>
      </c>
      <c r="Q849">
        <f>[1]!s_west_netprofit($A849,YEAR($B$1),$B$1,180)</f>
        <v>185160000</v>
      </c>
      <c r="R849">
        <f>[1]!s_west_eps($A849,YEAR($B$1),$B$1,180)</f>
        <v>0.49790000915527299</v>
      </c>
      <c r="S849">
        <f>[1]!s_west_instnum_np($A849,YEAR($B$1),$B$1,180)</f>
        <v>3</v>
      </c>
      <c r="T849">
        <f>[1]!s_west_stdnetprofit($A849,YEAR($B$1),$B$1,180)</f>
        <v>35008822</v>
      </c>
      <c r="U849">
        <f>[1]!s_west_mediannetprofit($A849,YEAR($B$1),$B$1,180)</f>
        <v>166960000</v>
      </c>
      <c r="V849">
        <f>[1]!s_west_maxnetprofit($A849,YEAR($B$1),$B$1,180)</f>
        <v>225520000</v>
      </c>
      <c r="W849">
        <f>[1]!s_west_minnetprofit($A849,YEAR($B$1),$B$1,180)</f>
        <v>163000000</v>
      </c>
      <c r="X849">
        <f>[1]!s_west_netprofit($A849,YEAR($B$1)+1,$B$1,180)</f>
        <v>264506667</v>
      </c>
      <c r="Y849">
        <f>[1]!s_west_eps($A849,YEAR($B$1)+1,$B$1,180)</f>
        <v>0.71119999885559104</v>
      </c>
      <c r="Z849">
        <f>[1]!s_west_instnum_np($A849,YEAR($B$1)+1,$B$1,180)</f>
        <v>3</v>
      </c>
      <c r="AA849">
        <f>[1]!s_west_stdnetprofit($A849,YEAR($B$1)+1,$B$1,180)</f>
        <v>37556925</v>
      </c>
      <c r="AB849">
        <f>[1]!s_west_mediannetprofit($A849,YEAR($B$1)+1,$B$1,180)</f>
        <v>257000000</v>
      </c>
      <c r="AC849">
        <f>[1]!s_west_maxnetprofit($A849,YEAR($B$1)+1,$B$1,180)</f>
        <v>305250000</v>
      </c>
      <c r="AD849">
        <f>[1]!s_west_minnetprofit($A849,YEAR($B$1)+1,$B$1,180)</f>
        <v>231270000</v>
      </c>
      <c r="AE849">
        <f>[1]!s_west_avgroe($A849,YEAR($B$1),$B$1,180)</f>
        <v>8.9132995605468803</v>
      </c>
      <c r="AF849">
        <f>IFERROR([1]!s_info_indexweight($A849,$B$1,"000016.SH"),"")</f>
        <v>0</v>
      </c>
      <c r="AG849">
        <f>IFERROR([1]!s_info_indexweight($A849,$B$1,"000300.SH"),"")</f>
        <v>0</v>
      </c>
      <c r="AH849">
        <f>IFERROR([1]!s_info_indexweight($A849,$B$1,"000905.SH"),"")</f>
        <v>0</v>
      </c>
      <c r="AI849">
        <f>IFERROR([1]!s_info_indexweight($A849,$B$1,"000852.SH"),"")</f>
        <v>3.3000000000000002E-2</v>
      </c>
    </row>
    <row r="850" spans="1:35">
      <c r="A850" t="s">
        <v>882</v>
      </c>
      <c r="B850">
        <f>[1]!s_dq_close($A850,$B$1,3)</f>
        <v>23.18</v>
      </c>
      <c r="C850">
        <f>[1]!s_dq_volume($A850,$B$1)</f>
        <v>186597655</v>
      </c>
      <c r="D850">
        <f>[1]!s_dq_amount($A850,$B$1)</f>
        <v>4189805004</v>
      </c>
      <c r="E850">
        <f>[1]!s_dq_turn($A850,$B$1)</f>
        <v>13.2867128525113</v>
      </c>
      <c r="F850">
        <f>[1]!S_VAL_MV($A850,$B$1)</f>
        <v>87408953152.639999</v>
      </c>
      <c r="G850">
        <f>[1]!s_val_ev($A850,$B$1)</f>
        <v>87408953152.639999</v>
      </c>
      <c r="H850">
        <f>[1]!s_val_ev1($A850,$B$1)</f>
        <v>99291929830.369995</v>
      </c>
      <c r="I850">
        <f>IFERROR([1]!s_mq_amount($A850,$B$1),"")</f>
        <v>8312320306</v>
      </c>
      <c r="J850">
        <f>[1]!s_val_pe_ttm($A850,$B$1)</f>
        <v>178.39109802246099</v>
      </c>
      <c r="K850">
        <f>[1]!s_val_pb_lf($A850,$B$1)</f>
        <v>10.2403163909912</v>
      </c>
      <c r="L850">
        <f>[1]!s_val_dividendyield2($A850,$B$1)</f>
        <v>0</v>
      </c>
      <c r="M850">
        <f>[1]!s_val_evtoebitda($A850,$B$1)</f>
        <v>56.005381559195698</v>
      </c>
      <c r="N850">
        <f>[1]!s_risk_betar24($A850,$B$1)</f>
        <v>3.1675999164581299</v>
      </c>
      <c r="O850">
        <f>[1]!s_profitnotice_changeratio($A850,$B$1)</f>
        <v>0</v>
      </c>
      <c r="P850">
        <f>IFERROR([1]!i_pq_pctchange($A850,TEXT(DATE(YEAR($B$1),1,1),"yyyy-mm-dd"),$B$1),"")</f>
        <v>231.142857142857</v>
      </c>
      <c r="Q850">
        <f>[1]!s_west_netprofit($A850,YEAR($B$1),$B$1,180)</f>
        <v>1434253333</v>
      </c>
      <c r="R850">
        <f>[1]!s_west_eps($A850,YEAR($B$1),$B$1,180)</f>
        <v>0.38029998540878301</v>
      </c>
      <c r="S850">
        <f>[1]!s_west_instnum_np($A850,YEAR($B$1),$B$1,180)</f>
        <v>3</v>
      </c>
      <c r="T850">
        <f>[1]!s_west_stdnetprofit($A850,YEAR($B$1),$B$1,180)</f>
        <v>242154894</v>
      </c>
      <c r="U850">
        <f>[1]!s_west_mediannetprofit($A850,YEAR($B$1),$B$1,180)</f>
        <v>1439000000</v>
      </c>
      <c r="V850">
        <f>[1]!s_west_maxnetprofit($A850,YEAR($B$1),$B$1,180)</f>
        <v>1674000000</v>
      </c>
      <c r="W850">
        <f>[1]!s_west_minnetprofit($A850,YEAR($B$1),$B$1,180)</f>
        <v>1189760000</v>
      </c>
      <c r="X850">
        <f>[1]!s_west_netprofit($A850,YEAR($B$1)+1,$B$1,180)</f>
        <v>1927290000</v>
      </c>
      <c r="Y850">
        <f>[1]!s_west_eps($A850,YEAR($B$1)+1,$B$1,180)</f>
        <v>0.511099994182587</v>
      </c>
      <c r="Z850">
        <f>[1]!s_west_instnum_np($A850,YEAR($B$1)+1,$B$1,180)</f>
        <v>3</v>
      </c>
      <c r="AA850">
        <f>[1]!s_west_stdnetprofit($A850,YEAR($B$1)+1,$B$1,180)</f>
        <v>456451709</v>
      </c>
      <c r="AB850">
        <f>[1]!s_west_mediannetprofit($A850,YEAR($B$1)+1,$B$1,180)</f>
        <v>2054000000</v>
      </c>
      <c r="AC850">
        <f>[1]!s_west_maxnetprofit($A850,YEAR($B$1)+1,$B$1,180)</f>
        <v>2307000000</v>
      </c>
      <c r="AD850">
        <f>[1]!s_west_minnetprofit($A850,YEAR($B$1)+1,$B$1,180)</f>
        <v>1420870000</v>
      </c>
      <c r="AE850">
        <f>[1]!s_west_avgroe($A850,YEAR($B$1),$B$1,180)</f>
        <v>14.670000076293899</v>
      </c>
      <c r="AF850">
        <f>IFERROR([1]!s_info_indexweight($A850,$B$1,"000016.SH"),"")</f>
        <v>0</v>
      </c>
      <c r="AG850">
        <f>IFERROR([1]!s_info_indexweight($A850,$B$1,"000300.SH"),"")</f>
        <v>0</v>
      </c>
      <c r="AH850">
        <f>IFERROR([1]!s_info_indexweight($A850,$B$1,"000905.SH"),"")</f>
        <v>0</v>
      </c>
      <c r="AI850">
        <f>IFERROR([1]!s_info_indexweight($A850,$B$1,"000852.SH"),"")</f>
        <v>0.28399999999999997</v>
      </c>
    </row>
    <row r="851" spans="1:35">
      <c r="A851" t="s">
        <v>883</v>
      </c>
      <c r="B851">
        <f>[1]!s_dq_close($A851,$B$1,3)</f>
        <v>79.33</v>
      </c>
      <c r="C851">
        <f>[1]!s_dq_volume($A851,$B$1)</f>
        <v>6852700</v>
      </c>
      <c r="D851">
        <f>[1]!s_dq_amount($A851,$B$1)</f>
        <v>542478170</v>
      </c>
      <c r="E851">
        <f>[1]!s_dq_turn($A851,$B$1)</f>
        <v>3.6607621058497299</v>
      </c>
      <c r="F851">
        <f>[1]!S_VAL_MV($A851,$B$1)</f>
        <v>33454669354.560001</v>
      </c>
      <c r="G851">
        <f>[1]!s_val_ev($A851,$B$1)</f>
        <v>33454669354.560001</v>
      </c>
      <c r="H851">
        <f>[1]!s_val_ev1($A851,$B$1)</f>
        <v>34956701091.370003</v>
      </c>
      <c r="I851">
        <f>IFERROR([1]!s_mq_amount($A851,$B$1),"")</f>
        <v>1299293830</v>
      </c>
      <c r="J851">
        <f>[1]!s_val_pe_ttm($A851,$B$1)</f>
        <v>70.076286315917997</v>
      </c>
      <c r="K851">
        <f>[1]!s_val_pb_lf($A851,$B$1)</f>
        <v>10.7991638183594</v>
      </c>
      <c r="L851">
        <f>[1]!s_val_dividendyield2($A851,$B$1)</f>
        <v>0.37660248668046398</v>
      </c>
      <c r="M851">
        <f>[1]!s_val_evtoebitda($A851,$B$1)</f>
        <v>73.153058021988997</v>
      </c>
      <c r="N851">
        <f>[1]!s_risk_betar24($A851,$B$1)</f>
        <v>1.3054000139236499</v>
      </c>
      <c r="O851">
        <f>[1]!s_profitnotice_changeratio($A851,$B$1)</f>
        <v>0</v>
      </c>
      <c r="P851">
        <f>IFERROR([1]!i_pq_pctchange($A851,TEXT(DATE(YEAR($B$1),1,1),"yyyy-mm-dd"),$B$1),"")</f>
        <v>32.848147042448403</v>
      </c>
      <c r="Q851">
        <f>[1]!s_west_netprofit($A851,YEAR($B$1),$B$1,180)</f>
        <v>543725714</v>
      </c>
      <c r="R851">
        <f>[1]!s_west_eps($A851,YEAR($B$1),$B$1,180)</f>
        <v>1.2889000177383401</v>
      </c>
      <c r="S851">
        <f>[1]!s_west_instnum_np($A851,YEAR($B$1),$B$1,180)</f>
        <v>7</v>
      </c>
      <c r="T851">
        <f>[1]!s_west_stdnetprofit($A851,YEAR($B$1),$B$1,180)</f>
        <v>81063883</v>
      </c>
      <c r="U851">
        <f>[1]!s_west_mediannetprofit($A851,YEAR($B$1),$B$1,180)</f>
        <v>550000000</v>
      </c>
      <c r="V851">
        <f>[1]!s_west_maxnetprofit($A851,YEAR($B$1),$B$1,180)</f>
        <v>634000000</v>
      </c>
      <c r="W851">
        <f>[1]!s_west_minnetprofit($A851,YEAR($B$1),$B$1,180)</f>
        <v>434450000</v>
      </c>
      <c r="X851">
        <f>[1]!s_west_netprofit($A851,YEAR($B$1)+1,$B$1,180)</f>
        <v>724094286</v>
      </c>
      <c r="Y851">
        <f>[1]!s_west_eps($A851,YEAR($B$1)+1,$B$1,180)</f>
        <v>1.7165000438690201</v>
      </c>
      <c r="Z851">
        <f>[1]!s_west_instnum_np($A851,YEAR($B$1)+1,$B$1,180)</f>
        <v>7</v>
      </c>
      <c r="AA851">
        <f>[1]!s_west_stdnetprofit($A851,YEAR($B$1)+1,$B$1,180)</f>
        <v>86384714</v>
      </c>
      <c r="AB851">
        <f>[1]!s_west_mediannetprofit($A851,YEAR($B$1)+1,$B$1,180)</f>
        <v>763000000</v>
      </c>
      <c r="AC851">
        <f>[1]!s_west_maxnetprofit($A851,YEAR($B$1)+1,$B$1,180)</f>
        <v>802950000</v>
      </c>
      <c r="AD851">
        <f>[1]!s_west_minnetprofit($A851,YEAR($B$1)+1,$B$1,180)</f>
        <v>605850000</v>
      </c>
      <c r="AE851">
        <f>[1]!s_west_avgroe($A851,YEAR($B$1),$B$1,180)</f>
        <v>14.8329000473022</v>
      </c>
      <c r="AF851">
        <f>IFERROR([1]!s_info_indexweight($A851,$B$1,"000016.SH"),"")</f>
        <v>0</v>
      </c>
      <c r="AG851">
        <f>IFERROR([1]!s_info_indexweight($A851,$B$1,"000300.SH"),"")</f>
        <v>0</v>
      </c>
      <c r="AH851">
        <f>IFERROR([1]!s_info_indexweight($A851,$B$1,"000905.SH"),"")</f>
        <v>0.13200000000000001</v>
      </c>
      <c r="AI851">
        <f>IFERROR([1]!s_info_indexweight($A851,$B$1,"000852.SH"),"")</f>
        <v>0</v>
      </c>
    </row>
    <row r="852" spans="1:35">
      <c r="A852" t="s">
        <v>884</v>
      </c>
      <c r="B852">
        <f>[1]!s_dq_close($A852,$B$1,3)</f>
        <v>108.36</v>
      </c>
      <c r="C852">
        <f>[1]!s_dq_volume($A852,$B$1)</f>
        <v>7282574</v>
      </c>
      <c r="D852">
        <f>[1]!s_dq_amount($A852,$B$1)</f>
        <v>796611008</v>
      </c>
      <c r="E852">
        <f>[1]!s_dq_turn($A852,$B$1)</f>
        <v>3.54816330735955</v>
      </c>
      <c r="F852">
        <f>[1]!S_VAL_MV($A852,$B$1)</f>
        <v>36338390550</v>
      </c>
      <c r="G852">
        <f>[1]!s_val_ev($A852,$B$1)</f>
        <v>36338390550</v>
      </c>
      <c r="H852">
        <f>[1]!s_val_ev1($A852,$B$1)</f>
        <v>36574865259.510002</v>
      </c>
      <c r="I852">
        <f>IFERROR([1]!s_mq_amount($A852,$B$1),"")</f>
        <v>1838480430</v>
      </c>
      <c r="J852">
        <f>[1]!s_val_pe_ttm($A852,$B$1)</f>
        <v>219.730392456055</v>
      </c>
      <c r="K852">
        <f>[1]!s_val_pb_lf($A852,$B$1)</f>
        <v>20.203363418579102</v>
      </c>
      <c r="L852">
        <f>[1]!s_val_dividendyield2($A852,$B$1)</f>
        <v>0.27872037937574501</v>
      </c>
      <c r="M852">
        <f>[1]!s_val_evtoebitda($A852,$B$1)</f>
        <v>187.87389174177</v>
      </c>
      <c r="N852">
        <f>[1]!s_risk_betar24($A852,$B$1)</f>
        <v>0.78210002183914196</v>
      </c>
      <c r="O852">
        <f>[1]!s_profitnotice_changeratio($A852,$B$1)</f>
        <v>0</v>
      </c>
      <c r="P852">
        <f>IFERROR([1]!i_pq_pctchange($A852,TEXT(DATE(YEAR($B$1),1,1),"yyyy-mm-dd"),$B$1),"")</f>
        <v>13.484564962624701</v>
      </c>
      <c r="Q852">
        <f>[1]!s_west_netprofit($A852,YEAR($B$1),$B$1,180)</f>
        <v>229016667</v>
      </c>
      <c r="R852">
        <f>[1]!s_west_eps($A852,YEAR($B$1),$B$1,180)</f>
        <v>0.68290001153945901</v>
      </c>
      <c r="S852">
        <f>[1]!s_west_instnum_np($A852,YEAR($B$1),$B$1,180)</f>
        <v>6</v>
      </c>
      <c r="T852">
        <f>[1]!s_west_stdnetprofit($A852,YEAR($B$1),$B$1,180)</f>
        <v>30114617</v>
      </c>
      <c r="U852">
        <f>[1]!s_west_mediannetprofit($A852,YEAR($B$1),$B$1,180)</f>
        <v>230495000</v>
      </c>
      <c r="V852">
        <f>[1]!s_west_maxnetprofit($A852,YEAR($B$1),$B$1,180)</f>
        <v>259000000</v>
      </c>
      <c r="W852">
        <f>[1]!s_west_minnetprofit($A852,YEAR($B$1),$B$1,180)</f>
        <v>180110000</v>
      </c>
      <c r="X852">
        <f>[1]!s_west_netprofit($A852,YEAR($B$1)+1,$B$1,180)</f>
        <v>282921667</v>
      </c>
      <c r="Y852">
        <f>[1]!s_west_eps($A852,YEAR($B$1)+1,$B$1,180)</f>
        <v>0.843699991703033</v>
      </c>
      <c r="Z852">
        <f>[1]!s_west_instnum_np($A852,YEAR($B$1)+1,$B$1,180)</f>
        <v>6</v>
      </c>
      <c r="AA852">
        <f>[1]!s_west_stdnetprofit($A852,YEAR($B$1)+1,$B$1,180)</f>
        <v>50098114</v>
      </c>
      <c r="AB852">
        <f>[1]!s_west_mediannetprofit($A852,YEAR($B$1)+1,$B$1,180)</f>
        <v>288000000</v>
      </c>
      <c r="AC852">
        <f>[1]!s_west_maxnetprofit($A852,YEAR($B$1)+1,$B$1,180)</f>
        <v>330000000</v>
      </c>
      <c r="AD852">
        <f>[1]!s_west_minnetprofit($A852,YEAR($B$1)+1,$B$1,180)</f>
        <v>199770000</v>
      </c>
      <c r="AE852">
        <f>[1]!s_west_avgroe($A852,YEAR($B$1),$B$1,180)</f>
        <v>11.1583003997803</v>
      </c>
      <c r="AF852">
        <f>IFERROR([1]!s_info_indexweight($A852,$B$1,"000016.SH"),"")</f>
        <v>0</v>
      </c>
      <c r="AG852">
        <f>IFERROR([1]!s_info_indexweight($A852,$B$1,"000300.SH"),"")</f>
        <v>0</v>
      </c>
      <c r="AH852">
        <f>IFERROR([1]!s_info_indexweight($A852,$B$1,"000905.SH"),"")</f>
        <v>0</v>
      </c>
      <c r="AI852">
        <f>IFERROR([1]!s_info_indexweight($A852,$B$1,"000852.SH"),"")</f>
        <v>0.20599999999999999</v>
      </c>
    </row>
    <row r="853" spans="1:35">
      <c r="A853" t="s">
        <v>885</v>
      </c>
      <c r="B853">
        <f>[1]!s_dq_close($A853,$B$1,3)</f>
        <v>24.42</v>
      </c>
      <c r="C853">
        <f>[1]!s_dq_volume($A853,$B$1)</f>
        <v>4503172</v>
      </c>
      <c r="D853">
        <f>[1]!s_dq_amount($A853,$B$1)</f>
        <v>110809711</v>
      </c>
      <c r="E853">
        <f>[1]!s_dq_turn($A853,$B$1)</f>
        <v>2.9136613470060801</v>
      </c>
      <c r="F853">
        <f>[1]!S_VAL_MV($A853,$B$1)</f>
        <v>9768244200</v>
      </c>
      <c r="G853">
        <f>[1]!s_val_ev($A853,$B$1)</f>
        <v>9768244200</v>
      </c>
      <c r="H853">
        <f>[1]!s_val_ev1($A853,$B$1)</f>
        <v>9770032384.9200001</v>
      </c>
      <c r="I853">
        <f>IFERROR([1]!s_mq_amount($A853,$B$1),"")</f>
        <v>221710121</v>
      </c>
      <c r="J853">
        <f>[1]!s_val_pe_ttm($A853,$B$1)</f>
        <v>38.428306579589801</v>
      </c>
      <c r="K853">
        <f>[1]!s_val_pb_lf($A853,$B$1)</f>
        <v>3.87336373329163</v>
      </c>
      <c r="L853">
        <f>[1]!s_val_dividendyield2($A853,$B$1)</f>
        <v>1.5356265356265399</v>
      </c>
      <c r="M853">
        <f>[1]!s_val_evtoebitda($A853,$B$1)</f>
        <v>31.5875855184273</v>
      </c>
      <c r="N853">
        <f>[1]!s_risk_betar24($A853,$B$1)</f>
        <v>0</v>
      </c>
      <c r="O853">
        <f>[1]!s_profitnotice_changeratio($A853,$B$1)</f>
        <v>0</v>
      </c>
      <c r="P853">
        <f>IFERROR([1]!i_pq_pctchange($A853,TEXT(DATE(YEAR($B$1),1,1),"yyyy-mm-dd"),$B$1),"")</f>
        <v>-22.5990491283677</v>
      </c>
      <c r="Q853">
        <f>[1]!s_west_netprofit($A853,YEAR($B$1),$B$1,180)</f>
        <v>0</v>
      </c>
      <c r="R853">
        <f>[1]!s_west_eps($A853,YEAR($B$1),$B$1,180)</f>
        <v>0</v>
      </c>
      <c r="S853">
        <f>[1]!s_west_instnum_np($A853,YEAR($B$1),$B$1,180)</f>
        <v>0</v>
      </c>
      <c r="T853">
        <f>[1]!s_west_stdnetprofit($A853,YEAR($B$1),$B$1,180)</f>
        <v>0</v>
      </c>
      <c r="U853">
        <f>[1]!s_west_mediannetprofit($A853,YEAR($B$1),$B$1,180)</f>
        <v>0</v>
      </c>
      <c r="V853">
        <f>[1]!s_west_maxnetprofit($A853,YEAR($B$1),$B$1,180)</f>
        <v>0</v>
      </c>
      <c r="W853">
        <f>[1]!s_west_minnetprofit($A853,YEAR($B$1),$B$1,180)</f>
        <v>0</v>
      </c>
      <c r="X853">
        <f>[1]!s_west_netprofit($A853,YEAR($B$1)+1,$B$1,180)</f>
        <v>0</v>
      </c>
      <c r="Y853">
        <f>[1]!s_west_eps($A853,YEAR($B$1)+1,$B$1,180)</f>
        <v>0</v>
      </c>
      <c r="Z853">
        <f>[1]!s_west_instnum_np($A853,YEAR($B$1)+1,$B$1,180)</f>
        <v>0</v>
      </c>
      <c r="AA853">
        <f>[1]!s_west_stdnetprofit($A853,YEAR($B$1)+1,$B$1,180)</f>
        <v>0</v>
      </c>
      <c r="AB853">
        <f>[1]!s_west_mediannetprofit($A853,YEAR($B$1)+1,$B$1,180)</f>
        <v>0</v>
      </c>
      <c r="AC853">
        <f>[1]!s_west_maxnetprofit($A853,YEAR($B$1)+1,$B$1,180)</f>
        <v>0</v>
      </c>
      <c r="AD853">
        <f>[1]!s_west_minnetprofit($A853,YEAR($B$1)+1,$B$1,180)</f>
        <v>0</v>
      </c>
      <c r="AE853">
        <f>[1]!s_west_avgroe($A853,YEAR($B$1),$B$1,180)</f>
        <v>0</v>
      </c>
      <c r="AF853">
        <f>IFERROR([1]!s_info_indexweight($A853,$B$1,"000016.SH"),"")</f>
        <v>0</v>
      </c>
      <c r="AG853">
        <f>IFERROR([1]!s_info_indexweight($A853,$B$1,"000300.SH"),"")</f>
        <v>0</v>
      </c>
      <c r="AH853">
        <f>IFERROR([1]!s_info_indexweight($A853,$B$1,"000905.SH"),"")</f>
        <v>0</v>
      </c>
      <c r="AI853">
        <f>IFERROR([1]!s_info_indexweight($A853,$B$1,"000852.SH"),"")</f>
        <v>3.2000000000000001E-2</v>
      </c>
    </row>
    <row r="854" spans="1:35">
      <c r="A854" t="s">
        <v>886</v>
      </c>
      <c r="B854">
        <f>[1]!s_dq_close($A854,$B$1,3)</f>
        <v>71.36</v>
      </c>
      <c r="C854">
        <f>[1]!s_dq_volume($A854,$B$1)</f>
        <v>1771300</v>
      </c>
      <c r="D854">
        <f>[1]!s_dq_amount($A854,$B$1)</f>
        <v>125488239</v>
      </c>
      <c r="E854">
        <f>[1]!s_dq_turn($A854,$B$1)</f>
        <v>6.0084803256445003</v>
      </c>
      <c r="F854">
        <f>[1]!S_VAL_MV($A854,$B$1)</f>
        <v>6085580800</v>
      </c>
      <c r="G854">
        <f>[1]!s_val_ev($A854,$B$1)</f>
        <v>6085580800</v>
      </c>
      <c r="H854">
        <f>[1]!s_val_ev1($A854,$B$1)</f>
        <v>6085580800</v>
      </c>
      <c r="I854">
        <f>IFERROR([1]!s_mq_amount($A854,$B$1),"")</f>
        <v>219076431</v>
      </c>
      <c r="J854">
        <f>[1]!s_val_pe_ttm($A854,$B$1)</f>
        <v>56.6638374328613</v>
      </c>
      <c r="K854">
        <f>[1]!s_val_pb_lf($A854,$B$1)</f>
        <v>6.1477193832397496</v>
      </c>
      <c r="L854">
        <f>[1]!s_val_dividendyield2($A854,$B$1)</f>
        <v>0.32931614349775801</v>
      </c>
      <c r="M854">
        <f>[1]!s_val_evtoebitda($A854,$B$1)</f>
        <v>50.781026469238398</v>
      </c>
      <c r="N854">
        <f>[1]!s_risk_betar24($A854,$B$1)</f>
        <v>0</v>
      </c>
      <c r="O854">
        <f>[1]!s_profitnotice_changeratio($A854,$B$1)</f>
        <v>0</v>
      </c>
      <c r="P854">
        <f>IFERROR([1]!i_pq_pctchange($A854,TEXT(DATE(YEAR($B$1),1,1),"yyyy-mm-dd"),$B$1),"")</f>
        <v>-27.213382292941699</v>
      </c>
      <c r="Q854">
        <f>[1]!s_west_netprofit($A854,YEAR($B$1),$B$1,180)</f>
        <v>165333333</v>
      </c>
      <c r="R854">
        <f>[1]!s_west_eps($A854,YEAR($B$1),$B$1,180)</f>
        <v>1.9386999607086199</v>
      </c>
      <c r="S854">
        <f>[1]!s_west_instnum_np($A854,YEAR($B$1),$B$1,180)</f>
        <v>3</v>
      </c>
      <c r="T854">
        <f>[1]!s_west_stdnetprofit($A854,YEAR($B$1),$B$1,180)</f>
        <v>36363902</v>
      </c>
      <c r="U854">
        <f>[1]!s_west_mediannetprofit($A854,YEAR($B$1),$B$1,180)</f>
        <v>149000000</v>
      </c>
      <c r="V854">
        <f>[1]!s_west_maxnetprofit($A854,YEAR($B$1),$B$1,180)</f>
        <v>207000000</v>
      </c>
      <c r="W854">
        <f>[1]!s_west_minnetprofit($A854,YEAR($B$1),$B$1,180)</f>
        <v>140000000</v>
      </c>
      <c r="X854">
        <f>[1]!s_west_netprofit($A854,YEAR($B$1)+1,$B$1,180)</f>
        <v>212666667</v>
      </c>
      <c r="Y854">
        <f>[1]!s_west_eps($A854,YEAR($B$1)+1,$B$1,180)</f>
        <v>2.4937000274658199</v>
      </c>
      <c r="Z854">
        <f>[1]!s_west_instnum_np($A854,YEAR($B$1)+1,$B$1,180)</f>
        <v>3</v>
      </c>
      <c r="AA854">
        <f>[1]!s_west_stdnetprofit($A854,YEAR($B$1)+1,$B$1,180)</f>
        <v>55734490</v>
      </c>
      <c r="AB854">
        <f>[1]!s_west_mediannetprofit($A854,YEAR($B$1)+1,$B$1,180)</f>
        <v>182000000</v>
      </c>
      <c r="AC854">
        <f>[1]!s_west_maxnetprofit($A854,YEAR($B$1)+1,$B$1,180)</f>
        <v>277000000</v>
      </c>
      <c r="AD854">
        <f>[1]!s_west_minnetprofit($A854,YEAR($B$1)+1,$B$1,180)</f>
        <v>179000000</v>
      </c>
      <c r="AE854">
        <f>[1]!s_west_avgroe($A854,YEAR($B$1),$B$1,180)</f>
        <v>14.713299751281699</v>
      </c>
      <c r="AF854">
        <f>IFERROR([1]!s_info_indexweight($A854,$B$1,"000016.SH"),"")</f>
        <v>0</v>
      </c>
      <c r="AG854">
        <f>IFERROR([1]!s_info_indexweight($A854,$B$1,"000300.SH"),"")</f>
        <v>0</v>
      </c>
      <c r="AH854">
        <f>IFERROR([1]!s_info_indexweight($A854,$B$1,"000905.SH"),"")</f>
        <v>0</v>
      </c>
      <c r="AI854">
        <f>IFERROR([1]!s_info_indexweight($A854,$B$1,"000852.SH"),"")</f>
        <v>1.9E-2</v>
      </c>
    </row>
    <row r="855" spans="1:35">
      <c r="A855" t="s">
        <v>887</v>
      </c>
      <c r="B855">
        <f>[1]!s_dq_close($A855,$B$1,3)</f>
        <v>26.55</v>
      </c>
      <c r="C855">
        <f>[1]!s_dq_volume($A855,$B$1)</f>
        <v>18763150</v>
      </c>
      <c r="D855">
        <f>[1]!s_dq_amount($A855,$B$1)</f>
        <v>500326194</v>
      </c>
      <c r="E855">
        <f>[1]!s_dq_turn($A855,$B$1)</f>
        <v>14.657565815170701</v>
      </c>
      <c r="F855">
        <f>[1]!S_VAL_MV($A855,$B$1)</f>
        <v>10620265500</v>
      </c>
      <c r="G855">
        <f>[1]!s_val_ev($A855,$B$1)</f>
        <v>10620265500</v>
      </c>
      <c r="H855">
        <f>[1]!s_val_ev1($A855,$B$1)</f>
        <v>11453077425.889999</v>
      </c>
      <c r="I855">
        <f>IFERROR([1]!s_mq_amount($A855,$B$1),"")</f>
        <v>1183277320</v>
      </c>
      <c r="J855">
        <f>[1]!s_val_pe_ttm($A855,$B$1)</f>
        <v>133.12886047363301</v>
      </c>
      <c r="K855">
        <f>[1]!s_val_pb_lf($A855,$B$1)</f>
        <v>4.3490061759948704</v>
      </c>
      <c r="L855">
        <f>[1]!s_val_dividendyield2($A855,$B$1)</f>
        <v>0</v>
      </c>
      <c r="M855">
        <f>[1]!s_val_evtoebitda($A855,$B$1)</f>
        <v>47.7818310220255</v>
      </c>
      <c r="N855">
        <f>[1]!s_risk_betar24($A855,$B$1)</f>
        <v>0</v>
      </c>
      <c r="O855">
        <f>[1]!s_profitnotice_changeratio($A855,$B$1)</f>
        <v>0</v>
      </c>
      <c r="P855">
        <f>IFERROR([1]!i_pq_pctchange($A855,TEXT(DATE(YEAR($B$1),1,1),"yyyy-mm-dd"),$B$1),"")</f>
        <v>9.9834299917149991</v>
      </c>
      <c r="Q855">
        <f>[1]!s_west_netprofit($A855,YEAR($B$1),$B$1,180)</f>
        <v>117200000</v>
      </c>
      <c r="R855">
        <f>[1]!s_west_eps($A855,YEAR($B$1),$B$1,180)</f>
        <v>0.29300001263618503</v>
      </c>
      <c r="S855">
        <f>[1]!s_west_instnum_np($A855,YEAR($B$1),$B$1,180)</f>
        <v>1</v>
      </c>
      <c r="T855">
        <f>[1]!s_west_stdnetprofit($A855,YEAR($B$1),$B$1,180)</f>
        <v>0</v>
      </c>
      <c r="U855">
        <f>[1]!s_west_mediannetprofit($A855,YEAR($B$1),$B$1,180)</f>
        <v>117200000</v>
      </c>
      <c r="V855">
        <f>[1]!s_west_maxnetprofit($A855,YEAR($B$1),$B$1,180)</f>
        <v>117200000</v>
      </c>
      <c r="W855">
        <f>[1]!s_west_minnetprofit($A855,YEAR($B$1),$B$1,180)</f>
        <v>117200000</v>
      </c>
      <c r="X855">
        <f>[1]!s_west_netprofit($A855,YEAR($B$1)+1,$B$1,180)</f>
        <v>223810000</v>
      </c>
      <c r="Y855">
        <f>[1]!s_west_eps($A855,YEAR($B$1)+1,$B$1,180)</f>
        <v>0.55949997901916504</v>
      </c>
      <c r="Z855">
        <f>[1]!s_west_instnum_np($A855,YEAR($B$1)+1,$B$1,180)</f>
        <v>1</v>
      </c>
      <c r="AA855">
        <f>[1]!s_west_stdnetprofit($A855,YEAR($B$1)+1,$B$1,180)</f>
        <v>0</v>
      </c>
      <c r="AB855">
        <f>[1]!s_west_mediannetprofit($A855,YEAR($B$1)+1,$B$1,180)</f>
        <v>223810000</v>
      </c>
      <c r="AC855">
        <f>[1]!s_west_maxnetprofit($A855,YEAR($B$1)+1,$B$1,180)</f>
        <v>223810000</v>
      </c>
      <c r="AD855">
        <f>[1]!s_west_minnetprofit($A855,YEAR($B$1)+1,$B$1,180)</f>
        <v>223810000</v>
      </c>
      <c r="AE855">
        <f>[1]!s_west_avgroe($A855,YEAR($B$1),$B$1,180)</f>
        <v>4.6100001335143999</v>
      </c>
      <c r="AF855">
        <f>IFERROR([1]!s_info_indexweight($A855,$B$1,"000016.SH"),"")</f>
        <v>0</v>
      </c>
      <c r="AG855">
        <f>IFERROR([1]!s_info_indexweight($A855,$B$1,"000300.SH"),"")</f>
        <v>0</v>
      </c>
      <c r="AH855">
        <f>IFERROR([1]!s_info_indexweight($A855,$B$1,"000905.SH"),"")</f>
        <v>0</v>
      </c>
      <c r="AI855">
        <f>IFERROR([1]!s_info_indexweight($A855,$B$1,"000852.SH"),"")</f>
        <v>3.6999999999999998E-2</v>
      </c>
    </row>
    <row r="856" spans="1:35">
      <c r="A856" t="s">
        <v>888</v>
      </c>
      <c r="B856">
        <f>[1]!s_dq_close($A856,$B$1,3)</f>
        <v>59.23</v>
      </c>
      <c r="C856">
        <f>[1]!s_dq_volume($A856,$B$1)</f>
        <v>2766027</v>
      </c>
      <c r="D856">
        <f>[1]!s_dq_amount($A856,$B$1)</f>
        <v>162665980</v>
      </c>
      <c r="E856">
        <f>[1]!s_dq_turn($A856,$B$1)</f>
        <v>2.32114303178433</v>
      </c>
      <c r="F856">
        <f>[1]!S_VAL_MV($A856,$B$1)</f>
        <v>10627396530.84</v>
      </c>
      <c r="G856">
        <f>[1]!s_val_ev($A856,$B$1)</f>
        <v>10627396530.84</v>
      </c>
      <c r="H856">
        <f>[1]!s_val_ev1($A856,$B$1)</f>
        <v>11845401260.280001</v>
      </c>
      <c r="I856">
        <f>IFERROR([1]!s_mq_amount($A856,$B$1),"")</f>
        <v>406570368</v>
      </c>
      <c r="J856">
        <f>[1]!s_val_pe_ttm($A856,$B$1)</f>
        <v>49.239513397216797</v>
      </c>
      <c r="K856">
        <f>[1]!s_val_pb_lf($A856,$B$1)</f>
        <v>5.14756202697754</v>
      </c>
      <c r="L856">
        <f>[1]!s_val_dividendyield2($A856,$B$1)</f>
        <v>0.16376836062805999</v>
      </c>
      <c r="M856">
        <f>[1]!s_val_evtoebitda($A856,$B$1)</f>
        <v>38.093585743006599</v>
      </c>
      <c r="N856">
        <f>[1]!s_risk_betar24($A856,$B$1)</f>
        <v>0</v>
      </c>
      <c r="O856">
        <f>[1]!s_profitnotice_changeratio($A856,$B$1)</f>
        <v>0</v>
      </c>
      <c r="P856">
        <f>IFERROR([1]!i_pq_pctchange($A856,TEXT(DATE(YEAR($B$1),1,1),"yyyy-mm-dd"),$B$1),"")</f>
        <v>2.6872399445214898</v>
      </c>
      <c r="Q856">
        <f>[1]!s_west_netprofit($A856,YEAR($B$1),$B$1,180)</f>
        <v>301000000</v>
      </c>
      <c r="R856">
        <f>[1]!s_west_eps($A856,YEAR($B$1),$B$1,180)</f>
        <v>1.67760002613068</v>
      </c>
      <c r="S856">
        <f>[1]!s_west_instnum_np($A856,YEAR($B$1),$B$1,180)</f>
        <v>1</v>
      </c>
      <c r="T856">
        <f>[1]!s_west_stdnetprofit($A856,YEAR($B$1),$B$1,180)</f>
        <v>0</v>
      </c>
      <c r="U856">
        <f>[1]!s_west_mediannetprofit($A856,YEAR($B$1),$B$1,180)</f>
        <v>301000000</v>
      </c>
      <c r="V856">
        <f>[1]!s_west_maxnetprofit($A856,YEAR($B$1),$B$1,180)</f>
        <v>301000000</v>
      </c>
      <c r="W856">
        <f>[1]!s_west_minnetprofit($A856,YEAR($B$1),$B$1,180)</f>
        <v>301000000</v>
      </c>
      <c r="X856">
        <f>[1]!s_west_netprofit($A856,YEAR($B$1)+1,$B$1,180)</f>
        <v>407000000</v>
      </c>
      <c r="Y856">
        <f>[1]!s_west_eps($A856,YEAR($B$1)+1,$B$1,180)</f>
        <v>2.26830005645752</v>
      </c>
      <c r="Z856">
        <f>[1]!s_west_instnum_np($A856,YEAR($B$1)+1,$B$1,180)</f>
        <v>1</v>
      </c>
      <c r="AA856">
        <f>[1]!s_west_stdnetprofit($A856,YEAR($B$1)+1,$B$1,180)</f>
        <v>0</v>
      </c>
      <c r="AB856">
        <f>[1]!s_west_mediannetprofit($A856,YEAR($B$1)+1,$B$1,180)</f>
        <v>407000000</v>
      </c>
      <c r="AC856">
        <f>[1]!s_west_maxnetprofit($A856,YEAR($B$1)+1,$B$1,180)</f>
        <v>407000000</v>
      </c>
      <c r="AD856">
        <f>[1]!s_west_minnetprofit($A856,YEAR($B$1)+1,$B$1,180)</f>
        <v>407000000</v>
      </c>
      <c r="AE856">
        <f>[1]!s_west_avgroe($A856,YEAR($B$1),$B$1,180)</f>
        <v>13</v>
      </c>
      <c r="AF856">
        <f>IFERROR([1]!s_info_indexweight($A856,$B$1,"000016.SH"),"")</f>
        <v>0</v>
      </c>
      <c r="AG856">
        <f>IFERROR([1]!s_info_indexweight($A856,$B$1,"000300.SH"),"")</f>
        <v>0</v>
      </c>
      <c r="AH856">
        <f>IFERROR([1]!s_info_indexweight($A856,$B$1,"000905.SH"),"")</f>
        <v>0</v>
      </c>
      <c r="AI856">
        <f>IFERROR([1]!s_info_indexweight($A856,$B$1,"000852.SH"),"")</f>
        <v>7.0000000000000007E-2</v>
      </c>
    </row>
    <row r="857" spans="1:35">
      <c r="A857" t="s">
        <v>889</v>
      </c>
      <c r="B857">
        <f>[1]!s_dq_close($A857,$B$1,3)</f>
        <v>151.80000000000001</v>
      </c>
      <c r="C857">
        <f>[1]!s_dq_volume($A857,$B$1)</f>
        <v>1237360</v>
      </c>
      <c r="D857">
        <f>[1]!s_dq_amount($A857,$B$1)</f>
        <v>189972784</v>
      </c>
      <c r="E857">
        <f>[1]!s_dq_turn($A857,$B$1)</f>
        <v>3.5901971161434698</v>
      </c>
      <c r="F857">
        <f>[1]!S_VAL_MV($A857,$B$1)</f>
        <v>14033606400</v>
      </c>
      <c r="G857">
        <f>[1]!s_val_ev($A857,$B$1)</f>
        <v>14033606400</v>
      </c>
      <c r="H857">
        <f>[1]!s_val_ev1($A857,$B$1)</f>
        <v>14854790706.540001</v>
      </c>
      <c r="I857">
        <f>IFERROR([1]!s_mq_amount($A857,$B$1),"")</f>
        <v>320178160</v>
      </c>
      <c r="J857">
        <f>[1]!s_val_pe_ttm($A857,$B$1)</f>
        <v>24.159366607666001</v>
      </c>
      <c r="K857">
        <f>[1]!s_val_pb_lf($A857,$B$1)</f>
        <v>3.7427096366882302</v>
      </c>
      <c r="L857">
        <f>[1]!s_val_dividendyield2($A857,$B$1)</f>
        <v>0.92786537279540604</v>
      </c>
      <c r="M857">
        <f>[1]!s_val_evtoebitda($A857,$B$1)</f>
        <v>18.040169115680602</v>
      </c>
      <c r="N857">
        <f>[1]!s_risk_betar24($A857,$B$1)</f>
        <v>2.0030000209808301</v>
      </c>
      <c r="O857">
        <f>[1]!s_profitnotice_changeratio($A857,$B$1)</f>
        <v>0</v>
      </c>
      <c r="P857">
        <f>IFERROR([1]!i_pq_pctchange($A857,TEXT(DATE(YEAR($B$1),1,1),"yyyy-mm-dd"),$B$1),"")</f>
        <v>-7.2699397087361399</v>
      </c>
      <c r="Q857">
        <f>[1]!s_west_netprofit($A857,YEAR($B$1),$B$1,180)</f>
        <v>730000000</v>
      </c>
      <c r="R857">
        <f>[1]!s_west_eps($A857,YEAR($B$1),$B$1,180)</f>
        <v>7.8962998390197798</v>
      </c>
      <c r="S857">
        <f>[1]!s_west_instnum_np($A857,YEAR($B$1),$B$1,180)</f>
        <v>2</v>
      </c>
      <c r="T857">
        <f>[1]!s_west_stdnetprofit($A857,YEAR($B$1),$B$1,180)</f>
        <v>107480231</v>
      </c>
      <c r="U857">
        <f>[1]!s_west_mediannetprofit($A857,YEAR($B$1),$B$1,180)</f>
        <v>730000000</v>
      </c>
      <c r="V857">
        <f>[1]!s_west_maxnetprofit($A857,YEAR($B$1),$B$1,180)</f>
        <v>806000000</v>
      </c>
      <c r="W857">
        <f>[1]!s_west_minnetprofit($A857,YEAR($B$1),$B$1,180)</f>
        <v>654000000</v>
      </c>
      <c r="X857">
        <f>[1]!s_west_netprofit($A857,YEAR($B$1)+1,$B$1,180)</f>
        <v>933000000</v>
      </c>
      <c r="Y857">
        <f>[1]!s_west_eps($A857,YEAR($B$1)+1,$B$1,180)</f>
        <v>10.092200279235801</v>
      </c>
      <c r="Z857">
        <f>[1]!s_west_instnum_np($A857,YEAR($B$1)+1,$B$1,180)</f>
        <v>2</v>
      </c>
      <c r="AA857">
        <f>[1]!s_west_stdnetprofit($A857,YEAR($B$1)+1,$B$1,180)</f>
        <v>244658946</v>
      </c>
      <c r="AB857">
        <f>[1]!s_west_mediannetprofit($A857,YEAR($B$1)+1,$B$1,180)</f>
        <v>933000000</v>
      </c>
      <c r="AC857">
        <f>[1]!s_west_maxnetprofit($A857,YEAR($B$1)+1,$B$1,180)</f>
        <v>1106000000</v>
      </c>
      <c r="AD857">
        <f>[1]!s_west_minnetprofit($A857,YEAR($B$1)+1,$B$1,180)</f>
        <v>760000000</v>
      </c>
      <c r="AE857">
        <f>[1]!s_west_avgroe($A857,YEAR($B$1),$B$1,180)</f>
        <v>16.350000381469702</v>
      </c>
      <c r="AF857">
        <f>IFERROR([1]!s_info_indexweight($A857,$B$1,"000016.SH"),"")</f>
        <v>0</v>
      </c>
      <c r="AG857">
        <f>IFERROR([1]!s_info_indexweight($A857,$B$1,"000300.SH"),"")</f>
        <v>0</v>
      </c>
      <c r="AH857">
        <f>IFERROR([1]!s_info_indexweight($A857,$B$1,"000905.SH"),"")</f>
        <v>0</v>
      </c>
      <c r="AI857">
        <f>IFERROR([1]!s_info_indexweight($A857,$B$1,"000852.SH"),"")</f>
        <v>6.3E-2</v>
      </c>
    </row>
    <row r="858" spans="1:35">
      <c r="A858" t="s">
        <v>890</v>
      </c>
      <c r="B858">
        <f>[1]!s_dq_close($A858,$B$1,3)</f>
        <v>104.24</v>
      </c>
      <c r="C858">
        <f>[1]!s_dq_volume($A858,$B$1)</f>
        <v>784152</v>
      </c>
      <c r="D858">
        <f>[1]!s_dq_amount($A858,$B$1)</f>
        <v>82267360</v>
      </c>
      <c r="E858">
        <f>[1]!s_dq_turn($A858,$B$1)</f>
        <v>3.35704155383086</v>
      </c>
      <c r="F858">
        <f>[1]!S_VAL_MV($A858,$B$1)</f>
        <v>7296800000</v>
      </c>
      <c r="G858">
        <f>[1]!s_val_ev($A858,$B$1)</f>
        <v>7296800000</v>
      </c>
      <c r="H858">
        <f>[1]!s_val_ev1($A858,$B$1)</f>
        <v>7702256311.6400003</v>
      </c>
      <c r="I858">
        <f>IFERROR([1]!s_mq_amount($A858,$B$1),"")</f>
        <v>163240339</v>
      </c>
      <c r="J858">
        <f>[1]!s_val_pe_ttm($A858,$B$1)</f>
        <v>128.11337280273401</v>
      </c>
      <c r="K858">
        <f>[1]!s_val_pb_lf($A858,$B$1)</f>
        <v>7.8159041404724103</v>
      </c>
      <c r="L858">
        <f>[1]!s_val_dividendyield2($A858,$B$1)</f>
        <v>7.3867996930161203E-2</v>
      </c>
      <c r="M858">
        <f>[1]!s_val_evtoebitda($A858,$B$1)</f>
        <v>96.337624229175404</v>
      </c>
      <c r="N858">
        <f>[1]!s_risk_betar24($A858,$B$1)</f>
        <v>0</v>
      </c>
      <c r="O858">
        <f>[1]!s_profitnotice_changeratio($A858,$B$1)</f>
        <v>0</v>
      </c>
      <c r="P858">
        <f>IFERROR([1]!i_pq_pctchange($A858,TEXT(DATE(YEAR($B$1),1,1),"yyyy-mm-dd"),$B$1),"")</f>
        <v>-14.6373832332061</v>
      </c>
      <c r="Q858">
        <f>[1]!s_west_netprofit($A858,YEAR($B$1),$B$1,180)</f>
        <v>0</v>
      </c>
      <c r="R858">
        <f>[1]!s_west_eps($A858,YEAR($B$1),$B$1,180)</f>
        <v>0</v>
      </c>
      <c r="S858">
        <f>[1]!s_west_instnum_np($A858,YEAR($B$1),$B$1,180)</f>
        <v>0</v>
      </c>
      <c r="T858">
        <f>[1]!s_west_stdnetprofit($A858,YEAR($B$1),$B$1,180)</f>
        <v>0</v>
      </c>
      <c r="U858">
        <f>[1]!s_west_mediannetprofit($A858,YEAR($B$1),$B$1,180)</f>
        <v>0</v>
      </c>
      <c r="V858">
        <f>[1]!s_west_maxnetprofit($A858,YEAR($B$1),$B$1,180)</f>
        <v>0</v>
      </c>
      <c r="W858">
        <f>[1]!s_west_minnetprofit($A858,YEAR($B$1),$B$1,180)</f>
        <v>0</v>
      </c>
      <c r="X858">
        <f>[1]!s_west_netprofit($A858,YEAR($B$1)+1,$B$1,180)</f>
        <v>0</v>
      </c>
      <c r="Y858">
        <f>[1]!s_west_eps($A858,YEAR($B$1)+1,$B$1,180)</f>
        <v>0</v>
      </c>
      <c r="Z858">
        <f>[1]!s_west_instnum_np($A858,YEAR($B$1)+1,$B$1,180)</f>
        <v>0</v>
      </c>
      <c r="AA858">
        <f>[1]!s_west_stdnetprofit($A858,YEAR($B$1)+1,$B$1,180)</f>
        <v>0</v>
      </c>
      <c r="AB858">
        <f>[1]!s_west_mediannetprofit($A858,YEAR($B$1)+1,$B$1,180)</f>
        <v>0</v>
      </c>
      <c r="AC858">
        <f>[1]!s_west_maxnetprofit($A858,YEAR($B$1)+1,$B$1,180)</f>
        <v>0</v>
      </c>
      <c r="AD858">
        <f>[1]!s_west_minnetprofit($A858,YEAR($B$1)+1,$B$1,180)</f>
        <v>0</v>
      </c>
      <c r="AE858">
        <f>[1]!s_west_avgroe($A858,YEAR($B$1),$B$1,180)</f>
        <v>0</v>
      </c>
      <c r="AF858">
        <f>IFERROR([1]!s_info_indexweight($A858,$B$1,"000016.SH"),"")</f>
        <v>0</v>
      </c>
      <c r="AG858">
        <f>IFERROR([1]!s_info_indexweight($A858,$B$1,"000300.SH"),"")</f>
        <v>0</v>
      </c>
      <c r="AH858">
        <f>IFERROR([1]!s_info_indexweight($A858,$B$1,"000905.SH"),"")</f>
        <v>0</v>
      </c>
      <c r="AI858">
        <f>IFERROR([1]!s_info_indexweight($A858,$B$1,"000852.SH"),"")</f>
        <v>2.4E-2</v>
      </c>
    </row>
    <row r="859" spans="1:35">
      <c r="A859" t="s">
        <v>891</v>
      </c>
      <c r="B859">
        <f>[1]!s_dq_close($A859,$B$1,3)</f>
        <v>99.84</v>
      </c>
      <c r="C859">
        <f>[1]!s_dq_volume($A859,$B$1)</f>
        <v>1047162</v>
      </c>
      <c r="D859">
        <f>[1]!s_dq_amount($A859,$B$1)</f>
        <v>103783090</v>
      </c>
      <c r="E859">
        <f>[1]!s_dq_turn($A859,$B$1)</f>
        <v>3.24615837686191</v>
      </c>
      <c r="F859">
        <f>[1]!S_VAL_MV($A859,$B$1)</f>
        <v>10435626240</v>
      </c>
      <c r="G859">
        <f>[1]!s_val_ev($A859,$B$1)</f>
        <v>10435626240</v>
      </c>
      <c r="H859">
        <f>[1]!s_val_ev1($A859,$B$1)</f>
        <v>10505298563.959999</v>
      </c>
      <c r="I859">
        <f>IFERROR([1]!s_mq_amount($A859,$B$1),"")</f>
        <v>200593235</v>
      </c>
      <c r="J859">
        <f>[1]!s_val_pe_ttm($A859,$B$1)</f>
        <v>66.513114929199205</v>
      </c>
      <c r="K859">
        <f>[1]!s_val_pb_lf($A859,$B$1)</f>
        <v>8.2184286117553693</v>
      </c>
      <c r="L859">
        <f>[1]!s_val_dividendyield2($A859,$B$1)</f>
        <v>0.50080128205128205</v>
      </c>
      <c r="M859">
        <f>[1]!s_val_evtoebitda($A859,$B$1)</f>
        <v>54.8442743820465</v>
      </c>
      <c r="N859">
        <f>[1]!s_risk_betar24($A859,$B$1)</f>
        <v>0</v>
      </c>
      <c r="O859">
        <f>[1]!s_profitnotice_changeratio($A859,$B$1)</f>
        <v>0</v>
      </c>
      <c r="P859">
        <f>IFERROR([1]!i_pq_pctchange($A859,TEXT(DATE(YEAR($B$1),1,1),"yyyy-mm-dd"),$B$1),"")</f>
        <v>-23.0875895539635</v>
      </c>
      <c r="Q859">
        <f>[1]!s_west_netprofit($A859,YEAR($B$1),$B$1,180)</f>
        <v>230000000</v>
      </c>
      <c r="R859">
        <f>[1]!s_west_eps($A859,YEAR($B$1),$B$1,180)</f>
        <v>2.1905000209808301</v>
      </c>
      <c r="S859">
        <f>[1]!s_west_instnum_np($A859,YEAR($B$1),$B$1,180)</f>
        <v>1</v>
      </c>
      <c r="T859">
        <f>[1]!s_west_stdnetprofit($A859,YEAR($B$1),$B$1,180)</f>
        <v>0</v>
      </c>
      <c r="U859">
        <f>[1]!s_west_mediannetprofit($A859,YEAR($B$1),$B$1,180)</f>
        <v>230000000</v>
      </c>
      <c r="V859">
        <f>[1]!s_west_maxnetprofit($A859,YEAR($B$1),$B$1,180)</f>
        <v>230000000</v>
      </c>
      <c r="W859">
        <f>[1]!s_west_minnetprofit($A859,YEAR($B$1),$B$1,180)</f>
        <v>230000000</v>
      </c>
      <c r="X859">
        <f>[1]!s_west_netprofit($A859,YEAR($B$1)+1,$B$1,180)</f>
        <v>309000000</v>
      </c>
      <c r="Y859">
        <f>[1]!s_west_eps($A859,YEAR($B$1)+1,$B$1,180)</f>
        <v>2.9563000202178999</v>
      </c>
      <c r="Z859">
        <f>[1]!s_west_instnum_np($A859,YEAR($B$1)+1,$B$1,180)</f>
        <v>1</v>
      </c>
      <c r="AA859">
        <f>[1]!s_west_stdnetprofit($A859,YEAR($B$1)+1,$B$1,180)</f>
        <v>0</v>
      </c>
      <c r="AB859">
        <f>[1]!s_west_mediannetprofit($A859,YEAR($B$1)+1,$B$1,180)</f>
        <v>309000000</v>
      </c>
      <c r="AC859">
        <f>[1]!s_west_maxnetprofit($A859,YEAR($B$1)+1,$B$1,180)</f>
        <v>309000000</v>
      </c>
      <c r="AD859">
        <f>[1]!s_west_minnetprofit($A859,YEAR($B$1)+1,$B$1,180)</f>
        <v>309000000</v>
      </c>
      <c r="AE859">
        <f>[1]!s_west_avgroe($A859,YEAR($B$1),$B$1,180)</f>
        <v>17.600000381469702</v>
      </c>
      <c r="AF859">
        <f>IFERROR([1]!s_info_indexweight($A859,$B$1,"000016.SH"),"")</f>
        <v>0</v>
      </c>
      <c r="AG859">
        <f>IFERROR([1]!s_info_indexweight($A859,$B$1,"000300.SH"),"")</f>
        <v>0</v>
      </c>
      <c r="AH859">
        <f>IFERROR([1]!s_info_indexweight($A859,$B$1,"000905.SH"),"")</f>
        <v>0</v>
      </c>
      <c r="AI859">
        <f>IFERROR([1]!s_info_indexweight($A859,$B$1,"000852.SH"),"")</f>
        <v>4.5999999999999999E-2</v>
      </c>
    </row>
    <row r="860" spans="1:35">
      <c r="A860" t="s">
        <v>892</v>
      </c>
      <c r="B860">
        <f>[1]!s_dq_close($A860,$B$1,3)</f>
        <v>16.25</v>
      </c>
      <c r="C860">
        <f>[1]!s_dq_volume($A860,$B$1)</f>
        <v>1590380</v>
      </c>
      <c r="D860">
        <f>[1]!s_dq_amount($A860,$B$1)</f>
        <v>26151658</v>
      </c>
      <c r="E860">
        <f>[1]!s_dq_turn($A860,$B$1)</f>
        <v>0.76277441021398495</v>
      </c>
      <c r="F860">
        <f>[1]!S_VAL_MV($A860,$B$1)</f>
        <v>6960356617.5</v>
      </c>
      <c r="G860">
        <f>[1]!s_val_ev($A860,$B$1)</f>
        <v>6960356617.5</v>
      </c>
      <c r="H860">
        <f>[1]!s_val_ev1($A860,$B$1)</f>
        <v>6960356617.5</v>
      </c>
      <c r="I860">
        <f>IFERROR([1]!s_mq_amount($A860,$B$1),"")</f>
        <v>52380770</v>
      </c>
      <c r="J860">
        <f>[1]!s_val_pe_ttm($A860,$B$1)</f>
        <v>58.630699157714801</v>
      </c>
      <c r="K860">
        <f>[1]!s_val_pb_lf($A860,$B$1)</f>
        <v>5.0823903083801296</v>
      </c>
      <c r="L860">
        <f>[1]!s_val_dividendyield2($A860,$B$1)</f>
        <v>0.62769230769230799</v>
      </c>
      <c r="M860">
        <f>[1]!s_val_evtoebitda($A860,$B$1)</f>
        <v>37.594353965009098</v>
      </c>
      <c r="N860">
        <f>[1]!s_risk_betar24($A860,$B$1)</f>
        <v>0</v>
      </c>
      <c r="O860">
        <f>[1]!s_profitnotice_changeratio($A860,$B$1)</f>
        <v>0</v>
      </c>
      <c r="P860">
        <f>IFERROR([1]!i_pq_pctchange($A860,TEXT(DATE(YEAR($B$1),1,1),"yyyy-mm-dd"),$B$1),"")</f>
        <v>-24.5589600742804</v>
      </c>
      <c r="Q860">
        <f>[1]!s_west_netprofit($A860,YEAR($B$1),$B$1,180)</f>
        <v>0</v>
      </c>
      <c r="R860">
        <f>[1]!s_west_eps($A860,YEAR($B$1),$B$1,180)</f>
        <v>0</v>
      </c>
      <c r="S860">
        <f>[1]!s_west_instnum_np($A860,YEAR($B$1),$B$1,180)</f>
        <v>0</v>
      </c>
      <c r="T860">
        <f>[1]!s_west_stdnetprofit($A860,YEAR($B$1),$B$1,180)</f>
        <v>0</v>
      </c>
      <c r="U860">
        <f>[1]!s_west_mediannetprofit($A860,YEAR($B$1),$B$1,180)</f>
        <v>0</v>
      </c>
      <c r="V860">
        <f>[1]!s_west_maxnetprofit($A860,YEAR($B$1),$B$1,180)</f>
        <v>0</v>
      </c>
      <c r="W860">
        <f>[1]!s_west_minnetprofit($A860,YEAR($B$1),$B$1,180)</f>
        <v>0</v>
      </c>
      <c r="X860">
        <f>[1]!s_west_netprofit($A860,YEAR($B$1)+1,$B$1,180)</f>
        <v>0</v>
      </c>
      <c r="Y860">
        <f>[1]!s_west_eps($A860,YEAR($B$1)+1,$B$1,180)</f>
        <v>0</v>
      </c>
      <c r="Z860">
        <f>[1]!s_west_instnum_np($A860,YEAR($B$1)+1,$B$1,180)</f>
        <v>0</v>
      </c>
      <c r="AA860">
        <f>[1]!s_west_stdnetprofit($A860,YEAR($B$1)+1,$B$1,180)</f>
        <v>0</v>
      </c>
      <c r="AB860">
        <f>[1]!s_west_mediannetprofit($A860,YEAR($B$1)+1,$B$1,180)</f>
        <v>0</v>
      </c>
      <c r="AC860">
        <f>[1]!s_west_maxnetprofit($A860,YEAR($B$1)+1,$B$1,180)</f>
        <v>0</v>
      </c>
      <c r="AD860">
        <f>[1]!s_west_minnetprofit($A860,YEAR($B$1)+1,$B$1,180)</f>
        <v>0</v>
      </c>
      <c r="AE860">
        <f>[1]!s_west_avgroe($A860,YEAR($B$1),$B$1,180)</f>
        <v>0</v>
      </c>
      <c r="AF860">
        <f>IFERROR([1]!s_info_indexweight($A860,$B$1,"000016.SH"),"")</f>
        <v>0</v>
      </c>
      <c r="AG860">
        <f>IFERROR([1]!s_info_indexweight($A860,$B$1,"000300.SH"),"")</f>
        <v>0</v>
      </c>
      <c r="AH860">
        <f>IFERROR([1]!s_info_indexweight($A860,$B$1,"000905.SH"),"")</f>
        <v>0</v>
      </c>
      <c r="AI860">
        <f>IFERROR([1]!s_info_indexweight($A860,$B$1,"000852.SH"),"")</f>
        <v>1.0999999999999999E-2</v>
      </c>
    </row>
    <row r="861" spans="1:35">
      <c r="A861" t="s">
        <v>893</v>
      </c>
      <c r="B861">
        <f>[1]!s_dq_close($A861,$B$1,3)</f>
        <v>69.78</v>
      </c>
      <c r="C861">
        <f>[1]!s_dq_volume($A861,$B$1)</f>
        <v>3457798</v>
      </c>
      <c r="D861">
        <f>[1]!s_dq_amount($A861,$B$1)</f>
        <v>241330372</v>
      </c>
      <c r="E861">
        <f>[1]!s_dq_turn($A861,$B$1)</f>
        <v>2.0956504307119301</v>
      </c>
      <c r="F861">
        <f>[1]!S_VAL_MV($A861,$B$1)</f>
        <v>28952406262.68</v>
      </c>
      <c r="G861">
        <f>[1]!s_val_ev($A861,$B$1)</f>
        <v>28952406262.68</v>
      </c>
      <c r="H861">
        <f>[1]!s_val_ev1($A861,$B$1)</f>
        <v>29110234780.950001</v>
      </c>
      <c r="I861">
        <f>IFERROR([1]!s_mq_amount($A861,$B$1),"")</f>
        <v>737643717</v>
      </c>
      <c r="J861">
        <f>[1]!s_val_pe_ttm($A861,$B$1)</f>
        <v>36.557865142822301</v>
      </c>
      <c r="K861">
        <f>[1]!s_val_pb_lf($A861,$B$1)</f>
        <v>8.5889234542846697</v>
      </c>
      <c r="L861">
        <f>[1]!s_val_dividendyield2($A861,$B$1)</f>
        <v>0.85984522785898498</v>
      </c>
      <c r="M861">
        <f>[1]!s_val_evtoebitda($A861,$B$1)</f>
        <v>31.639384545256998</v>
      </c>
      <c r="N861">
        <f>[1]!s_risk_betar24($A861,$B$1)</f>
        <v>0</v>
      </c>
      <c r="O861">
        <f>[1]!s_profitnotice_changeratio($A861,$B$1)</f>
        <v>0</v>
      </c>
      <c r="P861">
        <f>IFERROR([1]!i_pq_pctchange($A861,TEXT(DATE(YEAR($B$1),1,1),"yyyy-mm-dd"),$B$1),"")</f>
        <v>19.667821999446801</v>
      </c>
      <c r="Q861">
        <f>[1]!s_west_netprofit($A861,YEAR($B$1),$B$1,180)</f>
        <v>1029406111</v>
      </c>
      <c r="R861">
        <f>[1]!s_west_eps($A861,YEAR($B$1),$B$1,180)</f>
        <v>2.4807999134063698</v>
      </c>
      <c r="S861">
        <f>[1]!s_west_instnum_np($A861,YEAR($B$1),$B$1,180)</f>
        <v>18</v>
      </c>
      <c r="T861">
        <f>[1]!s_west_stdnetprofit($A861,YEAR($B$1),$B$1,180)</f>
        <v>52526238</v>
      </c>
      <c r="U861">
        <f>[1]!s_west_mediannetprofit($A861,YEAR($B$1),$B$1,180)</f>
        <v>1022000000</v>
      </c>
      <c r="V861">
        <f>[1]!s_west_maxnetprofit($A861,YEAR($B$1),$B$1,180)</f>
        <v>1173000000</v>
      </c>
      <c r="W861">
        <f>[1]!s_west_minnetprofit($A861,YEAR($B$1),$B$1,180)</f>
        <v>915000000</v>
      </c>
      <c r="X861">
        <f>[1]!s_west_netprofit($A861,YEAR($B$1)+1,$B$1,180)</f>
        <v>1369508889</v>
      </c>
      <c r="Y861">
        <f>[1]!s_west_eps($A861,YEAR($B$1)+1,$B$1,180)</f>
        <v>3.3004000186920202</v>
      </c>
      <c r="Z861">
        <f>[1]!s_west_instnum_np($A861,YEAR($B$1)+1,$B$1,180)</f>
        <v>18</v>
      </c>
      <c r="AA861">
        <f>[1]!s_west_stdnetprofit($A861,YEAR($B$1)+1,$B$1,180)</f>
        <v>78137660</v>
      </c>
      <c r="AB861">
        <f>[1]!s_west_mediannetprofit($A861,YEAR($B$1)+1,$B$1,180)</f>
        <v>1347845000</v>
      </c>
      <c r="AC861">
        <f>[1]!s_west_maxnetprofit($A861,YEAR($B$1)+1,$B$1,180)</f>
        <v>1548000000</v>
      </c>
      <c r="AD861">
        <f>[1]!s_west_minnetprofit($A861,YEAR($B$1)+1,$B$1,180)</f>
        <v>1233000000</v>
      </c>
      <c r="AE861">
        <f>[1]!s_west_avgroe($A861,YEAR($B$1),$B$1,180)</f>
        <v>25.2793998718262</v>
      </c>
      <c r="AF861">
        <f>IFERROR([1]!s_info_indexweight($A861,$B$1,"000016.SH"),"")</f>
        <v>0</v>
      </c>
      <c r="AG861">
        <f>IFERROR([1]!s_info_indexweight($A861,$B$1,"000300.SH"),"")</f>
        <v>0</v>
      </c>
      <c r="AH861">
        <f>IFERROR([1]!s_info_indexweight($A861,$B$1,"000905.SH"),"")</f>
        <v>0</v>
      </c>
      <c r="AI861">
        <f>IFERROR([1]!s_info_indexweight($A861,$B$1,"000852.SH"),"")</f>
        <v>4.2000000000000003E-2</v>
      </c>
    </row>
    <row r="862" spans="1:35">
      <c r="A862" t="s">
        <v>894</v>
      </c>
      <c r="B862">
        <f>[1]!s_dq_close($A862,$B$1,3)</f>
        <v>89.37</v>
      </c>
      <c r="C862">
        <f>[1]!s_dq_volume($A862,$B$1)</f>
        <v>8351596</v>
      </c>
      <c r="D862">
        <f>[1]!s_dq_amount($A862,$B$1)</f>
        <v>745604091</v>
      </c>
      <c r="E862">
        <f>[1]!s_dq_turn($A862,$B$1)</f>
        <v>5.6975323034054304</v>
      </c>
      <c r="F862">
        <f>[1]!S_VAL_MV($A862,$B$1)</f>
        <v>38965320000</v>
      </c>
      <c r="G862">
        <f>[1]!s_val_ev($A862,$B$1)</f>
        <v>38965320000</v>
      </c>
      <c r="H862">
        <f>[1]!s_val_ev1($A862,$B$1)</f>
        <v>39309329470.639999</v>
      </c>
      <c r="I862">
        <f>IFERROR([1]!s_mq_amount($A862,$B$1),"")</f>
        <v>1492910071</v>
      </c>
      <c r="J862">
        <f>[1]!s_val_pe_ttm($A862,$B$1)</f>
        <v>157.19299316406199</v>
      </c>
      <c r="K862">
        <f>[1]!s_val_pb_lf($A862,$B$1)</f>
        <v>21.2890949249268</v>
      </c>
      <c r="L862">
        <f>[1]!s_val_dividendyield2($A862,$B$1)</f>
        <v>0</v>
      </c>
      <c r="M862">
        <f>[1]!s_val_evtoebitda($A862,$B$1)</f>
        <v>93.7073575687036</v>
      </c>
      <c r="N862">
        <f>[1]!s_risk_betar24($A862,$B$1)</f>
        <v>0</v>
      </c>
      <c r="O862">
        <f>[1]!s_profitnotice_changeratio($A862,$B$1)</f>
        <v>0</v>
      </c>
      <c r="P862">
        <f>IFERROR([1]!i_pq_pctchange($A862,TEXT(DATE(YEAR($B$1),1,1),"yyyy-mm-dd"),$B$1),"")</f>
        <v>4.2458882538201301</v>
      </c>
      <c r="Q862">
        <f>[1]!s_west_netprofit($A862,YEAR($B$1),$B$1,180)</f>
        <v>522940000</v>
      </c>
      <c r="R862">
        <f>[1]!s_west_eps($A862,YEAR($B$1),$B$1,180)</f>
        <v>1.1993999481201201</v>
      </c>
      <c r="S862">
        <f>[1]!s_west_instnum_np($A862,YEAR($B$1),$B$1,180)</f>
        <v>5</v>
      </c>
      <c r="T862">
        <f>[1]!s_west_stdnetprofit($A862,YEAR($B$1),$B$1,180)</f>
        <v>61075511</v>
      </c>
      <c r="U862">
        <f>[1]!s_west_mediannetprofit($A862,YEAR($B$1),$B$1,180)</f>
        <v>533000000</v>
      </c>
      <c r="V862">
        <f>[1]!s_west_maxnetprofit($A862,YEAR($B$1),$B$1,180)</f>
        <v>604700000</v>
      </c>
      <c r="W862">
        <f>[1]!s_west_minnetprofit($A862,YEAR($B$1),$B$1,180)</f>
        <v>439000000</v>
      </c>
      <c r="X862">
        <f>[1]!s_west_netprofit($A862,YEAR($B$1)+1,$B$1,180)</f>
        <v>764800000</v>
      </c>
      <c r="Y862">
        <f>[1]!s_west_eps($A862,YEAR($B$1)+1,$B$1,180)</f>
        <v>1.75409996509552</v>
      </c>
      <c r="Z862">
        <f>[1]!s_west_instnum_np($A862,YEAR($B$1)+1,$B$1,180)</f>
        <v>5</v>
      </c>
      <c r="AA862">
        <f>[1]!s_west_stdnetprofit($A862,YEAR($B$1)+1,$B$1,180)</f>
        <v>124780607</v>
      </c>
      <c r="AB862">
        <f>[1]!s_west_mediannetprofit($A862,YEAR($B$1)+1,$B$1,180)</f>
        <v>733000000</v>
      </c>
      <c r="AC862">
        <f>[1]!s_west_maxnetprofit($A862,YEAR($B$1)+1,$B$1,180)</f>
        <v>972000000</v>
      </c>
      <c r="AD862">
        <f>[1]!s_west_minnetprofit($A862,YEAR($B$1)+1,$B$1,180)</f>
        <v>635000000</v>
      </c>
      <c r="AE862">
        <f>[1]!s_west_avgroe($A862,YEAR($B$1),$B$1,180)</f>
        <v>24.5</v>
      </c>
      <c r="AF862">
        <f>IFERROR([1]!s_info_indexweight($A862,$B$1,"000016.SH"),"")</f>
        <v>0</v>
      </c>
      <c r="AG862">
        <f>IFERROR([1]!s_info_indexweight($A862,$B$1,"000300.SH"),"")</f>
        <v>0</v>
      </c>
      <c r="AH862">
        <f>IFERROR([1]!s_info_indexweight($A862,$B$1,"000905.SH"),"")</f>
        <v>0.153</v>
      </c>
      <c r="AI862">
        <f>IFERROR([1]!s_info_indexweight($A862,$B$1,"000852.SH"),"")</f>
        <v>0</v>
      </c>
    </row>
    <row r="863" spans="1:35">
      <c r="A863" t="s">
        <v>895</v>
      </c>
      <c r="B863">
        <f>[1]!s_dq_close($A863,$B$1,3)</f>
        <v>55.5</v>
      </c>
      <c r="C863">
        <f>[1]!s_dq_volume($A863,$B$1)</f>
        <v>1746300</v>
      </c>
      <c r="D863">
        <f>[1]!s_dq_amount($A863,$B$1)</f>
        <v>96083345</v>
      </c>
      <c r="E863">
        <f>[1]!s_dq_turn($A863,$B$1)</f>
        <v>2.7007675728984499</v>
      </c>
      <c r="F863">
        <f>[1]!S_VAL_MV($A863,$B$1)</f>
        <v>6434219340</v>
      </c>
      <c r="G863">
        <f>[1]!s_val_ev($A863,$B$1)</f>
        <v>6434219340</v>
      </c>
      <c r="H863">
        <f>[1]!s_val_ev1($A863,$B$1)</f>
        <v>6621165283.0200005</v>
      </c>
      <c r="I863">
        <f>IFERROR([1]!s_mq_amount($A863,$B$1),"")</f>
        <v>189127962</v>
      </c>
      <c r="J863">
        <f>[1]!s_val_pe_ttm($A863,$B$1)</f>
        <v>82.570785522460895</v>
      </c>
      <c r="K863">
        <f>[1]!s_val_pb_lf($A863,$B$1)</f>
        <v>4.1865377426147496</v>
      </c>
      <c r="L863">
        <f>[1]!s_val_dividendyield2($A863,$B$1)</f>
        <v>0.27027027027027001</v>
      </c>
      <c r="M863">
        <f>[1]!s_val_evtoebitda($A863,$B$1)</f>
        <v>25.828571807388201</v>
      </c>
      <c r="N863">
        <f>[1]!s_risk_betar24($A863,$B$1)</f>
        <v>0</v>
      </c>
      <c r="O863">
        <f>[1]!s_profitnotice_changeratio($A863,$B$1)</f>
        <v>0</v>
      </c>
      <c r="P863">
        <f>IFERROR([1]!i_pq_pctchange($A863,TEXT(DATE(YEAR($B$1),1,1),"yyyy-mm-dd"),$B$1),"")</f>
        <v>-13.607236172448699</v>
      </c>
      <c r="Q863">
        <f>[1]!s_west_netprofit($A863,YEAR($B$1),$B$1,180)</f>
        <v>0</v>
      </c>
      <c r="R863">
        <f>[1]!s_west_eps($A863,YEAR($B$1),$B$1,180)</f>
        <v>0</v>
      </c>
      <c r="S863">
        <f>[1]!s_west_instnum_np($A863,YEAR($B$1),$B$1,180)</f>
        <v>0</v>
      </c>
      <c r="T863">
        <f>[1]!s_west_stdnetprofit($A863,YEAR($B$1),$B$1,180)</f>
        <v>0</v>
      </c>
      <c r="U863">
        <f>[1]!s_west_mediannetprofit($A863,YEAR($B$1),$B$1,180)</f>
        <v>0</v>
      </c>
      <c r="V863">
        <f>[1]!s_west_maxnetprofit($A863,YEAR($B$1),$B$1,180)</f>
        <v>0</v>
      </c>
      <c r="W863">
        <f>[1]!s_west_minnetprofit($A863,YEAR($B$1),$B$1,180)</f>
        <v>0</v>
      </c>
      <c r="X863">
        <f>[1]!s_west_netprofit($A863,YEAR($B$1)+1,$B$1,180)</f>
        <v>0</v>
      </c>
      <c r="Y863">
        <f>[1]!s_west_eps($A863,YEAR($B$1)+1,$B$1,180)</f>
        <v>0</v>
      </c>
      <c r="Z863">
        <f>[1]!s_west_instnum_np($A863,YEAR($B$1)+1,$B$1,180)</f>
        <v>0</v>
      </c>
      <c r="AA863">
        <f>[1]!s_west_stdnetprofit($A863,YEAR($B$1)+1,$B$1,180)</f>
        <v>0</v>
      </c>
      <c r="AB863">
        <f>[1]!s_west_mediannetprofit($A863,YEAR($B$1)+1,$B$1,180)</f>
        <v>0</v>
      </c>
      <c r="AC863">
        <f>[1]!s_west_maxnetprofit($A863,YEAR($B$1)+1,$B$1,180)</f>
        <v>0</v>
      </c>
      <c r="AD863">
        <f>[1]!s_west_minnetprofit($A863,YEAR($B$1)+1,$B$1,180)</f>
        <v>0</v>
      </c>
      <c r="AE863">
        <f>[1]!s_west_avgroe($A863,YEAR($B$1),$B$1,180)</f>
        <v>0</v>
      </c>
      <c r="AF863">
        <f>IFERROR([1]!s_info_indexweight($A863,$B$1,"000016.SH"),"")</f>
        <v>0</v>
      </c>
      <c r="AG863">
        <f>IFERROR([1]!s_info_indexweight($A863,$B$1,"000300.SH"),"")</f>
        <v>0</v>
      </c>
      <c r="AH863">
        <f>IFERROR([1]!s_info_indexweight($A863,$B$1,"000905.SH"),"")</f>
        <v>0</v>
      </c>
      <c r="AI863">
        <f>IFERROR([1]!s_info_indexweight($A863,$B$1,"000852.SH"),"")</f>
        <v>2.1000000000000001E-2</v>
      </c>
    </row>
    <row r="864" spans="1:35">
      <c r="A864" t="s">
        <v>896</v>
      </c>
      <c r="B864">
        <f>[1]!s_dq_close($A864,$B$1,3)</f>
        <v>317.68</v>
      </c>
      <c r="C864">
        <f>[1]!s_dq_volume($A864,$B$1)</f>
        <v>2177039</v>
      </c>
      <c r="D864">
        <f>[1]!s_dq_amount($A864,$B$1)</f>
        <v>693906090</v>
      </c>
      <c r="E864">
        <f>[1]!s_dq_turn($A864,$B$1)</f>
        <v>4.1373630869975901</v>
      </c>
      <c r="F864">
        <f>[1]!S_VAL_MV($A864,$B$1)</f>
        <v>36749222400</v>
      </c>
      <c r="G864">
        <f>[1]!s_val_ev($A864,$B$1)</f>
        <v>36749222400</v>
      </c>
      <c r="H864">
        <f>[1]!s_val_ev1($A864,$B$1)</f>
        <v>37033454466.199997</v>
      </c>
      <c r="I864">
        <f>IFERROR([1]!s_mq_amount($A864,$B$1),"")</f>
        <v>1774515964</v>
      </c>
      <c r="J864">
        <f>[1]!s_val_pe_ttm($A864,$B$1)</f>
        <v>325.91372680664102</v>
      </c>
      <c r="K864">
        <f>[1]!s_val_pb_lf($A864,$B$1)</f>
        <v>23.078140258789102</v>
      </c>
      <c r="L864">
        <f>[1]!s_val_dividendyield2($A864,$B$1)</f>
        <v>6.2956434147569906E-2</v>
      </c>
      <c r="M864">
        <f>[1]!s_val_evtoebitda($A864,$B$1)</f>
        <v>157.96870186742399</v>
      </c>
      <c r="N864">
        <f>[1]!s_risk_betar24($A864,$B$1)</f>
        <v>0</v>
      </c>
      <c r="O864">
        <f>[1]!s_profitnotice_changeratio($A864,$B$1)</f>
        <v>0</v>
      </c>
      <c r="P864">
        <f>IFERROR([1]!i_pq_pctchange($A864,TEXT(DATE(YEAR($B$1),1,1),"yyyy-mm-dd"),$B$1),"")</f>
        <v>70.621670010656302</v>
      </c>
      <c r="Q864">
        <f>[1]!s_west_netprofit($A864,YEAR($B$1),$B$1,180)</f>
        <v>528586667</v>
      </c>
      <c r="R864">
        <f>[1]!s_west_eps($A864,YEAR($B$1),$B$1,180)</f>
        <v>4.5609998703002903</v>
      </c>
      <c r="S864">
        <f>[1]!s_west_instnum_np($A864,YEAR($B$1),$B$1,180)</f>
        <v>3</v>
      </c>
      <c r="T864">
        <f>[1]!s_west_stdnetprofit($A864,YEAR($B$1),$B$1,180)</f>
        <v>69054707</v>
      </c>
      <c r="U864">
        <f>[1]!s_west_mediannetprofit($A864,YEAR($B$1),$B$1,180)</f>
        <v>531760000</v>
      </c>
      <c r="V864">
        <f>[1]!s_west_maxnetprofit($A864,YEAR($B$1),$B$1,180)</f>
        <v>596000000</v>
      </c>
      <c r="W864">
        <f>[1]!s_west_minnetprofit($A864,YEAR($B$1),$B$1,180)</f>
        <v>458000000</v>
      </c>
      <c r="X864">
        <f>[1]!s_west_netprofit($A864,YEAR($B$1)+1,$B$1,180)</f>
        <v>916293333</v>
      </c>
      <c r="Y864">
        <f>[1]!s_west_eps($A864,YEAR($B$1)+1,$B$1,180)</f>
        <v>7.9208998680114702</v>
      </c>
      <c r="Z864">
        <f>[1]!s_west_instnum_np($A864,YEAR($B$1)+1,$B$1,180)</f>
        <v>3</v>
      </c>
      <c r="AA864">
        <f>[1]!s_west_stdnetprofit($A864,YEAR($B$1)+1,$B$1,180)</f>
        <v>40554878</v>
      </c>
      <c r="AB864">
        <f>[1]!s_west_mediannetprofit($A864,YEAR($B$1)+1,$B$1,180)</f>
        <v>909000000</v>
      </c>
      <c r="AC864">
        <f>[1]!s_west_maxnetprofit($A864,YEAR($B$1)+1,$B$1,180)</f>
        <v>960000000</v>
      </c>
      <c r="AD864">
        <f>[1]!s_west_minnetprofit($A864,YEAR($B$1)+1,$B$1,180)</f>
        <v>879880000</v>
      </c>
      <c r="AE864">
        <f>[1]!s_west_avgroe($A864,YEAR($B$1),$B$1,180)</f>
        <v>25.146699905395501</v>
      </c>
      <c r="AF864">
        <f>IFERROR([1]!s_info_indexweight($A864,$B$1,"000016.SH"),"")</f>
        <v>0</v>
      </c>
      <c r="AG864">
        <f>IFERROR([1]!s_info_indexweight($A864,$B$1,"000300.SH"),"")</f>
        <v>0</v>
      </c>
      <c r="AH864">
        <f>IFERROR([1]!s_info_indexweight($A864,$B$1,"000905.SH"),"")</f>
        <v>0</v>
      </c>
      <c r="AI864">
        <f>IFERROR([1]!s_info_indexweight($A864,$B$1,"000852.SH"),"")</f>
        <v>0.125</v>
      </c>
    </row>
    <row r="865" spans="1:35">
      <c r="A865" t="s">
        <v>897</v>
      </c>
      <c r="B865">
        <f>[1]!s_dq_close($A865,$B$1,3)</f>
        <v>82.34</v>
      </c>
      <c r="C865">
        <f>[1]!s_dq_volume($A865,$B$1)</f>
        <v>2096071</v>
      </c>
      <c r="D865">
        <f>[1]!s_dq_amount($A865,$B$1)</f>
        <v>172072849</v>
      </c>
      <c r="E865">
        <f>[1]!s_dq_turn($A865,$B$1)</f>
        <v>4.8081155488662199</v>
      </c>
      <c r="F865">
        <f>[1]!S_VAL_MV($A865,$B$1)</f>
        <v>10537907124.08</v>
      </c>
      <c r="G865">
        <f>[1]!s_val_ev($A865,$B$1)</f>
        <v>10537907124.08</v>
      </c>
      <c r="H865">
        <f>[1]!s_val_ev1($A865,$B$1)</f>
        <v>10857622884.74</v>
      </c>
      <c r="I865">
        <f>IFERROR([1]!s_mq_amount($A865,$B$1),"")</f>
        <v>399273746</v>
      </c>
      <c r="J865">
        <f>[1]!s_val_pe_ttm($A865,$B$1)</f>
        <v>34.668785095214801</v>
      </c>
      <c r="K865">
        <f>[1]!s_val_pb_lf($A865,$B$1)</f>
        <v>4.09250831604004</v>
      </c>
      <c r="L865">
        <f>[1]!s_val_dividendyield2($A865,$B$1)</f>
        <v>0.86748325757312905</v>
      </c>
      <c r="M865">
        <f>[1]!s_val_evtoebitda($A865,$B$1)</f>
        <v>20.045342356713</v>
      </c>
      <c r="N865">
        <f>[1]!s_risk_betar24($A865,$B$1)</f>
        <v>0</v>
      </c>
      <c r="O865">
        <f>[1]!s_profitnotice_changeratio($A865,$B$1)</f>
        <v>0</v>
      </c>
      <c r="P865">
        <f>IFERROR([1]!i_pq_pctchange($A865,TEXT(DATE(YEAR($B$1),1,1),"yyyy-mm-dd"),$B$1),"")</f>
        <v>12.2218551749484</v>
      </c>
      <c r="Q865">
        <f>[1]!s_west_netprofit($A865,YEAR($B$1),$B$1,180)</f>
        <v>398250000</v>
      </c>
      <c r="R865">
        <f>[1]!s_west_eps($A865,YEAR($B$1),$B$1,180)</f>
        <v>3.1117999553680402</v>
      </c>
      <c r="S865">
        <f>[1]!s_west_instnum_np($A865,YEAR($B$1),$B$1,180)</f>
        <v>4</v>
      </c>
      <c r="T865">
        <f>[1]!s_west_stdnetprofit($A865,YEAR($B$1),$B$1,180)</f>
        <v>30324632</v>
      </c>
      <c r="U865">
        <f>[1]!s_west_mediannetprofit($A865,YEAR($B$1),$B$1,180)</f>
        <v>400500000</v>
      </c>
      <c r="V865">
        <f>[1]!s_west_maxnetprofit($A865,YEAR($B$1),$B$1,180)</f>
        <v>433000000</v>
      </c>
      <c r="W865">
        <f>[1]!s_west_minnetprofit($A865,YEAR($B$1),$B$1,180)</f>
        <v>359000000</v>
      </c>
      <c r="X865">
        <f>[1]!s_west_netprofit($A865,YEAR($B$1)+1,$B$1,180)</f>
        <v>507000000</v>
      </c>
      <c r="Y865">
        <f>[1]!s_west_eps($A865,YEAR($B$1)+1,$B$1,180)</f>
        <v>3.9614999294281001</v>
      </c>
      <c r="Z865">
        <f>[1]!s_west_instnum_np($A865,YEAR($B$1)+1,$B$1,180)</f>
        <v>4</v>
      </c>
      <c r="AA865">
        <f>[1]!s_west_stdnetprofit($A865,YEAR($B$1)+1,$B$1,180)</f>
        <v>49362604</v>
      </c>
      <c r="AB865">
        <f>[1]!s_west_mediannetprofit($A865,YEAR($B$1)+1,$B$1,180)</f>
        <v>510500000</v>
      </c>
      <c r="AC865">
        <f>[1]!s_west_maxnetprofit($A865,YEAR($B$1)+1,$B$1,180)</f>
        <v>563000000</v>
      </c>
      <c r="AD865">
        <f>[1]!s_west_minnetprofit($A865,YEAR($B$1)+1,$B$1,180)</f>
        <v>444000000</v>
      </c>
      <c r="AE865">
        <f>[1]!s_west_avgroe($A865,YEAR($B$1),$B$1,180)</f>
        <v>13.585000038146999</v>
      </c>
      <c r="AF865">
        <f>IFERROR([1]!s_info_indexweight($A865,$B$1,"000016.SH"),"")</f>
        <v>0</v>
      </c>
      <c r="AG865">
        <f>IFERROR([1]!s_info_indexweight($A865,$B$1,"000300.SH"),"")</f>
        <v>0</v>
      </c>
      <c r="AH865">
        <f>IFERROR([1]!s_info_indexweight($A865,$B$1,"000905.SH"),"")</f>
        <v>0</v>
      </c>
      <c r="AI865">
        <f>IFERROR([1]!s_info_indexweight($A865,$B$1,"000852.SH"),"")</f>
        <v>3.6999999999999998E-2</v>
      </c>
    </row>
    <row r="866" spans="1:35">
      <c r="A866" t="s">
        <v>898</v>
      </c>
      <c r="B866">
        <f>[1]!s_dq_close($A866,$B$1,3)</f>
        <v>34.67</v>
      </c>
      <c r="C866">
        <f>[1]!s_dq_volume($A866,$B$1)</f>
        <v>6662669</v>
      </c>
      <c r="D866">
        <f>[1]!s_dq_amount($A866,$B$1)</f>
        <v>233615445</v>
      </c>
      <c r="E866">
        <f>[1]!s_dq_turn($A866,$B$1)</f>
        <v>6.8393512605915996</v>
      </c>
      <c r="F866">
        <f>[1]!S_VAL_MV($A866,$B$1)</f>
        <v>14296907250.450001</v>
      </c>
      <c r="G866">
        <f>[1]!s_val_ev($A866,$B$1)</f>
        <v>14296907250.450001</v>
      </c>
      <c r="H866">
        <f>[1]!s_val_ev1($A866,$B$1)</f>
        <v>14605259098.75</v>
      </c>
      <c r="I866">
        <f>IFERROR([1]!s_mq_amount($A866,$B$1),"")</f>
        <v>501093968</v>
      </c>
      <c r="J866">
        <f>[1]!s_val_pe_ttm($A866,$B$1)</f>
        <v>205.88493347168</v>
      </c>
      <c r="K866">
        <f>[1]!s_val_pb_lf($A866,$B$1)</f>
        <v>4.4837117195129403</v>
      </c>
      <c r="L866">
        <f>[1]!s_val_dividendyield2($A866,$B$1)</f>
        <v>0.36342659359676999</v>
      </c>
      <c r="M866">
        <f>[1]!s_val_evtoebitda($A866,$B$1)</f>
        <v>55.944890612570703</v>
      </c>
      <c r="N866">
        <f>[1]!s_risk_betar24($A866,$B$1)</f>
        <v>0</v>
      </c>
      <c r="O866">
        <f>[1]!s_profitnotice_changeratio($A866,$B$1)</f>
        <v>0</v>
      </c>
      <c r="P866">
        <f>IFERROR([1]!i_pq_pctchange($A866,TEXT(DATE(YEAR($B$1),1,1),"yyyy-mm-dd"),$B$1),"")</f>
        <v>21.393557422969199</v>
      </c>
      <c r="Q866">
        <f>[1]!s_west_netprofit($A866,YEAR($B$1),$B$1,180)</f>
        <v>0</v>
      </c>
      <c r="R866">
        <f>[1]!s_west_eps($A866,YEAR($B$1),$B$1,180)</f>
        <v>0</v>
      </c>
      <c r="S866">
        <f>[1]!s_west_instnum_np($A866,YEAR($B$1),$B$1,180)</f>
        <v>0</v>
      </c>
      <c r="T866">
        <f>[1]!s_west_stdnetprofit($A866,YEAR($B$1),$B$1,180)</f>
        <v>0</v>
      </c>
      <c r="U866">
        <f>[1]!s_west_mediannetprofit($A866,YEAR($B$1),$B$1,180)</f>
        <v>0</v>
      </c>
      <c r="V866">
        <f>[1]!s_west_maxnetprofit($A866,YEAR($B$1),$B$1,180)</f>
        <v>0</v>
      </c>
      <c r="W866">
        <f>[1]!s_west_minnetprofit($A866,YEAR($B$1),$B$1,180)</f>
        <v>0</v>
      </c>
      <c r="X866">
        <f>[1]!s_west_netprofit($A866,YEAR($B$1)+1,$B$1,180)</f>
        <v>0</v>
      </c>
      <c r="Y866">
        <f>[1]!s_west_eps($A866,YEAR($B$1)+1,$B$1,180)</f>
        <v>0</v>
      </c>
      <c r="Z866">
        <f>[1]!s_west_instnum_np($A866,YEAR($B$1)+1,$B$1,180)</f>
        <v>0</v>
      </c>
      <c r="AA866">
        <f>[1]!s_west_stdnetprofit($A866,YEAR($B$1)+1,$B$1,180)</f>
        <v>0</v>
      </c>
      <c r="AB866">
        <f>[1]!s_west_mediannetprofit($A866,YEAR($B$1)+1,$B$1,180)</f>
        <v>0</v>
      </c>
      <c r="AC866">
        <f>[1]!s_west_maxnetprofit($A866,YEAR($B$1)+1,$B$1,180)</f>
        <v>0</v>
      </c>
      <c r="AD866">
        <f>[1]!s_west_minnetprofit($A866,YEAR($B$1)+1,$B$1,180)</f>
        <v>0</v>
      </c>
      <c r="AE866">
        <f>[1]!s_west_avgroe($A866,YEAR($B$1),$B$1,180)</f>
        <v>0</v>
      </c>
      <c r="AF866">
        <f>IFERROR([1]!s_info_indexweight($A866,$B$1,"000016.SH"),"")</f>
        <v>0</v>
      </c>
      <c r="AG866">
        <f>IFERROR([1]!s_info_indexweight($A866,$B$1,"000300.SH"),"")</f>
        <v>0</v>
      </c>
      <c r="AH866">
        <f>IFERROR([1]!s_info_indexweight($A866,$B$1,"000905.SH"),"")</f>
        <v>0</v>
      </c>
      <c r="AI866">
        <f>IFERROR([1]!s_info_indexweight($A866,$B$1,"000852.SH"),"")</f>
        <v>1.6E-2</v>
      </c>
    </row>
    <row r="867" spans="1:35">
      <c r="A867" t="s">
        <v>899</v>
      </c>
      <c r="B867">
        <f>[1]!s_dq_close($A867,$B$1,3)</f>
        <v>23.19</v>
      </c>
      <c r="C867">
        <f>[1]!s_dq_volume($A867,$B$1)</f>
        <v>1962920</v>
      </c>
      <c r="D867">
        <f>[1]!s_dq_amount($A867,$B$1)</f>
        <v>45707183</v>
      </c>
      <c r="E867">
        <f>[1]!s_dq_turn($A867,$B$1)</f>
        <v>1.8843429010271699</v>
      </c>
      <c r="F867">
        <f>[1]!S_VAL_MV($A867,$B$1)</f>
        <v>10435500000</v>
      </c>
      <c r="G867">
        <f>[1]!s_val_ev($A867,$B$1)</f>
        <v>10435500000</v>
      </c>
      <c r="H867">
        <f>[1]!s_val_ev1($A867,$B$1)</f>
        <v>11744877024.18</v>
      </c>
      <c r="I867">
        <f>IFERROR([1]!s_mq_amount($A867,$B$1),"")</f>
        <v>96715316</v>
      </c>
      <c r="J867">
        <f>[1]!s_val_pe_ttm($A867,$B$1)</f>
        <v>20.020269393920898</v>
      </c>
      <c r="K867">
        <f>[1]!s_val_pb_lf($A867,$B$1)</f>
        <v>2.79337859153748</v>
      </c>
      <c r="L867">
        <f>[1]!s_val_dividendyield2($A867,$B$1)</f>
        <v>2.58732212160414</v>
      </c>
      <c r="M867">
        <f>[1]!s_val_evtoebitda($A867,$B$1)</f>
        <v>10.6756538029264</v>
      </c>
      <c r="N867">
        <f>[1]!s_risk_betar24($A867,$B$1)</f>
        <v>0</v>
      </c>
      <c r="O867">
        <f>[1]!s_profitnotice_changeratio($A867,$B$1)</f>
        <v>0</v>
      </c>
      <c r="P867">
        <f>IFERROR([1]!i_pq_pctchange($A867,TEXT(DATE(YEAR($B$1),1,1),"yyyy-mm-dd"),$B$1),"")</f>
        <v>-17.882436260623201</v>
      </c>
      <c r="Q867">
        <f>[1]!s_west_netprofit($A867,YEAR($B$1),$B$1,180)</f>
        <v>564000000</v>
      </c>
      <c r="R867">
        <f>[1]!s_west_eps($A867,YEAR($B$1),$B$1,180)</f>
        <v>1.2532999515533401</v>
      </c>
      <c r="S867">
        <f>[1]!s_west_instnum_np($A867,YEAR($B$1),$B$1,180)</f>
        <v>1</v>
      </c>
      <c r="T867">
        <f>[1]!s_west_stdnetprofit($A867,YEAR($B$1),$B$1,180)</f>
        <v>0</v>
      </c>
      <c r="U867">
        <f>[1]!s_west_mediannetprofit($A867,YEAR($B$1),$B$1,180)</f>
        <v>564000000</v>
      </c>
      <c r="V867">
        <f>[1]!s_west_maxnetprofit($A867,YEAR($B$1),$B$1,180)</f>
        <v>564000000</v>
      </c>
      <c r="W867">
        <f>[1]!s_west_minnetprofit($A867,YEAR($B$1),$B$1,180)</f>
        <v>564000000</v>
      </c>
      <c r="X867">
        <f>[1]!s_west_netprofit($A867,YEAR($B$1)+1,$B$1,180)</f>
        <v>683000000</v>
      </c>
      <c r="Y867">
        <f>[1]!s_west_eps($A867,YEAR($B$1)+1,$B$1,180)</f>
        <v>1.51779997348785</v>
      </c>
      <c r="Z867">
        <f>[1]!s_west_instnum_np($A867,YEAR($B$1)+1,$B$1,180)</f>
        <v>1</v>
      </c>
      <c r="AA867">
        <f>[1]!s_west_stdnetprofit($A867,YEAR($B$1)+1,$B$1,180)</f>
        <v>0</v>
      </c>
      <c r="AB867">
        <f>[1]!s_west_mediannetprofit($A867,YEAR($B$1)+1,$B$1,180)</f>
        <v>683000000</v>
      </c>
      <c r="AC867">
        <f>[1]!s_west_maxnetprofit($A867,YEAR($B$1)+1,$B$1,180)</f>
        <v>683000000</v>
      </c>
      <c r="AD867">
        <f>[1]!s_west_minnetprofit($A867,YEAR($B$1)+1,$B$1,180)</f>
        <v>683000000</v>
      </c>
      <c r="AE867">
        <f>[1]!s_west_avgroe($A867,YEAR($B$1),$B$1,180)</f>
        <v>14.1499996185303</v>
      </c>
      <c r="AF867">
        <f>IFERROR([1]!s_info_indexweight($A867,$B$1,"000016.SH"),"")</f>
        <v>0</v>
      </c>
      <c r="AG867">
        <f>IFERROR([1]!s_info_indexweight($A867,$B$1,"000300.SH"),"")</f>
        <v>0</v>
      </c>
      <c r="AH867">
        <f>IFERROR([1]!s_info_indexweight($A867,$B$1,"000905.SH"),"")</f>
        <v>0</v>
      </c>
      <c r="AI867">
        <f>IFERROR([1]!s_info_indexweight($A867,$B$1,"000852.SH"),"")</f>
        <v>8.9999999999999993E-3</v>
      </c>
    </row>
    <row r="868" spans="1:35">
      <c r="A868" t="s">
        <v>900</v>
      </c>
      <c r="B868">
        <f>[1]!s_dq_close($A868,$B$1,3)</f>
        <v>50.2</v>
      </c>
      <c r="C868">
        <f>[1]!s_dq_volume($A868,$B$1)</f>
        <v>3696562</v>
      </c>
      <c r="D868">
        <f>[1]!s_dq_amount($A868,$B$1)</f>
        <v>187032802</v>
      </c>
      <c r="E868">
        <f>[1]!s_dq_turn($A868,$B$1)</f>
        <v>7.7154614753735302</v>
      </c>
      <c r="F868">
        <f>[1]!S_VAL_MV($A868,$B$1)</f>
        <v>12025684443.4</v>
      </c>
      <c r="G868">
        <f>[1]!s_val_ev($A868,$B$1)</f>
        <v>12025684443.4</v>
      </c>
      <c r="H868">
        <f>[1]!s_val_ev1($A868,$B$1)</f>
        <v>12106243915.299999</v>
      </c>
      <c r="I868">
        <f>IFERROR([1]!s_mq_amount($A868,$B$1),"")</f>
        <v>304618150</v>
      </c>
      <c r="J868">
        <f>[1]!s_val_pe_ttm($A868,$B$1)</f>
        <v>141.97877502441401</v>
      </c>
      <c r="K868">
        <f>[1]!s_val_pb_lf($A868,$B$1)</f>
        <v>6.6779465675354004</v>
      </c>
      <c r="L868">
        <f>[1]!s_val_dividendyield2($A868,$B$1)</f>
        <v>1.9920318725099599</v>
      </c>
      <c r="M868">
        <f>[1]!s_val_evtoebitda($A868,$B$1)</f>
        <v>66.136267027081104</v>
      </c>
      <c r="N868">
        <f>[1]!s_risk_betar24($A868,$B$1)</f>
        <v>0</v>
      </c>
      <c r="O868">
        <f>[1]!s_profitnotice_changeratio($A868,$B$1)</f>
        <v>0</v>
      </c>
      <c r="P868">
        <f>IFERROR([1]!i_pq_pctchange($A868,TEXT(DATE(YEAR($B$1),1,1),"yyyy-mm-dd"),$B$1),"")</f>
        <v>-21.2146074073191</v>
      </c>
      <c r="Q868">
        <f>[1]!s_west_netprofit($A868,YEAR($B$1),$B$1,180)</f>
        <v>214000000</v>
      </c>
      <c r="R868">
        <f>[1]!s_west_eps($A868,YEAR($B$1),$B$1,180)</f>
        <v>0.89170002937316895</v>
      </c>
      <c r="S868">
        <f>[1]!s_west_instnum_np($A868,YEAR($B$1),$B$1,180)</f>
        <v>1</v>
      </c>
      <c r="T868">
        <f>[1]!s_west_stdnetprofit($A868,YEAR($B$1),$B$1,180)</f>
        <v>0</v>
      </c>
      <c r="U868">
        <f>[1]!s_west_mediannetprofit($A868,YEAR($B$1),$B$1,180)</f>
        <v>214000000</v>
      </c>
      <c r="V868">
        <f>[1]!s_west_maxnetprofit($A868,YEAR($B$1),$B$1,180)</f>
        <v>214000000</v>
      </c>
      <c r="W868">
        <f>[1]!s_west_minnetprofit($A868,YEAR($B$1),$B$1,180)</f>
        <v>214000000</v>
      </c>
      <c r="X868">
        <f>[1]!s_west_netprofit($A868,YEAR($B$1)+1,$B$1,180)</f>
        <v>310000000</v>
      </c>
      <c r="Y868">
        <f>[1]!s_west_eps($A868,YEAR($B$1)+1,$B$1,180)</f>
        <v>1.2917000055313099</v>
      </c>
      <c r="Z868">
        <f>[1]!s_west_instnum_np($A868,YEAR($B$1)+1,$B$1,180)</f>
        <v>1</v>
      </c>
      <c r="AA868">
        <f>[1]!s_west_stdnetprofit($A868,YEAR($B$1)+1,$B$1,180)</f>
        <v>0</v>
      </c>
      <c r="AB868">
        <f>[1]!s_west_mediannetprofit($A868,YEAR($B$1)+1,$B$1,180)</f>
        <v>310000000</v>
      </c>
      <c r="AC868">
        <f>[1]!s_west_maxnetprofit($A868,YEAR($B$1)+1,$B$1,180)</f>
        <v>310000000</v>
      </c>
      <c r="AD868">
        <f>[1]!s_west_minnetprofit($A868,YEAR($B$1)+1,$B$1,180)</f>
        <v>310000000</v>
      </c>
      <c r="AE868">
        <f>[1]!s_west_avgroe($A868,YEAR($B$1),$B$1,180)</f>
        <v>9.6000003814697301</v>
      </c>
      <c r="AF868">
        <f>IFERROR([1]!s_info_indexweight($A868,$B$1,"000016.SH"),"")</f>
        <v>0</v>
      </c>
      <c r="AG868">
        <f>IFERROR([1]!s_info_indexweight($A868,$B$1,"000300.SH"),"")</f>
        <v>0</v>
      </c>
      <c r="AH868">
        <f>IFERROR([1]!s_info_indexweight($A868,$B$1,"000905.SH"),"")</f>
        <v>0</v>
      </c>
      <c r="AI868">
        <f>IFERROR([1]!s_info_indexweight($A868,$B$1,"000852.SH"),"")</f>
        <v>2.9000000000000001E-2</v>
      </c>
    </row>
    <row r="869" spans="1:35">
      <c r="A869" t="s">
        <v>901</v>
      </c>
      <c r="B869">
        <f>[1]!s_dq_close($A869,$B$1,3)</f>
        <v>60.88</v>
      </c>
      <c r="C869">
        <f>[1]!s_dq_volume($A869,$B$1)</f>
        <v>5784238</v>
      </c>
      <c r="D869">
        <f>[1]!s_dq_amount($A869,$B$1)</f>
        <v>353731407</v>
      </c>
      <c r="E869">
        <f>[1]!s_dq_turn($A869,$B$1)</f>
        <v>0.98695427929102997</v>
      </c>
      <c r="F869">
        <f>[1]!S_VAL_MV($A869,$B$1)</f>
        <v>162676922970.88</v>
      </c>
      <c r="G869">
        <f>[1]!s_val_ev($A869,$B$1)</f>
        <v>162676922970.88</v>
      </c>
      <c r="H869">
        <f>[1]!s_val_ev1($A869,$B$1)</f>
        <v>170269411346.32999</v>
      </c>
      <c r="I869">
        <f>IFERROR([1]!s_mq_amount($A869,$B$1),"")</f>
        <v>657405958</v>
      </c>
      <c r="J869">
        <f>[1]!s_val_pe_ttm($A869,$B$1)</f>
        <v>46.900783538818402</v>
      </c>
      <c r="K869">
        <f>[1]!s_val_pb_lf($A869,$B$1)</f>
        <v>7.5937876701354998</v>
      </c>
      <c r="L869">
        <f>[1]!s_val_dividendyield2($A869,$B$1)</f>
        <v>1.04632063074901</v>
      </c>
      <c r="M869">
        <f>[1]!s_val_evtoebitda($A869,$B$1)</f>
        <v>22.001647999104499</v>
      </c>
      <c r="N869">
        <f>[1]!s_risk_betar24($A869,$B$1)</f>
        <v>1.2397999763488801</v>
      </c>
      <c r="O869">
        <f>[1]!s_profitnotice_changeratio($A869,$B$1)</f>
        <v>0</v>
      </c>
      <c r="P869">
        <f>IFERROR([1]!i_pq_pctchange($A869,TEXT(DATE(YEAR($B$1),1,1),"yyyy-mm-dd"),$B$1),"")</f>
        <v>-22.936708860759499</v>
      </c>
      <c r="Q869">
        <f>[1]!s_west_netprofit($A869,YEAR($B$1),$B$1,180)</f>
        <v>4198000000</v>
      </c>
      <c r="R869">
        <f>[1]!s_west_eps($A869,YEAR($B$1),$B$1,180)</f>
        <v>1.57109999656677</v>
      </c>
      <c r="S869">
        <f>[1]!s_west_instnum_np($A869,YEAR($B$1),$B$1,180)</f>
        <v>4</v>
      </c>
      <c r="T869">
        <f>[1]!s_west_stdnetprofit($A869,YEAR($B$1),$B$1,180)</f>
        <v>545229004</v>
      </c>
      <c r="U869">
        <f>[1]!s_west_mediannetprofit($A869,YEAR($B$1),$B$1,180)</f>
        <v>4168000000</v>
      </c>
      <c r="V869">
        <f>[1]!s_west_maxnetprofit($A869,YEAR($B$1),$B$1,180)</f>
        <v>4764000000</v>
      </c>
      <c r="W869">
        <f>[1]!s_west_minnetprofit($A869,YEAR($B$1),$B$1,180)</f>
        <v>3692000000</v>
      </c>
      <c r="X869">
        <f>[1]!s_west_netprofit($A869,YEAR($B$1)+1,$B$1,180)</f>
        <v>4819250000</v>
      </c>
      <c r="Y869">
        <f>[1]!s_west_eps($A869,YEAR($B$1)+1,$B$1,180)</f>
        <v>1.80350005626678</v>
      </c>
      <c r="Z869">
        <f>[1]!s_west_instnum_np($A869,YEAR($B$1)+1,$B$1,180)</f>
        <v>4</v>
      </c>
      <c r="AA869">
        <f>[1]!s_west_stdnetprofit($A869,YEAR($B$1)+1,$B$1,180)</f>
        <v>764927611</v>
      </c>
      <c r="AB869">
        <f>[1]!s_west_mediannetprofit($A869,YEAR($B$1)+1,$B$1,180)</f>
        <v>4731000000</v>
      </c>
      <c r="AC869">
        <f>[1]!s_west_maxnetprofit($A869,YEAR($B$1)+1,$B$1,180)</f>
        <v>5710000000</v>
      </c>
      <c r="AD869">
        <f>[1]!s_west_minnetprofit($A869,YEAR($B$1)+1,$B$1,180)</f>
        <v>4105000000</v>
      </c>
      <c r="AE869">
        <f>[1]!s_west_avgroe($A869,YEAR($B$1),$B$1,180)</f>
        <v>24.227500915527301</v>
      </c>
      <c r="AF869">
        <f>IFERROR([1]!s_info_indexweight($A869,$B$1,"000016.SH"),"")</f>
        <v>0</v>
      </c>
      <c r="AG869">
        <f>IFERROR([1]!s_info_indexweight($A869,$B$1,"000300.SH"),"")</f>
        <v>6.9500000000000006E-2</v>
      </c>
      <c r="AH869">
        <f>IFERROR([1]!s_info_indexweight($A869,$B$1,"000905.SH"),"")</f>
        <v>0</v>
      </c>
      <c r="AI869">
        <f>IFERROR([1]!s_info_indexweight($A869,$B$1,"000852.SH"),"")</f>
        <v>0</v>
      </c>
    </row>
    <row r="870" spans="1:35">
      <c r="A870" t="s">
        <v>902</v>
      </c>
      <c r="B870">
        <f>[1]!s_dq_close($A870,$B$1,3)</f>
        <v>9.31</v>
      </c>
      <c r="C870">
        <f>[1]!s_dq_volume($A870,$B$1)</f>
        <v>72778238</v>
      </c>
      <c r="D870">
        <f>[1]!s_dq_amount($A870,$B$1)</f>
        <v>679643069</v>
      </c>
      <c r="E870">
        <f>[1]!s_dq_turn($A870,$B$1)</f>
        <v>0.21851495628020301</v>
      </c>
      <c r="F870">
        <f>[1]!S_VAL_MV($A870,$B$1)</f>
        <v>310077354573</v>
      </c>
      <c r="G870">
        <f>[1]!s_val_ev($A870,$B$1)</f>
        <v>310077354573</v>
      </c>
      <c r="H870">
        <f>[1]!s_val_ev1($A870,$B$1)</f>
        <v>9377890354573</v>
      </c>
      <c r="I870">
        <f>IFERROR([1]!s_mq_amount($A870,$B$1),"")</f>
        <v>1377046367</v>
      </c>
      <c r="J870">
        <f>[1]!s_val_pe_ttm($A870,$B$1)</f>
        <v>6.1670117378234899</v>
      </c>
      <c r="K870">
        <f>[1]!s_val_pb_lf($A870,$B$1)</f>
        <v>0.41132390499115001</v>
      </c>
      <c r="L870">
        <f>[1]!s_val_dividendyield2($A870,$B$1)</f>
        <v>4.00214605948221</v>
      </c>
      <c r="M870">
        <f>[1]!s_val_evtoebitda($A870,$B$1)</f>
        <v>0</v>
      </c>
      <c r="N870">
        <f>[1]!s_risk_betar24($A870,$B$1)</f>
        <v>0.46039998531341603</v>
      </c>
      <c r="O870">
        <f>[1]!s_profitnotice_changeratio($A870,$B$1)</f>
        <v>0</v>
      </c>
      <c r="P870">
        <f>IFERROR([1]!i_pq_pctchange($A870,TEXT(DATE(YEAR($B$1),1,1),"yyyy-mm-dd"),$B$1),"")</f>
        <v>-25.1607717041801</v>
      </c>
      <c r="Q870">
        <f>[1]!s_west_netprofit($A870,YEAR($B$1),$B$1,180)</f>
        <v>52326000000</v>
      </c>
      <c r="R870">
        <f>[1]!s_west_eps($A870,YEAR($B$1),$B$1,180)</f>
        <v>1.57109999656677</v>
      </c>
      <c r="S870">
        <f>[1]!s_west_instnum_np($A870,YEAR($B$1),$B$1,180)</f>
        <v>7</v>
      </c>
      <c r="T870">
        <f>[1]!s_west_stdnetprofit($A870,YEAR($B$1),$B$1,180)</f>
        <v>2419530189</v>
      </c>
      <c r="U870">
        <f>[1]!s_west_mediannetprofit($A870,YEAR($B$1),$B$1,180)</f>
        <v>51316000000</v>
      </c>
      <c r="V870">
        <f>[1]!s_west_maxnetprofit($A870,YEAR($B$1),$B$1,180)</f>
        <v>55634000000</v>
      </c>
      <c r="W870">
        <f>[1]!s_west_minnetprofit($A870,YEAR($B$1),$B$1,180)</f>
        <v>49374000000</v>
      </c>
      <c r="X870">
        <f>[1]!s_west_netprofit($A870,YEAR($B$1)+1,$B$1,180)</f>
        <v>56967285714</v>
      </c>
      <c r="Y870">
        <f>[1]!s_west_eps($A870,YEAR($B$1)+1,$B$1,180)</f>
        <v>1.71039998531342</v>
      </c>
      <c r="Z870">
        <f>[1]!s_west_instnum_np($A870,YEAR($B$1)+1,$B$1,180)</f>
        <v>7</v>
      </c>
      <c r="AA870">
        <f>[1]!s_west_stdnetprofit($A870,YEAR($B$1)+1,$B$1,180)</f>
        <v>3979983991</v>
      </c>
      <c r="AB870">
        <f>[1]!s_west_mediannetprofit($A870,YEAR($B$1)+1,$B$1,180)</f>
        <v>56000000000</v>
      </c>
      <c r="AC870">
        <f>[1]!s_west_maxnetprofit($A870,YEAR($B$1)+1,$B$1,180)</f>
        <v>62464000000</v>
      </c>
      <c r="AD870">
        <f>[1]!s_west_minnetprofit($A870,YEAR($B$1)+1,$B$1,180)</f>
        <v>52205000000</v>
      </c>
      <c r="AE870">
        <f>[1]!s_west_avgroe($A870,YEAR($B$1),$B$1,180)</f>
        <v>6.6971001625061</v>
      </c>
      <c r="AF870">
        <f>IFERROR([1]!s_info_indexweight($A870,$B$1,"000016.SH"),"")</f>
        <v>0</v>
      </c>
      <c r="AG870">
        <f>IFERROR([1]!s_info_indexweight($A870,$B$1,"000300.SH"),"")</f>
        <v>0.46949999999999997</v>
      </c>
      <c r="AH870">
        <f>IFERROR([1]!s_info_indexweight($A870,$B$1,"000905.SH"),"")</f>
        <v>0</v>
      </c>
      <c r="AI870">
        <f>IFERROR([1]!s_info_indexweight($A870,$B$1,"000852.SH"),"")</f>
        <v>0</v>
      </c>
    </row>
    <row r="871" spans="1:35">
      <c r="A871" t="s">
        <v>903</v>
      </c>
      <c r="B871">
        <f>[1]!s_dq_close($A871,$B$1,3)</f>
        <v>8.23</v>
      </c>
      <c r="C871">
        <f>[1]!s_dq_volume($A871,$B$1)</f>
        <v>5773845</v>
      </c>
      <c r="D871">
        <f>[1]!s_dq_amount($A871,$B$1)</f>
        <v>47646940</v>
      </c>
      <c r="E871">
        <f>[1]!s_dq_turn($A871,$B$1)</f>
        <v>0.24395996099211301</v>
      </c>
      <c r="F871">
        <f>[1]!S_VAL_MV($A871,$B$1)</f>
        <v>21210723041.540001</v>
      </c>
      <c r="G871">
        <f>[1]!s_val_ev($A871,$B$1)</f>
        <v>21210723041.540001</v>
      </c>
      <c r="H871">
        <f>[1]!s_val_ev1($A871,$B$1)</f>
        <v>22911190781.540001</v>
      </c>
      <c r="I871">
        <f>IFERROR([1]!s_mq_amount($A871,$B$1),"")</f>
        <v>106341204</v>
      </c>
      <c r="J871">
        <f>[1]!s_val_pe_ttm($A871,$B$1)</f>
        <v>15.8268432617188</v>
      </c>
      <c r="K871">
        <f>[1]!s_val_pb_lf($A871,$B$1)</f>
        <v>1.00130474567413</v>
      </c>
      <c r="L871">
        <f>[1]!s_val_dividendyield2($A871,$B$1)</f>
        <v>1.7518251014041</v>
      </c>
      <c r="M871">
        <f>[1]!s_val_evtoebitda($A871,$B$1)</f>
        <v>4.24710919207486</v>
      </c>
      <c r="N871">
        <f>[1]!s_risk_betar24($A871,$B$1)</f>
        <v>0.82499998807907104</v>
      </c>
      <c r="O871">
        <f>[1]!s_profitnotice_changeratio($A871,$B$1)</f>
        <v>0</v>
      </c>
      <c r="P871">
        <f>IFERROR([1]!i_pq_pctchange($A871,TEXT(DATE(YEAR($B$1),1,1),"yyyy-mm-dd"),$B$1),"")</f>
        <v>-13.002114164904899</v>
      </c>
      <c r="Q871">
        <f>[1]!s_west_netprofit($A871,YEAR($B$1),$B$1,180)</f>
        <v>608713723</v>
      </c>
      <c r="R871">
        <f>[1]!s_west_eps($A871,YEAR($B$1),$B$1,180)</f>
        <v>0.23620000481605499</v>
      </c>
      <c r="S871">
        <f>[1]!s_west_instnum_np($A871,YEAR($B$1),$B$1,180)</f>
        <v>3</v>
      </c>
      <c r="T871">
        <f>[1]!s_west_stdnetprofit($A871,YEAR($B$1),$B$1,180)</f>
        <v>377323754</v>
      </c>
      <c r="U871">
        <f>[1]!s_west_mediannetprofit($A871,YEAR($B$1),$B$1,180)</f>
        <v>755000000</v>
      </c>
      <c r="V871">
        <f>[1]!s_west_maxnetprofit($A871,YEAR($B$1),$B$1,180)</f>
        <v>873310000</v>
      </c>
      <c r="W871">
        <f>[1]!s_west_minnetprofit($A871,YEAR($B$1),$B$1,180)</f>
        <v>51544892</v>
      </c>
      <c r="X871">
        <f>[1]!s_west_netprofit($A871,YEAR($B$1)+1,$B$1,180)</f>
        <v>764658669</v>
      </c>
      <c r="Y871">
        <f>[1]!s_west_eps($A871,YEAR($B$1)+1,$B$1,180)</f>
        <v>0.29670000076293901</v>
      </c>
      <c r="Z871">
        <f>[1]!s_west_instnum_np($A871,YEAR($B$1)+1,$B$1,180)</f>
        <v>3</v>
      </c>
      <c r="AA871">
        <f>[1]!s_west_stdnetprofit($A871,YEAR($B$1)+1,$B$1,180)</f>
        <v>418041610</v>
      </c>
      <c r="AB871">
        <f>[1]!s_west_mediannetprofit($A871,YEAR($B$1)+1,$B$1,180)</f>
        <v>904000000</v>
      </c>
      <c r="AC871">
        <f>[1]!s_west_maxnetprofit($A871,YEAR($B$1)+1,$B$1,180)</f>
        <v>1096000000</v>
      </c>
      <c r="AD871">
        <f>[1]!s_west_minnetprofit($A871,YEAR($B$1)+1,$B$1,180)</f>
        <v>154634676</v>
      </c>
      <c r="AE871">
        <f>[1]!s_west_avgroe($A871,YEAR($B$1),$B$1,180)</f>
        <v>3.75</v>
      </c>
      <c r="AF871">
        <f>IFERROR([1]!s_info_indexweight($A871,$B$1,"000016.SH"),"")</f>
        <v>0</v>
      </c>
      <c r="AG871">
        <f>IFERROR([1]!s_info_indexweight($A871,$B$1,"000300.SH"),"")</f>
        <v>0</v>
      </c>
      <c r="AH871">
        <f>IFERROR([1]!s_info_indexweight($A871,$B$1,"000905.SH"),"")</f>
        <v>8.1000000000000003E-2</v>
      </c>
      <c r="AI871">
        <f>IFERROR([1]!s_info_indexweight($A871,$B$1,"000852.SH"),"")</f>
        <v>0</v>
      </c>
    </row>
    <row r="872" spans="1:35">
      <c r="A872" t="s">
        <v>904</v>
      </c>
      <c r="B872">
        <f>[1]!s_dq_close($A872,$B$1,3)</f>
        <v>6.18</v>
      </c>
      <c r="C872">
        <f>[1]!s_dq_volume($A872,$B$1)</f>
        <v>13624623</v>
      </c>
      <c r="D872">
        <f>[1]!s_dq_amount($A872,$B$1)</f>
        <v>84675448</v>
      </c>
      <c r="E872">
        <f>[1]!s_dq_turn($A872,$B$1)</f>
        <v>0.68123115000000001</v>
      </c>
      <c r="F872">
        <f>[1]!S_VAL_MV($A872,$B$1)</f>
        <v>12360000000</v>
      </c>
      <c r="G872">
        <f>[1]!s_val_ev($A872,$B$1)</f>
        <v>12360000000</v>
      </c>
      <c r="H872">
        <f>[1]!s_val_ev1($A872,$B$1)</f>
        <v>12761509488.620001</v>
      </c>
      <c r="I872">
        <f>IFERROR([1]!s_mq_amount($A872,$B$1),"")</f>
        <v>184150779</v>
      </c>
      <c r="J872">
        <f>[1]!s_val_pe_ttm($A872,$B$1)</f>
        <v>-29.064224243164102</v>
      </c>
      <c r="K872">
        <f>[1]!s_val_pb_lf($A872,$B$1)</f>
        <v>1.5463961362838701</v>
      </c>
      <c r="L872">
        <f>[1]!s_val_dividendyield2($A872,$B$1)</f>
        <v>8.0906148867313898E-2</v>
      </c>
      <c r="M872">
        <f>[1]!s_val_evtoebitda($A872,$B$1)</f>
        <v>-39.003722080057202</v>
      </c>
      <c r="N872">
        <f>[1]!s_risk_betar24($A872,$B$1)</f>
        <v>1.0345000028610201</v>
      </c>
      <c r="O872">
        <f>[1]!s_profitnotice_changeratio($A872,$B$1)</f>
        <v>0</v>
      </c>
      <c r="P872">
        <f>IFERROR([1]!i_pq_pctchange($A872,TEXT(DATE(YEAR($B$1),1,1),"yyyy-mm-dd"),$B$1),"")</f>
        <v>-13.9275766016713</v>
      </c>
      <c r="Q872">
        <f>[1]!s_west_netprofit($A872,YEAR($B$1),$B$1,180)</f>
        <v>0</v>
      </c>
      <c r="R872">
        <f>[1]!s_west_eps($A872,YEAR($B$1),$B$1,180)</f>
        <v>0</v>
      </c>
      <c r="S872">
        <f>[1]!s_west_instnum_np($A872,YEAR($B$1),$B$1,180)</f>
        <v>0</v>
      </c>
      <c r="T872">
        <f>[1]!s_west_stdnetprofit($A872,YEAR($B$1),$B$1,180)</f>
        <v>0</v>
      </c>
      <c r="U872">
        <f>[1]!s_west_mediannetprofit($A872,YEAR($B$1),$B$1,180)</f>
        <v>0</v>
      </c>
      <c r="V872">
        <f>[1]!s_west_maxnetprofit($A872,YEAR($B$1),$B$1,180)</f>
        <v>0</v>
      </c>
      <c r="W872">
        <f>[1]!s_west_minnetprofit($A872,YEAR($B$1),$B$1,180)</f>
        <v>0</v>
      </c>
      <c r="X872">
        <f>[1]!s_west_netprofit($A872,YEAR($B$1)+1,$B$1,180)</f>
        <v>0</v>
      </c>
      <c r="Y872">
        <f>[1]!s_west_eps($A872,YEAR($B$1)+1,$B$1,180)</f>
        <v>0</v>
      </c>
      <c r="Z872">
        <f>[1]!s_west_instnum_np($A872,YEAR($B$1)+1,$B$1,180)</f>
        <v>0</v>
      </c>
      <c r="AA872">
        <f>[1]!s_west_stdnetprofit($A872,YEAR($B$1)+1,$B$1,180)</f>
        <v>0</v>
      </c>
      <c r="AB872">
        <f>[1]!s_west_mediannetprofit($A872,YEAR($B$1)+1,$B$1,180)</f>
        <v>0</v>
      </c>
      <c r="AC872">
        <f>[1]!s_west_maxnetprofit($A872,YEAR($B$1)+1,$B$1,180)</f>
        <v>0</v>
      </c>
      <c r="AD872">
        <f>[1]!s_west_minnetprofit($A872,YEAR($B$1)+1,$B$1,180)</f>
        <v>0</v>
      </c>
      <c r="AE872">
        <f>[1]!s_west_avgroe($A872,YEAR($B$1),$B$1,180)</f>
        <v>0</v>
      </c>
      <c r="AF872">
        <f>IFERROR([1]!s_info_indexweight($A872,$B$1,"000016.SH"),"")</f>
        <v>0</v>
      </c>
      <c r="AG872">
        <f>IFERROR([1]!s_info_indexweight($A872,$B$1,"000300.SH"),"")</f>
        <v>0</v>
      </c>
      <c r="AH872">
        <f>IFERROR([1]!s_info_indexweight($A872,$B$1,"000905.SH"),"")</f>
        <v>0</v>
      </c>
      <c r="AI872">
        <f>IFERROR([1]!s_info_indexweight($A872,$B$1,"000852.SH"),"")</f>
        <v>5.2999999999999999E-2</v>
      </c>
    </row>
    <row r="873" spans="1:35">
      <c r="A873" t="s">
        <v>905</v>
      </c>
      <c r="B873">
        <f>[1]!s_dq_close($A873,$B$1,3)</f>
        <v>21.79</v>
      </c>
      <c r="C873">
        <f>[1]!s_dq_volume($A873,$B$1)</f>
        <v>2591586</v>
      </c>
      <c r="D873">
        <f>[1]!s_dq_amount($A873,$B$1)</f>
        <v>56505148</v>
      </c>
      <c r="E873">
        <f>[1]!s_dq_turn($A873,$B$1)</f>
        <v>0.25728491386707603</v>
      </c>
      <c r="F873">
        <f>[1]!S_VAL_MV($A873,$B$1)</f>
        <v>21948686415.860001</v>
      </c>
      <c r="G873">
        <f>[1]!s_val_ev($A873,$B$1)</f>
        <v>21948686415.860001</v>
      </c>
      <c r="H873">
        <f>[1]!s_val_ev1($A873,$B$1)</f>
        <v>22188912434.860001</v>
      </c>
      <c r="I873">
        <f>IFERROR([1]!s_mq_amount($A873,$B$1),"")</f>
        <v>124498597</v>
      </c>
      <c r="J873">
        <f>[1]!s_val_pe_ttm($A873,$B$1)</f>
        <v>18.346939086914102</v>
      </c>
      <c r="K873">
        <f>[1]!s_val_pb_lf($A873,$B$1)</f>
        <v>2.1833233833313002</v>
      </c>
      <c r="L873">
        <f>[1]!s_val_dividendyield2($A873,$B$1)</f>
        <v>5.0481872418540599</v>
      </c>
      <c r="M873">
        <f>[1]!s_val_evtoebitda($A873,$B$1)</f>
        <v>9.0052007750701701</v>
      </c>
      <c r="N873">
        <f>[1]!s_risk_betar24($A873,$B$1)</f>
        <v>1.0415999889373799</v>
      </c>
      <c r="O873">
        <f>[1]!s_profitnotice_changeratio($A873,$B$1)</f>
        <v>0</v>
      </c>
      <c r="P873">
        <f>IFERROR([1]!i_pq_pctchange($A873,TEXT(DATE(YEAR($B$1),1,1),"yyyy-mm-dd"),$B$1),"")</f>
        <v>9.9394550958627601</v>
      </c>
      <c r="Q873">
        <f>[1]!s_west_netprofit($A873,YEAR($B$1),$B$1,180)</f>
        <v>1153225000</v>
      </c>
      <c r="R873">
        <f>[1]!s_west_eps($A873,YEAR($B$1),$B$1,180)</f>
        <v>1.1448999643325799</v>
      </c>
      <c r="S873">
        <f>[1]!s_west_instnum_np($A873,YEAR($B$1),$B$1,180)</f>
        <v>6</v>
      </c>
      <c r="T873">
        <f>[1]!s_west_stdnetprofit($A873,YEAR($B$1),$B$1,180)</f>
        <v>35528810</v>
      </c>
      <c r="U873">
        <f>[1]!s_west_mediannetprofit($A873,YEAR($B$1),$B$1,180)</f>
        <v>1161485000</v>
      </c>
      <c r="V873">
        <f>[1]!s_west_maxnetprofit($A873,YEAR($B$1),$B$1,180)</f>
        <v>1187000000</v>
      </c>
      <c r="W873">
        <f>[1]!s_west_minnetprofit($A873,YEAR($B$1),$B$1,180)</f>
        <v>1087000000</v>
      </c>
      <c r="X873">
        <f>[1]!s_west_netprofit($A873,YEAR($B$1)+1,$B$1,180)</f>
        <v>1135276667</v>
      </c>
      <c r="Y873">
        <f>[1]!s_west_eps($A873,YEAR($B$1)+1,$B$1,180)</f>
        <v>1.1270999908447299</v>
      </c>
      <c r="Z873">
        <f>[1]!s_west_instnum_np($A873,YEAR($B$1)+1,$B$1,180)</f>
        <v>6</v>
      </c>
      <c r="AA873">
        <f>[1]!s_west_stdnetprofit($A873,YEAR($B$1)+1,$B$1,180)</f>
        <v>50467698</v>
      </c>
      <c r="AB873">
        <f>[1]!s_west_mediannetprofit($A873,YEAR($B$1)+1,$B$1,180)</f>
        <v>1150830000</v>
      </c>
      <c r="AC873">
        <f>[1]!s_west_maxnetprofit($A873,YEAR($B$1)+1,$B$1,180)</f>
        <v>1186000000</v>
      </c>
      <c r="AD873">
        <f>[1]!s_west_minnetprofit($A873,YEAR($B$1)+1,$B$1,180)</f>
        <v>1044000000</v>
      </c>
      <c r="AE873">
        <f>[1]!s_west_avgroe($A873,YEAR($B$1),$B$1,180)</f>
        <v>11.703300476074199</v>
      </c>
      <c r="AF873">
        <f>IFERROR([1]!s_info_indexweight($A873,$B$1,"000016.SH"),"")</f>
        <v>0</v>
      </c>
      <c r="AG873">
        <f>IFERROR([1]!s_info_indexweight($A873,$B$1,"000300.SH"),"")</f>
        <v>0</v>
      </c>
      <c r="AH873">
        <f>IFERROR([1]!s_info_indexweight($A873,$B$1,"000905.SH"),"")</f>
        <v>4.1000000000000002E-2</v>
      </c>
      <c r="AI873">
        <f>IFERROR([1]!s_info_indexweight($A873,$B$1,"000852.SH"),"")</f>
        <v>0</v>
      </c>
    </row>
    <row r="874" spans="1:35">
      <c r="A874" t="s">
        <v>906</v>
      </c>
      <c r="B874">
        <f>[1]!s_dq_close($A874,$B$1,3)</f>
        <v>3.24</v>
      </c>
      <c r="C874">
        <f>[1]!s_dq_volume($A874,$B$1)</f>
        <v>143516463</v>
      </c>
      <c r="D874">
        <f>[1]!s_dq_amount($A874,$B$1)</f>
        <v>465847454</v>
      </c>
      <c r="E874">
        <f>[1]!s_dq_turn($A874,$B$1)</f>
        <v>1.95510782871568</v>
      </c>
      <c r="F874">
        <f>[1]!S_VAL_MV($A874,$B$1)</f>
        <v>23783513793.48</v>
      </c>
      <c r="G874">
        <f>[1]!s_val_ev($A874,$B$1)</f>
        <v>23783513793.48</v>
      </c>
      <c r="H874">
        <f>[1]!s_val_ev1($A874,$B$1)</f>
        <v>73186161079.380005</v>
      </c>
      <c r="I874">
        <f>IFERROR([1]!s_mq_amount($A874,$B$1),"")</f>
        <v>883329968</v>
      </c>
      <c r="J874">
        <f>[1]!s_val_pe_ttm($A874,$B$1)</f>
        <v>13.194816589355501</v>
      </c>
      <c r="K874">
        <f>[1]!s_val_pb_lf($A874,$B$1)</f>
        <v>1.12346267700195</v>
      </c>
      <c r="L874">
        <f>[1]!s_val_dividendyield2($A874,$B$1)</f>
        <v>6.4814814814814801</v>
      </c>
      <c r="M874">
        <f>[1]!s_val_evtoebitda($A874,$B$1)</f>
        <v>9.5339977109968306</v>
      </c>
      <c r="N874">
        <f>[1]!s_risk_betar24($A874,$B$1)</f>
        <v>0.67269998788833596</v>
      </c>
      <c r="O874">
        <f>[1]!s_profitnotice_changeratio($A874,$B$1)</f>
        <v>0</v>
      </c>
      <c r="P874">
        <f>IFERROR([1]!i_pq_pctchange($A874,TEXT(DATE(YEAR($B$1),1,1),"yyyy-mm-dd"),$B$1),"")</f>
        <v>9.4448161251534</v>
      </c>
      <c r="Q874">
        <f>[1]!s_west_netprofit($A874,YEAR($B$1),$B$1,180)</f>
        <v>1866500000</v>
      </c>
      <c r="R874">
        <f>[1]!s_west_eps($A874,YEAR($B$1),$B$1,180)</f>
        <v>0.25429999828338601</v>
      </c>
      <c r="S874">
        <f>[1]!s_west_instnum_np($A874,YEAR($B$1),$B$1,180)</f>
        <v>2</v>
      </c>
      <c r="T874">
        <f>[1]!s_west_stdnetprofit($A874,YEAR($B$1),$B$1,180)</f>
        <v>34648232</v>
      </c>
      <c r="U874">
        <f>[1]!s_west_mediannetprofit($A874,YEAR($B$1),$B$1,180)</f>
        <v>1866500000</v>
      </c>
      <c r="V874">
        <f>[1]!s_west_maxnetprofit($A874,YEAR($B$1),$B$1,180)</f>
        <v>1891000000</v>
      </c>
      <c r="W874">
        <f>[1]!s_west_minnetprofit($A874,YEAR($B$1),$B$1,180)</f>
        <v>1842000000</v>
      </c>
      <c r="X874">
        <f>[1]!s_west_netprofit($A874,YEAR($B$1)+1,$B$1,180)</f>
        <v>1942000000</v>
      </c>
      <c r="Y874">
        <f>[1]!s_west_eps($A874,YEAR($B$1)+1,$B$1,180)</f>
        <v>0.264499992132187</v>
      </c>
      <c r="Z874">
        <f>[1]!s_west_instnum_np($A874,YEAR($B$1)+1,$B$1,180)</f>
        <v>2</v>
      </c>
      <c r="AA874">
        <f>[1]!s_west_stdnetprofit($A874,YEAR($B$1)+1,$B$1,180)</f>
        <v>24041631</v>
      </c>
      <c r="AB874">
        <f>[1]!s_west_mediannetprofit($A874,YEAR($B$1)+1,$B$1,180)</f>
        <v>1942000000</v>
      </c>
      <c r="AC874">
        <f>[1]!s_west_maxnetprofit($A874,YEAR($B$1)+1,$B$1,180)</f>
        <v>1959000000</v>
      </c>
      <c r="AD874">
        <f>[1]!s_west_minnetprofit($A874,YEAR($B$1)+1,$B$1,180)</f>
        <v>1925000000</v>
      </c>
      <c r="AE874">
        <f>[1]!s_west_avgroe($A874,YEAR($B$1),$B$1,180)</f>
        <v>5.9250001907348597</v>
      </c>
      <c r="AF874">
        <f>IFERROR([1]!s_info_indexweight($A874,$B$1,"000016.SH"),"")</f>
        <v>0</v>
      </c>
      <c r="AG874">
        <f>IFERROR([1]!s_info_indexweight($A874,$B$1,"000300.SH"),"")</f>
        <v>0</v>
      </c>
      <c r="AH874">
        <f>IFERROR([1]!s_info_indexweight($A874,$B$1,"000905.SH"),"")</f>
        <v>0.13200000000000001</v>
      </c>
      <c r="AI874">
        <f>IFERROR([1]!s_info_indexweight($A874,$B$1,"000852.SH"),"")</f>
        <v>0</v>
      </c>
    </row>
    <row r="875" spans="1:35">
      <c r="A875" t="s">
        <v>907</v>
      </c>
      <c r="B875">
        <f>[1]!s_dq_close($A875,$B$1,3)</f>
        <v>24.35</v>
      </c>
      <c r="C875">
        <f>[1]!s_dq_volume($A875,$B$1)</f>
        <v>16461465</v>
      </c>
      <c r="D875">
        <f>[1]!s_dq_amount($A875,$B$1)</f>
        <v>402428899</v>
      </c>
      <c r="E875">
        <f>[1]!s_dq_turn($A875,$B$1)</f>
        <v>0.80445828047103296</v>
      </c>
      <c r="F875">
        <f>[1]!S_VAL_MV($A875,$B$1)</f>
        <v>60590422524</v>
      </c>
      <c r="G875">
        <f>[1]!s_val_ev($A875,$B$1)</f>
        <v>60590422524</v>
      </c>
      <c r="H875">
        <f>[1]!s_val_ev1($A875,$B$1)</f>
        <v>79962216088.160004</v>
      </c>
      <c r="I875">
        <f>IFERROR([1]!s_mq_amount($A875,$B$1),"")</f>
        <v>836833857</v>
      </c>
      <c r="J875">
        <f>[1]!s_val_pe_ttm($A875,$B$1)</f>
        <v>27.850139617919901</v>
      </c>
      <c r="K875">
        <f>[1]!s_val_pb_lf($A875,$B$1)</f>
        <v>1.4049705266952499</v>
      </c>
      <c r="L875">
        <f>[1]!s_val_dividendyield2($A875,$B$1)</f>
        <v>2.0944760104409701</v>
      </c>
      <c r="M875">
        <f>[1]!s_val_evtoebitda($A875,$B$1)</f>
        <v>9.8684790086375695</v>
      </c>
      <c r="N875">
        <f>[1]!s_risk_betar24($A875,$B$1)</f>
        <v>0.85949999094009399</v>
      </c>
      <c r="O875">
        <f>[1]!s_profitnotice_changeratio($A875,$B$1)</f>
        <v>0</v>
      </c>
      <c r="P875">
        <f>IFERROR([1]!i_pq_pctchange($A875,TEXT(DATE(YEAR($B$1),1,1),"yyyy-mm-dd"),$B$1),"")</f>
        <v>-25.671550671550701</v>
      </c>
      <c r="Q875">
        <f>[1]!s_west_netprofit($A875,YEAR($B$1),$B$1,180)</f>
        <v>2726500000</v>
      </c>
      <c r="R875">
        <f>[1]!s_west_eps($A875,YEAR($B$1),$B$1,180)</f>
        <v>1.0957000255584699</v>
      </c>
      <c r="S875">
        <f>[1]!s_west_instnum_np($A875,YEAR($B$1),$B$1,180)</f>
        <v>12</v>
      </c>
      <c r="T875">
        <f>[1]!s_west_stdnetprofit($A875,YEAR($B$1),$B$1,180)</f>
        <v>266007348</v>
      </c>
      <c r="U875">
        <f>[1]!s_west_mediannetprofit($A875,YEAR($B$1),$B$1,180)</f>
        <v>2689000000</v>
      </c>
      <c r="V875">
        <f>[1]!s_west_maxnetprofit($A875,YEAR($B$1),$B$1,180)</f>
        <v>3188000000</v>
      </c>
      <c r="W875">
        <f>[1]!s_west_minnetprofit($A875,YEAR($B$1),$B$1,180)</f>
        <v>2304000000</v>
      </c>
      <c r="X875">
        <f>[1]!s_west_netprofit($A875,YEAR($B$1)+1,$B$1,180)</f>
        <v>3072583333</v>
      </c>
      <c r="Y875">
        <f>[1]!s_west_eps($A875,YEAR($B$1)+1,$B$1,180)</f>
        <v>1.2347999811172501</v>
      </c>
      <c r="Z875">
        <f>[1]!s_west_instnum_np($A875,YEAR($B$1)+1,$B$1,180)</f>
        <v>12</v>
      </c>
      <c r="AA875">
        <f>[1]!s_west_stdnetprofit($A875,YEAR($B$1)+1,$B$1,180)</f>
        <v>265715315</v>
      </c>
      <c r="AB875">
        <f>[1]!s_west_mediannetprofit($A875,YEAR($B$1)+1,$B$1,180)</f>
        <v>3033000000</v>
      </c>
      <c r="AC875">
        <f>[1]!s_west_maxnetprofit($A875,YEAR($B$1)+1,$B$1,180)</f>
        <v>3527000000</v>
      </c>
      <c r="AD875">
        <f>[1]!s_west_minnetprofit($A875,YEAR($B$1)+1,$B$1,180)</f>
        <v>2698000000</v>
      </c>
      <c r="AE875">
        <f>[1]!s_west_avgroe($A875,YEAR($B$1),$B$1,180)</f>
        <v>6.0332999229431197</v>
      </c>
      <c r="AF875">
        <f>IFERROR([1]!s_info_indexweight($A875,$B$1,"000016.SH"),"")</f>
        <v>0</v>
      </c>
      <c r="AG875">
        <f>IFERROR([1]!s_info_indexweight($A875,$B$1,"000300.SH"),"")</f>
        <v>0.1168</v>
      </c>
      <c r="AH875">
        <f>IFERROR([1]!s_info_indexweight($A875,$B$1,"000905.SH"),"")</f>
        <v>0</v>
      </c>
      <c r="AI875">
        <f>IFERROR([1]!s_info_indexweight($A875,$B$1,"000852.SH"),"")</f>
        <v>0</v>
      </c>
    </row>
    <row r="876" spans="1:35">
      <c r="A876" t="s">
        <v>908</v>
      </c>
      <c r="B876">
        <f>[1]!s_dq_close($A876,$B$1,3)</f>
        <v>2.37</v>
      </c>
      <c r="C876">
        <f>[1]!s_dq_volume($A876,$B$1)</f>
        <v>486499889</v>
      </c>
      <c r="D876">
        <f>[1]!s_dq_amount($A876,$B$1)</f>
        <v>1147366389</v>
      </c>
      <c r="E876">
        <f>[1]!s_dq_turn($A876,$B$1)</f>
        <v>1.55340889433711</v>
      </c>
      <c r="F876">
        <f>[1]!S_VAL_MV($A876,$B$1)</f>
        <v>107185698086.75999</v>
      </c>
      <c r="G876">
        <f>[1]!s_val_ev($A876,$B$1)</f>
        <v>107185698086.75999</v>
      </c>
      <c r="H876">
        <f>[1]!s_val_ev1($A876,$B$1)</f>
        <v>151451665457.48999</v>
      </c>
      <c r="I876">
        <f>IFERROR([1]!s_mq_amount($A876,$B$1),"")</f>
        <v>1976237715</v>
      </c>
      <c r="J876">
        <f>[1]!s_val_pe_ttm($A876,$B$1)</f>
        <v>-799.65167236328102</v>
      </c>
      <c r="K876">
        <f>[1]!s_val_pb_lf($A876,$B$1)</f>
        <v>2.0834598541259801</v>
      </c>
      <c r="L876">
        <f>[1]!s_val_dividendyield2($A876,$B$1)</f>
        <v>8.4504966905830606E-2</v>
      </c>
      <c r="M876">
        <f>[1]!s_val_evtoebitda($A876,$B$1)</f>
        <v>20.012141061961501</v>
      </c>
      <c r="N876">
        <f>[1]!s_risk_betar24($A876,$B$1)</f>
        <v>1.64269995689392</v>
      </c>
      <c r="O876">
        <f>[1]!s_profitnotice_changeratio($A876,$B$1)</f>
        <v>0</v>
      </c>
      <c r="P876">
        <f>IFERROR([1]!i_pq_pctchange($A876,TEXT(DATE(YEAR($B$1),1,1),"yyyy-mm-dd"),$B$1),"")</f>
        <v>-0.42016806722687799</v>
      </c>
      <c r="Q876">
        <f>[1]!s_west_netprofit($A876,YEAR($B$1),$B$1,180)</f>
        <v>3210000000</v>
      </c>
      <c r="R876">
        <f>[1]!s_west_eps($A876,YEAR($B$1),$B$1,180)</f>
        <v>7.1000002324581105E-2</v>
      </c>
      <c r="S876">
        <f>[1]!s_west_instnum_np($A876,YEAR($B$1),$B$1,180)</f>
        <v>1</v>
      </c>
      <c r="T876">
        <f>[1]!s_west_stdnetprofit($A876,YEAR($B$1),$B$1,180)</f>
        <v>0</v>
      </c>
      <c r="U876">
        <f>[1]!s_west_mediannetprofit($A876,YEAR($B$1),$B$1,180)</f>
        <v>3210000000</v>
      </c>
      <c r="V876">
        <f>[1]!s_west_maxnetprofit($A876,YEAR($B$1),$B$1,180)</f>
        <v>3210000000</v>
      </c>
      <c r="W876">
        <f>[1]!s_west_minnetprofit($A876,YEAR($B$1),$B$1,180)</f>
        <v>3210000000</v>
      </c>
      <c r="X876">
        <f>[1]!s_west_netprofit($A876,YEAR($B$1)+1,$B$1,180)</f>
        <v>4041000000</v>
      </c>
      <c r="Y876">
        <f>[1]!s_west_eps($A876,YEAR($B$1)+1,$B$1,180)</f>
        <v>8.94000008702278E-2</v>
      </c>
      <c r="Z876">
        <f>[1]!s_west_instnum_np($A876,YEAR($B$1)+1,$B$1,180)</f>
        <v>1</v>
      </c>
      <c r="AA876">
        <f>[1]!s_west_stdnetprofit($A876,YEAR($B$1)+1,$B$1,180)</f>
        <v>0</v>
      </c>
      <c r="AB876">
        <f>[1]!s_west_mediannetprofit($A876,YEAR($B$1)+1,$B$1,180)</f>
        <v>4041000000</v>
      </c>
      <c r="AC876">
        <f>[1]!s_west_maxnetprofit($A876,YEAR($B$1)+1,$B$1,180)</f>
        <v>4041000000</v>
      </c>
      <c r="AD876">
        <f>[1]!s_west_minnetprofit($A876,YEAR($B$1)+1,$B$1,180)</f>
        <v>4041000000</v>
      </c>
      <c r="AE876">
        <f>[1]!s_west_avgroe($A876,YEAR($B$1),$B$1,180)</f>
        <v>6</v>
      </c>
      <c r="AF876">
        <f>IFERROR([1]!s_info_indexweight($A876,$B$1,"000016.SH"),"")</f>
        <v>0</v>
      </c>
      <c r="AG876">
        <f>IFERROR([1]!s_info_indexweight($A876,$B$1,"000300.SH"),"")</f>
        <v>0.2029</v>
      </c>
      <c r="AH876">
        <f>IFERROR([1]!s_info_indexweight($A876,$B$1,"000905.SH"),"")</f>
        <v>0</v>
      </c>
      <c r="AI876">
        <f>IFERROR([1]!s_info_indexweight($A876,$B$1,"000852.SH"),"")</f>
        <v>0</v>
      </c>
    </row>
    <row r="877" spans="1:35">
      <c r="A877" t="s">
        <v>909</v>
      </c>
      <c r="B877">
        <f>[1]!s_dq_close($A877,$B$1,3)</f>
        <v>9.09</v>
      </c>
      <c r="C877">
        <f>[1]!s_dq_volume($A877,$B$1)</f>
        <v>532969207</v>
      </c>
      <c r="D877">
        <f>[1]!s_dq_amount($A877,$B$1)</f>
        <v>4880218609</v>
      </c>
      <c r="E877">
        <f>[1]!s_dq_turn($A877,$B$1)</f>
        <v>4.8461835320753899</v>
      </c>
      <c r="F877">
        <f>[1]!S_VAL_MV($A877,$B$1)</f>
        <v>142695668633.31</v>
      </c>
      <c r="G877">
        <f>[1]!s_val_ev($A877,$B$1)</f>
        <v>130638480052.194</v>
      </c>
      <c r="H877">
        <f>[1]!s_val_ev1($A877,$B$1)</f>
        <v>453173544795.19397</v>
      </c>
      <c r="I877">
        <f>IFERROR([1]!s_mq_amount($A877,$B$1),"")</f>
        <v>11495094813</v>
      </c>
      <c r="J877">
        <f>[1]!s_val_pe_ttm($A877,$B$1)</f>
        <v>10.2505855560303</v>
      </c>
      <c r="K877">
        <f>[1]!s_val_pb_lf($A877,$B$1)</f>
        <v>2.0368316173553498</v>
      </c>
      <c r="L877">
        <f>[1]!s_val_dividendyield2($A877,$B$1)</f>
        <v>2.9702970297029698</v>
      </c>
      <c r="M877">
        <f>[1]!s_val_evtoebitda($A877,$B$1)</f>
        <v>7.4516560685526896</v>
      </c>
      <c r="N877">
        <f>[1]!s_risk_betar24($A877,$B$1)</f>
        <v>0.49500000476837203</v>
      </c>
      <c r="O877">
        <f>[1]!s_profitnotice_changeratio($A877,$B$1)</f>
        <v>0</v>
      </c>
      <c r="P877">
        <f>IFERROR([1]!i_pq_pctchange($A877,TEXT(DATE(YEAR($B$1),1,1),"yyyy-mm-dd"),$B$1),"")</f>
        <v>21.849865951742601</v>
      </c>
      <c r="Q877">
        <f>[1]!s_west_netprofit($A877,YEAR($B$1),$B$1,180)</f>
        <v>13202725000</v>
      </c>
      <c r="R877">
        <f>[1]!s_west_eps($A877,YEAR($B$1),$B$1,180)</f>
        <v>0.84100002050399802</v>
      </c>
      <c r="S877">
        <f>[1]!s_west_instnum_np($A877,YEAR($B$1),$B$1,180)</f>
        <v>18</v>
      </c>
      <c r="T877">
        <f>[1]!s_west_stdnetprofit($A877,YEAR($B$1),$B$1,180)</f>
        <v>739240854</v>
      </c>
      <c r="U877">
        <f>[1]!s_west_mediannetprofit($A877,YEAR($B$1),$B$1,180)</f>
        <v>13090000000</v>
      </c>
      <c r="V877">
        <f>[1]!s_west_maxnetprofit($A877,YEAR($B$1),$B$1,180)</f>
        <v>14521000000</v>
      </c>
      <c r="W877">
        <f>[1]!s_west_minnetprofit($A877,YEAR($B$1),$B$1,180)</f>
        <v>11835000000</v>
      </c>
      <c r="X877">
        <f>[1]!s_west_netprofit($A877,YEAR($B$1)+1,$B$1,180)</f>
        <v>14004796111</v>
      </c>
      <c r="Y877">
        <f>[1]!s_west_eps($A877,YEAR($B$1)+1,$B$1,180)</f>
        <v>0.89209997653961204</v>
      </c>
      <c r="Z877">
        <f>[1]!s_west_instnum_np($A877,YEAR($B$1)+1,$B$1,180)</f>
        <v>18</v>
      </c>
      <c r="AA877">
        <f>[1]!s_west_stdnetprofit($A877,YEAR($B$1)+1,$B$1,180)</f>
        <v>658552263</v>
      </c>
      <c r="AB877">
        <f>[1]!s_west_mediannetprofit($A877,YEAR($B$1)+1,$B$1,180)</f>
        <v>14003500000</v>
      </c>
      <c r="AC877">
        <f>[1]!s_west_maxnetprofit($A877,YEAR($B$1)+1,$B$1,180)</f>
        <v>15457000000</v>
      </c>
      <c r="AD877">
        <f>[1]!s_west_minnetprofit($A877,YEAR($B$1)+1,$B$1,180)</f>
        <v>12924800000</v>
      </c>
      <c r="AE877">
        <f>[1]!s_west_avgroe($A877,YEAR($B$1),$B$1,180)</f>
        <v>9.4168996810913104</v>
      </c>
      <c r="AF877">
        <f>IFERROR([1]!s_info_indexweight($A877,$B$1,"000016.SH"),"")</f>
        <v>0</v>
      </c>
      <c r="AG877">
        <f>IFERROR([1]!s_info_indexweight($A877,$B$1,"000300.SH"),"")</f>
        <v>0.1623</v>
      </c>
      <c r="AH877">
        <f>IFERROR([1]!s_info_indexweight($A877,$B$1,"000905.SH"),"")</f>
        <v>0</v>
      </c>
      <c r="AI877">
        <f>IFERROR([1]!s_info_indexweight($A877,$B$1,"000852.SH"),"")</f>
        <v>0</v>
      </c>
    </row>
    <row r="878" spans="1:35">
      <c r="A878" t="s">
        <v>910</v>
      </c>
      <c r="B878">
        <f>[1]!s_dq_close($A878,$B$1,3)</f>
        <v>17.600000000000001</v>
      </c>
      <c r="C878">
        <f>[1]!s_dq_volume($A878,$B$1)</f>
        <v>6714801</v>
      </c>
      <c r="D878">
        <f>[1]!s_dq_amount($A878,$B$1)</f>
        <v>116957180</v>
      </c>
      <c r="E878">
        <f>[1]!s_dq_turn($A878,$B$1)</f>
        <v>0.57608107412491405</v>
      </c>
      <c r="F878">
        <f>[1]!S_VAL_MV($A878,$B$1)</f>
        <v>30071217246.400002</v>
      </c>
      <c r="G878">
        <f>[1]!s_val_ev($A878,$B$1)</f>
        <v>28776697542.027901</v>
      </c>
      <c r="H878">
        <f>[1]!s_val_ev1($A878,$B$1)</f>
        <v>43262091795.427902</v>
      </c>
      <c r="I878">
        <f>IFERROR([1]!s_mq_amount($A878,$B$1),"")</f>
        <v>239525117</v>
      </c>
      <c r="J878">
        <f>[1]!s_val_pe_ttm($A878,$B$1)</f>
        <v>16.143705368041999</v>
      </c>
      <c r="K878">
        <f>[1]!s_val_pb_lf($A878,$B$1)</f>
        <v>2.2513093948364298</v>
      </c>
      <c r="L878">
        <f>[1]!s_val_dividendyield2($A878,$B$1)</f>
        <v>3.4318181818181799</v>
      </c>
      <c r="M878">
        <f>[1]!s_val_evtoebitda($A878,$B$1)</f>
        <v>9.4749496080696893</v>
      </c>
      <c r="N878">
        <f>[1]!s_risk_betar24($A878,$B$1)</f>
        <v>8.6900003254413605E-2</v>
      </c>
      <c r="O878">
        <f>[1]!s_profitnotice_changeratio($A878,$B$1)</f>
        <v>0</v>
      </c>
      <c r="P878">
        <f>IFERROR([1]!i_pq_pctchange($A878,TEXT(DATE(YEAR($B$1),1,1),"yyyy-mm-dd"),$B$1),"")</f>
        <v>18.758434547908202</v>
      </c>
      <c r="Q878">
        <f>[1]!s_west_netprofit($A878,YEAR($B$1),$B$1,180)</f>
        <v>2081509091</v>
      </c>
      <c r="R878">
        <f>[1]!s_west_eps($A878,YEAR($B$1),$B$1,180)</f>
        <v>1.21809995174408</v>
      </c>
      <c r="S878">
        <f>[1]!s_west_instnum_np($A878,YEAR($B$1),$B$1,180)</f>
        <v>11</v>
      </c>
      <c r="T878">
        <f>[1]!s_west_stdnetprofit($A878,YEAR($B$1),$B$1,180)</f>
        <v>65361234</v>
      </c>
      <c r="U878">
        <f>[1]!s_west_mediannetprofit($A878,YEAR($B$1),$B$1,180)</f>
        <v>2081000000</v>
      </c>
      <c r="V878">
        <f>[1]!s_west_maxnetprofit($A878,YEAR($B$1),$B$1,180)</f>
        <v>2162000000</v>
      </c>
      <c r="W878">
        <f>[1]!s_west_minnetprofit($A878,YEAR($B$1),$B$1,180)</f>
        <v>1931000000</v>
      </c>
      <c r="X878">
        <f>[1]!s_west_netprofit($A878,YEAR($B$1)+1,$B$1,180)</f>
        <v>2046745455</v>
      </c>
      <c r="Y878">
        <f>[1]!s_west_eps($A878,YEAR($B$1)+1,$B$1,180)</f>
        <v>1.1978000402450599</v>
      </c>
      <c r="Z878">
        <f>[1]!s_west_instnum_np($A878,YEAR($B$1)+1,$B$1,180)</f>
        <v>11</v>
      </c>
      <c r="AA878">
        <f>[1]!s_west_stdnetprofit($A878,YEAR($B$1)+1,$B$1,180)</f>
        <v>90000182</v>
      </c>
      <c r="AB878">
        <f>[1]!s_west_mediannetprofit($A878,YEAR($B$1)+1,$B$1,180)</f>
        <v>2037200000</v>
      </c>
      <c r="AC878">
        <f>[1]!s_west_maxnetprofit($A878,YEAR($B$1)+1,$B$1,180)</f>
        <v>2198000000</v>
      </c>
      <c r="AD878">
        <f>[1]!s_west_minnetprofit($A878,YEAR($B$1)+1,$B$1,180)</f>
        <v>1946000000</v>
      </c>
      <c r="AE878">
        <f>[1]!s_west_avgroe($A878,YEAR($B$1),$B$1,180)</f>
        <v>15.1263999938965</v>
      </c>
      <c r="AF878">
        <f>IFERROR([1]!s_info_indexweight($A878,$B$1,"000016.SH"),"")</f>
        <v>0</v>
      </c>
      <c r="AG878">
        <f>IFERROR([1]!s_info_indexweight($A878,$B$1,"000300.SH"),"")</f>
        <v>0</v>
      </c>
      <c r="AH878">
        <f>IFERROR([1]!s_info_indexweight($A878,$B$1,"000905.SH"),"")</f>
        <v>0</v>
      </c>
      <c r="AI878">
        <f>IFERROR([1]!s_info_indexweight($A878,$B$1,"000852.SH"),"")</f>
        <v>6.3E-2</v>
      </c>
    </row>
    <row r="879" spans="1:35">
      <c r="A879" t="s">
        <v>911</v>
      </c>
      <c r="B879">
        <f>[1]!s_dq_close($A879,$B$1,3)</f>
        <v>6.92</v>
      </c>
      <c r="C879">
        <f>[1]!s_dq_volume($A879,$B$1)</f>
        <v>78257525</v>
      </c>
      <c r="D879">
        <f>[1]!s_dq_amount($A879,$B$1)</f>
        <v>540477126</v>
      </c>
      <c r="E879">
        <f>[1]!s_dq_turn($A879,$B$1)</f>
        <v>0.50858767693548801</v>
      </c>
      <c r="F879">
        <f>[1]!S_VAL_MV($A879,$B$1)</f>
        <v>110131304998.56</v>
      </c>
      <c r="G879">
        <f>[1]!s_val_ev($A879,$B$1)</f>
        <v>110131304998.56</v>
      </c>
      <c r="H879">
        <f>[1]!s_val_ev1($A879,$B$1)</f>
        <v>4313315304998.5601</v>
      </c>
      <c r="I879">
        <f>IFERROR([1]!s_mq_amount($A879,$B$1),"")</f>
        <v>1174011296</v>
      </c>
      <c r="J879">
        <f>[1]!s_val_pe_ttm($A879,$B$1)</f>
        <v>4.0602898597717303</v>
      </c>
      <c r="K879">
        <f>[1]!s_val_pb_lf($A879,$B$1)</f>
        <v>0.34269317984580999</v>
      </c>
      <c r="L879">
        <f>[1]!s_val_dividendyield2($A879,$B$1)</f>
        <v>5.85260115606936</v>
      </c>
      <c r="M879">
        <f>[1]!s_val_evtoebitda($A879,$B$1)</f>
        <v>0</v>
      </c>
      <c r="N879">
        <f>[1]!s_risk_betar24($A879,$B$1)</f>
        <v>0.649500012397766</v>
      </c>
      <c r="O879">
        <f>[1]!s_profitnotice_changeratio($A879,$B$1)</f>
        <v>0</v>
      </c>
      <c r="P879">
        <f>IFERROR([1]!i_pq_pctchange($A879,TEXT(DATE(YEAR($B$1),1,1),"yyyy-mm-dd"),$B$1),"")</f>
        <v>2.3165684230281398</v>
      </c>
      <c r="Q879">
        <f>[1]!s_west_netprofit($A879,YEAR($B$1),$B$1,180)</f>
        <v>28293000000</v>
      </c>
      <c r="R879">
        <f>[1]!s_west_eps($A879,YEAR($B$1),$B$1,180)</f>
        <v>1.77779996395111</v>
      </c>
      <c r="S879">
        <f>[1]!s_west_instnum_np($A879,YEAR($B$1),$B$1,180)</f>
        <v>2</v>
      </c>
      <c r="T879">
        <f>[1]!s_west_stdnetprofit($A879,YEAR($B$1),$B$1,180)</f>
        <v>3501592780</v>
      </c>
      <c r="U879">
        <f>[1]!s_west_mediannetprofit($A879,YEAR($B$1),$B$1,180)</f>
        <v>28293000000</v>
      </c>
      <c r="V879">
        <f>[1]!s_west_maxnetprofit($A879,YEAR($B$1),$B$1,180)</f>
        <v>30769000000</v>
      </c>
      <c r="W879">
        <f>[1]!s_west_minnetprofit($A879,YEAR($B$1),$B$1,180)</f>
        <v>25817000000</v>
      </c>
      <c r="X879">
        <f>[1]!s_west_netprofit($A879,YEAR($B$1)+1,$B$1,180)</f>
        <v>28690000000</v>
      </c>
      <c r="Y879">
        <f>[1]!s_west_eps($A879,YEAR($B$1)+1,$B$1,180)</f>
        <v>1.80270004272461</v>
      </c>
      <c r="Z879">
        <f>[1]!s_west_instnum_np($A879,YEAR($B$1)+1,$B$1,180)</f>
        <v>2</v>
      </c>
      <c r="AA879">
        <f>[1]!s_west_stdnetprofit($A879,YEAR($B$1)+1,$B$1,180)</f>
        <v>3788678134</v>
      </c>
      <c r="AB879">
        <f>[1]!s_west_mediannetprofit($A879,YEAR($B$1)+1,$B$1,180)</f>
        <v>28690000000</v>
      </c>
      <c r="AC879">
        <f>[1]!s_west_maxnetprofit($A879,YEAR($B$1)+1,$B$1,180)</f>
        <v>31369000000</v>
      </c>
      <c r="AD879">
        <f>[1]!s_west_minnetprofit($A879,YEAR($B$1)+1,$B$1,180)</f>
        <v>26011000000</v>
      </c>
      <c r="AE879">
        <f>[1]!s_west_avgroe($A879,YEAR($B$1),$B$1,180)</f>
        <v>8.6400003433227504</v>
      </c>
      <c r="AF879">
        <f>IFERROR([1]!s_info_indexweight($A879,$B$1,"000016.SH"),"")</f>
        <v>0</v>
      </c>
      <c r="AG879">
        <f>IFERROR([1]!s_info_indexweight($A879,$B$1,"000300.SH"),"")</f>
        <v>0.1651</v>
      </c>
      <c r="AH879">
        <f>IFERROR([1]!s_info_indexweight($A879,$B$1,"000905.SH"),"")</f>
        <v>0</v>
      </c>
      <c r="AI879">
        <f>IFERROR([1]!s_info_indexweight($A879,$B$1,"000852.SH"),"")</f>
        <v>0</v>
      </c>
    </row>
    <row r="880" spans="1:35">
      <c r="A880" t="s">
        <v>912</v>
      </c>
      <c r="B880">
        <f>[1]!s_dq_close($A880,$B$1,3)</f>
        <v>3.59</v>
      </c>
      <c r="C880">
        <f>[1]!s_dq_volume($A880,$B$1)</f>
        <v>202676045</v>
      </c>
      <c r="D880">
        <f>[1]!s_dq_amount($A880,$B$1)</f>
        <v>730732215</v>
      </c>
      <c r="E880">
        <f>[1]!s_dq_turn($A880,$B$1)</f>
        <v>0.57152822966251904</v>
      </c>
      <c r="F880">
        <f>[1]!S_VAL_MV($A880,$B$1)</f>
        <v>157178882422.17999</v>
      </c>
      <c r="G880">
        <f>[1]!s_val_ev($A880,$B$1)</f>
        <v>152426584354.13901</v>
      </c>
      <c r="H880">
        <f>[1]!s_val_ev1($A880,$B$1)</f>
        <v>6949340584354.1396</v>
      </c>
      <c r="I880">
        <f>IFERROR([1]!s_mq_amount($A880,$B$1),"")</f>
        <v>1507393365</v>
      </c>
      <c r="J880">
        <f>[1]!s_val_pe_ttm($A880,$B$1)</f>
        <v>5.3580665588378897</v>
      </c>
      <c r="K880">
        <f>[1]!s_val_pb_lf($A880,$B$1)</f>
        <v>0.27311897277831998</v>
      </c>
      <c r="L880">
        <f>[1]!s_val_dividendyield2($A880,$B$1)</f>
        <v>5.5153203342618404</v>
      </c>
      <c r="M880">
        <f>[1]!s_val_evtoebitda($A880,$B$1)</f>
        <v>0</v>
      </c>
      <c r="N880">
        <f>[1]!s_risk_betar24($A880,$B$1)</f>
        <v>0.620599985122681</v>
      </c>
      <c r="O880">
        <f>[1]!s_profitnotice_changeratio($A880,$B$1)</f>
        <v>0</v>
      </c>
      <c r="P880">
        <f>IFERROR([1]!i_pq_pctchange($A880,TEXT(DATE(YEAR($B$1),1,1),"yyyy-mm-dd"),$B$1),"")</f>
        <v>-6.2663185378590098</v>
      </c>
      <c r="Q880">
        <f>[1]!s_west_netprofit($A880,YEAR($B$1),$B$1,180)</f>
        <v>29393000000</v>
      </c>
      <c r="R880">
        <f>[1]!s_west_eps($A880,YEAR($B$1),$B$1,180)</f>
        <v>0.67129999399185203</v>
      </c>
      <c r="S880">
        <f>[1]!s_west_instnum_np($A880,YEAR($B$1),$B$1,180)</f>
        <v>4</v>
      </c>
      <c r="T880">
        <f>[1]!s_west_stdnetprofit($A880,YEAR($B$1),$B$1,180)</f>
        <v>3033871784</v>
      </c>
      <c r="U880">
        <f>[1]!s_west_mediannetprofit($A880,YEAR($B$1),$B$1,180)</f>
        <v>30472500000</v>
      </c>
      <c r="V880">
        <f>[1]!s_west_maxnetprofit($A880,YEAR($B$1),$B$1,180)</f>
        <v>31668000000</v>
      </c>
      <c r="W880">
        <f>[1]!s_west_minnetprofit($A880,YEAR($B$1),$B$1,180)</f>
        <v>24959000000</v>
      </c>
      <c r="X880">
        <f>[1]!s_west_netprofit($A880,YEAR($B$1)+1,$B$1,180)</f>
        <v>30117250000</v>
      </c>
      <c r="Y880">
        <f>[1]!s_west_eps($A880,YEAR($B$1)+1,$B$1,180)</f>
        <v>0.68779999017715499</v>
      </c>
      <c r="Z880">
        <f>[1]!s_west_instnum_np($A880,YEAR($B$1)+1,$B$1,180)</f>
        <v>4</v>
      </c>
      <c r="AA880">
        <f>[1]!s_west_stdnetprofit($A880,YEAR($B$1)+1,$B$1,180)</f>
        <v>3154211933</v>
      </c>
      <c r="AB880">
        <f>[1]!s_west_mediannetprofit($A880,YEAR($B$1)+1,$B$1,180)</f>
        <v>30962000000</v>
      </c>
      <c r="AC880">
        <f>[1]!s_west_maxnetprofit($A880,YEAR($B$1)+1,$B$1,180)</f>
        <v>32903000000</v>
      </c>
      <c r="AD880">
        <f>[1]!s_west_minnetprofit($A880,YEAR($B$1)+1,$B$1,180)</f>
        <v>25642000000</v>
      </c>
      <c r="AE880">
        <f>[1]!s_west_avgroe($A880,YEAR($B$1),$B$1,180)</f>
        <v>4.125</v>
      </c>
      <c r="AF880">
        <f>IFERROR([1]!s_info_indexweight($A880,$B$1,"000016.SH"),"")</f>
        <v>0</v>
      </c>
      <c r="AG880">
        <f>IFERROR([1]!s_info_indexweight($A880,$B$1,"000300.SH"),"")</f>
        <v>0.33689999999999998</v>
      </c>
      <c r="AH880">
        <f>IFERROR([1]!s_info_indexweight($A880,$B$1,"000905.SH"),"")</f>
        <v>0</v>
      </c>
      <c r="AI880">
        <f>IFERROR([1]!s_info_indexweight($A880,$B$1,"000852.SH"),"")</f>
        <v>0</v>
      </c>
    </row>
    <row r="881" spans="1:35">
      <c r="A881" t="s">
        <v>913</v>
      </c>
      <c r="B881">
        <f>[1]!s_dq_close($A881,$B$1,3)</f>
        <v>2.82</v>
      </c>
      <c r="C881">
        <f>[1]!s_dq_volume($A881,$B$1)</f>
        <v>26939875</v>
      </c>
      <c r="D881">
        <f>[1]!s_dq_amount($A881,$B$1)</f>
        <v>76213854</v>
      </c>
      <c r="E881">
        <f>[1]!s_dq_turn($A881,$B$1)</f>
        <v>0.87590723732305698</v>
      </c>
      <c r="F881">
        <f>[1]!S_VAL_MV($A881,$B$1)</f>
        <v>8673343964.1599998</v>
      </c>
      <c r="G881">
        <f>[1]!s_val_ev($A881,$B$1)</f>
        <v>8673343964.1599998</v>
      </c>
      <c r="H881">
        <f>[1]!s_val_ev1($A881,$B$1)</f>
        <v>26953146679.84</v>
      </c>
      <c r="I881">
        <f>IFERROR([1]!s_mq_amount($A881,$B$1),"")</f>
        <v>203097188</v>
      </c>
      <c r="J881">
        <f>[1]!s_val_pe_ttm($A881,$B$1)</f>
        <v>19.7777214050293</v>
      </c>
      <c r="K881">
        <f>[1]!s_val_pb_lf($A881,$B$1)</f>
        <v>0.61672919988632202</v>
      </c>
      <c r="L881">
        <f>[1]!s_val_dividendyield2($A881,$B$1)</f>
        <v>4.2198581560283701</v>
      </c>
      <c r="M881">
        <f>[1]!s_val_evtoebitda($A881,$B$1)</f>
        <v>8.66073563864785</v>
      </c>
      <c r="N881">
        <f>[1]!s_risk_betar24($A881,$B$1)</f>
        <v>0.72750002145767201</v>
      </c>
      <c r="O881">
        <f>[1]!s_profitnotice_changeratio($A881,$B$1)</f>
        <v>0</v>
      </c>
      <c r="P881">
        <f>IFERROR([1]!i_pq_pctchange($A881,TEXT(DATE(YEAR($B$1),1,1),"yyyy-mm-dd"),$B$1),"")</f>
        <v>-6.0000000000000204</v>
      </c>
      <c r="Q881">
        <f>[1]!s_west_netprofit($A881,YEAR($B$1),$B$1,180)</f>
        <v>501000000</v>
      </c>
      <c r="R881">
        <f>[1]!s_west_eps($A881,YEAR($B$1),$B$1,180)</f>
        <v>0.162900000810623</v>
      </c>
      <c r="S881">
        <f>[1]!s_west_instnum_np($A881,YEAR($B$1),$B$1,180)</f>
        <v>1</v>
      </c>
      <c r="T881">
        <f>[1]!s_west_stdnetprofit($A881,YEAR($B$1),$B$1,180)</f>
        <v>0</v>
      </c>
      <c r="U881">
        <f>[1]!s_west_mediannetprofit($A881,YEAR($B$1),$B$1,180)</f>
        <v>501000000</v>
      </c>
      <c r="V881">
        <f>[1]!s_west_maxnetprofit($A881,YEAR($B$1),$B$1,180)</f>
        <v>501000000</v>
      </c>
      <c r="W881">
        <f>[1]!s_west_minnetprofit($A881,YEAR($B$1),$B$1,180)</f>
        <v>501000000</v>
      </c>
      <c r="X881">
        <f>[1]!s_west_netprofit($A881,YEAR($B$1)+1,$B$1,180)</f>
        <v>512000000</v>
      </c>
      <c r="Y881">
        <f>[1]!s_west_eps($A881,YEAR($B$1)+1,$B$1,180)</f>
        <v>0.16650000214576699</v>
      </c>
      <c r="Z881">
        <f>[1]!s_west_instnum_np($A881,YEAR($B$1)+1,$B$1,180)</f>
        <v>1</v>
      </c>
      <c r="AA881">
        <f>[1]!s_west_stdnetprofit($A881,YEAR($B$1)+1,$B$1,180)</f>
        <v>0</v>
      </c>
      <c r="AB881">
        <f>[1]!s_west_mediannetprofit($A881,YEAR($B$1)+1,$B$1,180)</f>
        <v>512000000</v>
      </c>
      <c r="AC881">
        <f>[1]!s_west_maxnetprofit($A881,YEAR($B$1)+1,$B$1,180)</f>
        <v>512000000</v>
      </c>
      <c r="AD881">
        <f>[1]!s_west_minnetprofit($A881,YEAR($B$1)+1,$B$1,180)</f>
        <v>512000000</v>
      </c>
      <c r="AE881">
        <f>[1]!s_west_avgroe($A881,YEAR($B$1),$B$1,180)</f>
        <v>3.0999999046325701</v>
      </c>
      <c r="AF881">
        <f>IFERROR([1]!s_info_indexweight($A881,$B$1,"000016.SH"),"")</f>
        <v>0</v>
      </c>
      <c r="AG881">
        <f>IFERROR([1]!s_info_indexweight($A881,$B$1,"000300.SH"),"")</f>
        <v>0</v>
      </c>
      <c r="AH881">
        <f>IFERROR([1]!s_info_indexweight($A881,$B$1,"000905.SH"),"")</f>
        <v>0</v>
      </c>
      <c r="AI881">
        <f>IFERROR([1]!s_info_indexweight($A881,$B$1,"000852.SH"),"")</f>
        <v>5.5E-2</v>
      </c>
    </row>
    <row r="882" spans="1:35">
      <c r="A882" t="s">
        <v>914</v>
      </c>
      <c r="B882">
        <f>[1]!s_dq_close($A882,$B$1,3)</f>
        <v>5.14</v>
      </c>
      <c r="C882">
        <f>[1]!s_dq_volume($A882,$B$1)</f>
        <v>59414901</v>
      </c>
      <c r="D882">
        <f>[1]!s_dq_amount($A882,$B$1)</f>
        <v>306115976</v>
      </c>
      <c r="E882">
        <f>[1]!s_dq_turn($A882,$B$1)</f>
        <v>0.25558403601513102</v>
      </c>
      <c r="F882">
        <f>[1]!S_VAL_MV($A882,$B$1)</f>
        <v>119658996990.56</v>
      </c>
      <c r="G882">
        <f>[1]!s_val_ev($A882,$B$1)</f>
        <v>119658996990.56</v>
      </c>
      <c r="H882">
        <f>[1]!s_val_ev1($A882,$B$1)</f>
        <v>169325894108.66</v>
      </c>
      <c r="I882">
        <f>IFERROR([1]!s_mq_amount($A882,$B$1),"")</f>
        <v>613070943</v>
      </c>
      <c r="J882">
        <f>[1]!s_val_pe_ttm($A882,$B$1)</f>
        <v>8.7565593719482404</v>
      </c>
      <c r="K882">
        <f>[1]!s_val_pb_lf($A882,$B$1)</f>
        <v>0.82366794347763095</v>
      </c>
      <c r="L882">
        <f>[1]!s_val_dividendyield2($A882,$B$1)</f>
        <v>3.7939445443856998</v>
      </c>
      <c r="M882">
        <f>[1]!s_val_evtoebitda($A882,$B$1)</f>
        <v>5.6327328599206501</v>
      </c>
      <c r="N882">
        <f>[1]!s_risk_betar24($A882,$B$1)</f>
        <v>0.34900000691413902</v>
      </c>
      <c r="O882">
        <f>[1]!s_profitnotice_changeratio($A882,$B$1)</f>
        <v>0</v>
      </c>
      <c r="P882">
        <f>IFERROR([1]!i_pq_pctchange($A882,TEXT(DATE(YEAR($B$1),1,1),"yyyy-mm-dd"),$B$1),"")</f>
        <v>-4.2960247843113697</v>
      </c>
      <c r="Q882">
        <f>[1]!s_west_netprofit($A882,YEAR($B$1),$B$1,180)</f>
        <v>13675750000</v>
      </c>
      <c r="R882">
        <f>[1]!s_west_eps($A882,YEAR($B$1),$B$1,180)</f>
        <v>0.58740001916885398</v>
      </c>
      <c r="S882">
        <f>[1]!s_west_instnum_np($A882,YEAR($B$1),$B$1,180)</f>
        <v>4</v>
      </c>
      <c r="T882">
        <f>[1]!s_west_stdnetprofit($A882,YEAR($B$1),$B$1,180)</f>
        <v>715726379</v>
      </c>
      <c r="U882">
        <f>[1]!s_west_mediannetprofit($A882,YEAR($B$1),$B$1,180)</f>
        <v>13597000000</v>
      </c>
      <c r="V882">
        <f>[1]!s_west_maxnetprofit($A882,YEAR($B$1),$B$1,180)</f>
        <v>14443000000</v>
      </c>
      <c r="W882">
        <f>[1]!s_west_minnetprofit($A882,YEAR($B$1),$B$1,180)</f>
        <v>13066000000</v>
      </c>
      <c r="X882">
        <f>[1]!s_west_netprofit($A882,YEAR($B$1)+1,$B$1,180)</f>
        <v>14303500000</v>
      </c>
      <c r="Y882">
        <f>[1]!s_west_eps($A882,YEAR($B$1)+1,$B$1,180)</f>
        <v>0.61440002918243397</v>
      </c>
      <c r="Z882">
        <f>[1]!s_west_instnum_np($A882,YEAR($B$1)+1,$B$1,180)</f>
        <v>4</v>
      </c>
      <c r="AA882">
        <f>[1]!s_west_stdnetprofit($A882,YEAR($B$1)+1,$B$1,180)</f>
        <v>657438210</v>
      </c>
      <c r="AB882">
        <f>[1]!s_west_mediannetprofit($A882,YEAR($B$1)+1,$B$1,180)</f>
        <v>14271000000</v>
      </c>
      <c r="AC882">
        <f>[1]!s_west_maxnetprofit($A882,YEAR($B$1)+1,$B$1,180)</f>
        <v>14936000000</v>
      </c>
      <c r="AD882">
        <f>[1]!s_west_minnetprofit($A882,YEAR($B$1)+1,$B$1,180)</f>
        <v>13736000000</v>
      </c>
      <c r="AE882">
        <f>[1]!s_west_avgroe($A882,YEAR($B$1),$B$1,180)</f>
        <v>9.4200000762939506</v>
      </c>
      <c r="AF882">
        <f>IFERROR([1]!s_info_indexweight($A882,$B$1,"000016.SH"),"")</f>
        <v>0</v>
      </c>
      <c r="AG882">
        <f>IFERROR([1]!s_info_indexweight($A882,$B$1,"000300.SH"),"")</f>
        <v>5.4300000000000001E-2</v>
      </c>
      <c r="AH882">
        <f>IFERROR([1]!s_info_indexweight($A882,$B$1,"000905.SH"),"")</f>
        <v>0</v>
      </c>
      <c r="AI882">
        <f>IFERROR([1]!s_info_indexweight($A882,$B$1,"000852.SH"),"")</f>
        <v>0</v>
      </c>
    </row>
    <row r="883" spans="1:35">
      <c r="A883" t="s">
        <v>915</v>
      </c>
      <c r="B883">
        <f>[1]!s_dq_close($A883,$B$1,3)</f>
        <v>5.94</v>
      </c>
      <c r="C883">
        <f>[1]!s_dq_volume($A883,$B$1)</f>
        <v>127650981</v>
      </c>
      <c r="D883">
        <f>[1]!s_dq_amount($A883,$B$1)</f>
        <v>762913710</v>
      </c>
      <c r="E883">
        <f>[1]!s_dq_turn($A883,$B$1)</f>
        <v>0.586036563859483</v>
      </c>
      <c r="F883">
        <f>[1]!S_VAL_MV($A883,$B$1)</f>
        <v>129385583409.06</v>
      </c>
      <c r="G883">
        <f>[1]!s_val_ev($A883,$B$1)</f>
        <v>129385583409.06</v>
      </c>
      <c r="H883">
        <f>[1]!s_val_ev1($A883,$B$1)</f>
        <v>170486629445.53</v>
      </c>
      <c r="I883">
        <f>IFERROR([1]!s_mq_amount($A883,$B$1),"")</f>
        <v>1430912435</v>
      </c>
      <c r="J883">
        <f>[1]!s_val_pe_ttm($A883,$B$1)</f>
        <v>12.764856338501</v>
      </c>
      <c r="K883">
        <f>[1]!s_val_pb_lf($A883,$B$1)</f>
        <v>0.62107014656066895</v>
      </c>
      <c r="L883">
        <f>[1]!s_val_dividendyield2($A883,$B$1)</f>
        <v>3.6446599852868902</v>
      </c>
      <c r="M883">
        <f>[1]!s_val_evtoebitda($A883,$B$1)</f>
        <v>4.4269975611490304</v>
      </c>
      <c r="N883">
        <f>[1]!s_risk_betar24($A883,$B$1)</f>
        <v>0.91659998893737804</v>
      </c>
      <c r="O883">
        <f>[1]!s_profitnotice_changeratio($A883,$B$1)</f>
        <v>0</v>
      </c>
      <c r="P883">
        <f>IFERROR([1]!i_pq_pctchange($A883,TEXT(DATE(YEAR($B$1),1,1),"yyyy-mm-dd"),$B$1),"")</f>
        <v>-20.268456375838898</v>
      </c>
      <c r="Q883">
        <f>[1]!s_west_netprofit($A883,YEAR($B$1),$B$1,180)</f>
        <v>11929750000</v>
      </c>
      <c r="R883">
        <f>[1]!s_west_eps($A883,YEAR($B$1),$B$1,180)</f>
        <v>0.54769998788833596</v>
      </c>
      <c r="S883">
        <f>[1]!s_west_instnum_np($A883,YEAR($B$1),$B$1,180)</f>
        <v>4</v>
      </c>
      <c r="T883">
        <f>[1]!s_west_stdnetprofit($A883,YEAR($B$1),$B$1,180)</f>
        <v>352682459</v>
      </c>
      <c r="U883">
        <f>[1]!s_west_mediannetprofit($A883,YEAR($B$1),$B$1,180)</f>
        <v>11944000000</v>
      </c>
      <c r="V883">
        <f>[1]!s_west_maxnetprofit($A883,YEAR($B$1),$B$1,180)</f>
        <v>12346000000</v>
      </c>
      <c r="W883">
        <f>[1]!s_west_minnetprofit($A883,YEAR($B$1),$B$1,180)</f>
        <v>11485000000</v>
      </c>
      <c r="X883">
        <f>[1]!s_west_netprofit($A883,YEAR($B$1)+1,$B$1,180)</f>
        <v>13397000000</v>
      </c>
      <c r="Y883">
        <f>[1]!s_west_eps($A883,YEAR($B$1)+1,$B$1,180)</f>
        <v>0.61500000953674305</v>
      </c>
      <c r="Z883">
        <f>[1]!s_west_instnum_np($A883,YEAR($B$1)+1,$B$1,180)</f>
        <v>4</v>
      </c>
      <c r="AA883">
        <f>[1]!s_west_stdnetprofit($A883,YEAR($B$1)+1,$B$1,180)</f>
        <v>1093418797</v>
      </c>
      <c r="AB883">
        <f>[1]!s_west_mediannetprofit($A883,YEAR($B$1)+1,$B$1,180)</f>
        <v>12916000000</v>
      </c>
      <c r="AC883">
        <f>[1]!s_west_maxnetprofit($A883,YEAR($B$1)+1,$B$1,180)</f>
        <v>15023000000</v>
      </c>
      <c r="AD883">
        <f>[1]!s_west_minnetprofit($A883,YEAR($B$1)+1,$B$1,180)</f>
        <v>12733000000</v>
      </c>
      <c r="AE883">
        <f>[1]!s_west_avgroe($A883,YEAR($B$1),$B$1,180)</f>
        <v>5.6633000373840297</v>
      </c>
      <c r="AF883">
        <f>IFERROR([1]!s_info_indexweight($A883,$B$1,"000016.SH"),"")</f>
        <v>0</v>
      </c>
      <c r="AG883">
        <f>IFERROR([1]!s_info_indexweight($A883,$B$1,"000300.SH"),"")</f>
        <v>0.19900000000000001</v>
      </c>
      <c r="AH883">
        <f>IFERROR([1]!s_info_indexweight($A883,$B$1,"000905.SH"),"")</f>
        <v>0</v>
      </c>
      <c r="AI883">
        <f>IFERROR([1]!s_info_indexweight($A883,$B$1,"000852.SH"),"")</f>
        <v>0</v>
      </c>
    </row>
    <row r="884" spans="1:35">
      <c r="A884" t="s">
        <v>916</v>
      </c>
      <c r="B884">
        <f>[1]!s_dq_close($A884,$B$1,3)</f>
        <v>4.01</v>
      </c>
      <c r="C884">
        <f>[1]!s_dq_volume($A884,$B$1)</f>
        <v>23640731</v>
      </c>
      <c r="D884">
        <f>[1]!s_dq_amount($A884,$B$1)</f>
        <v>96215385</v>
      </c>
      <c r="E884">
        <f>[1]!s_dq_turn($A884,$B$1)</f>
        <v>1.0519278858701999</v>
      </c>
      <c r="F884">
        <f>[1]!S_VAL_MV($A884,$B$1)</f>
        <v>9011961046.3199997</v>
      </c>
      <c r="G884">
        <f>[1]!s_val_ev($A884,$B$1)</f>
        <v>9011961046.3199997</v>
      </c>
      <c r="H884">
        <f>[1]!s_val_ev1($A884,$B$1)</f>
        <v>42906942277.860001</v>
      </c>
      <c r="I884">
        <f>IFERROR([1]!s_mq_amount($A884,$B$1),"")</f>
        <v>199452971</v>
      </c>
      <c r="J884">
        <f>[1]!s_val_pe_ttm($A884,$B$1)</f>
        <v>14.0871629714966</v>
      </c>
      <c r="K884">
        <f>[1]!s_val_pb_lf($A884,$B$1)</f>
        <v>0.75703090429305997</v>
      </c>
      <c r="L884">
        <f>[1]!s_val_dividendyield2($A884,$B$1)</f>
        <v>4.23940149625935</v>
      </c>
      <c r="M884">
        <f>[1]!s_val_evtoebitda($A884,$B$1)</f>
        <v>13.5840409204901</v>
      </c>
      <c r="N884">
        <f>[1]!s_risk_betar24($A884,$B$1)</f>
        <v>0.46050000190734902</v>
      </c>
      <c r="O884">
        <f>[1]!s_profitnotice_changeratio($A884,$B$1)</f>
        <v>0</v>
      </c>
      <c r="P884">
        <f>IFERROR([1]!i_pq_pctchange($A884,TEXT(DATE(YEAR($B$1),1,1),"yyyy-mm-dd"),$B$1),"")</f>
        <v>-5.8685446009389697</v>
      </c>
      <c r="Q884">
        <f>[1]!s_west_netprofit($A884,YEAR($B$1),$B$1,180)</f>
        <v>942000000</v>
      </c>
      <c r="R884">
        <f>[1]!s_west_eps($A884,YEAR($B$1),$B$1,180)</f>
        <v>0.41920000314712502</v>
      </c>
      <c r="S884">
        <f>[1]!s_west_instnum_np($A884,YEAR($B$1),$B$1,180)</f>
        <v>2</v>
      </c>
      <c r="T884">
        <f>[1]!s_west_stdnetprofit($A884,YEAR($B$1),$B$1,180)</f>
        <v>93338095</v>
      </c>
      <c r="U884">
        <f>[1]!s_west_mediannetprofit($A884,YEAR($B$1),$B$1,180)</f>
        <v>942000000</v>
      </c>
      <c r="V884">
        <f>[1]!s_west_maxnetprofit($A884,YEAR($B$1),$B$1,180)</f>
        <v>1008000000</v>
      </c>
      <c r="W884">
        <f>[1]!s_west_minnetprofit($A884,YEAR($B$1),$B$1,180)</f>
        <v>876000000</v>
      </c>
      <c r="X884">
        <f>[1]!s_west_netprofit($A884,YEAR($B$1)+1,$B$1,180)</f>
        <v>1080000000</v>
      </c>
      <c r="Y884">
        <f>[1]!s_west_eps($A884,YEAR($B$1)+1,$B$1,180)</f>
        <v>0.48059999942779502</v>
      </c>
      <c r="Z884">
        <f>[1]!s_west_instnum_np($A884,YEAR($B$1)+1,$B$1,180)</f>
        <v>2</v>
      </c>
      <c r="AA884">
        <f>[1]!s_west_stdnetprofit($A884,YEAR($B$1)+1,$B$1,180)</f>
        <v>7071068</v>
      </c>
      <c r="AB884">
        <f>[1]!s_west_mediannetprofit($A884,YEAR($B$1)+1,$B$1,180)</f>
        <v>1080000000</v>
      </c>
      <c r="AC884">
        <f>[1]!s_west_maxnetprofit($A884,YEAR($B$1)+1,$B$1,180)</f>
        <v>1085000000</v>
      </c>
      <c r="AD884">
        <f>[1]!s_west_minnetprofit($A884,YEAR($B$1)+1,$B$1,180)</f>
        <v>1075000000</v>
      </c>
      <c r="AE884">
        <f>[1]!s_west_avgroe($A884,YEAR($B$1),$B$1,180)</f>
        <v>5.91499996185303</v>
      </c>
      <c r="AF884">
        <f>IFERROR([1]!s_info_indexweight($A884,$B$1,"000016.SH"),"")</f>
        <v>0</v>
      </c>
      <c r="AG884">
        <f>IFERROR([1]!s_info_indexweight($A884,$B$1,"000300.SH"),"")</f>
        <v>0</v>
      </c>
      <c r="AH884">
        <f>IFERROR([1]!s_info_indexweight($A884,$B$1,"000905.SH"),"")</f>
        <v>0</v>
      </c>
      <c r="AI884">
        <f>IFERROR([1]!s_info_indexweight($A884,$B$1,"000852.SH"),"")</f>
        <v>3.9E-2</v>
      </c>
    </row>
    <row r="885" spans="1:35">
      <c r="A885" t="s">
        <v>917</v>
      </c>
      <c r="B885">
        <f>[1]!s_dq_close($A885,$B$1,3)</f>
        <v>19.899999999999999</v>
      </c>
      <c r="C885">
        <f>[1]!s_dq_volume($A885,$B$1)</f>
        <v>145279168</v>
      </c>
      <c r="D885">
        <f>[1]!s_dq_amount($A885,$B$1)</f>
        <v>2876903401</v>
      </c>
      <c r="E885">
        <f>[1]!s_dq_turn($A885,$B$1)</f>
        <v>5.1494884627554498</v>
      </c>
      <c r="F885">
        <f>[1]!S_VAL_MV($A885,$B$1)</f>
        <v>56142575405.5</v>
      </c>
      <c r="G885">
        <f>[1]!s_val_ev($A885,$B$1)</f>
        <v>56142575405.5</v>
      </c>
      <c r="H885">
        <f>[1]!s_val_ev1($A885,$B$1)</f>
        <v>160328179776.14999</v>
      </c>
      <c r="I885">
        <f>IFERROR([1]!s_mq_amount($A885,$B$1),"")</f>
        <v>6548143956</v>
      </c>
      <c r="J885">
        <f>[1]!s_val_pe_ttm($A885,$B$1)</f>
        <v>22.407686233520501</v>
      </c>
      <c r="K885">
        <f>[1]!s_val_pb_lf($A885,$B$1)</f>
        <v>2.6985850334167498</v>
      </c>
      <c r="L885">
        <f>[1]!s_val_dividendyield2($A885,$B$1)</f>
        <v>0</v>
      </c>
      <c r="M885">
        <f>[1]!s_val_evtoebitda($A885,$B$1)</f>
        <v>8.7324065455905302</v>
      </c>
      <c r="N885">
        <f>[1]!s_risk_betar24($A885,$B$1)</f>
        <v>1.6217999458312999</v>
      </c>
      <c r="O885">
        <f>[1]!s_profitnotice_changeratio($A885,$B$1)</f>
        <v>0</v>
      </c>
      <c r="P885">
        <f>IFERROR([1]!i_pq_pctchange($A885,TEXT(DATE(YEAR($B$1),1,1),"yyyy-mm-dd"),$B$1),"")</f>
        <v>-0.59940059940060098</v>
      </c>
      <c r="Q885">
        <f>[1]!s_west_netprofit($A885,YEAR($B$1),$B$1,180)</f>
        <v>0</v>
      </c>
      <c r="R885">
        <f>[1]!s_west_eps($A885,YEAR($B$1),$B$1,180)</f>
        <v>0</v>
      </c>
      <c r="S885">
        <f>[1]!s_west_instnum_np($A885,YEAR($B$1),$B$1,180)</f>
        <v>0</v>
      </c>
      <c r="T885">
        <f>[1]!s_west_stdnetprofit($A885,YEAR($B$1),$B$1,180)</f>
        <v>0</v>
      </c>
      <c r="U885">
        <f>[1]!s_west_mediannetprofit($A885,YEAR($B$1),$B$1,180)</f>
        <v>0</v>
      </c>
      <c r="V885">
        <f>[1]!s_west_maxnetprofit($A885,YEAR($B$1),$B$1,180)</f>
        <v>0</v>
      </c>
      <c r="W885">
        <f>[1]!s_west_minnetprofit($A885,YEAR($B$1),$B$1,180)</f>
        <v>0</v>
      </c>
      <c r="X885">
        <f>[1]!s_west_netprofit($A885,YEAR($B$1)+1,$B$1,180)</f>
        <v>0</v>
      </c>
      <c r="Y885">
        <f>[1]!s_west_eps($A885,YEAR($B$1)+1,$B$1,180)</f>
        <v>0</v>
      </c>
      <c r="Z885">
        <f>[1]!s_west_instnum_np($A885,YEAR($B$1)+1,$B$1,180)</f>
        <v>0</v>
      </c>
      <c r="AA885">
        <f>[1]!s_west_stdnetprofit($A885,YEAR($B$1)+1,$B$1,180)</f>
        <v>0</v>
      </c>
      <c r="AB885">
        <f>[1]!s_west_mediannetprofit($A885,YEAR($B$1)+1,$B$1,180)</f>
        <v>0</v>
      </c>
      <c r="AC885">
        <f>[1]!s_west_maxnetprofit($A885,YEAR($B$1)+1,$B$1,180)</f>
        <v>0</v>
      </c>
      <c r="AD885">
        <f>[1]!s_west_minnetprofit($A885,YEAR($B$1)+1,$B$1,180)</f>
        <v>0</v>
      </c>
      <c r="AE885">
        <f>[1]!s_west_avgroe($A885,YEAR($B$1),$B$1,180)</f>
        <v>0</v>
      </c>
      <c r="AF885">
        <f>IFERROR([1]!s_info_indexweight($A885,$B$1,"000016.SH"),"")</f>
        <v>0</v>
      </c>
      <c r="AG885">
        <f>IFERROR([1]!s_info_indexweight($A885,$B$1,"000300.SH"),"")</f>
        <v>0</v>
      </c>
      <c r="AH885">
        <f>IFERROR([1]!s_info_indexweight($A885,$B$1,"000905.SH"),"")</f>
        <v>0.29799999999999999</v>
      </c>
      <c r="AI885">
        <f>IFERROR([1]!s_info_indexweight($A885,$B$1,"000852.SH"),"")</f>
        <v>0</v>
      </c>
    </row>
    <row r="886" spans="1:35">
      <c r="A886" t="s">
        <v>918</v>
      </c>
      <c r="B886">
        <f>[1]!s_dq_close($A886,$B$1,3)</f>
        <v>1.35</v>
      </c>
      <c r="C886">
        <f>[1]!s_dq_volume($A886,$B$1)</f>
        <v>92305567</v>
      </c>
      <c r="D886">
        <f>[1]!s_dq_amount($A886,$B$1)</f>
        <v>124990798</v>
      </c>
      <c r="E886">
        <f>[1]!s_dq_turn($A886,$B$1)</f>
        <v>0.86276161314456001</v>
      </c>
      <c r="F886">
        <f>[1]!S_VAL_MV($A886,$B$1)</f>
        <v>14443446897.9</v>
      </c>
      <c r="G886">
        <f>[1]!s_val_ev($A886,$B$1)</f>
        <v>14443446897.9</v>
      </c>
      <c r="H886">
        <f>[1]!s_val_ev1($A886,$B$1)</f>
        <v>37014981635.379997</v>
      </c>
      <c r="I886">
        <f>IFERROR([1]!s_mq_amount($A886,$B$1),"")</f>
        <v>244733627</v>
      </c>
      <c r="J886">
        <f>[1]!s_val_pe_ttm($A886,$B$1)</f>
        <v>-147.89805603027301</v>
      </c>
      <c r="K886">
        <f>[1]!s_val_pb_lf($A886,$B$1)</f>
        <v>0.76780533790588401</v>
      </c>
      <c r="L886">
        <f>[1]!s_val_dividendyield2($A886,$B$1)</f>
        <v>0</v>
      </c>
      <c r="M886">
        <f>[1]!s_val_evtoebitda($A886,$B$1)</f>
        <v>7.0983155092367296</v>
      </c>
      <c r="N886">
        <f>[1]!s_risk_betar24($A886,$B$1)</f>
        <v>1.0683000087737999</v>
      </c>
      <c r="O886">
        <f>[1]!s_profitnotice_changeratio($A886,$B$1)</f>
        <v>0</v>
      </c>
      <c r="P886">
        <f>IFERROR([1]!i_pq_pctchange($A886,TEXT(DATE(YEAR($B$1),1,1),"yyyy-mm-dd"),$B$1),"")</f>
        <v>-10.596026490066199</v>
      </c>
      <c r="Q886">
        <f>[1]!s_west_netprofit($A886,YEAR($B$1),$B$1,180)</f>
        <v>807500000</v>
      </c>
      <c r="R886">
        <f>[1]!s_west_eps($A886,YEAR($B$1),$B$1,180)</f>
        <v>7.5499996542930603E-2</v>
      </c>
      <c r="S886">
        <f>[1]!s_west_instnum_np($A886,YEAR($B$1),$B$1,180)</f>
        <v>2</v>
      </c>
      <c r="T886">
        <f>[1]!s_west_stdnetprofit($A886,YEAR($B$1),$B$1,180)</f>
        <v>366988419</v>
      </c>
      <c r="U886">
        <f>[1]!s_west_mediannetprofit($A886,YEAR($B$1),$B$1,180)</f>
        <v>807500000</v>
      </c>
      <c r="V886">
        <f>[1]!s_west_maxnetprofit($A886,YEAR($B$1),$B$1,180)</f>
        <v>1067000000</v>
      </c>
      <c r="W886">
        <f>[1]!s_west_minnetprofit($A886,YEAR($B$1),$B$1,180)</f>
        <v>548000000</v>
      </c>
      <c r="X886">
        <f>[1]!s_west_netprofit($A886,YEAR($B$1)+1,$B$1,180)</f>
        <v>1742500000</v>
      </c>
      <c r="Y886">
        <f>[1]!s_west_eps($A886,YEAR($B$1)+1,$B$1,180)</f>
        <v>0.162900000810623</v>
      </c>
      <c r="Z886">
        <f>[1]!s_west_instnum_np($A886,YEAR($B$1)+1,$B$1,180)</f>
        <v>2</v>
      </c>
      <c r="AA886">
        <f>[1]!s_west_stdnetprofit($A886,YEAR($B$1)+1,$B$1,180)</f>
        <v>176069589</v>
      </c>
      <c r="AB886">
        <f>[1]!s_west_mediannetprofit($A886,YEAR($B$1)+1,$B$1,180)</f>
        <v>1742500000</v>
      </c>
      <c r="AC886">
        <f>[1]!s_west_maxnetprofit($A886,YEAR($B$1)+1,$B$1,180)</f>
        <v>1867000000</v>
      </c>
      <c r="AD886">
        <f>[1]!s_west_minnetprofit($A886,YEAR($B$1)+1,$B$1,180)</f>
        <v>1618000000</v>
      </c>
      <c r="AE886">
        <f>[1]!s_west_avgroe($A886,YEAR($B$1),$B$1,180)</f>
        <v>4.0500001907348597</v>
      </c>
      <c r="AF886">
        <f>IFERROR([1]!s_info_indexweight($A886,$B$1,"000016.SH"),"")</f>
        <v>0</v>
      </c>
      <c r="AG886">
        <f>IFERROR([1]!s_info_indexweight($A886,$B$1,"000300.SH"),"")</f>
        <v>0</v>
      </c>
      <c r="AH886">
        <f>IFERROR([1]!s_info_indexweight($A886,$B$1,"000905.SH"),"")</f>
        <v>0</v>
      </c>
      <c r="AI886">
        <f>IFERROR([1]!s_info_indexweight($A886,$B$1,"000852.SH"),"")</f>
        <v>7.6999999999999999E-2</v>
      </c>
    </row>
    <row r="887" spans="1:35">
      <c r="A887" t="s">
        <v>919</v>
      </c>
      <c r="B887">
        <f>[1]!s_dq_close($A887,$B$1,3)</f>
        <v>6.39</v>
      </c>
      <c r="C887">
        <f>[1]!s_dq_volume($A887,$B$1)</f>
        <v>123316536</v>
      </c>
      <c r="D887">
        <f>[1]!s_dq_amount($A887,$B$1)</f>
        <v>793924890</v>
      </c>
      <c r="E887">
        <f>[1]!s_dq_turn($A887,$B$1)</f>
        <v>0.91967330774935996</v>
      </c>
      <c r="F887">
        <f>[1]!S_VAL_MV($A887,$B$1)</f>
        <v>85681802266.110001</v>
      </c>
      <c r="G887">
        <f>[1]!s_val_ev($A887,$B$1)</f>
        <v>85681802266.110001</v>
      </c>
      <c r="H887">
        <f>[1]!s_val_ev1($A887,$B$1)</f>
        <v>132777366584.03999</v>
      </c>
      <c r="I887">
        <f>IFERROR([1]!s_mq_amount($A887,$B$1),"")</f>
        <v>1973695367</v>
      </c>
      <c r="J887">
        <f>[1]!s_val_pe_ttm($A887,$B$1)</f>
        <v>11.5774078369141</v>
      </c>
      <c r="K887">
        <f>[1]!s_val_pb_lf($A887,$B$1)</f>
        <v>1.11037349700928</v>
      </c>
      <c r="L887">
        <f>[1]!s_val_dividendyield2($A887,$B$1)</f>
        <v>5.3208137715179999</v>
      </c>
      <c r="M887">
        <f>[1]!s_val_evtoebitda($A887,$B$1)</f>
        <v>6.8211900291992302</v>
      </c>
      <c r="N887">
        <f>[1]!s_risk_betar24($A887,$B$1)</f>
        <v>0.40770000219345098</v>
      </c>
      <c r="O887">
        <f>[1]!s_profitnotice_changeratio($A887,$B$1)</f>
        <v>0</v>
      </c>
      <c r="P887">
        <f>IFERROR([1]!i_pq_pctchange($A887,TEXT(DATE(YEAR($B$1),1,1),"yyyy-mm-dd"),$B$1),"")</f>
        <v>29.090909090909101</v>
      </c>
      <c r="Q887">
        <f>[1]!s_west_netprofit($A887,YEAR($B$1),$B$1,180)</f>
        <v>5921600000</v>
      </c>
      <c r="R887">
        <f>[1]!s_west_eps($A887,YEAR($B$1),$B$1,180)</f>
        <v>0.44159999489784202</v>
      </c>
      <c r="S887">
        <f>[1]!s_west_instnum_np($A887,YEAR($B$1),$B$1,180)</f>
        <v>5</v>
      </c>
      <c r="T887">
        <f>[1]!s_west_stdnetprofit($A887,YEAR($B$1),$B$1,180)</f>
        <v>198905254</v>
      </c>
      <c r="U887">
        <f>[1]!s_west_mediannetprofit($A887,YEAR($B$1),$B$1,180)</f>
        <v>5975000000</v>
      </c>
      <c r="V887">
        <f>[1]!s_west_maxnetprofit($A887,YEAR($B$1),$B$1,180)</f>
        <v>6085000000</v>
      </c>
      <c r="W887">
        <f>[1]!s_west_minnetprofit($A887,YEAR($B$1),$B$1,180)</f>
        <v>5576000000</v>
      </c>
      <c r="X887">
        <f>[1]!s_west_netprofit($A887,YEAR($B$1)+1,$B$1,180)</f>
        <v>6519600000</v>
      </c>
      <c r="Y887">
        <f>[1]!s_west_eps($A887,YEAR($B$1)+1,$B$1,180)</f>
        <v>0.48620000481605502</v>
      </c>
      <c r="Z887">
        <f>[1]!s_west_instnum_np($A887,YEAR($B$1)+1,$B$1,180)</f>
        <v>5</v>
      </c>
      <c r="AA887">
        <f>[1]!s_west_stdnetprofit($A887,YEAR($B$1)+1,$B$1,180)</f>
        <v>284464057</v>
      </c>
      <c r="AB887">
        <f>[1]!s_west_mediannetprofit($A887,YEAR($B$1)+1,$B$1,180)</f>
        <v>6405000000</v>
      </c>
      <c r="AC887">
        <f>[1]!s_west_maxnetprofit($A887,YEAR($B$1)+1,$B$1,180)</f>
        <v>7017000000</v>
      </c>
      <c r="AD887">
        <f>[1]!s_west_minnetprofit($A887,YEAR($B$1)+1,$B$1,180)</f>
        <v>6306000000</v>
      </c>
      <c r="AE887">
        <f>[1]!s_west_avgroe($A887,YEAR($B$1),$B$1,180)</f>
        <v>7.5539999008178702</v>
      </c>
      <c r="AF887">
        <f>IFERROR([1]!s_info_indexweight($A887,$B$1,"000016.SH"),"")</f>
        <v>0</v>
      </c>
      <c r="AG887">
        <f>IFERROR([1]!s_info_indexweight($A887,$B$1,"000300.SH"),"")</f>
        <v>0.1019</v>
      </c>
      <c r="AH887">
        <f>IFERROR([1]!s_info_indexweight($A887,$B$1,"000905.SH"),"")</f>
        <v>0</v>
      </c>
      <c r="AI887">
        <f>IFERROR([1]!s_info_indexweight($A887,$B$1,"000852.SH"),"")</f>
        <v>0</v>
      </c>
    </row>
    <row r="888" spans="1:35">
      <c r="A888" t="s">
        <v>920</v>
      </c>
      <c r="B888">
        <f>[1]!s_dq_close($A888,$B$1,3)</f>
        <v>10.18</v>
      </c>
      <c r="C888">
        <f>[1]!s_dq_volume($A888,$B$1)</f>
        <v>56457806</v>
      </c>
      <c r="D888">
        <f>[1]!s_dq_amount($A888,$B$1)</f>
        <v>572591947</v>
      </c>
      <c r="E888">
        <f>[1]!s_dq_turn($A888,$B$1)</f>
        <v>0.30303000575925898</v>
      </c>
      <c r="F888">
        <f>[1]!S_VAL_MV($A888,$B$1)</f>
        <v>189664539536.26001</v>
      </c>
      <c r="G888">
        <f>[1]!s_val_ev($A888,$B$1)</f>
        <v>189664539536.26001</v>
      </c>
      <c r="H888">
        <f>[1]!s_val_ev1($A888,$B$1)</f>
        <v>306062377601.04999</v>
      </c>
      <c r="I888">
        <f>IFERROR([1]!s_mq_amount($A888,$B$1),"")</f>
        <v>1230124721</v>
      </c>
      <c r="J888">
        <f>[1]!s_val_pe_ttm($A888,$B$1)</f>
        <v>22.211114883422901</v>
      </c>
      <c r="K888">
        <f>[1]!s_val_pb_lf($A888,$B$1)</f>
        <v>2.6731469631195099</v>
      </c>
      <c r="L888">
        <f>[1]!s_val_dividendyield2($A888,$B$1)</f>
        <v>1.89808807107654</v>
      </c>
      <c r="M888">
        <f>[1]!s_val_evtoebitda($A888,$B$1)</f>
        <v>14.507322275143</v>
      </c>
      <c r="N888">
        <f>[1]!s_risk_betar24($A888,$B$1)</f>
        <v>-1.8899999558925601E-2</v>
      </c>
      <c r="O888">
        <f>[1]!s_profitnotice_changeratio($A888,$B$1)</f>
        <v>0</v>
      </c>
      <c r="P888">
        <f>IFERROR([1]!i_pq_pctchange($A888,TEXT(DATE(YEAR($B$1),1,1),"yyyy-mm-dd"),$B$1),"")</f>
        <v>12.1145374449339</v>
      </c>
      <c r="Q888">
        <f>[1]!s_west_netprofit($A888,YEAR($B$1),$B$1,180)</f>
        <v>8988165000</v>
      </c>
      <c r="R888">
        <f>[1]!s_west_eps($A888,YEAR($B$1),$B$1,180)</f>
        <v>0.48240000009536699</v>
      </c>
      <c r="S888">
        <f>[1]!s_west_instnum_np($A888,YEAR($B$1),$B$1,180)</f>
        <v>12</v>
      </c>
      <c r="T888">
        <f>[1]!s_west_stdnetprofit($A888,YEAR($B$1),$B$1,180)</f>
        <v>205879955</v>
      </c>
      <c r="U888">
        <f>[1]!s_west_mediannetprofit($A888,YEAR($B$1),$B$1,180)</f>
        <v>8986000000</v>
      </c>
      <c r="V888">
        <f>[1]!s_west_maxnetprofit($A888,YEAR($B$1),$B$1,180)</f>
        <v>9397000000</v>
      </c>
      <c r="W888">
        <f>[1]!s_west_minnetprofit($A888,YEAR($B$1),$B$1,180)</f>
        <v>8626000000</v>
      </c>
      <c r="X888">
        <f>[1]!s_west_netprofit($A888,YEAR($B$1)+1,$B$1,180)</f>
        <v>9378586667</v>
      </c>
      <c r="Y888">
        <f>[1]!s_west_eps($A888,YEAR($B$1)+1,$B$1,180)</f>
        <v>0.50340002775192305</v>
      </c>
      <c r="Z888">
        <f>[1]!s_west_instnum_np($A888,YEAR($B$1)+1,$B$1,180)</f>
        <v>12</v>
      </c>
      <c r="AA888">
        <f>[1]!s_west_stdnetprofit($A888,YEAR($B$1)+1,$B$1,180)</f>
        <v>304690327</v>
      </c>
      <c r="AB888">
        <f>[1]!s_west_mediannetprofit($A888,YEAR($B$1)+1,$B$1,180)</f>
        <v>9361520000</v>
      </c>
      <c r="AC888">
        <f>[1]!s_west_maxnetprofit($A888,YEAR($B$1)+1,$B$1,180)</f>
        <v>9870000000</v>
      </c>
      <c r="AD888">
        <f>[1]!s_west_minnetprofit($A888,YEAR($B$1)+1,$B$1,180)</f>
        <v>8768000000</v>
      </c>
      <c r="AE888">
        <f>[1]!s_west_avgroe($A888,YEAR($B$1),$B$1,180)</f>
        <v>10.2592000961304</v>
      </c>
      <c r="AF888">
        <f>IFERROR([1]!s_info_indexweight($A888,$B$1,"000016.SH"),"")</f>
        <v>0</v>
      </c>
      <c r="AG888">
        <f>IFERROR([1]!s_info_indexweight($A888,$B$1,"000300.SH"),"")</f>
        <v>7.1099999999999997E-2</v>
      </c>
      <c r="AH888">
        <f>IFERROR([1]!s_info_indexweight($A888,$B$1,"000905.SH"),"")</f>
        <v>0</v>
      </c>
      <c r="AI888">
        <f>IFERROR([1]!s_info_indexweight($A888,$B$1,"000852.SH"),"")</f>
        <v>0</v>
      </c>
    </row>
    <row r="889" spans="1:35">
      <c r="A889" t="s">
        <v>921</v>
      </c>
      <c r="B889">
        <f>[1]!s_dq_close($A889,$B$1,3)</f>
        <v>18.55</v>
      </c>
      <c r="C889">
        <f>[1]!s_dq_volume($A889,$B$1)</f>
        <v>67851191</v>
      </c>
      <c r="D889">
        <f>[1]!s_dq_amount($A889,$B$1)</f>
        <v>1249336113</v>
      </c>
      <c r="E889">
        <f>[1]!s_dq_turn($A889,$B$1)</f>
        <v>1.7752803650478099</v>
      </c>
      <c r="F889">
        <f>[1]!S_VAL_MV($A889,$B$1)</f>
        <v>101379846563.45</v>
      </c>
      <c r="G889">
        <f>[1]!s_val_ev($A889,$B$1)</f>
        <v>94352932230.649994</v>
      </c>
      <c r="H889">
        <f>[1]!s_val_ev1($A889,$B$1)</f>
        <v>128810027020.34</v>
      </c>
      <c r="I889">
        <f>IFERROR([1]!s_mq_amount($A889,$B$1),"")</f>
        <v>2478596663</v>
      </c>
      <c r="J889">
        <f>[1]!s_val_pe_ttm($A889,$B$1)</f>
        <v>18.422910690307599</v>
      </c>
      <c r="K889">
        <f>[1]!s_val_pb_lf($A889,$B$1)</f>
        <v>2.1026635169982901</v>
      </c>
      <c r="L889">
        <f>[1]!s_val_dividendyield2($A889,$B$1)</f>
        <v>0.94351181631304604</v>
      </c>
      <c r="M889">
        <f>[1]!s_val_evtoebitda($A889,$B$1)</f>
        <v>10.900107391236199</v>
      </c>
      <c r="N889">
        <f>[1]!s_risk_betar24($A889,$B$1)</f>
        <v>0.69529998302459695</v>
      </c>
      <c r="O889">
        <f>[1]!s_profitnotice_changeratio($A889,$B$1)</f>
        <v>0</v>
      </c>
      <c r="P889">
        <f>IFERROR([1]!i_pq_pctchange($A889,TEXT(DATE(YEAR($B$1),1,1),"yyyy-mm-dd"),$B$1),"")</f>
        <v>58.818493150684901</v>
      </c>
      <c r="Q889">
        <f>[1]!s_west_netprofit($A889,YEAR($B$1),$B$1,180)</f>
        <v>12200361429</v>
      </c>
      <c r="R889">
        <f>[1]!s_west_eps($A889,YEAR($B$1),$B$1,180)</f>
        <v>2.23239994049072</v>
      </c>
      <c r="S889">
        <f>[1]!s_west_instnum_np($A889,YEAR($B$1),$B$1,180)</f>
        <v>14</v>
      </c>
      <c r="T889">
        <f>[1]!s_west_stdnetprofit($A889,YEAR($B$1),$B$1,180)</f>
        <v>2252416934</v>
      </c>
      <c r="U889">
        <f>[1]!s_west_mediannetprofit($A889,YEAR($B$1),$B$1,180)</f>
        <v>11848500000</v>
      </c>
      <c r="V889">
        <f>[1]!s_west_maxnetprofit($A889,YEAR($B$1),$B$1,180)</f>
        <v>17955000000</v>
      </c>
      <c r="W889">
        <f>[1]!s_west_minnetprofit($A889,YEAR($B$1),$B$1,180)</f>
        <v>9467000000</v>
      </c>
      <c r="X889">
        <f>[1]!s_west_netprofit($A889,YEAR($B$1)+1,$B$1,180)</f>
        <v>11982865000</v>
      </c>
      <c r="Y889">
        <f>[1]!s_west_eps($A889,YEAR($B$1)+1,$B$1,180)</f>
        <v>2.1926000118255602</v>
      </c>
      <c r="Z889">
        <f>[1]!s_west_instnum_np($A889,YEAR($B$1)+1,$B$1,180)</f>
        <v>14</v>
      </c>
      <c r="AA889">
        <f>[1]!s_west_stdnetprofit($A889,YEAR($B$1)+1,$B$1,180)</f>
        <v>2399094648</v>
      </c>
      <c r="AB889">
        <f>[1]!s_west_mediannetprofit($A889,YEAR($B$1)+1,$B$1,180)</f>
        <v>12410500000</v>
      </c>
      <c r="AC889">
        <f>[1]!s_west_maxnetprofit($A889,YEAR($B$1)+1,$B$1,180)</f>
        <v>15646000000</v>
      </c>
      <c r="AD889">
        <f>[1]!s_west_minnetprofit($A889,YEAR($B$1)+1,$B$1,180)</f>
        <v>7089000000</v>
      </c>
      <c r="AE889">
        <f>[1]!s_west_avgroe($A889,YEAR($B$1),$B$1,180)</f>
        <v>22.642900466918899</v>
      </c>
      <c r="AF889">
        <f>IFERROR([1]!s_info_indexweight($A889,$B$1,"000016.SH"),"")</f>
        <v>0</v>
      </c>
      <c r="AG889">
        <f>IFERROR([1]!s_info_indexweight($A889,$B$1,"000300.SH"),"")</f>
        <v>0.11849999999999999</v>
      </c>
      <c r="AH889">
        <f>IFERROR([1]!s_info_indexweight($A889,$B$1,"000905.SH"),"")</f>
        <v>0</v>
      </c>
      <c r="AI889">
        <f>IFERROR([1]!s_info_indexweight($A889,$B$1,"000852.SH"),"")</f>
        <v>0</v>
      </c>
    </row>
    <row r="890" spans="1:35">
      <c r="A890" t="s">
        <v>922</v>
      </c>
      <c r="B890">
        <f>[1]!s_dq_close($A890,$B$1,3)</f>
        <v>5.6</v>
      </c>
      <c r="C890">
        <f>[1]!s_dq_volume($A890,$B$1)</f>
        <v>354935484</v>
      </c>
      <c r="D890">
        <f>[1]!s_dq_amount($A890,$B$1)</f>
        <v>1995506972</v>
      </c>
      <c r="E890">
        <f>[1]!s_dq_turn($A890,$B$1)</f>
        <v>3.8514313316951099</v>
      </c>
      <c r="F890">
        <f>[1]!S_VAL_MV($A890,$B$1)</f>
        <v>65025935430.400002</v>
      </c>
      <c r="G890">
        <f>[1]!s_val_ev($A890,$B$1)</f>
        <v>62580429929.574402</v>
      </c>
      <c r="H890">
        <f>[1]!s_val_ev1($A890,$B$1)</f>
        <v>192451537929.57401</v>
      </c>
      <c r="I890">
        <f>IFERROR([1]!s_mq_amount($A890,$B$1),"")</f>
        <v>5028470065</v>
      </c>
      <c r="J890">
        <f>[1]!s_val_pe_ttm($A890,$B$1)</f>
        <v>10.968426704406699</v>
      </c>
      <c r="K890">
        <f>[1]!s_val_pb_lf($A890,$B$1)</f>
        <v>1.3006728887557999</v>
      </c>
      <c r="L890">
        <f>[1]!s_val_dividendyield2($A890,$B$1)</f>
        <v>3.7630842944551999</v>
      </c>
      <c r="M890">
        <f>[1]!s_val_evtoebitda($A890,$B$1)</f>
        <v>6.8780979471115602</v>
      </c>
      <c r="N890">
        <f>[1]!s_risk_betar24($A890,$B$1)</f>
        <v>0.51270002126693703</v>
      </c>
      <c r="O890">
        <f>[1]!s_profitnotice_changeratio($A890,$B$1)</f>
        <v>0</v>
      </c>
      <c r="P890">
        <f>IFERROR([1]!i_pq_pctchange($A890,TEXT(DATE(YEAR($B$1),1,1),"yyyy-mm-dd"),$B$1),"")</f>
        <v>12.9032258064516</v>
      </c>
      <c r="Q890">
        <f>[1]!s_west_netprofit($A890,YEAR($B$1),$B$1,180)</f>
        <v>5593571333</v>
      </c>
      <c r="R890">
        <f>[1]!s_west_eps($A890,YEAR($B$1),$B$1,180)</f>
        <v>0.48170000314712502</v>
      </c>
      <c r="S890">
        <f>[1]!s_west_instnum_np($A890,YEAR($B$1),$B$1,180)</f>
        <v>15</v>
      </c>
      <c r="T890">
        <f>[1]!s_west_stdnetprofit($A890,YEAR($B$1),$B$1,180)</f>
        <v>461039754</v>
      </c>
      <c r="U890">
        <f>[1]!s_west_mediannetprofit($A890,YEAR($B$1),$B$1,180)</f>
        <v>5656000000</v>
      </c>
      <c r="V890">
        <f>[1]!s_west_maxnetprofit($A890,YEAR($B$1),$B$1,180)</f>
        <v>6578000000</v>
      </c>
      <c r="W890">
        <f>[1]!s_west_minnetprofit($A890,YEAR($B$1),$B$1,180)</f>
        <v>5006000000</v>
      </c>
      <c r="X890">
        <f>[1]!s_west_netprofit($A890,YEAR($B$1)+1,$B$1,180)</f>
        <v>6173272667</v>
      </c>
      <c r="Y890">
        <f>[1]!s_west_eps($A890,YEAR($B$1)+1,$B$1,180)</f>
        <v>0.53159999847412098</v>
      </c>
      <c r="Z890">
        <f>[1]!s_west_instnum_np($A890,YEAR($B$1)+1,$B$1,180)</f>
        <v>15</v>
      </c>
      <c r="AA890">
        <f>[1]!s_west_stdnetprofit($A890,YEAR($B$1)+1,$B$1,180)</f>
        <v>385333640</v>
      </c>
      <c r="AB890">
        <f>[1]!s_west_mediannetprofit($A890,YEAR($B$1)+1,$B$1,180)</f>
        <v>6249000000</v>
      </c>
      <c r="AC890">
        <f>[1]!s_west_maxnetprofit($A890,YEAR($B$1)+1,$B$1,180)</f>
        <v>6996000000</v>
      </c>
      <c r="AD890">
        <f>[1]!s_west_minnetprofit($A890,YEAR($B$1)+1,$B$1,180)</f>
        <v>5579000000</v>
      </c>
      <c r="AE890">
        <f>[1]!s_west_avgroe($A890,YEAR($B$1),$B$1,180)</f>
        <v>7.9217000007629403</v>
      </c>
      <c r="AF890">
        <f>IFERROR([1]!s_info_indexweight($A890,$B$1,"000016.SH"),"")</f>
        <v>0</v>
      </c>
      <c r="AG890">
        <f>IFERROR([1]!s_info_indexweight($A890,$B$1,"000300.SH"),"")</f>
        <v>8.8599999999999998E-2</v>
      </c>
      <c r="AH890">
        <f>IFERROR([1]!s_info_indexweight($A890,$B$1,"000905.SH"),"")</f>
        <v>0</v>
      </c>
      <c r="AI890">
        <f>IFERROR([1]!s_info_indexweight($A890,$B$1,"000852.SH"),"")</f>
        <v>0</v>
      </c>
    </row>
    <row r="891" spans="1:35">
      <c r="A891" t="s">
        <v>923</v>
      </c>
      <c r="B891">
        <f>[1]!s_dq_close($A891,$B$1,3)</f>
        <v>4.82</v>
      </c>
      <c r="C891">
        <f>[1]!s_dq_volume($A891,$B$1)</f>
        <v>401250379</v>
      </c>
      <c r="D891">
        <f>[1]!s_dq_amount($A891,$B$1)</f>
        <v>1950610991</v>
      </c>
      <c r="E891">
        <f>[1]!s_dq_turn($A891,$B$1)</f>
        <v>0.42347218625368799</v>
      </c>
      <c r="F891">
        <f>[1]!S_VAL_MV($A891,$B$1)</f>
        <v>582860978550.04004</v>
      </c>
      <c r="G891">
        <f>[1]!s_val_ev($A891,$B$1)</f>
        <v>559059642017.28699</v>
      </c>
      <c r="H891">
        <f>[1]!s_val_ev1($A891,$B$1)</f>
        <v>1135229642017.29</v>
      </c>
      <c r="I891">
        <f>IFERROR([1]!s_mq_amount($A891,$B$1),"")</f>
        <v>3644272537</v>
      </c>
      <c r="J891">
        <f>[1]!s_val_pe_ttm($A891,$B$1)</f>
        <v>16.395065307617202</v>
      </c>
      <c r="K891">
        <f>[1]!s_val_pb_lf($A891,$B$1)</f>
        <v>0.69959801435470603</v>
      </c>
      <c r="L891">
        <f>[1]!s_val_dividendyield2($A891,$B$1)</f>
        <v>4.7343818694912096</v>
      </c>
      <c r="M891">
        <f>[1]!s_val_evtoebitda($A891,$B$1)</f>
        <v>5.6598376920163203</v>
      </c>
      <c r="N891">
        <f>[1]!s_risk_betar24($A891,$B$1)</f>
        <v>0.33289998769760099</v>
      </c>
      <c r="O891">
        <f>[1]!s_profitnotice_changeratio($A891,$B$1)</f>
        <v>0</v>
      </c>
      <c r="P891">
        <f>IFERROR([1]!i_pq_pctchange($A891,TEXT(DATE(YEAR($B$1),1,1),"yyyy-mm-dd"),$B$1),"")</f>
        <v>-22.006472491909399</v>
      </c>
      <c r="Q891">
        <f>[1]!s_west_netprofit($A891,YEAR($B$1),$B$1,180)</f>
        <v>45763979286</v>
      </c>
      <c r="R891">
        <f>[1]!s_west_eps($A891,YEAR($B$1),$B$1,180)</f>
        <v>0.3783999979496</v>
      </c>
      <c r="S891">
        <f>[1]!s_west_instnum_np($A891,YEAR($B$1),$B$1,180)</f>
        <v>14</v>
      </c>
      <c r="T891">
        <f>[1]!s_west_stdnetprofit($A891,YEAR($B$1),$B$1,180)</f>
        <v>4962929008</v>
      </c>
      <c r="U891">
        <f>[1]!s_west_mediannetprofit($A891,YEAR($B$1),$B$1,180)</f>
        <v>44718855000</v>
      </c>
      <c r="V891">
        <f>[1]!s_west_maxnetprofit($A891,YEAR($B$1),$B$1,180)</f>
        <v>56707000000</v>
      </c>
      <c r="W891">
        <f>[1]!s_west_minnetprofit($A891,YEAR($B$1),$B$1,180)</f>
        <v>39804000000</v>
      </c>
      <c r="X891">
        <f>[1]!s_west_netprofit($A891,YEAR($B$1)+1,$B$1,180)</f>
        <v>53938033571</v>
      </c>
      <c r="Y891">
        <f>[1]!s_west_eps($A891,YEAR($B$1)+1,$B$1,180)</f>
        <v>0.44600000977516202</v>
      </c>
      <c r="Z891">
        <f>[1]!s_west_instnum_np($A891,YEAR($B$1)+1,$B$1,180)</f>
        <v>14</v>
      </c>
      <c r="AA891">
        <f>[1]!s_west_stdnetprofit($A891,YEAR($B$1)+1,$B$1,180)</f>
        <v>7654143135</v>
      </c>
      <c r="AB891">
        <f>[1]!s_west_mediannetprofit($A891,YEAR($B$1)+1,$B$1,180)</f>
        <v>51730000000</v>
      </c>
      <c r="AC891">
        <f>[1]!s_west_maxnetprofit($A891,YEAR($B$1)+1,$B$1,180)</f>
        <v>70218000000</v>
      </c>
      <c r="AD891">
        <f>[1]!s_west_minnetprofit($A891,YEAR($B$1)+1,$B$1,180)</f>
        <v>44812000000</v>
      </c>
      <c r="AE891">
        <f>[1]!s_west_avgroe($A891,YEAR($B$1),$B$1,180)</f>
        <v>5.1908001899719203</v>
      </c>
      <c r="AF891">
        <f>IFERROR([1]!s_info_indexweight($A891,$B$1,"000016.SH"),"")</f>
        <v>0.78500000000000003</v>
      </c>
      <c r="AG891">
        <f>IFERROR([1]!s_info_indexweight($A891,$B$1,"000300.SH"),"")</f>
        <v>0.26829999999999998</v>
      </c>
      <c r="AH891">
        <f>IFERROR([1]!s_info_indexweight($A891,$B$1,"000905.SH"),"")</f>
        <v>0</v>
      </c>
      <c r="AI891">
        <f>IFERROR([1]!s_info_indexweight($A891,$B$1,"000852.SH"),"")</f>
        <v>0</v>
      </c>
    </row>
    <row r="892" spans="1:35">
      <c r="A892" t="s">
        <v>924</v>
      </c>
      <c r="B892">
        <f>[1]!s_dq_close($A892,$B$1,3)</f>
        <v>5.35</v>
      </c>
      <c r="C892">
        <f>[1]!s_dq_volume($A892,$B$1)</f>
        <v>124379053</v>
      </c>
      <c r="D892">
        <f>[1]!s_dq_amount($A892,$B$1)</f>
        <v>663414683</v>
      </c>
      <c r="E892">
        <f>[1]!s_dq_turn($A892,$B$1)</f>
        <v>0.92290061167929005</v>
      </c>
      <c r="F892">
        <f>[1]!S_VAL_MV($A892,$B$1)</f>
        <v>96947183465.199997</v>
      </c>
      <c r="G892">
        <f>[1]!s_val_ev($A892,$B$1)</f>
        <v>87535303719.412903</v>
      </c>
      <c r="H892">
        <f>[1]!s_val_ev1($A892,$B$1)</f>
        <v>308066303719.41302</v>
      </c>
      <c r="I892">
        <f>IFERROR([1]!s_mq_amount($A892,$B$1),"")</f>
        <v>1362175906</v>
      </c>
      <c r="J892">
        <f>[1]!s_val_pe_ttm($A892,$B$1)</f>
        <v>31.425342559814499</v>
      </c>
      <c r="K892">
        <f>[1]!s_val_pb_lf($A892,$B$1)</f>
        <v>2.6158802509307901</v>
      </c>
      <c r="L892">
        <f>[1]!s_val_dividendyield2($A892,$B$1)</f>
        <v>0</v>
      </c>
      <c r="M892">
        <f>[1]!s_val_evtoebitda($A892,$B$1)</f>
        <v>7.0535177694160103</v>
      </c>
      <c r="N892">
        <f>[1]!s_risk_betar24($A892,$B$1)</f>
        <v>0.94300001859664895</v>
      </c>
      <c r="O892">
        <f>[1]!s_profitnotice_changeratio($A892,$B$1)</f>
        <v>0</v>
      </c>
      <c r="P892">
        <f>IFERROR([1]!i_pq_pctchange($A892,TEXT(DATE(YEAR($B$1),1,1),"yyyy-mm-dd"),$B$1),"")</f>
        <v>-33.208489388264702</v>
      </c>
      <c r="Q892">
        <f>[1]!s_west_netprofit($A892,YEAR($B$1),$B$1,180)</f>
        <v>1872384615</v>
      </c>
      <c r="R892">
        <f>[1]!s_west_eps($A892,YEAR($B$1),$B$1,180)</f>
        <v>0.103299997746944</v>
      </c>
      <c r="S892">
        <f>[1]!s_west_instnum_np($A892,YEAR($B$1),$B$1,180)</f>
        <v>13</v>
      </c>
      <c r="T892">
        <f>[1]!s_west_stdnetprofit($A892,YEAR($B$1),$B$1,180)</f>
        <v>2345564841</v>
      </c>
      <c r="U892">
        <f>[1]!s_west_mediannetprofit($A892,YEAR($B$1),$B$1,180)</f>
        <v>1491000000</v>
      </c>
      <c r="V892">
        <f>[1]!s_west_maxnetprofit($A892,YEAR($B$1),$B$1,180)</f>
        <v>5548000000</v>
      </c>
      <c r="W892">
        <f>[1]!s_west_minnetprofit($A892,YEAR($B$1),$B$1,180)</f>
        <v>-922000000</v>
      </c>
      <c r="X892">
        <f>[1]!s_west_netprofit($A892,YEAR($B$1)+1,$B$1,180)</f>
        <v>6826692308</v>
      </c>
      <c r="Y892">
        <f>[1]!s_west_eps($A892,YEAR($B$1)+1,$B$1,180)</f>
        <v>0.37670001387596103</v>
      </c>
      <c r="Z892">
        <f>[1]!s_west_instnum_np($A892,YEAR($B$1)+1,$B$1,180)</f>
        <v>13</v>
      </c>
      <c r="AA892">
        <f>[1]!s_west_stdnetprofit($A892,YEAR($B$1)+1,$B$1,180)</f>
        <v>1682043271</v>
      </c>
      <c r="AB892">
        <f>[1]!s_west_mediannetprofit($A892,YEAR($B$1)+1,$B$1,180)</f>
        <v>6838000000</v>
      </c>
      <c r="AC892">
        <f>[1]!s_west_maxnetprofit($A892,YEAR($B$1)+1,$B$1,180)</f>
        <v>9824000000</v>
      </c>
      <c r="AD892">
        <f>[1]!s_west_minnetprofit($A892,YEAR($B$1)+1,$B$1,180)</f>
        <v>3893000000</v>
      </c>
      <c r="AE892">
        <f>[1]!s_west_avgroe($A892,YEAR($B$1),$B$1,180)</f>
        <v>3.7667000293731698</v>
      </c>
      <c r="AF892">
        <f>IFERROR([1]!s_info_indexweight($A892,$B$1,"000016.SH"),"")</f>
        <v>0</v>
      </c>
      <c r="AG892">
        <f>IFERROR([1]!s_info_indexweight($A892,$B$1,"000300.SH"),"")</f>
        <v>0.11070000000000001</v>
      </c>
      <c r="AH892">
        <f>IFERROR([1]!s_info_indexweight($A892,$B$1,"000905.SH"),"")</f>
        <v>0</v>
      </c>
      <c r="AI892">
        <f>IFERROR([1]!s_info_indexweight($A892,$B$1,"000852.SH"),"")</f>
        <v>0</v>
      </c>
    </row>
    <row r="893" spans="1:35">
      <c r="A893" t="s">
        <v>925</v>
      </c>
      <c r="B893">
        <f>[1]!s_dq_close($A893,$B$1,3)</f>
        <v>25.58</v>
      </c>
      <c r="C893">
        <f>[1]!s_dq_volume($A893,$B$1)</f>
        <v>178107957</v>
      </c>
      <c r="D893">
        <f>[1]!s_dq_amount($A893,$B$1)</f>
        <v>4532467327</v>
      </c>
      <c r="E893">
        <f>[1]!s_dq_turn($A893,$B$1)</f>
        <v>1.46271269574041</v>
      </c>
      <c r="F893">
        <f>[1]!S_VAL_MV($A893,$B$1)</f>
        <v>379109587885.82001</v>
      </c>
      <c r="G893">
        <f>[1]!s_val_ev($A893,$B$1)</f>
        <v>371170444798.07001</v>
      </c>
      <c r="H893">
        <f>[1]!s_val_ev1($A893,$B$1)</f>
        <v>860873982997.57104</v>
      </c>
      <c r="I893">
        <f>IFERROR([1]!s_mq_amount($A893,$B$1),"")</f>
        <v>10248247090</v>
      </c>
      <c r="J893">
        <f>[1]!s_val_pe_ttm($A893,$B$1)</f>
        <v>11.233838081359901</v>
      </c>
      <c r="K893">
        <f>[1]!s_val_pb_lf($A893,$B$1)</f>
        <v>1.3005057573318499</v>
      </c>
      <c r="L893">
        <f>[1]!s_val_dividendyield2($A893,$B$1)</f>
        <v>2.2283033620015602</v>
      </c>
      <c r="M893">
        <f>[1]!s_val_evtoebitda($A893,$B$1)</f>
        <v>0</v>
      </c>
      <c r="N893">
        <f>[1]!s_risk_betar24($A893,$B$1)</f>
        <v>1.92009997367859</v>
      </c>
      <c r="O893">
        <f>[1]!s_profitnotice_changeratio($A893,$B$1)</f>
        <v>0</v>
      </c>
      <c r="P893">
        <f>IFERROR([1]!i_pq_pctchange($A893,TEXT(DATE(YEAR($B$1),1,1),"yyyy-mm-dd"),$B$1),"")</f>
        <v>-9.9750178732653296</v>
      </c>
      <c r="Q893">
        <f>[1]!s_west_netprofit($A893,YEAR($B$1),$B$1,180)</f>
        <v>35546596364</v>
      </c>
      <c r="R893">
        <f>[1]!s_west_eps($A893,YEAR($B$1),$B$1,180)</f>
        <v>2.3984000682830802</v>
      </c>
      <c r="S893">
        <f>[1]!s_west_instnum_np($A893,YEAR($B$1),$B$1,180)</f>
        <v>22</v>
      </c>
      <c r="T893">
        <f>[1]!s_west_stdnetprofit($A893,YEAR($B$1),$B$1,180)</f>
        <v>2063435273</v>
      </c>
      <c r="U893">
        <f>[1]!s_west_mediannetprofit($A893,YEAR($B$1),$B$1,180)</f>
        <v>35961560000</v>
      </c>
      <c r="V893">
        <f>[1]!s_west_maxnetprofit($A893,YEAR($B$1),$B$1,180)</f>
        <v>39364000000</v>
      </c>
      <c r="W893">
        <f>[1]!s_west_minnetprofit($A893,YEAR($B$1),$B$1,180)</f>
        <v>30633000000</v>
      </c>
      <c r="X893">
        <f>[1]!s_west_netprofit($A893,YEAR($B$1)+1,$B$1,180)</f>
        <v>39098763636</v>
      </c>
      <c r="Y893">
        <f>[1]!s_west_eps($A893,YEAR($B$1)+1,$B$1,180)</f>
        <v>2.6380999088287398</v>
      </c>
      <c r="Z893">
        <f>[1]!s_west_instnum_np($A893,YEAR($B$1)+1,$B$1,180)</f>
        <v>22</v>
      </c>
      <c r="AA893">
        <f>[1]!s_west_stdnetprofit($A893,YEAR($B$1)+1,$B$1,180)</f>
        <v>2806994429</v>
      </c>
      <c r="AB893">
        <f>[1]!s_west_mediannetprofit($A893,YEAR($B$1)+1,$B$1,180)</f>
        <v>39314400000</v>
      </c>
      <c r="AC893">
        <f>[1]!s_west_maxnetprofit($A893,YEAR($B$1)+1,$B$1,180)</f>
        <v>44607000000</v>
      </c>
      <c r="AD893">
        <f>[1]!s_west_minnetprofit($A893,YEAR($B$1)+1,$B$1,180)</f>
        <v>33773000000</v>
      </c>
      <c r="AE893">
        <f>[1]!s_west_avgroe($A893,YEAR($B$1),$B$1,180)</f>
        <v>11.253299713134799</v>
      </c>
      <c r="AF893">
        <f>IFERROR([1]!s_info_indexweight($A893,$B$1,"000016.SH"),"")</f>
        <v>2.8239999999999998</v>
      </c>
      <c r="AG893">
        <f>IFERROR([1]!s_info_indexweight($A893,$B$1,"000300.SH"),"")</f>
        <v>0.94730000000000003</v>
      </c>
      <c r="AH893">
        <f>IFERROR([1]!s_info_indexweight($A893,$B$1,"000905.SH"),"")</f>
        <v>0</v>
      </c>
      <c r="AI893">
        <f>IFERROR([1]!s_info_indexweight($A893,$B$1,"000852.SH"),"")</f>
        <v>0</v>
      </c>
    </row>
    <row r="894" spans="1:35">
      <c r="A894" t="s">
        <v>926</v>
      </c>
      <c r="B894">
        <f>[1]!s_dq_close($A894,$B$1,3)</f>
        <v>18.14</v>
      </c>
      <c r="C894">
        <f>[1]!s_dq_volume($A894,$B$1)</f>
        <v>88539755</v>
      </c>
      <c r="D894">
        <f>[1]!s_dq_amount($A894,$B$1)</f>
        <v>1594117604</v>
      </c>
      <c r="E894">
        <f>[1]!s_dq_turn($A894,$B$1)</f>
        <v>1.0447920689681101</v>
      </c>
      <c r="F894">
        <f>[1]!S_VAL_MV($A894,$B$1)</f>
        <v>166797380487.17999</v>
      </c>
      <c r="G894">
        <f>[1]!s_val_ev($A894,$B$1)</f>
        <v>166038146343.76401</v>
      </c>
      <c r="H894">
        <f>[1]!s_val_ev1($A894,$B$1)</f>
        <v>188445075343.76401</v>
      </c>
      <c r="I894">
        <f>IFERROR([1]!s_mq_amount($A894,$B$1),"")</f>
        <v>3935346723</v>
      </c>
      <c r="J894">
        <f>[1]!s_val_pe_ttm($A894,$B$1)</f>
        <v>19.815404891967798</v>
      </c>
      <c r="K894">
        <f>[1]!s_val_pb_lf($A894,$B$1)</f>
        <v>1.8415334224700901</v>
      </c>
      <c r="L894">
        <f>[1]!s_val_dividendyield2($A894,$B$1)</f>
        <v>3.6712469840298798</v>
      </c>
      <c r="M894">
        <f>[1]!s_val_evtoebitda($A894,$B$1)</f>
        <v>12.0549396975386</v>
      </c>
      <c r="N894">
        <f>[1]!s_risk_betar24($A894,$B$1)</f>
        <v>1.1238000392913801</v>
      </c>
      <c r="O894">
        <f>[1]!s_profitnotice_changeratio($A894,$B$1)</f>
        <v>0</v>
      </c>
      <c r="P894">
        <f>IFERROR([1]!i_pq_pctchange($A894,TEXT(DATE(YEAR($B$1),1,1),"yyyy-mm-dd"),$B$1),"")</f>
        <v>-14.150496923804999</v>
      </c>
      <c r="Q894">
        <f>[1]!s_west_netprofit($A894,YEAR($B$1),$B$1,180)</f>
        <v>10811489286</v>
      </c>
      <c r="R894">
        <f>[1]!s_west_eps($A894,YEAR($B$1),$B$1,180)</f>
        <v>1.1757999658584599</v>
      </c>
      <c r="S894">
        <f>[1]!s_west_instnum_np($A894,YEAR($B$1),$B$1,180)</f>
        <v>28</v>
      </c>
      <c r="T894">
        <f>[1]!s_west_stdnetprofit($A894,YEAR($B$1),$B$1,180)</f>
        <v>297269205</v>
      </c>
      <c r="U894">
        <f>[1]!s_west_mediannetprofit($A894,YEAR($B$1),$B$1,180)</f>
        <v>10860000000</v>
      </c>
      <c r="V894">
        <f>[1]!s_west_maxnetprofit($A894,YEAR($B$1),$B$1,180)</f>
        <v>11765000000</v>
      </c>
      <c r="W894">
        <f>[1]!s_west_minnetprofit($A894,YEAR($B$1),$B$1,180)</f>
        <v>10232000000</v>
      </c>
      <c r="X894">
        <f>[1]!s_west_netprofit($A894,YEAR($B$1)+1,$B$1,180)</f>
        <v>13412115926</v>
      </c>
      <c r="Y894">
        <f>[1]!s_west_eps($A894,YEAR($B$1)+1,$B$1,180)</f>
        <v>1.4586000442504901</v>
      </c>
      <c r="Z894">
        <f>[1]!s_west_instnum_np($A894,YEAR($B$1)+1,$B$1,180)</f>
        <v>27</v>
      </c>
      <c r="AA894">
        <f>[1]!s_west_stdnetprofit($A894,YEAR($B$1)+1,$B$1,180)</f>
        <v>421677866</v>
      </c>
      <c r="AB894">
        <f>[1]!s_west_mediannetprofit($A894,YEAR($B$1)+1,$B$1,180)</f>
        <v>13353000000</v>
      </c>
      <c r="AC894">
        <f>[1]!s_west_maxnetprofit($A894,YEAR($B$1)+1,$B$1,180)</f>
        <v>14512000000</v>
      </c>
      <c r="AD894">
        <f>[1]!s_west_minnetprofit($A894,YEAR($B$1)+1,$B$1,180)</f>
        <v>12879000000</v>
      </c>
      <c r="AE894">
        <f>[1]!s_west_avgroe($A894,YEAR($B$1),$B$1,180)</f>
        <v>11.702400207519499</v>
      </c>
      <c r="AF894">
        <f>IFERROR([1]!s_info_indexweight($A894,$B$1,"000016.SH"),"")</f>
        <v>1.1819999999999999</v>
      </c>
      <c r="AG894">
        <f>IFERROR([1]!s_info_indexweight($A894,$B$1,"000300.SH"),"")</f>
        <v>0.40529999999999999</v>
      </c>
      <c r="AH894">
        <f>IFERROR([1]!s_info_indexweight($A894,$B$1,"000905.SH"),"")</f>
        <v>0</v>
      </c>
      <c r="AI894">
        <f>IFERROR([1]!s_info_indexweight($A894,$B$1,"000852.SH"),"")</f>
        <v>0</v>
      </c>
    </row>
    <row r="895" spans="1:35">
      <c r="A895" t="s">
        <v>927</v>
      </c>
      <c r="B895">
        <f>[1]!s_dq_close($A895,$B$1,3)</f>
        <v>10.92</v>
      </c>
      <c r="C895">
        <f>[1]!s_dq_volume($A895,$B$1)</f>
        <v>97893957</v>
      </c>
      <c r="D895">
        <f>[1]!s_dq_amount($A895,$B$1)</f>
        <v>1056621017</v>
      </c>
      <c r="E895">
        <f>[1]!s_dq_turn($A895,$B$1)</f>
        <v>4.0709843870797799</v>
      </c>
      <c r="F895">
        <f>[1]!S_VAL_MV($A895,$B$1)</f>
        <v>26259054538.080002</v>
      </c>
      <c r="G895">
        <f>[1]!s_val_ev($A895,$B$1)</f>
        <v>26259054538.080002</v>
      </c>
      <c r="H895">
        <f>[1]!s_val_ev1($A895,$B$1)</f>
        <v>59602560756.050003</v>
      </c>
      <c r="I895">
        <f>IFERROR([1]!s_mq_amount($A895,$B$1),"")</f>
        <v>1912930704</v>
      </c>
      <c r="J895">
        <f>[1]!s_val_pe_ttm($A895,$B$1)</f>
        <v>58.301723480224602</v>
      </c>
      <c r="K895">
        <f>[1]!s_val_pb_lf($A895,$B$1)</f>
        <v>2.0432775020599401</v>
      </c>
      <c r="L895">
        <f>[1]!s_val_dividendyield2($A895,$B$1)</f>
        <v>0.476190476190476</v>
      </c>
      <c r="M895">
        <f>[1]!s_val_evtoebitda($A895,$B$1)</f>
        <v>13.583282361211101</v>
      </c>
      <c r="N895">
        <f>[1]!s_risk_betar24($A895,$B$1)</f>
        <v>0.57300001382827803</v>
      </c>
      <c r="O895">
        <f>[1]!s_profitnotice_changeratio($A895,$B$1)</f>
        <v>0</v>
      </c>
      <c r="P895">
        <f>IFERROR([1]!i_pq_pctchange($A895,TEXT(DATE(YEAR($B$1),1,1),"yyyy-mm-dd"),$B$1),"")</f>
        <v>47.368421052631597</v>
      </c>
      <c r="Q895">
        <f>[1]!s_west_netprofit($A895,YEAR($B$1),$B$1,180)</f>
        <v>0</v>
      </c>
      <c r="R895">
        <f>[1]!s_west_eps($A895,YEAR($B$1),$B$1,180)</f>
        <v>0</v>
      </c>
      <c r="S895">
        <f>[1]!s_west_instnum_np($A895,YEAR($B$1),$B$1,180)</f>
        <v>0</v>
      </c>
      <c r="T895">
        <f>[1]!s_west_stdnetprofit($A895,YEAR($B$1),$B$1,180)</f>
        <v>0</v>
      </c>
      <c r="U895">
        <f>[1]!s_west_mediannetprofit($A895,YEAR($B$1),$B$1,180)</f>
        <v>0</v>
      </c>
      <c r="V895">
        <f>[1]!s_west_maxnetprofit($A895,YEAR($B$1),$B$1,180)</f>
        <v>0</v>
      </c>
      <c r="W895">
        <f>[1]!s_west_minnetprofit($A895,YEAR($B$1),$B$1,180)</f>
        <v>0</v>
      </c>
      <c r="X895">
        <f>[1]!s_west_netprofit($A895,YEAR($B$1)+1,$B$1,180)</f>
        <v>0</v>
      </c>
      <c r="Y895">
        <f>[1]!s_west_eps($A895,YEAR($B$1)+1,$B$1,180)</f>
        <v>0</v>
      </c>
      <c r="Z895">
        <f>[1]!s_west_instnum_np($A895,YEAR($B$1)+1,$B$1,180)</f>
        <v>0</v>
      </c>
      <c r="AA895">
        <f>[1]!s_west_stdnetprofit($A895,YEAR($B$1)+1,$B$1,180)</f>
        <v>0</v>
      </c>
      <c r="AB895">
        <f>[1]!s_west_mediannetprofit($A895,YEAR($B$1)+1,$B$1,180)</f>
        <v>0</v>
      </c>
      <c r="AC895">
        <f>[1]!s_west_maxnetprofit($A895,YEAR($B$1)+1,$B$1,180)</f>
        <v>0</v>
      </c>
      <c r="AD895">
        <f>[1]!s_west_minnetprofit($A895,YEAR($B$1)+1,$B$1,180)</f>
        <v>0</v>
      </c>
      <c r="AE895">
        <f>[1]!s_west_avgroe($A895,YEAR($B$1),$B$1,180)</f>
        <v>0</v>
      </c>
      <c r="AF895">
        <f>IFERROR([1]!s_info_indexweight($A895,$B$1,"000016.SH"),"")</f>
        <v>0</v>
      </c>
      <c r="AG895">
        <f>IFERROR([1]!s_info_indexweight($A895,$B$1,"000300.SH"),"")</f>
        <v>0</v>
      </c>
      <c r="AH895">
        <f>IFERROR([1]!s_info_indexweight($A895,$B$1,"000905.SH"),"")</f>
        <v>7.2999999999999995E-2</v>
      </c>
      <c r="AI895">
        <f>IFERROR([1]!s_info_indexweight($A895,$B$1,"000852.SH"),"")</f>
        <v>0</v>
      </c>
    </row>
    <row r="896" spans="1:35">
      <c r="A896" t="s">
        <v>928</v>
      </c>
      <c r="B896">
        <f>[1]!s_dq_close($A896,$B$1,3)</f>
        <v>3.62</v>
      </c>
      <c r="C896">
        <f>[1]!s_dq_volume($A896,$B$1)</f>
        <v>25580700</v>
      </c>
      <c r="D896">
        <f>[1]!s_dq_amount($A896,$B$1)</f>
        <v>93345494</v>
      </c>
      <c r="E896">
        <f>[1]!s_dq_turn($A896,$B$1)</f>
        <v>0.93210537822474904</v>
      </c>
      <c r="F896">
        <f>[1]!S_VAL_MV($A896,$B$1)</f>
        <v>9934728000</v>
      </c>
      <c r="G896">
        <f>[1]!s_val_ev($A896,$B$1)</f>
        <v>9934728000</v>
      </c>
      <c r="H896">
        <f>[1]!s_val_ev1($A896,$B$1)</f>
        <v>10764403331.620001</v>
      </c>
      <c r="I896">
        <f>IFERROR([1]!s_mq_amount($A896,$B$1),"")</f>
        <v>196749173</v>
      </c>
      <c r="J896">
        <f>[1]!s_val_pe_ttm($A896,$B$1)</f>
        <v>10.3733263015747</v>
      </c>
      <c r="K896">
        <f>[1]!s_val_pb_lf($A896,$B$1)</f>
        <v>0.789118051528931</v>
      </c>
      <c r="L896">
        <f>[1]!s_val_dividendyield2($A896,$B$1)</f>
        <v>2.7624309392265198</v>
      </c>
      <c r="M896">
        <f>[1]!s_val_evtoebitda($A896,$B$1)</f>
        <v>2.89256492970638</v>
      </c>
      <c r="N896">
        <f>[1]!s_risk_betar24($A896,$B$1)</f>
        <v>0.26660001277923601</v>
      </c>
      <c r="O896">
        <f>[1]!s_profitnotice_changeratio($A896,$B$1)</f>
        <v>0</v>
      </c>
      <c r="P896">
        <f>IFERROR([1]!i_pq_pctchange($A896,TEXT(DATE(YEAR($B$1),1,1),"yyyy-mm-dd"),$B$1),"")</f>
        <v>-12.348668280871699</v>
      </c>
      <c r="Q896">
        <f>[1]!s_west_netprofit($A896,YEAR($B$1),$B$1,180)</f>
        <v>0</v>
      </c>
      <c r="R896">
        <f>[1]!s_west_eps($A896,YEAR($B$1),$B$1,180)</f>
        <v>0</v>
      </c>
      <c r="S896">
        <f>[1]!s_west_instnum_np($A896,YEAR($B$1),$B$1,180)</f>
        <v>0</v>
      </c>
      <c r="T896">
        <f>[1]!s_west_stdnetprofit($A896,YEAR($B$1),$B$1,180)</f>
        <v>0</v>
      </c>
      <c r="U896">
        <f>[1]!s_west_mediannetprofit($A896,YEAR($B$1),$B$1,180)</f>
        <v>0</v>
      </c>
      <c r="V896">
        <f>[1]!s_west_maxnetprofit($A896,YEAR($B$1),$B$1,180)</f>
        <v>0</v>
      </c>
      <c r="W896">
        <f>[1]!s_west_minnetprofit($A896,YEAR($B$1),$B$1,180)</f>
        <v>0</v>
      </c>
      <c r="X896">
        <f>[1]!s_west_netprofit($A896,YEAR($B$1)+1,$B$1,180)</f>
        <v>0</v>
      </c>
      <c r="Y896">
        <f>[1]!s_west_eps($A896,YEAR($B$1)+1,$B$1,180)</f>
        <v>0</v>
      </c>
      <c r="Z896">
        <f>[1]!s_west_instnum_np($A896,YEAR($B$1)+1,$B$1,180)</f>
        <v>0</v>
      </c>
      <c r="AA896">
        <f>[1]!s_west_stdnetprofit($A896,YEAR($B$1)+1,$B$1,180)</f>
        <v>0</v>
      </c>
      <c r="AB896">
        <f>[1]!s_west_mediannetprofit($A896,YEAR($B$1)+1,$B$1,180)</f>
        <v>0</v>
      </c>
      <c r="AC896">
        <f>[1]!s_west_maxnetprofit($A896,YEAR($B$1)+1,$B$1,180)</f>
        <v>0</v>
      </c>
      <c r="AD896">
        <f>[1]!s_west_minnetprofit($A896,YEAR($B$1)+1,$B$1,180)</f>
        <v>0</v>
      </c>
      <c r="AE896">
        <f>[1]!s_west_avgroe($A896,YEAR($B$1),$B$1,180)</f>
        <v>0</v>
      </c>
      <c r="AF896">
        <f>IFERROR([1]!s_info_indexweight($A896,$B$1,"000016.SH"),"")</f>
        <v>0</v>
      </c>
      <c r="AG896">
        <f>IFERROR([1]!s_info_indexweight($A896,$B$1,"000300.SH"),"")</f>
        <v>0</v>
      </c>
      <c r="AH896">
        <f>IFERROR([1]!s_info_indexweight($A896,$B$1,"000905.SH"),"")</f>
        <v>0</v>
      </c>
      <c r="AI896">
        <f>IFERROR([1]!s_info_indexweight($A896,$B$1,"000852.SH"),"")</f>
        <v>5.2999999999999999E-2</v>
      </c>
    </row>
    <row r="897" spans="1:35">
      <c r="A897" t="s">
        <v>929</v>
      </c>
      <c r="B897">
        <f>[1]!s_dq_close($A897,$B$1,3)</f>
        <v>38.799999999999997</v>
      </c>
      <c r="C897">
        <f>[1]!s_dq_volume($A897,$B$1)</f>
        <v>125696953</v>
      </c>
      <c r="D897">
        <f>[1]!s_dq_amount($A897,$B$1)</f>
        <v>4860567502</v>
      </c>
      <c r="E897">
        <f>[1]!s_dq_turn($A897,$B$1)</f>
        <v>0.609323242071932</v>
      </c>
      <c r="F897">
        <f>[1]!S_VAL_MV($A897,$B$1)</f>
        <v>978530009318.80005</v>
      </c>
      <c r="G897">
        <f>[1]!s_val_ev($A897,$B$1)</f>
        <v>993792146247.474</v>
      </c>
      <c r="H897">
        <f>[1]!s_val_ev1($A897,$B$1)</f>
        <v>12793982146247.5</v>
      </c>
      <c r="I897">
        <f>IFERROR([1]!s_mq_amount($A897,$B$1),"")</f>
        <v>8517289616</v>
      </c>
      <c r="J897">
        <f>[1]!s_val_pe_ttm($A897,$B$1)</f>
        <v>6.4912071228027299</v>
      </c>
      <c r="K897">
        <f>[1]!s_val_pb_lf($A897,$B$1)</f>
        <v>0.86414641141891502</v>
      </c>
      <c r="L897">
        <f>[1]!s_val_dividendyield2($A897,$B$1)</f>
        <v>7.7654639175257696</v>
      </c>
      <c r="M897">
        <f>[1]!s_val_evtoebitda($A897,$B$1)</f>
        <v>0</v>
      </c>
      <c r="N897">
        <f>[1]!s_risk_betar24($A897,$B$1)</f>
        <v>0.44710001349449202</v>
      </c>
      <c r="O897">
        <f>[1]!s_profitnotice_changeratio($A897,$B$1)</f>
        <v>0</v>
      </c>
      <c r="P897">
        <f>IFERROR([1]!i_pq_pctchange($A897,TEXT(DATE(YEAR($B$1),1,1),"yyyy-mm-dd"),$B$1),"")</f>
        <v>-5.4578441959821502</v>
      </c>
      <c r="Q897">
        <f>[1]!s_west_netprofit($A897,YEAR($B$1),$B$1,180)</f>
        <v>152212000000</v>
      </c>
      <c r="R897">
        <f>[1]!s_west_eps($A897,YEAR($B$1),$B$1,180)</f>
        <v>6.0332999229431197</v>
      </c>
      <c r="S897">
        <f>[1]!s_west_instnum_np($A897,YEAR($B$1),$B$1,180)</f>
        <v>16</v>
      </c>
      <c r="T897">
        <f>[1]!s_west_stdnetprofit($A897,YEAR($B$1),$B$1,180)</f>
        <v>2807418150</v>
      </c>
      <c r="U897">
        <f>[1]!s_west_mediannetprofit($A897,YEAR($B$1),$B$1,180)</f>
        <v>153013500000</v>
      </c>
      <c r="V897">
        <f>[1]!s_west_maxnetprofit($A897,YEAR($B$1),$B$1,180)</f>
        <v>156518000000</v>
      </c>
      <c r="W897">
        <f>[1]!s_west_minnetprofit($A897,YEAR($B$1),$B$1,180)</f>
        <v>146626000000</v>
      </c>
      <c r="X897">
        <f>[1]!s_west_netprofit($A897,YEAR($B$1)+1,$B$1,180)</f>
        <v>158208333333</v>
      </c>
      <c r="Y897">
        <f>[1]!s_west_eps($A897,YEAR($B$1)+1,$B$1,180)</f>
        <v>6.2732000350952104</v>
      </c>
      <c r="Z897">
        <f>[1]!s_west_instnum_np($A897,YEAR($B$1)+1,$B$1,180)</f>
        <v>15</v>
      </c>
      <c r="AA897">
        <f>[1]!s_west_stdnetprofit($A897,YEAR($B$1)+1,$B$1,180)</f>
        <v>3125613007</v>
      </c>
      <c r="AB897">
        <f>[1]!s_west_mediannetprofit($A897,YEAR($B$1)+1,$B$1,180)</f>
        <v>158125000000</v>
      </c>
      <c r="AC897">
        <f>[1]!s_west_maxnetprofit($A897,YEAR($B$1)+1,$B$1,180)</f>
        <v>165572000000</v>
      </c>
      <c r="AD897">
        <f>[1]!s_west_minnetprofit($A897,YEAR($B$1)+1,$B$1,180)</f>
        <v>151771000000</v>
      </c>
      <c r="AE897">
        <f>[1]!s_west_avgroe($A897,YEAR($B$1),$B$1,180)</f>
        <v>12.7833003997803</v>
      </c>
      <c r="AF897">
        <f>IFERROR([1]!s_info_indexweight($A897,$B$1,"000016.SH"),"")</f>
        <v>5.2249999999999996</v>
      </c>
      <c r="AG897">
        <f>IFERROR([1]!s_info_indexweight($A897,$B$1,"000300.SH"),"")</f>
        <v>1.7877000000000001</v>
      </c>
      <c r="AH897">
        <f>IFERROR([1]!s_info_indexweight($A897,$B$1,"000905.SH"),"")</f>
        <v>0</v>
      </c>
      <c r="AI897">
        <f>IFERROR([1]!s_info_indexweight($A897,$B$1,"000852.SH"),"")</f>
        <v>0</v>
      </c>
    </row>
    <row r="898" spans="1:35">
      <c r="A898" t="s">
        <v>930</v>
      </c>
      <c r="B898">
        <f>[1]!s_dq_close($A898,$B$1,3)</f>
        <v>7.17</v>
      </c>
      <c r="C898">
        <f>[1]!s_dq_volume($A898,$B$1)</f>
        <v>19199200</v>
      </c>
      <c r="D898">
        <f>[1]!s_dq_amount($A898,$B$1)</f>
        <v>138709105</v>
      </c>
      <c r="E898">
        <f>[1]!s_dq_turn($A898,$B$1)</f>
        <v>1.3794729906773</v>
      </c>
      <c r="F898">
        <f>[1]!S_VAL_MV($A898,$B$1)</f>
        <v>9979047428.2800007</v>
      </c>
      <c r="G898">
        <f>[1]!s_val_ev($A898,$B$1)</f>
        <v>9979047428.2800007</v>
      </c>
      <c r="H898">
        <f>[1]!s_val_ev1($A898,$B$1)</f>
        <v>10163163246.969999</v>
      </c>
      <c r="I898">
        <f>IFERROR([1]!s_mq_amount($A898,$B$1),"")</f>
        <v>283020374</v>
      </c>
      <c r="J898">
        <f>[1]!s_val_pe_ttm($A898,$B$1)</f>
        <v>147.75080871582</v>
      </c>
      <c r="K898">
        <f>[1]!s_val_pb_lf($A898,$B$1)</f>
        <v>0.78114825487136796</v>
      </c>
      <c r="L898">
        <f>[1]!s_val_dividendyield2($A898,$B$1)</f>
        <v>0.37656903765690403</v>
      </c>
      <c r="M898">
        <f>[1]!s_val_evtoebitda($A898,$B$1)</f>
        <v>10.132190622643099</v>
      </c>
      <c r="N898">
        <f>[1]!s_risk_betar24($A898,$B$1)</f>
        <v>1.3270000219345099</v>
      </c>
      <c r="O898">
        <f>[1]!s_profitnotice_changeratio($A898,$B$1)</f>
        <v>0</v>
      </c>
      <c r="P898">
        <f>IFERROR([1]!i_pq_pctchange($A898,TEXT(DATE(YEAR($B$1),1,1),"yyyy-mm-dd"),$B$1),"")</f>
        <v>-1.7808219178082201</v>
      </c>
      <c r="Q898">
        <f>[1]!s_west_netprofit($A898,YEAR($B$1),$B$1,180)</f>
        <v>183000000</v>
      </c>
      <c r="R898">
        <f>[1]!s_west_eps($A898,YEAR($B$1),$B$1,180)</f>
        <v>0.13150000572204601</v>
      </c>
      <c r="S898">
        <f>[1]!s_west_instnum_np($A898,YEAR($B$1),$B$1,180)</f>
        <v>2</v>
      </c>
      <c r="T898">
        <f>[1]!s_west_stdnetprofit($A898,YEAR($B$1),$B$1,180)</f>
        <v>193747258</v>
      </c>
      <c r="U898">
        <f>[1]!s_west_mediannetprofit($A898,YEAR($B$1),$B$1,180)</f>
        <v>183000000</v>
      </c>
      <c r="V898">
        <f>[1]!s_west_maxnetprofit($A898,YEAR($B$1),$B$1,180)</f>
        <v>320000000</v>
      </c>
      <c r="W898">
        <f>[1]!s_west_minnetprofit($A898,YEAR($B$1),$B$1,180)</f>
        <v>46000000</v>
      </c>
      <c r="X898">
        <f>[1]!s_west_netprofit($A898,YEAR($B$1)+1,$B$1,180)</f>
        <v>196500000</v>
      </c>
      <c r="Y898">
        <f>[1]!s_west_eps($A898,YEAR($B$1)+1,$B$1,180)</f>
        <v>0.141200006008148</v>
      </c>
      <c r="Z898">
        <f>[1]!s_west_instnum_np($A898,YEAR($B$1)+1,$B$1,180)</f>
        <v>2</v>
      </c>
      <c r="AA898">
        <f>[1]!s_west_stdnetprofit($A898,YEAR($B$1)+1,$B$1,180)</f>
        <v>181726443</v>
      </c>
      <c r="AB898">
        <f>[1]!s_west_mediannetprofit($A898,YEAR($B$1)+1,$B$1,180)</f>
        <v>196500000</v>
      </c>
      <c r="AC898">
        <f>[1]!s_west_maxnetprofit($A898,YEAR($B$1)+1,$B$1,180)</f>
        <v>325000000</v>
      </c>
      <c r="AD898">
        <f>[1]!s_west_minnetprofit($A898,YEAR($B$1)+1,$B$1,180)</f>
        <v>68000000</v>
      </c>
      <c r="AE898">
        <f>[1]!s_west_avgroe($A898,YEAR($B$1),$B$1,180)</f>
        <v>1.45000004768372</v>
      </c>
      <c r="AF898">
        <f>IFERROR([1]!s_info_indexweight($A898,$B$1,"000016.SH"),"")</f>
        <v>0</v>
      </c>
      <c r="AG898">
        <f>IFERROR([1]!s_info_indexweight($A898,$B$1,"000300.SH"),"")</f>
        <v>0</v>
      </c>
      <c r="AH898">
        <f>IFERROR([1]!s_info_indexweight($A898,$B$1,"000905.SH"),"")</f>
        <v>0</v>
      </c>
      <c r="AI898">
        <f>IFERROR([1]!s_info_indexweight($A898,$B$1,"000852.SH"),"")</f>
        <v>7.6999999999999999E-2</v>
      </c>
    </row>
    <row r="899" spans="1:35">
      <c r="A899" t="s">
        <v>931</v>
      </c>
      <c r="B899">
        <f>[1]!s_dq_close($A899,$B$1,3)</f>
        <v>27.74</v>
      </c>
      <c r="C899">
        <f>[1]!s_dq_volume($A899,$B$1)</f>
        <v>6916484</v>
      </c>
      <c r="D899">
        <f>[1]!s_dq_amount($A899,$B$1)</f>
        <v>190933979</v>
      </c>
      <c r="E899">
        <f>[1]!s_dq_turn($A899,$B$1)</f>
        <v>1.0339542279834599</v>
      </c>
      <c r="F899">
        <f>[1]!S_VAL_MV($A899,$B$1)</f>
        <v>22743837728.619999</v>
      </c>
      <c r="G899">
        <f>[1]!s_val_ev($A899,$B$1)</f>
        <v>22743837728.619999</v>
      </c>
      <c r="H899">
        <f>[1]!s_val_ev1($A899,$B$1)</f>
        <v>26883728609.73</v>
      </c>
      <c r="I899">
        <f>IFERROR([1]!s_mq_amount($A899,$B$1),"")</f>
        <v>435115862</v>
      </c>
      <c r="J899">
        <f>[1]!s_val_pe_ttm($A899,$B$1)</f>
        <v>46.630626678466797</v>
      </c>
      <c r="K899">
        <f>[1]!s_val_pb_lf($A899,$B$1)</f>
        <v>1.29101014137268</v>
      </c>
      <c r="L899">
        <f>[1]!s_val_dividendyield2($A899,$B$1)</f>
        <v>0</v>
      </c>
      <c r="M899">
        <f>[1]!s_val_evtoebitda($A899,$B$1)</f>
        <v>13.7922657706542</v>
      </c>
      <c r="N899">
        <f>[1]!s_risk_betar24($A899,$B$1)</f>
        <v>0.67760002613067605</v>
      </c>
      <c r="O899">
        <f>[1]!s_profitnotice_changeratio($A899,$B$1)</f>
        <v>0</v>
      </c>
      <c r="P899">
        <f>IFERROR([1]!i_pq_pctchange($A899,TEXT(DATE(YEAR($B$1),1,1),"yyyy-mm-dd"),$B$1),"")</f>
        <v>-23.221699418765599</v>
      </c>
      <c r="Q899">
        <f>[1]!s_west_netprofit($A899,YEAR($B$1),$B$1,180)</f>
        <v>738656000</v>
      </c>
      <c r="R899">
        <f>[1]!s_west_eps($A899,YEAR($B$1),$B$1,180)</f>
        <v>0.90079998970031705</v>
      </c>
      <c r="S899">
        <f>[1]!s_west_instnum_np($A899,YEAR($B$1),$B$1,180)</f>
        <v>5</v>
      </c>
      <c r="T899">
        <f>[1]!s_west_stdnetprofit($A899,YEAR($B$1),$B$1,180)</f>
        <v>16548465</v>
      </c>
      <c r="U899">
        <f>[1]!s_west_mediannetprofit($A899,YEAR($B$1),$B$1,180)</f>
        <v>746280000</v>
      </c>
      <c r="V899">
        <f>[1]!s_west_maxnetprofit($A899,YEAR($B$1),$B$1,180)</f>
        <v>752000000</v>
      </c>
      <c r="W899">
        <f>[1]!s_west_minnetprofit($A899,YEAR($B$1),$B$1,180)</f>
        <v>711000000</v>
      </c>
      <c r="X899">
        <f>[1]!s_west_netprofit($A899,YEAR($B$1)+1,$B$1,180)</f>
        <v>840102000</v>
      </c>
      <c r="Y899">
        <f>[1]!s_west_eps($A899,YEAR($B$1)+1,$B$1,180)</f>
        <v>1.0246000289917001</v>
      </c>
      <c r="Z899">
        <f>[1]!s_west_instnum_np($A899,YEAR($B$1)+1,$B$1,180)</f>
        <v>5</v>
      </c>
      <c r="AA899">
        <f>[1]!s_west_stdnetprofit($A899,YEAR($B$1)+1,$B$1,180)</f>
        <v>38272536</v>
      </c>
      <c r="AB899">
        <f>[1]!s_west_mediannetprofit($A899,YEAR($B$1)+1,$B$1,180)</f>
        <v>837510000</v>
      </c>
      <c r="AC899">
        <f>[1]!s_west_maxnetprofit($A899,YEAR($B$1)+1,$B$1,180)</f>
        <v>892000000</v>
      </c>
      <c r="AD899">
        <f>[1]!s_west_minnetprofit($A899,YEAR($B$1)+1,$B$1,180)</f>
        <v>796000000</v>
      </c>
      <c r="AE899">
        <f>[1]!s_west_avgroe($A899,YEAR($B$1),$B$1,180)</f>
        <v>3.9024999141693102</v>
      </c>
      <c r="AF899">
        <f>IFERROR([1]!s_info_indexweight($A899,$B$1,"000016.SH"),"")</f>
        <v>0</v>
      </c>
      <c r="AG899">
        <f>IFERROR([1]!s_info_indexweight($A899,$B$1,"000300.SH"),"")</f>
        <v>0</v>
      </c>
      <c r="AH899">
        <f>IFERROR([1]!s_info_indexweight($A899,$B$1,"000905.SH"),"")</f>
        <v>0.107</v>
      </c>
      <c r="AI899">
        <f>IFERROR([1]!s_info_indexweight($A899,$B$1,"000852.SH"),"")</f>
        <v>0</v>
      </c>
    </row>
    <row r="900" spans="1:35">
      <c r="A900" t="s">
        <v>932</v>
      </c>
      <c r="B900">
        <f>[1]!s_dq_close($A900,$B$1,3)</f>
        <v>8.48</v>
      </c>
      <c r="C900">
        <f>[1]!s_dq_volume($A900,$B$1)</f>
        <v>23860764</v>
      </c>
      <c r="D900">
        <f>[1]!s_dq_amount($A900,$B$1)</f>
        <v>202935572</v>
      </c>
      <c r="E900">
        <f>[1]!s_dq_turn($A900,$B$1)</f>
        <v>0.27440072761152801</v>
      </c>
      <c r="F900">
        <f>[1]!S_VAL_MV($A900,$B$1)</f>
        <v>73738608669.600006</v>
      </c>
      <c r="G900">
        <f>[1]!s_val_ev($A900,$B$1)</f>
        <v>73738608669.600006</v>
      </c>
      <c r="H900">
        <f>[1]!s_val_ev1($A900,$B$1)</f>
        <v>149840805405.82999</v>
      </c>
      <c r="I900">
        <f>IFERROR([1]!s_mq_amount($A900,$B$1),"")</f>
        <v>454856281</v>
      </c>
      <c r="J900">
        <f>[1]!s_val_pe_ttm($A900,$B$1)</f>
        <v>10.5070037841797</v>
      </c>
      <c r="K900">
        <f>[1]!s_val_pb_lf($A900,$B$1)</f>
        <v>1.39333748817444</v>
      </c>
      <c r="L900">
        <f>[1]!s_val_dividendyield2($A900,$B$1)</f>
        <v>4.8304123524281302</v>
      </c>
      <c r="M900">
        <f>[1]!s_val_evtoebitda($A900,$B$1)</f>
        <v>9.3300132037549304</v>
      </c>
      <c r="N900">
        <f>[1]!s_risk_betar24($A900,$B$1)</f>
        <v>0.667500019073486</v>
      </c>
      <c r="O900">
        <f>[1]!s_profitnotice_changeratio($A900,$B$1)</f>
        <v>0</v>
      </c>
      <c r="P900">
        <f>IFERROR([1]!i_pq_pctchange($A900,TEXT(DATE(YEAR($B$1),1,1),"yyyy-mm-dd"),$B$1),"")</f>
        <v>-14.773869346733701</v>
      </c>
      <c r="Q900">
        <f>[1]!s_west_netprofit($A900,YEAR($B$1),$B$1,180)</f>
        <v>7618222222</v>
      </c>
      <c r="R900">
        <f>[1]!s_west_eps($A900,YEAR($B$1),$B$1,180)</f>
        <v>0.87610000371932995</v>
      </c>
      <c r="S900">
        <f>[1]!s_west_instnum_np($A900,YEAR($B$1),$B$1,180)</f>
        <v>9</v>
      </c>
      <c r="T900">
        <f>[1]!s_west_stdnetprofit($A900,YEAR($B$1),$B$1,180)</f>
        <v>133972738</v>
      </c>
      <c r="U900">
        <f>[1]!s_west_mediannetprofit($A900,YEAR($B$1),$B$1,180)</f>
        <v>7614000000</v>
      </c>
      <c r="V900">
        <f>[1]!s_west_maxnetprofit($A900,YEAR($B$1),$B$1,180)</f>
        <v>7825000000</v>
      </c>
      <c r="W900">
        <f>[1]!s_west_minnetprofit($A900,YEAR($B$1),$B$1,180)</f>
        <v>7371000000</v>
      </c>
      <c r="X900">
        <f>[1]!s_west_netprofit($A900,YEAR($B$1)+1,$B$1,180)</f>
        <v>8006111111</v>
      </c>
      <c r="Y900">
        <f>[1]!s_west_eps($A900,YEAR($B$1)+1,$B$1,180)</f>
        <v>0.92070001363754295</v>
      </c>
      <c r="Z900">
        <f>[1]!s_west_instnum_np($A900,YEAR($B$1)+1,$B$1,180)</f>
        <v>9</v>
      </c>
      <c r="AA900">
        <f>[1]!s_west_stdnetprofit($A900,YEAR($B$1)+1,$B$1,180)</f>
        <v>273280279</v>
      </c>
      <c r="AB900">
        <f>[1]!s_west_mediannetprofit($A900,YEAR($B$1)+1,$B$1,180)</f>
        <v>7921000000</v>
      </c>
      <c r="AC900">
        <f>[1]!s_west_maxnetprofit($A900,YEAR($B$1)+1,$B$1,180)</f>
        <v>8605000000</v>
      </c>
      <c r="AD900">
        <f>[1]!s_west_minnetprofit($A900,YEAR($B$1)+1,$B$1,180)</f>
        <v>7752000000</v>
      </c>
      <c r="AE900">
        <f>[1]!s_west_avgroe($A900,YEAR($B$1),$B$1,180)</f>
        <v>13.7166996002197</v>
      </c>
      <c r="AF900">
        <f>IFERROR([1]!s_info_indexweight($A900,$B$1,"000016.SH"),"")</f>
        <v>0</v>
      </c>
      <c r="AG900">
        <f>IFERROR([1]!s_info_indexweight($A900,$B$1,"000300.SH"),"")</f>
        <v>8.3500000000000005E-2</v>
      </c>
      <c r="AH900">
        <f>IFERROR([1]!s_info_indexweight($A900,$B$1,"000905.SH"),"")</f>
        <v>0</v>
      </c>
      <c r="AI900">
        <f>IFERROR([1]!s_info_indexweight($A900,$B$1,"000852.SH"),"")</f>
        <v>0</v>
      </c>
    </row>
    <row r="901" spans="1:35">
      <c r="A901" t="s">
        <v>933</v>
      </c>
      <c r="B901">
        <f>[1]!s_dq_close($A901,$B$1,3)</f>
        <v>5.6</v>
      </c>
      <c r="C901">
        <f>[1]!s_dq_volume($A901,$B$1)</f>
        <v>173085389</v>
      </c>
      <c r="D901">
        <f>[1]!s_dq_amount($A901,$B$1)</f>
        <v>975281326</v>
      </c>
      <c r="E901">
        <f>[1]!s_dq_turn($A901,$B$1)</f>
        <v>1.44593966118023</v>
      </c>
      <c r="F901">
        <f>[1]!S_VAL_MV($A901,$B$1)</f>
        <v>67034483140.800003</v>
      </c>
      <c r="G901">
        <f>[1]!s_val_ev($A901,$B$1)</f>
        <v>67034483140.800003</v>
      </c>
      <c r="H901">
        <f>[1]!s_val_ev1($A901,$B$1)</f>
        <v>409635569794.84003</v>
      </c>
      <c r="I901">
        <f>IFERROR([1]!s_mq_amount($A901,$B$1),"")</f>
        <v>1894335806</v>
      </c>
      <c r="J901">
        <f>[1]!s_val_pe_ttm($A901,$B$1)</f>
        <v>-165973.234375</v>
      </c>
      <c r="K901">
        <f>[1]!s_val_pb_lf($A901,$B$1)</f>
        <v>0.34552490711212203</v>
      </c>
      <c r="L901">
        <f>[1]!s_val_dividendyield2($A901,$B$1)</f>
        <v>3.0090781912395999</v>
      </c>
      <c r="M901">
        <f>[1]!s_val_evtoebitda($A901,$B$1)</f>
        <v>17.160367782686599</v>
      </c>
      <c r="N901">
        <f>[1]!s_risk_betar24($A901,$B$1)</f>
        <v>1.8069000244140601</v>
      </c>
      <c r="O901">
        <f>[1]!s_profitnotice_changeratio($A901,$B$1)</f>
        <v>0</v>
      </c>
      <c r="P901">
        <f>IFERROR([1]!i_pq_pctchange($A901,TEXT(DATE(YEAR($B$1),1,1),"yyyy-mm-dd"),$B$1),"")</f>
        <v>-8.1967213114754092</v>
      </c>
      <c r="Q901">
        <f>[1]!s_west_netprofit($A901,YEAR($B$1),$B$1,180)</f>
        <v>1444700646</v>
      </c>
      <c r="R901">
        <f>[1]!s_west_eps($A901,YEAR($B$1),$B$1,180)</f>
        <v>0.12070000171661401</v>
      </c>
      <c r="S901">
        <f>[1]!s_west_instnum_np($A901,YEAR($B$1),$B$1,180)</f>
        <v>24</v>
      </c>
      <c r="T901">
        <f>[1]!s_west_stdnetprofit($A901,YEAR($B$1),$B$1,180)</f>
        <v>738213379</v>
      </c>
      <c r="U901">
        <f>[1]!s_west_mediannetprofit($A901,YEAR($B$1),$B$1,180)</f>
        <v>1703500000</v>
      </c>
      <c r="V901">
        <f>[1]!s_west_maxnetprofit($A901,YEAR($B$1),$B$1,180)</f>
        <v>2160000000</v>
      </c>
      <c r="W901">
        <f>[1]!s_west_minnetprofit($A901,YEAR($B$1),$B$1,180)</f>
        <v>-718226605</v>
      </c>
      <c r="X901">
        <f>[1]!s_west_netprofit($A901,YEAR($B$1)+1,$B$1,180)</f>
        <v>1968568552</v>
      </c>
      <c r="Y901">
        <f>[1]!s_west_eps($A901,YEAR($B$1)+1,$B$1,180)</f>
        <v>0.16449999809265101</v>
      </c>
      <c r="Z901">
        <f>[1]!s_west_instnum_np($A901,YEAR($B$1)+1,$B$1,180)</f>
        <v>24</v>
      </c>
      <c r="AA901">
        <f>[1]!s_west_stdnetprofit($A901,YEAR($B$1)+1,$B$1,180)</f>
        <v>1063632163</v>
      </c>
      <c r="AB901">
        <f>[1]!s_west_mediannetprofit($A901,YEAR($B$1)+1,$B$1,180)</f>
        <v>2327500000</v>
      </c>
      <c r="AC901">
        <f>[1]!s_west_maxnetprofit($A901,YEAR($B$1)+1,$B$1,180)</f>
        <v>3360000000</v>
      </c>
      <c r="AD901">
        <f>[1]!s_west_minnetprofit($A901,YEAR($B$1)+1,$B$1,180)</f>
        <v>-957635473</v>
      </c>
      <c r="AE901">
        <f>[1]!s_west_avgroe($A901,YEAR($B$1),$B$1,180)</f>
        <v>0.88550001382827803</v>
      </c>
      <c r="AF901">
        <f>IFERROR([1]!s_info_indexweight($A901,$B$1,"000016.SH"),"")</f>
        <v>0</v>
      </c>
      <c r="AG901">
        <f>IFERROR([1]!s_info_indexweight($A901,$B$1,"000300.SH"),"")</f>
        <v>0.15590000000000001</v>
      </c>
      <c r="AH901">
        <f>IFERROR([1]!s_info_indexweight($A901,$B$1,"000905.SH"),"")</f>
        <v>0</v>
      </c>
      <c r="AI901">
        <f>IFERROR([1]!s_info_indexweight($A901,$B$1,"000852.SH"),"")</f>
        <v>0</v>
      </c>
    </row>
    <row r="902" spans="1:35">
      <c r="A902" t="s">
        <v>934</v>
      </c>
      <c r="B902">
        <f>[1]!s_dq_close($A902,$B$1,3)</f>
        <v>4.42</v>
      </c>
      <c r="C902">
        <f>[1]!s_dq_volume($A902,$B$1)</f>
        <v>115978704</v>
      </c>
      <c r="D902">
        <f>[1]!s_dq_amount($A902,$B$1)</f>
        <v>511540457</v>
      </c>
      <c r="E902">
        <f>[1]!s_dq_turn($A902,$B$1)</f>
        <v>0.37424063500147497</v>
      </c>
      <c r="F902">
        <f>[1]!S_VAL_MV($A902,$B$1)</f>
        <v>138188759945.34</v>
      </c>
      <c r="G902">
        <f>[1]!s_val_ev($A902,$B$1)</f>
        <v>138188759945.34</v>
      </c>
      <c r="H902">
        <f>[1]!s_val_ev1($A902,$B$1)</f>
        <v>171225632747.34</v>
      </c>
      <c r="I902">
        <f>IFERROR([1]!s_mq_amount($A902,$B$1),"")</f>
        <v>1277754206</v>
      </c>
      <c r="J902">
        <f>[1]!s_val_pe_ttm($A902,$B$1)</f>
        <v>15.960944175720201</v>
      </c>
      <c r="K902">
        <f>[1]!s_val_pb_lf($A902,$B$1)</f>
        <v>0.80952244997024503</v>
      </c>
      <c r="L902">
        <f>[1]!s_val_dividendyield2($A902,$B$1)</f>
        <v>3.9208144796380102</v>
      </c>
      <c r="M902">
        <f>[1]!s_val_evtoebitda($A902,$B$1)</f>
        <v>1.3373597092020999</v>
      </c>
      <c r="N902">
        <f>[1]!s_risk_betar24($A902,$B$1)</f>
        <v>0.92019999027252197</v>
      </c>
      <c r="O902">
        <f>[1]!s_profitnotice_changeratio($A902,$B$1)</f>
        <v>0</v>
      </c>
      <c r="P902">
        <f>IFERROR([1]!i_pq_pctchange($A902,TEXT(DATE(YEAR($B$1),1,1),"yyyy-mm-dd"),$B$1),"")</f>
        <v>-13.5029354207437</v>
      </c>
      <c r="Q902">
        <f>[1]!s_west_netprofit($A902,YEAR($B$1),$B$1,180)</f>
        <v>8295312500</v>
      </c>
      <c r="R902">
        <f>[1]!s_west_eps($A902,YEAR($B$1),$B$1,180)</f>
        <v>0.26530000567436202</v>
      </c>
      <c r="S902">
        <f>[1]!s_west_instnum_np($A902,YEAR($B$1),$B$1,180)</f>
        <v>8</v>
      </c>
      <c r="T902">
        <f>[1]!s_west_stdnetprofit($A902,YEAR($B$1),$B$1,180)</f>
        <v>845524729</v>
      </c>
      <c r="U902">
        <f>[1]!s_west_mediannetprofit($A902,YEAR($B$1),$B$1,180)</f>
        <v>7872500000</v>
      </c>
      <c r="V902">
        <f>[1]!s_west_maxnetprofit($A902,YEAR($B$1),$B$1,180)</f>
        <v>9608000000</v>
      </c>
      <c r="W902">
        <f>[1]!s_west_minnetprofit($A902,YEAR($B$1),$B$1,180)</f>
        <v>7552500000</v>
      </c>
      <c r="X902">
        <f>[1]!s_west_netprofit($A902,YEAR($B$1)+1,$B$1,180)</f>
        <v>8743825714</v>
      </c>
      <c r="Y902">
        <f>[1]!s_west_eps($A902,YEAR($B$1)+1,$B$1,180)</f>
        <v>0.27970001101493802</v>
      </c>
      <c r="Z902">
        <f>[1]!s_west_instnum_np($A902,YEAR($B$1)+1,$B$1,180)</f>
        <v>7</v>
      </c>
      <c r="AA902">
        <f>[1]!s_west_stdnetprofit($A902,YEAR($B$1)+1,$B$1,180)</f>
        <v>866508807</v>
      </c>
      <c r="AB902">
        <f>[1]!s_west_mediannetprofit($A902,YEAR($B$1)+1,$B$1,180)</f>
        <v>8197000000</v>
      </c>
      <c r="AC902">
        <f>[1]!s_west_maxnetprofit($A902,YEAR($B$1)+1,$B$1,180)</f>
        <v>10385000000</v>
      </c>
      <c r="AD902">
        <f>[1]!s_west_minnetprofit($A902,YEAR($B$1)+1,$B$1,180)</f>
        <v>8086000000</v>
      </c>
      <c r="AE902">
        <f>[1]!s_west_avgroe($A902,YEAR($B$1),$B$1,180)</f>
        <v>4.9429001808166504</v>
      </c>
      <c r="AF902">
        <f>IFERROR([1]!s_info_indexweight($A902,$B$1,"000016.SH"),"")</f>
        <v>0.755</v>
      </c>
      <c r="AG902">
        <f>IFERROR([1]!s_info_indexweight($A902,$B$1,"000300.SH"),"")</f>
        <v>0.2601</v>
      </c>
      <c r="AH902">
        <f>IFERROR([1]!s_info_indexweight($A902,$B$1,"000905.SH"),"")</f>
        <v>0</v>
      </c>
      <c r="AI902">
        <f>IFERROR([1]!s_info_indexweight($A902,$B$1,"000852.SH"),"")</f>
        <v>0</v>
      </c>
    </row>
    <row r="903" spans="1:35">
      <c r="A903" t="s">
        <v>935</v>
      </c>
      <c r="B903">
        <f>[1]!s_dq_close($A903,$B$1,3)</f>
        <v>12.84</v>
      </c>
      <c r="C903">
        <f>[1]!s_dq_volume($A903,$B$1)</f>
        <v>5175240</v>
      </c>
      <c r="D903">
        <f>[1]!s_dq_amount($A903,$B$1)</f>
        <v>66832981</v>
      </c>
      <c r="E903">
        <f>[1]!s_dq_turn($A903,$B$1)</f>
        <v>0.73610107416872494</v>
      </c>
      <c r="F903">
        <f>[1]!S_VAL_MV($A903,$B$1)</f>
        <v>9027303984.7199993</v>
      </c>
      <c r="G903">
        <f>[1]!s_val_ev($A903,$B$1)</f>
        <v>9027303984.7199993</v>
      </c>
      <c r="H903">
        <f>[1]!s_val_ev1($A903,$B$1)</f>
        <v>9049188313.4799995</v>
      </c>
      <c r="I903">
        <f>IFERROR([1]!s_mq_amount($A903,$B$1),"")</f>
        <v>219122280</v>
      </c>
      <c r="J903">
        <f>[1]!s_val_pe_ttm($A903,$B$1)</f>
        <v>-32.3737602233887</v>
      </c>
      <c r="K903">
        <f>[1]!s_val_pb_lf($A903,$B$1)</f>
        <v>2.0323414802551301</v>
      </c>
      <c r="L903">
        <f>[1]!s_val_dividendyield2($A903,$B$1)</f>
        <v>0</v>
      </c>
      <c r="M903">
        <f>[1]!s_val_evtoebitda($A903,$B$1)</f>
        <v>-21.1372706561021</v>
      </c>
      <c r="N903">
        <f>[1]!s_risk_betar24($A903,$B$1)</f>
        <v>0.95740002393722501</v>
      </c>
      <c r="O903">
        <f>[1]!s_profitnotice_changeratio($A903,$B$1)</f>
        <v>0</v>
      </c>
      <c r="P903">
        <f>IFERROR([1]!i_pq_pctchange($A903,TEXT(DATE(YEAR($B$1),1,1),"yyyy-mm-dd"),$B$1),"")</f>
        <v>-17.586649550705999</v>
      </c>
      <c r="Q903">
        <f>[1]!s_west_netprofit($A903,YEAR($B$1),$B$1,180)</f>
        <v>25580000</v>
      </c>
      <c r="R903">
        <f>[1]!s_west_eps($A903,YEAR($B$1),$B$1,180)</f>
        <v>3.6400001496076598E-2</v>
      </c>
      <c r="S903">
        <f>[1]!s_west_instnum_np($A903,YEAR($B$1),$B$1,180)</f>
        <v>1</v>
      </c>
      <c r="T903">
        <f>[1]!s_west_stdnetprofit($A903,YEAR($B$1),$B$1,180)</f>
        <v>0</v>
      </c>
      <c r="U903">
        <f>[1]!s_west_mediannetprofit($A903,YEAR($B$1),$B$1,180)</f>
        <v>25580000</v>
      </c>
      <c r="V903">
        <f>[1]!s_west_maxnetprofit($A903,YEAR($B$1),$B$1,180)</f>
        <v>25580000</v>
      </c>
      <c r="W903">
        <f>[1]!s_west_minnetprofit($A903,YEAR($B$1),$B$1,180)</f>
        <v>25580000</v>
      </c>
      <c r="X903">
        <f>[1]!s_west_netprofit($A903,YEAR($B$1)+1,$B$1,180)</f>
        <v>46590000</v>
      </c>
      <c r="Y903">
        <f>[1]!s_west_eps($A903,YEAR($B$1)+1,$B$1,180)</f>
        <v>6.6299997270107297E-2</v>
      </c>
      <c r="Z903">
        <f>[1]!s_west_instnum_np($A903,YEAR($B$1)+1,$B$1,180)</f>
        <v>1</v>
      </c>
      <c r="AA903">
        <f>[1]!s_west_stdnetprofit($A903,YEAR($B$1)+1,$B$1,180)</f>
        <v>0</v>
      </c>
      <c r="AB903">
        <f>[1]!s_west_mediannetprofit($A903,YEAR($B$1)+1,$B$1,180)</f>
        <v>46590000</v>
      </c>
      <c r="AC903">
        <f>[1]!s_west_maxnetprofit($A903,YEAR($B$1)+1,$B$1,180)</f>
        <v>46590000</v>
      </c>
      <c r="AD903">
        <f>[1]!s_west_minnetprofit($A903,YEAR($B$1)+1,$B$1,180)</f>
        <v>46590000</v>
      </c>
      <c r="AE903">
        <f>[1]!s_west_avgroe($A903,YEAR($B$1),$B$1,180)</f>
        <v>0</v>
      </c>
      <c r="AF903">
        <f>IFERROR([1]!s_info_indexweight($A903,$B$1,"000016.SH"),"")</f>
        <v>0</v>
      </c>
      <c r="AG903">
        <f>IFERROR([1]!s_info_indexweight($A903,$B$1,"000300.SH"),"")</f>
        <v>0</v>
      </c>
      <c r="AH903">
        <f>IFERROR([1]!s_info_indexweight($A903,$B$1,"000905.SH"),"")</f>
        <v>0</v>
      </c>
      <c r="AI903">
        <f>IFERROR([1]!s_info_indexweight($A903,$B$1,"000852.SH"),"")</f>
        <v>5.7000000000000002E-2</v>
      </c>
    </row>
    <row r="904" spans="1:35">
      <c r="A904" t="s">
        <v>936</v>
      </c>
      <c r="B904">
        <f>[1]!s_dq_close($A904,$B$1,3)</f>
        <v>9.8699999999999992</v>
      </c>
      <c r="C904">
        <f>[1]!s_dq_volume($A904,$B$1)</f>
        <v>11753400</v>
      </c>
      <c r="D904">
        <f>[1]!s_dq_amount($A904,$B$1)</f>
        <v>116717298</v>
      </c>
      <c r="E904">
        <f>[1]!s_dq_turn($A904,$B$1)</f>
        <v>0.78599581255103401</v>
      </c>
      <c r="F904">
        <f>[1]!S_VAL_MV($A904,$B$1)</f>
        <v>14764333112.76</v>
      </c>
      <c r="G904">
        <f>[1]!s_val_ev($A904,$B$1)</f>
        <v>14764333112.76</v>
      </c>
      <c r="H904">
        <f>[1]!s_val_ev1($A904,$B$1)</f>
        <v>20300943973.810001</v>
      </c>
      <c r="I904">
        <f>IFERROR([1]!s_mq_amount($A904,$B$1),"")</f>
        <v>235114144</v>
      </c>
      <c r="J904">
        <f>[1]!s_val_pe_ttm($A904,$B$1)</f>
        <v>30.1900119781494</v>
      </c>
      <c r="K904">
        <f>[1]!s_val_pb_lf($A904,$B$1)</f>
        <v>1.2285178899764999</v>
      </c>
      <c r="L904">
        <f>[1]!s_val_dividendyield2($A904,$B$1)</f>
        <v>1.06697061803445</v>
      </c>
      <c r="M904">
        <f>[1]!s_val_evtoebitda($A904,$B$1)</f>
        <v>10.417660782059</v>
      </c>
      <c r="N904">
        <f>[1]!s_risk_betar24($A904,$B$1)</f>
        <v>0.76459997892379805</v>
      </c>
      <c r="O904">
        <f>[1]!s_profitnotice_changeratio($A904,$B$1)</f>
        <v>0</v>
      </c>
      <c r="P904">
        <f>IFERROR([1]!i_pq_pctchange($A904,TEXT(DATE(YEAR($B$1),1,1),"yyyy-mm-dd"),$B$1),"")</f>
        <v>-4.45304937076477</v>
      </c>
      <c r="Q904">
        <f>[1]!s_west_netprofit($A904,YEAR($B$1),$B$1,180)</f>
        <v>0</v>
      </c>
      <c r="R904">
        <f>[1]!s_west_eps($A904,YEAR($B$1),$B$1,180)</f>
        <v>0</v>
      </c>
      <c r="S904">
        <f>[1]!s_west_instnum_np($A904,YEAR($B$1),$B$1,180)</f>
        <v>0</v>
      </c>
      <c r="T904">
        <f>[1]!s_west_stdnetprofit($A904,YEAR($B$1),$B$1,180)</f>
        <v>0</v>
      </c>
      <c r="U904">
        <f>[1]!s_west_mediannetprofit($A904,YEAR($B$1),$B$1,180)</f>
        <v>0</v>
      </c>
      <c r="V904">
        <f>[1]!s_west_maxnetprofit($A904,YEAR($B$1),$B$1,180)</f>
        <v>0</v>
      </c>
      <c r="W904">
        <f>[1]!s_west_minnetprofit($A904,YEAR($B$1),$B$1,180)</f>
        <v>0</v>
      </c>
      <c r="X904">
        <f>[1]!s_west_netprofit($A904,YEAR($B$1)+1,$B$1,180)</f>
        <v>0</v>
      </c>
      <c r="Y904">
        <f>[1]!s_west_eps($A904,YEAR($B$1)+1,$B$1,180)</f>
        <v>0</v>
      </c>
      <c r="Z904">
        <f>[1]!s_west_instnum_np($A904,YEAR($B$1)+1,$B$1,180)</f>
        <v>0</v>
      </c>
      <c r="AA904">
        <f>[1]!s_west_stdnetprofit($A904,YEAR($B$1)+1,$B$1,180)</f>
        <v>0</v>
      </c>
      <c r="AB904">
        <f>[1]!s_west_mediannetprofit($A904,YEAR($B$1)+1,$B$1,180)</f>
        <v>0</v>
      </c>
      <c r="AC904">
        <f>[1]!s_west_maxnetprofit($A904,YEAR($B$1)+1,$B$1,180)</f>
        <v>0</v>
      </c>
      <c r="AD904">
        <f>[1]!s_west_minnetprofit($A904,YEAR($B$1)+1,$B$1,180)</f>
        <v>0</v>
      </c>
      <c r="AE904">
        <f>[1]!s_west_avgroe($A904,YEAR($B$1),$B$1,180)</f>
        <v>0</v>
      </c>
      <c r="AF904">
        <f>IFERROR([1]!s_info_indexweight($A904,$B$1,"000016.SH"),"")</f>
        <v>0</v>
      </c>
      <c r="AG904">
        <f>IFERROR([1]!s_info_indexweight($A904,$B$1,"000300.SH"),"")</f>
        <v>0</v>
      </c>
      <c r="AH904">
        <f>IFERROR([1]!s_info_indexweight($A904,$B$1,"000905.SH"),"")</f>
        <v>0</v>
      </c>
      <c r="AI904">
        <f>IFERROR([1]!s_info_indexweight($A904,$B$1,"000852.SH"),"")</f>
        <v>0.08</v>
      </c>
    </row>
    <row r="905" spans="1:35">
      <c r="A905" t="s">
        <v>937</v>
      </c>
      <c r="B905">
        <f>[1]!s_dq_close($A905,$B$1,3)</f>
        <v>6.28</v>
      </c>
      <c r="C905">
        <f>[1]!s_dq_volume($A905,$B$1)</f>
        <v>19652311</v>
      </c>
      <c r="D905">
        <f>[1]!s_dq_amount($A905,$B$1)</f>
        <v>125180262</v>
      </c>
      <c r="E905">
        <f>[1]!s_dq_turn($A905,$B$1)</f>
        <v>0.93917398051883505</v>
      </c>
      <c r="F905">
        <f>[1]!S_VAL_MV($A905,$B$1)</f>
        <v>17829017584.919998</v>
      </c>
      <c r="G905">
        <f>[1]!s_val_ev($A905,$B$1)</f>
        <v>17829017584.919998</v>
      </c>
      <c r="H905">
        <f>[1]!s_val_ev1($A905,$B$1)</f>
        <v>43045162121.099998</v>
      </c>
      <c r="I905">
        <f>IFERROR([1]!s_mq_amount($A905,$B$1),"")</f>
        <v>283262675</v>
      </c>
      <c r="J905">
        <f>[1]!s_val_pe_ttm($A905,$B$1)</f>
        <v>13.6589469909668</v>
      </c>
      <c r="K905">
        <f>[1]!s_val_pb_lf($A905,$B$1)</f>
        <v>1.13124752044678</v>
      </c>
      <c r="L905">
        <f>[1]!s_val_dividendyield2($A905,$B$1)</f>
        <v>5.4646439786119698</v>
      </c>
      <c r="M905">
        <f>[1]!s_val_evtoebitda($A905,$B$1)</f>
        <v>6.2084002691627598</v>
      </c>
      <c r="N905">
        <f>[1]!s_risk_betar24($A905,$B$1)</f>
        <v>1.0147999525070199</v>
      </c>
      <c r="O905">
        <f>[1]!s_profitnotice_changeratio($A905,$B$1)</f>
        <v>0</v>
      </c>
      <c r="P905">
        <f>IFERROR([1]!i_pq_pctchange($A905,TEXT(DATE(YEAR($B$1),1,1),"yyyy-mm-dd"),$B$1),"")</f>
        <v>-26.291079812206601</v>
      </c>
      <c r="Q905">
        <f>[1]!s_west_netprofit($A905,YEAR($B$1),$B$1,180)</f>
        <v>2049125000</v>
      </c>
      <c r="R905">
        <f>[1]!s_west_eps($A905,YEAR($B$1),$B$1,180)</f>
        <v>0.72180002927780196</v>
      </c>
      <c r="S905">
        <f>[1]!s_west_instnum_np($A905,YEAR($B$1),$B$1,180)</f>
        <v>8</v>
      </c>
      <c r="T905">
        <f>[1]!s_west_stdnetprofit($A905,YEAR($B$1),$B$1,180)</f>
        <v>64740002</v>
      </c>
      <c r="U905">
        <f>[1]!s_west_mediannetprofit($A905,YEAR($B$1),$B$1,180)</f>
        <v>2034000000</v>
      </c>
      <c r="V905">
        <f>[1]!s_west_maxnetprofit($A905,YEAR($B$1),$B$1,180)</f>
        <v>2147000000</v>
      </c>
      <c r="W905">
        <f>[1]!s_west_minnetprofit($A905,YEAR($B$1),$B$1,180)</f>
        <v>1972000000</v>
      </c>
      <c r="X905">
        <f>[1]!s_west_netprofit($A905,YEAR($B$1)+1,$B$1,180)</f>
        <v>2381750000</v>
      </c>
      <c r="Y905">
        <f>[1]!s_west_eps($A905,YEAR($B$1)+1,$B$1,180)</f>
        <v>0.83890002965927102</v>
      </c>
      <c r="Z905">
        <f>[1]!s_west_instnum_np($A905,YEAR($B$1)+1,$B$1,180)</f>
        <v>8</v>
      </c>
      <c r="AA905">
        <f>[1]!s_west_stdnetprofit($A905,YEAR($B$1)+1,$B$1,180)</f>
        <v>191543915</v>
      </c>
      <c r="AB905">
        <f>[1]!s_west_mediannetprofit($A905,YEAR($B$1)+1,$B$1,180)</f>
        <v>2438500000</v>
      </c>
      <c r="AC905">
        <f>[1]!s_west_maxnetprofit($A905,YEAR($B$1)+1,$B$1,180)</f>
        <v>2629000000</v>
      </c>
      <c r="AD905">
        <f>[1]!s_west_minnetprofit($A905,YEAR($B$1)+1,$B$1,180)</f>
        <v>1962000000</v>
      </c>
      <c r="AE905">
        <f>[1]!s_west_avgroe($A905,YEAR($B$1),$B$1,180)</f>
        <v>6.6512999534606898</v>
      </c>
      <c r="AF905">
        <f>IFERROR([1]!s_info_indexweight($A905,$B$1,"000016.SH"),"")</f>
        <v>0</v>
      </c>
      <c r="AG905">
        <f>IFERROR([1]!s_info_indexweight($A905,$B$1,"000300.SH"),"")</f>
        <v>0</v>
      </c>
      <c r="AH905">
        <f>IFERROR([1]!s_info_indexweight($A905,$B$1,"000905.SH"),"")</f>
        <v>0</v>
      </c>
      <c r="AI905">
        <f>IFERROR([1]!s_info_indexweight($A905,$B$1,"000852.SH"),"")</f>
        <v>7.8E-2</v>
      </c>
    </row>
    <row r="906" spans="1:35">
      <c r="A906" t="s">
        <v>938</v>
      </c>
      <c r="B906">
        <f>[1]!s_dq_close($A906,$B$1,3)</f>
        <v>10.02</v>
      </c>
      <c r="C906">
        <f>[1]!s_dq_volume($A906,$B$1)</f>
        <v>11370700</v>
      </c>
      <c r="D906">
        <f>[1]!s_dq_amount($A906,$B$1)</f>
        <v>113507329</v>
      </c>
      <c r="E906">
        <f>[1]!s_dq_turn($A906,$B$1)</f>
        <v>1.0607879819945201</v>
      </c>
      <c r="F906">
        <f>[1]!S_VAL_MV($A906,$B$1)</f>
        <v>10740545324.219999</v>
      </c>
      <c r="G906">
        <f>[1]!s_val_ev($A906,$B$1)</f>
        <v>10740545324.219999</v>
      </c>
      <c r="H906">
        <f>[1]!s_val_ev1($A906,$B$1)</f>
        <v>11850047262.469999</v>
      </c>
      <c r="I906">
        <f>IFERROR([1]!s_mq_amount($A906,$B$1),"")</f>
        <v>195069297</v>
      </c>
      <c r="J906">
        <f>[1]!s_val_pe_ttm($A906,$B$1)</f>
        <v>-346.358642578125</v>
      </c>
      <c r="K906">
        <f>[1]!s_val_pb_lf($A906,$B$1)</f>
        <v>2.2186470031738299</v>
      </c>
      <c r="L906">
        <f>[1]!s_val_dividendyield2($A906,$B$1)</f>
        <v>0.33532934131736503</v>
      </c>
      <c r="M906">
        <f>[1]!s_val_evtoebitda($A906,$B$1)</f>
        <v>20.970877748631899</v>
      </c>
      <c r="N906">
        <f>[1]!s_risk_betar24($A906,$B$1)</f>
        <v>2.1226000785827601</v>
      </c>
      <c r="O906">
        <f>[1]!s_profitnotice_changeratio($A906,$B$1)</f>
        <v>0</v>
      </c>
      <c r="P906">
        <f>IFERROR([1]!i_pq_pctchange($A906,TEXT(DATE(YEAR($B$1),1,1),"yyyy-mm-dd"),$B$1),"")</f>
        <v>-12.7812242722964</v>
      </c>
      <c r="Q906">
        <f>[1]!s_west_netprofit($A906,YEAR($B$1),$B$1,180)</f>
        <v>0</v>
      </c>
      <c r="R906">
        <f>[1]!s_west_eps($A906,YEAR($B$1),$B$1,180)</f>
        <v>0</v>
      </c>
      <c r="S906">
        <f>[1]!s_west_instnum_np($A906,YEAR($B$1),$B$1,180)</f>
        <v>0</v>
      </c>
      <c r="T906">
        <f>[1]!s_west_stdnetprofit($A906,YEAR($B$1),$B$1,180)</f>
        <v>0</v>
      </c>
      <c r="U906">
        <f>[1]!s_west_mediannetprofit($A906,YEAR($B$1),$B$1,180)</f>
        <v>0</v>
      </c>
      <c r="V906">
        <f>[1]!s_west_maxnetprofit($A906,YEAR($B$1),$B$1,180)</f>
        <v>0</v>
      </c>
      <c r="W906">
        <f>[1]!s_west_minnetprofit($A906,YEAR($B$1),$B$1,180)</f>
        <v>0</v>
      </c>
      <c r="X906">
        <f>[1]!s_west_netprofit($A906,YEAR($B$1)+1,$B$1,180)</f>
        <v>0</v>
      </c>
      <c r="Y906">
        <f>[1]!s_west_eps($A906,YEAR($B$1)+1,$B$1,180)</f>
        <v>0</v>
      </c>
      <c r="Z906">
        <f>[1]!s_west_instnum_np($A906,YEAR($B$1)+1,$B$1,180)</f>
        <v>0</v>
      </c>
      <c r="AA906">
        <f>[1]!s_west_stdnetprofit($A906,YEAR($B$1)+1,$B$1,180)</f>
        <v>0</v>
      </c>
      <c r="AB906">
        <f>[1]!s_west_mediannetprofit($A906,YEAR($B$1)+1,$B$1,180)</f>
        <v>0</v>
      </c>
      <c r="AC906">
        <f>[1]!s_west_maxnetprofit($A906,YEAR($B$1)+1,$B$1,180)</f>
        <v>0</v>
      </c>
      <c r="AD906">
        <f>[1]!s_west_minnetprofit($A906,YEAR($B$1)+1,$B$1,180)</f>
        <v>0</v>
      </c>
      <c r="AE906">
        <f>[1]!s_west_avgroe($A906,YEAR($B$1),$B$1,180)</f>
        <v>0</v>
      </c>
      <c r="AF906">
        <f>IFERROR([1]!s_info_indexweight($A906,$B$1,"000016.SH"),"")</f>
        <v>0</v>
      </c>
      <c r="AG906">
        <f>IFERROR([1]!s_info_indexweight($A906,$B$1,"000300.SH"),"")</f>
        <v>0</v>
      </c>
      <c r="AH906">
        <f>IFERROR([1]!s_info_indexweight($A906,$B$1,"000905.SH"),"")</f>
        <v>0</v>
      </c>
      <c r="AI906">
        <f>IFERROR([1]!s_info_indexweight($A906,$B$1,"000852.SH"),"")</f>
        <v>4.5999999999999999E-2</v>
      </c>
    </row>
    <row r="907" spans="1:35">
      <c r="A907" t="s">
        <v>939</v>
      </c>
      <c r="B907">
        <f>[1]!s_dq_close($A907,$B$1,3)</f>
        <v>8.23</v>
      </c>
      <c r="C907">
        <f>[1]!s_dq_volume($A907,$B$1)</f>
        <v>7637501</v>
      </c>
      <c r="D907">
        <f>[1]!s_dq_amount($A907,$B$1)</f>
        <v>63418090</v>
      </c>
      <c r="E907">
        <f>[1]!s_dq_turn($A907,$B$1)</f>
        <v>0.83786567592220196</v>
      </c>
      <c r="F907">
        <f>[1]!S_VAL_MV($A907,$B$1)</f>
        <v>7501994058.9899998</v>
      </c>
      <c r="G907">
        <f>[1]!s_val_ev($A907,$B$1)</f>
        <v>7501994058.9899998</v>
      </c>
      <c r="H907">
        <f>[1]!s_val_ev1($A907,$B$1)</f>
        <v>7507422644.96</v>
      </c>
      <c r="I907">
        <f>IFERROR([1]!s_mq_amount($A907,$B$1),"")</f>
        <v>125682325</v>
      </c>
      <c r="J907">
        <f>[1]!s_val_pe_ttm($A907,$B$1)</f>
        <v>33.296096801757798</v>
      </c>
      <c r="K907">
        <f>[1]!s_val_pb_lf($A907,$B$1)</f>
        <v>1.2704057693481401</v>
      </c>
      <c r="L907">
        <f>[1]!s_val_dividendyield2($A907,$B$1)</f>
        <v>0.97205346294046202</v>
      </c>
      <c r="M907">
        <f>[1]!s_val_evtoebitda($A907,$B$1)</f>
        <v>15.838113014340999</v>
      </c>
      <c r="N907">
        <f>[1]!s_risk_betar24($A907,$B$1)</f>
        <v>1.1093000173568699</v>
      </c>
      <c r="O907">
        <f>[1]!s_profitnotice_changeratio($A907,$B$1)</f>
        <v>0</v>
      </c>
      <c r="P907">
        <f>IFERROR([1]!i_pq_pctchange($A907,TEXT(DATE(YEAR($B$1),1,1),"yyyy-mm-dd"),$B$1),"")</f>
        <v>-11.1231101511879</v>
      </c>
      <c r="Q907">
        <f>[1]!s_west_netprofit($A907,YEAR($B$1),$B$1,180)</f>
        <v>232753333</v>
      </c>
      <c r="R907">
        <f>[1]!s_west_eps($A907,YEAR($B$1),$B$1,180)</f>
        <v>0.25529998540878301</v>
      </c>
      <c r="S907">
        <f>[1]!s_west_instnum_np($A907,YEAR($B$1),$B$1,180)</f>
        <v>3</v>
      </c>
      <c r="T907">
        <f>[1]!s_west_stdnetprofit($A907,YEAR($B$1),$B$1,180)</f>
        <v>10163785</v>
      </c>
      <c r="U907">
        <f>[1]!s_west_mediannetprofit($A907,YEAR($B$1),$B$1,180)</f>
        <v>229000000</v>
      </c>
      <c r="V907">
        <f>[1]!s_west_maxnetprofit($A907,YEAR($B$1),$B$1,180)</f>
        <v>244260000</v>
      </c>
      <c r="W907">
        <f>[1]!s_west_minnetprofit($A907,YEAR($B$1),$B$1,180)</f>
        <v>225000000</v>
      </c>
      <c r="X907">
        <f>[1]!s_west_netprofit($A907,YEAR($B$1)+1,$B$1,180)</f>
        <v>260036667</v>
      </c>
      <c r="Y907">
        <f>[1]!s_west_eps($A907,YEAR($B$1)+1,$B$1,180)</f>
        <v>0.28519999980926503</v>
      </c>
      <c r="Z907">
        <f>[1]!s_west_instnum_np($A907,YEAR($B$1)+1,$B$1,180)</f>
        <v>3</v>
      </c>
      <c r="AA907">
        <f>[1]!s_west_stdnetprofit($A907,YEAR($B$1)+1,$B$1,180)</f>
        <v>20482530</v>
      </c>
      <c r="AB907">
        <f>[1]!s_west_mediannetprofit($A907,YEAR($B$1)+1,$B$1,180)</f>
        <v>253000000</v>
      </c>
      <c r="AC907">
        <f>[1]!s_west_maxnetprofit($A907,YEAR($B$1)+1,$B$1,180)</f>
        <v>283110000</v>
      </c>
      <c r="AD907">
        <f>[1]!s_west_minnetprofit($A907,YEAR($B$1)+1,$B$1,180)</f>
        <v>244000000</v>
      </c>
      <c r="AE907">
        <f>[1]!s_west_avgroe($A907,YEAR($B$1),$B$1,180)</f>
        <v>3.85330009460449</v>
      </c>
      <c r="AF907">
        <f>IFERROR([1]!s_info_indexweight($A907,$B$1,"000016.SH"),"")</f>
        <v>0</v>
      </c>
      <c r="AG907">
        <f>IFERROR([1]!s_info_indexweight($A907,$B$1,"000300.SH"),"")</f>
        <v>0</v>
      </c>
      <c r="AH907">
        <f>IFERROR([1]!s_info_indexweight($A907,$B$1,"000905.SH"),"")</f>
        <v>0</v>
      </c>
      <c r="AI907">
        <f>IFERROR([1]!s_info_indexweight($A907,$B$1,"000852.SH"),"")</f>
        <v>5.7000000000000002E-2</v>
      </c>
    </row>
    <row r="908" spans="1:35">
      <c r="A908" t="s">
        <v>940</v>
      </c>
      <c r="B908">
        <f>[1]!s_dq_close($A908,$B$1,3)</f>
        <v>26.01</v>
      </c>
      <c r="C908">
        <f>[1]!s_dq_volume($A908,$B$1)</f>
        <v>16673689</v>
      </c>
      <c r="D908">
        <f>[1]!s_dq_amount($A908,$B$1)</f>
        <v>437303575</v>
      </c>
      <c r="E908">
        <f>[1]!s_dq_turn($A908,$B$1)</f>
        <v>1.2824250215138</v>
      </c>
      <c r="F908">
        <f>[1]!S_VAL_MV($A908,$B$1)</f>
        <v>33942328326.540001</v>
      </c>
      <c r="G908">
        <f>[1]!s_val_ev($A908,$B$1)</f>
        <v>33942328326.540001</v>
      </c>
      <c r="H908">
        <f>[1]!s_val_ev1($A908,$B$1)</f>
        <v>35135708054.150002</v>
      </c>
      <c r="I908">
        <f>IFERROR([1]!s_mq_amount($A908,$B$1),"")</f>
        <v>780725439</v>
      </c>
      <c r="J908">
        <f>[1]!s_val_pe_ttm($A908,$B$1)</f>
        <v>13.6260681152344</v>
      </c>
      <c r="K908">
        <f>[1]!s_val_pb_lf($A908,$B$1)</f>
        <v>1.5552552938461299</v>
      </c>
      <c r="L908">
        <f>[1]!s_val_dividendyield2($A908,$B$1)</f>
        <v>3.38331410995771</v>
      </c>
      <c r="M908">
        <f>[1]!s_val_evtoebitda($A908,$B$1)</f>
        <v>7.5601914439408997</v>
      </c>
      <c r="N908">
        <f>[1]!s_risk_betar24($A908,$B$1)</f>
        <v>1.6382999420166</v>
      </c>
      <c r="O908">
        <f>[1]!s_profitnotice_changeratio($A908,$B$1)</f>
        <v>0</v>
      </c>
      <c r="P908">
        <f>IFERROR([1]!i_pq_pctchange($A908,TEXT(DATE(YEAR($B$1),1,1),"yyyy-mm-dd"),$B$1),"")</f>
        <v>7.1252059308072502</v>
      </c>
      <c r="Q908">
        <f>[1]!s_west_netprofit($A908,YEAR($B$1),$B$1,180)</f>
        <v>2789153704</v>
      </c>
      <c r="R908">
        <f>[1]!s_west_eps($A908,YEAR($B$1),$B$1,180)</f>
        <v>2.1373000144958501</v>
      </c>
      <c r="S908">
        <f>[1]!s_west_instnum_np($A908,YEAR($B$1),$B$1,180)</f>
        <v>27</v>
      </c>
      <c r="T908">
        <f>[1]!s_west_stdnetprofit($A908,YEAR($B$1),$B$1,180)</f>
        <v>70626205</v>
      </c>
      <c r="U908">
        <f>[1]!s_west_mediannetprofit($A908,YEAR($B$1),$B$1,180)</f>
        <v>2780000000</v>
      </c>
      <c r="V908">
        <f>[1]!s_west_maxnetprofit($A908,YEAR($B$1),$B$1,180)</f>
        <v>2930000000</v>
      </c>
      <c r="W908">
        <f>[1]!s_west_minnetprofit($A908,YEAR($B$1),$B$1,180)</f>
        <v>2670000000</v>
      </c>
      <c r="X908">
        <f>[1]!s_west_netprofit($A908,YEAR($B$1)+1,$B$1,180)</f>
        <v>3125876296</v>
      </c>
      <c r="Y908">
        <f>[1]!s_west_eps($A908,YEAR($B$1)+1,$B$1,180)</f>
        <v>2.3954000473022501</v>
      </c>
      <c r="Z908">
        <f>[1]!s_west_instnum_np($A908,YEAR($B$1)+1,$B$1,180)</f>
        <v>27</v>
      </c>
      <c r="AA908">
        <f>[1]!s_west_stdnetprofit($A908,YEAR($B$1)+1,$B$1,180)</f>
        <v>135385597</v>
      </c>
      <c r="AB908">
        <f>[1]!s_west_mediannetprofit($A908,YEAR($B$1)+1,$B$1,180)</f>
        <v>3100000000</v>
      </c>
      <c r="AC908">
        <f>[1]!s_west_maxnetprofit($A908,YEAR($B$1)+1,$B$1,180)</f>
        <v>3465000000</v>
      </c>
      <c r="AD908">
        <f>[1]!s_west_minnetprofit($A908,YEAR($B$1)+1,$B$1,180)</f>
        <v>2898000000</v>
      </c>
      <c r="AE908">
        <f>[1]!s_west_avgroe($A908,YEAR($B$1),$B$1,180)</f>
        <v>11.9841003417969</v>
      </c>
      <c r="AF908">
        <f>IFERROR([1]!s_info_indexweight($A908,$B$1,"000016.SH"),"")</f>
        <v>0</v>
      </c>
      <c r="AG908">
        <f>IFERROR([1]!s_info_indexweight($A908,$B$1,"000300.SH"),"")</f>
        <v>0</v>
      </c>
      <c r="AH908">
        <f>IFERROR([1]!s_info_indexweight($A908,$B$1,"000905.SH"),"")</f>
        <v>0.192</v>
      </c>
      <c r="AI908">
        <f>IFERROR([1]!s_info_indexweight($A908,$B$1,"000852.SH"),"")</f>
        <v>0</v>
      </c>
    </row>
    <row r="909" spans="1:35">
      <c r="A909" t="s">
        <v>941</v>
      </c>
      <c r="B909">
        <f>[1]!s_dq_close($A909,$B$1,3)</f>
        <v>6.46</v>
      </c>
      <c r="C909">
        <f>[1]!s_dq_volume($A909,$B$1)</f>
        <v>34301504</v>
      </c>
      <c r="D909">
        <f>[1]!s_dq_amount($A909,$B$1)</f>
        <v>221292828</v>
      </c>
      <c r="E909">
        <f>[1]!s_dq_turn($A909,$B$1)</f>
        <v>0.53646513925877504</v>
      </c>
      <c r="F909">
        <f>[1]!S_VAL_MV($A909,$B$1)</f>
        <v>41305147273.160004</v>
      </c>
      <c r="G909">
        <f>[1]!s_val_ev($A909,$B$1)</f>
        <v>41305147273.160004</v>
      </c>
      <c r="H909">
        <f>[1]!s_val_ev1($A909,$B$1)</f>
        <v>349873568685.5</v>
      </c>
      <c r="I909">
        <f>IFERROR([1]!s_mq_amount($A909,$B$1),"")</f>
        <v>459382949</v>
      </c>
      <c r="J909">
        <f>[1]!s_val_pe_ttm($A909,$B$1)</f>
        <v>12.274435043335</v>
      </c>
      <c r="K909">
        <f>[1]!s_val_pb_lf($A909,$B$1)</f>
        <v>0.74557316303253196</v>
      </c>
      <c r="L909">
        <f>[1]!s_val_dividendyield2($A909,$B$1)</f>
        <v>1.9659430662499</v>
      </c>
      <c r="M909">
        <f>[1]!s_val_evtoebitda($A909,$B$1)</f>
        <v>39.992659462335197</v>
      </c>
      <c r="N909">
        <f>[1]!s_risk_betar24($A909,$B$1)</f>
        <v>1.78120005130768</v>
      </c>
      <c r="O909">
        <f>[1]!s_profitnotice_changeratio($A909,$B$1)</f>
        <v>0</v>
      </c>
      <c r="P909">
        <f>IFERROR([1]!i_pq_pctchange($A909,TEXT(DATE(YEAR($B$1),1,1),"yyyy-mm-dd"),$B$1),"")</f>
        <v>-15.5555555555556</v>
      </c>
      <c r="Q909">
        <f>[1]!s_west_netprofit($A909,YEAR($B$1),$B$1,180)</f>
        <v>0</v>
      </c>
      <c r="R909">
        <f>[1]!s_west_eps($A909,YEAR($B$1),$B$1,180)</f>
        <v>0</v>
      </c>
      <c r="S909">
        <f>[1]!s_west_instnum_np($A909,YEAR($B$1),$B$1,180)</f>
        <v>0</v>
      </c>
      <c r="T909">
        <f>[1]!s_west_stdnetprofit($A909,YEAR($B$1),$B$1,180)</f>
        <v>0</v>
      </c>
      <c r="U909">
        <f>[1]!s_west_mediannetprofit($A909,YEAR($B$1),$B$1,180)</f>
        <v>0</v>
      </c>
      <c r="V909">
        <f>[1]!s_west_maxnetprofit($A909,YEAR($B$1),$B$1,180)</f>
        <v>0</v>
      </c>
      <c r="W909">
        <f>[1]!s_west_minnetprofit($A909,YEAR($B$1),$B$1,180)</f>
        <v>0</v>
      </c>
      <c r="X909">
        <f>[1]!s_west_netprofit($A909,YEAR($B$1)+1,$B$1,180)</f>
        <v>0</v>
      </c>
      <c r="Y909">
        <f>[1]!s_west_eps($A909,YEAR($B$1)+1,$B$1,180)</f>
        <v>0</v>
      </c>
      <c r="Z909">
        <f>[1]!s_west_instnum_np($A909,YEAR($B$1)+1,$B$1,180)</f>
        <v>0</v>
      </c>
      <c r="AA909">
        <f>[1]!s_west_stdnetprofit($A909,YEAR($B$1)+1,$B$1,180)</f>
        <v>0</v>
      </c>
      <c r="AB909">
        <f>[1]!s_west_mediannetprofit($A909,YEAR($B$1)+1,$B$1,180)</f>
        <v>0</v>
      </c>
      <c r="AC909">
        <f>[1]!s_west_maxnetprofit($A909,YEAR($B$1)+1,$B$1,180)</f>
        <v>0</v>
      </c>
      <c r="AD909">
        <f>[1]!s_west_minnetprofit($A909,YEAR($B$1)+1,$B$1,180)</f>
        <v>0</v>
      </c>
      <c r="AE909">
        <f>[1]!s_west_avgroe($A909,YEAR($B$1),$B$1,180)</f>
        <v>0</v>
      </c>
      <c r="AF909">
        <f>IFERROR([1]!s_info_indexweight($A909,$B$1,"000016.SH"),"")</f>
        <v>0</v>
      </c>
      <c r="AG909">
        <f>IFERROR([1]!s_info_indexweight($A909,$B$1,"000300.SH"),"")</f>
        <v>6.2799999999999995E-2</v>
      </c>
      <c r="AH909">
        <f>IFERROR([1]!s_info_indexweight($A909,$B$1,"000905.SH"),"")</f>
        <v>0</v>
      </c>
      <c r="AI909">
        <f>IFERROR([1]!s_info_indexweight($A909,$B$1,"000852.SH"),"")</f>
        <v>0</v>
      </c>
    </row>
    <row r="910" spans="1:35">
      <c r="A910" t="s">
        <v>942</v>
      </c>
      <c r="B910">
        <f>[1]!s_dq_close($A910,$B$1,3)</f>
        <v>16.96</v>
      </c>
      <c r="C910">
        <f>[1]!s_dq_volume($A910,$B$1)</f>
        <v>5031650</v>
      </c>
      <c r="D910">
        <f>[1]!s_dq_amount($A910,$B$1)</f>
        <v>85316551</v>
      </c>
      <c r="E910">
        <f>[1]!s_dq_turn($A910,$B$1)</f>
        <v>0.484639468284704</v>
      </c>
      <c r="F910">
        <f>[1]!S_VAL_MV($A910,$B$1)</f>
        <v>17614359386.560001</v>
      </c>
      <c r="G910">
        <f>[1]!s_val_ev($A910,$B$1)</f>
        <v>17614359386.560001</v>
      </c>
      <c r="H910">
        <f>[1]!s_val_ev1($A910,$B$1)</f>
        <v>19302761379.740002</v>
      </c>
      <c r="I910">
        <f>IFERROR([1]!s_mq_amount($A910,$B$1),"")</f>
        <v>185483783</v>
      </c>
      <c r="J910">
        <f>[1]!s_val_pe_ttm($A910,$B$1)</f>
        <v>10.838665008544901</v>
      </c>
      <c r="K910">
        <f>[1]!s_val_pb_lf($A910,$B$1)</f>
        <v>1.4533711671829199</v>
      </c>
      <c r="L910">
        <f>[1]!s_val_dividendyield2($A910,$B$1)</f>
        <v>2.7777569982779502</v>
      </c>
      <c r="M910">
        <f>[1]!s_val_evtoebitda($A910,$B$1)</f>
        <v>6.1691666817412099</v>
      </c>
      <c r="N910">
        <f>[1]!s_risk_betar24($A910,$B$1)</f>
        <v>0.551400005817413</v>
      </c>
      <c r="O910">
        <f>[1]!s_profitnotice_changeratio($A910,$B$1)</f>
        <v>0</v>
      </c>
      <c r="P910">
        <f>IFERROR([1]!i_pq_pctchange($A910,TEXT(DATE(YEAR($B$1),1,1),"yyyy-mm-dd"),$B$1),"")</f>
        <v>-7.27173318753416</v>
      </c>
      <c r="Q910">
        <f>[1]!s_west_netprofit($A910,YEAR($B$1),$B$1,180)</f>
        <v>1784666667</v>
      </c>
      <c r="R910">
        <f>[1]!s_west_eps($A910,YEAR($B$1),$B$1,180)</f>
        <v>1.7179000377655</v>
      </c>
      <c r="S910">
        <f>[1]!s_west_instnum_np($A910,YEAR($B$1),$B$1,180)</f>
        <v>3</v>
      </c>
      <c r="T910">
        <f>[1]!s_west_stdnetprofit($A910,YEAR($B$1),$B$1,180)</f>
        <v>49923274</v>
      </c>
      <c r="U910">
        <f>[1]!s_west_mediannetprofit($A910,YEAR($B$1),$B$1,180)</f>
        <v>1771000000</v>
      </c>
      <c r="V910">
        <f>[1]!s_west_maxnetprofit($A910,YEAR($B$1),$B$1,180)</f>
        <v>1840000000</v>
      </c>
      <c r="W910">
        <f>[1]!s_west_minnetprofit($A910,YEAR($B$1),$B$1,180)</f>
        <v>1743000000</v>
      </c>
      <c r="X910">
        <f>[1]!s_west_netprofit($A910,YEAR($B$1)+1,$B$1,180)</f>
        <v>1928000000</v>
      </c>
      <c r="Y910">
        <f>[1]!s_west_eps($A910,YEAR($B$1)+1,$B$1,180)</f>
        <v>1.8559000492095901</v>
      </c>
      <c r="Z910">
        <f>[1]!s_west_instnum_np($A910,YEAR($B$1)+1,$B$1,180)</f>
        <v>3</v>
      </c>
      <c r="AA910">
        <f>[1]!s_west_stdnetprofit($A910,YEAR($B$1)+1,$B$1,180)</f>
        <v>101148406</v>
      </c>
      <c r="AB910">
        <f>[1]!s_west_mediannetprofit($A910,YEAR($B$1)+1,$B$1,180)</f>
        <v>1907000000</v>
      </c>
      <c r="AC910">
        <f>[1]!s_west_maxnetprofit($A910,YEAR($B$1)+1,$B$1,180)</f>
        <v>2038000000</v>
      </c>
      <c r="AD910">
        <f>[1]!s_west_minnetprofit($A910,YEAR($B$1)+1,$B$1,180)</f>
        <v>1839000000</v>
      </c>
      <c r="AE910">
        <f>[1]!s_west_avgroe($A910,YEAR($B$1),$B$1,180)</f>
        <v>13.766699790954601</v>
      </c>
      <c r="AF910">
        <f>IFERROR([1]!s_info_indexweight($A910,$B$1,"000016.SH"),"")</f>
        <v>0</v>
      </c>
      <c r="AG910">
        <f>IFERROR([1]!s_info_indexweight($A910,$B$1,"000300.SH"),"")</f>
        <v>0</v>
      </c>
      <c r="AH910">
        <f>IFERROR([1]!s_info_indexweight($A910,$B$1,"000905.SH"),"")</f>
        <v>6.6000000000000003E-2</v>
      </c>
      <c r="AI910">
        <f>IFERROR([1]!s_info_indexweight($A910,$B$1,"000852.SH"),"")</f>
        <v>0</v>
      </c>
    </row>
    <row r="911" spans="1:35">
      <c r="A911" t="s">
        <v>943</v>
      </c>
      <c r="B911">
        <f>[1]!s_dq_close($A911,$B$1,3)</f>
        <v>7.37</v>
      </c>
      <c r="C911">
        <f>[1]!s_dq_volume($A911,$B$1)</f>
        <v>172586905</v>
      </c>
      <c r="D911">
        <f>[1]!s_dq_amount($A911,$B$1)</f>
        <v>1264097479</v>
      </c>
      <c r="E911">
        <f>[1]!s_dq_turn($A911,$B$1)</f>
        <v>8.3411322352898392</v>
      </c>
      <c r="F911">
        <f>[1]!S_VAL_MV($A911,$B$1)</f>
        <v>15249314529.129999</v>
      </c>
      <c r="G911">
        <f>[1]!s_val_ev($A911,$B$1)</f>
        <v>15249314529.129999</v>
      </c>
      <c r="H911">
        <f>[1]!s_val_ev1($A911,$B$1)</f>
        <v>19858260328.389999</v>
      </c>
      <c r="I911">
        <f>IFERROR([1]!s_mq_amount($A911,$B$1),"")</f>
        <v>2508688509</v>
      </c>
      <c r="J911">
        <f>[1]!s_val_pe_ttm($A911,$B$1)</f>
        <v>33.704010009765597</v>
      </c>
      <c r="K911">
        <f>[1]!s_val_pb_lf($A911,$B$1)</f>
        <v>1.81060242652893</v>
      </c>
      <c r="L911">
        <f>[1]!s_val_dividendyield2($A911,$B$1)</f>
        <v>1.3568521031207601</v>
      </c>
      <c r="M911">
        <f>[1]!s_val_evtoebitda($A911,$B$1)</f>
        <v>20.427965709914801</v>
      </c>
      <c r="N911">
        <f>[1]!s_risk_betar24($A911,$B$1)</f>
        <v>1.1664999723434399</v>
      </c>
      <c r="O911">
        <f>[1]!s_profitnotice_changeratio($A911,$B$1)</f>
        <v>0</v>
      </c>
      <c r="P911">
        <f>IFERROR([1]!i_pq_pctchange($A911,TEXT(DATE(YEAR($B$1),1,1),"yyyy-mm-dd"),$B$1),"")</f>
        <v>25.538262789308899</v>
      </c>
      <c r="Q911">
        <f>[1]!s_west_netprofit($A911,YEAR($B$1),$B$1,180)</f>
        <v>720940000</v>
      </c>
      <c r="R911">
        <f>[1]!s_west_eps($A911,YEAR($B$1),$B$1,180)</f>
        <v>0.34839999675750699</v>
      </c>
      <c r="S911">
        <f>[1]!s_west_instnum_np($A911,YEAR($B$1),$B$1,180)</f>
        <v>7</v>
      </c>
      <c r="T911">
        <f>[1]!s_west_stdnetprofit($A911,YEAR($B$1),$B$1,180)</f>
        <v>95671479</v>
      </c>
      <c r="U911">
        <f>[1]!s_west_mediannetprofit($A911,YEAR($B$1),$B$1,180)</f>
        <v>689580000</v>
      </c>
      <c r="V911">
        <f>[1]!s_west_maxnetprofit($A911,YEAR($B$1),$B$1,180)</f>
        <v>881000000</v>
      </c>
      <c r="W911">
        <f>[1]!s_west_minnetprofit($A911,YEAR($B$1),$B$1,180)</f>
        <v>622000000</v>
      </c>
      <c r="X911">
        <f>[1]!s_west_netprofit($A911,YEAR($B$1)+1,$B$1,180)</f>
        <v>915784286</v>
      </c>
      <c r="Y911">
        <f>[1]!s_west_eps($A911,YEAR($B$1)+1,$B$1,180)</f>
        <v>0.44260001182556202</v>
      </c>
      <c r="Z911">
        <f>[1]!s_west_instnum_np($A911,YEAR($B$1)+1,$B$1,180)</f>
        <v>7</v>
      </c>
      <c r="AA911">
        <f>[1]!s_west_stdnetprofit($A911,YEAR($B$1)+1,$B$1,180)</f>
        <v>120733863</v>
      </c>
      <c r="AB911">
        <f>[1]!s_west_mediannetprofit($A911,YEAR($B$1)+1,$B$1,180)</f>
        <v>896000000</v>
      </c>
      <c r="AC911">
        <f>[1]!s_west_maxnetprofit($A911,YEAR($B$1)+1,$B$1,180)</f>
        <v>1097000000</v>
      </c>
      <c r="AD911">
        <f>[1]!s_west_minnetprofit($A911,YEAR($B$1)+1,$B$1,180)</f>
        <v>769000000</v>
      </c>
      <c r="AE911">
        <f>[1]!s_west_avgroe($A911,YEAR($B$1),$B$1,180)</f>
        <v>7.9786000251770002</v>
      </c>
      <c r="AF911">
        <f>IFERROR([1]!s_info_indexweight($A911,$B$1,"000016.SH"),"")</f>
        <v>0</v>
      </c>
      <c r="AG911">
        <f>IFERROR([1]!s_info_indexweight($A911,$B$1,"000300.SH"),"")</f>
        <v>0</v>
      </c>
      <c r="AH911">
        <f>IFERROR([1]!s_info_indexweight($A911,$B$1,"000905.SH"),"")</f>
        <v>0</v>
      </c>
      <c r="AI911">
        <f>IFERROR([1]!s_info_indexweight($A911,$B$1,"000852.SH"),"")</f>
        <v>0.109</v>
      </c>
    </row>
    <row r="912" spans="1:35">
      <c r="A912" t="s">
        <v>944</v>
      </c>
      <c r="B912">
        <f>[1]!s_dq_close($A912,$B$1,3)</f>
        <v>7.61</v>
      </c>
      <c r="C912">
        <f>[1]!s_dq_volume($A912,$B$1)</f>
        <v>17556624</v>
      </c>
      <c r="D912">
        <f>[1]!s_dq_amount($A912,$B$1)</f>
        <v>135257637</v>
      </c>
      <c r="E912">
        <f>[1]!s_dq_turn($A912,$B$1)</f>
        <v>1.01463455806946</v>
      </c>
      <c r="F912">
        <f>[1]!S_VAL_MV($A912,$B$1)</f>
        <v>13167884690.84</v>
      </c>
      <c r="G912">
        <f>[1]!s_val_ev($A912,$B$1)</f>
        <v>13167884690.84</v>
      </c>
      <c r="H912">
        <f>[1]!s_val_ev1($A912,$B$1)</f>
        <v>23569412486.419998</v>
      </c>
      <c r="I912">
        <f>IFERROR([1]!s_mq_amount($A912,$B$1),"")</f>
        <v>325567125</v>
      </c>
      <c r="J912">
        <f>[1]!s_val_pe_ttm($A912,$B$1)</f>
        <v>7.4603152275085396</v>
      </c>
      <c r="K912">
        <f>[1]!s_val_pb_lf($A912,$B$1)</f>
        <v>0.66687446832656905</v>
      </c>
      <c r="L912">
        <f>[1]!s_val_dividendyield2($A912,$B$1)</f>
        <v>3.9421813403416599</v>
      </c>
      <c r="M912">
        <f>[1]!s_val_evtoebitda($A912,$B$1)</f>
        <v>11.0179888244742</v>
      </c>
      <c r="N912">
        <f>[1]!s_risk_betar24($A912,$B$1)</f>
        <v>1.1804000139236499</v>
      </c>
      <c r="O912">
        <f>[1]!s_profitnotice_changeratio($A912,$B$1)</f>
        <v>0</v>
      </c>
      <c r="P912">
        <f>IFERROR([1]!i_pq_pctchange($A912,TEXT(DATE(YEAR($B$1),1,1),"yyyy-mm-dd"),$B$1),"")</f>
        <v>-12.3271889400921</v>
      </c>
      <c r="Q912">
        <f>[1]!s_west_netprofit($A912,YEAR($B$1),$B$1,180)</f>
        <v>2171500000</v>
      </c>
      <c r="R912">
        <f>[1]!s_west_eps($A912,YEAR($B$1),$B$1,180)</f>
        <v>1.25499999523163</v>
      </c>
      <c r="S912">
        <f>[1]!s_west_instnum_np($A912,YEAR($B$1),$B$1,180)</f>
        <v>2</v>
      </c>
      <c r="T912">
        <f>[1]!s_west_stdnetprofit($A912,YEAR($B$1),$B$1,180)</f>
        <v>147785317</v>
      </c>
      <c r="U912">
        <f>[1]!s_west_mediannetprofit($A912,YEAR($B$1),$B$1,180)</f>
        <v>2171500000</v>
      </c>
      <c r="V912">
        <f>[1]!s_west_maxnetprofit($A912,YEAR($B$1),$B$1,180)</f>
        <v>2276000000</v>
      </c>
      <c r="W912">
        <f>[1]!s_west_minnetprofit($A912,YEAR($B$1),$B$1,180)</f>
        <v>2067000000</v>
      </c>
      <c r="X912">
        <f>[1]!s_west_netprofit($A912,YEAR($B$1)+1,$B$1,180)</f>
        <v>2448000000</v>
      </c>
      <c r="Y912">
        <f>[1]!s_west_eps($A912,YEAR($B$1)+1,$B$1,180)</f>
        <v>1.41480004787445</v>
      </c>
      <c r="Z912">
        <f>[1]!s_west_instnum_np($A912,YEAR($B$1)+1,$B$1,180)</f>
        <v>2</v>
      </c>
      <c r="AA912">
        <f>[1]!s_west_stdnetprofit($A912,YEAR($B$1)+1,$B$1,180)</f>
        <v>260215295</v>
      </c>
      <c r="AB912">
        <f>[1]!s_west_mediannetprofit($A912,YEAR($B$1)+1,$B$1,180)</f>
        <v>2448000000</v>
      </c>
      <c r="AC912">
        <f>[1]!s_west_maxnetprofit($A912,YEAR($B$1)+1,$B$1,180)</f>
        <v>2632000000</v>
      </c>
      <c r="AD912">
        <f>[1]!s_west_minnetprofit($A912,YEAR($B$1)+1,$B$1,180)</f>
        <v>2264000000</v>
      </c>
      <c r="AE912">
        <f>[1]!s_west_avgroe($A912,YEAR($B$1),$B$1,180)</f>
        <v>10</v>
      </c>
      <c r="AF912">
        <f>IFERROR([1]!s_info_indexweight($A912,$B$1,"000016.SH"),"")</f>
        <v>0</v>
      </c>
      <c r="AG912">
        <f>IFERROR([1]!s_info_indexweight($A912,$B$1,"000300.SH"),"")</f>
        <v>0</v>
      </c>
      <c r="AH912">
        <f>IFERROR([1]!s_info_indexweight($A912,$B$1,"000905.SH"),"")</f>
        <v>0</v>
      </c>
      <c r="AI912">
        <f>IFERROR([1]!s_info_indexweight($A912,$B$1,"000852.SH"),"")</f>
        <v>0.1</v>
      </c>
    </row>
    <row r="913" spans="1:35">
      <c r="A913" t="s">
        <v>945</v>
      </c>
      <c r="B913">
        <f>[1]!s_dq_close($A913,$B$1,3)</f>
        <v>33.35</v>
      </c>
      <c r="C913">
        <f>[1]!s_dq_volume($A913,$B$1)</f>
        <v>19341629</v>
      </c>
      <c r="D913">
        <f>[1]!s_dq_amount($A913,$B$1)</f>
        <v>639844430</v>
      </c>
      <c r="E913">
        <f>[1]!s_dq_turn($A913,$B$1)</f>
        <v>0.87362962808848499</v>
      </c>
      <c r="F913">
        <f>[1]!S_VAL_MV($A913,$B$1)</f>
        <v>73834873087.050003</v>
      </c>
      <c r="G913">
        <f>[1]!s_val_ev($A913,$B$1)</f>
        <v>73834873087.050003</v>
      </c>
      <c r="H913">
        <f>[1]!s_val_ev1($A913,$B$1)</f>
        <v>74004552443.369995</v>
      </c>
      <c r="I913">
        <f>IFERROR([1]!s_mq_amount($A913,$B$1),"")</f>
        <v>1241925935</v>
      </c>
      <c r="J913">
        <f>[1]!s_val_pe_ttm($A913,$B$1)</f>
        <v>13.5261325836182</v>
      </c>
      <c r="K913">
        <f>[1]!s_val_pb_lf($A913,$B$1)</f>
        <v>6.2587189674377397</v>
      </c>
      <c r="L913">
        <f>[1]!s_val_dividendyield2($A913,$B$1)</f>
        <v>7.4962518740629704</v>
      </c>
      <c r="M913">
        <f>[1]!s_val_evtoebitda($A913,$B$1)</f>
        <v>9.4862237374975305</v>
      </c>
      <c r="N913">
        <f>[1]!s_risk_betar24($A913,$B$1)</f>
        <v>0.57760000228881803</v>
      </c>
      <c r="O913">
        <f>[1]!s_profitnotice_changeratio($A913,$B$1)</f>
        <v>0</v>
      </c>
      <c r="P913">
        <f>IFERROR([1]!i_pq_pctchange($A913,TEXT(DATE(YEAR($B$1),1,1),"yyyy-mm-dd"),$B$1),"")</f>
        <v>8.1688447656287408</v>
      </c>
      <c r="Q913">
        <f>[1]!s_west_netprofit($A913,YEAR($B$1),$B$1,180)</f>
        <v>6164058824</v>
      </c>
      <c r="R913">
        <f>[1]!s_west_eps($A913,YEAR($B$1),$B$1,180)</f>
        <v>2.7841999530792201</v>
      </c>
      <c r="S913">
        <f>[1]!s_west_instnum_np($A913,YEAR($B$1),$B$1,180)</f>
        <v>17</v>
      </c>
      <c r="T913">
        <f>[1]!s_west_stdnetprofit($A913,YEAR($B$1),$B$1,180)</f>
        <v>302638702</v>
      </c>
      <c r="U913">
        <f>[1]!s_west_mediannetprofit($A913,YEAR($B$1),$B$1,180)</f>
        <v>6172000000</v>
      </c>
      <c r="V913">
        <f>[1]!s_west_maxnetprofit($A913,YEAR($B$1),$B$1,180)</f>
        <v>6738000000</v>
      </c>
      <c r="W913">
        <f>[1]!s_west_minnetprofit($A913,YEAR($B$1),$B$1,180)</f>
        <v>5588000000</v>
      </c>
      <c r="X913">
        <f>[1]!s_west_netprofit($A913,YEAR($B$1)+1,$B$1,180)</f>
        <v>6950534706</v>
      </c>
      <c r="Y913">
        <f>[1]!s_west_eps($A913,YEAR($B$1)+1,$B$1,180)</f>
        <v>3.1394000053405802</v>
      </c>
      <c r="Z913">
        <f>[1]!s_west_instnum_np($A913,YEAR($B$1)+1,$B$1,180)</f>
        <v>17</v>
      </c>
      <c r="AA913">
        <f>[1]!s_west_stdnetprofit($A913,YEAR($B$1)+1,$B$1,180)</f>
        <v>293445811</v>
      </c>
      <c r="AB913">
        <f>[1]!s_west_mediannetprofit($A913,YEAR($B$1)+1,$B$1,180)</f>
        <v>7001000000</v>
      </c>
      <c r="AC913">
        <f>[1]!s_west_maxnetprofit($A913,YEAR($B$1)+1,$B$1,180)</f>
        <v>7493000000</v>
      </c>
      <c r="AD913">
        <f>[1]!s_west_minnetprofit($A913,YEAR($B$1)+1,$B$1,180)</f>
        <v>6457000000</v>
      </c>
      <c r="AE913">
        <f>[1]!s_west_avgroe($A913,YEAR($B$1),$B$1,180)</f>
        <v>36.670700073242202</v>
      </c>
      <c r="AF913">
        <f>IFERROR([1]!s_info_indexweight($A913,$B$1,"000016.SH"),"")</f>
        <v>0</v>
      </c>
      <c r="AG913">
        <f>IFERROR([1]!s_info_indexweight($A913,$B$1,"000300.SH"),"")</f>
        <v>0.1641</v>
      </c>
      <c r="AH913">
        <f>IFERROR([1]!s_info_indexweight($A913,$B$1,"000905.SH"),"")</f>
        <v>0</v>
      </c>
      <c r="AI913">
        <f>IFERROR([1]!s_info_indexweight($A913,$B$1,"000852.SH"),"")</f>
        <v>0</v>
      </c>
    </row>
    <row r="914" spans="1:35">
      <c r="A914" t="s">
        <v>946</v>
      </c>
      <c r="B914">
        <f>[1]!s_dq_close($A914,$B$1,3)</f>
        <v>10.73</v>
      </c>
      <c r="C914">
        <f>[1]!s_dq_volume($A914,$B$1)</f>
        <v>34578568</v>
      </c>
      <c r="D914">
        <f>[1]!s_dq_amount($A914,$B$1)</f>
        <v>374254528</v>
      </c>
      <c r="E914">
        <f>[1]!s_dq_turn($A914,$B$1)</f>
        <v>3.1918560811395502</v>
      </c>
      <c r="F914">
        <f>[1]!S_VAL_MV($A914,$B$1)</f>
        <v>16101971377.57</v>
      </c>
      <c r="G914">
        <f>[1]!s_val_ev($A914,$B$1)</f>
        <v>16101971377.57</v>
      </c>
      <c r="H914">
        <f>[1]!s_val_ev1($A914,$B$1)</f>
        <v>37030076815.290001</v>
      </c>
      <c r="I914">
        <f>IFERROR([1]!s_mq_amount($A914,$B$1),"")</f>
        <v>646096919</v>
      </c>
      <c r="J914">
        <f>[1]!s_val_pe_ttm($A914,$B$1)</f>
        <v>-4.9168167114257804</v>
      </c>
      <c r="K914">
        <f>[1]!s_val_pb_lf($A914,$B$1)</f>
        <v>2.1169703006744398</v>
      </c>
      <c r="L914">
        <f>[1]!s_val_dividendyield2($A914,$B$1)</f>
        <v>0.280683965833882</v>
      </c>
      <c r="M914">
        <f>[1]!s_val_evtoebitda($A914,$B$1)</f>
        <v>-10.622654428850201</v>
      </c>
      <c r="N914">
        <f>[1]!s_risk_betar24($A914,$B$1)</f>
        <v>1.5681999921798699</v>
      </c>
      <c r="O914">
        <f>[1]!s_profitnotice_changeratio($A914,$B$1)</f>
        <v>0</v>
      </c>
      <c r="P914">
        <f>IFERROR([1]!i_pq_pctchange($A914,TEXT(DATE(YEAR($B$1),1,1),"yyyy-mm-dd"),$B$1),"")</f>
        <v>-7.6592082616178896</v>
      </c>
      <c r="Q914">
        <f>[1]!s_west_netprofit($A914,YEAR($B$1),$B$1,180)</f>
        <v>0</v>
      </c>
      <c r="R914">
        <f>[1]!s_west_eps($A914,YEAR($B$1),$B$1,180)</f>
        <v>0</v>
      </c>
      <c r="S914">
        <f>[1]!s_west_instnum_np($A914,YEAR($B$1),$B$1,180)</f>
        <v>0</v>
      </c>
      <c r="T914">
        <f>[1]!s_west_stdnetprofit($A914,YEAR($B$1),$B$1,180)</f>
        <v>0</v>
      </c>
      <c r="U914">
        <f>[1]!s_west_mediannetprofit($A914,YEAR($B$1),$B$1,180)</f>
        <v>0</v>
      </c>
      <c r="V914">
        <f>[1]!s_west_maxnetprofit($A914,YEAR($B$1),$B$1,180)</f>
        <v>0</v>
      </c>
      <c r="W914">
        <f>[1]!s_west_minnetprofit($A914,YEAR($B$1),$B$1,180)</f>
        <v>0</v>
      </c>
      <c r="X914">
        <f>[1]!s_west_netprofit($A914,YEAR($B$1)+1,$B$1,180)</f>
        <v>0</v>
      </c>
      <c r="Y914">
        <f>[1]!s_west_eps($A914,YEAR($B$1)+1,$B$1,180)</f>
        <v>0</v>
      </c>
      <c r="Z914">
        <f>[1]!s_west_instnum_np($A914,YEAR($B$1)+1,$B$1,180)</f>
        <v>0</v>
      </c>
      <c r="AA914">
        <f>[1]!s_west_stdnetprofit($A914,YEAR($B$1)+1,$B$1,180)</f>
        <v>0</v>
      </c>
      <c r="AB914">
        <f>[1]!s_west_mediannetprofit($A914,YEAR($B$1)+1,$B$1,180)</f>
        <v>0</v>
      </c>
      <c r="AC914">
        <f>[1]!s_west_maxnetprofit($A914,YEAR($B$1)+1,$B$1,180)</f>
        <v>0</v>
      </c>
      <c r="AD914">
        <f>[1]!s_west_minnetprofit($A914,YEAR($B$1)+1,$B$1,180)</f>
        <v>0</v>
      </c>
      <c r="AE914">
        <f>[1]!s_west_avgroe($A914,YEAR($B$1),$B$1,180)</f>
        <v>0</v>
      </c>
      <c r="AF914">
        <f>IFERROR([1]!s_info_indexweight($A914,$B$1,"000016.SH"),"")</f>
        <v>0</v>
      </c>
      <c r="AG914">
        <f>IFERROR([1]!s_info_indexweight($A914,$B$1,"000300.SH"),"")</f>
        <v>0</v>
      </c>
      <c r="AH914">
        <f>IFERROR([1]!s_info_indexweight($A914,$B$1,"000905.SH"),"")</f>
        <v>0</v>
      </c>
      <c r="AI914">
        <f>IFERROR([1]!s_info_indexweight($A914,$B$1,"000852.SH"),"")</f>
        <v>0.109</v>
      </c>
    </row>
    <row r="915" spans="1:35">
      <c r="A915" t="s">
        <v>947</v>
      </c>
      <c r="B915">
        <f>[1]!s_dq_close($A915,$B$1,3)</f>
        <v>5.0199999999999996</v>
      </c>
      <c r="C915">
        <f>[1]!s_dq_volume($A915,$B$1)</f>
        <v>19693881</v>
      </c>
      <c r="D915">
        <f>[1]!s_dq_amount($A915,$B$1)</f>
        <v>99265458</v>
      </c>
      <c r="E915">
        <f>[1]!s_dq_turn($A915,$B$1)</f>
        <v>1.15317519800278</v>
      </c>
      <c r="F915">
        <f>[1]!S_VAL_MV($A915,$B$1)</f>
        <v>8573136396.8999996</v>
      </c>
      <c r="G915">
        <f>[1]!s_val_ev($A915,$B$1)</f>
        <v>8573136396.8999996</v>
      </c>
      <c r="H915">
        <f>[1]!s_val_ev1($A915,$B$1)</f>
        <v>15887005914.07</v>
      </c>
      <c r="I915">
        <f>IFERROR([1]!s_mq_amount($A915,$B$1),"")</f>
        <v>184733219</v>
      </c>
      <c r="J915">
        <f>[1]!s_val_pe_ttm($A915,$B$1)</f>
        <v>-86.644813537597699</v>
      </c>
      <c r="K915">
        <f>[1]!s_val_pb_lf($A915,$B$1)</f>
        <v>0.97077018022537198</v>
      </c>
      <c r="L915">
        <f>[1]!s_val_dividendyield2($A915,$B$1)</f>
        <v>0.39830526051524701</v>
      </c>
      <c r="M915">
        <f>[1]!s_val_evtoebitda($A915,$B$1)</f>
        <v>10.855506117395899</v>
      </c>
      <c r="N915">
        <f>[1]!s_risk_betar24($A915,$B$1)</f>
        <v>0.75720000267028797</v>
      </c>
      <c r="O915">
        <f>[1]!s_profitnotice_changeratio($A915,$B$1)</f>
        <v>0</v>
      </c>
      <c r="P915">
        <f>IFERROR([1]!i_pq_pctchange($A915,TEXT(DATE(YEAR($B$1),1,1),"yyyy-mm-dd"),$B$1),"")</f>
        <v>1.4141414141413999</v>
      </c>
      <c r="Q915">
        <f>[1]!s_west_netprofit($A915,YEAR($B$1),$B$1,180)</f>
        <v>634193333</v>
      </c>
      <c r="R915">
        <f>[1]!s_west_eps($A915,YEAR($B$1),$B$1,180)</f>
        <v>0.37130001187324502</v>
      </c>
      <c r="S915">
        <f>[1]!s_west_instnum_np($A915,YEAR($B$1),$B$1,180)</f>
        <v>3</v>
      </c>
      <c r="T915">
        <f>[1]!s_west_stdnetprofit($A915,YEAR($B$1),$B$1,180)</f>
        <v>395196448</v>
      </c>
      <c r="U915">
        <f>[1]!s_west_mediannetprofit($A915,YEAR($B$1),$B$1,180)</f>
        <v>648580000</v>
      </c>
      <c r="V915">
        <f>[1]!s_west_maxnetprofit($A915,YEAR($B$1),$B$1,180)</f>
        <v>1022000000</v>
      </c>
      <c r="W915">
        <f>[1]!s_west_minnetprofit($A915,YEAR($B$1),$B$1,180)</f>
        <v>232000000</v>
      </c>
      <c r="X915">
        <f>[1]!s_west_netprofit($A915,YEAR($B$1)+1,$B$1,180)</f>
        <v>1057580000</v>
      </c>
      <c r="Y915">
        <f>[1]!s_west_eps($A915,YEAR($B$1)+1,$B$1,180)</f>
        <v>0.61919999122619596</v>
      </c>
      <c r="Z915">
        <f>[1]!s_west_instnum_np($A915,YEAR($B$1)+1,$B$1,180)</f>
        <v>3</v>
      </c>
      <c r="AA915">
        <f>[1]!s_west_stdnetprofit($A915,YEAR($B$1)+1,$B$1,180)</f>
        <v>434499677</v>
      </c>
      <c r="AB915">
        <f>[1]!s_west_mediannetprofit($A915,YEAR($B$1)+1,$B$1,180)</f>
        <v>912740000</v>
      </c>
      <c r="AC915">
        <f>[1]!s_west_maxnetprofit($A915,YEAR($B$1)+1,$B$1,180)</f>
        <v>1546000000</v>
      </c>
      <c r="AD915">
        <f>[1]!s_west_minnetprofit($A915,YEAR($B$1)+1,$B$1,180)</f>
        <v>714000000</v>
      </c>
      <c r="AE915">
        <f>[1]!s_west_avgroe($A915,YEAR($B$1),$B$1,180)</f>
        <v>6.8899998664856001</v>
      </c>
      <c r="AF915">
        <f>IFERROR([1]!s_info_indexweight($A915,$B$1,"000016.SH"),"")</f>
        <v>0</v>
      </c>
      <c r="AG915">
        <f>IFERROR([1]!s_info_indexweight($A915,$B$1,"000300.SH"),"")</f>
        <v>0</v>
      </c>
      <c r="AH915">
        <f>IFERROR([1]!s_info_indexweight($A915,$B$1,"000905.SH"),"")</f>
        <v>0</v>
      </c>
      <c r="AI915">
        <f>IFERROR([1]!s_info_indexweight($A915,$B$1,"000852.SH"),"")</f>
        <v>5.6000000000000001E-2</v>
      </c>
    </row>
    <row r="916" spans="1:35">
      <c r="A916" t="s">
        <v>948</v>
      </c>
      <c r="B916">
        <f>[1]!s_dq_close($A916,$B$1,3)</f>
        <v>25.66</v>
      </c>
      <c r="C916">
        <f>[1]!s_dq_volume($A916,$B$1)</f>
        <v>7927390</v>
      </c>
      <c r="D916">
        <f>[1]!s_dq_amount($A916,$B$1)</f>
        <v>205744380</v>
      </c>
      <c r="E916">
        <f>[1]!s_dq_turn($A916,$B$1)</f>
        <v>0.578021282680936</v>
      </c>
      <c r="F916">
        <f>[1]!S_VAL_MV($A916,$B$1)</f>
        <v>35191926922.919998</v>
      </c>
      <c r="G916">
        <f>[1]!s_val_ev($A916,$B$1)</f>
        <v>35191926922.919998</v>
      </c>
      <c r="H916">
        <f>[1]!s_val_ev1($A916,$B$1)</f>
        <v>38723137473.660004</v>
      </c>
      <c r="I916">
        <f>IFERROR([1]!s_mq_amount($A916,$B$1),"")</f>
        <v>449201643</v>
      </c>
      <c r="J916">
        <f>[1]!s_val_pe_ttm($A916,$B$1)</f>
        <v>32.635158538818402</v>
      </c>
      <c r="K916">
        <f>[1]!s_val_pb_lf($A916,$B$1)</f>
        <v>2.49848508834839</v>
      </c>
      <c r="L916">
        <f>[1]!s_val_dividendyield2($A916,$B$1)</f>
        <v>1.9485580670303999</v>
      </c>
      <c r="M916">
        <f>[1]!s_val_evtoebitda($A916,$B$1)</f>
        <v>9.1406375009035994</v>
      </c>
      <c r="N916">
        <f>[1]!s_risk_betar24($A916,$B$1)</f>
        <v>1.06200003623962</v>
      </c>
      <c r="O916">
        <f>[1]!s_profitnotice_changeratio($A916,$B$1)</f>
        <v>0</v>
      </c>
      <c r="P916">
        <f>IFERROR([1]!i_pq_pctchange($A916,TEXT(DATE(YEAR($B$1),1,1),"yyyy-mm-dd"),$B$1),"")</f>
        <v>-20.458772473651599</v>
      </c>
      <c r="Q916">
        <f>[1]!s_west_netprofit($A916,YEAR($B$1),$B$1,180)</f>
        <v>1357970000</v>
      </c>
      <c r="R916">
        <f>[1]!s_west_eps($A916,YEAR($B$1),$B$1,180)</f>
        <v>0.99019998311996504</v>
      </c>
      <c r="S916">
        <f>[1]!s_west_instnum_np($A916,YEAR($B$1),$B$1,180)</f>
        <v>7</v>
      </c>
      <c r="T916">
        <f>[1]!s_west_stdnetprofit($A916,YEAR($B$1),$B$1,180)</f>
        <v>127734110</v>
      </c>
      <c r="U916">
        <f>[1]!s_west_mediannetprofit($A916,YEAR($B$1),$B$1,180)</f>
        <v>1312000000</v>
      </c>
      <c r="V916">
        <f>[1]!s_west_maxnetprofit($A916,YEAR($B$1),$B$1,180)</f>
        <v>1638790000</v>
      </c>
      <c r="W916">
        <f>[1]!s_west_minnetprofit($A916,YEAR($B$1),$B$1,180)</f>
        <v>1272000000</v>
      </c>
      <c r="X916">
        <f>[1]!s_west_netprofit($A916,YEAR($B$1)+1,$B$1,180)</f>
        <v>1539267143</v>
      </c>
      <c r="Y916">
        <f>[1]!s_west_eps($A916,YEAR($B$1)+1,$B$1,180)</f>
        <v>1.1223000288009599</v>
      </c>
      <c r="Z916">
        <f>[1]!s_west_instnum_np($A916,YEAR($B$1)+1,$B$1,180)</f>
        <v>7</v>
      </c>
      <c r="AA916">
        <f>[1]!s_west_stdnetprofit($A916,YEAR($B$1)+1,$B$1,180)</f>
        <v>165518074</v>
      </c>
      <c r="AB916">
        <f>[1]!s_west_mediannetprofit($A916,YEAR($B$1)+1,$B$1,180)</f>
        <v>1502000000</v>
      </c>
      <c r="AC916">
        <f>[1]!s_west_maxnetprofit($A916,YEAR($B$1)+1,$B$1,180)</f>
        <v>1900870000</v>
      </c>
      <c r="AD916">
        <f>[1]!s_west_minnetprofit($A916,YEAR($B$1)+1,$B$1,180)</f>
        <v>1403000000</v>
      </c>
      <c r="AE916">
        <f>[1]!s_west_avgroe($A916,YEAR($B$1),$B$1,180)</f>
        <v>9.0457000732421893</v>
      </c>
      <c r="AF916">
        <f>IFERROR([1]!s_info_indexweight($A916,$B$1,"000016.SH"),"")</f>
        <v>0</v>
      </c>
      <c r="AG916">
        <f>IFERROR([1]!s_info_indexweight($A916,$B$1,"000300.SH"),"")</f>
        <v>6.7500000000000004E-2</v>
      </c>
      <c r="AH916">
        <f>IFERROR([1]!s_info_indexweight($A916,$B$1,"000905.SH"),"")</f>
        <v>0</v>
      </c>
      <c r="AI916">
        <f>IFERROR([1]!s_info_indexweight($A916,$B$1,"000852.SH"),"")</f>
        <v>0</v>
      </c>
    </row>
    <row r="917" spans="1:35">
      <c r="A917" t="s">
        <v>949</v>
      </c>
      <c r="B917">
        <f>[1]!s_dq_close($A917,$B$1,3)</f>
        <v>26.12</v>
      </c>
      <c r="C917">
        <f>[1]!s_dq_volume($A917,$B$1)</f>
        <v>126321594</v>
      </c>
      <c r="D917">
        <f>[1]!s_dq_amount($A917,$B$1)</f>
        <v>3284234297</v>
      </c>
      <c r="E917">
        <f>[1]!s_dq_turn($A917,$B$1)</f>
        <v>2.5000352226016598</v>
      </c>
      <c r="F917">
        <f>[1]!S_VAL_MV($A917,$B$1)</f>
        <v>131978941954.52</v>
      </c>
      <c r="G917">
        <f>[1]!s_val_ev($A917,$B$1)</f>
        <v>131978941954.52</v>
      </c>
      <c r="H917">
        <f>[1]!s_val_ev1($A917,$B$1)</f>
        <v>188483985301.95999</v>
      </c>
      <c r="I917">
        <f>IFERROR([1]!s_mq_amount($A917,$B$1),"")</f>
        <v>8231615106</v>
      </c>
      <c r="J917">
        <f>[1]!s_val_pe_ttm($A917,$B$1)</f>
        <v>21.395133972168001</v>
      </c>
      <c r="K917">
        <f>[1]!s_val_pb_lf($A917,$B$1)</f>
        <v>1.83415722846985</v>
      </c>
      <c r="L917">
        <f>[1]!s_val_dividendyield2($A917,$B$1)</f>
        <v>0.95095639115859498</v>
      </c>
      <c r="M917">
        <f>[1]!s_val_evtoebitda($A917,$B$1)</f>
        <v>10.034760848994299</v>
      </c>
      <c r="N917">
        <f>[1]!s_risk_betar24($A917,$B$1)</f>
        <v>1.15670001506805</v>
      </c>
      <c r="O917">
        <f>[1]!s_profitnotice_changeratio($A917,$B$1)</f>
        <v>0</v>
      </c>
      <c r="P917">
        <f>IFERROR([1]!i_pq_pctchange($A917,TEXT(DATE(YEAR($B$1),1,1),"yyyy-mm-dd"),$B$1),"")</f>
        <v>17.551755175517599</v>
      </c>
      <c r="Q917">
        <f>[1]!s_west_netprofit($A917,YEAR($B$1),$B$1,180)</f>
        <v>7439000000</v>
      </c>
      <c r="R917">
        <f>[1]!s_west_eps($A917,YEAR($B$1),$B$1,180)</f>
        <v>1.47220003604889</v>
      </c>
      <c r="S917">
        <f>[1]!s_west_instnum_np($A917,YEAR($B$1),$B$1,180)</f>
        <v>7</v>
      </c>
      <c r="T917">
        <f>[1]!s_west_stdnetprofit($A917,YEAR($B$1),$B$1,180)</f>
        <v>438571925</v>
      </c>
      <c r="U917">
        <f>[1]!s_west_mediannetprofit($A917,YEAR($B$1),$B$1,180)</f>
        <v>7602000000</v>
      </c>
      <c r="V917">
        <f>[1]!s_west_maxnetprofit($A917,YEAR($B$1),$B$1,180)</f>
        <v>7967000000</v>
      </c>
      <c r="W917">
        <f>[1]!s_west_minnetprofit($A917,YEAR($B$1),$B$1,180)</f>
        <v>6835000000</v>
      </c>
      <c r="X917">
        <f>[1]!s_west_netprofit($A917,YEAR($B$1)+1,$B$1,180)</f>
        <v>9399857143</v>
      </c>
      <c r="Y917">
        <f>[1]!s_west_eps($A917,YEAR($B$1)+1,$B$1,180)</f>
        <v>1.8602999448776201</v>
      </c>
      <c r="Z917">
        <f>[1]!s_west_instnum_np($A917,YEAR($B$1)+1,$B$1,180)</f>
        <v>7</v>
      </c>
      <c r="AA917">
        <f>[1]!s_west_stdnetprofit($A917,YEAR($B$1)+1,$B$1,180)</f>
        <v>641253052</v>
      </c>
      <c r="AB917">
        <f>[1]!s_west_mediannetprofit($A917,YEAR($B$1)+1,$B$1,180)</f>
        <v>9601000000</v>
      </c>
      <c r="AC917">
        <f>[1]!s_west_maxnetprofit($A917,YEAR($B$1)+1,$B$1,180)</f>
        <v>10079000000</v>
      </c>
      <c r="AD917">
        <f>[1]!s_west_minnetprofit($A917,YEAR($B$1)+1,$B$1,180)</f>
        <v>8133000000</v>
      </c>
      <c r="AE917">
        <f>[1]!s_west_avgroe($A917,YEAR($B$1),$B$1,180)</f>
        <v>9.3528995513915998</v>
      </c>
      <c r="AF917">
        <f>IFERROR([1]!s_info_indexweight($A917,$B$1,"000016.SH"),"")</f>
        <v>0</v>
      </c>
      <c r="AG917">
        <f>IFERROR([1]!s_info_indexweight($A917,$B$1,"000300.SH"),"")</f>
        <v>0.50549999999999995</v>
      </c>
      <c r="AH917">
        <f>IFERROR([1]!s_info_indexweight($A917,$B$1,"000905.SH"),"")</f>
        <v>0</v>
      </c>
      <c r="AI917">
        <f>IFERROR([1]!s_info_indexweight($A917,$B$1,"000852.SH"),"")</f>
        <v>0</v>
      </c>
    </row>
    <row r="918" spans="1:35">
      <c r="A918" t="s">
        <v>950</v>
      </c>
      <c r="B918">
        <f>[1]!s_dq_close($A918,$B$1,3)</f>
        <v>4.16</v>
      </c>
      <c r="C918">
        <f>[1]!s_dq_volume($A918,$B$1)</f>
        <v>19980700</v>
      </c>
      <c r="D918">
        <f>[1]!s_dq_amount($A918,$B$1)</f>
        <v>83662050</v>
      </c>
      <c r="E918">
        <f>[1]!s_dq_turn($A918,$B$1)</f>
        <v>0.93972432285604901</v>
      </c>
      <c r="F918">
        <f>[1]!S_VAL_MV($A918,$B$1)</f>
        <v>9671792187.2000008</v>
      </c>
      <c r="G918">
        <f>[1]!s_val_ev($A918,$B$1)</f>
        <v>9143219388.5908298</v>
      </c>
      <c r="H918">
        <f>[1]!s_val_ev1($A918,$B$1)</f>
        <v>10826270708.7908</v>
      </c>
      <c r="I918">
        <f>IFERROR([1]!s_mq_amount($A918,$B$1),"")</f>
        <v>168927823</v>
      </c>
      <c r="J918">
        <f>[1]!s_val_pe_ttm($A918,$B$1)</f>
        <v>67.035369873046903</v>
      </c>
      <c r="K918">
        <f>[1]!s_val_pb_lf($A918,$B$1)</f>
        <v>0.94110816717147805</v>
      </c>
      <c r="L918">
        <f>[1]!s_val_dividendyield2($A918,$B$1)</f>
        <v>0</v>
      </c>
      <c r="M918">
        <f>[1]!s_val_evtoebitda($A918,$B$1)</f>
        <v>18.508186454441802</v>
      </c>
      <c r="N918">
        <f>[1]!s_risk_betar24($A918,$B$1)</f>
        <v>2.1802999973297101</v>
      </c>
      <c r="O918">
        <f>[1]!s_profitnotice_changeratio($A918,$B$1)</f>
        <v>0</v>
      </c>
      <c r="P918">
        <f>IFERROR([1]!i_pq_pctchange($A918,TEXT(DATE(YEAR($B$1),1,1),"yyyy-mm-dd"),$B$1),"")</f>
        <v>0</v>
      </c>
      <c r="Q918">
        <f>[1]!s_west_netprofit($A918,YEAR($B$1),$B$1,180)</f>
        <v>0</v>
      </c>
      <c r="R918">
        <f>[1]!s_west_eps($A918,YEAR($B$1),$B$1,180)</f>
        <v>0</v>
      </c>
      <c r="S918">
        <f>[1]!s_west_instnum_np($A918,YEAR($B$1),$B$1,180)</f>
        <v>0</v>
      </c>
      <c r="T918">
        <f>[1]!s_west_stdnetprofit($A918,YEAR($B$1),$B$1,180)</f>
        <v>0</v>
      </c>
      <c r="U918">
        <f>[1]!s_west_mediannetprofit($A918,YEAR($B$1),$B$1,180)</f>
        <v>0</v>
      </c>
      <c r="V918">
        <f>[1]!s_west_maxnetprofit($A918,YEAR($B$1),$B$1,180)</f>
        <v>0</v>
      </c>
      <c r="W918">
        <f>[1]!s_west_minnetprofit($A918,YEAR($B$1),$B$1,180)</f>
        <v>0</v>
      </c>
      <c r="X918">
        <f>[1]!s_west_netprofit($A918,YEAR($B$1)+1,$B$1,180)</f>
        <v>0</v>
      </c>
      <c r="Y918">
        <f>[1]!s_west_eps($A918,YEAR($B$1)+1,$B$1,180)</f>
        <v>0</v>
      </c>
      <c r="Z918">
        <f>[1]!s_west_instnum_np($A918,YEAR($B$1)+1,$B$1,180)</f>
        <v>0</v>
      </c>
      <c r="AA918">
        <f>[1]!s_west_stdnetprofit($A918,YEAR($B$1)+1,$B$1,180)</f>
        <v>0</v>
      </c>
      <c r="AB918">
        <f>[1]!s_west_mediannetprofit($A918,YEAR($B$1)+1,$B$1,180)</f>
        <v>0</v>
      </c>
      <c r="AC918">
        <f>[1]!s_west_maxnetprofit($A918,YEAR($B$1)+1,$B$1,180)</f>
        <v>0</v>
      </c>
      <c r="AD918">
        <f>[1]!s_west_minnetprofit($A918,YEAR($B$1)+1,$B$1,180)</f>
        <v>0</v>
      </c>
      <c r="AE918">
        <f>[1]!s_west_avgroe($A918,YEAR($B$1),$B$1,180)</f>
        <v>0</v>
      </c>
      <c r="AF918">
        <f>IFERROR([1]!s_info_indexweight($A918,$B$1,"000016.SH"),"")</f>
        <v>0</v>
      </c>
      <c r="AG918">
        <f>IFERROR([1]!s_info_indexweight($A918,$B$1,"000300.SH"),"")</f>
        <v>0</v>
      </c>
      <c r="AH918">
        <f>IFERROR([1]!s_info_indexweight($A918,$B$1,"000905.SH"),"")</f>
        <v>0</v>
      </c>
      <c r="AI918">
        <f>IFERROR([1]!s_info_indexweight($A918,$B$1,"000852.SH"),"")</f>
        <v>7.0000000000000007E-2</v>
      </c>
    </row>
    <row r="919" spans="1:35">
      <c r="A919" t="s">
        <v>951</v>
      </c>
      <c r="B919">
        <f>[1]!s_dq_close($A919,$B$1,3)</f>
        <v>8.2899999999999991</v>
      </c>
      <c r="C919">
        <f>[1]!s_dq_volume($A919,$B$1)</f>
        <v>31000630</v>
      </c>
      <c r="D919">
        <f>[1]!s_dq_amount($A919,$B$1)</f>
        <v>256708983</v>
      </c>
      <c r="E919">
        <f>[1]!s_dq_turn($A919,$B$1)</f>
        <v>1.0842460442094899</v>
      </c>
      <c r="F919">
        <f>[1]!S_VAL_MV($A919,$B$1)</f>
        <v>23702666389.470001</v>
      </c>
      <c r="G919">
        <f>[1]!s_val_ev($A919,$B$1)</f>
        <v>23702666389.470001</v>
      </c>
      <c r="H919">
        <f>[1]!s_val_ev1($A919,$B$1)</f>
        <v>57089041561.68</v>
      </c>
      <c r="I919">
        <f>IFERROR([1]!s_mq_amount($A919,$B$1),"")</f>
        <v>424564000</v>
      </c>
      <c r="J919">
        <f>[1]!s_val_pe_ttm($A919,$B$1)</f>
        <v>53.985267639160199</v>
      </c>
      <c r="K919">
        <f>[1]!s_val_pb_lf($A919,$B$1)</f>
        <v>1.9266779422760001</v>
      </c>
      <c r="L919">
        <f>[1]!s_val_dividendyield2($A919,$B$1)</f>
        <v>0</v>
      </c>
      <c r="M919">
        <f>[1]!s_val_evtoebitda($A919,$B$1)</f>
        <v>47.3615951768044</v>
      </c>
      <c r="N919">
        <f>[1]!s_risk_betar24($A919,$B$1)</f>
        <v>1.8509999513626101</v>
      </c>
      <c r="O919">
        <f>[1]!s_profitnotice_changeratio($A919,$B$1)</f>
        <v>0</v>
      </c>
      <c r="P919">
        <f>IFERROR([1]!i_pq_pctchange($A919,TEXT(DATE(YEAR($B$1),1,1),"yyyy-mm-dd"),$B$1),"")</f>
        <v>-25.0452079566004</v>
      </c>
      <c r="Q919">
        <f>[1]!s_west_netprofit($A919,YEAR($B$1),$B$1,180)</f>
        <v>589333333</v>
      </c>
      <c r="R919">
        <f>[1]!s_west_eps($A919,YEAR($B$1),$B$1,180)</f>
        <v>0.20610000193118999</v>
      </c>
      <c r="S919">
        <f>[1]!s_west_instnum_np($A919,YEAR($B$1),$B$1,180)</f>
        <v>3</v>
      </c>
      <c r="T919">
        <f>[1]!s_west_stdnetprofit($A919,YEAR($B$1),$B$1,180)</f>
        <v>80983537</v>
      </c>
      <c r="U919">
        <f>[1]!s_west_mediannetprofit($A919,YEAR($B$1),$B$1,180)</f>
        <v>631000000</v>
      </c>
      <c r="V919">
        <f>[1]!s_west_maxnetprofit($A919,YEAR($B$1),$B$1,180)</f>
        <v>641000000</v>
      </c>
      <c r="W919">
        <f>[1]!s_west_minnetprofit($A919,YEAR($B$1),$B$1,180)</f>
        <v>496000000</v>
      </c>
      <c r="X919">
        <f>[1]!s_west_netprofit($A919,YEAR($B$1)+1,$B$1,180)</f>
        <v>659000000</v>
      </c>
      <c r="Y919">
        <f>[1]!s_west_eps($A919,YEAR($B$1)+1,$B$1,180)</f>
        <v>0.230499997735023</v>
      </c>
      <c r="Z919">
        <f>[1]!s_west_instnum_np($A919,YEAR($B$1)+1,$B$1,180)</f>
        <v>3</v>
      </c>
      <c r="AA919">
        <f>[1]!s_west_stdnetprofit($A919,YEAR($B$1)+1,$B$1,180)</f>
        <v>119515689</v>
      </c>
      <c r="AB919">
        <f>[1]!s_west_mediannetprofit($A919,YEAR($B$1)+1,$B$1,180)</f>
        <v>727000000</v>
      </c>
      <c r="AC919">
        <f>[1]!s_west_maxnetprofit($A919,YEAR($B$1)+1,$B$1,180)</f>
        <v>729000000</v>
      </c>
      <c r="AD919">
        <f>[1]!s_west_minnetprofit($A919,YEAR($B$1)+1,$B$1,180)</f>
        <v>521000000</v>
      </c>
      <c r="AE919">
        <f>[1]!s_west_avgroe($A919,YEAR($B$1),$B$1,180)</f>
        <v>5.1849999427795401</v>
      </c>
      <c r="AF919">
        <f>IFERROR([1]!s_info_indexweight($A919,$B$1,"000016.SH"),"")</f>
        <v>0</v>
      </c>
      <c r="AG919">
        <f>IFERROR([1]!s_info_indexweight($A919,$B$1,"000300.SH"),"")</f>
        <v>0</v>
      </c>
      <c r="AH919">
        <f>IFERROR([1]!s_info_indexweight($A919,$B$1,"000905.SH"),"")</f>
        <v>9.1999999999999998E-2</v>
      </c>
      <c r="AI919">
        <f>IFERROR([1]!s_info_indexweight($A919,$B$1,"000852.SH"),"")</f>
        <v>0</v>
      </c>
    </row>
    <row r="920" spans="1:35">
      <c r="A920" t="s">
        <v>952</v>
      </c>
      <c r="B920">
        <f>[1]!s_dq_close($A920,$B$1,3)</f>
        <v>31.07</v>
      </c>
      <c r="C920">
        <f>[1]!s_dq_volume($A920,$B$1)</f>
        <v>30183017</v>
      </c>
      <c r="D920">
        <f>[1]!s_dq_amount($A920,$B$1)</f>
        <v>931974205</v>
      </c>
      <c r="E920">
        <f>[1]!s_dq_turn($A920,$B$1)</f>
        <v>1.6556868055737799</v>
      </c>
      <c r="F920">
        <f>[1]!S_VAL_MV($A920,$B$1)</f>
        <v>56640322012.169998</v>
      </c>
      <c r="G920">
        <f>[1]!s_val_ev($A920,$B$1)</f>
        <v>56640322012.169998</v>
      </c>
      <c r="H920">
        <f>[1]!s_val_ev1($A920,$B$1)</f>
        <v>68320831194.400002</v>
      </c>
      <c r="I920">
        <f>IFERROR([1]!s_mq_amount($A920,$B$1),"")</f>
        <v>1920306536</v>
      </c>
      <c r="J920">
        <f>[1]!s_val_pe_ttm($A920,$B$1)</f>
        <v>10.7041006088257</v>
      </c>
      <c r="K920">
        <f>[1]!s_val_pb_lf($A920,$B$1)</f>
        <v>2.37329030036926</v>
      </c>
      <c r="L920">
        <f>[1]!s_val_dividendyield2($A920,$B$1)</f>
        <v>4.5059542967492696</v>
      </c>
      <c r="M920">
        <f>[1]!s_val_evtoebitda($A920,$B$1)</f>
        <v>6.1104508776263096</v>
      </c>
      <c r="N920">
        <f>[1]!s_risk_betar24($A920,$B$1)</f>
        <v>1.0162999629974401</v>
      </c>
      <c r="O920">
        <f>[1]!s_profitnotice_changeratio($A920,$B$1)</f>
        <v>0</v>
      </c>
      <c r="P920">
        <f>IFERROR([1]!i_pq_pctchange($A920,TEXT(DATE(YEAR($B$1),1,1),"yyyy-mm-dd"),$B$1),"")</f>
        <v>-3.6506690330055802</v>
      </c>
      <c r="Q920">
        <f>[1]!s_west_netprofit($A920,YEAR($B$1),$B$1,180)</f>
        <v>5235011304</v>
      </c>
      <c r="R920">
        <f>[1]!s_west_eps($A920,YEAR($B$1),$B$1,180)</f>
        <v>2.8717000484466602</v>
      </c>
      <c r="S920">
        <f>[1]!s_west_instnum_np($A920,YEAR($B$1),$B$1,180)</f>
        <v>23</v>
      </c>
      <c r="T920">
        <f>[1]!s_west_stdnetprofit($A920,YEAR($B$1),$B$1,180)</f>
        <v>328312489</v>
      </c>
      <c r="U920">
        <f>[1]!s_west_mediannetprofit($A920,YEAR($B$1),$B$1,180)</f>
        <v>5246000000</v>
      </c>
      <c r="V920">
        <f>[1]!s_west_maxnetprofit($A920,YEAR($B$1),$B$1,180)</f>
        <v>6035000000</v>
      </c>
      <c r="W920">
        <f>[1]!s_west_minnetprofit($A920,YEAR($B$1),$B$1,180)</f>
        <v>4727000000</v>
      </c>
      <c r="X920">
        <f>[1]!s_west_netprofit($A920,YEAR($B$1)+1,$B$1,180)</f>
        <v>5621590000</v>
      </c>
      <c r="Y920">
        <f>[1]!s_west_eps($A920,YEAR($B$1)+1,$B$1,180)</f>
        <v>3.0836999416351301</v>
      </c>
      <c r="Z920">
        <f>[1]!s_west_instnum_np($A920,YEAR($B$1)+1,$B$1,180)</f>
        <v>23</v>
      </c>
      <c r="AA920">
        <f>[1]!s_west_stdnetprofit($A920,YEAR($B$1)+1,$B$1,180)</f>
        <v>322742849</v>
      </c>
      <c r="AB920">
        <f>[1]!s_west_mediannetprofit($A920,YEAR($B$1)+1,$B$1,180)</f>
        <v>5612000000</v>
      </c>
      <c r="AC920">
        <f>[1]!s_west_maxnetprofit($A920,YEAR($B$1)+1,$B$1,180)</f>
        <v>6244000000</v>
      </c>
      <c r="AD920">
        <f>[1]!s_west_minnetprofit($A920,YEAR($B$1)+1,$B$1,180)</f>
        <v>4996000000</v>
      </c>
      <c r="AE920">
        <f>[1]!s_west_avgroe($A920,YEAR($B$1),$B$1,180)</f>
        <v>19.0048007965088</v>
      </c>
      <c r="AF920">
        <f>IFERROR([1]!s_info_indexweight($A920,$B$1,"000016.SH"),"")</f>
        <v>0</v>
      </c>
      <c r="AG920">
        <f>IFERROR([1]!s_info_indexweight($A920,$B$1,"000300.SH"),"")</f>
        <v>0</v>
      </c>
      <c r="AH920">
        <f>IFERROR([1]!s_info_indexweight($A920,$B$1,"000905.SH"),"")</f>
        <v>0.371</v>
      </c>
      <c r="AI920">
        <f>IFERROR([1]!s_info_indexweight($A920,$B$1,"000852.SH"),"")</f>
        <v>0</v>
      </c>
    </row>
    <row r="921" spans="1:35">
      <c r="A921" t="s">
        <v>953</v>
      </c>
      <c r="B921">
        <f>[1]!s_dq_close($A921,$B$1,3)</f>
        <v>8.02</v>
      </c>
      <c r="C921">
        <f>[1]!s_dq_volume($A921,$B$1)</f>
        <v>48262468</v>
      </c>
      <c r="D921">
        <f>[1]!s_dq_amount($A921,$B$1)</f>
        <v>387185570</v>
      </c>
      <c r="E921">
        <f>[1]!s_dq_turn($A921,$B$1)</f>
        <v>1.3766208414059899</v>
      </c>
      <c r="F921">
        <f>[1]!S_VAL_MV($A921,$B$1)</f>
        <v>28117037147.619999</v>
      </c>
      <c r="G921">
        <f>[1]!s_val_ev($A921,$B$1)</f>
        <v>28117037147.619999</v>
      </c>
      <c r="H921">
        <f>[1]!s_val_ev1($A921,$B$1)</f>
        <v>66432039360.949997</v>
      </c>
      <c r="I921">
        <f>IFERROR([1]!s_mq_amount($A921,$B$1),"")</f>
        <v>937469720</v>
      </c>
      <c r="J921">
        <f>[1]!s_val_pe_ttm($A921,$B$1)</f>
        <v>11.702990531921399</v>
      </c>
      <c r="K921">
        <f>[1]!s_val_pb_lf($A921,$B$1)</f>
        <v>1.01196753978729</v>
      </c>
      <c r="L921">
        <f>[1]!s_val_dividendyield2($A921,$B$1)</f>
        <v>4.6138906658229102</v>
      </c>
      <c r="M921">
        <f>[1]!s_val_evtoebitda($A921,$B$1)</f>
        <v>9.5863398787109997</v>
      </c>
      <c r="N921">
        <f>[1]!s_risk_betar24($A921,$B$1)</f>
        <v>0.67360001802444502</v>
      </c>
      <c r="O921">
        <f>[1]!s_profitnotice_changeratio($A921,$B$1)</f>
        <v>0</v>
      </c>
      <c r="P921">
        <f>IFERROR([1]!i_pq_pctchange($A921,TEXT(DATE(YEAR($B$1),1,1),"yyyy-mm-dd"),$B$1),"")</f>
        <v>22.629969418960201</v>
      </c>
      <c r="Q921">
        <f>[1]!s_west_netprofit($A921,YEAR($B$1),$B$1,180)</f>
        <v>1826200000</v>
      </c>
      <c r="R921">
        <f>[1]!s_west_eps($A921,YEAR($B$1),$B$1,180)</f>
        <v>0.52090001106262196</v>
      </c>
      <c r="S921">
        <f>[1]!s_west_instnum_np($A921,YEAR($B$1),$B$1,180)</f>
        <v>5</v>
      </c>
      <c r="T921">
        <f>[1]!s_west_stdnetprofit($A921,YEAR($B$1),$B$1,180)</f>
        <v>483833856</v>
      </c>
      <c r="U921">
        <f>[1]!s_west_mediannetprofit($A921,YEAR($B$1),$B$1,180)</f>
        <v>1850000000</v>
      </c>
      <c r="V921">
        <f>[1]!s_west_maxnetprofit($A921,YEAR($B$1),$B$1,180)</f>
        <v>2404000000</v>
      </c>
      <c r="W921">
        <f>[1]!s_west_minnetprofit($A921,YEAR($B$1),$B$1,180)</f>
        <v>1077000000</v>
      </c>
      <c r="X921">
        <f>[1]!s_west_netprofit($A921,YEAR($B$1)+1,$B$1,180)</f>
        <v>2017800000</v>
      </c>
      <c r="Y921">
        <f>[1]!s_west_eps($A921,YEAR($B$1)+1,$B$1,180)</f>
        <v>0.57550001144409202</v>
      </c>
      <c r="Z921">
        <f>[1]!s_west_instnum_np($A921,YEAR($B$1)+1,$B$1,180)</f>
        <v>5</v>
      </c>
      <c r="AA921">
        <f>[1]!s_west_stdnetprofit($A921,YEAR($B$1)+1,$B$1,180)</f>
        <v>202673876</v>
      </c>
      <c r="AB921">
        <f>[1]!s_west_mediannetprofit($A921,YEAR($B$1)+1,$B$1,180)</f>
        <v>1922000000</v>
      </c>
      <c r="AC921">
        <f>[1]!s_west_maxnetprofit($A921,YEAR($B$1)+1,$B$1,180)</f>
        <v>2354000000</v>
      </c>
      <c r="AD921">
        <f>[1]!s_west_minnetprofit($A921,YEAR($B$1)+1,$B$1,180)</f>
        <v>1873000000</v>
      </c>
      <c r="AE921">
        <f>[1]!s_west_avgroe($A921,YEAR($B$1),$B$1,180)</f>
        <v>6.5619997978210396</v>
      </c>
      <c r="AF921">
        <f>IFERROR([1]!s_info_indexweight($A921,$B$1,"000016.SH"),"")</f>
        <v>0</v>
      </c>
      <c r="AG921">
        <f>IFERROR([1]!s_info_indexweight($A921,$B$1,"000300.SH"),"")</f>
        <v>0</v>
      </c>
      <c r="AH921">
        <f>IFERROR([1]!s_info_indexweight($A921,$B$1,"000905.SH"),"")</f>
        <v>0.08</v>
      </c>
      <c r="AI921">
        <f>IFERROR([1]!s_info_indexweight($A921,$B$1,"000852.SH"),"")</f>
        <v>0</v>
      </c>
    </row>
    <row r="922" spans="1:35">
      <c r="A922" t="s">
        <v>954</v>
      </c>
      <c r="B922">
        <f>[1]!s_dq_close($A922,$B$1,3)</f>
        <v>7.87</v>
      </c>
      <c r="C922">
        <f>[1]!s_dq_volume($A922,$B$1)</f>
        <v>41096663</v>
      </c>
      <c r="D922">
        <f>[1]!s_dq_amount($A922,$B$1)</f>
        <v>323118611</v>
      </c>
      <c r="E922">
        <f>[1]!s_dq_turn($A922,$B$1)</f>
        <v>1.22665704723895</v>
      </c>
      <c r="F922">
        <f>[1]!S_VAL_MV($A922,$B$1)</f>
        <v>26366843001.310001</v>
      </c>
      <c r="G922">
        <f>[1]!s_val_ev($A922,$B$1)</f>
        <v>26366843001.310001</v>
      </c>
      <c r="H922">
        <f>[1]!s_val_ev1($A922,$B$1)</f>
        <v>39878197773.720001</v>
      </c>
      <c r="I922">
        <f>IFERROR([1]!s_mq_amount($A922,$B$1),"")</f>
        <v>664023575</v>
      </c>
      <c r="J922">
        <f>[1]!s_val_pe_ttm($A922,$B$1)</f>
        <v>44.008590698242202</v>
      </c>
      <c r="K922">
        <f>[1]!s_val_pb_lf($A922,$B$1)</f>
        <v>1.6627378463745099</v>
      </c>
      <c r="L922">
        <f>[1]!s_val_dividendyield2($A922,$B$1)</f>
        <v>0</v>
      </c>
      <c r="M922">
        <f>[1]!s_val_evtoebitda($A922,$B$1)</f>
        <v>21.516079230593199</v>
      </c>
      <c r="N922">
        <f>[1]!s_risk_betar24($A922,$B$1)</f>
        <v>1.4665000438690201</v>
      </c>
      <c r="O922">
        <f>[1]!s_profitnotice_changeratio($A922,$B$1)</f>
        <v>0</v>
      </c>
      <c r="P922">
        <f>IFERROR([1]!i_pq_pctchange($A922,TEXT(DATE(YEAR($B$1),1,1),"yyyy-mm-dd"),$B$1),"")</f>
        <v>-11.7713004484305</v>
      </c>
      <c r="Q922">
        <f>[1]!s_west_netprofit($A922,YEAR($B$1),$B$1,180)</f>
        <v>0</v>
      </c>
      <c r="R922">
        <f>[1]!s_west_eps($A922,YEAR($B$1),$B$1,180)</f>
        <v>0</v>
      </c>
      <c r="S922">
        <f>[1]!s_west_instnum_np($A922,YEAR($B$1),$B$1,180)</f>
        <v>0</v>
      </c>
      <c r="T922">
        <f>[1]!s_west_stdnetprofit($A922,YEAR($B$1),$B$1,180)</f>
        <v>0</v>
      </c>
      <c r="U922">
        <f>[1]!s_west_mediannetprofit($A922,YEAR($B$1),$B$1,180)</f>
        <v>0</v>
      </c>
      <c r="V922">
        <f>[1]!s_west_maxnetprofit($A922,YEAR($B$1),$B$1,180)</f>
        <v>0</v>
      </c>
      <c r="W922">
        <f>[1]!s_west_minnetprofit($A922,YEAR($B$1),$B$1,180)</f>
        <v>0</v>
      </c>
      <c r="X922">
        <f>[1]!s_west_netprofit($A922,YEAR($B$1)+1,$B$1,180)</f>
        <v>0</v>
      </c>
      <c r="Y922">
        <f>[1]!s_west_eps($A922,YEAR($B$1)+1,$B$1,180)</f>
        <v>0</v>
      </c>
      <c r="Z922">
        <f>[1]!s_west_instnum_np($A922,YEAR($B$1)+1,$B$1,180)</f>
        <v>0</v>
      </c>
      <c r="AA922">
        <f>[1]!s_west_stdnetprofit($A922,YEAR($B$1)+1,$B$1,180)</f>
        <v>0</v>
      </c>
      <c r="AB922">
        <f>[1]!s_west_mediannetprofit($A922,YEAR($B$1)+1,$B$1,180)</f>
        <v>0</v>
      </c>
      <c r="AC922">
        <f>[1]!s_west_maxnetprofit($A922,YEAR($B$1)+1,$B$1,180)</f>
        <v>0</v>
      </c>
      <c r="AD922">
        <f>[1]!s_west_minnetprofit($A922,YEAR($B$1)+1,$B$1,180)</f>
        <v>0</v>
      </c>
      <c r="AE922">
        <f>[1]!s_west_avgroe($A922,YEAR($B$1),$B$1,180)</f>
        <v>0</v>
      </c>
      <c r="AF922">
        <f>IFERROR([1]!s_info_indexweight($A922,$B$1,"000016.SH"),"")</f>
        <v>0</v>
      </c>
      <c r="AG922">
        <f>IFERROR([1]!s_info_indexweight($A922,$B$1,"000300.SH"),"")</f>
        <v>0</v>
      </c>
      <c r="AH922">
        <f>IFERROR([1]!s_info_indexweight($A922,$B$1,"000905.SH"),"")</f>
        <v>0</v>
      </c>
      <c r="AI922">
        <f>IFERROR([1]!s_info_indexweight($A922,$B$1,"000852.SH"),"")</f>
        <v>0.20200000000000001</v>
      </c>
    </row>
    <row r="923" spans="1:35">
      <c r="A923" t="s">
        <v>955</v>
      </c>
      <c r="B923">
        <f>[1]!s_dq_close($A923,$B$1,3)</f>
        <v>12.28</v>
      </c>
      <c r="C923">
        <f>[1]!s_dq_volume($A923,$B$1)</f>
        <v>38952402</v>
      </c>
      <c r="D923">
        <f>[1]!s_dq_amount($A923,$B$1)</f>
        <v>477520671</v>
      </c>
      <c r="E923">
        <f>[1]!s_dq_turn($A923,$B$1)</f>
        <v>0.33885569083865802</v>
      </c>
      <c r="F923">
        <f>[1]!S_VAL_MV($A923,$B$1)</f>
        <v>141162007749.12</v>
      </c>
      <c r="G923">
        <f>[1]!s_val_ev($A923,$B$1)</f>
        <v>141162007749.12</v>
      </c>
      <c r="H923">
        <f>[1]!s_val_ev1($A923,$B$1)</f>
        <v>309573166489.34998</v>
      </c>
      <c r="I923">
        <f>IFERROR([1]!s_mq_amount($A923,$B$1),"")</f>
        <v>977422189</v>
      </c>
      <c r="J923">
        <f>[1]!s_val_pe_ttm($A923,$B$1)</f>
        <v>13.9645137786865</v>
      </c>
      <c r="K923">
        <f>[1]!s_val_pb_lf($A923,$B$1)</f>
        <v>0.469745963811874</v>
      </c>
      <c r="L923">
        <f>[1]!s_val_dividendyield2($A923,$B$1)</f>
        <v>0.71222439139207205</v>
      </c>
      <c r="M923">
        <f>[1]!s_val_evtoebitda($A923,$B$1)</f>
        <v>3.4157303367212801</v>
      </c>
      <c r="N923">
        <f>[1]!s_risk_betar24($A923,$B$1)</f>
        <v>0.97909998893737804</v>
      </c>
      <c r="O923">
        <f>[1]!s_profitnotice_changeratio($A923,$B$1)</f>
        <v>0</v>
      </c>
      <c r="P923">
        <f>IFERROR([1]!i_pq_pctchange($A923,TEXT(DATE(YEAR($B$1),1,1),"yyyy-mm-dd"),$B$1),"")</f>
        <v>-19.316688567674099</v>
      </c>
      <c r="Q923">
        <f>[1]!s_west_netprofit($A923,YEAR($B$1),$B$1,180)</f>
        <v>11761904083</v>
      </c>
      <c r="R923">
        <f>[1]!s_west_eps($A923,YEAR($B$1),$B$1,180)</f>
        <v>1.02320003509521</v>
      </c>
      <c r="S923">
        <f>[1]!s_west_instnum_np($A923,YEAR($B$1),$B$1,180)</f>
        <v>18</v>
      </c>
      <c r="T923">
        <f>[1]!s_west_stdnetprofit($A923,YEAR($B$1),$B$1,180)</f>
        <v>1500637632</v>
      </c>
      <c r="U923">
        <f>[1]!s_west_mediannetprofit($A923,YEAR($B$1),$B$1,180)</f>
        <v>11640000000</v>
      </c>
      <c r="V923">
        <f>[1]!s_west_maxnetprofit($A923,YEAR($B$1),$B$1,180)</f>
        <v>14344000000</v>
      </c>
      <c r="W923">
        <f>[1]!s_west_minnetprofit($A923,YEAR($B$1),$B$1,180)</f>
        <v>7849000000</v>
      </c>
      <c r="X923">
        <f>[1]!s_west_netprofit($A923,YEAR($B$1)+1,$B$1,180)</f>
        <v>13063739707</v>
      </c>
      <c r="Y923">
        <f>[1]!s_west_eps($A923,YEAR($B$1)+1,$B$1,180)</f>
        <v>1.1363999843597401</v>
      </c>
      <c r="Z923">
        <f>[1]!s_west_instnum_np($A923,YEAR($B$1)+1,$B$1,180)</f>
        <v>17</v>
      </c>
      <c r="AA923">
        <f>[1]!s_west_stdnetprofit($A923,YEAR($B$1)+1,$B$1,180)</f>
        <v>1976969238</v>
      </c>
      <c r="AB923">
        <f>[1]!s_west_mediannetprofit($A923,YEAR($B$1)+1,$B$1,180)</f>
        <v>12932000000</v>
      </c>
      <c r="AC923">
        <f>[1]!s_west_maxnetprofit($A923,YEAR($B$1)+1,$B$1,180)</f>
        <v>17197000000</v>
      </c>
      <c r="AD923">
        <f>[1]!s_west_minnetprofit($A923,YEAR($B$1)+1,$B$1,180)</f>
        <v>8050000000</v>
      </c>
      <c r="AE923">
        <f>[1]!s_west_avgroe($A923,YEAR($B$1),$B$1,180)</f>
        <v>3.8805999755859402</v>
      </c>
      <c r="AF923">
        <f>IFERROR([1]!s_info_indexweight($A923,$B$1,"000016.SH"),"")</f>
        <v>0.629</v>
      </c>
      <c r="AG923">
        <f>IFERROR([1]!s_info_indexweight($A923,$B$1,"000300.SH"),"")</f>
        <v>0.21229999999999999</v>
      </c>
      <c r="AH923">
        <f>IFERROR([1]!s_info_indexweight($A923,$B$1,"000905.SH"),"")</f>
        <v>0</v>
      </c>
      <c r="AI923">
        <f>IFERROR([1]!s_info_indexweight($A923,$B$1,"000852.SH"),"")</f>
        <v>0</v>
      </c>
    </row>
    <row r="924" spans="1:35">
      <c r="A924" t="s">
        <v>956</v>
      </c>
      <c r="B924">
        <f>[1]!s_dq_close($A924,$B$1,3)</f>
        <v>49.62</v>
      </c>
      <c r="C924">
        <f>[1]!s_dq_volume($A924,$B$1)</f>
        <v>189528456</v>
      </c>
      <c r="D924">
        <f>[1]!s_dq_amount($A924,$B$1)</f>
        <v>9117969412</v>
      </c>
      <c r="E924">
        <f>[1]!s_dq_turn($A924,$B$1)</f>
        <v>12.9636887724037</v>
      </c>
      <c r="F924">
        <f>[1]!S_VAL_MV($A924,$B$1)</f>
        <v>72544182075.240005</v>
      </c>
      <c r="G924">
        <f>[1]!s_val_ev($A924,$B$1)</f>
        <v>72544182075.240005</v>
      </c>
      <c r="H924">
        <f>[1]!s_val_ev1($A924,$B$1)</f>
        <v>76524242521.889999</v>
      </c>
      <c r="I924">
        <f>IFERROR([1]!s_mq_amount($A924,$B$1),"")</f>
        <v>14969695661</v>
      </c>
      <c r="J924">
        <f>[1]!s_val_pe_ttm($A924,$B$1)</f>
        <v>706.42425537109398</v>
      </c>
      <c r="K924">
        <f>[1]!s_val_pb_lf($A924,$B$1)</f>
        <v>21.862462997436499</v>
      </c>
      <c r="L924">
        <f>[1]!s_val_dividendyield2($A924,$B$1)</f>
        <v>0.17130189439742</v>
      </c>
      <c r="M924">
        <f>[1]!s_val_evtoebitda($A924,$B$1)</f>
        <v>160.613304074246</v>
      </c>
      <c r="N924">
        <f>[1]!s_risk_betar24($A924,$B$1)</f>
        <v>1.53569996356964</v>
      </c>
      <c r="O924">
        <f>[1]!s_profitnotice_changeratio($A924,$B$1)</f>
        <v>0</v>
      </c>
      <c r="P924">
        <f>IFERROR([1]!i_pq_pctchange($A924,TEXT(DATE(YEAR($B$1),1,1),"yyyy-mm-dd"),$B$1),"")</f>
        <v>97.689243027888395</v>
      </c>
      <c r="Q924">
        <f>[1]!s_west_netprofit($A924,YEAR($B$1),$B$1,180)</f>
        <v>473333333</v>
      </c>
      <c r="R924">
        <f>[1]!s_west_eps($A924,YEAR($B$1),$B$1,180)</f>
        <v>0.32379999756812999</v>
      </c>
      <c r="S924">
        <f>[1]!s_west_instnum_np($A924,YEAR($B$1),$B$1,180)</f>
        <v>3</v>
      </c>
      <c r="T924">
        <f>[1]!s_west_stdnetprofit($A924,YEAR($B$1),$B$1,180)</f>
        <v>457945776</v>
      </c>
      <c r="U924">
        <f>[1]!s_west_mediannetprofit($A924,YEAR($B$1),$B$1,180)</f>
        <v>251000000</v>
      </c>
      <c r="V924">
        <f>[1]!s_west_maxnetprofit($A924,YEAR($B$1),$B$1,180)</f>
        <v>1000000000</v>
      </c>
      <c r="W924">
        <f>[1]!s_west_minnetprofit($A924,YEAR($B$1),$B$1,180)</f>
        <v>169000000</v>
      </c>
      <c r="X924">
        <f>[1]!s_west_netprofit($A924,YEAR($B$1)+1,$B$1,180)</f>
        <v>1345000000</v>
      </c>
      <c r="Y924">
        <f>[1]!s_west_eps($A924,YEAR($B$1)+1,$B$1,180)</f>
        <v>0.92000001668930098</v>
      </c>
      <c r="Z924">
        <f>[1]!s_west_instnum_np($A924,YEAR($B$1)+1,$B$1,180)</f>
        <v>3</v>
      </c>
      <c r="AA924">
        <f>[1]!s_west_stdnetprofit($A924,YEAR($B$1)+1,$B$1,180)</f>
        <v>1833395484</v>
      </c>
      <c r="AB924">
        <f>[1]!s_west_mediannetprofit($A924,YEAR($B$1)+1,$B$1,180)</f>
        <v>295000000</v>
      </c>
      <c r="AC924">
        <f>[1]!s_west_maxnetprofit($A924,YEAR($B$1)+1,$B$1,180)</f>
        <v>3462000000</v>
      </c>
      <c r="AD924">
        <f>[1]!s_west_minnetprofit($A924,YEAR($B$1)+1,$B$1,180)</f>
        <v>278000000</v>
      </c>
      <c r="AE924">
        <f>[1]!s_west_avgroe($A924,YEAR($B$1),$B$1,180)</f>
        <v>12.1133003234863</v>
      </c>
      <c r="AF924">
        <f>IFERROR([1]!s_info_indexweight($A924,$B$1,"000016.SH"),"")</f>
        <v>0</v>
      </c>
      <c r="AG924">
        <f>IFERROR([1]!s_info_indexweight($A924,$B$1,"000300.SH"),"")</f>
        <v>0</v>
      </c>
      <c r="AH924">
        <f>IFERROR([1]!s_info_indexweight($A924,$B$1,"000905.SH"),"")</f>
        <v>0</v>
      </c>
      <c r="AI924">
        <f>IFERROR([1]!s_info_indexweight($A924,$B$1,"000852.SH"),"")</f>
        <v>0.60199999999999998</v>
      </c>
    </row>
    <row r="925" spans="1:35">
      <c r="A925" t="s">
        <v>957</v>
      </c>
      <c r="B925">
        <f>[1]!s_dq_close($A925,$B$1,3)</f>
        <v>8.74</v>
      </c>
      <c r="C925">
        <f>[1]!s_dq_volume($A925,$B$1)</f>
        <v>33289415</v>
      </c>
      <c r="D925">
        <f>[1]!s_dq_amount($A925,$B$1)</f>
        <v>288404938</v>
      </c>
      <c r="E925">
        <f>[1]!s_dq_turn($A925,$B$1)</f>
        <v>0.89841124446768705</v>
      </c>
      <c r="F925">
        <f>[1]!S_VAL_MV($A925,$B$1)</f>
        <v>32384889313.400002</v>
      </c>
      <c r="G925">
        <f>[1]!s_val_ev($A925,$B$1)</f>
        <v>32384889313.400002</v>
      </c>
      <c r="H925">
        <f>[1]!s_val_ev1($A925,$B$1)</f>
        <v>72824395211.100006</v>
      </c>
      <c r="I925">
        <f>IFERROR([1]!s_mq_amount($A925,$B$1),"")</f>
        <v>530584736</v>
      </c>
      <c r="J925">
        <f>[1]!s_val_pe_ttm($A925,$B$1)</f>
        <v>13.5695476531982</v>
      </c>
      <c r="K925">
        <f>[1]!s_val_pb_lf($A925,$B$1)</f>
        <v>0.89671307802200295</v>
      </c>
      <c r="L925">
        <f>[1]!s_val_dividendyield2($A925,$B$1)</f>
        <v>1.3648079654764</v>
      </c>
      <c r="M925">
        <f>[1]!s_val_evtoebitda($A925,$B$1)</f>
        <v>0</v>
      </c>
      <c r="N925">
        <f>[1]!s_risk_betar24($A925,$B$1)</f>
        <v>1.7487000226974501</v>
      </c>
      <c r="O925">
        <f>[1]!s_profitnotice_changeratio($A925,$B$1)</f>
        <v>0</v>
      </c>
      <c r="P925">
        <f>IFERROR([1]!i_pq_pctchange($A925,TEXT(DATE(YEAR($B$1),1,1),"yyyy-mm-dd"),$B$1),"")</f>
        <v>-6.0215053763440798</v>
      </c>
      <c r="Q925">
        <f>[1]!s_west_netprofit($A925,YEAR($B$1),$B$1,180)</f>
        <v>2575500000</v>
      </c>
      <c r="R925">
        <f>[1]!s_west_eps($A925,YEAR($B$1),$B$1,180)</f>
        <v>0.69510000944137595</v>
      </c>
      <c r="S925">
        <f>[1]!s_west_instnum_np($A925,YEAR($B$1),$B$1,180)</f>
        <v>6</v>
      </c>
      <c r="T925">
        <f>[1]!s_west_stdnetprofit($A925,YEAR($B$1),$B$1,180)</f>
        <v>90529001</v>
      </c>
      <c r="U925">
        <f>[1]!s_west_mediannetprofit($A925,YEAR($B$1),$B$1,180)</f>
        <v>2532000000</v>
      </c>
      <c r="V925">
        <f>[1]!s_west_maxnetprofit($A925,YEAR($B$1),$B$1,180)</f>
        <v>2733000000</v>
      </c>
      <c r="W925">
        <f>[1]!s_west_minnetprofit($A925,YEAR($B$1),$B$1,180)</f>
        <v>2507000000</v>
      </c>
      <c r="X925">
        <f>[1]!s_west_netprofit($A925,YEAR($B$1)+1,$B$1,180)</f>
        <v>2839333333</v>
      </c>
      <c r="Y925">
        <f>[1]!s_west_eps($A925,YEAR($B$1)+1,$B$1,180)</f>
        <v>0.76630002260208097</v>
      </c>
      <c r="Z925">
        <f>[1]!s_west_instnum_np($A925,YEAR($B$1)+1,$B$1,180)</f>
        <v>6</v>
      </c>
      <c r="AA925">
        <f>[1]!s_west_stdnetprofit($A925,YEAR($B$1)+1,$B$1,180)</f>
        <v>139197222</v>
      </c>
      <c r="AB925">
        <f>[1]!s_west_mediannetprofit($A925,YEAR($B$1)+1,$B$1,180)</f>
        <v>2775500000</v>
      </c>
      <c r="AC925">
        <f>[1]!s_west_maxnetprofit($A925,YEAR($B$1)+1,$B$1,180)</f>
        <v>3063000000</v>
      </c>
      <c r="AD925">
        <f>[1]!s_west_minnetprofit($A925,YEAR($B$1)+1,$B$1,180)</f>
        <v>2704000000</v>
      </c>
      <c r="AE925">
        <f>[1]!s_west_avgroe($A925,YEAR($B$1),$B$1,180)</f>
        <v>7.0279998779296902</v>
      </c>
      <c r="AF925">
        <f>IFERROR([1]!s_info_indexweight($A925,$B$1,"000016.SH"),"")</f>
        <v>0</v>
      </c>
      <c r="AG925">
        <f>IFERROR([1]!s_info_indexweight($A925,$B$1,"000300.SH"),"")</f>
        <v>0</v>
      </c>
      <c r="AH925">
        <f>IFERROR([1]!s_info_indexweight($A925,$B$1,"000905.SH"),"")</f>
        <v>0.21299999999999999</v>
      </c>
      <c r="AI925">
        <f>IFERROR([1]!s_info_indexweight($A925,$B$1,"000852.SH"),"")</f>
        <v>0</v>
      </c>
    </row>
    <row r="926" spans="1:35">
      <c r="A926" t="s">
        <v>958</v>
      </c>
      <c r="B926">
        <f>[1]!s_dq_close($A926,$B$1,3)</f>
        <v>48.57</v>
      </c>
      <c r="C926">
        <f>[1]!s_dq_volume($A926,$B$1)</f>
        <v>77765797</v>
      </c>
      <c r="D926">
        <f>[1]!s_dq_amount($A926,$B$1)</f>
        <v>3726592817</v>
      </c>
      <c r="E926">
        <f>[1]!s_dq_turn($A926,$B$1)</f>
        <v>2.1511585237677702</v>
      </c>
      <c r="F926">
        <f>[1]!S_VAL_MV($A926,$B$1)</f>
        <v>175583747945.94</v>
      </c>
      <c r="G926">
        <f>[1]!s_val_ev($A926,$B$1)</f>
        <v>175583747945.94</v>
      </c>
      <c r="H926">
        <f>[1]!s_val_ev1($A926,$B$1)</f>
        <v>184746957174.42001</v>
      </c>
      <c r="I926">
        <f>IFERROR([1]!s_mq_amount($A926,$B$1),"")</f>
        <v>7042566000</v>
      </c>
      <c r="J926">
        <f>[1]!s_val_pe_ttm($A926,$B$1)</f>
        <v>64.119438171386705</v>
      </c>
      <c r="K926">
        <f>[1]!s_val_pb_lf($A926,$B$1)</f>
        <v>6.8631682395935103</v>
      </c>
      <c r="L926">
        <f>[1]!s_val_dividendyield2($A926,$B$1)</f>
        <v>7.2060942968910802E-2</v>
      </c>
      <c r="M926">
        <f>[1]!s_val_evtoebitda($A926,$B$1)</f>
        <v>39.211429916203997</v>
      </c>
      <c r="N926">
        <f>[1]!s_risk_betar24($A926,$B$1)</f>
        <v>2.41980004310608</v>
      </c>
      <c r="O926">
        <f>[1]!s_profitnotice_changeratio($A926,$B$1)</f>
        <v>0</v>
      </c>
      <c r="P926">
        <f>IFERROR([1]!i_pq_pctchange($A926,TEXT(DATE(YEAR($B$1),1,1),"yyyy-mm-dd"),$B$1),"")</f>
        <v>5.3122289679097898</v>
      </c>
      <c r="Q926">
        <f>[1]!s_west_netprofit($A926,YEAR($B$1),$B$1,180)</f>
        <v>4160128000</v>
      </c>
      <c r="R926">
        <f>[1]!s_west_eps($A926,YEAR($B$1),$B$1,180)</f>
        <v>1.15079998970032</v>
      </c>
      <c r="S926">
        <f>[1]!s_west_instnum_np($A926,YEAR($B$1),$B$1,180)</f>
        <v>5</v>
      </c>
      <c r="T926">
        <f>[1]!s_west_stdnetprofit($A926,YEAR($B$1),$B$1,180)</f>
        <v>625422460</v>
      </c>
      <c r="U926">
        <f>[1]!s_west_mediannetprofit($A926,YEAR($B$1),$B$1,180)</f>
        <v>4074000000</v>
      </c>
      <c r="V926">
        <f>[1]!s_west_maxnetprofit($A926,YEAR($B$1),$B$1,180)</f>
        <v>4931250000</v>
      </c>
      <c r="W926">
        <f>[1]!s_west_minnetprofit($A926,YEAR($B$1),$B$1,180)</f>
        <v>3253000000</v>
      </c>
      <c r="X926">
        <f>[1]!s_west_netprofit($A926,YEAR($B$1)+1,$B$1,180)</f>
        <v>5032064000</v>
      </c>
      <c r="Y926">
        <f>[1]!s_west_eps($A926,YEAR($B$1)+1,$B$1,180)</f>
        <v>1.39199995994568</v>
      </c>
      <c r="Z926">
        <f>[1]!s_west_instnum_np($A926,YEAR($B$1)+1,$B$1,180)</f>
        <v>5</v>
      </c>
      <c r="AA926">
        <f>[1]!s_west_stdnetprofit($A926,YEAR($B$1)+1,$B$1,180)</f>
        <v>636035778</v>
      </c>
      <c r="AB926">
        <f>[1]!s_west_mediannetprofit($A926,YEAR($B$1)+1,$B$1,180)</f>
        <v>4894000000</v>
      </c>
      <c r="AC926">
        <f>[1]!s_west_maxnetprofit($A926,YEAR($B$1)+1,$B$1,180)</f>
        <v>5736000000</v>
      </c>
      <c r="AD926">
        <f>[1]!s_west_minnetprofit($A926,YEAR($B$1)+1,$B$1,180)</f>
        <v>4151000000</v>
      </c>
      <c r="AE926">
        <f>[1]!s_west_avgroe($A926,YEAR($B$1),$B$1,180)</f>
        <v>15.3175001144409</v>
      </c>
      <c r="AF926">
        <f>IFERROR([1]!s_info_indexweight($A926,$B$1,"000016.SH"),"")</f>
        <v>1.3660000000000001</v>
      </c>
      <c r="AG926">
        <f>IFERROR([1]!s_info_indexweight($A926,$B$1,"000300.SH"),"")</f>
        <v>0.45789999999999997</v>
      </c>
      <c r="AH926">
        <f>IFERROR([1]!s_info_indexweight($A926,$B$1,"000905.SH"),"")</f>
        <v>0</v>
      </c>
      <c r="AI926">
        <f>IFERROR([1]!s_info_indexweight($A926,$B$1,"000852.SH"),"")</f>
        <v>0</v>
      </c>
    </row>
    <row r="927" spans="1:35">
      <c r="A927" t="s">
        <v>959</v>
      </c>
      <c r="B927">
        <f>[1]!s_dq_close($A927,$B$1,3)</f>
        <v>36.799999999999997</v>
      </c>
      <c r="C927">
        <f>[1]!s_dq_volume($A927,$B$1)</f>
        <v>6282400</v>
      </c>
      <c r="D927">
        <f>[1]!s_dq_amount($A927,$B$1)</f>
        <v>234704219</v>
      </c>
      <c r="E927">
        <f>[1]!s_dq_turn($A927,$B$1)</f>
        <v>1.52696261508244</v>
      </c>
      <c r="F927">
        <f>[1]!S_VAL_MV($A927,$B$1)</f>
        <v>15499301088</v>
      </c>
      <c r="G927">
        <f>[1]!s_val_ev($A927,$B$1)</f>
        <v>15499301088</v>
      </c>
      <c r="H927">
        <f>[1]!s_val_ev1($A927,$B$1)</f>
        <v>15673176258.82</v>
      </c>
      <c r="I927">
        <f>IFERROR([1]!s_mq_amount($A927,$B$1),"")</f>
        <v>587995178</v>
      </c>
      <c r="J927">
        <f>[1]!s_val_pe_ttm($A927,$B$1)</f>
        <v>110.27780914306599</v>
      </c>
      <c r="K927">
        <f>[1]!s_val_pb_lf($A927,$B$1)</f>
        <v>6.1839284896850604</v>
      </c>
      <c r="L927">
        <f>[1]!s_val_dividendyield2($A927,$B$1)</f>
        <v>0.35326086956521702</v>
      </c>
      <c r="M927">
        <f>[1]!s_val_evtoebitda($A927,$B$1)</f>
        <v>57.271273241331897</v>
      </c>
      <c r="N927">
        <f>[1]!s_risk_betar24($A927,$B$1)</f>
        <v>2.5803999900817902</v>
      </c>
      <c r="O927">
        <f>[1]!s_profitnotice_changeratio($A927,$B$1)</f>
        <v>0</v>
      </c>
      <c r="P927">
        <f>IFERROR([1]!i_pq_pctchange($A927,TEXT(DATE(YEAR($B$1),1,1),"yyyy-mm-dd"),$B$1),"")</f>
        <v>-41.581177946415501</v>
      </c>
      <c r="Q927">
        <f>[1]!s_west_netprofit($A927,YEAR($B$1),$B$1,180)</f>
        <v>0</v>
      </c>
      <c r="R927">
        <f>[1]!s_west_eps($A927,YEAR($B$1),$B$1,180)</f>
        <v>0</v>
      </c>
      <c r="S927">
        <f>[1]!s_west_instnum_np($A927,YEAR($B$1),$B$1,180)</f>
        <v>0</v>
      </c>
      <c r="T927">
        <f>[1]!s_west_stdnetprofit($A927,YEAR($B$1),$B$1,180)</f>
        <v>0</v>
      </c>
      <c r="U927">
        <f>[1]!s_west_mediannetprofit($A927,YEAR($B$1),$B$1,180)</f>
        <v>0</v>
      </c>
      <c r="V927">
        <f>[1]!s_west_maxnetprofit($A927,YEAR($B$1),$B$1,180)</f>
        <v>0</v>
      </c>
      <c r="W927">
        <f>[1]!s_west_minnetprofit($A927,YEAR($B$1),$B$1,180)</f>
        <v>0</v>
      </c>
      <c r="X927">
        <f>[1]!s_west_netprofit($A927,YEAR($B$1)+1,$B$1,180)</f>
        <v>0</v>
      </c>
      <c r="Y927">
        <f>[1]!s_west_eps($A927,YEAR($B$1)+1,$B$1,180)</f>
        <v>0</v>
      </c>
      <c r="Z927">
        <f>[1]!s_west_instnum_np($A927,YEAR($B$1)+1,$B$1,180)</f>
        <v>0</v>
      </c>
      <c r="AA927">
        <f>[1]!s_west_stdnetprofit($A927,YEAR($B$1)+1,$B$1,180)</f>
        <v>0</v>
      </c>
      <c r="AB927">
        <f>[1]!s_west_mediannetprofit($A927,YEAR($B$1)+1,$B$1,180)</f>
        <v>0</v>
      </c>
      <c r="AC927">
        <f>[1]!s_west_maxnetprofit($A927,YEAR($B$1)+1,$B$1,180)</f>
        <v>0</v>
      </c>
      <c r="AD927">
        <f>[1]!s_west_minnetprofit($A927,YEAR($B$1)+1,$B$1,180)</f>
        <v>0</v>
      </c>
      <c r="AE927">
        <f>[1]!s_west_avgroe($A927,YEAR($B$1),$B$1,180)</f>
        <v>0</v>
      </c>
      <c r="AF927">
        <f>IFERROR([1]!s_info_indexweight($A927,$B$1,"000016.SH"),"")</f>
        <v>0</v>
      </c>
      <c r="AG927">
        <f>IFERROR([1]!s_info_indexweight($A927,$B$1,"000300.SH"),"")</f>
        <v>0</v>
      </c>
      <c r="AH927">
        <f>IFERROR([1]!s_info_indexweight($A927,$B$1,"000905.SH"),"")</f>
        <v>0</v>
      </c>
      <c r="AI927">
        <f>IFERROR([1]!s_info_indexweight($A927,$B$1,"000852.SH"),"")</f>
        <v>8.5999999999999993E-2</v>
      </c>
    </row>
    <row r="928" spans="1:35">
      <c r="A928" t="s">
        <v>960</v>
      </c>
      <c r="B928">
        <f>[1]!s_dq_close($A928,$B$1,3)</f>
        <v>38.79</v>
      </c>
      <c r="C928">
        <f>[1]!s_dq_volume($A928,$B$1)</f>
        <v>36248943</v>
      </c>
      <c r="D928">
        <f>[1]!s_dq_amount($A928,$B$1)</f>
        <v>1357893315</v>
      </c>
      <c r="E928">
        <f>[1]!s_dq_turn($A928,$B$1)</f>
        <v>5.88090764152654</v>
      </c>
      <c r="F928">
        <f>[1]!S_VAL_MV($A928,$B$1)</f>
        <v>24491365072.830002</v>
      </c>
      <c r="G928">
        <f>[1]!s_val_ev($A928,$B$1)</f>
        <v>24491365072.830002</v>
      </c>
      <c r="H928">
        <f>[1]!s_val_ev1($A928,$B$1)</f>
        <v>26730350364.099998</v>
      </c>
      <c r="I928">
        <f>IFERROR([1]!s_mq_amount($A928,$B$1),"")</f>
        <v>2328561933</v>
      </c>
      <c r="J928">
        <f>[1]!s_val_pe_ttm($A928,$B$1)</f>
        <v>44.534290313720703</v>
      </c>
      <c r="K928">
        <f>[1]!s_val_pb_lf($A928,$B$1)</f>
        <v>7.2573413848876998</v>
      </c>
      <c r="L928">
        <f>[1]!s_val_dividendyield2($A928,$B$1)</f>
        <v>0.77339520494972902</v>
      </c>
      <c r="M928">
        <f>[1]!s_val_evtoebitda($A928,$B$1)</f>
        <v>21.656203474286499</v>
      </c>
      <c r="N928">
        <f>[1]!s_risk_betar24($A928,$B$1)</f>
        <v>0.97839999198913596</v>
      </c>
      <c r="O928">
        <f>[1]!s_profitnotice_changeratio($A928,$B$1)</f>
        <v>0</v>
      </c>
      <c r="P928">
        <f>IFERROR([1]!i_pq_pctchange($A928,TEXT(DATE(YEAR($B$1),1,1),"yyyy-mm-dd"),$B$1),"")</f>
        <v>27.9893180876707</v>
      </c>
      <c r="Q928">
        <f>[1]!s_west_netprofit($A928,YEAR($B$1),$B$1,180)</f>
        <v>716960000</v>
      </c>
      <c r="R928">
        <f>[1]!s_west_eps($A928,YEAR($B$1),$B$1,180)</f>
        <v>1.1354999542236299</v>
      </c>
      <c r="S928">
        <f>[1]!s_west_instnum_np($A928,YEAR($B$1),$B$1,180)</f>
        <v>3</v>
      </c>
      <c r="T928">
        <f>[1]!s_west_stdnetprofit($A928,YEAR($B$1),$B$1,180)</f>
        <v>106654412</v>
      </c>
      <c r="U928">
        <f>[1]!s_west_mediannetprofit($A928,YEAR($B$1),$B$1,180)</f>
        <v>698090000</v>
      </c>
      <c r="V928">
        <f>[1]!s_west_maxnetprofit($A928,YEAR($B$1),$B$1,180)</f>
        <v>831790000</v>
      </c>
      <c r="W928">
        <f>[1]!s_west_minnetprofit($A928,YEAR($B$1),$B$1,180)</f>
        <v>621000000</v>
      </c>
      <c r="X928">
        <f>[1]!s_west_netprofit($A928,YEAR($B$1)+1,$B$1,180)</f>
        <v>919990000</v>
      </c>
      <c r="Y928">
        <f>[1]!s_west_eps($A928,YEAR($B$1)+1,$B$1,180)</f>
        <v>1.4571000337600699</v>
      </c>
      <c r="Z928">
        <f>[1]!s_west_instnum_np($A928,YEAR($B$1)+1,$B$1,180)</f>
        <v>3</v>
      </c>
      <c r="AA928">
        <f>[1]!s_west_stdnetprofit($A928,YEAR($B$1)+1,$B$1,180)</f>
        <v>189469460</v>
      </c>
      <c r="AB928">
        <f>[1]!s_west_mediannetprofit($A928,YEAR($B$1)+1,$B$1,180)</f>
        <v>811000000</v>
      </c>
      <c r="AC928">
        <f>[1]!s_west_maxnetprofit($A928,YEAR($B$1)+1,$B$1,180)</f>
        <v>1138770000</v>
      </c>
      <c r="AD928">
        <f>[1]!s_west_minnetprofit($A928,YEAR($B$1)+1,$B$1,180)</f>
        <v>810200000</v>
      </c>
      <c r="AE928">
        <f>[1]!s_west_avgroe($A928,YEAR($B$1),$B$1,180)</f>
        <v>18.583299636840799</v>
      </c>
      <c r="AF928">
        <f>IFERROR([1]!s_info_indexweight($A928,$B$1,"000016.SH"),"")</f>
        <v>0</v>
      </c>
      <c r="AG928">
        <f>IFERROR([1]!s_info_indexweight($A928,$B$1,"000300.SH"),"")</f>
        <v>0</v>
      </c>
      <c r="AH928">
        <f>IFERROR([1]!s_info_indexweight($A928,$B$1,"000905.SH"),"")</f>
        <v>0</v>
      </c>
      <c r="AI928">
        <f>IFERROR([1]!s_info_indexweight($A928,$B$1,"000852.SH"),"")</f>
        <v>0.19900000000000001</v>
      </c>
    </row>
    <row r="929" spans="1:35">
      <c r="A929" t="s">
        <v>961</v>
      </c>
      <c r="B929">
        <f>[1]!s_dq_close($A929,$B$1,3)</f>
        <v>4.17</v>
      </c>
      <c r="C929">
        <f>[1]!s_dq_volume($A929,$B$1)</f>
        <v>268813730</v>
      </c>
      <c r="D929">
        <f>[1]!s_dq_amount($A929,$B$1)</f>
        <v>1120433452</v>
      </c>
      <c r="E929">
        <f>[1]!s_dq_turn($A929,$B$1)</f>
        <v>1.5789385275650401</v>
      </c>
      <c r="F929">
        <f>[1]!S_VAL_MV($A929,$B$1)</f>
        <v>92105861913.899994</v>
      </c>
      <c r="G929">
        <f>[1]!s_val_ev($A929,$B$1)</f>
        <v>87246746206.955994</v>
      </c>
      <c r="H929">
        <f>[1]!s_val_ev1($A929,$B$1)</f>
        <v>262874746206.95599</v>
      </c>
      <c r="I929">
        <f>IFERROR([1]!s_mq_amount($A929,$B$1),"")</f>
        <v>2068661705</v>
      </c>
      <c r="J929">
        <f>[1]!s_val_pe_ttm($A929,$B$1)</f>
        <v>92.568702697753906</v>
      </c>
      <c r="K929">
        <f>[1]!s_val_pb_lf($A929,$B$1)</f>
        <v>6.5318675041198704</v>
      </c>
      <c r="L929">
        <f>[1]!s_val_dividendyield2($A929,$B$1)</f>
        <v>0</v>
      </c>
      <c r="M929">
        <f>[1]!s_val_evtoebitda($A929,$B$1)</f>
        <v>7.7746518095741299</v>
      </c>
      <c r="N929">
        <f>[1]!s_risk_betar24($A929,$B$1)</f>
        <v>0.85210001468658403</v>
      </c>
      <c r="O929">
        <f>[1]!s_profitnotice_changeratio($A929,$B$1)</f>
        <v>0</v>
      </c>
      <c r="P929">
        <f>IFERROR([1]!i_pq_pctchange($A929,TEXT(DATE(YEAR($B$1),1,1),"yyyy-mm-dd"),$B$1),"")</f>
        <v>-30.5</v>
      </c>
      <c r="Q929">
        <f>[1]!s_west_netprofit($A929,YEAR($B$1),$B$1,180)</f>
        <v>643500000</v>
      </c>
      <c r="R929">
        <f>[1]!s_west_eps($A929,YEAR($B$1),$B$1,180)</f>
        <v>2.9100000858306899E-2</v>
      </c>
      <c r="S929">
        <f>[1]!s_west_instnum_np($A929,YEAR($B$1),$B$1,180)</f>
        <v>10</v>
      </c>
      <c r="T929">
        <f>[1]!s_west_stdnetprofit($A929,YEAR($B$1),$B$1,180)</f>
        <v>1546778103</v>
      </c>
      <c r="U929">
        <f>[1]!s_west_mediannetprofit($A929,YEAR($B$1),$B$1,180)</f>
        <v>908000000</v>
      </c>
      <c r="V929">
        <f>[1]!s_west_maxnetprofit($A929,YEAR($B$1),$B$1,180)</f>
        <v>3045000000</v>
      </c>
      <c r="W929">
        <f>[1]!s_west_minnetprofit($A929,YEAR($B$1),$B$1,180)</f>
        <v>-2121000000</v>
      </c>
      <c r="X929">
        <f>[1]!s_west_netprofit($A929,YEAR($B$1)+1,$B$1,180)</f>
        <v>6035100000</v>
      </c>
      <c r="Y929">
        <f>[1]!s_west_eps($A929,YEAR($B$1)+1,$B$1,180)</f>
        <v>0.27320000529289201</v>
      </c>
      <c r="Z929">
        <f>[1]!s_west_instnum_np($A929,YEAR($B$1)+1,$B$1,180)</f>
        <v>10</v>
      </c>
      <c r="AA929">
        <f>[1]!s_west_stdnetprofit($A929,YEAR($B$1)+1,$B$1,180)</f>
        <v>1865276950</v>
      </c>
      <c r="AB929">
        <f>[1]!s_west_mediannetprofit($A929,YEAR($B$1)+1,$B$1,180)</f>
        <v>6100000000</v>
      </c>
      <c r="AC929">
        <f>[1]!s_west_maxnetprofit($A929,YEAR($B$1)+1,$B$1,180)</f>
        <v>9435000000</v>
      </c>
      <c r="AD929">
        <f>[1]!s_west_minnetprofit($A929,YEAR($B$1)+1,$B$1,180)</f>
        <v>3263000000</v>
      </c>
      <c r="AE929">
        <f>[1]!s_west_avgroe($A929,YEAR($B$1),$B$1,180)</f>
        <v>1.30330002307892</v>
      </c>
      <c r="AF929">
        <f>IFERROR([1]!s_info_indexweight($A929,$B$1,"000016.SH"),"")</f>
        <v>0</v>
      </c>
      <c r="AG929">
        <f>IFERROR([1]!s_info_indexweight($A929,$B$1,"000300.SH"),"")</f>
        <v>0.13780000000000001</v>
      </c>
      <c r="AH929">
        <f>IFERROR([1]!s_info_indexweight($A929,$B$1,"000905.SH"),"")</f>
        <v>0</v>
      </c>
      <c r="AI929">
        <f>IFERROR([1]!s_info_indexweight($A929,$B$1,"000852.SH"),"")</f>
        <v>0</v>
      </c>
    </row>
    <row r="930" spans="1:35">
      <c r="A930" t="s">
        <v>962</v>
      </c>
      <c r="B930">
        <f>[1]!s_dq_close($A930,$B$1,3)</f>
        <v>6.99</v>
      </c>
      <c r="C930">
        <f>[1]!s_dq_volume($A930,$B$1)</f>
        <v>42221121</v>
      </c>
      <c r="D930">
        <f>[1]!s_dq_amount($A930,$B$1)</f>
        <v>296338265</v>
      </c>
      <c r="E930">
        <f>[1]!s_dq_turn($A930,$B$1)</f>
        <v>2.2080525943786902</v>
      </c>
      <c r="F930">
        <f>[1]!S_VAL_MV($A930,$B$1)</f>
        <v>13365878898.959999</v>
      </c>
      <c r="G930">
        <f>[1]!s_val_ev($A930,$B$1)</f>
        <v>13365878898.959999</v>
      </c>
      <c r="H930">
        <f>[1]!s_val_ev1($A930,$B$1)</f>
        <v>22167560877.880001</v>
      </c>
      <c r="I930">
        <f>IFERROR([1]!s_mq_amount($A930,$B$1),"")</f>
        <v>728545471</v>
      </c>
      <c r="J930">
        <f>[1]!s_val_pe_ttm($A930,$B$1)</f>
        <v>28.283203125</v>
      </c>
      <c r="K930">
        <f>[1]!s_val_pb_lf($A930,$B$1)</f>
        <v>1.17916011810303</v>
      </c>
      <c r="L930">
        <f>[1]!s_val_dividendyield2($A930,$B$1)</f>
        <v>1.2747924731179301</v>
      </c>
      <c r="M930">
        <f>[1]!s_val_evtoebitda($A930,$B$1)</f>
        <v>11.861224688668599</v>
      </c>
      <c r="N930">
        <f>[1]!s_risk_betar24($A930,$B$1)</f>
        <v>0.45379999279975902</v>
      </c>
      <c r="O930">
        <f>[1]!s_profitnotice_changeratio($A930,$B$1)</f>
        <v>0</v>
      </c>
      <c r="P930">
        <f>IFERROR([1]!i_pq_pctchange($A930,TEXT(DATE(YEAR($B$1),1,1),"yyyy-mm-dd"),$B$1),"")</f>
        <v>7.6904430305048601</v>
      </c>
      <c r="Q930">
        <f>[1]!s_west_netprofit($A930,YEAR($B$1),$B$1,180)</f>
        <v>575000000</v>
      </c>
      <c r="R930">
        <f>[1]!s_west_eps($A930,YEAR($B$1),$B$1,180)</f>
        <v>0.30070000886917098</v>
      </c>
      <c r="S930">
        <f>[1]!s_west_instnum_np($A930,YEAR($B$1),$B$1,180)</f>
        <v>1</v>
      </c>
      <c r="T930">
        <f>[1]!s_west_stdnetprofit($A930,YEAR($B$1),$B$1,180)</f>
        <v>0</v>
      </c>
      <c r="U930">
        <f>[1]!s_west_mediannetprofit($A930,YEAR($B$1),$B$1,180)</f>
        <v>575000000</v>
      </c>
      <c r="V930">
        <f>[1]!s_west_maxnetprofit($A930,YEAR($B$1),$B$1,180)</f>
        <v>575000000</v>
      </c>
      <c r="W930">
        <f>[1]!s_west_minnetprofit($A930,YEAR($B$1),$B$1,180)</f>
        <v>575000000</v>
      </c>
      <c r="X930">
        <f>[1]!s_west_netprofit($A930,YEAR($B$1)+1,$B$1,180)</f>
        <v>671000000</v>
      </c>
      <c r="Y930">
        <f>[1]!s_west_eps($A930,YEAR($B$1)+1,$B$1,180)</f>
        <v>0.35089999437332198</v>
      </c>
      <c r="Z930">
        <f>[1]!s_west_instnum_np($A930,YEAR($B$1)+1,$B$1,180)</f>
        <v>1</v>
      </c>
      <c r="AA930">
        <f>[1]!s_west_stdnetprofit($A930,YEAR($B$1)+1,$B$1,180)</f>
        <v>0</v>
      </c>
      <c r="AB930">
        <f>[1]!s_west_mediannetprofit($A930,YEAR($B$1)+1,$B$1,180)</f>
        <v>671000000</v>
      </c>
      <c r="AC930">
        <f>[1]!s_west_maxnetprofit($A930,YEAR($B$1)+1,$B$1,180)</f>
        <v>671000000</v>
      </c>
      <c r="AD930">
        <f>[1]!s_west_minnetprofit($A930,YEAR($B$1)+1,$B$1,180)</f>
        <v>671000000</v>
      </c>
      <c r="AE930">
        <f>[1]!s_west_avgroe($A930,YEAR($B$1),$B$1,180)</f>
        <v>4.9000000953674299</v>
      </c>
      <c r="AF930">
        <f>IFERROR([1]!s_info_indexweight($A930,$B$1,"000016.SH"),"")</f>
        <v>0</v>
      </c>
      <c r="AG930">
        <f>IFERROR([1]!s_info_indexweight($A930,$B$1,"000300.SH"),"")</f>
        <v>0</v>
      </c>
      <c r="AH930">
        <f>IFERROR([1]!s_info_indexweight($A930,$B$1,"000905.SH"),"")</f>
        <v>0</v>
      </c>
      <c r="AI930">
        <f>IFERROR([1]!s_info_indexweight($A930,$B$1,"000852.SH"),"")</f>
        <v>7.0999999999999994E-2</v>
      </c>
    </row>
    <row r="931" spans="1:35">
      <c r="A931" t="s">
        <v>963</v>
      </c>
      <c r="B931">
        <f>[1]!s_dq_close($A931,$B$1,3)</f>
        <v>76.400000000000006</v>
      </c>
      <c r="C931">
        <f>[1]!s_dq_volume($A931,$B$1)</f>
        <v>35275644</v>
      </c>
      <c r="D931">
        <f>[1]!s_dq_amount($A931,$B$1)</f>
        <v>2659594487</v>
      </c>
      <c r="E931">
        <f>[1]!s_dq_turn($A931,$B$1)</f>
        <v>2.98316855148102</v>
      </c>
      <c r="F931">
        <f>[1]!S_VAL_MV($A931,$B$1)</f>
        <v>90342169914</v>
      </c>
      <c r="G931">
        <f>[1]!s_val_ev($A931,$B$1)</f>
        <v>90342169914</v>
      </c>
      <c r="H931">
        <f>[1]!s_val_ev1($A931,$B$1)</f>
        <v>91179857265.080002</v>
      </c>
      <c r="I931">
        <f>IFERROR([1]!s_mq_amount($A931,$B$1),"")</f>
        <v>5145198426</v>
      </c>
      <c r="J931">
        <f>[1]!s_val_pe_ttm($A931,$B$1)</f>
        <v>5321.76904296875</v>
      </c>
      <c r="K931">
        <f>[1]!s_val_pb_lf($A931,$B$1)</f>
        <v>14.2834987640381</v>
      </c>
      <c r="L931">
        <f>[1]!s_val_dividendyield2($A931,$B$1)</f>
        <v>1.3089005235602099E-2</v>
      </c>
      <c r="M931">
        <f>[1]!s_val_evtoebitda($A931,$B$1)</f>
        <v>235.922630754653</v>
      </c>
      <c r="N931">
        <f>[1]!s_risk_betar24($A931,$B$1)</f>
        <v>2.0631000995636</v>
      </c>
      <c r="O931">
        <f>[1]!s_profitnotice_changeratio($A931,$B$1)</f>
        <v>0</v>
      </c>
      <c r="P931">
        <f>IFERROR([1]!i_pq_pctchange($A931,TEXT(DATE(YEAR($B$1),1,1),"yyyy-mm-dd"),$B$1),"")</f>
        <v>-19.536598209584</v>
      </c>
      <c r="Q931">
        <f>[1]!s_west_netprofit($A931,YEAR($B$1),$B$1,180)</f>
        <v>87000000</v>
      </c>
      <c r="R931">
        <f>[1]!s_west_eps($A931,YEAR($B$1),$B$1,180)</f>
        <v>7.3600001633167295E-2</v>
      </c>
      <c r="S931">
        <f>[1]!s_west_instnum_np($A931,YEAR($B$1),$B$1,180)</f>
        <v>2</v>
      </c>
      <c r="T931">
        <f>[1]!s_west_stdnetprofit($A931,YEAR($B$1),$B$1,180)</f>
        <v>53740115</v>
      </c>
      <c r="U931">
        <f>[1]!s_west_mediannetprofit($A931,YEAR($B$1),$B$1,180)</f>
        <v>87000000</v>
      </c>
      <c r="V931">
        <f>[1]!s_west_maxnetprofit($A931,YEAR($B$1),$B$1,180)</f>
        <v>125000000</v>
      </c>
      <c r="W931">
        <f>[1]!s_west_minnetprofit($A931,YEAR($B$1),$B$1,180)</f>
        <v>49000000</v>
      </c>
      <c r="X931">
        <f>[1]!s_west_netprofit($A931,YEAR($B$1)+1,$B$1,180)</f>
        <v>171500000</v>
      </c>
      <c r="Y931">
        <f>[1]!s_west_eps($A931,YEAR($B$1)+1,$B$1,180)</f>
        <v>0.144999995827675</v>
      </c>
      <c r="Z931">
        <f>[1]!s_west_instnum_np($A931,YEAR($B$1)+1,$B$1,180)</f>
        <v>2</v>
      </c>
      <c r="AA931">
        <f>[1]!s_west_stdnetprofit($A931,YEAR($B$1)+1,$B$1,180)</f>
        <v>140714249</v>
      </c>
      <c r="AB931">
        <f>[1]!s_west_mediannetprofit($A931,YEAR($B$1)+1,$B$1,180)</f>
        <v>171500000</v>
      </c>
      <c r="AC931">
        <f>[1]!s_west_maxnetprofit($A931,YEAR($B$1)+1,$B$1,180)</f>
        <v>271000000</v>
      </c>
      <c r="AD931">
        <f>[1]!s_west_minnetprofit($A931,YEAR($B$1)+1,$B$1,180)</f>
        <v>72000000</v>
      </c>
      <c r="AE931">
        <f>[1]!s_west_avgroe($A931,YEAR($B$1),$B$1,180)</f>
        <v>2.03999996185303</v>
      </c>
      <c r="AF931">
        <f>IFERROR([1]!s_info_indexweight($A931,$B$1,"000016.SH"),"")</f>
        <v>0</v>
      </c>
      <c r="AG931">
        <f>IFERROR([1]!s_info_indexweight($A931,$B$1,"000300.SH"),"")</f>
        <v>0</v>
      </c>
      <c r="AH931">
        <f>IFERROR([1]!s_info_indexweight($A931,$B$1,"000905.SH"),"")</f>
        <v>0.432</v>
      </c>
      <c r="AI931">
        <f>IFERROR([1]!s_info_indexweight($A931,$B$1,"000852.SH"),"")</f>
        <v>0</v>
      </c>
    </row>
    <row r="932" spans="1:35">
      <c r="A932" t="s">
        <v>964</v>
      </c>
      <c r="B932">
        <f>[1]!s_dq_close($A932,$B$1,3)</f>
        <v>4.8899999999999997</v>
      </c>
      <c r="C932">
        <f>[1]!s_dq_volume($A932,$B$1)</f>
        <v>26561875</v>
      </c>
      <c r="D932">
        <f>[1]!s_dq_amount($A932,$B$1)</f>
        <v>130339015</v>
      </c>
      <c r="E932">
        <f>[1]!s_dq_turn($A932,$B$1)</f>
        <v>0.77771326752859304</v>
      </c>
      <c r="F932">
        <f>[1]!S_VAL_MV($A932,$B$1)</f>
        <v>16701215495.879999</v>
      </c>
      <c r="G932">
        <f>[1]!s_val_ev($A932,$B$1)</f>
        <v>16701215495.879999</v>
      </c>
      <c r="H932">
        <f>[1]!s_val_ev1($A932,$B$1)</f>
        <v>31500024031.98</v>
      </c>
      <c r="I932">
        <f>IFERROR([1]!s_mq_amount($A932,$B$1),"")</f>
        <v>301939245</v>
      </c>
      <c r="J932">
        <f>[1]!s_val_pe_ttm($A932,$B$1)</f>
        <v>18.0342311859131</v>
      </c>
      <c r="K932">
        <f>[1]!s_val_pb_lf($A932,$B$1)</f>
        <v>1.01799345016479</v>
      </c>
      <c r="L932">
        <f>[1]!s_val_dividendyield2($A932,$B$1)</f>
        <v>2.3848542707999698</v>
      </c>
      <c r="M932">
        <f>[1]!s_val_evtoebitda($A932,$B$1)</f>
        <v>16.095903327180402</v>
      </c>
      <c r="N932">
        <f>[1]!s_risk_betar24($A932,$B$1)</f>
        <v>1.42859995365143</v>
      </c>
      <c r="O932">
        <f>[1]!s_profitnotice_changeratio($A932,$B$1)</f>
        <v>0</v>
      </c>
      <c r="P932">
        <f>IFERROR([1]!i_pq_pctchange($A932,TEXT(DATE(YEAR($B$1),1,1),"yyyy-mm-dd"),$B$1),"")</f>
        <v>-20.3964042509043</v>
      </c>
      <c r="Q932">
        <f>[1]!s_west_netprofit($A932,YEAR($B$1),$B$1,180)</f>
        <v>0</v>
      </c>
      <c r="R932">
        <f>[1]!s_west_eps($A932,YEAR($B$1),$B$1,180)</f>
        <v>0</v>
      </c>
      <c r="S932">
        <f>[1]!s_west_instnum_np($A932,YEAR($B$1),$B$1,180)</f>
        <v>0</v>
      </c>
      <c r="T932">
        <f>[1]!s_west_stdnetprofit($A932,YEAR($B$1),$B$1,180)</f>
        <v>0</v>
      </c>
      <c r="U932">
        <f>[1]!s_west_mediannetprofit($A932,YEAR($B$1),$B$1,180)</f>
        <v>0</v>
      </c>
      <c r="V932">
        <f>[1]!s_west_maxnetprofit($A932,YEAR($B$1),$B$1,180)</f>
        <v>0</v>
      </c>
      <c r="W932">
        <f>[1]!s_west_minnetprofit($A932,YEAR($B$1),$B$1,180)</f>
        <v>0</v>
      </c>
      <c r="X932">
        <f>[1]!s_west_netprofit($A932,YEAR($B$1)+1,$B$1,180)</f>
        <v>0</v>
      </c>
      <c r="Y932">
        <f>[1]!s_west_eps($A932,YEAR($B$1)+1,$B$1,180)</f>
        <v>0</v>
      </c>
      <c r="Z932">
        <f>[1]!s_west_instnum_np($A932,YEAR($B$1)+1,$B$1,180)</f>
        <v>0</v>
      </c>
      <c r="AA932">
        <f>[1]!s_west_stdnetprofit($A932,YEAR($B$1)+1,$B$1,180)</f>
        <v>0</v>
      </c>
      <c r="AB932">
        <f>[1]!s_west_mediannetprofit($A932,YEAR($B$1)+1,$B$1,180)</f>
        <v>0</v>
      </c>
      <c r="AC932">
        <f>[1]!s_west_maxnetprofit($A932,YEAR($B$1)+1,$B$1,180)</f>
        <v>0</v>
      </c>
      <c r="AD932">
        <f>[1]!s_west_minnetprofit($A932,YEAR($B$1)+1,$B$1,180)</f>
        <v>0</v>
      </c>
      <c r="AE932">
        <f>[1]!s_west_avgroe($A932,YEAR($B$1),$B$1,180)</f>
        <v>0</v>
      </c>
      <c r="AF932">
        <f>IFERROR([1]!s_info_indexweight($A932,$B$1,"000016.SH"),"")</f>
        <v>0</v>
      </c>
      <c r="AG932">
        <f>IFERROR([1]!s_info_indexweight($A932,$B$1,"000300.SH"),"")</f>
        <v>0</v>
      </c>
      <c r="AH932">
        <f>IFERROR([1]!s_info_indexweight($A932,$B$1,"000905.SH"),"")</f>
        <v>0</v>
      </c>
      <c r="AI932">
        <f>IFERROR([1]!s_info_indexweight($A932,$B$1,"000852.SH"),"")</f>
        <v>0.106</v>
      </c>
    </row>
    <row r="933" spans="1:35">
      <c r="A933" t="s">
        <v>965</v>
      </c>
      <c r="B933">
        <f>[1]!s_dq_close($A933,$B$1,3)</f>
        <v>7.21</v>
      </c>
      <c r="C933">
        <f>[1]!s_dq_volume($A933,$B$1)</f>
        <v>70589082</v>
      </c>
      <c r="D933">
        <f>[1]!s_dq_amount($A933,$B$1)</f>
        <v>509347990</v>
      </c>
      <c r="E933">
        <f>[1]!s_dq_turn($A933,$B$1)</f>
        <v>4.7914176233201804</v>
      </c>
      <c r="F933">
        <f>[1]!S_VAL_MV($A933,$B$1)</f>
        <v>10622060551.41</v>
      </c>
      <c r="G933">
        <f>[1]!s_val_ev($A933,$B$1)</f>
        <v>10622060551.41</v>
      </c>
      <c r="H933">
        <f>[1]!s_val_ev1($A933,$B$1)</f>
        <v>26499018941.439999</v>
      </c>
      <c r="I933">
        <f>IFERROR([1]!s_mq_amount($A933,$B$1),"")</f>
        <v>986235545</v>
      </c>
      <c r="J933">
        <f>[1]!s_val_pe_ttm($A933,$B$1)</f>
        <v>-17.6811218261719</v>
      </c>
      <c r="K933">
        <f>[1]!s_val_pb_lf($A933,$B$1)</f>
        <v>0.70277971029281605</v>
      </c>
      <c r="L933">
        <f>[1]!s_val_dividendyield2($A933,$B$1)</f>
        <v>2.08044382801664</v>
      </c>
      <c r="M933">
        <f>[1]!s_val_evtoebitda($A933,$B$1)</f>
        <v>18.117383821008598</v>
      </c>
      <c r="N933">
        <f>[1]!s_risk_betar24($A933,$B$1)</f>
        <v>1.30449998378754</v>
      </c>
      <c r="O933">
        <f>[1]!s_profitnotice_changeratio($A933,$B$1)</f>
        <v>0</v>
      </c>
      <c r="P933">
        <f>IFERROR([1]!i_pq_pctchange($A933,TEXT(DATE(YEAR($B$1),1,1),"yyyy-mm-dd"),$B$1),"")</f>
        <v>21.996615905245299</v>
      </c>
      <c r="Q933">
        <f>[1]!s_west_netprofit($A933,YEAR($B$1),$B$1,180)</f>
        <v>478000000</v>
      </c>
      <c r="R933">
        <f>[1]!s_west_eps($A933,YEAR($B$1),$B$1,180)</f>
        <v>0.32449999451637301</v>
      </c>
      <c r="S933">
        <f>[1]!s_west_instnum_np($A933,YEAR($B$1),$B$1,180)</f>
        <v>2</v>
      </c>
      <c r="T933">
        <f>[1]!s_west_stdnetprofit($A933,YEAR($B$1),$B$1,180)</f>
        <v>28284271</v>
      </c>
      <c r="U933">
        <f>[1]!s_west_mediannetprofit($A933,YEAR($B$1),$B$1,180)</f>
        <v>478000000</v>
      </c>
      <c r="V933">
        <f>[1]!s_west_maxnetprofit($A933,YEAR($B$1),$B$1,180)</f>
        <v>498000000</v>
      </c>
      <c r="W933">
        <f>[1]!s_west_minnetprofit($A933,YEAR($B$1),$B$1,180)</f>
        <v>458000000</v>
      </c>
      <c r="X933">
        <f>[1]!s_west_netprofit($A933,YEAR($B$1)+1,$B$1,180)</f>
        <v>724500000</v>
      </c>
      <c r="Y933">
        <f>[1]!s_west_eps($A933,YEAR($B$1)+1,$B$1,180)</f>
        <v>0.49180001020431502</v>
      </c>
      <c r="Z933">
        <f>[1]!s_west_instnum_np($A933,YEAR($B$1)+1,$B$1,180)</f>
        <v>2</v>
      </c>
      <c r="AA933">
        <f>[1]!s_west_stdnetprofit($A933,YEAR($B$1)+1,$B$1,180)</f>
        <v>86974134</v>
      </c>
      <c r="AB933">
        <f>[1]!s_west_mediannetprofit($A933,YEAR($B$1)+1,$B$1,180)</f>
        <v>724500000</v>
      </c>
      <c r="AC933">
        <f>[1]!s_west_maxnetprofit($A933,YEAR($B$1)+1,$B$1,180)</f>
        <v>786000000</v>
      </c>
      <c r="AD933">
        <f>[1]!s_west_minnetprofit($A933,YEAR($B$1)+1,$B$1,180)</f>
        <v>663000000</v>
      </c>
      <c r="AE933">
        <f>[1]!s_west_avgroe($A933,YEAR($B$1),$B$1,180)</f>
        <v>2.9400000572204599</v>
      </c>
      <c r="AF933">
        <f>IFERROR([1]!s_info_indexweight($A933,$B$1,"000016.SH"),"")</f>
        <v>0</v>
      </c>
      <c r="AG933">
        <f>IFERROR([1]!s_info_indexweight($A933,$B$1,"000300.SH"),"")</f>
        <v>0</v>
      </c>
      <c r="AH933">
        <f>IFERROR([1]!s_info_indexweight($A933,$B$1,"000905.SH"),"")</f>
        <v>0</v>
      </c>
      <c r="AI933">
        <f>IFERROR([1]!s_info_indexweight($A933,$B$1,"000852.SH"),"")</f>
        <v>6.5000000000000002E-2</v>
      </c>
    </row>
    <row r="934" spans="1:35">
      <c r="A934" t="s">
        <v>966</v>
      </c>
      <c r="B934">
        <f>[1]!s_dq_close($A934,$B$1,3)</f>
        <v>5.76</v>
      </c>
      <c r="C934">
        <f>[1]!s_dq_volume($A934,$B$1)</f>
        <v>12926000</v>
      </c>
      <c r="D934">
        <f>[1]!s_dq_amount($A934,$B$1)</f>
        <v>74993584</v>
      </c>
      <c r="E934">
        <f>[1]!s_dq_turn($A934,$B$1)</f>
        <v>0.99010213903164401</v>
      </c>
      <c r="F934">
        <f>[1]!S_VAL_MV($A934,$B$1)</f>
        <v>7519805994.2399998</v>
      </c>
      <c r="G934">
        <f>[1]!s_val_ev($A934,$B$1)</f>
        <v>7519805994.2399998</v>
      </c>
      <c r="H934">
        <f>[1]!s_val_ev1($A934,$B$1)</f>
        <v>8069730199.8900003</v>
      </c>
      <c r="I934">
        <f>IFERROR([1]!s_mq_amount($A934,$B$1),"")</f>
        <v>167136918</v>
      </c>
      <c r="J934">
        <f>[1]!s_val_pe_ttm($A934,$B$1)</f>
        <v>13.950219154357899</v>
      </c>
      <c r="K934">
        <f>[1]!s_val_pb_lf($A934,$B$1)</f>
        <v>0.95934295654296897</v>
      </c>
      <c r="L934">
        <f>[1]!s_val_dividendyield2($A934,$B$1)</f>
        <v>2.4305555555555598</v>
      </c>
      <c r="M934">
        <f>[1]!s_val_evtoebitda($A934,$B$1)</f>
        <v>4.7890217042822396</v>
      </c>
      <c r="N934">
        <f>[1]!s_risk_betar24($A934,$B$1)</f>
        <v>0.57959997653961204</v>
      </c>
      <c r="O934">
        <f>[1]!s_profitnotice_changeratio($A934,$B$1)</f>
        <v>0</v>
      </c>
      <c r="P934">
        <f>IFERROR([1]!i_pq_pctchange($A934,TEXT(DATE(YEAR($B$1),1,1),"yyyy-mm-dd"),$B$1),"")</f>
        <v>-10.559006211180099</v>
      </c>
      <c r="Q934">
        <f>[1]!s_west_netprofit($A934,YEAR($B$1),$B$1,180)</f>
        <v>684052500</v>
      </c>
      <c r="R934">
        <f>[1]!s_west_eps($A934,YEAR($B$1),$B$1,180)</f>
        <v>0.52389997243881203</v>
      </c>
      <c r="S934">
        <f>[1]!s_west_instnum_np($A934,YEAR($B$1),$B$1,180)</f>
        <v>4</v>
      </c>
      <c r="T934">
        <f>[1]!s_west_stdnetprofit($A934,YEAR($B$1),$B$1,180)</f>
        <v>78456596</v>
      </c>
      <c r="U934">
        <f>[1]!s_west_mediannetprofit($A934,YEAR($B$1),$B$1,180)</f>
        <v>651765000</v>
      </c>
      <c r="V934">
        <f>[1]!s_west_maxnetprofit($A934,YEAR($B$1),$B$1,180)</f>
        <v>799680000</v>
      </c>
      <c r="W934">
        <f>[1]!s_west_minnetprofit($A934,YEAR($B$1),$B$1,180)</f>
        <v>633000000</v>
      </c>
      <c r="X934">
        <f>[1]!s_west_netprofit($A934,YEAR($B$1)+1,$B$1,180)</f>
        <v>762432500</v>
      </c>
      <c r="Y934">
        <f>[1]!s_west_eps($A934,YEAR($B$1)+1,$B$1,180)</f>
        <v>0.58389997482299805</v>
      </c>
      <c r="Z934">
        <f>[1]!s_west_instnum_np($A934,YEAR($B$1)+1,$B$1,180)</f>
        <v>4</v>
      </c>
      <c r="AA934">
        <f>[1]!s_west_stdnetprofit($A934,YEAR($B$1)+1,$B$1,180)</f>
        <v>151412684</v>
      </c>
      <c r="AB934">
        <f>[1]!s_west_mediannetprofit($A934,YEAR($B$1)+1,$B$1,180)</f>
        <v>696000000</v>
      </c>
      <c r="AC934">
        <f>[1]!s_west_maxnetprofit($A934,YEAR($B$1)+1,$B$1,180)</f>
        <v>986780000</v>
      </c>
      <c r="AD934">
        <f>[1]!s_west_minnetprofit($A934,YEAR($B$1)+1,$B$1,180)</f>
        <v>670950000</v>
      </c>
      <c r="AE934">
        <f>[1]!s_west_avgroe($A934,YEAR($B$1),$B$1,180)</f>
        <v>8.4099998474121094</v>
      </c>
      <c r="AF934">
        <f>IFERROR([1]!s_info_indexweight($A934,$B$1,"000016.SH"),"")</f>
        <v>0</v>
      </c>
      <c r="AG934">
        <f>IFERROR([1]!s_info_indexweight($A934,$B$1,"000300.SH"),"")</f>
        <v>0</v>
      </c>
      <c r="AH934">
        <f>IFERROR([1]!s_info_indexweight($A934,$B$1,"000905.SH"),"")</f>
        <v>0</v>
      </c>
      <c r="AI934">
        <f>IFERROR([1]!s_info_indexweight($A934,$B$1,"000852.SH"),"")</f>
        <v>5.6000000000000001E-2</v>
      </c>
    </row>
    <row r="935" spans="1:35">
      <c r="A935" t="s">
        <v>967</v>
      </c>
      <c r="B935">
        <f>[1]!s_dq_close($A935,$B$1,3)</f>
        <v>7.75</v>
      </c>
      <c r="C935">
        <f>[1]!s_dq_volume($A935,$B$1)</f>
        <v>50979197</v>
      </c>
      <c r="D935">
        <f>[1]!s_dq_amount($A935,$B$1)</f>
        <v>393433985</v>
      </c>
      <c r="E935">
        <f>[1]!s_dq_turn($A935,$B$1)</f>
        <v>1.5095156281482001</v>
      </c>
      <c r="F935">
        <f>[1]!S_VAL_MV($A935,$B$1)</f>
        <v>26173215393.25</v>
      </c>
      <c r="G935">
        <f>[1]!s_val_ev($A935,$B$1)</f>
        <v>26173215393.25</v>
      </c>
      <c r="H935">
        <f>[1]!s_val_ev1($A935,$B$1)</f>
        <v>27186366427.669998</v>
      </c>
      <c r="I935">
        <f>IFERROR([1]!s_mq_amount($A935,$B$1),"")</f>
        <v>712587311</v>
      </c>
      <c r="J935">
        <f>[1]!s_val_pe_ttm($A935,$B$1)</f>
        <v>380.74310302734398</v>
      </c>
      <c r="K935">
        <f>[1]!s_val_pb_lf($A935,$B$1)</f>
        <v>1.34644651412964</v>
      </c>
      <c r="L935">
        <f>[1]!s_val_dividendyield2($A935,$B$1)</f>
        <v>0</v>
      </c>
      <c r="M935">
        <f>[1]!s_val_evtoebitda($A935,$B$1)</f>
        <v>16.138572576559699</v>
      </c>
      <c r="N935">
        <f>[1]!s_risk_betar24($A935,$B$1)</f>
        <v>1.7480000257492101</v>
      </c>
      <c r="O935">
        <f>[1]!s_profitnotice_changeratio($A935,$B$1)</f>
        <v>0</v>
      </c>
      <c r="P935">
        <f>IFERROR([1]!i_pq_pctchange($A935,TEXT(DATE(YEAR($B$1),1,1),"yyyy-mm-dd"),$B$1),"")</f>
        <v>-5.0245098039215703</v>
      </c>
      <c r="Q935">
        <f>[1]!s_west_netprofit($A935,YEAR($B$1),$B$1,180)</f>
        <v>0</v>
      </c>
      <c r="R935">
        <f>[1]!s_west_eps($A935,YEAR($B$1),$B$1,180)</f>
        <v>0</v>
      </c>
      <c r="S935">
        <f>[1]!s_west_instnum_np($A935,YEAR($B$1),$B$1,180)</f>
        <v>0</v>
      </c>
      <c r="T935">
        <f>[1]!s_west_stdnetprofit($A935,YEAR($B$1),$B$1,180)</f>
        <v>0</v>
      </c>
      <c r="U935">
        <f>[1]!s_west_mediannetprofit($A935,YEAR($B$1),$B$1,180)</f>
        <v>0</v>
      </c>
      <c r="V935">
        <f>[1]!s_west_maxnetprofit($A935,YEAR($B$1),$B$1,180)</f>
        <v>0</v>
      </c>
      <c r="W935">
        <f>[1]!s_west_minnetprofit($A935,YEAR($B$1),$B$1,180)</f>
        <v>0</v>
      </c>
      <c r="X935">
        <f>[1]!s_west_netprofit($A935,YEAR($B$1)+1,$B$1,180)</f>
        <v>0</v>
      </c>
      <c r="Y935">
        <f>[1]!s_west_eps($A935,YEAR($B$1)+1,$B$1,180)</f>
        <v>0</v>
      </c>
      <c r="Z935">
        <f>[1]!s_west_instnum_np($A935,YEAR($B$1)+1,$B$1,180)</f>
        <v>0</v>
      </c>
      <c r="AA935">
        <f>[1]!s_west_stdnetprofit($A935,YEAR($B$1)+1,$B$1,180)</f>
        <v>0</v>
      </c>
      <c r="AB935">
        <f>[1]!s_west_mediannetprofit($A935,YEAR($B$1)+1,$B$1,180)</f>
        <v>0</v>
      </c>
      <c r="AC935">
        <f>[1]!s_west_maxnetprofit($A935,YEAR($B$1)+1,$B$1,180)</f>
        <v>0</v>
      </c>
      <c r="AD935">
        <f>[1]!s_west_minnetprofit($A935,YEAR($B$1)+1,$B$1,180)</f>
        <v>0</v>
      </c>
      <c r="AE935">
        <f>[1]!s_west_avgroe($A935,YEAR($B$1),$B$1,180)</f>
        <v>0</v>
      </c>
      <c r="AF935">
        <f>IFERROR([1]!s_info_indexweight($A935,$B$1,"000016.SH"),"")</f>
        <v>0</v>
      </c>
      <c r="AG935">
        <f>IFERROR([1]!s_info_indexweight($A935,$B$1,"000300.SH"),"")</f>
        <v>0</v>
      </c>
      <c r="AH935">
        <f>IFERROR([1]!s_info_indexweight($A935,$B$1,"000905.SH"),"")</f>
        <v>0.10100000000000001</v>
      </c>
      <c r="AI935">
        <f>IFERROR([1]!s_info_indexweight($A935,$B$1,"000852.SH"),"")</f>
        <v>0</v>
      </c>
    </row>
    <row r="936" spans="1:35">
      <c r="A936" t="s">
        <v>968</v>
      </c>
      <c r="B936">
        <f>[1]!s_dq_close($A936,$B$1,3)</f>
        <v>14.59</v>
      </c>
      <c r="C936">
        <f>[1]!s_dq_volume($A936,$B$1)</f>
        <v>8428400</v>
      </c>
      <c r="D936">
        <f>[1]!s_dq_amount($A936,$B$1)</f>
        <v>123659860</v>
      </c>
      <c r="E936">
        <f>[1]!s_dq_turn($A936,$B$1)</f>
        <v>1.5284951112013101</v>
      </c>
      <c r="F936">
        <f>[1]!S_VAL_MV($A936,$B$1)</f>
        <v>8045191319.1499996</v>
      </c>
      <c r="G936">
        <f>[1]!s_val_ev($A936,$B$1)</f>
        <v>8045191319.1499996</v>
      </c>
      <c r="H936">
        <f>[1]!s_val_ev1($A936,$B$1)</f>
        <v>13588547810.809999</v>
      </c>
      <c r="I936">
        <f>IFERROR([1]!s_mq_amount($A936,$B$1),"")</f>
        <v>221240552</v>
      </c>
      <c r="J936">
        <f>[1]!s_val_pe_ttm($A936,$B$1)</f>
        <v>72.059425354003906</v>
      </c>
      <c r="K936">
        <f>[1]!s_val_pb_lf($A936,$B$1)</f>
        <v>2.25458788871765</v>
      </c>
      <c r="L936">
        <f>[1]!s_val_dividendyield2($A936,$B$1)</f>
        <v>0</v>
      </c>
      <c r="M936">
        <f>[1]!s_val_evtoebitda($A936,$B$1)</f>
        <v>15.4511735674877</v>
      </c>
      <c r="N936">
        <f>[1]!s_risk_betar24($A936,$B$1)</f>
        <v>1.42949998378754</v>
      </c>
      <c r="O936">
        <f>[1]!s_profitnotice_changeratio($A936,$B$1)</f>
        <v>0</v>
      </c>
      <c r="P936">
        <f>IFERROR([1]!i_pq_pctchange($A936,TEXT(DATE(YEAR($B$1),1,1),"yyyy-mm-dd"),$B$1),"")</f>
        <v>-19.168975069252099</v>
      </c>
      <c r="Q936">
        <f>[1]!s_west_netprofit($A936,YEAR($B$1),$B$1,180)</f>
        <v>310666667</v>
      </c>
      <c r="R936">
        <f>[1]!s_west_eps($A936,YEAR($B$1),$B$1,180)</f>
        <v>0.56339997053146396</v>
      </c>
      <c r="S936">
        <f>[1]!s_west_instnum_np($A936,YEAR($B$1),$B$1,180)</f>
        <v>6</v>
      </c>
      <c r="T936">
        <f>[1]!s_west_stdnetprofit($A936,YEAR($B$1),$B$1,180)</f>
        <v>32444825</v>
      </c>
      <c r="U936">
        <f>[1]!s_west_mediannetprofit($A936,YEAR($B$1),$B$1,180)</f>
        <v>301000000</v>
      </c>
      <c r="V936">
        <f>[1]!s_west_maxnetprofit($A936,YEAR($B$1),$B$1,180)</f>
        <v>376000000</v>
      </c>
      <c r="W936">
        <f>[1]!s_west_minnetprofit($A936,YEAR($B$1),$B$1,180)</f>
        <v>289000000</v>
      </c>
      <c r="X936">
        <f>[1]!s_west_netprofit($A936,YEAR($B$1)+1,$B$1,180)</f>
        <v>460500000</v>
      </c>
      <c r="Y936">
        <f>[1]!s_west_eps($A936,YEAR($B$1)+1,$B$1,180)</f>
        <v>0.83509999513626099</v>
      </c>
      <c r="Z936">
        <f>[1]!s_west_instnum_np($A936,YEAR($B$1)+1,$B$1,180)</f>
        <v>6</v>
      </c>
      <c r="AA936">
        <f>[1]!s_west_stdnetprofit($A936,YEAR($B$1)+1,$B$1,180)</f>
        <v>21952221</v>
      </c>
      <c r="AB936">
        <f>[1]!s_west_mediannetprofit($A936,YEAR($B$1)+1,$B$1,180)</f>
        <v>458500000</v>
      </c>
      <c r="AC936">
        <f>[1]!s_west_maxnetprofit($A936,YEAR($B$1)+1,$B$1,180)</f>
        <v>500000000</v>
      </c>
      <c r="AD936">
        <f>[1]!s_west_minnetprofit($A936,YEAR($B$1)+1,$B$1,180)</f>
        <v>434000000</v>
      </c>
      <c r="AE936">
        <f>[1]!s_west_avgroe($A936,YEAR($B$1),$B$1,180)</f>
        <v>8.3032999038696307</v>
      </c>
      <c r="AF936">
        <f>IFERROR([1]!s_info_indexweight($A936,$B$1,"000016.SH"),"")</f>
        <v>0</v>
      </c>
      <c r="AG936">
        <f>IFERROR([1]!s_info_indexweight($A936,$B$1,"000300.SH"),"")</f>
        <v>0</v>
      </c>
      <c r="AH936">
        <f>IFERROR([1]!s_info_indexweight($A936,$B$1,"000905.SH"),"")</f>
        <v>0</v>
      </c>
      <c r="AI936">
        <f>IFERROR([1]!s_info_indexweight($A936,$B$1,"000852.SH"),"")</f>
        <v>0.06</v>
      </c>
    </row>
    <row r="937" spans="1:35">
      <c r="A937" t="s">
        <v>969</v>
      </c>
      <c r="B937">
        <f>[1]!s_dq_close($A937,$B$1,3)</f>
        <v>17.12</v>
      </c>
      <c r="C937">
        <f>[1]!s_dq_volume($A937,$B$1)</f>
        <v>14564487</v>
      </c>
      <c r="D937">
        <f>[1]!s_dq_amount($A937,$B$1)</f>
        <v>248764330</v>
      </c>
      <c r="E937">
        <f>[1]!s_dq_turn($A937,$B$1)</f>
        <v>1.21786305646218</v>
      </c>
      <c r="F937">
        <f>[1]!S_VAL_MV($A937,$B$1)</f>
        <v>20515838353.279999</v>
      </c>
      <c r="G937">
        <f>[1]!s_val_ev($A937,$B$1)</f>
        <v>20515838353.279999</v>
      </c>
      <c r="H937">
        <f>[1]!s_val_ev1($A937,$B$1)</f>
        <v>20858172439.869999</v>
      </c>
      <c r="I937">
        <f>IFERROR([1]!s_mq_amount($A937,$B$1),"")</f>
        <v>505936638</v>
      </c>
      <c r="J937">
        <f>[1]!s_val_pe_ttm($A937,$B$1)</f>
        <v>32.290447235107401</v>
      </c>
      <c r="K937">
        <f>[1]!s_val_pb_lf($A937,$B$1)</f>
        <v>3.1650080680847199</v>
      </c>
      <c r="L937">
        <f>[1]!s_val_dividendyield2($A937,$B$1)</f>
        <v>1.29337422091234</v>
      </c>
      <c r="M937">
        <f>[1]!s_val_evtoebitda($A937,$B$1)</f>
        <v>15.299265141011899</v>
      </c>
      <c r="N937">
        <f>[1]!s_risk_betar24($A937,$B$1)</f>
        <v>0.99479997158050504</v>
      </c>
      <c r="O937">
        <f>[1]!s_profitnotice_changeratio($A937,$B$1)</f>
        <v>0</v>
      </c>
      <c r="P937">
        <f>IFERROR([1]!i_pq_pctchange($A937,TEXT(DATE(YEAR($B$1),1,1),"yyyy-mm-dd"),$B$1),"")</f>
        <v>6.3689829624021099</v>
      </c>
      <c r="Q937">
        <f>[1]!s_west_netprofit($A937,YEAR($B$1),$B$1,180)</f>
        <v>865675000</v>
      </c>
      <c r="R937">
        <f>[1]!s_west_eps($A937,YEAR($B$1),$B$1,180)</f>
        <v>0.72240000963211104</v>
      </c>
      <c r="S937">
        <f>[1]!s_west_instnum_np($A937,YEAR($B$1),$B$1,180)</f>
        <v>4</v>
      </c>
      <c r="T937">
        <f>[1]!s_west_stdnetprofit($A937,YEAR($B$1),$B$1,180)</f>
        <v>81740377</v>
      </c>
      <c r="U937">
        <f>[1]!s_west_mediannetprofit($A937,YEAR($B$1),$B$1,180)</f>
        <v>859350000</v>
      </c>
      <c r="V937">
        <f>[1]!s_west_maxnetprofit($A937,YEAR($B$1),$B$1,180)</f>
        <v>949000000</v>
      </c>
      <c r="W937">
        <f>[1]!s_west_minnetprofit($A937,YEAR($B$1),$B$1,180)</f>
        <v>795000000</v>
      </c>
      <c r="X937">
        <f>[1]!s_west_netprofit($A937,YEAR($B$1)+1,$B$1,180)</f>
        <v>1045000000</v>
      </c>
      <c r="Y937">
        <f>[1]!s_west_eps($A937,YEAR($B$1)+1,$B$1,180)</f>
        <v>0.87199997901916504</v>
      </c>
      <c r="Z937">
        <f>[1]!s_west_instnum_np($A937,YEAR($B$1)+1,$B$1,180)</f>
        <v>4</v>
      </c>
      <c r="AA937">
        <f>[1]!s_west_stdnetprofit($A937,YEAR($B$1)+1,$B$1,180)</f>
        <v>114624023</v>
      </c>
      <c r="AB937">
        <f>[1]!s_west_mediannetprofit($A937,YEAR($B$1)+1,$B$1,180)</f>
        <v>1028000000</v>
      </c>
      <c r="AC937">
        <f>[1]!s_west_maxnetprofit($A937,YEAR($B$1)+1,$B$1,180)</f>
        <v>1183000000</v>
      </c>
      <c r="AD937">
        <f>[1]!s_west_minnetprofit($A937,YEAR($B$1)+1,$B$1,180)</f>
        <v>941000000</v>
      </c>
      <c r="AE937">
        <f>[1]!s_west_avgroe($A937,YEAR($B$1),$B$1,180)</f>
        <v>12.5</v>
      </c>
      <c r="AF937">
        <f>IFERROR([1]!s_info_indexweight($A937,$B$1,"000016.SH"),"")</f>
        <v>0</v>
      </c>
      <c r="AG937">
        <f>IFERROR([1]!s_info_indexweight($A937,$B$1,"000300.SH"),"")</f>
        <v>0</v>
      </c>
      <c r="AH937">
        <f>IFERROR([1]!s_info_indexweight($A937,$B$1,"000905.SH"),"")</f>
        <v>9.9000000000000005E-2</v>
      </c>
      <c r="AI937">
        <f>IFERROR([1]!s_info_indexweight($A937,$B$1,"000852.SH"),"")</f>
        <v>0</v>
      </c>
    </row>
    <row r="938" spans="1:35">
      <c r="A938" t="s">
        <v>970</v>
      </c>
      <c r="B938">
        <f>[1]!s_dq_close($A938,$B$1,3)</f>
        <v>52.9</v>
      </c>
      <c r="C938">
        <f>[1]!s_dq_volume($A938,$B$1)</f>
        <v>4945447</v>
      </c>
      <c r="D938">
        <f>[1]!s_dq_amount($A938,$B$1)</f>
        <v>263151232</v>
      </c>
      <c r="E938">
        <f>[1]!s_dq_turn($A938,$B$1)</f>
        <v>1.0218473786119799</v>
      </c>
      <c r="F938">
        <f>[1]!S_VAL_MV($A938,$B$1)</f>
        <v>25602076374.200001</v>
      </c>
      <c r="G938">
        <f>[1]!s_val_ev($A938,$B$1)</f>
        <v>25602076374.200001</v>
      </c>
      <c r="H938">
        <f>[1]!s_val_ev1($A938,$B$1)</f>
        <v>25724344574.220001</v>
      </c>
      <c r="I938">
        <f>IFERROR([1]!s_mq_amount($A938,$B$1),"")</f>
        <v>620989029</v>
      </c>
      <c r="J938">
        <f>[1]!s_val_pe_ttm($A938,$B$1)</f>
        <v>21.4075736999512</v>
      </c>
      <c r="K938">
        <f>[1]!s_val_pb_lf($A938,$B$1)</f>
        <v>14.001659393310501</v>
      </c>
      <c r="L938">
        <f>[1]!s_val_dividendyield2($A938,$B$1)</f>
        <v>4.1587901701323204</v>
      </c>
      <c r="M938">
        <f>[1]!s_val_evtoebitda($A938,$B$1)</f>
        <v>6.1238207736110297</v>
      </c>
      <c r="N938">
        <f>[1]!s_risk_betar24($A938,$B$1)</f>
        <v>1.16559994220734</v>
      </c>
      <c r="O938">
        <f>[1]!s_profitnotice_changeratio($A938,$B$1)</f>
        <v>0</v>
      </c>
      <c r="P938">
        <f>IFERROR([1]!i_pq_pctchange($A938,TEXT(DATE(YEAR($B$1),1,1),"yyyy-mm-dd"),$B$1),"")</f>
        <v>1.2633996937212699</v>
      </c>
      <c r="Q938">
        <f>[1]!s_west_netprofit($A938,YEAR($B$1),$B$1,180)</f>
        <v>1279946578</v>
      </c>
      <c r="R938">
        <f>[1]!s_west_eps($A938,YEAR($B$1),$B$1,180)</f>
        <v>2.6445999145507799</v>
      </c>
      <c r="S938">
        <f>[1]!s_west_instnum_np($A938,YEAR($B$1),$B$1,180)</f>
        <v>29</v>
      </c>
      <c r="T938">
        <f>[1]!s_west_stdnetprofit($A938,YEAR($B$1),$B$1,180)</f>
        <v>49759109</v>
      </c>
      <c r="U938">
        <f>[1]!s_west_mediannetprofit($A938,YEAR($B$1),$B$1,180)</f>
        <v>1273045000</v>
      </c>
      <c r="V938">
        <f>[1]!s_west_maxnetprofit($A938,YEAR($B$1),$B$1,180)</f>
        <v>1413000000</v>
      </c>
      <c r="W938">
        <f>[1]!s_west_minnetprofit($A938,YEAR($B$1),$B$1,180)</f>
        <v>1172000000</v>
      </c>
      <c r="X938">
        <f>[1]!s_west_netprofit($A938,YEAR($B$1)+1,$B$1,180)</f>
        <v>1337918367</v>
      </c>
      <c r="Y938">
        <f>[1]!s_west_eps($A938,YEAR($B$1)+1,$B$1,180)</f>
        <v>2.7644000053405802</v>
      </c>
      <c r="Z938">
        <f>[1]!s_west_instnum_np($A938,YEAR($B$1)+1,$B$1,180)</f>
        <v>29</v>
      </c>
      <c r="AA938">
        <f>[1]!s_west_stdnetprofit($A938,YEAR($B$1)+1,$B$1,180)</f>
        <v>64039122</v>
      </c>
      <c r="AB938">
        <f>[1]!s_west_mediannetprofit($A938,YEAR($B$1)+1,$B$1,180)</f>
        <v>1328000000</v>
      </c>
      <c r="AC938">
        <f>[1]!s_west_maxnetprofit($A938,YEAR($B$1)+1,$B$1,180)</f>
        <v>1501000000</v>
      </c>
      <c r="AD938">
        <f>[1]!s_west_minnetprofit($A938,YEAR($B$1)+1,$B$1,180)</f>
        <v>1224000000</v>
      </c>
      <c r="AE938">
        <f>[1]!s_west_avgroe($A938,YEAR($B$1),$B$1,180)</f>
        <v>84.153800964355497</v>
      </c>
      <c r="AF938">
        <f>IFERROR([1]!s_info_indexweight($A938,$B$1,"000016.SH"),"")</f>
        <v>0</v>
      </c>
      <c r="AG938">
        <f>IFERROR([1]!s_info_indexweight($A938,$B$1,"000300.SH"),"")</f>
        <v>0</v>
      </c>
      <c r="AH938">
        <f>IFERROR([1]!s_info_indexweight($A938,$B$1,"000905.SH"),"")</f>
        <v>0.122</v>
      </c>
      <c r="AI938">
        <f>IFERROR([1]!s_info_indexweight($A938,$B$1,"000852.SH"),"")</f>
        <v>0</v>
      </c>
    </row>
    <row r="939" spans="1:35">
      <c r="A939" t="s">
        <v>971</v>
      </c>
      <c r="B939">
        <f>[1]!s_dq_close($A939,$B$1,3)</f>
        <v>8.66</v>
      </c>
      <c r="C939">
        <f>[1]!s_dq_volume($A939,$B$1)</f>
        <v>14703272</v>
      </c>
      <c r="D939">
        <f>[1]!s_dq_amount($A939,$B$1)</f>
        <v>127592101</v>
      </c>
      <c r="E939">
        <f>[1]!s_dq_turn($A939,$B$1)</f>
        <v>1.3789835050016299</v>
      </c>
      <c r="F939">
        <f>[1]!S_VAL_MV($A939,$B$1)</f>
        <v>9233637317.5</v>
      </c>
      <c r="G939">
        <f>[1]!s_val_ev($A939,$B$1)</f>
        <v>9233637317.5</v>
      </c>
      <c r="H939">
        <f>[1]!s_val_ev1($A939,$B$1)</f>
        <v>15174126862.709999</v>
      </c>
      <c r="I939">
        <f>IFERROR([1]!s_mq_amount($A939,$B$1),"")</f>
        <v>280911734</v>
      </c>
      <c r="J939">
        <f>[1]!s_val_pe_ttm($A939,$B$1)</f>
        <v>33.314079284667997</v>
      </c>
      <c r="K939">
        <f>[1]!s_val_pb_lf($A939,$B$1)</f>
        <v>1.0138783454895</v>
      </c>
      <c r="L939">
        <f>[1]!s_val_dividendyield2($A939,$B$1)</f>
        <v>1.9053117782909901</v>
      </c>
      <c r="M939">
        <f>[1]!s_val_evtoebitda($A939,$B$1)</f>
        <v>16.848811527131801</v>
      </c>
      <c r="N939">
        <f>[1]!s_risk_betar24($A939,$B$1)</f>
        <v>1.46889996528625</v>
      </c>
      <c r="O939">
        <f>[1]!s_profitnotice_changeratio($A939,$B$1)</f>
        <v>0</v>
      </c>
      <c r="P939">
        <f>IFERROR([1]!i_pq_pctchange($A939,TEXT(DATE(YEAR($B$1),1,1),"yyyy-mm-dd"),$B$1),"")</f>
        <v>-4.6255506607929702</v>
      </c>
      <c r="Q939">
        <f>[1]!s_west_netprofit($A939,YEAR($B$1),$B$1,180)</f>
        <v>0</v>
      </c>
      <c r="R939">
        <f>[1]!s_west_eps($A939,YEAR($B$1),$B$1,180)</f>
        <v>0</v>
      </c>
      <c r="S939">
        <f>[1]!s_west_instnum_np($A939,YEAR($B$1),$B$1,180)</f>
        <v>0</v>
      </c>
      <c r="T939">
        <f>[1]!s_west_stdnetprofit($A939,YEAR($B$1),$B$1,180)</f>
        <v>0</v>
      </c>
      <c r="U939">
        <f>[1]!s_west_mediannetprofit($A939,YEAR($B$1),$B$1,180)</f>
        <v>0</v>
      </c>
      <c r="V939">
        <f>[1]!s_west_maxnetprofit($A939,YEAR($B$1),$B$1,180)</f>
        <v>0</v>
      </c>
      <c r="W939">
        <f>[1]!s_west_minnetprofit($A939,YEAR($B$1),$B$1,180)</f>
        <v>0</v>
      </c>
      <c r="X939">
        <f>[1]!s_west_netprofit($A939,YEAR($B$1)+1,$B$1,180)</f>
        <v>0</v>
      </c>
      <c r="Y939">
        <f>[1]!s_west_eps($A939,YEAR($B$1)+1,$B$1,180)</f>
        <v>0</v>
      </c>
      <c r="Z939">
        <f>[1]!s_west_instnum_np($A939,YEAR($B$1)+1,$B$1,180)</f>
        <v>0</v>
      </c>
      <c r="AA939">
        <f>[1]!s_west_stdnetprofit($A939,YEAR($B$1)+1,$B$1,180)</f>
        <v>0</v>
      </c>
      <c r="AB939">
        <f>[1]!s_west_mediannetprofit($A939,YEAR($B$1)+1,$B$1,180)</f>
        <v>0</v>
      </c>
      <c r="AC939">
        <f>[1]!s_west_maxnetprofit($A939,YEAR($B$1)+1,$B$1,180)</f>
        <v>0</v>
      </c>
      <c r="AD939">
        <f>[1]!s_west_minnetprofit($A939,YEAR($B$1)+1,$B$1,180)</f>
        <v>0</v>
      </c>
      <c r="AE939">
        <f>[1]!s_west_avgroe($A939,YEAR($B$1),$B$1,180)</f>
        <v>0</v>
      </c>
      <c r="AF939">
        <f>IFERROR([1]!s_info_indexweight($A939,$B$1,"000016.SH"),"")</f>
        <v>0</v>
      </c>
      <c r="AG939">
        <f>IFERROR([1]!s_info_indexweight($A939,$B$1,"000300.SH"),"")</f>
        <v>0</v>
      </c>
      <c r="AH939">
        <f>IFERROR([1]!s_info_indexweight($A939,$B$1,"000905.SH"),"")</f>
        <v>0</v>
      </c>
      <c r="AI939">
        <f>IFERROR([1]!s_info_indexweight($A939,$B$1,"000852.SH"),"")</f>
        <v>9.8000000000000004E-2</v>
      </c>
    </row>
    <row r="940" spans="1:35">
      <c r="A940" t="s">
        <v>972</v>
      </c>
      <c r="B940">
        <f>[1]!s_dq_close($A940,$B$1,3)</f>
        <v>31.23</v>
      </c>
      <c r="C940">
        <f>[1]!s_dq_volume($A940,$B$1)</f>
        <v>24590975</v>
      </c>
      <c r="D940">
        <f>[1]!s_dq_amount($A940,$B$1)</f>
        <v>760886900</v>
      </c>
      <c r="E940">
        <f>[1]!s_dq_turn($A940,$B$1)</f>
        <v>2.0462810529883302</v>
      </c>
      <c r="F940">
        <f>[1]!S_VAL_MV($A940,$B$1)</f>
        <v>37530335734.110001</v>
      </c>
      <c r="G940">
        <f>[1]!s_val_ev($A940,$B$1)</f>
        <v>37530335734.110001</v>
      </c>
      <c r="H940">
        <f>[1]!s_val_ev1($A940,$B$1)</f>
        <v>52530979237.690002</v>
      </c>
      <c r="I940">
        <f>IFERROR([1]!s_mq_amount($A940,$B$1),"")</f>
        <v>1366035590</v>
      </c>
      <c r="J940">
        <f>[1]!s_val_pe_ttm($A940,$B$1)</f>
        <v>26.0973606109619</v>
      </c>
      <c r="K940">
        <f>[1]!s_val_pb_lf($A940,$B$1)</f>
        <v>1.5003248453140301</v>
      </c>
      <c r="L940">
        <f>[1]!s_val_dividendyield2($A940,$B$1)</f>
        <v>2.93963582371391</v>
      </c>
      <c r="M940">
        <f>[1]!s_val_evtoebitda($A940,$B$1)</f>
        <v>9.4413735237258791</v>
      </c>
      <c r="N940">
        <f>[1]!s_risk_betar24($A940,$B$1)</f>
        <v>1.39300000667572</v>
      </c>
      <c r="O940">
        <f>[1]!s_profitnotice_changeratio($A940,$B$1)</f>
        <v>0</v>
      </c>
      <c r="P940">
        <f>IFERROR([1]!i_pq_pctchange($A940,TEXT(DATE(YEAR($B$1),1,1),"yyyy-mm-dd"),$B$1),"")</f>
        <v>-9.6876807403123095</v>
      </c>
      <c r="Q940">
        <f>[1]!s_west_netprofit($A940,YEAR($B$1),$B$1,180)</f>
        <v>2203099500</v>
      </c>
      <c r="R940">
        <f>[1]!s_west_eps($A940,YEAR($B$1),$B$1,180)</f>
        <v>1.8332999944686901</v>
      </c>
      <c r="S940">
        <f>[1]!s_west_instnum_np($A940,YEAR($B$1),$B$1,180)</f>
        <v>20</v>
      </c>
      <c r="T940">
        <f>[1]!s_west_stdnetprofit($A940,YEAR($B$1),$B$1,180)</f>
        <v>132647825</v>
      </c>
      <c r="U940">
        <f>[1]!s_west_mediannetprofit($A940,YEAR($B$1),$B$1,180)</f>
        <v>2216995000</v>
      </c>
      <c r="V940">
        <f>[1]!s_west_maxnetprofit($A940,YEAR($B$1),$B$1,180)</f>
        <v>2428000000</v>
      </c>
      <c r="W940">
        <f>[1]!s_west_minnetprofit($A940,YEAR($B$1),$B$1,180)</f>
        <v>1927000000</v>
      </c>
      <c r="X940">
        <f>[1]!s_west_netprofit($A940,YEAR($B$1)+1,$B$1,180)</f>
        <v>2585312000</v>
      </c>
      <c r="Y940">
        <f>[1]!s_west_eps($A940,YEAR($B$1)+1,$B$1,180)</f>
        <v>2.1512999534606898</v>
      </c>
      <c r="Z940">
        <f>[1]!s_west_instnum_np($A940,YEAR($B$1)+1,$B$1,180)</f>
        <v>20</v>
      </c>
      <c r="AA940">
        <f>[1]!s_west_stdnetprofit($A940,YEAR($B$1)+1,$B$1,180)</f>
        <v>186048261</v>
      </c>
      <c r="AB940">
        <f>[1]!s_west_mediannetprofit($A940,YEAR($B$1)+1,$B$1,180)</f>
        <v>2602000000</v>
      </c>
      <c r="AC940">
        <f>[1]!s_west_maxnetprofit($A940,YEAR($B$1)+1,$B$1,180)</f>
        <v>2982000000</v>
      </c>
      <c r="AD940">
        <f>[1]!s_west_minnetprofit($A940,YEAR($B$1)+1,$B$1,180)</f>
        <v>2278000000</v>
      </c>
      <c r="AE940">
        <f>[1]!s_west_avgroe($A940,YEAR($B$1),$B$1,180)</f>
        <v>9.0784997940063494</v>
      </c>
      <c r="AF940">
        <f>IFERROR([1]!s_info_indexweight($A940,$B$1,"000016.SH"),"")</f>
        <v>0</v>
      </c>
      <c r="AG940">
        <f>IFERROR([1]!s_info_indexweight($A940,$B$1,"000300.SH"),"")</f>
        <v>0</v>
      </c>
      <c r="AH940">
        <f>IFERROR([1]!s_info_indexweight($A940,$B$1,"000905.SH"),"")</f>
        <v>0.25</v>
      </c>
      <c r="AI940">
        <f>IFERROR([1]!s_info_indexweight($A940,$B$1,"000852.SH"),"")</f>
        <v>0</v>
      </c>
    </row>
    <row r="941" spans="1:35">
      <c r="A941" t="s">
        <v>973</v>
      </c>
      <c r="B941">
        <f>[1]!s_dq_close($A941,$B$1,3)</f>
        <v>16.739999999999998</v>
      </c>
      <c r="C941">
        <f>[1]!s_dq_volume($A941,$B$1)</f>
        <v>63023592</v>
      </c>
      <c r="D941">
        <f>[1]!s_dq_amount($A941,$B$1)</f>
        <v>1075365535</v>
      </c>
      <c r="E941">
        <f>[1]!s_dq_turn($A941,$B$1)</f>
        <v>2.3919450973330099</v>
      </c>
      <c r="F941">
        <f>[1]!S_VAL_MV($A941,$B$1)</f>
        <v>44751014646.839996</v>
      </c>
      <c r="G941">
        <f>[1]!s_val_ev($A941,$B$1)</f>
        <v>44751014646.839996</v>
      </c>
      <c r="H941">
        <f>[1]!s_val_ev1($A941,$B$1)</f>
        <v>72233686559.610001</v>
      </c>
      <c r="I941">
        <f>IFERROR([1]!s_mq_amount($A941,$B$1),"")</f>
        <v>1986127305</v>
      </c>
      <c r="J941">
        <f>[1]!s_val_pe_ttm($A941,$B$1)</f>
        <v>37.033981323242202</v>
      </c>
      <c r="K941">
        <f>[1]!s_val_pb_lf($A941,$B$1)</f>
        <v>2.22701835632324</v>
      </c>
      <c r="L941">
        <f>[1]!s_val_dividendyield2($A941,$B$1)</f>
        <v>0.57532400110213</v>
      </c>
      <c r="M941">
        <f>[1]!s_val_evtoebitda($A941,$B$1)</f>
        <v>12.8066252736499</v>
      </c>
      <c r="N941">
        <f>[1]!s_risk_betar24($A941,$B$1)</f>
        <v>1.1267000436782799</v>
      </c>
      <c r="O941">
        <f>[1]!s_profitnotice_changeratio($A941,$B$1)</f>
        <v>0</v>
      </c>
      <c r="P941">
        <f>IFERROR([1]!i_pq_pctchange($A941,TEXT(DATE(YEAR($B$1),1,1),"yyyy-mm-dd"),$B$1),"")</f>
        <v>-14.3295803480041</v>
      </c>
      <c r="Q941">
        <f>[1]!s_west_netprofit($A941,YEAR($B$1),$B$1,180)</f>
        <v>1823084286</v>
      </c>
      <c r="R941">
        <f>[1]!s_west_eps($A941,YEAR($B$1),$B$1,180)</f>
        <v>0.68199998140335105</v>
      </c>
      <c r="S941">
        <f>[1]!s_west_instnum_np($A941,YEAR($B$1),$B$1,180)</f>
        <v>14</v>
      </c>
      <c r="T941">
        <f>[1]!s_west_stdnetprofit($A941,YEAR($B$1),$B$1,180)</f>
        <v>195936623</v>
      </c>
      <c r="U941">
        <f>[1]!s_west_mediannetprofit($A941,YEAR($B$1),$B$1,180)</f>
        <v>1829000000</v>
      </c>
      <c r="V941">
        <f>[1]!s_west_maxnetprofit($A941,YEAR($B$1),$B$1,180)</f>
        <v>2225000000</v>
      </c>
      <c r="W941">
        <f>[1]!s_west_minnetprofit($A941,YEAR($B$1),$B$1,180)</f>
        <v>1412000000</v>
      </c>
      <c r="X941">
        <f>[1]!s_west_netprofit($A941,YEAR($B$1)+1,$B$1,180)</f>
        <v>2386095000</v>
      </c>
      <c r="Y941">
        <f>[1]!s_west_eps($A941,YEAR($B$1)+1,$B$1,180)</f>
        <v>0.89259999990463301</v>
      </c>
      <c r="Z941">
        <f>[1]!s_west_instnum_np($A941,YEAR($B$1)+1,$B$1,180)</f>
        <v>14</v>
      </c>
      <c r="AA941">
        <f>[1]!s_west_stdnetprofit($A941,YEAR($B$1)+1,$B$1,180)</f>
        <v>301915457</v>
      </c>
      <c r="AB941">
        <f>[1]!s_west_mediannetprofit($A941,YEAR($B$1)+1,$B$1,180)</f>
        <v>2441500000</v>
      </c>
      <c r="AC941">
        <f>[1]!s_west_maxnetprofit($A941,YEAR($B$1)+1,$B$1,180)</f>
        <v>2757000000</v>
      </c>
      <c r="AD941">
        <f>[1]!s_west_minnetprofit($A941,YEAR($B$1)+1,$B$1,180)</f>
        <v>1839000000</v>
      </c>
      <c r="AE941">
        <f>[1]!s_west_avgroe($A941,YEAR($B$1),$B$1,180)</f>
        <v>8.9008998870849592</v>
      </c>
      <c r="AF941">
        <f>IFERROR([1]!s_info_indexweight($A941,$B$1,"000016.SH"),"")</f>
        <v>0</v>
      </c>
      <c r="AG941">
        <f>IFERROR([1]!s_info_indexweight($A941,$B$1,"000300.SH"),"")</f>
        <v>0</v>
      </c>
      <c r="AH941">
        <f>IFERROR([1]!s_info_indexweight($A941,$B$1,"000905.SH"),"")</f>
        <v>0.33800000000000002</v>
      </c>
      <c r="AI941">
        <f>IFERROR([1]!s_info_indexweight($A941,$B$1,"000852.SH"),"")</f>
        <v>0</v>
      </c>
    </row>
    <row r="942" spans="1:35">
      <c r="A942" t="s">
        <v>974</v>
      </c>
      <c r="B942">
        <f>[1]!s_dq_close($A942,$B$1,3)</f>
        <v>36.450000000000003</v>
      </c>
      <c r="C942">
        <f>[1]!s_dq_volume($A942,$B$1)</f>
        <v>74775866</v>
      </c>
      <c r="D942">
        <f>[1]!s_dq_amount($A942,$B$1)</f>
        <v>2715210924</v>
      </c>
      <c r="E942">
        <f>[1]!s_dq_turn($A942,$B$1)</f>
        <v>1.2315975657681499</v>
      </c>
      <c r="F942">
        <f>[1]!S_VAL_MV($A942,$B$1)</f>
        <v>274308895947.60001</v>
      </c>
      <c r="G942">
        <f>[1]!s_val_ev($A942,$B$1)</f>
        <v>274308895947.60001</v>
      </c>
      <c r="H942">
        <f>[1]!s_val_ev1($A942,$B$1)</f>
        <v>300935836300.22998</v>
      </c>
      <c r="I942">
        <f>IFERROR([1]!s_mq_amount($A942,$B$1),"")</f>
        <v>5530480577</v>
      </c>
      <c r="J942">
        <f>[1]!s_val_pe_ttm($A942,$B$1)</f>
        <v>23.7419738769531</v>
      </c>
      <c r="K942">
        <f>[1]!s_val_pb_lf($A942,$B$1)</f>
        <v>1.83426177501678</v>
      </c>
      <c r="L942">
        <f>[1]!s_val_dividendyield2($A942,$B$1)</f>
        <v>0.40760879651296</v>
      </c>
      <c r="M942">
        <f>[1]!s_val_evtoebitda($A942,$B$1)</f>
        <v>12.235203533888701</v>
      </c>
      <c r="N942">
        <f>[1]!s_risk_betar24($A942,$B$1)</f>
        <v>1.21459996700287</v>
      </c>
      <c r="O942">
        <f>[1]!s_profitnotice_changeratio($A942,$B$1)</f>
        <v>0</v>
      </c>
      <c r="P942">
        <f>IFERROR([1]!i_pq_pctchange($A942,TEXT(DATE(YEAR($B$1),1,1),"yyyy-mm-dd"),$B$1),"")</f>
        <v>9.5911004209260593</v>
      </c>
      <c r="Q942">
        <f>[1]!s_west_netprofit($A942,YEAR($B$1),$B$1,180)</f>
        <v>18429538462</v>
      </c>
      <c r="R942">
        <f>[1]!s_west_eps($A942,YEAR($B$1),$B$1,180)</f>
        <v>2.4488999843597399</v>
      </c>
      <c r="S942">
        <f>[1]!s_west_instnum_np($A942,YEAR($B$1),$B$1,180)</f>
        <v>13</v>
      </c>
      <c r="T942">
        <f>[1]!s_west_stdnetprofit($A942,YEAR($B$1),$B$1,180)</f>
        <v>1796459370</v>
      </c>
      <c r="U942">
        <f>[1]!s_west_mediannetprofit($A942,YEAR($B$1),$B$1,180)</f>
        <v>18029000000</v>
      </c>
      <c r="V942">
        <f>[1]!s_west_maxnetprofit($A942,YEAR($B$1),$B$1,180)</f>
        <v>22861000000</v>
      </c>
      <c r="W942">
        <f>[1]!s_west_minnetprofit($A942,YEAR($B$1),$B$1,180)</f>
        <v>16101000000</v>
      </c>
      <c r="X942">
        <f>[1]!s_west_netprofit($A942,YEAR($B$1)+1,$B$1,180)</f>
        <v>25063461538</v>
      </c>
      <c r="Y942">
        <f>[1]!s_west_eps($A942,YEAR($B$1)+1,$B$1,180)</f>
        <v>3.3303999900817902</v>
      </c>
      <c r="Z942">
        <f>[1]!s_west_instnum_np($A942,YEAR($B$1)+1,$B$1,180)</f>
        <v>13</v>
      </c>
      <c r="AA942">
        <f>[1]!s_west_stdnetprofit($A942,YEAR($B$1)+1,$B$1,180)</f>
        <v>2334268823</v>
      </c>
      <c r="AB942">
        <f>[1]!s_west_mediannetprofit($A942,YEAR($B$1)+1,$B$1,180)</f>
        <v>24811000000</v>
      </c>
      <c r="AC942">
        <f>[1]!s_west_maxnetprofit($A942,YEAR($B$1)+1,$B$1,180)</f>
        <v>31000000000</v>
      </c>
      <c r="AD942">
        <f>[1]!s_west_minnetprofit($A942,YEAR($B$1)+1,$B$1,180)</f>
        <v>21975000000</v>
      </c>
      <c r="AE942">
        <f>[1]!s_west_avgroe($A942,YEAR($B$1),$B$1,180)</f>
        <v>12.0346002578735</v>
      </c>
      <c r="AF942">
        <f>IFERROR([1]!s_info_indexweight($A942,$B$1,"000016.SH"),"")</f>
        <v>1.875</v>
      </c>
      <c r="AG942">
        <f>IFERROR([1]!s_info_indexweight($A942,$B$1,"000300.SH"),"")</f>
        <v>0.62719999999999998</v>
      </c>
      <c r="AH942">
        <f>IFERROR([1]!s_info_indexweight($A942,$B$1,"000905.SH"),"")</f>
        <v>0</v>
      </c>
      <c r="AI942">
        <f>IFERROR([1]!s_info_indexweight($A942,$B$1,"000852.SH"),"")</f>
        <v>0</v>
      </c>
    </row>
    <row r="943" spans="1:35">
      <c r="A943" t="s">
        <v>975</v>
      </c>
      <c r="B943">
        <f>[1]!s_dq_close($A943,$B$1,3)</f>
        <v>12.8</v>
      </c>
      <c r="C943">
        <f>[1]!s_dq_volume($A943,$B$1)</f>
        <v>78270022</v>
      </c>
      <c r="D943">
        <f>[1]!s_dq_amount($A943,$B$1)</f>
        <v>1019164965</v>
      </c>
      <c r="E943">
        <f>[1]!s_dq_turn($A943,$B$1)</f>
        <v>5.4572004318512199</v>
      </c>
      <c r="F943">
        <f>[1]!S_VAL_MV($A943,$B$1)</f>
        <v>18358429273.599998</v>
      </c>
      <c r="G943">
        <f>[1]!s_val_ev($A943,$B$1)</f>
        <v>18358429273.599998</v>
      </c>
      <c r="H943">
        <f>[1]!s_val_ev1($A943,$B$1)</f>
        <v>19234402105.830002</v>
      </c>
      <c r="I943">
        <f>IFERROR([1]!s_mq_amount($A943,$B$1),"")</f>
        <v>1950723138</v>
      </c>
      <c r="J943">
        <f>[1]!s_val_pe_ttm($A943,$B$1)</f>
        <v>-40.748622894287102</v>
      </c>
      <c r="K943">
        <f>[1]!s_val_pb_lf($A943,$B$1)</f>
        <v>4.1671457290649396</v>
      </c>
      <c r="L943">
        <f>[1]!s_val_dividendyield2($A943,$B$1)</f>
        <v>0</v>
      </c>
      <c r="M943">
        <f>[1]!s_val_evtoebitda($A943,$B$1)</f>
        <v>-253.71899442556401</v>
      </c>
      <c r="N943">
        <f>[1]!s_risk_betar24($A943,$B$1)</f>
        <v>2.0243999958038299</v>
      </c>
      <c r="O943">
        <f>[1]!s_profitnotice_changeratio($A943,$B$1)</f>
        <v>0</v>
      </c>
      <c r="P943">
        <f>IFERROR([1]!i_pq_pctchange($A943,TEXT(DATE(YEAR($B$1),1,1),"yyyy-mm-dd"),$B$1),"")</f>
        <v>-27.0655270655271</v>
      </c>
      <c r="Q943">
        <f>[1]!s_west_netprofit($A943,YEAR($B$1),$B$1,180)</f>
        <v>0</v>
      </c>
      <c r="R943">
        <f>[1]!s_west_eps($A943,YEAR($B$1),$B$1,180)</f>
        <v>0</v>
      </c>
      <c r="S943">
        <f>[1]!s_west_instnum_np($A943,YEAR($B$1),$B$1,180)</f>
        <v>0</v>
      </c>
      <c r="T943">
        <f>[1]!s_west_stdnetprofit($A943,YEAR($B$1),$B$1,180)</f>
        <v>0</v>
      </c>
      <c r="U943">
        <f>[1]!s_west_mediannetprofit($A943,YEAR($B$1),$B$1,180)</f>
        <v>0</v>
      </c>
      <c r="V943">
        <f>[1]!s_west_maxnetprofit($A943,YEAR($B$1),$B$1,180)</f>
        <v>0</v>
      </c>
      <c r="W943">
        <f>[1]!s_west_minnetprofit($A943,YEAR($B$1),$B$1,180)</f>
        <v>0</v>
      </c>
      <c r="X943">
        <f>[1]!s_west_netprofit($A943,YEAR($B$1)+1,$B$1,180)</f>
        <v>0</v>
      </c>
      <c r="Y943">
        <f>[1]!s_west_eps($A943,YEAR($B$1)+1,$B$1,180)</f>
        <v>0</v>
      </c>
      <c r="Z943">
        <f>[1]!s_west_instnum_np($A943,YEAR($B$1)+1,$B$1,180)</f>
        <v>0</v>
      </c>
      <c r="AA943">
        <f>[1]!s_west_stdnetprofit($A943,YEAR($B$1)+1,$B$1,180)</f>
        <v>0</v>
      </c>
      <c r="AB943">
        <f>[1]!s_west_mediannetprofit($A943,YEAR($B$1)+1,$B$1,180)</f>
        <v>0</v>
      </c>
      <c r="AC943">
        <f>[1]!s_west_maxnetprofit($A943,YEAR($B$1)+1,$B$1,180)</f>
        <v>0</v>
      </c>
      <c r="AD943">
        <f>[1]!s_west_minnetprofit($A943,YEAR($B$1)+1,$B$1,180)</f>
        <v>0</v>
      </c>
      <c r="AE943">
        <f>[1]!s_west_avgroe($A943,YEAR($B$1),$B$1,180)</f>
        <v>0</v>
      </c>
      <c r="AF943">
        <f>IFERROR([1]!s_info_indexweight($A943,$B$1,"000016.SH"),"")</f>
        <v>0</v>
      </c>
      <c r="AG943">
        <f>IFERROR([1]!s_info_indexweight($A943,$B$1,"000300.SH"),"")</f>
        <v>0</v>
      </c>
      <c r="AH943">
        <f>IFERROR([1]!s_info_indexweight($A943,$B$1,"000905.SH"),"")</f>
        <v>0</v>
      </c>
      <c r="AI943">
        <f>IFERROR([1]!s_info_indexweight($A943,$B$1,"000852.SH"),"")</f>
        <v>0.14899999999999999</v>
      </c>
    </row>
    <row r="944" spans="1:35">
      <c r="A944" t="s">
        <v>976</v>
      </c>
      <c r="B944">
        <f>[1]!s_dq_close($A944,$B$1,3)</f>
        <v>9.77</v>
      </c>
      <c r="C944">
        <f>[1]!s_dq_volume($A944,$B$1)</f>
        <v>16972648</v>
      </c>
      <c r="D944">
        <f>[1]!s_dq_amount($A944,$B$1)</f>
        <v>167024647</v>
      </c>
      <c r="E944">
        <f>[1]!s_dq_turn($A944,$B$1)</f>
        <v>0.58535686632434802</v>
      </c>
      <c r="F944">
        <f>[1]!S_VAL_MV($A944,$B$1)</f>
        <v>28328491643.27</v>
      </c>
      <c r="G944">
        <f>[1]!s_val_ev($A944,$B$1)</f>
        <v>28328491643.27</v>
      </c>
      <c r="H944">
        <f>[1]!s_val_ev1($A944,$B$1)</f>
        <v>248471831423.37</v>
      </c>
      <c r="I944">
        <f>IFERROR([1]!s_mq_amount($A944,$B$1),"")</f>
        <v>537124548</v>
      </c>
      <c r="J944">
        <f>[1]!s_val_pe_ttm($A944,$B$1)</f>
        <v>-2.6481266021728498</v>
      </c>
      <c r="K944">
        <f>[1]!s_val_pb_lf($A944,$B$1)</f>
        <v>0.65777224302291903</v>
      </c>
      <c r="L944">
        <f>[1]!s_val_dividendyield2($A944,$B$1)</f>
        <v>2.0470829068577299</v>
      </c>
      <c r="M944">
        <f>[1]!s_val_evtoebitda($A944,$B$1)</f>
        <v>-6.5352474933954303</v>
      </c>
      <c r="N944">
        <f>[1]!s_risk_betar24($A944,$B$1)</f>
        <v>1.98300004005432</v>
      </c>
      <c r="O944">
        <f>[1]!s_profitnotice_changeratio($A944,$B$1)</f>
        <v>0</v>
      </c>
      <c r="P944">
        <f>IFERROR([1]!i_pq_pctchange($A944,TEXT(DATE(YEAR($B$1),1,1),"yyyy-mm-dd"),$B$1),"")</f>
        <v>7.8499255375964703</v>
      </c>
      <c r="Q944">
        <f>[1]!s_west_netprofit($A944,YEAR($B$1),$B$1,180)</f>
        <v>2015615385</v>
      </c>
      <c r="R944">
        <f>[1]!s_west_eps($A944,YEAR($B$1),$B$1,180)</f>
        <v>0.69520002603530895</v>
      </c>
      <c r="S944">
        <f>[1]!s_west_instnum_np($A944,YEAR($B$1),$B$1,180)</f>
        <v>13</v>
      </c>
      <c r="T944">
        <f>[1]!s_west_stdnetprofit($A944,YEAR($B$1),$B$1,180)</f>
        <v>611502049</v>
      </c>
      <c r="U944">
        <f>[1]!s_west_mediannetprofit($A944,YEAR($B$1),$B$1,180)</f>
        <v>1809000000</v>
      </c>
      <c r="V944">
        <f>[1]!s_west_maxnetprofit($A944,YEAR($B$1),$B$1,180)</f>
        <v>3296000000</v>
      </c>
      <c r="W944">
        <f>[1]!s_west_minnetprofit($A944,YEAR($B$1),$B$1,180)</f>
        <v>1110000000</v>
      </c>
      <c r="X944">
        <f>[1]!s_west_netprofit($A944,YEAR($B$1)+1,$B$1,180)</f>
        <v>3098692308</v>
      </c>
      <c r="Y944">
        <f>[1]!s_west_eps($A944,YEAR($B$1)+1,$B$1,180)</f>
        <v>1.0686999559402499</v>
      </c>
      <c r="Z944">
        <f>[1]!s_west_instnum_np($A944,YEAR($B$1)+1,$B$1,180)</f>
        <v>13</v>
      </c>
      <c r="AA944">
        <f>[1]!s_west_stdnetprofit($A944,YEAR($B$1)+1,$B$1,180)</f>
        <v>681054377</v>
      </c>
      <c r="AB944">
        <f>[1]!s_west_mediannetprofit($A944,YEAR($B$1)+1,$B$1,180)</f>
        <v>3075000000</v>
      </c>
      <c r="AC944">
        <f>[1]!s_west_maxnetprofit($A944,YEAR($B$1)+1,$B$1,180)</f>
        <v>4357000000</v>
      </c>
      <c r="AD944">
        <f>[1]!s_west_minnetprofit($A944,YEAR($B$1)+1,$B$1,180)</f>
        <v>2141000000</v>
      </c>
      <c r="AE944">
        <f>[1]!s_west_avgroe($A944,YEAR($B$1),$B$1,180)</f>
        <v>3.01769995689392</v>
      </c>
      <c r="AF944">
        <f>IFERROR([1]!s_info_indexweight($A944,$B$1,"000016.SH"),"")</f>
        <v>0</v>
      </c>
      <c r="AG944">
        <f>IFERROR([1]!s_info_indexweight($A944,$B$1,"000300.SH"),"")</f>
        <v>0</v>
      </c>
      <c r="AH944">
        <f>IFERROR([1]!s_info_indexweight($A944,$B$1,"000905.SH"),"")</f>
        <v>0.16</v>
      </c>
      <c r="AI944">
        <f>IFERROR([1]!s_info_indexweight($A944,$B$1,"000852.SH"),"")</f>
        <v>0</v>
      </c>
    </row>
    <row r="945" spans="1:35">
      <c r="A945" t="s">
        <v>977</v>
      </c>
      <c r="B945">
        <f>[1]!s_dq_close($A945,$B$1,3)</f>
        <v>5.69</v>
      </c>
      <c r="C945">
        <f>[1]!s_dq_volume($A945,$B$1)</f>
        <v>18798983</v>
      </c>
      <c r="D945">
        <f>[1]!s_dq_amount($A945,$B$1)</f>
        <v>107545511</v>
      </c>
      <c r="E945">
        <f>[1]!s_dq_turn($A945,$B$1)</f>
        <v>0.84927139168696397</v>
      </c>
      <c r="F945">
        <f>[1]!S_VAL_MV($A945,$B$1)</f>
        <v>12595056694.129999</v>
      </c>
      <c r="G945">
        <f>[1]!s_val_ev($A945,$B$1)</f>
        <v>12595056694.129999</v>
      </c>
      <c r="H945">
        <f>[1]!s_val_ev1($A945,$B$1)</f>
        <v>29894917785.810001</v>
      </c>
      <c r="I945">
        <f>IFERROR([1]!s_mq_amount($A945,$B$1),"")</f>
        <v>225079209</v>
      </c>
      <c r="J945">
        <f>[1]!s_val_pe_ttm($A945,$B$1)</f>
        <v>49.842170715332003</v>
      </c>
      <c r="K945">
        <f>[1]!s_val_pb_lf($A945,$B$1)</f>
        <v>0.629505455493927</v>
      </c>
      <c r="L945">
        <f>[1]!s_val_dividendyield2($A945,$B$1)</f>
        <v>0</v>
      </c>
      <c r="M945">
        <f>[1]!s_val_evtoebitda($A945,$B$1)</f>
        <v>0</v>
      </c>
      <c r="N945">
        <f>[1]!s_risk_betar24($A945,$B$1)</f>
        <v>1.95500004291534</v>
      </c>
      <c r="O945">
        <f>[1]!s_profitnotice_changeratio($A945,$B$1)</f>
        <v>0</v>
      </c>
      <c r="P945">
        <f>IFERROR([1]!i_pq_pctchange($A945,TEXT(DATE(YEAR($B$1),1,1),"yyyy-mm-dd"),$B$1),"")</f>
        <v>-14.04833836858</v>
      </c>
      <c r="Q945">
        <f>[1]!s_west_netprofit($A945,YEAR($B$1),$B$1,180)</f>
        <v>0</v>
      </c>
      <c r="R945">
        <f>[1]!s_west_eps($A945,YEAR($B$1),$B$1,180)</f>
        <v>0</v>
      </c>
      <c r="S945">
        <f>[1]!s_west_instnum_np($A945,YEAR($B$1),$B$1,180)</f>
        <v>0</v>
      </c>
      <c r="T945">
        <f>[1]!s_west_stdnetprofit($A945,YEAR($B$1),$B$1,180)</f>
        <v>0</v>
      </c>
      <c r="U945">
        <f>[1]!s_west_mediannetprofit($A945,YEAR($B$1),$B$1,180)</f>
        <v>0</v>
      </c>
      <c r="V945">
        <f>[1]!s_west_maxnetprofit($A945,YEAR($B$1),$B$1,180)</f>
        <v>0</v>
      </c>
      <c r="W945">
        <f>[1]!s_west_minnetprofit($A945,YEAR($B$1),$B$1,180)</f>
        <v>0</v>
      </c>
      <c r="X945">
        <f>[1]!s_west_netprofit($A945,YEAR($B$1)+1,$B$1,180)</f>
        <v>0</v>
      </c>
      <c r="Y945">
        <f>[1]!s_west_eps($A945,YEAR($B$1)+1,$B$1,180)</f>
        <v>0</v>
      </c>
      <c r="Z945">
        <f>[1]!s_west_instnum_np($A945,YEAR($B$1)+1,$B$1,180)</f>
        <v>0</v>
      </c>
      <c r="AA945">
        <f>[1]!s_west_stdnetprofit($A945,YEAR($B$1)+1,$B$1,180)</f>
        <v>0</v>
      </c>
      <c r="AB945">
        <f>[1]!s_west_mediannetprofit($A945,YEAR($B$1)+1,$B$1,180)</f>
        <v>0</v>
      </c>
      <c r="AC945">
        <f>[1]!s_west_maxnetprofit($A945,YEAR($B$1)+1,$B$1,180)</f>
        <v>0</v>
      </c>
      <c r="AD945">
        <f>[1]!s_west_minnetprofit($A945,YEAR($B$1)+1,$B$1,180)</f>
        <v>0</v>
      </c>
      <c r="AE945">
        <f>[1]!s_west_avgroe($A945,YEAR($B$1),$B$1,180)</f>
        <v>0</v>
      </c>
      <c r="AF945">
        <f>IFERROR([1]!s_info_indexweight($A945,$B$1,"000016.SH"),"")</f>
        <v>0</v>
      </c>
      <c r="AG945">
        <f>IFERROR([1]!s_info_indexweight($A945,$B$1,"000300.SH"),"")</f>
        <v>0</v>
      </c>
      <c r="AH945">
        <f>IFERROR([1]!s_info_indexweight($A945,$B$1,"000905.SH"),"")</f>
        <v>0</v>
      </c>
      <c r="AI945">
        <f>IFERROR([1]!s_info_indexweight($A945,$B$1,"000852.SH"),"")</f>
        <v>0.13600000000000001</v>
      </c>
    </row>
    <row r="946" spans="1:35">
      <c r="A946" t="s">
        <v>978</v>
      </c>
      <c r="B946">
        <f>[1]!s_dq_close($A946,$B$1,3)</f>
        <v>1.84</v>
      </c>
      <c r="C946">
        <f>[1]!s_dq_volume($A946,$B$1)</f>
        <v>1095833187</v>
      </c>
      <c r="D946">
        <f>[1]!s_dq_amount($A946,$B$1)</f>
        <v>2012303933</v>
      </c>
      <c r="E946">
        <f>[1]!s_dq_turn($A946,$B$1)</f>
        <v>5.02266492440351</v>
      </c>
      <c r="F946">
        <f>[1]!S_VAL_MV($A946,$B$1)</f>
        <v>40144686026.800003</v>
      </c>
      <c r="G946">
        <f>[1]!s_val_ev($A946,$B$1)</f>
        <v>40144686026.800003</v>
      </c>
      <c r="H946">
        <f>[1]!s_val_ev1($A946,$B$1)</f>
        <v>68465396192.800003</v>
      </c>
      <c r="I946">
        <f>IFERROR([1]!s_mq_amount($A946,$B$1),"")</f>
        <v>4733554889</v>
      </c>
      <c r="J946">
        <f>[1]!s_val_pe_ttm($A946,$B$1)</f>
        <v>182.98159790039099</v>
      </c>
      <c r="K946">
        <f>[1]!s_val_pb_lf($A946,$B$1)</f>
        <v>0.85566830635070801</v>
      </c>
      <c r="L946">
        <f>[1]!s_val_dividendyield2($A946,$B$1)</f>
        <v>0</v>
      </c>
      <c r="M946">
        <f>[1]!s_val_evtoebitda($A946,$B$1)</f>
        <v>12.731817490343801</v>
      </c>
      <c r="N946">
        <f>[1]!s_risk_betar24($A946,$B$1)</f>
        <v>0.906300008296967</v>
      </c>
      <c r="O946">
        <f>[1]!s_profitnotice_changeratio($A946,$B$1)</f>
        <v>0</v>
      </c>
      <c r="P946">
        <f>IFERROR([1]!i_pq_pctchange($A946,TEXT(DATE(YEAR($B$1),1,1),"yyyy-mm-dd"),$B$1),"")</f>
        <v>17.197452229299401</v>
      </c>
      <c r="Q946">
        <f>[1]!s_west_netprofit($A946,YEAR($B$1),$B$1,180)</f>
        <v>700233333</v>
      </c>
      <c r="R946">
        <f>[1]!s_west_eps($A946,YEAR($B$1),$B$1,180)</f>
        <v>3.2099999487400097E-2</v>
      </c>
      <c r="S946">
        <f>[1]!s_west_instnum_np($A946,YEAR($B$1),$B$1,180)</f>
        <v>6</v>
      </c>
      <c r="T946">
        <f>[1]!s_west_stdnetprofit($A946,YEAR($B$1),$B$1,180)</f>
        <v>202099794</v>
      </c>
      <c r="U946">
        <f>[1]!s_west_mediannetprofit($A946,YEAR($B$1),$B$1,180)</f>
        <v>655000000</v>
      </c>
      <c r="V946">
        <f>[1]!s_west_maxnetprofit($A946,YEAR($B$1),$B$1,180)</f>
        <v>948000000</v>
      </c>
      <c r="W946">
        <f>[1]!s_west_minnetprofit($A946,YEAR($B$1),$B$1,180)</f>
        <v>503000000</v>
      </c>
      <c r="X946">
        <f>[1]!s_west_netprofit($A946,YEAR($B$1)+1,$B$1,180)</f>
        <v>1244526667</v>
      </c>
      <c r="Y946">
        <f>[1]!s_west_eps($A946,YEAR($B$1)+1,$B$1,180)</f>
        <v>5.7000000029802302E-2</v>
      </c>
      <c r="Z946">
        <f>[1]!s_west_instnum_np($A946,YEAR($B$1)+1,$B$1,180)</f>
        <v>6</v>
      </c>
      <c r="AA946">
        <f>[1]!s_west_stdnetprofit($A946,YEAR($B$1)+1,$B$1,180)</f>
        <v>235871152</v>
      </c>
      <c r="AB946">
        <f>[1]!s_west_mediannetprofit($A946,YEAR($B$1)+1,$B$1,180)</f>
        <v>1152000000</v>
      </c>
      <c r="AC946">
        <f>[1]!s_west_maxnetprofit($A946,YEAR($B$1)+1,$B$1,180)</f>
        <v>1654000000</v>
      </c>
      <c r="AD946">
        <f>[1]!s_west_minnetprofit($A946,YEAR($B$1)+1,$B$1,180)</f>
        <v>1003000000</v>
      </c>
      <c r="AE946">
        <f>[1]!s_west_avgroe($A946,YEAR($B$1),$B$1,180)</f>
        <v>1.83399999141693</v>
      </c>
      <c r="AF946">
        <f>IFERROR([1]!s_info_indexweight($A946,$B$1,"000016.SH"),"")</f>
        <v>0</v>
      </c>
      <c r="AG946">
        <f>IFERROR([1]!s_info_indexweight($A946,$B$1,"000300.SH"),"")</f>
        <v>0</v>
      </c>
      <c r="AH946">
        <f>IFERROR([1]!s_info_indexweight($A946,$B$1,"000905.SH"),"")</f>
        <v>0.377</v>
      </c>
      <c r="AI946">
        <f>IFERROR([1]!s_info_indexweight($A946,$B$1,"000852.SH"),"")</f>
        <v>0</v>
      </c>
    </row>
    <row r="947" spans="1:35">
      <c r="A947" t="s">
        <v>979</v>
      </c>
      <c r="B947">
        <f>[1]!s_dq_close($A947,$B$1,3)</f>
        <v>10.4</v>
      </c>
      <c r="C947">
        <f>[1]!s_dq_volume($A947,$B$1)</f>
        <v>64650860</v>
      </c>
      <c r="D947">
        <f>[1]!s_dq_amount($A947,$B$1)</f>
        <v>685907040</v>
      </c>
      <c r="E947">
        <f>[1]!s_dq_turn($A947,$B$1)</f>
        <v>6.7378821845685204</v>
      </c>
      <c r="F947">
        <f>[1]!S_VAL_MV($A947,$B$1)</f>
        <v>9978935896.7999992</v>
      </c>
      <c r="G947">
        <f>[1]!s_val_ev($A947,$B$1)</f>
        <v>9978935896.7999992</v>
      </c>
      <c r="H947">
        <f>[1]!s_val_ev1($A947,$B$1)</f>
        <v>10180229627.540001</v>
      </c>
      <c r="I947">
        <f>IFERROR([1]!s_mq_amount($A947,$B$1),"")</f>
        <v>2040080522</v>
      </c>
      <c r="J947">
        <f>[1]!s_val_pe_ttm($A947,$B$1)</f>
        <v>-52.039970397949197</v>
      </c>
      <c r="K947">
        <f>[1]!s_val_pb_lf($A947,$B$1)</f>
        <v>4.1583433151245099</v>
      </c>
      <c r="L947">
        <f>[1]!s_val_dividendyield2($A947,$B$1)</f>
        <v>0.189423076923077</v>
      </c>
      <c r="M947">
        <f>[1]!s_val_evtoebitda($A947,$B$1)</f>
        <v>-121.187411162299</v>
      </c>
      <c r="N947">
        <f>[1]!s_risk_betar24($A947,$B$1)</f>
        <v>0.86440002918243397</v>
      </c>
      <c r="O947">
        <f>[1]!s_profitnotice_changeratio($A947,$B$1)</f>
        <v>0</v>
      </c>
      <c r="P947">
        <f>IFERROR([1]!i_pq_pctchange($A947,TEXT(DATE(YEAR($B$1),1,1),"yyyy-mm-dd"),$B$1),"")</f>
        <v>19.1294387170676</v>
      </c>
      <c r="Q947">
        <f>[1]!s_west_netprofit($A947,YEAR($B$1),$B$1,180)</f>
        <v>0</v>
      </c>
      <c r="R947">
        <f>[1]!s_west_eps($A947,YEAR($B$1),$B$1,180)</f>
        <v>0</v>
      </c>
      <c r="S947">
        <f>[1]!s_west_instnum_np($A947,YEAR($B$1),$B$1,180)</f>
        <v>0</v>
      </c>
      <c r="T947">
        <f>[1]!s_west_stdnetprofit($A947,YEAR($B$1),$B$1,180)</f>
        <v>0</v>
      </c>
      <c r="U947">
        <f>[1]!s_west_mediannetprofit($A947,YEAR($B$1),$B$1,180)</f>
        <v>0</v>
      </c>
      <c r="V947">
        <f>[1]!s_west_maxnetprofit($A947,YEAR($B$1),$B$1,180)</f>
        <v>0</v>
      </c>
      <c r="W947">
        <f>[1]!s_west_minnetprofit($A947,YEAR($B$1),$B$1,180)</f>
        <v>0</v>
      </c>
      <c r="X947">
        <f>[1]!s_west_netprofit($A947,YEAR($B$1)+1,$B$1,180)</f>
        <v>0</v>
      </c>
      <c r="Y947">
        <f>[1]!s_west_eps($A947,YEAR($B$1)+1,$B$1,180)</f>
        <v>0</v>
      </c>
      <c r="Z947">
        <f>[1]!s_west_instnum_np($A947,YEAR($B$1)+1,$B$1,180)</f>
        <v>0</v>
      </c>
      <c r="AA947">
        <f>[1]!s_west_stdnetprofit($A947,YEAR($B$1)+1,$B$1,180)</f>
        <v>0</v>
      </c>
      <c r="AB947">
        <f>[1]!s_west_mediannetprofit($A947,YEAR($B$1)+1,$B$1,180)</f>
        <v>0</v>
      </c>
      <c r="AC947">
        <f>[1]!s_west_maxnetprofit($A947,YEAR($B$1)+1,$B$1,180)</f>
        <v>0</v>
      </c>
      <c r="AD947">
        <f>[1]!s_west_minnetprofit($A947,YEAR($B$1)+1,$B$1,180)</f>
        <v>0</v>
      </c>
      <c r="AE947">
        <f>[1]!s_west_avgroe($A947,YEAR($B$1),$B$1,180)</f>
        <v>0</v>
      </c>
      <c r="AF947">
        <f>IFERROR([1]!s_info_indexweight($A947,$B$1,"000016.SH"),"")</f>
        <v>0</v>
      </c>
      <c r="AG947">
        <f>IFERROR([1]!s_info_indexweight($A947,$B$1,"000300.SH"),"")</f>
        <v>0</v>
      </c>
      <c r="AH947">
        <f>IFERROR([1]!s_info_indexweight($A947,$B$1,"000905.SH"),"")</f>
        <v>0</v>
      </c>
      <c r="AI947">
        <f>IFERROR([1]!s_info_indexweight($A947,$B$1,"000852.SH"),"")</f>
        <v>9.2999999999999999E-2</v>
      </c>
    </row>
    <row r="948" spans="1:35">
      <c r="A948" t="s">
        <v>980</v>
      </c>
      <c r="B948">
        <f>[1]!s_dq_close($A948,$B$1,3)</f>
        <v>38.229999999999997</v>
      </c>
      <c r="C948">
        <f>[1]!s_dq_volume($A948,$B$1)</f>
        <v>126435854</v>
      </c>
      <c r="D948">
        <f>[1]!s_dq_amount($A948,$B$1)</f>
        <v>4742709748</v>
      </c>
      <c r="E948">
        <f>[1]!s_dq_turn($A948,$B$1)</f>
        <v>4.6832498393022002</v>
      </c>
      <c r="F948">
        <f>[1]!S_VAL_MV($A948,$B$1)</f>
        <v>103211292676.63</v>
      </c>
      <c r="G948">
        <f>[1]!s_val_ev($A948,$B$1)</f>
        <v>103211292676.63</v>
      </c>
      <c r="H948">
        <f>[1]!s_val_ev1($A948,$B$1)</f>
        <v>110743849083.5</v>
      </c>
      <c r="I948">
        <f>IFERROR([1]!s_mq_amount($A948,$B$1),"")</f>
        <v>7722738600</v>
      </c>
      <c r="J948">
        <f>[1]!s_val_pe_ttm($A948,$B$1)</f>
        <v>24.885473251342798</v>
      </c>
      <c r="K948">
        <f>[1]!s_val_pb_lf($A948,$B$1)</f>
        <v>4.7753496170043901</v>
      </c>
      <c r="L948">
        <f>[1]!s_val_dividendyield2($A948,$B$1)</f>
        <v>1.0724561862411699</v>
      </c>
      <c r="M948">
        <f>[1]!s_val_evtoebitda($A948,$B$1)</f>
        <v>15.921320498610999</v>
      </c>
      <c r="N948">
        <f>[1]!s_risk_betar24($A948,$B$1)</f>
        <v>2.3234000205993701</v>
      </c>
      <c r="O948">
        <f>[1]!s_profitnotice_changeratio($A948,$B$1)</f>
        <v>0</v>
      </c>
      <c r="P948">
        <f>IFERROR([1]!i_pq_pctchange($A948,TEXT(DATE(YEAR($B$1),1,1),"yyyy-mm-dd"),$B$1),"")</f>
        <v>-5.55370989360204E-2</v>
      </c>
      <c r="Q948">
        <f>[1]!s_west_netprofit($A948,YEAR($B$1),$B$1,180)</f>
        <v>5867442105</v>
      </c>
      <c r="R948">
        <f>[1]!s_west_eps($A948,YEAR($B$1),$B$1,180)</f>
        <v>2.17330002784729</v>
      </c>
      <c r="S948">
        <f>[1]!s_west_instnum_np($A948,YEAR($B$1),$B$1,180)</f>
        <v>19</v>
      </c>
      <c r="T948">
        <f>[1]!s_west_stdnetprofit($A948,YEAR($B$1),$B$1,180)</f>
        <v>467231501</v>
      </c>
      <c r="U948">
        <f>[1]!s_west_mediannetprofit($A948,YEAR($B$1),$B$1,180)</f>
        <v>5888000000</v>
      </c>
      <c r="V948">
        <f>[1]!s_west_maxnetprofit($A948,YEAR($B$1),$B$1,180)</f>
        <v>7285000000</v>
      </c>
      <c r="W948">
        <f>[1]!s_west_minnetprofit($A948,YEAR($B$1),$B$1,180)</f>
        <v>5135690000</v>
      </c>
      <c r="X948">
        <f>[1]!s_west_netprofit($A948,YEAR($B$1)+1,$B$1,180)</f>
        <v>6951723158</v>
      </c>
      <c r="Y948">
        <f>[1]!s_west_eps($A948,YEAR($B$1)+1,$B$1,180)</f>
        <v>2.5750000476837198</v>
      </c>
      <c r="Z948">
        <f>[1]!s_west_instnum_np($A948,YEAR($B$1)+1,$B$1,180)</f>
        <v>19</v>
      </c>
      <c r="AA948">
        <f>[1]!s_west_stdnetprofit($A948,YEAR($B$1)+1,$B$1,180)</f>
        <v>726239044</v>
      </c>
      <c r="AB948">
        <f>[1]!s_west_mediannetprofit($A948,YEAR($B$1)+1,$B$1,180)</f>
        <v>6845520000</v>
      </c>
      <c r="AC948">
        <f>[1]!s_west_maxnetprofit($A948,YEAR($B$1)+1,$B$1,180)</f>
        <v>8535000000</v>
      </c>
      <c r="AD948">
        <f>[1]!s_west_minnetprofit($A948,YEAR($B$1)+1,$B$1,180)</f>
        <v>5606270000</v>
      </c>
      <c r="AE948">
        <f>[1]!s_west_avgroe($A948,YEAR($B$1),$B$1,180)</f>
        <v>23.496799468994102</v>
      </c>
      <c r="AF948">
        <f>IFERROR([1]!s_info_indexweight($A948,$B$1,"000016.SH"),"")</f>
        <v>0</v>
      </c>
      <c r="AG948">
        <f>IFERROR([1]!s_info_indexweight($A948,$B$1,"000300.SH"),"")</f>
        <v>0.18540000000000001</v>
      </c>
      <c r="AH948">
        <f>IFERROR([1]!s_info_indexweight($A948,$B$1,"000905.SH"),"")</f>
        <v>0</v>
      </c>
      <c r="AI948">
        <f>IFERROR([1]!s_info_indexweight($A948,$B$1,"000852.SH"),"")</f>
        <v>0</v>
      </c>
    </row>
    <row r="949" spans="1:35">
      <c r="A949" t="s">
        <v>981</v>
      </c>
      <c r="B949">
        <f>[1]!s_dq_close($A949,$B$1,3)</f>
        <v>13.25</v>
      </c>
      <c r="C949">
        <f>[1]!s_dq_volume($A949,$B$1)</f>
        <v>8350975</v>
      </c>
      <c r="D949">
        <f>[1]!s_dq_amount($A949,$B$1)</f>
        <v>111373689</v>
      </c>
      <c r="E949">
        <f>[1]!s_dq_turn($A949,$B$1)</f>
        <v>0.422327075516999</v>
      </c>
      <c r="F949">
        <f>[1]!S_VAL_MV($A949,$B$1)</f>
        <v>26200171659.5</v>
      </c>
      <c r="G949">
        <f>[1]!s_val_ev($A949,$B$1)</f>
        <v>26200171659.5</v>
      </c>
      <c r="H949">
        <f>[1]!s_val_ev1($A949,$B$1)</f>
        <v>26291968933.93</v>
      </c>
      <c r="I949">
        <f>IFERROR([1]!s_mq_amount($A949,$B$1),"")</f>
        <v>260205989</v>
      </c>
      <c r="J949">
        <f>[1]!s_val_pe_ttm($A949,$B$1)</f>
        <v>26.9394340515137</v>
      </c>
      <c r="K949">
        <f>[1]!s_val_pb_lf($A949,$B$1)</f>
        <v>2.2086265087127699</v>
      </c>
      <c r="L949">
        <f>[1]!s_val_dividendyield2($A949,$B$1)</f>
        <v>1.88679245283019</v>
      </c>
      <c r="M949">
        <f>[1]!s_val_evtoebitda($A949,$B$1)</f>
        <v>10.722110118469701</v>
      </c>
      <c r="N949">
        <f>[1]!s_risk_betar24($A949,$B$1)</f>
        <v>0.421900004148483</v>
      </c>
      <c r="O949">
        <f>[1]!s_profitnotice_changeratio($A949,$B$1)</f>
        <v>0</v>
      </c>
      <c r="P949">
        <f>IFERROR([1]!i_pq_pctchange($A949,TEXT(DATE(YEAR($B$1),1,1),"yyyy-mm-dd"),$B$1),"")</f>
        <v>-18.9106487148103</v>
      </c>
      <c r="Q949">
        <f>[1]!s_west_netprofit($A949,YEAR($B$1),$B$1,180)</f>
        <v>1161311111</v>
      </c>
      <c r="R949">
        <f>[1]!s_west_eps($A949,YEAR($B$1),$B$1,180)</f>
        <v>0.58730000257492099</v>
      </c>
      <c r="S949">
        <f>[1]!s_west_instnum_np($A949,YEAR($B$1),$B$1,180)</f>
        <v>9</v>
      </c>
      <c r="T949">
        <f>[1]!s_west_stdnetprofit($A949,YEAR($B$1),$B$1,180)</f>
        <v>209357042</v>
      </c>
      <c r="U949">
        <f>[1]!s_west_mediannetprofit($A949,YEAR($B$1),$B$1,180)</f>
        <v>1186000000</v>
      </c>
      <c r="V949">
        <f>[1]!s_west_maxnetprofit($A949,YEAR($B$1),$B$1,180)</f>
        <v>1551000000</v>
      </c>
      <c r="W949">
        <f>[1]!s_west_minnetprofit($A949,YEAR($B$1),$B$1,180)</f>
        <v>857000000</v>
      </c>
      <c r="X949">
        <f>[1]!s_west_netprofit($A949,YEAR($B$1)+1,$B$1,180)</f>
        <v>1325738889</v>
      </c>
      <c r="Y949">
        <f>[1]!s_west_eps($A949,YEAR($B$1)+1,$B$1,180)</f>
        <v>0.67049998044967696</v>
      </c>
      <c r="Z949">
        <f>[1]!s_west_instnum_np($A949,YEAR($B$1)+1,$B$1,180)</f>
        <v>9</v>
      </c>
      <c r="AA949">
        <f>[1]!s_west_stdnetprofit($A949,YEAR($B$1)+1,$B$1,180)</f>
        <v>240939077</v>
      </c>
      <c r="AB949">
        <f>[1]!s_west_mediannetprofit($A949,YEAR($B$1)+1,$B$1,180)</f>
        <v>1371000000</v>
      </c>
      <c r="AC949">
        <f>[1]!s_west_maxnetprofit($A949,YEAR($B$1)+1,$B$1,180)</f>
        <v>1779000000</v>
      </c>
      <c r="AD949">
        <f>[1]!s_west_minnetprofit($A949,YEAR($B$1)+1,$B$1,180)</f>
        <v>988000000</v>
      </c>
      <c r="AE949">
        <f>[1]!s_west_avgroe($A949,YEAR($B$1),$B$1,180)</f>
        <v>9.4750003814697301</v>
      </c>
      <c r="AF949">
        <f>IFERROR([1]!s_info_indexweight($A949,$B$1,"000016.SH"),"")</f>
        <v>0</v>
      </c>
      <c r="AG949">
        <f>IFERROR([1]!s_info_indexweight($A949,$B$1,"000300.SH"),"")</f>
        <v>5.04E-2</v>
      </c>
      <c r="AH949">
        <f>IFERROR([1]!s_info_indexweight($A949,$B$1,"000905.SH"),"")</f>
        <v>0</v>
      </c>
      <c r="AI949">
        <f>IFERROR([1]!s_info_indexweight($A949,$B$1,"000852.SH"),"")</f>
        <v>0</v>
      </c>
    </row>
    <row r="950" spans="1:35">
      <c r="A950" t="s">
        <v>982</v>
      </c>
      <c r="B950">
        <f>[1]!s_dq_close($A950,$B$1,3)</f>
        <v>6.91</v>
      </c>
      <c r="C950">
        <f>[1]!s_dq_volume($A950,$B$1)</f>
        <v>71156160</v>
      </c>
      <c r="D950">
        <f>[1]!s_dq_amount($A950,$B$1)</f>
        <v>489151330</v>
      </c>
      <c r="E950">
        <f>[1]!s_dq_turn($A950,$B$1)</f>
        <v>3.7391646988745402</v>
      </c>
      <c r="F950">
        <f>[1]!S_VAL_MV($A950,$B$1)</f>
        <v>13149703348.129999</v>
      </c>
      <c r="G950">
        <f>[1]!s_val_ev($A950,$B$1)</f>
        <v>13149703348.129999</v>
      </c>
      <c r="H950">
        <f>[1]!s_val_ev1($A950,$B$1)</f>
        <v>14639649178.68</v>
      </c>
      <c r="I950">
        <f>IFERROR([1]!s_mq_amount($A950,$B$1),"")</f>
        <v>1209710797</v>
      </c>
      <c r="J950">
        <f>[1]!s_val_pe_ttm($A950,$B$1)</f>
        <v>28.1748237609863</v>
      </c>
      <c r="K950">
        <f>[1]!s_val_pb_lf($A950,$B$1)</f>
        <v>1.7931282520294201</v>
      </c>
      <c r="L950">
        <f>[1]!s_val_dividendyield2($A950,$B$1)</f>
        <v>1.2011577424023201</v>
      </c>
      <c r="M950">
        <f>[1]!s_val_evtoebitda($A950,$B$1)</f>
        <v>10.760883410401499</v>
      </c>
      <c r="N950">
        <f>[1]!s_risk_betar24($A950,$B$1)</f>
        <v>-0.19149999320507</v>
      </c>
      <c r="O950">
        <f>[1]!s_profitnotice_changeratio($A950,$B$1)</f>
        <v>0</v>
      </c>
      <c r="P950">
        <f>IFERROR([1]!i_pq_pctchange($A950,TEXT(DATE(YEAR($B$1),1,1),"yyyy-mm-dd"),$B$1),"")</f>
        <v>27.490774907749099</v>
      </c>
      <c r="Q950">
        <f>[1]!s_west_netprofit($A950,YEAR($B$1),$B$1,180)</f>
        <v>636470000</v>
      </c>
      <c r="R950">
        <f>[1]!s_west_eps($A950,YEAR($B$1),$B$1,180)</f>
        <v>0.33450001478195202</v>
      </c>
      <c r="S950">
        <f>[1]!s_west_instnum_np($A950,YEAR($B$1),$B$1,180)</f>
        <v>5</v>
      </c>
      <c r="T950">
        <f>[1]!s_west_stdnetprofit($A950,YEAR($B$1),$B$1,180)</f>
        <v>70191556</v>
      </c>
      <c r="U950">
        <f>[1]!s_west_mediannetprofit($A950,YEAR($B$1),$B$1,180)</f>
        <v>604000000</v>
      </c>
      <c r="V950">
        <f>[1]!s_west_maxnetprofit($A950,YEAR($B$1),$B$1,180)</f>
        <v>757000000</v>
      </c>
      <c r="W950">
        <f>[1]!s_west_minnetprofit($A950,YEAR($B$1),$B$1,180)</f>
        <v>588350000</v>
      </c>
      <c r="X950">
        <f>[1]!s_west_netprofit($A950,YEAR($B$1)+1,$B$1,180)</f>
        <v>662600000</v>
      </c>
      <c r="Y950">
        <f>[1]!s_west_eps($A950,YEAR($B$1)+1,$B$1,180)</f>
        <v>0.348199993371964</v>
      </c>
      <c r="Z950">
        <f>[1]!s_west_instnum_np($A950,YEAR($B$1)+1,$B$1,180)</f>
        <v>4</v>
      </c>
      <c r="AA950">
        <f>[1]!s_west_stdnetprofit($A950,YEAR($B$1)+1,$B$1,180)</f>
        <v>27450597</v>
      </c>
      <c r="AB950">
        <f>[1]!s_west_mediannetprofit($A950,YEAR($B$1)+1,$B$1,180)</f>
        <v>651485000</v>
      </c>
      <c r="AC950">
        <f>[1]!s_west_maxnetprofit($A950,YEAR($B$1)+1,$B$1,180)</f>
        <v>703430000</v>
      </c>
      <c r="AD950">
        <f>[1]!s_west_minnetprofit($A950,YEAR($B$1)+1,$B$1,180)</f>
        <v>644000000</v>
      </c>
      <c r="AE950">
        <f>[1]!s_west_avgroe($A950,YEAR($B$1),$B$1,180)</f>
        <v>8.7100000381469709</v>
      </c>
      <c r="AF950">
        <f>IFERROR([1]!s_info_indexweight($A950,$B$1,"000016.SH"),"")</f>
        <v>0</v>
      </c>
      <c r="AG950">
        <f>IFERROR([1]!s_info_indexweight($A950,$B$1,"000300.SH"),"")</f>
        <v>0</v>
      </c>
      <c r="AH950">
        <f>IFERROR([1]!s_info_indexweight($A950,$B$1,"000905.SH"),"")</f>
        <v>0</v>
      </c>
      <c r="AI950">
        <f>IFERROR([1]!s_info_indexweight($A950,$B$1,"000852.SH"),"")</f>
        <v>5.7000000000000002E-2</v>
      </c>
    </row>
    <row r="951" spans="1:35">
      <c r="A951" t="s">
        <v>983</v>
      </c>
      <c r="B951">
        <f>[1]!s_dq_close($A951,$B$1,3)</f>
        <v>3</v>
      </c>
      <c r="C951">
        <f>[1]!s_dq_volume($A951,$B$1)</f>
        <v>149637221</v>
      </c>
      <c r="D951">
        <f>[1]!s_dq_amount($A951,$B$1)</f>
        <v>445014256</v>
      </c>
      <c r="E951">
        <f>[1]!s_dq_turn($A951,$B$1)</f>
        <v>1.8899792111523499</v>
      </c>
      <c r="F951">
        <f>[1]!S_VAL_MV($A951,$B$1)</f>
        <v>23752201101</v>
      </c>
      <c r="G951">
        <f>[1]!s_val_ev($A951,$B$1)</f>
        <v>23752201101</v>
      </c>
      <c r="H951">
        <f>[1]!s_val_ev1($A951,$B$1)</f>
        <v>28959780415.080002</v>
      </c>
      <c r="I951">
        <f>IFERROR([1]!s_mq_amount($A951,$B$1),"")</f>
        <v>909973330</v>
      </c>
      <c r="J951">
        <f>[1]!s_val_pe_ttm($A951,$B$1)</f>
        <v>16.614652633666999</v>
      </c>
      <c r="K951">
        <f>[1]!s_val_pb_lf($A951,$B$1)</f>
        <v>1.4759551286697401</v>
      </c>
      <c r="L951">
        <f>[1]!s_val_dividendyield2($A951,$B$1)</f>
        <v>0</v>
      </c>
      <c r="M951">
        <f>[1]!s_val_evtoebitda($A951,$B$1)</f>
        <v>5.5224749585676198</v>
      </c>
      <c r="N951">
        <f>[1]!s_risk_betar24($A951,$B$1)</f>
        <v>1.2200000286102299</v>
      </c>
      <c r="O951">
        <f>[1]!s_profitnotice_changeratio($A951,$B$1)</f>
        <v>0</v>
      </c>
      <c r="P951">
        <f>IFERROR([1]!i_pq_pctchange($A951,TEXT(DATE(YEAR($B$1),1,1),"yyyy-mm-dd"),$B$1),"")</f>
        <v>2.7397260273972699</v>
      </c>
      <c r="Q951">
        <f>[1]!s_west_netprofit($A951,YEAR($B$1),$B$1,180)</f>
        <v>2030190000</v>
      </c>
      <c r="R951">
        <f>[1]!s_west_eps($A951,YEAR($B$1),$B$1,180)</f>
        <v>0.25639998912811302</v>
      </c>
      <c r="S951">
        <f>[1]!s_west_instnum_np($A951,YEAR($B$1),$B$1,180)</f>
        <v>4</v>
      </c>
      <c r="T951">
        <f>[1]!s_west_stdnetprofit($A951,YEAR($B$1),$B$1,180)</f>
        <v>98175681</v>
      </c>
      <c r="U951">
        <f>[1]!s_west_mediannetprofit($A951,YEAR($B$1),$B$1,180)</f>
        <v>2025380000</v>
      </c>
      <c r="V951">
        <f>[1]!s_west_maxnetprofit($A951,YEAR($B$1),$B$1,180)</f>
        <v>2155000000</v>
      </c>
      <c r="W951">
        <f>[1]!s_west_minnetprofit($A951,YEAR($B$1),$B$1,180)</f>
        <v>1915000000</v>
      </c>
      <c r="X951">
        <f>[1]!s_west_netprofit($A951,YEAR($B$1)+1,$B$1,180)</f>
        <v>2758440000</v>
      </c>
      <c r="Y951">
        <f>[1]!s_west_eps($A951,YEAR($B$1)+1,$B$1,180)</f>
        <v>0.34839999675750699</v>
      </c>
      <c r="Z951">
        <f>[1]!s_west_instnum_np($A951,YEAR($B$1)+1,$B$1,180)</f>
        <v>4</v>
      </c>
      <c r="AA951">
        <f>[1]!s_west_stdnetprofit($A951,YEAR($B$1)+1,$B$1,180)</f>
        <v>205210074</v>
      </c>
      <c r="AB951">
        <f>[1]!s_west_mediannetprofit($A951,YEAR($B$1)+1,$B$1,180)</f>
        <v>2708000000</v>
      </c>
      <c r="AC951">
        <f>[1]!s_west_maxnetprofit($A951,YEAR($B$1)+1,$B$1,180)</f>
        <v>3048000000</v>
      </c>
      <c r="AD951">
        <f>[1]!s_west_minnetprofit($A951,YEAR($B$1)+1,$B$1,180)</f>
        <v>2569760000</v>
      </c>
      <c r="AE951">
        <f>[1]!s_west_avgroe($A951,YEAR($B$1),$B$1,180)</f>
        <v>11.2799997329712</v>
      </c>
      <c r="AF951">
        <f>IFERROR([1]!s_info_indexweight($A951,$B$1,"000016.SH"),"")</f>
        <v>0</v>
      </c>
      <c r="AG951">
        <f>IFERROR([1]!s_info_indexweight($A951,$B$1,"000300.SH"),"")</f>
        <v>0</v>
      </c>
      <c r="AH951">
        <f>IFERROR([1]!s_info_indexweight($A951,$B$1,"000905.SH"),"")</f>
        <v>0.13200000000000001</v>
      </c>
      <c r="AI951">
        <f>IFERROR([1]!s_info_indexweight($A951,$B$1,"000852.SH"),"")</f>
        <v>0</v>
      </c>
    </row>
    <row r="952" spans="1:35">
      <c r="A952" t="s">
        <v>984</v>
      </c>
      <c r="B952">
        <f>[1]!s_dq_close($A952,$B$1,3)</f>
        <v>6.92</v>
      </c>
      <c r="C952">
        <f>[1]!s_dq_volume($A952,$B$1)</f>
        <v>13972361</v>
      </c>
      <c r="D952">
        <f>[1]!s_dq_amount($A952,$B$1)</f>
        <v>96157206</v>
      </c>
      <c r="E952">
        <f>[1]!s_dq_turn($A952,$B$1)</f>
        <v>0.61746999969568805</v>
      </c>
      <c r="F952">
        <f>[1]!S_VAL_MV($A952,$B$1)</f>
        <v>15658856003.959999</v>
      </c>
      <c r="G952">
        <f>[1]!s_val_ev($A952,$B$1)</f>
        <v>15658856003.959999</v>
      </c>
      <c r="H952">
        <f>[1]!s_val_ev1($A952,$B$1)</f>
        <v>17651950278.389999</v>
      </c>
      <c r="I952">
        <f>IFERROR([1]!s_mq_amount($A952,$B$1),"")</f>
        <v>222561456</v>
      </c>
      <c r="J952">
        <f>[1]!s_val_pe_ttm($A952,$B$1)</f>
        <v>26.072732925415</v>
      </c>
      <c r="K952">
        <f>[1]!s_val_pb_lf($A952,$B$1)</f>
        <v>1.30770659446716</v>
      </c>
      <c r="L952">
        <f>[1]!s_val_dividendyield2($A952,$B$1)</f>
        <v>2.84124330977619</v>
      </c>
      <c r="M952">
        <f>[1]!s_val_evtoebitda($A952,$B$1)</f>
        <v>7.4588854478695898</v>
      </c>
      <c r="N952">
        <f>[1]!s_risk_betar24($A952,$B$1)</f>
        <v>0.74529999494552601</v>
      </c>
      <c r="O952">
        <f>[1]!s_profitnotice_changeratio($A952,$B$1)</f>
        <v>0</v>
      </c>
      <c r="P952">
        <f>IFERROR([1]!i_pq_pctchange($A952,TEXT(DATE(YEAR($B$1),1,1),"yyyy-mm-dd"),$B$1),"")</f>
        <v>-1.5647226173542099</v>
      </c>
      <c r="Q952">
        <f>[1]!s_west_netprofit($A952,YEAR($B$1),$B$1,180)</f>
        <v>759965000</v>
      </c>
      <c r="R952">
        <f>[1]!s_west_eps($A952,YEAR($B$1),$B$1,180)</f>
        <v>0.33579999208450301</v>
      </c>
      <c r="S952">
        <f>[1]!s_west_instnum_np($A952,YEAR($B$1),$B$1,180)</f>
        <v>6</v>
      </c>
      <c r="T952">
        <f>[1]!s_west_stdnetprofit($A952,YEAR($B$1),$B$1,180)</f>
        <v>82957407</v>
      </c>
      <c r="U952">
        <f>[1]!s_west_mediannetprofit($A952,YEAR($B$1),$B$1,180)</f>
        <v>755500000</v>
      </c>
      <c r="V952">
        <f>[1]!s_west_maxnetprofit($A952,YEAR($B$1),$B$1,180)</f>
        <v>898790000</v>
      </c>
      <c r="W952">
        <f>[1]!s_west_minnetprofit($A952,YEAR($B$1),$B$1,180)</f>
        <v>652000000</v>
      </c>
      <c r="X952">
        <f>[1]!s_west_netprofit($A952,YEAR($B$1)+1,$B$1,180)</f>
        <v>811833333</v>
      </c>
      <c r="Y952">
        <f>[1]!s_west_eps($A952,YEAR($B$1)+1,$B$1,180)</f>
        <v>0.35879999399185197</v>
      </c>
      <c r="Z952">
        <f>[1]!s_west_instnum_np($A952,YEAR($B$1)+1,$B$1,180)</f>
        <v>6</v>
      </c>
      <c r="AA952">
        <f>[1]!s_west_stdnetprofit($A952,YEAR($B$1)+1,$B$1,180)</f>
        <v>74477961</v>
      </c>
      <c r="AB952">
        <f>[1]!s_west_mediannetprofit($A952,YEAR($B$1)+1,$B$1,180)</f>
        <v>812500000</v>
      </c>
      <c r="AC952">
        <f>[1]!s_west_maxnetprofit($A952,YEAR($B$1)+1,$B$1,180)</f>
        <v>937000000</v>
      </c>
      <c r="AD952">
        <f>[1]!s_west_minnetprofit($A952,YEAR($B$1)+1,$B$1,180)</f>
        <v>704000000</v>
      </c>
      <c r="AE952">
        <f>[1]!s_west_avgroe($A952,YEAR($B$1),$B$1,180)</f>
        <v>6.4899997711181596</v>
      </c>
      <c r="AF952">
        <f>IFERROR([1]!s_info_indexweight($A952,$B$1,"000016.SH"),"")</f>
        <v>0</v>
      </c>
      <c r="AG952">
        <f>IFERROR([1]!s_info_indexweight($A952,$B$1,"000300.SH"),"")</f>
        <v>0</v>
      </c>
      <c r="AH952">
        <f>IFERROR([1]!s_info_indexweight($A952,$B$1,"000905.SH"),"")</f>
        <v>0</v>
      </c>
      <c r="AI952">
        <f>IFERROR([1]!s_info_indexweight($A952,$B$1,"000852.SH"),"")</f>
        <v>0.05</v>
      </c>
    </row>
    <row r="953" spans="1:35">
      <c r="A953" t="s">
        <v>985</v>
      </c>
      <c r="B953">
        <f>[1]!s_dq_close($A953,$B$1,3)</f>
        <v>2.58</v>
      </c>
      <c r="C953">
        <f>[1]!s_dq_volume($A953,$B$1)</f>
        <v>125771360</v>
      </c>
      <c r="D953">
        <f>[1]!s_dq_amount($A953,$B$1)</f>
        <v>324805592</v>
      </c>
      <c r="E953">
        <f>[1]!s_dq_turn($A953,$B$1)</f>
        <v>1.41539739885051</v>
      </c>
      <c r="F953">
        <f>[1]!S_VAL_MV($A953,$B$1)</f>
        <v>22925724539.52</v>
      </c>
      <c r="G953">
        <f>[1]!s_val_ev($A953,$B$1)</f>
        <v>22925724539.52</v>
      </c>
      <c r="H953">
        <f>[1]!s_val_ev1($A953,$B$1)</f>
        <v>106113088803.55</v>
      </c>
      <c r="I953">
        <f>IFERROR([1]!s_mq_amount($A953,$B$1),"")</f>
        <v>766501836</v>
      </c>
      <c r="J953">
        <f>[1]!s_val_pe_ttm($A953,$B$1)</f>
        <v>16.1730041503906</v>
      </c>
      <c r="K953">
        <f>[1]!s_val_pb_lf($A953,$B$1)</f>
        <v>0.732335925102234</v>
      </c>
      <c r="L953">
        <f>[1]!s_val_dividendyield2($A953,$B$1)</f>
        <v>2.32558139534884</v>
      </c>
      <c r="M953">
        <f>[1]!s_val_evtoebitda($A953,$B$1)</f>
        <v>2.9153139534116499</v>
      </c>
      <c r="N953">
        <f>[1]!s_risk_betar24($A953,$B$1)</f>
        <v>1.1757999658584599</v>
      </c>
      <c r="O953">
        <f>[1]!s_profitnotice_changeratio($A953,$B$1)</f>
        <v>0</v>
      </c>
      <c r="P953">
        <f>IFERROR([1]!i_pq_pctchange($A953,TEXT(DATE(YEAR($B$1),1,1),"yyyy-mm-dd"),$B$1),"")</f>
        <v>-2.6415094339622498</v>
      </c>
      <c r="Q953">
        <f>[1]!s_west_netprofit($A953,YEAR($B$1),$B$1,180)</f>
        <v>1258000000</v>
      </c>
      <c r="R953">
        <f>[1]!s_west_eps($A953,YEAR($B$1),$B$1,180)</f>
        <v>0.14159999787807501</v>
      </c>
      <c r="S953">
        <f>[1]!s_west_instnum_np($A953,YEAR($B$1),$B$1,180)</f>
        <v>3</v>
      </c>
      <c r="T953">
        <f>[1]!s_west_stdnetprofit($A953,YEAR($B$1),$B$1,180)</f>
        <v>167985118</v>
      </c>
      <c r="U953">
        <f>[1]!s_west_mediannetprofit($A953,YEAR($B$1),$B$1,180)</f>
        <v>1300000000</v>
      </c>
      <c r="V953">
        <f>[1]!s_west_maxnetprofit($A953,YEAR($B$1),$B$1,180)</f>
        <v>1401000000</v>
      </c>
      <c r="W953">
        <f>[1]!s_west_minnetprofit($A953,YEAR($B$1),$B$1,180)</f>
        <v>1073000000</v>
      </c>
      <c r="X953">
        <f>[1]!s_west_netprofit($A953,YEAR($B$1)+1,$B$1,180)</f>
        <v>1299333333</v>
      </c>
      <c r="Y953">
        <f>[1]!s_west_eps($A953,YEAR($B$1)+1,$B$1,180)</f>
        <v>0.146200001239777</v>
      </c>
      <c r="Z953">
        <f>[1]!s_west_instnum_np($A953,YEAR($B$1)+1,$B$1,180)</f>
        <v>3</v>
      </c>
      <c r="AA953">
        <f>[1]!s_west_stdnetprofit($A953,YEAR($B$1)+1,$B$1,180)</f>
        <v>255758349</v>
      </c>
      <c r="AB953">
        <f>[1]!s_west_mediannetprofit($A953,YEAR($B$1)+1,$B$1,180)</f>
        <v>1353000000</v>
      </c>
      <c r="AC953">
        <f>[1]!s_west_maxnetprofit($A953,YEAR($B$1)+1,$B$1,180)</f>
        <v>1524000000</v>
      </c>
      <c r="AD953">
        <f>[1]!s_west_minnetprofit($A953,YEAR($B$1)+1,$B$1,180)</f>
        <v>1021000000</v>
      </c>
      <c r="AE953">
        <f>[1]!s_west_avgroe($A953,YEAR($B$1),$B$1,180)</f>
        <v>2.4367001056671098</v>
      </c>
      <c r="AF953">
        <f>IFERROR([1]!s_info_indexweight($A953,$B$1,"000016.SH"),"")</f>
        <v>0</v>
      </c>
      <c r="AG953">
        <f>IFERROR([1]!s_info_indexweight($A953,$B$1,"000300.SH"),"")</f>
        <v>0</v>
      </c>
      <c r="AH953">
        <f>IFERROR([1]!s_info_indexweight($A953,$B$1,"000905.SH"),"")</f>
        <v>0.127</v>
      </c>
      <c r="AI953">
        <f>IFERROR([1]!s_info_indexweight($A953,$B$1,"000852.SH"),"")</f>
        <v>0</v>
      </c>
    </row>
    <row r="954" spans="1:35">
      <c r="A954" t="s">
        <v>986</v>
      </c>
      <c r="B954">
        <f>[1]!s_dq_close($A954,$B$1,3)</f>
        <v>26.89</v>
      </c>
      <c r="C954">
        <f>[1]!s_dq_volume($A954,$B$1)</f>
        <v>16039776</v>
      </c>
      <c r="D954">
        <f>[1]!s_dq_amount($A954,$B$1)</f>
        <v>433288734</v>
      </c>
      <c r="E954">
        <f>[1]!s_dq_turn($A954,$B$1)</f>
        <v>2.26255448680039</v>
      </c>
      <c r="F954">
        <f>[1]!S_VAL_MV($A954,$B$1)</f>
        <v>19062947617.669998</v>
      </c>
      <c r="G954">
        <f>[1]!s_val_ev($A954,$B$1)</f>
        <v>19062947617.669998</v>
      </c>
      <c r="H954">
        <f>[1]!s_val_ev1($A954,$B$1)</f>
        <v>19090963807.279999</v>
      </c>
      <c r="I954">
        <f>IFERROR([1]!s_mq_amount($A954,$B$1),"")</f>
        <v>1202549395</v>
      </c>
      <c r="J954">
        <f>[1]!s_val_pe_ttm($A954,$B$1)</f>
        <v>86.547683715820298</v>
      </c>
      <c r="K954">
        <f>[1]!s_val_pb_lf($A954,$B$1)</f>
        <v>4.1920351982116699</v>
      </c>
      <c r="L954">
        <f>[1]!s_val_dividendyield2($A954,$B$1)</f>
        <v>0.632205280773522</v>
      </c>
      <c r="M954">
        <f>[1]!s_val_evtoebitda($A954,$B$1)</f>
        <v>60.786818850300897</v>
      </c>
      <c r="N954">
        <f>[1]!s_risk_betar24($A954,$B$1)</f>
        <v>0.61229997873306297</v>
      </c>
      <c r="O954">
        <f>[1]!s_profitnotice_changeratio($A954,$B$1)</f>
        <v>0</v>
      </c>
      <c r="P954">
        <f>IFERROR([1]!i_pq_pctchange($A954,TEXT(DATE(YEAR($B$1),1,1),"yyyy-mm-dd"),$B$1),"")</f>
        <v>-13.952</v>
      </c>
      <c r="Q954">
        <f>[1]!s_west_netprofit($A954,YEAR($B$1),$B$1,180)</f>
        <v>0</v>
      </c>
      <c r="R954">
        <f>[1]!s_west_eps($A954,YEAR($B$1),$B$1,180)</f>
        <v>0</v>
      </c>
      <c r="S954">
        <f>[1]!s_west_instnum_np($A954,YEAR($B$1),$B$1,180)</f>
        <v>0</v>
      </c>
      <c r="T954">
        <f>[1]!s_west_stdnetprofit($A954,YEAR($B$1),$B$1,180)</f>
        <v>0</v>
      </c>
      <c r="U954">
        <f>[1]!s_west_mediannetprofit($A954,YEAR($B$1),$B$1,180)</f>
        <v>0</v>
      </c>
      <c r="V954">
        <f>[1]!s_west_maxnetprofit($A954,YEAR($B$1),$B$1,180)</f>
        <v>0</v>
      </c>
      <c r="W954">
        <f>[1]!s_west_minnetprofit($A954,YEAR($B$1),$B$1,180)</f>
        <v>0</v>
      </c>
      <c r="X954">
        <f>[1]!s_west_netprofit($A954,YEAR($B$1)+1,$B$1,180)</f>
        <v>0</v>
      </c>
      <c r="Y954">
        <f>[1]!s_west_eps($A954,YEAR($B$1)+1,$B$1,180)</f>
        <v>0</v>
      </c>
      <c r="Z954">
        <f>[1]!s_west_instnum_np($A954,YEAR($B$1)+1,$B$1,180)</f>
        <v>0</v>
      </c>
      <c r="AA954">
        <f>[1]!s_west_stdnetprofit($A954,YEAR($B$1)+1,$B$1,180)</f>
        <v>0</v>
      </c>
      <c r="AB954">
        <f>[1]!s_west_mediannetprofit($A954,YEAR($B$1)+1,$B$1,180)</f>
        <v>0</v>
      </c>
      <c r="AC954">
        <f>[1]!s_west_maxnetprofit($A954,YEAR($B$1)+1,$B$1,180)</f>
        <v>0</v>
      </c>
      <c r="AD954">
        <f>[1]!s_west_minnetprofit($A954,YEAR($B$1)+1,$B$1,180)</f>
        <v>0</v>
      </c>
      <c r="AE954">
        <f>[1]!s_west_avgroe($A954,YEAR($B$1),$B$1,180)</f>
        <v>0</v>
      </c>
      <c r="AF954">
        <f>IFERROR([1]!s_info_indexweight($A954,$B$1,"000016.SH"),"")</f>
        <v>0</v>
      </c>
      <c r="AG954">
        <f>IFERROR([1]!s_info_indexweight($A954,$B$1,"000300.SH"),"")</f>
        <v>0</v>
      </c>
      <c r="AH954">
        <f>IFERROR([1]!s_info_indexweight($A954,$B$1,"000905.SH"),"")</f>
        <v>0.156</v>
      </c>
      <c r="AI954">
        <f>IFERROR([1]!s_info_indexweight($A954,$B$1,"000852.SH"),"")</f>
        <v>0</v>
      </c>
    </row>
    <row r="955" spans="1:35">
      <c r="A955" t="s">
        <v>987</v>
      </c>
      <c r="B955">
        <f>[1]!s_dq_close($A955,$B$1,3)</f>
        <v>38.9</v>
      </c>
      <c r="C955">
        <f>[1]!s_dq_volume($A955,$B$1)</f>
        <v>177802741</v>
      </c>
      <c r="D955">
        <f>[1]!s_dq_amount($A955,$B$1)</f>
        <v>6871368967</v>
      </c>
      <c r="E955">
        <f>[1]!s_dq_turn($A955,$B$1)</f>
        <v>4.4415855135887803</v>
      </c>
      <c r="F955">
        <f>[1]!S_VAL_MV($A955,$B$1)</f>
        <v>155722018719.20001</v>
      </c>
      <c r="G955">
        <f>[1]!s_val_ev($A955,$B$1)</f>
        <v>155722018719.20001</v>
      </c>
      <c r="H955">
        <f>[1]!s_val_ev1($A955,$B$1)</f>
        <v>167227663399.10999</v>
      </c>
      <c r="I955">
        <f>IFERROR([1]!s_mq_amount($A955,$B$1),"")</f>
        <v>15254044178</v>
      </c>
      <c r="J955">
        <f>[1]!s_val_pe_ttm($A955,$B$1)</f>
        <v>40.741519927978501</v>
      </c>
      <c r="K955">
        <f>[1]!s_val_pb_lf($A955,$B$1)</f>
        <v>4.9383387565612802</v>
      </c>
      <c r="L955">
        <f>[1]!s_val_dividendyield2($A955,$B$1)</f>
        <v>0.92123700393123797</v>
      </c>
      <c r="M955">
        <f>[1]!s_val_evtoebitda($A955,$B$1)</f>
        <v>23.778611767849199</v>
      </c>
      <c r="N955">
        <f>[1]!s_risk_betar24($A955,$B$1)</f>
        <v>1.7010999917984</v>
      </c>
      <c r="O955">
        <f>[1]!s_profitnotice_changeratio($A955,$B$1)</f>
        <v>0</v>
      </c>
      <c r="P955">
        <f>IFERROR([1]!i_pq_pctchange($A955,TEXT(DATE(YEAR($B$1),1,1),"yyyy-mm-dd"),$B$1),"")</f>
        <v>128.53726616174501</v>
      </c>
      <c r="Q955">
        <f>[1]!s_west_netprofit($A955,YEAR($B$1),$B$1,180)</f>
        <v>5820729259</v>
      </c>
      <c r="R955">
        <f>[1]!s_west_eps($A955,YEAR($B$1),$B$1,180)</f>
        <v>1.4539999961853001</v>
      </c>
      <c r="S955">
        <f>[1]!s_west_instnum_np($A955,YEAR($B$1),$B$1,180)</f>
        <v>27</v>
      </c>
      <c r="T955">
        <f>[1]!s_west_stdnetprofit($A955,YEAR($B$1),$B$1,180)</f>
        <v>636707366</v>
      </c>
      <c r="U955">
        <f>[1]!s_west_mediannetprofit($A955,YEAR($B$1),$B$1,180)</f>
        <v>5925000000</v>
      </c>
      <c r="V955">
        <f>[1]!s_west_maxnetprofit($A955,YEAR($B$1),$B$1,180)</f>
        <v>6936000000</v>
      </c>
      <c r="W955">
        <f>[1]!s_west_minnetprofit($A955,YEAR($B$1),$B$1,180)</f>
        <v>4757170000</v>
      </c>
      <c r="X955">
        <f>[1]!s_west_netprofit($A955,YEAR($B$1)+1,$B$1,180)</f>
        <v>6823508519</v>
      </c>
      <c r="Y955">
        <f>[1]!s_west_eps($A955,YEAR($B$1)+1,$B$1,180)</f>
        <v>1.70449995994568</v>
      </c>
      <c r="Z955">
        <f>[1]!s_west_instnum_np($A955,YEAR($B$1)+1,$B$1,180)</f>
        <v>27</v>
      </c>
      <c r="AA955">
        <f>[1]!s_west_stdnetprofit($A955,YEAR($B$1)+1,$B$1,180)</f>
        <v>1072426068</v>
      </c>
      <c r="AB955">
        <f>[1]!s_west_mediannetprofit($A955,YEAR($B$1)+1,$B$1,180)</f>
        <v>6722000000</v>
      </c>
      <c r="AC955">
        <f>[1]!s_west_maxnetprofit($A955,YEAR($B$1)+1,$B$1,180)</f>
        <v>10114000000</v>
      </c>
      <c r="AD955">
        <f>[1]!s_west_minnetprofit($A955,YEAR($B$1)+1,$B$1,180)</f>
        <v>5402320000</v>
      </c>
      <c r="AE955">
        <f>[1]!s_west_avgroe($A955,YEAR($B$1),$B$1,180)</f>
        <v>16.619199752807599</v>
      </c>
      <c r="AF955">
        <f>IFERROR([1]!s_info_indexweight($A955,$B$1,"000016.SH"),"")</f>
        <v>0</v>
      </c>
      <c r="AG955">
        <f>IFERROR([1]!s_info_indexweight($A955,$B$1,"000300.SH"),"")</f>
        <v>0.34799999999999998</v>
      </c>
      <c r="AH955">
        <f>IFERROR([1]!s_info_indexweight($A955,$B$1,"000905.SH"),"")</f>
        <v>0</v>
      </c>
      <c r="AI955">
        <f>IFERROR([1]!s_info_indexweight($A955,$B$1,"000852.SH"),"")</f>
        <v>0</v>
      </c>
    </row>
    <row r="956" spans="1:35">
      <c r="A956" t="s">
        <v>988</v>
      </c>
      <c r="B956">
        <f>[1]!s_dq_close($A956,$B$1,3)</f>
        <v>7.58</v>
      </c>
      <c r="C956">
        <f>[1]!s_dq_volume($A956,$B$1)</f>
        <v>26393568</v>
      </c>
      <c r="D956">
        <f>[1]!s_dq_amount($A956,$B$1)</f>
        <v>202334785</v>
      </c>
      <c r="E956">
        <f>[1]!s_dq_turn($A956,$B$1)</f>
        <v>0.58607545945235995</v>
      </c>
      <c r="F956">
        <f>[1]!S_VAL_MV($A956,$B$1)</f>
        <v>35045689617.160004</v>
      </c>
      <c r="G956">
        <f>[1]!s_val_ev($A956,$B$1)</f>
        <v>35045689617.160004</v>
      </c>
      <c r="H956">
        <f>[1]!s_val_ev1($A956,$B$1)</f>
        <v>57240490719.790001</v>
      </c>
      <c r="I956">
        <f>IFERROR([1]!s_mq_amount($A956,$B$1),"")</f>
        <v>461113862</v>
      </c>
      <c r="J956">
        <f>[1]!s_val_pe_ttm($A956,$B$1)</f>
        <v>13.6595544815063</v>
      </c>
      <c r="K956">
        <f>[1]!s_val_pb_lf($A956,$B$1)</f>
        <v>0.825844407081604</v>
      </c>
      <c r="L956">
        <f>[1]!s_val_dividendyield2($A956,$B$1)</f>
        <v>5.7626179892066798</v>
      </c>
      <c r="M956">
        <f>[1]!s_val_evtoebitda($A956,$B$1)</f>
        <v>10.4576704241782</v>
      </c>
      <c r="N956">
        <f>[1]!s_risk_betar24($A956,$B$1)</f>
        <v>0.53039997816085804</v>
      </c>
      <c r="O956">
        <f>[1]!s_profitnotice_changeratio($A956,$B$1)</f>
        <v>0</v>
      </c>
      <c r="P956">
        <f>IFERROR([1]!i_pq_pctchange($A956,TEXT(DATE(YEAR($B$1),1,1),"yyyy-mm-dd"),$B$1),"")</f>
        <v>0.77306841264410697</v>
      </c>
      <c r="Q956">
        <f>[1]!s_west_netprofit($A956,YEAR($B$1),$B$1,180)</f>
        <v>3016333333</v>
      </c>
      <c r="R956">
        <f>[1]!s_west_eps($A956,YEAR($B$1),$B$1,180)</f>
        <v>0.65240001678466797</v>
      </c>
      <c r="S956">
        <f>[1]!s_west_instnum_np($A956,YEAR($B$1),$B$1,180)</f>
        <v>3</v>
      </c>
      <c r="T956">
        <f>[1]!s_west_stdnetprofit($A956,YEAR($B$1),$B$1,180)</f>
        <v>332256427</v>
      </c>
      <c r="U956">
        <f>[1]!s_west_mediannetprofit($A956,YEAR($B$1),$B$1,180)</f>
        <v>2983000000</v>
      </c>
      <c r="V956">
        <f>[1]!s_west_maxnetprofit($A956,YEAR($B$1),$B$1,180)</f>
        <v>3364000000</v>
      </c>
      <c r="W956">
        <f>[1]!s_west_minnetprofit($A956,YEAR($B$1),$B$1,180)</f>
        <v>2702000000</v>
      </c>
      <c r="X956">
        <f>[1]!s_west_netprofit($A956,YEAR($B$1)+1,$B$1,180)</f>
        <v>3519333333</v>
      </c>
      <c r="Y956">
        <f>[1]!s_west_eps($A956,YEAR($B$1)+1,$B$1,180)</f>
        <v>0.76120001077652</v>
      </c>
      <c r="Z956">
        <f>[1]!s_west_instnum_np($A956,YEAR($B$1)+1,$B$1,180)</f>
        <v>3</v>
      </c>
      <c r="AA956">
        <f>[1]!s_west_stdnetprofit($A956,YEAR($B$1)+1,$B$1,180)</f>
        <v>658632168</v>
      </c>
      <c r="AB956">
        <f>[1]!s_west_mediannetprofit($A956,YEAR($B$1)+1,$B$1,180)</f>
        <v>3347000000</v>
      </c>
      <c r="AC956">
        <f>[1]!s_west_maxnetprofit($A956,YEAR($B$1)+1,$B$1,180)</f>
        <v>4247000000</v>
      </c>
      <c r="AD956">
        <f>[1]!s_west_minnetprofit($A956,YEAR($B$1)+1,$B$1,180)</f>
        <v>2964000000</v>
      </c>
      <c r="AE956">
        <f>[1]!s_west_avgroe($A956,YEAR($B$1),$B$1,180)</f>
        <v>7</v>
      </c>
      <c r="AF956">
        <f>IFERROR([1]!s_info_indexweight($A956,$B$1,"000016.SH"),"")</f>
        <v>0</v>
      </c>
      <c r="AG956">
        <f>IFERROR([1]!s_info_indexweight($A956,$B$1,"000300.SH"),"")</f>
        <v>0</v>
      </c>
      <c r="AH956">
        <f>IFERROR([1]!s_info_indexweight($A956,$B$1,"000905.SH"),"")</f>
        <v>0.16400000000000001</v>
      </c>
      <c r="AI956">
        <f>IFERROR([1]!s_info_indexweight($A956,$B$1,"000852.SH"),"")</f>
        <v>0</v>
      </c>
    </row>
    <row r="957" spans="1:35">
      <c r="A957" t="s">
        <v>989</v>
      </c>
      <c r="B957">
        <f>[1]!s_dq_close($A957,$B$1,3)</f>
        <v>4.3899999999999997</v>
      </c>
      <c r="C957">
        <f>[1]!s_dq_volume($A957,$B$1)</f>
        <v>34285800</v>
      </c>
      <c r="D957">
        <f>[1]!s_dq_amount($A957,$B$1)</f>
        <v>151785155</v>
      </c>
      <c r="E957">
        <f>[1]!s_dq_turn($A957,$B$1)</f>
        <v>0.88770916039289904</v>
      </c>
      <c r="F957">
        <f>[1]!S_VAL_MV($A957,$B$1)</f>
        <v>18576403437.810001</v>
      </c>
      <c r="G957">
        <f>[1]!s_val_ev($A957,$B$1)</f>
        <v>18576403437.810001</v>
      </c>
      <c r="H957">
        <f>[1]!s_val_ev1($A957,$B$1)</f>
        <v>20064237992.849998</v>
      </c>
      <c r="I957">
        <f>IFERROR([1]!s_mq_amount($A957,$B$1),"")</f>
        <v>310832543</v>
      </c>
      <c r="J957">
        <f>[1]!s_val_pe_ttm($A957,$B$1)</f>
        <v>16.912878036498999</v>
      </c>
      <c r="K957">
        <f>[1]!s_val_pb_lf($A957,$B$1)</f>
        <v>1.5341718196868901</v>
      </c>
      <c r="L957">
        <f>[1]!s_val_dividendyield2($A957,$B$1)</f>
        <v>0</v>
      </c>
      <c r="M957">
        <f>[1]!s_val_evtoebitda($A957,$B$1)</f>
        <v>8.5180561201976008</v>
      </c>
      <c r="N957">
        <f>[1]!s_risk_betar24($A957,$B$1)</f>
        <v>1.0375000238418599</v>
      </c>
      <c r="O957">
        <f>[1]!s_profitnotice_changeratio($A957,$B$1)</f>
        <v>0</v>
      </c>
      <c r="P957">
        <f>IFERROR([1]!i_pq_pctchange($A957,TEXT(DATE(YEAR($B$1),1,1),"yyyy-mm-dd"),$B$1),"")</f>
        <v>-20.4710144927536</v>
      </c>
      <c r="Q957">
        <f>[1]!s_west_netprofit($A957,YEAR($B$1),$B$1,180)</f>
        <v>1108000000</v>
      </c>
      <c r="R957">
        <f>[1]!s_west_eps($A957,YEAR($B$1),$B$1,180)</f>
        <v>0.26179999113082902</v>
      </c>
      <c r="S957">
        <f>[1]!s_west_instnum_np($A957,YEAR($B$1),$B$1,180)</f>
        <v>1</v>
      </c>
      <c r="T957">
        <f>[1]!s_west_stdnetprofit($A957,YEAR($B$1),$B$1,180)</f>
        <v>0</v>
      </c>
      <c r="U957">
        <f>[1]!s_west_mediannetprofit($A957,YEAR($B$1),$B$1,180)</f>
        <v>1108000000</v>
      </c>
      <c r="V957">
        <f>[1]!s_west_maxnetprofit($A957,YEAR($B$1),$B$1,180)</f>
        <v>1108000000</v>
      </c>
      <c r="W957">
        <f>[1]!s_west_minnetprofit($A957,YEAR($B$1),$B$1,180)</f>
        <v>1108000000</v>
      </c>
      <c r="X957">
        <f>[1]!s_west_netprofit($A957,YEAR($B$1)+1,$B$1,180)</f>
        <v>1123000000</v>
      </c>
      <c r="Y957">
        <f>[1]!s_west_eps($A957,YEAR($B$1)+1,$B$1,180)</f>
        <v>0.26539999246597301</v>
      </c>
      <c r="Z957">
        <f>[1]!s_west_instnum_np($A957,YEAR($B$1)+1,$B$1,180)</f>
        <v>1</v>
      </c>
      <c r="AA957">
        <f>[1]!s_west_stdnetprofit($A957,YEAR($B$1)+1,$B$1,180)</f>
        <v>0</v>
      </c>
      <c r="AB957">
        <f>[1]!s_west_mediannetprofit($A957,YEAR($B$1)+1,$B$1,180)</f>
        <v>1123000000</v>
      </c>
      <c r="AC957">
        <f>[1]!s_west_maxnetprofit($A957,YEAR($B$1)+1,$B$1,180)</f>
        <v>1123000000</v>
      </c>
      <c r="AD957">
        <f>[1]!s_west_minnetprofit($A957,YEAR($B$1)+1,$B$1,180)</f>
        <v>1123000000</v>
      </c>
      <c r="AE957">
        <f>[1]!s_west_avgroe($A957,YEAR($B$1),$B$1,180)</f>
        <v>10.7399997711182</v>
      </c>
      <c r="AF957">
        <f>IFERROR([1]!s_info_indexweight($A957,$B$1,"000016.SH"),"")</f>
        <v>0</v>
      </c>
      <c r="AG957">
        <f>IFERROR([1]!s_info_indexweight($A957,$B$1,"000300.SH"),"")</f>
        <v>0</v>
      </c>
      <c r="AH957">
        <f>IFERROR([1]!s_info_indexweight($A957,$B$1,"000905.SH"),"")</f>
        <v>0</v>
      </c>
      <c r="AI957">
        <f>IFERROR([1]!s_info_indexweight($A957,$B$1,"000852.SH"),"")</f>
        <v>0.12</v>
      </c>
    </row>
    <row r="958" spans="1:35">
      <c r="A958" t="s">
        <v>990</v>
      </c>
      <c r="B958">
        <f>[1]!s_dq_close($A958,$B$1,3)</f>
        <v>141.07</v>
      </c>
      <c r="C958">
        <f>[1]!s_dq_volume($A958,$B$1)</f>
        <v>108331795</v>
      </c>
      <c r="D958">
        <f>[1]!s_dq_amount($A958,$B$1)</f>
        <v>14742603927</v>
      </c>
      <c r="E958">
        <f>[1]!s_dq_turn($A958,$B$1)</f>
        <v>4.5241898160997804</v>
      </c>
      <c r="F958">
        <f>[1]!S_VAL_MV($A958,$B$1)</f>
        <v>342675849776.09998</v>
      </c>
      <c r="G958">
        <f>[1]!s_val_ev($A958,$B$1)</f>
        <v>342675849776.09998</v>
      </c>
      <c r="H958">
        <f>[1]!s_val_ev1($A958,$B$1)</f>
        <v>347890608301.89001</v>
      </c>
      <c r="I958">
        <f>IFERROR([1]!s_mq_amount($A958,$B$1),"")</f>
        <v>30769443234</v>
      </c>
      <c r="J958">
        <f>[1]!s_val_pe_ttm($A958,$B$1)</f>
        <v>87.229354858398395</v>
      </c>
      <c r="K958">
        <f>[1]!s_val_pb_lf($A958,$B$1)</f>
        <v>19.114255905151399</v>
      </c>
      <c r="L958">
        <f>[1]!s_val_dividendyield2($A958,$B$1)</f>
        <v>0.283563949030811</v>
      </c>
      <c r="M958">
        <f>[1]!s_val_evtoebitda($A958,$B$1)</f>
        <v>63.512624540407899</v>
      </c>
      <c r="N958">
        <f>[1]!s_risk_betar24($A958,$B$1)</f>
        <v>1.4936000108718901</v>
      </c>
      <c r="O958">
        <f>[1]!s_profitnotice_changeratio($A958,$B$1)</f>
        <v>0</v>
      </c>
      <c r="P958">
        <f>IFERROR([1]!i_pq_pctchange($A958,TEXT(DATE(YEAR($B$1),1,1),"yyyy-mm-dd"),$B$1),"")</f>
        <v>97.549362834336904</v>
      </c>
      <c r="Q958">
        <f>[1]!s_west_netprofit($A958,YEAR($B$1),$B$1,180)</f>
        <v>5571058241</v>
      </c>
      <c r="R958">
        <f>[1]!s_west_eps($A958,YEAR($B$1),$B$1,180)</f>
        <v>2.2934000492095898</v>
      </c>
      <c r="S958">
        <f>[1]!s_west_instnum_np($A958,YEAR($B$1),$B$1,180)</f>
        <v>10</v>
      </c>
      <c r="T958">
        <f>[1]!s_west_stdnetprofit($A958,YEAR($B$1),$B$1,180)</f>
        <v>231068204</v>
      </c>
      <c r="U958">
        <f>[1]!s_west_mediannetprofit($A958,YEAR($B$1),$B$1,180)</f>
        <v>5570000000</v>
      </c>
      <c r="V958">
        <f>[1]!s_west_maxnetprofit($A958,YEAR($B$1),$B$1,180)</f>
        <v>6053000000</v>
      </c>
      <c r="W958">
        <f>[1]!s_west_minnetprofit($A958,YEAR($B$1),$B$1,180)</f>
        <v>5262000000</v>
      </c>
      <c r="X958">
        <f>[1]!s_west_netprofit($A958,YEAR($B$1)+1,$B$1,180)</f>
        <v>7969135168</v>
      </c>
      <c r="Y958">
        <f>[1]!s_west_eps($A958,YEAR($B$1)+1,$B$1,180)</f>
        <v>3.28069996833801</v>
      </c>
      <c r="Z958">
        <f>[1]!s_west_instnum_np($A958,YEAR($B$1)+1,$B$1,180)</f>
        <v>10</v>
      </c>
      <c r="AA958">
        <f>[1]!s_west_stdnetprofit($A958,YEAR($B$1)+1,$B$1,180)</f>
        <v>574229876</v>
      </c>
      <c r="AB958">
        <f>[1]!s_west_mediannetprofit($A958,YEAR($B$1)+1,$B$1,180)</f>
        <v>7887000000</v>
      </c>
      <c r="AC958">
        <f>[1]!s_west_maxnetprofit($A958,YEAR($B$1)+1,$B$1,180)</f>
        <v>8739000000</v>
      </c>
      <c r="AD958">
        <f>[1]!s_west_minnetprofit($A958,YEAR($B$1)+1,$B$1,180)</f>
        <v>7200000000</v>
      </c>
      <c r="AE958">
        <f>[1]!s_west_avgroe($A958,YEAR($B$1),$B$1,180)</f>
        <v>28.581300735473601</v>
      </c>
      <c r="AF958">
        <f>IFERROR([1]!s_info_indexweight($A958,$B$1,"000016.SH"),"")</f>
        <v>0</v>
      </c>
      <c r="AG958">
        <f>IFERROR([1]!s_info_indexweight($A958,$B$1,"000300.SH"),"")</f>
        <v>0.62280000000000002</v>
      </c>
      <c r="AH958">
        <f>IFERROR([1]!s_info_indexweight($A958,$B$1,"000905.SH"),"")</f>
        <v>0</v>
      </c>
      <c r="AI958">
        <f>IFERROR([1]!s_info_indexweight($A958,$B$1,"000852.SH"),"")</f>
        <v>0</v>
      </c>
    </row>
    <row r="959" spans="1:35">
      <c r="A959" t="s">
        <v>991</v>
      </c>
      <c r="B959">
        <f>[1]!s_dq_close($A959,$B$1,3)</f>
        <v>5.36</v>
      </c>
      <c r="C959">
        <f>[1]!s_dq_volume($A959,$B$1)</f>
        <v>19371603</v>
      </c>
      <c r="D959">
        <f>[1]!s_dq_amount($A959,$B$1)</f>
        <v>104651329</v>
      </c>
      <c r="E959">
        <f>[1]!s_dq_turn($A959,$B$1)</f>
        <v>1.02766808735461</v>
      </c>
      <c r="F959">
        <f>[1]!S_VAL_MV($A959,$B$1)</f>
        <v>10103631061.200001</v>
      </c>
      <c r="G959">
        <f>[1]!s_val_ev($A959,$B$1)</f>
        <v>10103631061.200001</v>
      </c>
      <c r="H959">
        <f>[1]!s_val_ev1($A959,$B$1)</f>
        <v>22287327726.529999</v>
      </c>
      <c r="I959">
        <f>IFERROR([1]!s_mq_amount($A959,$B$1),"")</f>
        <v>222065270</v>
      </c>
      <c r="J959">
        <f>[1]!s_val_pe_ttm($A959,$B$1)</f>
        <v>-11.2336015701294</v>
      </c>
      <c r="K959">
        <f>[1]!s_val_pb_lf($A959,$B$1)</f>
        <v>117.02890777587901</v>
      </c>
      <c r="L959">
        <f>[1]!s_val_dividendyield2($A959,$B$1)</f>
        <v>0</v>
      </c>
      <c r="M959">
        <f>[1]!s_val_evtoebitda($A959,$B$1)</f>
        <v>68.750412540315807</v>
      </c>
      <c r="N959">
        <f>[1]!s_risk_betar24($A959,$B$1)</f>
        <v>1.53579998016357</v>
      </c>
      <c r="O959">
        <f>[1]!s_profitnotice_changeratio($A959,$B$1)</f>
        <v>0</v>
      </c>
      <c r="P959">
        <f>IFERROR([1]!i_pq_pctchange($A959,TEXT(DATE(YEAR($B$1),1,1),"yyyy-mm-dd"),$B$1),"")</f>
        <v>-21.2922173274596</v>
      </c>
      <c r="Q959">
        <f>[1]!s_west_netprofit($A959,YEAR($B$1),$B$1,180)</f>
        <v>468000000</v>
      </c>
      <c r="R959">
        <f>[1]!s_west_eps($A959,YEAR($B$1),$B$1,180)</f>
        <v>0.2483000010252</v>
      </c>
      <c r="S959">
        <f>[1]!s_west_instnum_np($A959,YEAR($B$1),$B$1,180)</f>
        <v>1</v>
      </c>
      <c r="T959">
        <f>[1]!s_west_stdnetprofit($A959,YEAR($B$1),$B$1,180)</f>
        <v>0</v>
      </c>
      <c r="U959">
        <f>[1]!s_west_mediannetprofit($A959,YEAR($B$1),$B$1,180)</f>
        <v>468000000</v>
      </c>
      <c r="V959">
        <f>[1]!s_west_maxnetprofit($A959,YEAR($B$1),$B$1,180)</f>
        <v>468000000</v>
      </c>
      <c r="W959">
        <f>[1]!s_west_minnetprofit($A959,YEAR($B$1),$B$1,180)</f>
        <v>468000000</v>
      </c>
      <c r="X959">
        <f>[1]!s_west_netprofit($A959,YEAR($B$1)+1,$B$1,180)</f>
        <v>628000000</v>
      </c>
      <c r="Y959">
        <f>[1]!s_west_eps($A959,YEAR($B$1)+1,$B$1,180)</f>
        <v>0.33320000767707803</v>
      </c>
      <c r="Z959">
        <f>[1]!s_west_instnum_np($A959,YEAR($B$1)+1,$B$1,180)</f>
        <v>1</v>
      </c>
      <c r="AA959">
        <f>[1]!s_west_stdnetprofit($A959,YEAR($B$1)+1,$B$1,180)</f>
        <v>0</v>
      </c>
      <c r="AB959">
        <f>[1]!s_west_mediannetprofit($A959,YEAR($B$1)+1,$B$1,180)</f>
        <v>628000000</v>
      </c>
      <c r="AC959">
        <f>[1]!s_west_maxnetprofit($A959,YEAR($B$1)+1,$B$1,180)</f>
        <v>628000000</v>
      </c>
      <c r="AD959">
        <f>[1]!s_west_minnetprofit($A959,YEAR($B$1)+1,$B$1,180)</f>
        <v>628000000</v>
      </c>
      <c r="AE959">
        <f>[1]!s_west_avgroe($A959,YEAR($B$1),$B$1,180)</f>
        <v>86.5</v>
      </c>
      <c r="AF959">
        <f>IFERROR([1]!s_info_indexweight($A959,$B$1,"000016.SH"),"")</f>
        <v>0</v>
      </c>
      <c r="AG959">
        <f>IFERROR([1]!s_info_indexweight($A959,$B$1,"000300.SH"),"")</f>
        <v>0</v>
      </c>
      <c r="AH959">
        <f>IFERROR([1]!s_info_indexweight($A959,$B$1,"000905.SH"),"")</f>
        <v>0</v>
      </c>
      <c r="AI959">
        <f>IFERROR([1]!s_info_indexweight($A959,$B$1,"000852.SH"),"")</f>
        <v>6.6000000000000003E-2</v>
      </c>
    </row>
    <row r="960" spans="1:35">
      <c r="A960" t="s">
        <v>992</v>
      </c>
      <c r="B960">
        <f>[1]!s_dq_close($A960,$B$1,3)</f>
        <v>9.64</v>
      </c>
      <c r="C960">
        <f>[1]!s_dq_volume($A960,$B$1)</f>
        <v>259073961</v>
      </c>
      <c r="D960">
        <f>[1]!s_dq_amount($A960,$B$1)</f>
        <v>2458774701</v>
      </c>
      <c r="E960">
        <f>[1]!s_dq_turn($A960,$B$1)</f>
        <v>14.480376519983601</v>
      </c>
      <c r="F960">
        <f>[1]!S_VAL_MV($A960,$B$1)</f>
        <v>17282251139.240002</v>
      </c>
      <c r="G960">
        <f>[1]!s_val_ev($A960,$B$1)</f>
        <v>17282251139.240002</v>
      </c>
      <c r="H960">
        <f>[1]!s_val_ev1($A960,$B$1)</f>
        <v>17905616965.700001</v>
      </c>
      <c r="I960">
        <f>IFERROR([1]!s_mq_amount($A960,$B$1),"")</f>
        <v>4938479189</v>
      </c>
      <c r="J960">
        <f>[1]!s_val_pe_ttm($A960,$B$1)</f>
        <v>49.153038024902301</v>
      </c>
      <c r="K960">
        <f>[1]!s_val_pb_lf($A960,$B$1)</f>
        <v>9.1540365219116193</v>
      </c>
      <c r="L960">
        <f>[1]!s_val_dividendyield2($A960,$B$1)</f>
        <v>0</v>
      </c>
      <c r="M960">
        <f>[1]!s_val_evtoebitda($A960,$B$1)</f>
        <v>32.475135921320899</v>
      </c>
      <c r="N960">
        <f>[1]!s_risk_betar24($A960,$B$1)</f>
        <v>1.1418000459671001</v>
      </c>
      <c r="O960">
        <f>[1]!s_profitnotice_changeratio($A960,$B$1)</f>
        <v>0</v>
      </c>
      <c r="P960">
        <f>IFERROR([1]!i_pq_pctchange($A960,TEXT(DATE(YEAR($B$1),1,1),"yyyy-mm-dd"),$B$1),"")</f>
        <v>61.204013377926401</v>
      </c>
      <c r="Q960">
        <f>[1]!s_west_netprofit($A960,YEAR($B$1),$B$1,180)</f>
        <v>444065000</v>
      </c>
      <c r="R960">
        <f>[1]!s_west_eps($A960,YEAR($B$1),$B$1,180)</f>
        <v>0.24770000576973</v>
      </c>
      <c r="S960">
        <f>[1]!s_west_instnum_np($A960,YEAR($B$1),$B$1,180)</f>
        <v>6</v>
      </c>
      <c r="T960">
        <f>[1]!s_west_stdnetprofit($A960,YEAR($B$1),$B$1,180)</f>
        <v>9068040</v>
      </c>
      <c r="U960">
        <f>[1]!s_west_mediannetprofit($A960,YEAR($B$1),$B$1,180)</f>
        <v>440500000</v>
      </c>
      <c r="V960">
        <f>[1]!s_west_maxnetprofit($A960,YEAR($B$1),$B$1,180)</f>
        <v>457000000</v>
      </c>
      <c r="W960">
        <f>[1]!s_west_minnetprofit($A960,YEAR($B$1),$B$1,180)</f>
        <v>434000000</v>
      </c>
      <c r="X960">
        <f>[1]!s_west_netprofit($A960,YEAR($B$1)+1,$B$1,180)</f>
        <v>619626667</v>
      </c>
      <c r="Y960">
        <f>[1]!s_west_eps($A960,YEAR($B$1)+1,$B$1,180)</f>
        <v>0.34560000896453902</v>
      </c>
      <c r="Z960">
        <f>[1]!s_west_instnum_np($A960,YEAR($B$1)+1,$B$1,180)</f>
        <v>6</v>
      </c>
      <c r="AA960">
        <f>[1]!s_west_stdnetprofit($A960,YEAR($B$1)+1,$B$1,180)</f>
        <v>22829899</v>
      </c>
      <c r="AB960">
        <f>[1]!s_west_mediannetprofit($A960,YEAR($B$1)+1,$B$1,180)</f>
        <v>612500000</v>
      </c>
      <c r="AC960">
        <f>[1]!s_west_maxnetprofit($A960,YEAR($B$1)+1,$B$1,180)</f>
        <v>658000000</v>
      </c>
      <c r="AD960">
        <f>[1]!s_west_minnetprofit($A960,YEAR($B$1)+1,$B$1,180)</f>
        <v>596000000</v>
      </c>
      <c r="AE960">
        <f>[1]!s_west_avgroe($A960,YEAR($B$1),$B$1,180)</f>
        <v>19.273300170898398</v>
      </c>
      <c r="AF960">
        <f>IFERROR([1]!s_info_indexweight($A960,$B$1,"000016.SH"),"")</f>
        <v>0</v>
      </c>
      <c r="AG960">
        <f>IFERROR([1]!s_info_indexweight($A960,$B$1,"000300.SH"),"")</f>
        <v>0</v>
      </c>
      <c r="AH960">
        <f>IFERROR([1]!s_info_indexweight($A960,$B$1,"000905.SH"),"")</f>
        <v>0</v>
      </c>
      <c r="AI960">
        <f>IFERROR([1]!s_info_indexweight($A960,$B$1,"000852.SH"),"")</f>
        <v>0.19600000000000001</v>
      </c>
    </row>
    <row r="961" spans="1:35">
      <c r="A961" t="s">
        <v>993</v>
      </c>
      <c r="B961">
        <f>[1]!s_dq_close($A961,$B$1,3)</f>
        <v>23.86</v>
      </c>
      <c r="C961">
        <f>[1]!s_dq_volume($A961,$B$1)</f>
        <v>106312373</v>
      </c>
      <c r="D961">
        <f>[1]!s_dq_amount($A961,$B$1)</f>
        <v>2583447526</v>
      </c>
      <c r="E961">
        <f>[1]!s_dq_turn($A961,$B$1)</f>
        <v>1.78336009420896</v>
      </c>
      <c r="F961">
        <f>[1]!S_VAL_MV($A961,$B$1)</f>
        <v>239479289197.20001</v>
      </c>
      <c r="G961">
        <f>[1]!s_val_ev($A961,$B$1)</f>
        <v>196804696908.29999</v>
      </c>
      <c r="H961">
        <f>[1]!s_val_ev1($A961,$B$1)</f>
        <v>336510680908.29999</v>
      </c>
      <c r="I961">
        <f>IFERROR([1]!s_mq_amount($A961,$B$1),"")</f>
        <v>4973776191</v>
      </c>
      <c r="J961">
        <f>[1]!s_val_pe_ttm($A961,$B$1)</f>
        <v>24.878786087036101</v>
      </c>
      <c r="K961">
        <f>[1]!s_val_pb_lf($A961,$B$1)</f>
        <v>3.1309862136840798</v>
      </c>
      <c r="L961">
        <f>[1]!s_val_dividendyield2($A961,$B$1)</f>
        <v>3.0179208376081199</v>
      </c>
      <c r="M961">
        <f>[1]!s_val_evtoebitda($A961,$B$1)</f>
        <v>7.3078668757649101</v>
      </c>
      <c r="N961">
        <f>[1]!s_risk_betar24($A961,$B$1)</f>
        <v>1.05330002307892</v>
      </c>
      <c r="O961">
        <f>[1]!s_profitnotice_changeratio($A961,$B$1)</f>
        <v>0</v>
      </c>
      <c r="P961">
        <f>IFERROR([1]!i_pq_pctchange($A961,TEXT(DATE(YEAR($B$1),1,1),"yyyy-mm-dd"),$B$1),"")</f>
        <v>81.444866920152094</v>
      </c>
      <c r="Q961">
        <f>[1]!s_west_netprofit($A961,YEAR($B$1),$B$1,180)</f>
        <v>16884578947</v>
      </c>
      <c r="R961">
        <f>[1]!s_west_eps($A961,YEAR($B$1),$B$1,180)</f>
        <v>1.68229997158051</v>
      </c>
      <c r="S961">
        <f>[1]!s_west_instnum_np($A961,YEAR($B$1),$B$1,180)</f>
        <v>19</v>
      </c>
      <c r="T961">
        <f>[1]!s_west_stdnetprofit($A961,YEAR($B$1),$B$1,180)</f>
        <v>2101973869</v>
      </c>
      <c r="U961">
        <f>[1]!s_west_mediannetprofit($A961,YEAR($B$1),$B$1,180)</f>
        <v>16435000000</v>
      </c>
      <c r="V961">
        <f>[1]!s_west_maxnetprofit($A961,YEAR($B$1),$B$1,180)</f>
        <v>22127000000</v>
      </c>
      <c r="W961">
        <f>[1]!s_west_minnetprofit($A961,YEAR($B$1),$B$1,180)</f>
        <v>13292000000</v>
      </c>
      <c r="X961">
        <f>[1]!s_west_netprofit($A961,YEAR($B$1)+1,$B$1,180)</f>
        <v>17727947368</v>
      </c>
      <c r="Y961">
        <f>[1]!s_west_eps($A961,YEAR($B$1)+1,$B$1,180)</f>
        <v>1.7662999629974401</v>
      </c>
      <c r="Z961">
        <f>[1]!s_west_instnum_np($A961,YEAR($B$1)+1,$B$1,180)</f>
        <v>19</v>
      </c>
      <c r="AA961">
        <f>[1]!s_west_stdnetprofit($A961,YEAR($B$1)+1,$B$1,180)</f>
        <v>2525632472</v>
      </c>
      <c r="AB961">
        <f>[1]!s_west_mediannetprofit($A961,YEAR($B$1)+1,$B$1,180)</f>
        <v>17935000000</v>
      </c>
      <c r="AC961">
        <f>[1]!s_west_maxnetprofit($A961,YEAR($B$1)+1,$B$1,180)</f>
        <v>23745000000</v>
      </c>
      <c r="AD961">
        <f>[1]!s_west_minnetprofit($A961,YEAR($B$1)+1,$B$1,180)</f>
        <v>14819000000</v>
      </c>
      <c r="AE961">
        <f>[1]!s_west_avgroe($A961,YEAR($B$1),$B$1,180)</f>
        <v>15.7059001922607</v>
      </c>
      <c r="AF961">
        <f>IFERROR([1]!s_info_indexweight($A961,$B$1,"000016.SH"),"")</f>
        <v>0</v>
      </c>
      <c r="AG961">
        <f>IFERROR([1]!s_info_indexweight($A961,$B$1,"000300.SH"),"")</f>
        <v>0.16220000000000001</v>
      </c>
      <c r="AH961">
        <f>IFERROR([1]!s_info_indexweight($A961,$B$1,"000905.SH"),"")</f>
        <v>0</v>
      </c>
      <c r="AI961">
        <f>IFERROR([1]!s_info_indexweight($A961,$B$1,"000852.SH"),"")</f>
        <v>0</v>
      </c>
    </row>
    <row r="962" spans="1:35">
      <c r="A962" t="s">
        <v>994</v>
      </c>
      <c r="B962">
        <f>[1]!s_dq_close($A962,$B$1,3)</f>
        <v>22.72</v>
      </c>
      <c r="C962">
        <f>[1]!s_dq_volume($A962,$B$1)</f>
        <v>18744406</v>
      </c>
      <c r="D962">
        <f>[1]!s_dq_amount($A962,$B$1)</f>
        <v>426840517</v>
      </c>
      <c r="E962">
        <f>[1]!s_dq_turn($A962,$B$1)</f>
        <v>0.88480079662445199</v>
      </c>
      <c r="F962">
        <f>[1]!S_VAL_MV($A962,$B$1)</f>
        <v>60672154264</v>
      </c>
      <c r="G962">
        <f>[1]!s_val_ev($A962,$B$1)</f>
        <v>56343096158.848999</v>
      </c>
      <c r="H962">
        <f>[1]!s_val_ev1($A962,$B$1)</f>
        <v>95875069330.009003</v>
      </c>
      <c r="I962">
        <f>IFERROR([1]!s_mq_amount($A962,$B$1),"")</f>
        <v>1008715504</v>
      </c>
      <c r="J962">
        <f>[1]!s_val_pe_ttm($A962,$B$1)</f>
        <v>17.451429367065401</v>
      </c>
      <c r="K962">
        <f>[1]!s_val_pb_lf($A962,$B$1)</f>
        <v>1.2345101833343499</v>
      </c>
      <c r="L962">
        <f>[1]!s_val_dividendyield2($A962,$B$1)</f>
        <v>1.39216633001802</v>
      </c>
      <c r="M962">
        <f>[1]!s_val_evtoebitda($A962,$B$1)</f>
        <v>8.4487602791995702</v>
      </c>
      <c r="N962">
        <f>[1]!s_risk_betar24($A962,$B$1)</f>
        <v>1.0147000551223799</v>
      </c>
      <c r="O962">
        <f>[1]!s_profitnotice_changeratio($A962,$B$1)</f>
        <v>0</v>
      </c>
      <c r="P962">
        <f>IFERROR([1]!i_pq_pctchange($A962,TEXT(DATE(YEAR($B$1),1,1),"yyyy-mm-dd"),$B$1),"")</f>
        <v>-14.231785579463899</v>
      </c>
      <c r="Q962">
        <f>[1]!s_west_netprofit($A962,YEAR($B$1),$B$1,180)</f>
        <v>3964820000</v>
      </c>
      <c r="R962">
        <f>[1]!s_west_eps($A962,YEAR($B$1),$B$1,180)</f>
        <v>1.4846999645233201</v>
      </c>
      <c r="S962">
        <f>[1]!s_west_instnum_np($A962,YEAR($B$1),$B$1,180)</f>
        <v>4</v>
      </c>
      <c r="T962">
        <f>[1]!s_west_stdnetprofit($A962,YEAR($B$1),$B$1,180)</f>
        <v>60271798</v>
      </c>
      <c r="U962">
        <f>[1]!s_west_mediannetprofit($A962,YEAR($B$1),$B$1,180)</f>
        <v>3982000000</v>
      </c>
      <c r="V962">
        <f>[1]!s_west_maxnetprofit($A962,YEAR($B$1),$B$1,180)</f>
        <v>4017280000</v>
      </c>
      <c r="W962">
        <f>[1]!s_west_minnetprofit($A962,YEAR($B$1),$B$1,180)</f>
        <v>3878000000</v>
      </c>
      <c r="X962">
        <f>[1]!s_west_netprofit($A962,YEAR($B$1)+1,$B$1,180)</f>
        <v>4749110000</v>
      </c>
      <c r="Y962">
        <f>[1]!s_west_eps($A962,YEAR($B$1)+1,$B$1,180)</f>
        <v>1.7783999443054199</v>
      </c>
      <c r="Z962">
        <f>[1]!s_west_instnum_np($A962,YEAR($B$1)+1,$B$1,180)</f>
        <v>4</v>
      </c>
      <c r="AA962">
        <f>[1]!s_west_stdnetprofit($A962,YEAR($B$1)+1,$B$1,180)</f>
        <v>101305586</v>
      </c>
      <c r="AB962">
        <f>[1]!s_west_mediannetprofit($A962,YEAR($B$1)+1,$B$1,180)</f>
        <v>4776000000</v>
      </c>
      <c r="AC962">
        <f>[1]!s_west_maxnetprofit($A962,YEAR($B$1)+1,$B$1,180)</f>
        <v>4838440000</v>
      </c>
      <c r="AD962">
        <f>[1]!s_west_minnetprofit($A962,YEAR($B$1)+1,$B$1,180)</f>
        <v>4606000000</v>
      </c>
      <c r="AE962">
        <f>[1]!s_west_avgroe($A962,YEAR($B$1),$B$1,180)</f>
        <v>7.1875</v>
      </c>
      <c r="AF962">
        <f>IFERROR([1]!s_info_indexweight($A962,$B$1,"000016.SH"),"")</f>
        <v>0</v>
      </c>
      <c r="AG962">
        <f>IFERROR([1]!s_info_indexweight($A962,$B$1,"000300.SH"),"")</f>
        <v>0.1105</v>
      </c>
      <c r="AH962">
        <f>IFERROR([1]!s_info_indexweight($A962,$B$1,"000905.SH"),"")</f>
        <v>0</v>
      </c>
      <c r="AI962">
        <f>IFERROR([1]!s_info_indexweight($A962,$B$1,"000852.SH"),"")</f>
        <v>0</v>
      </c>
    </row>
    <row r="963" spans="1:35">
      <c r="A963" t="s">
        <v>995</v>
      </c>
      <c r="B963">
        <f>[1]!s_dq_close($A963,$B$1,3)</f>
        <v>12.36</v>
      </c>
      <c r="C963">
        <f>[1]!s_dq_volume($A963,$B$1)</f>
        <v>10010700</v>
      </c>
      <c r="D963">
        <f>[1]!s_dq_amount($A963,$B$1)</f>
        <v>125287400</v>
      </c>
      <c r="E963">
        <f>[1]!s_dq_turn($A963,$B$1)</f>
        <v>2.1156455829824101</v>
      </c>
      <c r="F963">
        <f>[1]!S_VAL_MV($A963,$B$1)</f>
        <v>5848439502.1199999</v>
      </c>
      <c r="G963">
        <f>[1]!s_val_ev($A963,$B$1)</f>
        <v>5848439502.1199999</v>
      </c>
      <c r="H963">
        <f>[1]!s_val_ev1($A963,$B$1)</f>
        <v>6944217508.5799999</v>
      </c>
      <c r="I963">
        <f>IFERROR([1]!s_mq_amount($A963,$B$1),"")</f>
        <v>256492755</v>
      </c>
      <c r="J963">
        <f>[1]!s_val_pe_ttm($A963,$B$1)</f>
        <v>33.030754089355497</v>
      </c>
      <c r="K963">
        <f>[1]!s_val_pb_lf($A963,$B$1)</f>
        <v>1.4690200090408301</v>
      </c>
      <c r="L963">
        <f>[1]!s_val_dividendyield2($A963,$B$1)</f>
        <v>3.6407766990291299</v>
      </c>
      <c r="M963">
        <f>[1]!s_val_evtoebitda($A963,$B$1)</f>
        <v>12.6331120001191</v>
      </c>
      <c r="N963">
        <f>[1]!s_risk_betar24($A963,$B$1)</f>
        <v>1.541100025177</v>
      </c>
      <c r="O963">
        <f>[1]!s_profitnotice_changeratio($A963,$B$1)</f>
        <v>0</v>
      </c>
      <c r="P963">
        <f>IFERROR([1]!i_pq_pctchange($A963,TEXT(DATE(YEAR($B$1),1,1),"yyyy-mm-dd"),$B$1),"")</f>
        <v>-10.6936416184971</v>
      </c>
      <c r="Q963">
        <f>[1]!s_west_netprofit($A963,YEAR($B$1),$B$1,180)</f>
        <v>217750000</v>
      </c>
      <c r="R963">
        <f>[1]!s_west_eps($A963,YEAR($B$1),$B$1,180)</f>
        <v>0.46020001173019398</v>
      </c>
      <c r="S963">
        <f>[1]!s_west_instnum_np($A963,YEAR($B$1),$B$1,180)</f>
        <v>4</v>
      </c>
      <c r="T963">
        <f>[1]!s_west_stdnetprofit($A963,YEAR($B$1),$B$1,180)</f>
        <v>10372239</v>
      </c>
      <c r="U963">
        <f>[1]!s_west_mediannetprofit($A963,YEAR($B$1),$B$1,180)</f>
        <v>220500000</v>
      </c>
      <c r="V963">
        <f>[1]!s_west_maxnetprofit($A963,YEAR($B$1),$B$1,180)</f>
        <v>227000000</v>
      </c>
      <c r="W963">
        <f>[1]!s_west_minnetprofit($A963,YEAR($B$1),$B$1,180)</f>
        <v>203000000</v>
      </c>
      <c r="X963">
        <f>[1]!s_west_netprofit($A963,YEAR($B$1)+1,$B$1,180)</f>
        <v>253250000</v>
      </c>
      <c r="Y963">
        <f>[1]!s_west_eps($A963,YEAR($B$1)+1,$B$1,180)</f>
        <v>0.53519999980926503</v>
      </c>
      <c r="Z963">
        <f>[1]!s_west_instnum_np($A963,YEAR($B$1)+1,$B$1,180)</f>
        <v>4</v>
      </c>
      <c r="AA963">
        <f>[1]!s_west_stdnetprofit($A963,YEAR($B$1)+1,$B$1,180)</f>
        <v>18409689</v>
      </c>
      <c r="AB963">
        <f>[1]!s_west_mediannetprofit($A963,YEAR($B$1)+1,$B$1,180)</f>
        <v>258500000</v>
      </c>
      <c r="AC963">
        <f>[1]!s_west_maxnetprofit($A963,YEAR($B$1)+1,$B$1,180)</f>
        <v>269000000</v>
      </c>
      <c r="AD963">
        <f>[1]!s_west_minnetprofit($A963,YEAR($B$1)+1,$B$1,180)</f>
        <v>227000000</v>
      </c>
      <c r="AE963">
        <f>[1]!s_west_avgroe($A963,YEAR($B$1),$B$1,180)</f>
        <v>5.4924998283386204</v>
      </c>
      <c r="AF963">
        <f>IFERROR([1]!s_info_indexweight($A963,$B$1,"000016.SH"),"")</f>
        <v>0</v>
      </c>
      <c r="AG963">
        <f>IFERROR([1]!s_info_indexweight($A963,$B$1,"000300.SH"),"")</f>
        <v>0</v>
      </c>
      <c r="AH963">
        <f>IFERROR([1]!s_info_indexweight($A963,$B$1,"000905.SH"),"")</f>
        <v>0</v>
      </c>
      <c r="AI963">
        <f>IFERROR([1]!s_info_indexweight($A963,$B$1,"000852.SH"),"")</f>
        <v>0.04</v>
      </c>
    </row>
    <row r="964" spans="1:35">
      <c r="A964" t="s">
        <v>996</v>
      </c>
      <c r="B964">
        <f>[1]!s_dq_close($A964,$B$1,3)</f>
        <v>11.48</v>
      </c>
      <c r="C964">
        <f>[1]!s_dq_volume($A964,$B$1)</f>
        <v>26567912</v>
      </c>
      <c r="D964">
        <f>[1]!s_dq_amount($A964,$B$1)</f>
        <v>306948585</v>
      </c>
      <c r="E964">
        <f>[1]!s_dq_turn($A964,$B$1)</f>
        <v>2.3897426537445701</v>
      </c>
      <c r="F964">
        <f>[1]!S_VAL_MV($A964,$B$1)</f>
        <v>12762865042.48</v>
      </c>
      <c r="G964">
        <f>[1]!s_val_ev($A964,$B$1)</f>
        <v>12762865042.48</v>
      </c>
      <c r="H964">
        <f>[1]!s_val_ev1($A964,$B$1)</f>
        <v>12764066226.6</v>
      </c>
      <c r="I964">
        <f>IFERROR([1]!s_mq_amount($A964,$B$1),"")</f>
        <v>588717674</v>
      </c>
      <c r="J964">
        <f>[1]!s_val_pe_ttm($A964,$B$1)</f>
        <v>122.39788818359401</v>
      </c>
      <c r="K964">
        <f>[1]!s_val_pb_lf($A964,$B$1)</f>
        <v>2.33695411682129</v>
      </c>
      <c r="L964">
        <f>[1]!s_val_dividendyield2($A964,$B$1)</f>
        <v>0.25895854629814202</v>
      </c>
      <c r="M964">
        <f>[1]!s_val_evtoebitda($A964,$B$1)</f>
        <v>36.6473649897112</v>
      </c>
      <c r="N964">
        <f>[1]!s_risk_betar24($A964,$B$1)</f>
        <v>1.29019999504089</v>
      </c>
      <c r="O964">
        <f>[1]!s_profitnotice_changeratio($A964,$B$1)</f>
        <v>0</v>
      </c>
      <c r="P964">
        <f>IFERROR([1]!i_pq_pctchange($A964,TEXT(DATE(YEAR($B$1),1,1),"yyyy-mm-dd"),$B$1),"")</f>
        <v>-23.822163238221599</v>
      </c>
      <c r="Q964">
        <f>[1]!s_west_netprofit($A964,YEAR($B$1),$B$1,180)</f>
        <v>355272222</v>
      </c>
      <c r="R964">
        <f>[1]!s_west_eps($A964,YEAR($B$1),$B$1,180)</f>
        <v>0.31959998607635498</v>
      </c>
      <c r="S964">
        <f>[1]!s_west_instnum_np($A964,YEAR($B$1),$B$1,180)</f>
        <v>9</v>
      </c>
      <c r="T964">
        <f>[1]!s_west_stdnetprofit($A964,YEAR($B$1),$B$1,180)</f>
        <v>158406986</v>
      </c>
      <c r="U964">
        <f>[1]!s_west_mediannetprofit($A964,YEAR($B$1),$B$1,180)</f>
        <v>341000000</v>
      </c>
      <c r="V964">
        <f>[1]!s_west_maxnetprofit($A964,YEAR($B$1),$B$1,180)</f>
        <v>712000000</v>
      </c>
      <c r="W964">
        <f>[1]!s_west_minnetprofit($A964,YEAR($B$1),$B$1,180)</f>
        <v>131750000</v>
      </c>
      <c r="X964">
        <f>[1]!s_west_netprofit($A964,YEAR($B$1)+1,$B$1,180)</f>
        <v>524860000</v>
      </c>
      <c r="Y964">
        <f>[1]!s_west_eps($A964,YEAR($B$1)+1,$B$1,180)</f>
        <v>0.472099989652634</v>
      </c>
      <c r="Z964">
        <f>[1]!s_west_instnum_np($A964,YEAR($B$1)+1,$B$1,180)</f>
        <v>9</v>
      </c>
      <c r="AA964">
        <f>[1]!s_west_stdnetprofit($A964,YEAR($B$1)+1,$B$1,180)</f>
        <v>295800209</v>
      </c>
      <c r="AB964">
        <f>[1]!s_west_mediannetprofit($A964,YEAR($B$1)+1,$B$1,180)</f>
        <v>491300000</v>
      </c>
      <c r="AC964">
        <f>[1]!s_west_maxnetprofit($A964,YEAR($B$1)+1,$B$1,180)</f>
        <v>1211000000</v>
      </c>
      <c r="AD964">
        <f>[1]!s_west_minnetprofit($A964,YEAR($B$1)+1,$B$1,180)</f>
        <v>205440000</v>
      </c>
      <c r="AE964">
        <f>[1]!s_west_avgroe($A964,YEAR($B$1),$B$1,180)</f>
        <v>6.0799999237060502</v>
      </c>
      <c r="AF964">
        <f>IFERROR([1]!s_info_indexweight($A964,$B$1,"000016.SH"),"")</f>
        <v>0</v>
      </c>
      <c r="AG964">
        <f>IFERROR([1]!s_info_indexweight($A964,$B$1,"000300.SH"),"")</f>
        <v>0</v>
      </c>
      <c r="AH964">
        <f>IFERROR([1]!s_info_indexweight($A964,$B$1,"000905.SH"),"")</f>
        <v>0</v>
      </c>
      <c r="AI964">
        <f>IFERROR([1]!s_info_indexweight($A964,$B$1,"000852.SH"),"")</f>
        <v>0.14000000000000001</v>
      </c>
    </row>
    <row r="965" spans="1:35">
      <c r="A965" t="s">
        <v>997</v>
      </c>
      <c r="B965">
        <f>[1]!s_dq_close($A965,$B$1,3)</f>
        <v>27.87</v>
      </c>
      <c r="C965">
        <f>[1]!s_dq_volume($A965,$B$1)</f>
        <v>47185261</v>
      </c>
      <c r="D965">
        <f>[1]!s_dq_amount($A965,$B$1)</f>
        <v>1305303723</v>
      </c>
      <c r="E965">
        <f>[1]!s_dq_turn($A965,$B$1)</f>
        <v>5.5738084319535801</v>
      </c>
      <c r="F965">
        <f>[1]!S_VAL_MV($A965,$B$1)</f>
        <v>23593441362.84</v>
      </c>
      <c r="G965">
        <f>[1]!s_val_ev($A965,$B$1)</f>
        <v>23593441362.84</v>
      </c>
      <c r="H965">
        <f>[1]!s_val_ev1($A965,$B$1)</f>
        <v>24424963217.450001</v>
      </c>
      <c r="I965">
        <f>IFERROR([1]!s_mq_amount($A965,$B$1),"")</f>
        <v>2947278477</v>
      </c>
      <c r="J965">
        <f>[1]!s_val_pe_ttm($A965,$B$1)</f>
        <v>82.588127136230497</v>
      </c>
      <c r="K965">
        <f>[1]!s_val_pb_lf($A965,$B$1)</f>
        <v>5.4301805496215803</v>
      </c>
      <c r="L965">
        <f>[1]!s_val_dividendyield2($A965,$B$1)</f>
        <v>0.39110154287764598</v>
      </c>
      <c r="M965">
        <f>[1]!s_val_evtoebitda($A965,$B$1)</f>
        <v>48.774538072099702</v>
      </c>
      <c r="N965">
        <f>[1]!s_risk_betar24($A965,$B$1)</f>
        <v>1.7648999691009499</v>
      </c>
      <c r="O965">
        <f>[1]!s_profitnotice_changeratio($A965,$B$1)</f>
        <v>0</v>
      </c>
      <c r="P965">
        <f>IFERROR([1]!i_pq_pctchange($A965,TEXT(DATE(YEAR($B$1),1,1),"yyyy-mm-dd"),$B$1),"")</f>
        <v>37.088047220855898</v>
      </c>
      <c r="Q965">
        <f>[1]!s_west_netprofit($A965,YEAR($B$1),$B$1,180)</f>
        <v>0</v>
      </c>
      <c r="R965">
        <f>[1]!s_west_eps($A965,YEAR($B$1),$B$1,180)</f>
        <v>0</v>
      </c>
      <c r="S965">
        <f>[1]!s_west_instnum_np($A965,YEAR($B$1),$B$1,180)</f>
        <v>0</v>
      </c>
      <c r="T965">
        <f>[1]!s_west_stdnetprofit($A965,YEAR($B$1),$B$1,180)</f>
        <v>0</v>
      </c>
      <c r="U965">
        <f>[1]!s_west_mediannetprofit($A965,YEAR($B$1),$B$1,180)</f>
        <v>0</v>
      </c>
      <c r="V965">
        <f>[1]!s_west_maxnetprofit($A965,YEAR($B$1),$B$1,180)</f>
        <v>0</v>
      </c>
      <c r="W965">
        <f>[1]!s_west_minnetprofit($A965,YEAR($B$1),$B$1,180)</f>
        <v>0</v>
      </c>
      <c r="X965">
        <f>[1]!s_west_netprofit($A965,YEAR($B$1)+1,$B$1,180)</f>
        <v>0</v>
      </c>
      <c r="Y965">
        <f>[1]!s_west_eps($A965,YEAR($B$1)+1,$B$1,180)</f>
        <v>0</v>
      </c>
      <c r="Z965">
        <f>[1]!s_west_instnum_np($A965,YEAR($B$1)+1,$B$1,180)</f>
        <v>0</v>
      </c>
      <c r="AA965">
        <f>[1]!s_west_stdnetprofit($A965,YEAR($B$1)+1,$B$1,180)</f>
        <v>0</v>
      </c>
      <c r="AB965">
        <f>[1]!s_west_mediannetprofit($A965,YEAR($B$1)+1,$B$1,180)</f>
        <v>0</v>
      </c>
      <c r="AC965">
        <f>[1]!s_west_maxnetprofit($A965,YEAR($B$1)+1,$B$1,180)</f>
        <v>0</v>
      </c>
      <c r="AD965">
        <f>[1]!s_west_minnetprofit($A965,YEAR($B$1)+1,$B$1,180)</f>
        <v>0</v>
      </c>
      <c r="AE965">
        <f>[1]!s_west_avgroe($A965,YEAR($B$1),$B$1,180)</f>
        <v>0</v>
      </c>
      <c r="AF965">
        <f>IFERROR([1]!s_info_indexweight($A965,$B$1,"000016.SH"),"")</f>
        <v>0</v>
      </c>
      <c r="AG965">
        <f>IFERROR([1]!s_info_indexweight($A965,$B$1,"000300.SH"),"")</f>
        <v>0</v>
      </c>
      <c r="AH965">
        <f>IFERROR([1]!s_info_indexweight($A965,$B$1,"000905.SH"),"")</f>
        <v>0</v>
      </c>
      <c r="AI965">
        <f>IFERROR([1]!s_info_indexweight($A965,$B$1,"000852.SH"),"")</f>
        <v>0.182</v>
      </c>
    </row>
    <row r="966" spans="1:35">
      <c r="A966" t="s">
        <v>998</v>
      </c>
      <c r="B966">
        <f>[1]!s_dq_close($A966,$B$1,3)</f>
        <v>2.99</v>
      </c>
      <c r="C966">
        <f>[1]!s_dq_volume($A966,$B$1)</f>
        <v>121452808</v>
      </c>
      <c r="D966">
        <f>[1]!s_dq_amount($A966,$B$1)</f>
        <v>361281189</v>
      </c>
      <c r="E966">
        <f>[1]!s_dq_turn($A966,$B$1)</f>
        <v>1.42751699333975</v>
      </c>
      <c r="F966">
        <f>[1]!S_VAL_MV($A966,$B$1)</f>
        <v>25441732992</v>
      </c>
      <c r="G966">
        <f>[1]!s_val_ev($A966,$B$1)</f>
        <v>25441732992</v>
      </c>
      <c r="H966">
        <f>[1]!s_val_ev1($A966,$B$1)</f>
        <v>52413057465</v>
      </c>
      <c r="I966">
        <f>IFERROR([1]!s_mq_amount($A966,$B$1),"")</f>
        <v>889144231</v>
      </c>
      <c r="J966">
        <f>[1]!s_val_pe_ttm($A966,$B$1)</f>
        <v>167.78665161132801</v>
      </c>
      <c r="K966">
        <f>[1]!s_val_pb_lf($A966,$B$1)</f>
        <v>0.60880792140960704</v>
      </c>
      <c r="L966">
        <f>[1]!s_val_dividendyield2($A966,$B$1)</f>
        <v>0</v>
      </c>
      <c r="M966">
        <f>[1]!s_val_evtoebitda($A966,$B$1)</f>
        <v>27.5521259190742</v>
      </c>
      <c r="N966">
        <f>[1]!s_risk_betar24($A966,$B$1)</f>
        <v>3.3594000339508101</v>
      </c>
      <c r="O966">
        <f>[1]!s_profitnotice_changeratio($A966,$B$1)</f>
        <v>0</v>
      </c>
      <c r="P966">
        <f>IFERROR([1]!i_pq_pctchange($A966,TEXT(DATE(YEAR($B$1),1,1),"yyyy-mm-dd"),$B$1),"")</f>
        <v>-22.7390180878553</v>
      </c>
      <c r="Q966">
        <f>[1]!s_west_netprofit($A966,YEAR($B$1),$B$1,180)</f>
        <v>1100000000</v>
      </c>
      <c r="R966">
        <f>[1]!s_west_eps($A966,YEAR($B$1),$B$1,180)</f>
        <v>0.12929999828338601</v>
      </c>
      <c r="S966">
        <f>[1]!s_west_instnum_np($A966,YEAR($B$1),$B$1,180)</f>
        <v>1</v>
      </c>
      <c r="T966">
        <f>[1]!s_west_stdnetprofit($A966,YEAR($B$1),$B$1,180)</f>
        <v>0</v>
      </c>
      <c r="U966">
        <f>[1]!s_west_mediannetprofit($A966,YEAR($B$1),$B$1,180)</f>
        <v>1100000000</v>
      </c>
      <c r="V966">
        <f>[1]!s_west_maxnetprofit($A966,YEAR($B$1),$B$1,180)</f>
        <v>1100000000</v>
      </c>
      <c r="W966">
        <f>[1]!s_west_minnetprofit($A966,YEAR($B$1),$B$1,180)</f>
        <v>1100000000</v>
      </c>
      <c r="X966">
        <f>[1]!s_west_netprofit($A966,YEAR($B$1)+1,$B$1,180)</f>
        <v>1376000000</v>
      </c>
      <c r="Y966">
        <f>[1]!s_west_eps($A966,YEAR($B$1)+1,$B$1,180)</f>
        <v>0.16169999539852101</v>
      </c>
      <c r="Z966">
        <f>[1]!s_west_instnum_np($A966,YEAR($B$1)+1,$B$1,180)</f>
        <v>1</v>
      </c>
      <c r="AA966">
        <f>[1]!s_west_stdnetprofit($A966,YEAR($B$1)+1,$B$1,180)</f>
        <v>0</v>
      </c>
      <c r="AB966">
        <f>[1]!s_west_mediannetprofit($A966,YEAR($B$1)+1,$B$1,180)</f>
        <v>1376000000</v>
      </c>
      <c r="AC966">
        <f>[1]!s_west_maxnetprofit($A966,YEAR($B$1)+1,$B$1,180)</f>
        <v>1376000000</v>
      </c>
      <c r="AD966">
        <f>[1]!s_west_minnetprofit($A966,YEAR($B$1)+1,$B$1,180)</f>
        <v>1376000000</v>
      </c>
      <c r="AE966">
        <f>[1]!s_west_avgroe($A966,YEAR($B$1),$B$1,180)</f>
        <v>2.5</v>
      </c>
      <c r="AF966">
        <f>IFERROR([1]!s_info_indexweight($A966,$B$1,"000016.SH"),"")</f>
        <v>0</v>
      </c>
      <c r="AG966">
        <f>IFERROR([1]!s_info_indexweight($A966,$B$1,"000300.SH"),"")</f>
        <v>0</v>
      </c>
      <c r="AH966">
        <f>IFERROR([1]!s_info_indexweight($A966,$B$1,"000905.SH"),"")</f>
        <v>0.11899999999999999</v>
      </c>
      <c r="AI966">
        <f>IFERROR([1]!s_info_indexweight($A966,$B$1,"000852.SH"),"")</f>
        <v>0</v>
      </c>
    </row>
    <row r="967" spans="1:35">
      <c r="A967" t="s">
        <v>999</v>
      </c>
      <c r="B967">
        <f>[1]!s_dq_close($A967,$B$1,3)</f>
        <v>6.66</v>
      </c>
      <c r="C967">
        <f>[1]!s_dq_volume($A967,$B$1)</f>
        <v>12420962</v>
      </c>
      <c r="D967">
        <f>[1]!s_dq_amount($A967,$B$1)</f>
        <v>83115895</v>
      </c>
      <c r="E967">
        <f>[1]!s_dq_turn($A967,$B$1)</f>
        <v>0.81892700549702302</v>
      </c>
      <c r="F967">
        <f>[1]!S_VAL_MV($A967,$B$1)</f>
        <v>10101462812.280001</v>
      </c>
      <c r="G967">
        <f>[1]!s_val_ev($A967,$B$1)</f>
        <v>10101462812.280001</v>
      </c>
      <c r="H967">
        <f>[1]!s_val_ev1($A967,$B$1)</f>
        <v>13720333310.99</v>
      </c>
      <c r="I967">
        <f>IFERROR([1]!s_mq_amount($A967,$B$1),"")</f>
        <v>181016410</v>
      </c>
      <c r="J967">
        <f>[1]!s_val_pe_ttm($A967,$B$1)</f>
        <v>9.2981109619140607</v>
      </c>
      <c r="K967">
        <f>[1]!s_val_pb_lf($A967,$B$1)</f>
        <v>1.4616926908493</v>
      </c>
      <c r="L967">
        <f>[1]!s_val_dividendyield2($A967,$B$1)</f>
        <v>4.5045045045045002</v>
      </c>
      <c r="M967">
        <f>[1]!s_val_evtoebitda($A967,$B$1)</f>
        <v>6.3595956728970302</v>
      </c>
      <c r="N967">
        <f>[1]!s_risk_betar24($A967,$B$1)</f>
        <v>1.17330002784729</v>
      </c>
      <c r="O967">
        <f>[1]!s_profitnotice_changeratio($A967,$B$1)</f>
        <v>0</v>
      </c>
      <c r="P967">
        <f>IFERROR([1]!i_pq_pctchange($A967,TEXT(DATE(YEAR($B$1),1,1),"yyyy-mm-dd"),$B$1),"")</f>
        <v>-9.3877551020408205</v>
      </c>
      <c r="Q967">
        <f>[1]!s_west_netprofit($A967,YEAR($B$1),$B$1,180)</f>
        <v>917000000</v>
      </c>
      <c r="R967">
        <f>[1]!s_west_eps($A967,YEAR($B$1),$B$1,180)</f>
        <v>0.60460001230239901</v>
      </c>
      <c r="S967">
        <f>[1]!s_west_instnum_np($A967,YEAR($B$1),$B$1,180)</f>
        <v>1</v>
      </c>
      <c r="T967">
        <f>[1]!s_west_stdnetprofit($A967,YEAR($B$1),$B$1,180)</f>
        <v>0</v>
      </c>
      <c r="U967">
        <f>[1]!s_west_mediannetprofit($A967,YEAR($B$1),$B$1,180)</f>
        <v>917000000</v>
      </c>
      <c r="V967">
        <f>[1]!s_west_maxnetprofit($A967,YEAR($B$1),$B$1,180)</f>
        <v>917000000</v>
      </c>
      <c r="W967">
        <f>[1]!s_west_minnetprofit($A967,YEAR($B$1),$B$1,180)</f>
        <v>917000000</v>
      </c>
      <c r="X967">
        <f>[1]!s_west_netprofit($A967,YEAR($B$1)+1,$B$1,180)</f>
        <v>1008000000</v>
      </c>
      <c r="Y967">
        <f>[1]!s_west_eps($A967,YEAR($B$1)+1,$B$1,180)</f>
        <v>0.66460001468658403</v>
      </c>
      <c r="Z967">
        <f>[1]!s_west_instnum_np($A967,YEAR($B$1)+1,$B$1,180)</f>
        <v>1</v>
      </c>
      <c r="AA967">
        <f>[1]!s_west_stdnetprofit($A967,YEAR($B$1)+1,$B$1,180)</f>
        <v>0</v>
      </c>
      <c r="AB967">
        <f>[1]!s_west_mediannetprofit($A967,YEAR($B$1)+1,$B$1,180)</f>
        <v>1008000000</v>
      </c>
      <c r="AC967">
        <f>[1]!s_west_maxnetprofit($A967,YEAR($B$1)+1,$B$1,180)</f>
        <v>1008000000</v>
      </c>
      <c r="AD967">
        <f>[1]!s_west_minnetprofit($A967,YEAR($B$1)+1,$B$1,180)</f>
        <v>1008000000</v>
      </c>
      <c r="AE967">
        <f>[1]!s_west_avgroe($A967,YEAR($B$1),$B$1,180)</f>
        <v>13.300000190734901</v>
      </c>
      <c r="AF967">
        <f>IFERROR([1]!s_info_indexweight($A967,$B$1,"000016.SH"),"")</f>
        <v>0</v>
      </c>
      <c r="AG967">
        <f>IFERROR([1]!s_info_indexweight($A967,$B$1,"000300.SH"),"")</f>
        <v>0</v>
      </c>
      <c r="AH967">
        <f>IFERROR([1]!s_info_indexweight($A967,$B$1,"000905.SH"),"")</f>
        <v>0</v>
      </c>
      <c r="AI967">
        <f>IFERROR([1]!s_info_indexweight($A967,$B$1,"000852.SH"),"")</f>
        <v>8.6999999999999994E-2</v>
      </c>
    </row>
    <row r="968" spans="1:35">
      <c r="A968" t="s">
        <v>1000</v>
      </c>
      <c r="B968">
        <f>[1]!s_dq_close($A968,$B$1,3)</f>
        <v>38.880000000000003</v>
      </c>
      <c r="C968">
        <f>[1]!s_dq_volume($A968,$B$1)</f>
        <v>2611471</v>
      </c>
      <c r="D968">
        <f>[1]!s_dq_amount($A968,$B$1)</f>
        <v>101291543</v>
      </c>
      <c r="E968">
        <f>[1]!s_dq_turn($A968,$B$1)</f>
        <v>0.81021268122051304</v>
      </c>
      <c r="F968">
        <f>[1]!S_VAL_MV($A968,$B$1)</f>
        <v>12531770340.48</v>
      </c>
      <c r="G968">
        <f>[1]!s_val_ev($A968,$B$1)</f>
        <v>12531770340.48</v>
      </c>
      <c r="H968">
        <f>[1]!s_val_ev1($A968,$B$1)</f>
        <v>13592913183.360001</v>
      </c>
      <c r="I968">
        <f>IFERROR([1]!s_mq_amount($A968,$B$1),"")</f>
        <v>201986407</v>
      </c>
      <c r="J968">
        <f>[1]!s_val_pe_ttm($A968,$B$1)</f>
        <v>12.9546041488647</v>
      </c>
      <c r="K968">
        <f>[1]!s_val_pb_lf($A968,$B$1)</f>
        <v>3.4607164859771702</v>
      </c>
      <c r="L968">
        <f>[1]!s_val_dividendyield2($A968,$B$1)</f>
        <v>4.4910715826479404</v>
      </c>
      <c r="M968">
        <f>[1]!s_val_evtoebitda($A968,$B$1)</f>
        <v>10.222725066114799</v>
      </c>
      <c r="N968">
        <f>[1]!s_risk_betar24($A968,$B$1)</f>
        <v>0.99349999427795399</v>
      </c>
      <c r="O968">
        <f>[1]!s_profitnotice_changeratio($A968,$B$1)</f>
        <v>0</v>
      </c>
      <c r="P968">
        <f>IFERROR([1]!i_pq_pctchange($A968,TEXT(DATE(YEAR($B$1),1,1),"yyyy-mm-dd"),$B$1),"")</f>
        <v>-6.64911122207078</v>
      </c>
      <c r="Q968">
        <f>[1]!s_west_netprofit($A968,YEAR($B$1),$B$1,180)</f>
        <v>999545000</v>
      </c>
      <c r="R968">
        <f>[1]!s_west_eps($A968,YEAR($B$1),$B$1,180)</f>
        <v>3.1010999679565399</v>
      </c>
      <c r="S968">
        <f>[1]!s_west_instnum_np($A968,YEAR($B$1),$B$1,180)</f>
        <v>4</v>
      </c>
      <c r="T968">
        <f>[1]!s_west_stdnetprofit($A968,YEAR($B$1),$B$1,180)</f>
        <v>30693780</v>
      </c>
      <c r="U968">
        <f>[1]!s_west_mediannetprofit($A968,YEAR($B$1),$B$1,180)</f>
        <v>993000000</v>
      </c>
      <c r="V968">
        <f>[1]!s_west_maxnetprofit($A968,YEAR($B$1),$B$1,180)</f>
        <v>1042180000</v>
      </c>
      <c r="W968">
        <f>[1]!s_west_minnetprofit($A968,YEAR($B$1),$B$1,180)</f>
        <v>970000000</v>
      </c>
      <c r="X968">
        <f>[1]!s_west_netprofit($A968,YEAR($B$1)+1,$B$1,180)</f>
        <v>1074020000</v>
      </c>
      <c r="Y968">
        <f>[1]!s_west_eps($A968,YEAR($B$1)+1,$B$1,180)</f>
        <v>3.3322000503539999</v>
      </c>
      <c r="Z968">
        <f>[1]!s_west_instnum_np($A968,YEAR($B$1)+1,$B$1,180)</f>
        <v>4</v>
      </c>
      <c r="AA968">
        <f>[1]!s_west_stdnetprofit($A968,YEAR($B$1)+1,$B$1,180)</f>
        <v>24299827</v>
      </c>
      <c r="AB968">
        <f>[1]!s_west_mediannetprofit($A968,YEAR($B$1)+1,$B$1,180)</f>
        <v>1067500000</v>
      </c>
      <c r="AC968">
        <f>[1]!s_west_maxnetprofit($A968,YEAR($B$1)+1,$B$1,180)</f>
        <v>1108080000</v>
      </c>
      <c r="AD968">
        <f>[1]!s_west_minnetprofit($A968,YEAR($B$1)+1,$B$1,180)</f>
        <v>1053000000</v>
      </c>
      <c r="AE968">
        <f>[1]!s_west_avgroe($A968,YEAR($B$1),$B$1,180)</f>
        <v>22.700000762939499</v>
      </c>
      <c r="AF968">
        <f>IFERROR([1]!s_info_indexweight($A968,$B$1,"000016.SH"),"")</f>
        <v>0</v>
      </c>
      <c r="AG968">
        <f>IFERROR([1]!s_info_indexweight($A968,$B$1,"000300.SH"),"")</f>
        <v>0</v>
      </c>
      <c r="AH968">
        <f>IFERROR([1]!s_info_indexweight($A968,$B$1,"000905.SH"),"")</f>
        <v>0</v>
      </c>
      <c r="AI968">
        <f>IFERROR([1]!s_info_indexweight($A968,$B$1,"000852.SH"),"")</f>
        <v>6.7000000000000004E-2</v>
      </c>
    </row>
    <row r="969" spans="1:35">
      <c r="A969" t="s">
        <v>1001</v>
      </c>
      <c r="B969">
        <f>[1]!s_dq_close($A969,$B$1,3)</f>
        <v>12.7</v>
      </c>
      <c r="C969">
        <f>[1]!s_dq_volume($A969,$B$1)</f>
        <v>9417372</v>
      </c>
      <c r="D969">
        <f>[1]!s_dq_amount($A969,$B$1)</f>
        <v>120000823</v>
      </c>
      <c r="E969">
        <f>[1]!s_dq_turn($A969,$B$1)</f>
        <v>0.98985454931588301</v>
      </c>
      <c r="F969">
        <f>[1]!S_VAL_MV($A969,$B$1)</f>
        <v>12212799425</v>
      </c>
      <c r="G969">
        <f>[1]!s_val_ev($A969,$B$1)</f>
        <v>12212799425</v>
      </c>
      <c r="H969">
        <f>[1]!s_val_ev1($A969,$B$1)</f>
        <v>13170148752.99</v>
      </c>
      <c r="I969">
        <f>IFERROR([1]!s_mq_amount($A969,$B$1),"")</f>
        <v>249003853</v>
      </c>
      <c r="J969">
        <f>[1]!s_val_pe_ttm($A969,$B$1)</f>
        <v>16.255397796630898</v>
      </c>
      <c r="K969">
        <f>[1]!s_val_pb_lf($A969,$B$1)</f>
        <v>1.08648729324341</v>
      </c>
      <c r="L969">
        <f>[1]!s_val_dividendyield2($A969,$B$1)</f>
        <v>2.8842428115124799</v>
      </c>
      <c r="M969">
        <f>[1]!s_val_evtoebitda($A969,$B$1)</f>
        <v>5.8421318518166796</v>
      </c>
      <c r="N969">
        <f>[1]!s_risk_betar24($A969,$B$1)</f>
        <v>0.56859999895095803</v>
      </c>
      <c r="O969">
        <f>[1]!s_profitnotice_changeratio($A969,$B$1)</f>
        <v>0</v>
      </c>
      <c r="P969">
        <f>IFERROR([1]!i_pq_pctchange($A969,TEXT(DATE(YEAR($B$1),1,1),"yyyy-mm-dd"),$B$1),"")</f>
        <v>-8.3694083694083705</v>
      </c>
      <c r="Q969">
        <f>[1]!s_west_netprofit($A969,YEAR($B$1),$B$1,180)</f>
        <v>1107966667</v>
      </c>
      <c r="R969">
        <f>[1]!s_west_eps($A969,YEAR($B$1),$B$1,180)</f>
        <v>1.15199995040894</v>
      </c>
      <c r="S969">
        <f>[1]!s_west_instnum_np($A969,YEAR($B$1),$B$1,180)</f>
        <v>3</v>
      </c>
      <c r="T969">
        <f>[1]!s_west_stdnetprofit($A969,YEAR($B$1),$B$1,180)</f>
        <v>41558433</v>
      </c>
      <c r="U969">
        <f>[1]!s_west_mediannetprofit($A969,YEAR($B$1),$B$1,180)</f>
        <v>1107000000</v>
      </c>
      <c r="V969">
        <f>[1]!s_west_maxnetprofit($A969,YEAR($B$1),$B$1,180)</f>
        <v>1150000000</v>
      </c>
      <c r="W969">
        <f>[1]!s_west_minnetprofit($A969,YEAR($B$1),$B$1,180)</f>
        <v>1066900000</v>
      </c>
      <c r="X969">
        <f>[1]!s_west_netprofit($A969,YEAR($B$1)+1,$B$1,180)</f>
        <v>1245100000</v>
      </c>
      <c r="Y969">
        <f>[1]!s_west_eps($A969,YEAR($B$1)+1,$B$1,180)</f>
        <v>1.29460000991821</v>
      </c>
      <c r="Z969">
        <f>[1]!s_west_instnum_np($A969,YEAR($B$1)+1,$B$1,180)</f>
        <v>3</v>
      </c>
      <c r="AA969">
        <f>[1]!s_west_stdnetprofit($A969,YEAR($B$1)+1,$B$1,180)</f>
        <v>41707673</v>
      </c>
      <c r="AB969">
        <f>[1]!s_west_mediannetprofit($A969,YEAR($B$1)+1,$B$1,180)</f>
        <v>1240300000</v>
      </c>
      <c r="AC969">
        <f>[1]!s_west_maxnetprofit($A969,YEAR($B$1)+1,$B$1,180)</f>
        <v>1289000000</v>
      </c>
      <c r="AD969">
        <f>[1]!s_west_minnetprofit($A969,YEAR($B$1)+1,$B$1,180)</f>
        <v>1206000000</v>
      </c>
      <c r="AE969">
        <f>[1]!s_west_avgroe($A969,YEAR($B$1),$B$1,180)</f>
        <v>9.8332996368408203</v>
      </c>
      <c r="AF969">
        <f>IFERROR([1]!s_info_indexweight($A969,$B$1,"000016.SH"),"")</f>
        <v>0</v>
      </c>
      <c r="AG969">
        <f>IFERROR([1]!s_info_indexweight($A969,$B$1,"000300.SH"),"")</f>
        <v>0</v>
      </c>
      <c r="AH969">
        <f>IFERROR([1]!s_info_indexweight($A969,$B$1,"000905.SH"),"")</f>
        <v>0</v>
      </c>
      <c r="AI969">
        <f>IFERROR([1]!s_info_indexweight($A969,$B$1,"000852.SH"),"")</f>
        <v>9.1999999999999998E-2</v>
      </c>
    </row>
    <row r="970" spans="1:35">
      <c r="A970" t="s">
        <v>1002</v>
      </c>
      <c r="B970">
        <f>[1]!s_dq_close($A970,$B$1,3)</f>
        <v>3.44</v>
      </c>
      <c r="C970">
        <f>[1]!s_dq_volume($A970,$B$1)</f>
        <v>10535100</v>
      </c>
      <c r="D970">
        <f>[1]!s_dq_amount($A970,$B$1)</f>
        <v>36441105</v>
      </c>
      <c r="E970">
        <f>[1]!s_dq_turn($A970,$B$1)</f>
        <v>0.63554288640604395</v>
      </c>
      <c r="F970">
        <f>[1]!S_VAL_MV($A970,$B$1)</f>
        <v>5702328635.1199999</v>
      </c>
      <c r="G970">
        <f>[1]!s_val_ev($A970,$B$1)</f>
        <v>5702328635.1199999</v>
      </c>
      <c r="H970">
        <f>[1]!s_val_ev1($A970,$B$1)</f>
        <v>7855684420.7700005</v>
      </c>
      <c r="I970">
        <f>IFERROR([1]!s_mq_amount($A970,$B$1),"")</f>
        <v>88459542</v>
      </c>
      <c r="J970">
        <f>[1]!s_val_pe_ttm($A970,$B$1)</f>
        <v>-9.3719873428344709</v>
      </c>
      <c r="K970">
        <f>[1]!s_val_pb_lf($A970,$B$1)</f>
        <v>2.0018968582153298</v>
      </c>
      <c r="L970">
        <f>[1]!s_val_dividendyield2($A970,$B$1)</f>
        <v>0</v>
      </c>
      <c r="M970">
        <f>[1]!s_val_evtoebitda($A970,$B$1)</f>
        <v>-17.7533935596262</v>
      </c>
      <c r="N970">
        <f>[1]!s_risk_betar24($A970,$B$1)</f>
        <v>1.18389999866486</v>
      </c>
      <c r="O970">
        <f>[1]!s_profitnotice_changeratio($A970,$B$1)</f>
        <v>0</v>
      </c>
      <c r="P970">
        <f>IFERROR([1]!i_pq_pctchange($A970,TEXT(DATE(YEAR($B$1),1,1),"yyyy-mm-dd"),$B$1),"")</f>
        <v>-15.6862745098039</v>
      </c>
      <c r="Q970">
        <f>[1]!s_west_netprofit($A970,YEAR($B$1),$B$1,180)</f>
        <v>0</v>
      </c>
      <c r="R970">
        <f>[1]!s_west_eps($A970,YEAR($B$1),$B$1,180)</f>
        <v>0</v>
      </c>
      <c r="S970">
        <f>[1]!s_west_instnum_np($A970,YEAR($B$1),$B$1,180)</f>
        <v>0</v>
      </c>
      <c r="T970">
        <f>[1]!s_west_stdnetprofit($A970,YEAR($B$1),$B$1,180)</f>
        <v>0</v>
      </c>
      <c r="U970">
        <f>[1]!s_west_mediannetprofit($A970,YEAR($B$1),$B$1,180)</f>
        <v>0</v>
      </c>
      <c r="V970">
        <f>[1]!s_west_maxnetprofit($A970,YEAR($B$1),$B$1,180)</f>
        <v>0</v>
      </c>
      <c r="W970">
        <f>[1]!s_west_minnetprofit($A970,YEAR($B$1),$B$1,180)</f>
        <v>0</v>
      </c>
      <c r="X970">
        <f>[1]!s_west_netprofit($A970,YEAR($B$1)+1,$B$1,180)</f>
        <v>0</v>
      </c>
      <c r="Y970">
        <f>[1]!s_west_eps($A970,YEAR($B$1)+1,$B$1,180)</f>
        <v>0</v>
      </c>
      <c r="Z970">
        <f>[1]!s_west_instnum_np($A970,YEAR($B$1)+1,$B$1,180)</f>
        <v>0</v>
      </c>
      <c r="AA970">
        <f>[1]!s_west_stdnetprofit($A970,YEAR($B$1)+1,$B$1,180)</f>
        <v>0</v>
      </c>
      <c r="AB970">
        <f>[1]!s_west_mediannetprofit($A970,YEAR($B$1)+1,$B$1,180)</f>
        <v>0</v>
      </c>
      <c r="AC970">
        <f>[1]!s_west_maxnetprofit($A970,YEAR($B$1)+1,$B$1,180)</f>
        <v>0</v>
      </c>
      <c r="AD970">
        <f>[1]!s_west_minnetprofit($A970,YEAR($B$1)+1,$B$1,180)</f>
        <v>0</v>
      </c>
      <c r="AE970">
        <f>[1]!s_west_avgroe($A970,YEAR($B$1),$B$1,180)</f>
        <v>0</v>
      </c>
      <c r="AF970">
        <f>IFERROR([1]!s_info_indexweight($A970,$B$1,"000016.SH"),"")</f>
        <v>0</v>
      </c>
      <c r="AG970">
        <f>IFERROR([1]!s_info_indexweight($A970,$B$1,"000300.SH"),"")</f>
        <v>0</v>
      </c>
      <c r="AH970">
        <f>IFERROR([1]!s_info_indexweight($A970,$B$1,"000905.SH"),"")</f>
        <v>0</v>
      </c>
      <c r="AI970">
        <f>IFERROR([1]!s_info_indexweight($A970,$B$1,"000852.SH"),"")</f>
        <v>4.2999999999999997E-2</v>
      </c>
    </row>
    <row r="971" spans="1:35">
      <c r="A971" t="s">
        <v>1003</v>
      </c>
      <c r="B971">
        <f>[1]!s_dq_close($A971,$B$1,3)</f>
        <v>5.32</v>
      </c>
      <c r="C971">
        <f>[1]!s_dq_volume($A971,$B$1)</f>
        <v>209660956</v>
      </c>
      <c r="D971">
        <f>[1]!s_dq_amount($A971,$B$1)</f>
        <v>1111954203</v>
      </c>
      <c r="E971">
        <f>[1]!s_dq_turn($A971,$B$1)</f>
        <v>1.8257262688587099</v>
      </c>
      <c r="F971">
        <f>[1]!S_VAL_MV($A971,$B$1)</f>
        <v>61093292293.879997</v>
      </c>
      <c r="G971">
        <f>[1]!s_val_ev($A971,$B$1)</f>
        <v>61093292293.879997</v>
      </c>
      <c r="H971">
        <f>[1]!s_val_ev1($A971,$B$1)</f>
        <v>66688872786.099998</v>
      </c>
      <c r="I971">
        <f>IFERROR([1]!s_mq_amount($A971,$B$1),"")</f>
        <v>2129862313</v>
      </c>
      <c r="J971">
        <f>[1]!s_val_pe_ttm($A971,$B$1)</f>
        <v>14.7830972671509</v>
      </c>
      <c r="K971">
        <f>[1]!s_val_pb_lf($A971,$B$1)</f>
        <v>1.2369030714035001</v>
      </c>
      <c r="L971">
        <f>[1]!s_val_dividendyield2($A971,$B$1)</f>
        <v>8.1705399988234699</v>
      </c>
      <c r="M971">
        <f>[1]!s_val_evtoebitda($A971,$B$1)</f>
        <v>4.6766081043357302</v>
      </c>
      <c r="N971">
        <f>[1]!s_risk_betar24($A971,$B$1)</f>
        <v>1.0429999828338601</v>
      </c>
      <c r="O971">
        <f>[1]!s_profitnotice_changeratio($A971,$B$1)</f>
        <v>0</v>
      </c>
      <c r="P971">
        <f>IFERROR([1]!i_pq_pctchange($A971,TEXT(DATE(YEAR($B$1),1,1),"yyyy-mm-dd"),$B$1),"")</f>
        <v>1.5781141266455201</v>
      </c>
      <c r="Q971">
        <f>[1]!s_west_netprofit($A971,YEAR($B$1),$B$1,180)</f>
        <v>5695348571</v>
      </c>
      <c r="R971">
        <f>[1]!s_west_eps($A971,YEAR($B$1),$B$1,180)</f>
        <v>0.49599999189376798</v>
      </c>
      <c r="S971">
        <f>[1]!s_west_instnum_np($A971,YEAR($B$1),$B$1,180)</f>
        <v>7</v>
      </c>
      <c r="T971">
        <f>[1]!s_west_stdnetprofit($A971,YEAR($B$1),$B$1,180)</f>
        <v>565291332</v>
      </c>
      <c r="U971">
        <f>[1]!s_west_mediannetprofit($A971,YEAR($B$1),$B$1,180)</f>
        <v>5509000000</v>
      </c>
      <c r="V971">
        <f>[1]!s_west_maxnetprofit($A971,YEAR($B$1),$B$1,180)</f>
        <v>6336000000</v>
      </c>
      <c r="W971">
        <f>[1]!s_west_minnetprofit($A971,YEAR($B$1),$B$1,180)</f>
        <v>5000440000</v>
      </c>
      <c r="X971">
        <f>[1]!s_west_netprofit($A971,YEAR($B$1)+1,$B$1,180)</f>
        <v>6928150000</v>
      </c>
      <c r="Y971">
        <f>[1]!s_west_eps($A971,YEAR($B$1)+1,$B$1,180)</f>
        <v>0.60329997539520297</v>
      </c>
      <c r="Z971">
        <f>[1]!s_west_instnum_np($A971,YEAR($B$1)+1,$B$1,180)</f>
        <v>7</v>
      </c>
      <c r="AA971">
        <f>[1]!s_west_stdnetprofit($A971,YEAR($B$1)+1,$B$1,180)</f>
        <v>937148516</v>
      </c>
      <c r="AB971">
        <f>[1]!s_west_mediannetprofit($A971,YEAR($B$1)+1,$B$1,180)</f>
        <v>7300000000</v>
      </c>
      <c r="AC971">
        <f>[1]!s_west_maxnetprofit($A971,YEAR($B$1)+1,$B$1,180)</f>
        <v>8107000000</v>
      </c>
      <c r="AD971">
        <f>[1]!s_west_minnetprofit($A971,YEAR($B$1)+1,$B$1,180)</f>
        <v>5580050000</v>
      </c>
      <c r="AE971">
        <f>[1]!s_west_avgroe($A971,YEAR($B$1),$B$1,180)</f>
        <v>10.771400451660201</v>
      </c>
      <c r="AF971">
        <f>IFERROR([1]!s_info_indexweight($A971,$B$1,"000016.SH"),"")</f>
        <v>0</v>
      </c>
      <c r="AG971">
        <f>IFERROR([1]!s_info_indexweight($A971,$B$1,"000300.SH"),"")</f>
        <v>0.13830000000000001</v>
      </c>
      <c r="AH971">
        <f>IFERROR([1]!s_info_indexweight($A971,$B$1,"000905.SH"),"")</f>
        <v>0</v>
      </c>
      <c r="AI971">
        <f>IFERROR([1]!s_info_indexweight($A971,$B$1,"000852.SH"),"")</f>
        <v>0</v>
      </c>
    </row>
    <row r="972" spans="1:35">
      <c r="A972" t="s">
        <v>1004</v>
      </c>
      <c r="B972">
        <f>[1]!s_dq_close($A972,$B$1,3)</f>
        <v>6.04</v>
      </c>
      <c r="C972">
        <f>[1]!s_dq_volume($A972,$B$1)</f>
        <v>7165335</v>
      </c>
      <c r="D972">
        <f>[1]!s_dq_amount($A972,$B$1)</f>
        <v>43896366</v>
      </c>
      <c r="E972">
        <f>[1]!s_dq_turn($A972,$B$1)</f>
        <v>0.70485491746488105</v>
      </c>
      <c r="F972">
        <f>[1]!S_VAL_MV($A972,$B$1)</f>
        <v>6140075401</v>
      </c>
      <c r="G972">
        <f>[1]!s_val_ev($A972,$B$1)</f>
        <v>6140075401</v>
      </c>
      <c r="H972">
        <f>[1]!s_val_ev1($A972,$B$1)</f>
        <v>6315876618.3199997</v>
      </c>
      <c r="I972">
        <f>IFERROR([1]!s_mq_amount($A972,$B$1),"")</f>
        <v>92542953</v>
      </c>
      <c r="J972">
        <f>[1]!s_val_pe_ttm($A972,$B$1)</f>
        <v>36.345386505127003</v>
      </c>
      <c r="K972">
        <f>[1]!s_val_pb_lf($A972,$B$1)</f>
        <v>1.4397380352020299</v>
      </c>
      <c r="L972">
        <f>[1]!s_val_dividendyield2($A972,$B$1)</f>
        <v>0.99337748344370902</v>
      </c>
      <c r="M972">
        <f>[1]!s_val_evtoebitda($A972,$B$1)</f>
        <v>9.3959494080799502</v>
      </c>
      <c r="N972">
        <f>[1]!s_risk_betar24($A972,$B$1)</f>
        <v>1.1305999755859399</v>
      </c>
      <c r="O972">
        <f>[1]!s_profitnotice_changeratio($A972,$B$1)</f>
        <v>0</v>
      </c>
      <c r="P972">
        <f>IFERROR([1]!i_pq_pctchange($A972,TEXT(DATE(YEAR($B$1),1,1),"yyyy-mm-dd"),$B$1),"")</f>
        <v>-17.934782608695699</v>
      </c>
      <c r="Q972">
        <f>[1]!s_west_netprofit($A972,YEAR($B$1),$B$1,180)</f>
        <v>247110000</v>
      </c>
      <c r="R972">
        <f>[1]!s_west_eps($A972,YEAR($B$1),$B$1,180)</f>
        <v>0.24300000071525599</v>
      </c>
      <c r="S972">
        <f>[1]!s_west_instnum_np($A972,YEAR($B$1),$B$1,180)</f>
        <v>15</v>
      </c>
      <c r="T972">
        <f>[1]!s_west_stdnetprofit($A972,YEAR($B$1),$B$1,180)</f>
        <v>21856302</v>
      </c>
      <c r="U972">
        <f>[1]!s_west_mediannetprofit($A972,YEAR($B$1),$B$1,180)</f>
        <v>254900000</v>
      </c>
      <c r="V972">
        <f>[1]!s_west_maxnetprofit($A972,YEAR($B$1),$B$1,180)</f>
        <v>274000000</v>
      </c>
      <c r="W972">
        <f>[1]!s_west_minnetprofit($A972,YEAR($B$1),$B$1,180)</f>
        <v>207000000</v>
      </c>
      <c r="X972">
        <f>[1]!s_west_netprofit($A972,YEAR($B$1)+1,$B$1,180)</f>
        <v>297907333</v>
      </c>
      <c r="Y972">
        <f>[1]!s_west_eps($A972,YEAR($B$1)+1,$B$1,180)</f>
        <v>0.29300001263618503</v>
      </c>
      <c r="Z972">
        <f>[1]!s_west_instnum_np($A972,YEAR($B$1)+1,$B$1,180)</f>
        <v>15</v>
      </c>
      <c r="AA972">
        <f>[1]!s_west_stdnetprofit($A972,YEAR($B$1)+1,$B$1,180)</f>
        <v>36077343</v>
      </c>
      <c r="AB972">
        <f>[1]!s_west_mediannetprofit($A972,YEAR($B$1)+1,$B$1,180)</f>
        <v>293000000</v>
      </c>
      <c r="AC972">
        <f>[1]!s_west_maxnetprofit($A972,YEAR($B$1)+1,$B$1,180)</f>
        <v>355340000</v>
      </c>
      <c r="AD972">
        <f>[1]!s_west_minnetprofit($A972,YEAR($B$1)+1,$B$1,180)</f>
        <v>239000000</v>
      </c>
      <c r="AE972">
        <f>[1]!s_west_avgroe($A972,YEAR($B$1),$B$1,180)</f>
        <v>5.6307001113891602</v>
      </c>
      <c r="AF972">
        <f>IFERROR([1]!s_info_indexweight($A972,$B$1,"000016.SH"),"")</f>
        <v>0</v>
      </c>
      <c r="AG972">
        <f>IFERROR([1]!s_info_indexweight($A972,$B$1,"000300.SH"),"")</f>
        <v>0</v>
      </c>
      <c r="AH972">
        <f>IFERROR([1]!s_info_indexweight($A972,$B$1,"000905.SH"),"")</f>
        <v>0</v>
      </c>
      <c r="AI972">
        <f>IFERROR([1]!s_info_indexweight($A972,$B$1,"000852.SH"),"")</f>
        <v>3.3000000000000002E-2</v>
      </c>
    </row>
    <row r="973" spans="1:35">
      <c r="A973" t="s">
        <v>1005</v>
      </c>
      <c r="B973">
        <f>[1]!s_dq_close($A973,$B$1,3)</f>
        <v>6.08</v>
      </c>
      <c r="C973">
        <f>[1]!s_dq_volume($A973,$B$1)</f>
        <v>112888151</v>
      </c>
      <c r="D973">
        <f>[1]!s_dq_amount($A973,$B$1)</f>
        <v>680411656</v>
      </c>
      <c r="E973">
        <f>[1]!s_dq_turn($A973,$B$1)</f>
        <v>3.7953490994737402</v>
      </c>
      <c r="F973">
        <f>[1]!S_VAL_MV($A973,$B$1)</f>
        <v>18084237841.919998</v>
      </c>
      <c r="G973">
        <f>[1]!s_val_ev($A973,$B$1)</f>
        <v>18084237841.919998</v>
      </c>
      <c r="H973">
        <f>[1]!s_val_ev1($A973,$B$1)</f>
        <v>19225150655.130001</v>
      </c>
      <c r="I973">
        <f>IFERROR([1]!s_mq_amount($A973,$B$1),"")</f>
        <v>1523847657</v>
      </c>
      <c r="J973">
        <f>[1]!s_val_pe_ttm($A973,$B$1)</f>
        <v>89.243637084960895</v>
      </c>
      <c r="K973">
        <f>[1]!s_val_pb_lf($A973,$B$1)</f>
        <v>4.8798680305481001</v>
      </c>
      <c r="L973">
        <f>[1]!s_val_dividendyield2($A973,$B$1)</f>
        <v>0</v>
      </c>
      <c r="M973">
        <f>[1]!s_val_evtoebitda($A973,$B$1)</f>
        <v>54.952391393026197</v>
      </c>
      <c r="N973">
        <f>[1]!s_risk_betar24($A973,$B$1)</f>
        <v>1.3603999614715601</v>
      </c>
      <c r="O973">
        <f>[1]!s_profitnotice_changeratio($A973,$B$1)</f>
        <v>0</v>
      </c>
      <c r="P973">
        <f>IFERROR([1]!i_pq_pctchange($A973,TEXT(DATE(YEAR($B$1),1,1),"yyyy-mm-dd"),$B$1),"")</f>
        <v>14.071294559099501</v>
      </c>
      <c r="Q973">
        <f>[1]!s_west_netprofit($A973,YEAR($B$1),$B$1,180)</f>
        <v>0</v>
      </c>
      <c r="R973">
        <f>[1]!s_west_eps($A973,YEAR($B$1),$B$1,180)</f>
        <v>0</v>
      </c>
      <c r="S973">
        <f>[1]!s_west_instnum_np($A973,YEAR($B$1),$B$1,180)</f>
        <v>0</v>
      </c>
      <c r="T973">
        <f>[1]!s_west_stdnetprofit($A973,YEAR($B$1),$B$1,180)</f>
        <v>0</v>
      </c>
      <c r="U973">
        <f>[1]!s_west_mediannetprofit($A973,YEAR($B$1),$B$1,180)</f>
        <v>0</v>
      </c>
      <c r="V973">
        <f>[1]!s_west_maxnetprofit($A973,YEAR($B$1),$B$1,180)</f>
        <v>0</v>
      </c>
      <c r="W973">
        <f>[1]!s_west_minnetprofit($A973,YEAR($B$1),$B$1,180)</f>
        <v>0</v>
      </c>
      <c r="X973">
        <f>[1]!s_west_netprofit($A973,YEAR($B$1)+1,$B$1,180)</f>
        <v>0</v>
      </c>
      <c r="Y973">
        <f>[1]!s_west_eps($A973,YEAR($B$1)+1,$B$1,180)</f>
        <v>0</v>
      </c>
      <c r="Z973">
        <f>[1]!s_west_instnum_np($A973,YEAR($B$1)+1,$B$1,180)</f>
        <v>0</v>
      </c>
      <c r="AA973">
        <f>[1]!s_west_stdnetprofit($A973,YEAR($B$1)+1,$B$1,180)</f>
        <v>0</v>
      </c>
      <c r="AB973">
        <f>[1]!s_west_mediannetprofit($A973,YEAR($B$1)+1,$B$1,180)</f>
        <v>0</v>
      </c>
      <c r="AC973">
        <f>[1]!s_west_maxnetprofit($A973,YEAR($B$1)+1,$B$1,180)</f>
        <v>0</v>
      </c>
      <c r="AD973">
        <f>[1]!s_west_minnetprofit($A973,YEAR($B$1)+1,$B$1,180)</f>
        <v>0</v>
      </c>
      <c r="AE973">
        <f>[1]!s_west_avgroe($A973,YEAR($B$1),$B$1,180)</f>
        <v>0</v>
      </c>
      <c r="AF973">
        <f>IFERROR([1]!s_info_indexweight($A973,$B$1,"000016.SH"),"")</f>
        <v>0</v>
      </c>
      <c r="AG973">
        <f>IFERROR([1]!s_info_indexweight($A973,$B$1,"000300.SH"),"")</f>
        <v>0</v>
      </c>
      <c r="AH973">
        <f>IFERROR([1]!s_info_indexweight($A973,$B$1,"000905.SH"),"")</f>
        <v>0</v>
      </c>
      <c r="AI973">
        <f>IFERROR([1]!s_info_indexweight($A973,$B$1,"000852.SH"),"")</f>
        <v>0.14299999999999999</v>
      </c>
    </row>
    <row r="974" spans="1:35">
      <c r="A974" t="s">
        <v>1006</v>
      </c>
      <c r="B974">
        <f>[1]!s_dq_close($A974,$B$1,3)</f>
        <v>17.850000000000001</v>
      </c>
      <c r="C974">
        <f>[1]!s_dq_volume($A974,$B$1)</f>
        <v>39380753</v>
      </c>
      <c r="D974">
        <f>[1]!s_dq_amount($A974,$B$1)</f>
        <v>706582900</v>
      </c>
      <c r="E974">
        <f>[1]!s_dq_turn($A974,$B$1)</f>
        <v>1.1504949374606901</v>
      </c>
      <c r="F974">
        <f>[1]!S_VAL_MV($A974,$B$1)</f>
        <v>61099481463.300003</v>
      </c>
      <c r="G974">
        <f>[1]!s_val_ev($A974,$B$1)</f>
        <v>61099481463.300003</v>
      </c>
      <c r="H974">
        <f>[1]!s_val_ev1($A974,$B$1)</f>
        <v>68982587766.639999</v>
      </c>
      <c r="I974">
        <f>IFERROR([1]!s_mq_amount($A974,$B$1),"")</f>
        <v>1071441839</v>
      </c>
      <c r="J974">
        <f>[1]!s_val_pe_ttm($A974,$B$1)</f>
        <v>12.6152076721191</v>
      </c>
      <c r="K974">
        <f>[1]!s_val_pb_lf($A974,$B$1)</f>
        <v>1.6876519918441799</v>
      </c>
      <c r="L974">
        <f>[1]!s_val_dividendyield2($A974,$B$1)</f>
        <v>2.0152076256483098</v>
      </c>
      <c r="M974">
        <f>[1]!s_val_evtoebitda($A974,$B$1)</f>
        <v>7.4562218514825203</v>
      </c>
      <c r="N974">
        <f>[1]!s_risk_betar24($A974,$B$1)</f>
        <v>0.93389999866485596</v>
      </c>
      <c r="O974">
        <f>[1]!s_profitnotice_changeratio($A974,$B$1)</f>
        <v>0</v>
      </c>
      <c r="P974">
        <f>IFERROR([1]!i_pq_pctchange($A974,TEXT(DATE(YEAR($B$1),1,1),"yyyy-mm-dd"),$B$1),"")</f>
        <v>8.7088915956150998</v>
      </c>
      <c r="Q974">
        <f>[1]!s_west_netprofit($A974,YEAR($B$1),$B$1,180)</f>
        <v>5922452778</v>
      </c>
      <c r="R974">
        <f>[1]!s_west_eps($A974,YEAR($B$1),$B$1,180)</f>
        <v>1.7302000522613501</v>
      </c>
      <c r="S974">
        <f>[1]!s_west_instnum_np($A974,YEAR($B$1),$B$1,180)</f>
        <v>18</v>
      </c>
      <c r="T974">
        <f>[1]!s_west_stdnetprofit($A974,YEAR($B$1),$B$1,180)</f>
        <v>549943735</v>
      </c>
      <c r="U974">
        <f>[1]!s_west_mediannetprofit($A974,YEAR($B$1),$B$1,180)</f>
        <v>6029465000</v>
      </c>
      <c r="V974">
        <f>[1]!s_west_maxnetprofit($A974,YEAR($B$1),$B$1,180)</f>
        <v>6783000000</v>
      </c>
      <c r="W974">
        <f>[1]!s_west_minnetprofit($A974,YEAR($B$1),$B$1,180)</f>
        <v>4402720000</v>
      </c>
      <c r="X974">
        <f>[1]!s_west_netprofit($A974,YEAR($B$1)+1,$B$1,180)</f>
        <v>6829887222</v>
      </c>
      <c r="Y974">
        <f>[1]!s_west_eps($A974,YEAR($B$1)+1,$B$1,180)</f>
        <v>1.99530005455017</v>
      </c>
      <c r="Z974">
        <f>[1]!s_west_instnum_np($A974,YEAR($B$1)+1,$B$1,180)</f>
        <v>18</v>
      </c>
      <c r="AA974">
        <f>[1]!s_west_stdnetprofit($A974,YEAR($B$1)+1,$B$1,180)</f>
        <v>659063947</v>
      </c>
      <c r="AB974">
        <f>[1]!s_west_mediannetprofit($A974,YEAR($B$1)+1,$B$1,180)</f>
        <v>6773000000</v>
      </c>
      <c r="AC974">
        <f>[1]!s_west_maxnetprofit($A974,YEAR($B$1)+1,$B$1,180)</f>
        <v>7955000000</v>
      </c>
      <c r="AD974">
        <f>[1]!s_west_minnetprofit($A974,YEAR($B$1)+1,$B$1,180)</f>
        <v>4961380000</v>
      </c>
      <c r="AE974">
        <f>[1]!s_west_avgroe($A974,YEAR($B$1),$B$1,180)</f>
        <v>14.992500305175801</v>
      </c>
      <c r="AF974">
        <f>IFERROR([1]!s_info_indexweight($A974,$B$1,"000016.SH"),"")</f>
        <v>0</v>
      </c>
      <c r="AG974">
        <f>IFERROR([1]!s_info_indexweight($A974,$B$1,"000300.SH"),"")</f>
        <v>0.1205</v>
      </c>
      <c r="AH974">
        <f>IFERROR([1]!s_info_indexweight($A974,$B$1,"000905.SH"),"")</f>
        <v>0</v>
      </c>
      <c r="AI974">
        <f>IFERROR([1]!s_info_indexweight($A974,$B$1,"000852.SH"),"")</f>
        <v>0</v>
      </c>
    </row>
    <row r="975" spans="1:35">
      <c r="A975" t="s">
        <v>1007</v>
      </c>
      <c r="B975">
        <f>[1]!s_dq_close($A975,$B$1,3)</f>
        <v>15.62</v>
      </c>
      <c r="C975">
        <f>[1]!s_dq_volume($A975,$B$1)</f>
        <v>148389849</v>
      </c>
      <c r="D975">
        <f>[1]!s_dq_amount($A975,$B$1)</f>
        <v>2322465364</v>
      </c>
      <c r="E975">
        <f>[1]!s_dq_turn($A975,$B$1)</f>
        <v>7.8496016548718499</v>
      </c>
      <c r="F975">
        <f>[1]!S_VAL_MV($A975,$B$1)</f>
        <v>30349464375.119999</v>
      </c>
      <c r="G975">
        <f>[1]!s_val_ev($A975,$B$1)</f>
        <v>30349464375.119999</v>
      </c>
      <c r="H975">
        <f>[1]!s_val_ev1($A975,$B$1)</f>
        <v>32123923649.400002</v>
      </c>
      <c r="I975">
        <f>IFERROR([1]!s_mq_amount($A975,$B$1),"")</f>
        <v>5055851046</v>
      </c>
      <c r="J975">
        <f>[1]!s_val_pe_ttm($A975,$B$1)</f>
        <v>-41.470504760742202</v>
      </c>
      <c r="K975">
        <f>[1]!s_val_pb_lf($A975,$B$1)</f>
        <v>6.6439104080200204</v>
      </c>
      <c r="L975">
        <f>[1]!s_val_dividendyield2($A975,$B$1)</f>
        <v>0</v>
      </c>
      <c r="M975">
        <f>[1]!s_val_evtoebitda($A975,$B$1)</f>
        <v>-68.305021407374596</v>
      </c>
      <c r="N975">
        <f>[1]!s_risk_betar24($A975,$B$1)</f>
        <v>2.1982998847961399</v>
      </c>
      <c r="O975">
        <f>[1]!s_profitnotice_changeratio($A975,$B$1)</f>
        <v>0</v>
      </c>
      <c r="P975">
        <f>IFERROR([1]!i_pq_pctchange($A975,TEXT(DATE(YEAR($B$1),1,1),"yyyy-mm-dd"),$B$1),"")</f>
        <v>26.991869918699201</v>
      </c>
      <c r="Q975">
        <f>[1]!s_west_netprofit($A975,YEAR($B$1),$B$1,180)</f>
        <v>0</v>
      </c>
      <c r="R975">
        <f>[1]!s_west_eps($A975,YEAR($B$1),$B$1,180)</f>
        <v>0</v>
      </c>
      <c r="S975">
        <f>[1]!s_west_instnum_np($A975,YEAR($B$1),$B$1,180)</f>
        <v>0</v>
      </c>
      <c r="T975">
        <f>[1]!s_west_stdnetprofit($A975,YEAR($B$1),$B$1,180)</f>
        <v>0</v>
      </c>
      <c r="U975">
        <f>[1]!s_west_mediannetprofit($A975,YEAR($B$1),$B$1,180)</f>
        <v>0</v>
      </c>
      <c r="V975">
        <f>[1]!s_west_maxnetprofit($A975,YEAR($B$1),$B$1,180)</f>
        <v>0</v>
      </c>
      <c r="W975">
        <f>[1]!s_west_minnetprofit($A975,YEAR($B$1),$B$1,180)</f>
        <v>0</v>
      </c>
      <c r="X975">
        <f>[1]!s_west_netprofit($A975,YEAR($B$1)+1,$B$1,180)</f>
        <v>0</v>
      </c>
      <c r="Y975">
        <f>[1]!s_west_eps($A975,YEAR($B$1)+1,$B$1,180)</f>
        <v>0</v>
      </c>
      <c r="Z975">
        <f>[1]!s_west_instnum_np($A975,YEAR($B$1)+1,$B$1,180)</f>
        <v>0</v>
      </c>
      <c r="AA975">
        <f>[1]!s_west_stdnetprofit($A975,YEAR($B$1)+1,$B$1,180)</f>
        <v>0</v>
      </c>
      <c r="AB975">
        <f>[1]!s_west_mediannetprofit($A975,YEAR($B$1)+1,$B$1,180)</f>
        <v>0</v>
      </c>
      <c r="AC975">
        <f>[1]!s_west_maxnetprofit($A975,YEAR($B$1)+1,$B$1,180)</f>
        <v>0</v>
      </c>
      <c r="AD975">
        <f>[1]!s_west_minnetprofit($A975,YEAR($B$1)+1,$B$1,180)</f>
        <v>0</v>
      </c>
      <c r="AE975">
        <f>[1]!s_west_avgroe($A975,YEAR($B$1),$B$1,180)</f>
        <v>0</v>
      </c>
      <c r="AF975">
        <f>IFERROR([1]!s_info_indexweight($A975,$B$1,"000016.SH"),"")</f>
        <v>0</v>
      </c>
      <c r="AG975">
        <f>IFERROR([1]!s_info_indexweight($A975,$B$1,"000300.SH"),"")</f>
        <v>0</v>
      </c>
      <c r="AH975">
        <f>IFERROR([1]!s_info_indexweight($A975,$B$1,"000905.SH"),"")</f>
        <v>0</v>
      </c>
      <c r="AI975">
        <f>IFERROR([1]!s_info_indexweight($A975,$B$1,"000852.SH"),"")</f>
        <v>0.23</v>
      </c>
    </row>
    <row r="976" spans="1:35">
      <c r="A976" t="s">
        <v>1008</v>
      </c>
      <c r="B976">
        <f>[1]!s_dq_close($A976,$B$1,3)</f>
        <v>3.24</v>
      </c>
      <c r="C976">
        <f>[1]!s_dq_volume($A976,$B$1)</f>
        <v>13775800</v>
      </c>
      <c r="D976">
        <f>[1]!s_dq_amount($A976,$B$1)</f>
        <v>45076956</v>
      </c>
      <c r="E976">
        <f>[1]!s_dq_turn($A976,$B$1)</f>
        <v>0.371742287754671</v>
      </c>
      <c r="F976">
        <f>[1]!S_VAL_MV($A976,$B$1)</f>
        <v>12116742326.639999</v>
      </c>
      <c r="G976">
        <f>[1]!s_val_ev($A976,$B$1)</f>
        <v>12116742326.639999</v>
      </c>
      <c r="H976">
        <f>[1]!s_val_ev1($A976,$B$1)</f>
        <v>69643531176.610001</v>
      </c>
      <c r="I976">
        <f>IFERROR([1]!s_mq_amount($A976,$B$1),"")</f>
        <v>95162704</v>
      </c>
      <c r="J976">
        <f>[1]!s_val_pe_ttm($A976,$B$1)</f>
        <v>-886.0810546875</v>
      </c>
      <c r="K976">
        <f>[1]!s_val_pb_lf($A976,$B$1)</f>
        <v>0.43587955832481401</v>
      </c>
      <c r="L976">
        <f>[1]!s_val_dividendyield2($A976,$B$1)</f>
        <v>2.7777777777777799</v>
      </c>
      <c r="M976">
        <f>[1]!s_val_evtoebitda($A976,$B$1)</f>
        <v>14.0236331710099</v>
      </c>
      <c r="N976">
        <f>[1]!s_risk_betar24($A976,$B$1)</f>
        <v>0.91420000791549705</v>
      </c>
      <c r="O976">
        <f>[1]!s_profitnotice_changeratio($A976,$B$1)</f>
        <v>0</v>
      </c>
      <c r="P976">
        <f>IFERROR([1]!i_pq_pctchange($A976,TEXT(DATE(YEAR($B$1),1,1),"yyyy-mm-dd"),$B$1),"")</f>
        <v>-8.2152974504249201</v>
      </c>
      <c r="Q976">
        <f>[1]!s_west_netprofit($A976,YEAR($B$1),$B$1,180)</f>
        <v>0</v>
      </c>
      <c r="R976">
        <f>[1]!s_west_eps($A976,YEAR($B$1),$B$1,180)</f>
        <v>0</v>
      </c>
      <c r="S976">
        <f>[1]!s_west_instnum_np($A976,YEAR($B$1),$B$1,180)</f>
        <v>0</v>
      </c>
      <c r="T976">
        <f>[1]!s_west_stdnetprofit($A976,YEAR($B$1),$B$1,180)</f>
        <v>0</v>
      </c>
      <c r="U976">
        <f>[1]!s_west_mediannetprofit($A976,YEAR($B$1),$B$1,180)</f>
        <v>0</v>
      </c>
      <c r="V976">
        <f>[1]!s_west_maxnetprofit($A976,YEAR($B$1),$B$1,180)</f>
        <v>0</v>
      </c>
      <c r="W976">
        <f>[1]!s_west_minnetprofit($A976,YEAR($B$1),$B$1,180)</f>
        <v>0</v>
      </c>
      <c r="X976">
        <f>[1]!s_west_netprofit($A976,YEAR($B$1)+1,$B$1,180)</f>
        <v>0</v>
      </c>
      <c r="Y976">
        <f>[1]!s_west_eps($A976,YEAR($B$1)+1,$B$1,180)</f>
        <v>0</v>
      </c>
      <c r="Z976">
        <f>[1]!s_west_instnum_np($A976,YEAR($B$1)+1,$B$1,180)</f>
        <v>0</v>
      </c>
      <c r="AA976">
        <f>[1]!s_west_stdnetprofit($A976,YEAR($B$1)+1,$B$1,180)</f>
        <v>0</v>
      </c>
      <c r="AB976">
        <f>[1]!s_west_mediannetprofit($A976,YEAR($B$1)+1,$B$1,180)</f>
        <v>0</v>
      </c>
      <c r="AC976">
        <f>[1]!s_west_maxnetprofit($A976,YEAR($B$1)+1,$B$1,180)</f>
        <v>0</v>
      </c>
      <c r="AD976">
        <f>[1]!s_west_minnetprofit($A976,YEAR($B$1)+1,$B$1,180)</f>
        <v>0</v>
      </c>
      <c r="AE976">
        <f>[1]!s_west_avgroe($A976,YEAR($B$1),$B$1,180)</f>
        <v>0</v>
      </c>
      <c r="AF976">
        <f>IFERROR([1]!s_info_indexweight($A976,$B$1,"000016.SH"),"")</f>
        <v>0</v>
      </c>
      <c r="AG976">
        <f>IFERROR([1]!s_info_indexweight($A976,$B$1,"000300.SH"),"")</f>
        <v>0</v>
      </c>
      <c r="AH976">
        <f>IFERROR([1]!s_info_indexweight($A976,$B$1,"000905.SH"),"")</f>
        <v>0</v>
      </c>
      <c r="AI976">
        <f>IFERROR([1]!s_info_indexweight($A976,$B$1,"000852.SH"),"")</f>
        <v>5.2999999999999999E-2</v>
      </c>
    </row>
    <row r="977" spans="1:35">
      <c r="A977" t="s">
        <v>1009</v>
      </c>
      <c r="B977">
        <f>[1]!s_dq_close($A977,$B$1,3)</f>
        <v>2.2400000000000002</v>
      </c>
      <c r="C977">
        <f>[1]!s_dq_volume($A977,$B$1)</f>
        <v>35223087</v>
      </c>
      <c r="D977">
        <f>[1]!s_dq_amount($A977,$B$1)</f>
        <v>79722923</v>
      </c>
      <c r="E977">
        <f>[1]!s_dq_turn($A977,$B$1)</f>
        <v>1.1061960780796301</v>
      </c>
      <c r="F977">
        <f>[1]!S_VAL_MV($A977,$B$1)</f>
        <v>7132525276.8000002</v>
      </c>
      <c r="G977">
        <f>[1]!s_val_ev($A977,$B$1)</f>
        <v>7132525276.8000002</v>
      </c>
      <c r="H977">
        <f>[1]!s_val_ev1($A977,$B$1)</f>
        <v>9239609235.9799995</v>
      </c>
      <c r="I977">
        <f>IFERROR([1]!s_mq_amount($A977,$B$1),"")</f>
        <v>169330390</v>
      </c>
      <c r="J977">
        <f>[1]!s_val_pe_ttm($A977,$B$1)</f>
        <v>-17.479719161987301</v>
      </c>
      <c r="K977">
        <f>[1]!s_val_pb_lf($A977,$B$1)</f>
        <v>1.3552619218826301</v>
      </c>
      <c r="L977">
        <f>[1]!s_val_dividendyield2($A977,$B$1)</f>
        <v>0</v>
      </c>
      <c r="M977">
        <f>[1]!s_val_evtoebitda($A977,$B$1)</f>
        <v>-13.7665632013747</v>
      </c>
      <c r="N977">
        <f>[1]!s_risk_betar24($A977,$B$1)</f>
        <v>0.30939999222755399</v>
      </c>
      <c r="O977">
        <f>[1]!s_profitnotice_changeratio($A977,$B$1)</f>
        <v>0</v>
      </c>
      <c r="P977">
        <f>IFERROR([1]!i_pq_pctchange($A977,TEXT(DATE(YEAR($B$1),1,1),"yyyy-mm-dd"),$B$1),"")</f>
        <v>-18.248175182481798</v>
      </c>
      <c r="Q977">
        <f>[1]!s_west_netprofit($A977,YEAR($B$1),$B$1,180)</f>
        <v>0</v>
      </c>
      <c r="R977">
        <f>[1]!s_west_eps($A977,YEAR($B$1),$B$1,180)</f>
        <v>0</v>
      </c>
      <c r="S977">
        <f>[1]!s_west_instnum_np($A977,YEAR($B$1),$B$1,180)</f>
        <v>0</v>
      </c>
      <c r="T977">
        <f>[1]!s_west_stdnetprofit($A977,YEAR($B$1),$B$1,180)</f>
        <v>0</v>
      </c>
      <c r="U977">
        <f>[1]!s_west_mediannetprofit($A977,YEAR($B$1),$B$1,180)</f>
        <v>0</v>
      </c>
      <c r="V977">
        <f>[1]!s_west_maxnetprofit($A977,YEAR($B$1),$B$1,180)</f>
        <v>0</v>
      </c>
      <c r="W977">
        <f>[1]!s_west_minnetprofit($A977,YEAR($B$1),$B$1,180)</f>
        <v>0</v>
      </c>
      <c r="X977">
        <f>[1]!s_west_netprofit($A977,YEAR($B$1)+1,$B$1,180)</f>
        <v>0</v>
      </c>
      <c r="Y977">
        <f>[1]!s_west_eps($A977,YEAR($B$1)+1,$B$1,180)</f>
        <v>0</v>
      </c>
      <c r="Z977">
        <f>[1]!s_west_instnum_np($A977,YEAR($B$1)+1,$B$1,180)</f>
        <v>0</v>
      </c>
      <c r="AA977">
        <f>[1]!s_west_stdnetprofit($A977,YEAR($B$1)+1,$B$1,180)</f>
        <v>0</v>
      </c>
      <c r="AB977">
        <f>[1]!s_west_mediannetprofit($A977,YEAR($B$1)+1,$B$1,180)</f>
        <v>0</v>
      </c>
      <c r="AC977">
        <f>[1]!s_west_maxnetprofit($A977,YEAR($B$1)+1,$B$1,180)</f>
        <v>0</v>
      </c>
      <c r="AD977">
        <f>[1]!s_west_minnetprofit($A977,YEAR($B$1)+1,$B$1,180)</f>
        <v>0</v>
      </c>
      <c r="AE977">
        <f>[1]!s_west_avgroe($A977,YEAR($B$1),$B$1,180)</f>
        <v>0</v>
      </c>
      <c r="AF977">
        <f>IFERROR([1]!s_info_indexweight($A977,$B$1,"000016.SH"),"")</f>
        <v>0</v>
      </c>
      <c r="AG977">
        <f>IFERROR([1]!s_info_indexweight($A977,$B$1,"000300.SH"),"")</f>
        <v>0</v>
      </c>
      <c r="AH977">
        <f>IFERROR([1]!s_info_indexweight($A977,$B$1,"000905.SH"),"")</f>
        <v>0</v>
      </c>
      <c r="AI977">
        <f>IFERROR([1]!s_info_indexweight($A977,$B$1,"000852.SH"),"")</f>
        <v>5.2999999999999999E-2</v>
      </c>
    </row>
    <row r="978" spans="1:35">
      <c r="A978" t="s">
        <v>1010</v>
      </c>
      <c r="B978">
        <f>[1]!s_dq_close($A978,$B$1,3)</f>
        <v>13.46</v>
      </c>
      <c r="C978">
        <f>[1]!s_dq_volume($A978,$B$1)</f>
        <v>14455544</v>
      </c>
      <c r="D978">
        <f>[1]!s_dq_amount($A978,$B$1)</f>
        <v>194765906</v>
      </c>
      <c r="E978">
        <f>[1]!s_dq_turn($A978,$B$1)</f>
        <v>1.29459999380299</v>
      </c>
      <c r="F978">
        <f>[1]!S_VAL_MV($A978,$B$1)</f>
        <v>15029478075.959999</v>
      </c>
      <c r="G978">
        <f>[1]!s_val_ev($A978,$B$1)</f>
        <v>15029478075.959999</v>
      </c>
      <c r="H978">
        <f>[1]!s_val_ev1($A978,$B$1)</f>
        <v>23486321140.07</v>
      </c>
      <c r="I978">
        <f>IFERROR([1]!s_mq_amount($A978,$B$1),"")</f>
        <v>441889313</v>
      </c>
      <c r="J978">
        <f>[1]!s_val_pe_ttm($A978,$B$1)</f>
        <v>17.944431304931602</v>
      </c>
      <c r="K978">
        <f>[1]!s_val_pb_lf($A978,$B$1)</f>
        <v>1.22765600681305</v>
      </c>
      <c r="L978">
        <f>[1]!s_val_dividendyield2($A978,$B$1)</f>
        <v>2.6745913818722098</v>
      </c>
      <c r="M978">
        <f>[1]!s_val_evtoebitda($A978,$B$1)</f>
        <v>6.7856151388414103</v>
      </c>
      <c r="N978">
        <f>[1]!s_risk_betar24($A978,$B$1)</f>
        <v>1.5063999891281099</v>
      </c>
      <c r="O978">
        <f>[1]!s_profitnotice_changeratio($A978,$B$1)</f>
        <v>0</v>
      </c>
      <c r="P978">
        <f>IFERROR([1]!i_pq_pctchange($A978,TEXT(DATE(YEAR($B$1),1,1),"yyyy-mm-dd"),$B$1),"")</f>
        <v>-19.641791044776099</v>
      </c>
      <c r="Q978">
        <f>[1]!s_west_netprofit($A978,YEAR($B$1),$B$1,180)</f>
        <v>933872917</v>
      </c>
      <c r="R978">
        <f>[1]!s_west_eps($A978,YEAR($B$1),$B$1,180)</f>
        <v>0.83639997243881203</v>
      </c>
      <c r="S978">
        <f>[1]!s_west_instnum_np($A978,YEAR($B$1),$B$1,180)</f>
        <v>24</v>
      </c>
      <c r="T978">
        <f>[1]!s_west_stdnetprofit($A978,YEAR($B$1),$B$1,180)</f>
        <v>24597773</v>
      </c>
      <c r="U978">
        <f>[1]!s_west_mediannetprofit($A978,YEAR($B$1),$B$1,180)</f>
        <v>930095000</v>
      </c>
      <c r="V978">
        <f>[1]!s_west_maxnetprofit($A978,YEAR($B$1),$B$1,180)</f>
        <v>1003000000</v>
      </c>
      <c r="W978">
        <f>[1]!s_west_minnetprofit($A978,YEAR($B$1),$B$1,180)</f>
        <v>886000000</v>
      </c>
      <c r="X978">
        <f>[1]!s_west_netprofit($A978,YEAR($B$1)+1,$B$1,180)</f>
        <v>1047924167</v>
      </c>
      <c r="Y978">
        <f>[1]!s_west_eps($A978,YEAR($B$1)+1,$B$1,180)</f>
        <v>0.93849998712539695</v>
      </c>
      <c r="Z978">
        <f>[1]!s_west_instnum_np($A978,YEAR($B$1)+1,$B$1,180)</f>
        <v>24</v>
      </c>
      <c r="AA978">
        <f>[1]!s_west_stdnetprofit($A978,YEAR($B$1)+1,$B$1,180)</f>
        <v>35542846</v>
      </c>
      <c r="AB978">
        <f>[1]!s_west_mediannetprofit($A978,YEAR($B$1)+1,$B$1,180)</f>
        <v>1045000000</v>
      </c>
      <c r="AC978">
        <f>[1]!s_west_maxnetprofit($A978,YEAR($B$1)+1,$B$1,180)</f>
        <v>1104000000</v>
      </c>
      <c r="AD978">
        <f>[1]!s_west_minnetprofit($A978,YEAR($B$1)+1,$B$1,180)</f>
        <v>925000000</v>
      </c>
      <c r="AE978">
        <f>[1]!s_west_avgroe($A978,YEAR($B$1),$B$1,180)</f>
        <v>7.4931998252868697</v>
      </c>
      <c r="AF978">
        <f>IFERROR([1]!s_info_indexweight($A978,$B$1,"000016.SH"),"")</f>
        <v>0</v>
      </c>
      <c r="AG978">
        <f>IFERROR([1]!s_info_indexweight($A978,$B$1,"000300.SH"),"")</f>
        <v>0</v>
      </c>
      <c r="AH978">
        <f>IFERROR([1]!s_info_indexweight($A978,$B$1,"000905.SH"),"")</f>
        <v>0</v>
      </c>
      <c r="AI978">
        <f>IFERROR([1]!s_info_indexweight($A978,$B$1,"000852.SH"),"")</f>
        <v>9.5000000000000001E-2</v>
      </c>
    </row>
    <row r="979" spans="1:35">
      <c r="A979" t="s">
        <v>1011</v>
      </c>
      <c r="B979">
        <f>[1]!s_dq_close($A979,$B$1,3)</f>
        <v>83.86</v>
      </c>
      <c r="C979">
        <f>[1]!s_dq_volume($A979,$B$1)</f>
        <v>10251446</v>
      </c>
      <c r="D979">
        <f>[1]!s_dq_amount($A979,$B$1)</f>
        <v>842502090</v>
      </c>
      <c r="E979">
        <f>[1]!s_dq_turn($A979,$B$1)</f>
        <v>3.0470724721389</v>
      </c>
      <c r="F979">
        <f>[1]!S_VAL_MV($A979,$B$1)</f>
        <v>28213515412.599998</v>
      </c>
      <c r="G979">
        <f>[1]!s_val_ev($A979,$B$1)</f>
        <v>28213515412.599998</v>
      </c>
      <c r="H979">
        <f>[1]!s_val_ev1($A979,$B$1)</f>
        <v>30519314672.049999</v>
      </c>
      <c r="I979">
        <f>IFERROR([1]!s_mq_amount($A979,$B$1),"")</f>
        <v>1536006856</v>
      </c>
      <c r="J979">
        <f>[1]!s_val_pe_ttm($A979,$B$1)</f>
        <v>112.318115234375</v>
      </c>
      <c r="K979">
        <f>[1]!s_val_pb_lf($A979,$B$1)</f>
        <v>7.8115696907043501</v>
      </c>
      <c r="L979">
        <f>[1]!s_val_dividendyield2($A979,$B$1)</f>
        <v>0.178869544478893</v>
      </c>
      <c r="M979">
        <f>[1]!s_val_evtoebitda($A979,$B$1)</f>
        <v>100.13841810902299</v>
      </c>
      <c r="N979">
        <f>[1]!s_risk_betar24($A979,$B$1)</f>
        <v>1.83080005645752</v>
      </c>
      <c r="O979">
        <f>[1]!s_profitnotice_changeratio($A979,$B$1)</f>
        <v>0</v>
      </c>
      <c r="P979">
        <f>IFERROR([1]!i_pq_pctchange($A979,TEXT(DATE(YEAR($B$1),1,1),"yyyy-mm-dd"),$B$1),"")</f>
        <v>49.294568796552099</v>
      </c>
      <c r="Q979">
        <f>[1]!s_west_netprofit($A979,YEAR($B$1),$B$1,180)</f>
        <v>613000000</v>
      </c>
      <c r="R979">
        <f>[1]!s_west_eps($A979,YEAR($B$1),$B$1,180)</f>
        <v>1.82200002670288</v>
      </c>
      <c r="S979">
        <f>[1]!s_west_instnum_np($A979,YEAR($B$1),$B$1,180)</f>
        <v>1</v>
      </c>
      <c r="T979">
        <f>[1]!s_west_stdnetprofit($A979,YEAR($B$1),$B$1,180)</f>
        <v>0</v>
      </c>
      <c r="U979">
        <f>[1]!s_west_mediannetprofit($A979,YEAR($B$1),$B$1,180)</f>
        <v>613000000</v>
      </c>
      <c r="V979">
        <f>[1]!s_west_maxnetprofit($A979,YEAR($B$1),$B$1,180)</f>
        <v>613000000</v>
      </c>
      <c r="W979">
        <f>[1]!s_west_minnetprofit($A979,YEAR($B$1),$B$1,180)</f>
        <v>613000000</v>
      </c>
      <c r="X979">
        <f>[1]!s_west_netprofit($A979,YEAR($B$1)+1,$B$1,180)</f>
        <v>764000000</v>
      </c>
      <c r="Y979">
        <f>[1]!s_west_eps($A979,YEAR($B$1)+1,$B$1,180)</f>
        <v>2.2709000110626198</v>
      </c>
      <c r="Z979">
        <f>[1]!s_west_instnum_np($A979,YEAR($B$1)+1,$B$1,180)</f>
        <v>1</v>
      </c>
      <c r="AA979">
        <f>[1]!s_west_stdnetprofit($A979,YEAR($B$1)+1,$B$1,180)</f>
        <v>0</v>
      </c>
      <c r="AB979">
        <f>[1]!s_west_mediannetprofit($A979,YEAR($B$1)+1,$B$1,180)</f>
        <v>764000000</v>
      </c>
      <c r="AC979">
        <f>[1]!s_west_maxnetprofit($A979,YEAR($B$1)+1,$B$1,180)</f>
        <v>764000000</v>
      </c>
      <c r="AD979">
        <f>[1]!s_west_minnetprofit($A979,YEAR($B$1)+1,$B$1,180)</f>
        <v>764000000</v>
      </c>
      <c r="AE979">
        <f>[1]!s_west_avgroe($A979,YEAR($B$1),$B$1,180)</f>
        <v>15.300000190734901</v>
      </c>
      <c r="AF979">
        <f>IFERROR([1]!s_info_indexweight($A979,$B$1,"000016.SH"),"")</f>
        <v>0</v>
      </c>
      <c r="AG979">
        <f>IFERROR([1]!s_info_indexweight($A979,$B$1,"000300.SH"),"")</f>
        <v>0</v>
      </c>
      <c r="AH979">
        <f>IFERROR([1]!s_info_indexweight($A979,$B$1,"000905.SH"),"")</f>
        <v>0</v>
      </c>
      <c r="AI979">
        <f>IFERROR([1]!s_info_indexweight($A979,$B$1,"000852.SH"),"")</f>
        <v>0.21099999999999999</v>
      </c>
    </row>
    <row r="980" spans="1:35">
      <c r="A980" t="s">
        <v>1012</v>
      </c>
      <c r="B980">
        <f>[1]!s_dq_close($A980,$B$1,3)</f>
        <v>4.91</v>
      </c>
      <c r="C980">
        <f>[1]!s_dq_volume($A980,$B$1)</f>
        <v>63242714</v>
      </c>
      <c r="D980">
        <f>[1]!s_dq_amount($A980,$B$1)</f>
        <v>310818943</v>
      </c>
      <c r="E980">
        <f>[1]!s_dq_turn($A980,$B$1)</f>
        <v>3.0467499373948401</v>
      </c>
      <c r="F980">
        <f>[1]!S_VAL_MV($A980,$B$1)</f>
        <v>10191900619.370001</v>
      </c>
      <c r="G980">
        <f>[1]!s_val_ev($A980,$B$1)</f>
        <v>10191900619.370001</v>
      </c>
      <c r="H980">
        <f>[1]!s_val_ev1($A980,$B$1)</f>
        <v>51863538981.889999</v>
      </c>
      <c r="I980">
        <f>IFERROR([1]!s_mq_amount($A980,$B$1),"")</f>
        <v>534366802</v>
      </c>
      <c r="J980">
        <f>[1]!s_val_pe_ttm($A980,$B$1)</f>
        <v>-34.861198425292997</v>
      </c>
      <c r="K980">
        <f>[1]!s_val_pb_lf($A980,$B$1)</f>
        <v>0.55766266584396396</v>
      </c>
      <c r="L980">
        <f>[1]!s_val_dividendyield2($A980,$B$1)</f>
        <v>1.0183299389002001</v>
      </c>
      <c r="M980">
        <f>[1]!s_val_evtoebitda($A980,$B$1)</f>
        <v>45.826443722637897</v>
      </c>
      <c r="N980">
        <f>[1]!s_risk_betar24($A980,$B$1)</f>
        <v>1.94739997386932</v>
      </c>
      <c r="O980">
        <f>[1]!s_profitnotice_changeratio($A980,$B$1)</f>
        <v>0</v>
      </c>
      <c r="P980">
        <f>IFERROR([1]!i_pq_pctchange($A980,TEXT(DATE(YEAR($B$1),1,1),"yyyy-mm-dd"),$B$1),"")</f>
        <v>-3.1558185404339198</v>
      </c>
      <c r="Q980">
        <f>[1]!s_west_netprofit($A980,YEAR($B$1),$B$1,180)</f>
        <v>520464000</v>
      </c>
      <c r="R980">
        <f>[1]!s_west_eps($A980,YEAR($B$1),$B$1,180)</f>
        <v>0.25069999694824202</v>
      </c>
      <c r="S980">
        <f>[1]!s_west_instnum_np($A980,YEAR($B$1),$B$1,180)</f>
        <v>5</v>
      </c>
      <c r="T980">
        <f>[1]!s_west_stdnetprofit($A980,YEAR($B$1),$B$1,180)</f>
        <v>781178569</v>
      </c>
      <c r="U980">
        <f>[1]!s_west_mediannetprofit($A980,YEAR($B$1),$B$1,180)</f>
        <v>315320000</v>
      </c>
      <c r="V980">
        <f>[1]!s_west_maxnetprofit($A980,YEAR($B$1),$B$1,180)</f>
        <v>1819000000</v>
      </c>
      <c r="W980">
        <f>[1]!s_west_minnetprofit($A980,YEAR($B$1),$B$1,180)</f>
        <v>-292000000</v>
      </c>
      <c r="X980">
        <f>[1]!s_west_netprofit($A980,YEAR($B$1)+1,$B$1,180)</f>
        <v>832040000</v>
      </c>
      <c r="Y980">
        <f>[1]!s_west_eps($A980,YEAR($B$1)+1,$B$1,180)</f>
        <v>0.40079998970031699</v>
      </c>
      <c r="Z980">
        <f>[1]!s_west_instnum_np($A980,YEAR($B$1)+1,$B$1,180)</f>
        <v>5</v>
      </c>
      <c r="AA980">
        <f>[1]!s_west_stdnetprofit($A980,YEAR($B$1)+1,$B$1,180)</f>
        <v>996878833</v>
      </c>
      <c r="AB980">
        <f>[1]!s_west_mediannetprofit($A980,YEAR($B$1)+1,$B$1,180)</f>
        <v>495000000</v>
      </c>
      <c r="AC980">
        <f>[1]!s_west_maxnetprofit($A980,YEAR($B$1)+1,$B$1,180)</f>
        <v>2593000000</v>
      </c>
      <c r="AD980">
        <f>[1]!s_west_minnetprofit($A980,YEAR($B$1)+1,$B$1,180)</f>
        <v>125000000</v>
      </c>
      <c r="AE980">
        <f>[1]!s_west_avgroe($A980,YEAR($B$1),$B$1,180)</f>
        <v>2.2560000419616699</v>
      </c>
      <c r="AF980">
        <f>IFERROR([1]!s_info_indexweight($A980,$B$1,"000016.SH"),"")</f>
        <v>0</v>
      </c>
      <c r="AG980">
        <f>IFERROR([1]!s_info_indexweight($A980,$B$1,"000300.SH"),"")</f>
        <v>0</v>
      </c>
      <c r="AH980">
        <f>IFERROR([1]!s_info_indexweight($A980,$B$1,"000905.SH"),"")</f>
        <v>0</v>
      </c>
      <c r="AI980">
        <f>IFERROR([1]!s_info_indexweight($A980,$B$1,"000852.SH"),"")</f>
        <v>6.4000000000000001E-2</v>
      </c>
    </row>
    <row r="981" spans="1:35">
      <c r="A981" t="s">
        <v>1013</v>
      </c>
      <c r="B981">
        <f>[1]!s_dq_close($A981,$B$1,3)</f>
        <v>9.98</v>
      </c>
      <c r="C981">
        <f>[1]!s_dq_volume($A981,$B$1)</f>
        <v>12602400</v>
      </c>
      <c r="D981">
        <f>[1]!s_dq_amount($A981,$B$1)</f>
        <v>126662551</v>
      </c>
      <c r="E981">
        <f>[1]!s_dq_turn($A981,$B$1)</f>
        <v>1.0512852803420201</v>
      </c>
      <c r="F981">
        <f>[1]!S_VAL_MV($A981,$B$1)</f>
        <v>11963636736.08</v>
      </c>
      <c r="G981">
        <f>[1]!s_val_ev($A981,$B$1)</f>
        <v>11963636736.08</v>
      </c>
      <c r="H981">
        <f>[1]!s_val_ev1($A981,$B$1)</f>
        <v>14186844554.209999</v>
      </c>
      <c r="I981">
        <f>IFERROR([1]!s_mq_amount($A981,$B$1),"")</f>
        <v>260874471</v>
      </c>
      <c r="J981">
        <f>[1]!s_val_pe_ttm($A981,$B$1)</f>
        <v>17.0380554199219</v>
      </c>
      <c r="K981">
        <f>[1]!s_val_pb_lf($A981,$B$1)</f>
        <v>1.3371378183364899</v>
      </c>
      <c r="L981">
        <f>[1]!s_val_dividendyield2($A981,$B$1)</f>
        <v>0</v>
      </c>
      <c r="M981">
        <f>[1]!s_val_evtoebitda($A981,$B$1)</f>
        <v>6.5728019776369697</v>
      </c>
      <c r="N981">
        <f>[1]!s_risk_betar24($A981,$B$1)</f>
        <v>0.77120000123977706</v>
      </c>
      <c r="O981">
        <f>[1]!s_profitnotice_changeratio($A981,$B$1)</f>
        <v>0</v>
      </c>
      <c r="P981">
        <f>IFERROR([1]!i_pq_pctchange($A981,TEXT(DATE(YEAR($B$1),1,1),"yyyy-mm-dd"),$B$1),"")</f>
        <v>0.91001011122346898</v>
      </c>
      <c r="Q981">
        <f>[1]!s_west_netprofit($A981,YEAR($B$1),$B$1,180)</f>
        <v>535000000</v>
      </c>
      <c r="R981">
        <f>[1]!s_west_eps($A981,YEAR($B$1),$B$1,180)</f>
        <v>0.44629999995231601</v>
      </c>
      <c r="S981">
        <f>[1]!s_west_instnum_np($A981,YEAR($B$1),$B$1,180)</f>
        <v>1</v>
      </c>
      <c r="T981">
        <f>[1]!s_west_stdnetprofit($A981,YEAR($B$1),$B$1,180)</f>
        <v>0</v>
      </c>
      <c r="U981">
        <f>[1]!s_west_mediannetprofit($A981,YEAR($B$1),$B$1,180)</f>
        <v>535000000</v>
      </c>
      <c r="V981">
        <f>[1]!s_west_maxnetprofit($A981,YEAR($B$1),$B$1,180)</f>
        <v>535000000</v>
      </c>
      <c r="W981">
        <f>[1]!s_west_minnetprofit($A981,YEAR($B$1),$B$1,180)</f>
        <v>535000000</v>
      </c>
      <c r="X981">
        <f>[1]!s_west_netprofit($A981,YEAR($B$1)+1,$B$1,180)</f>
        <v>554000000</v>
      </c>
      <c r="Y981">
        <f>[1]!s_west_eps($A981,YEAR($B$1)+1,$B$1,180)</f>
        <v>0.462099999189377</v>
      </c>
      <c r="Z981">
        <f>[1]!s_west_instnum_np($A981,YEAR($B$1)+1,$B$1,180)</f>
        <v>1</v>
      </c>
      <c r="AA981">
        <f>[1]!s_west_stdnetprofit($A981,YEAR($B$1)+1,$B$1,180)</f>
        <v>0</v>
      </c>
      <c r="AB981">
        <f>[1]!s_west_mediannetprofit($A981,YEAR($B$1)+1,$B$1,180)</f>
        <v>554000000</v>
      </c>
      <c r="AC981">
        <f>[1]!s_west_maxnetprofit($A981,YEAR($B$1)+1,$B$1,180)</f>
        <v>554000000</v>
      </c>
      <c r="AD981">
        <f>[1]!s_west_minnetprofit($A981,YEAR($B$1)+1,$B$1,180)</f>
        <v>554000000</v>
      </c>
      <c r="AE981">
        <f>[1]!s_west_avgroe($A981,YEAR($B$1),$B$1,180)</f>
        <v>6.1999998092651403</v>
      </c>
      <c r="AF981">
        <f>IFERROR([1]!s_info_indexweight($A981,$B$1,"000016.SH"),"")</f>
        <v>0</v>
      </c>
      <c r="AG981">
        <f>IFERROR([1]!s_info_indexweight($A981,$B$1,"000300.SH"),"")</f>
        <v>0</v>
      </c>
      <c r="AH981">
        <f>IFERROR([1]!s_info_indexweight($A981,$B$1,"000905.SH"),"")</f>
        <v>0</v>
      </c>
      <c r="AI981">
        <f>IFERROR([1]!s_info_indexweight($A981,$B$1,"000852.SH"),"")</f>
        <v>9.2999999999999999E-2</v>
      </c>
    </row>
    <row r="982" spans="1:35">
      <c r="A982" t="s">
        <v>1014</v>
      </c>
      <c r="B982">
        <f>[1]!s_dq_close($A982,$B$1,3)</f>
        <v>4.3899999999999997</v>
      </c>
      <c r="C982">
        <f>[1]!s_dq_volume($A982,$B$1)</f>
        <v>14744577</v>
      </c>
      <c r="D982">
        <f>[1]!s_dq_amount($A982,$B$1)</f>
        <v>65229279</v>
      </c>
      <c r="E982">
        <f>[1]!s_dq_turn($A982,$B$1)</f>
        <v>0.63134934988253</v>
      </c>
      <c r="F982">
        <f>[1]!S_VAL_MV($A982,$B$1)</f>
        <v>10252436791.459999</v>
      </c>
      <c r="G982">
        <f>[1]!s_val_ev($A982,$B$1)</f>
        <v>10252436791.459999</v>
      </c>
      <c r="H982">
        <f>[1]!s_val_ev1($A982,$B$1)</f>
        <v>17431170349.139999</v>
      </c>
      <c r="I982">
        <f>IFERROR([1]!s_mq_amount($A982,$B$1),"")</f>
        <v>143992237</v>
      </c>
      <c r="J982">
        <f>[1]!s_val_pe_ttm($A982,$B$1)</f>
        <v>9.1012277603149396</v>
      </c>
      <c r="K982">
        <f>[1]!s_val_pb_lf($A982,$B$1)</f>
        <v>0.519176006317139</v>
      </c>
      <c r="L982">
        <f>[1]!s_val_dividendyield2($A982,$B$1)</f>
        <v>0</v>
      </c>
      <c r="M982">
        <f>[1]!s_val_evtoebitda($A982,$B$1)</f>
        <v>4.0215631594033496</v>
      </c>
      <c r="N982">
        <f>[1]!s_risk_betar24($A982,$B$1)</f>
        <v>0.63889998197555498</v>
      </c>
      <c r="O982">
        <f>[1]!s_profitnotice_changeratio($A982,$B$1)</f>
        <v>0</v>
      </c>
      <c r="P982">
        <f>IFERROR([1]!i_pq_pctchange($A982,TEXT(DATE(YEAR($B$1),1,1),"yyyy-mm-dd"),$B$1),"")</f>
        <v>-15.4142581888247</v>
      </c>
      <c r="Q982">
        <f>[1]!s_west_netprofit($A982,YEAR($B$1),$B$1,180)</f>
        <v>1334000000</v>
      </c>
      <c r="R982">
        <f>[1]!s_west_eps($A982,YEAR($B$1),$B$1,180)</f>
        <v>0.57120001316070601</v>
      </c>
      <c r="S982">
        <f>[1]!s_west_instnum_np($A982,YEAR($B$1),$B$1,180)</f>
        <v>1</v>
      </c>
      <c r="T982">
        <f>[1]!s_west_stdnetprofit($A982,YEAR($B$1),$B$1,180)</f>
        <v>0</v>
      </c>
      <c r="U982">
        <f>[1]!s_west_mediannetprofit($A982,YEAR($B$1),$B$1,180)</f>
        <v>1334000000</v>
      </c>
      <c r="V982">
        <f>[1]!s_west_maxnetprofit($A982,YEAR($B$1),$B$1,180)</f>
        <v>1334000000</v>
      </c>
      <c r="W982">
        <f>[1]!s_west_minnetprofit($A982,YEAR($B$1),$B$1,180)</f>
        <v>1334000000</v>
      </c>
      <c r="X982">
        <f>[1]!s_west_netprofit($A982,YEAR($B$1)+1,$B$1,180)</f>
        <v>1396000000</v>
      </c>
      <c r="Y982">
        <f>[1]!s_west_eps($A982,YEAR($B$1)+1,$B$1,180)</f>
        <v>0.59780001640319802</v>
      </c>
      <c r="Z982">
        <f>[1]!s_west_instnum_np($A982,YEAR($B$1)+1,$B$1,180)</f>
        <v>1</v>
      </c>
      <c r="AA982">
        <f>[1]!s_west_stdnetprofit($A982,YEAR($B$1)+1,$B$1,180)</f>
        <v>0</v>
      </c>
      <c r="AB982">
        <f>[1]!s_west_mediannetprofit($A982,YEAR($B$1)+1,$B$1,180)</f>
        <v>1396000000</v>
      </c>
      <c r="AC982">
        <f>[1]!s_west_maxnetprofit($A982,YEAR($B$1)+1,$B$1,180)</f>
        <v>1396000000</v>
      </c>
      <c r="AD982">
        <f>[1]!s_west_minnetprofit($A982,YEAR($B$1)+1,$B$1,180)</f>
        <v>1396000000</v>
      </c>
      <c r="AE982">
        <f>[1]!s_west_avgroe($A982,YEAR($B$1),$B$1,180)</f>
        <v>6.5</v>
      </c>
      <c r="AF982">
        <f>IFERROR([1]!s_info_indexweight($A982,$B$1,"000016.SH"),"")</f>
        <v>0</v>
      </c>
      <c r="AG982">
        <f>IFERROR([1]!s_info_indexweight($A982,$B$1,"000300.SH"),"")</f>
        <v>0</v>
      </c>
      <c r="AH982">
        <f>IFERROR([1]!s_info_indexweight($A982,$B$1,"000905.SH"),"")</f>
        <v>0</v>
      </c>
      <c r="AI982">
        <f>IFERROR([1]!s_info_indexweight($A982,$B$1,"000852.SH"),"")</f>
        <v>5.5E-2</v>
      </c>
    </row>
    <row r="983" spans="1:35">
      <c r="A983" t="s">
        <v>1015</v>
      </c>
      <c r="B983">
        <f>[1]!s_dq_close($A983,$B$1,3)</f>
        <v>7.31</v>
      </c>
      <c r="C983">
        <f>[1]!s_dq_volume($A983,$B$1)</f>
        <v>17113300</v>
      </c>
      <c r="D983">
        <f>[1]!s_dq_amount($A983,$B$1)</f>
        <v>126280859</v>
      </c>
      <c r="E983">
        <f>[1]!s_dq_turn($A983,$B$1)</f>
        <v>1.30505459871269</v>
      </c>
      <c r="F983">
        <f>[1]!S_VAL_MV($A983,$B$1)</f>
        <v>9585669681.8199997</v>
      </c>
      <c r="G983">
        <f>[1]!s_val_ev($A983,$B$1)</f>
        <v>9585669681.8199997</v>
      </c>
      <c r="H983">
        <f>[1]!s_val_ev1($A983,$B$1)</f>
        <v>11271017008.74</v>
      </c>
      <c r="I983">
        <f>IFERROR([1]!s_mq_amount($A983,$B$1),"")</f>
        <v>325288184</v>
      </c>
      <c r="J983">
        <f>[1]!s_val_pe_ttm($A983,$B$1)</f>
        <v>11.754585266113301</v>
      </c>
      <c r="K983">
        <f>[1]!s_val_pb_lf($A983,$B$1)</f>
        <v>0.97307431697845503</v>
      </c>
      <c r="L983">
        <f>[1]!s_val_dividendyield2($A983,$B$1)</f>
        <v>6.1310452415716297</v>
      </c>
      <c r="M983">
        <f>[1]!s_val_evtoebitda($A983,$B$1)</f>
        <v>5.2174002356300697</v>
      </c>
      <c r="N983">
        <f>[1]!s_risk_betar24($A983,$B$1)</f>
        <v>0.91159999370574996</v>
      </c>
      <c r="O983">
        <f>[1]!s_profitnotice_changeratio($A983,$B$1)</f>
        <v>0</v>
      </c>
      <c r="P983">
        <f>IFERROR([1]!i_pq_pctchange($A983,TEXT(DATE(YEAR($B$1),1,1),"yyyy-mm-dd"),$B$1),"")</f>
        <v>-13.5993850984008</v>
      </c>
      <c r="Q983">
        <f>[1]!s_west_netprofit($A983,YEAR($B$1),$B$1,180)</f>
        <v>1076000000</v>
      </c>
      <c r="R983">
        <f>[1]!s_west_eps($A983,YEAR($B$1),$B$1,180)</f>
        <v>0.82059997320175204</v>
      </c>
      <c r="S983">
        <f>[1]!s_west_instnum_np($A983,YEAR($B$1),$B$1,180)</f>
        <v>1</v>
      </c>
      <c r="T983">
        <f>[1]!s_west_stdnetprofit($A983,YEAR($B$1),$B$1,180)</f>
        <v>0</v>
      </c>
      <c r="U983">
        <f>[1]!s_west_mediannetprofit($A983,YEAR($B$1),$B$1,180)</f>
        <v>1076000000</v>
      </c>
      <c r="V983">
        <f>[1]!s_west_maxnetprofit($A983,YEAR($B$1),$B$1,180)</f>
        <v>1076000000</v>
      </c>
      <c r="W983">
        <f>[1]!s_west_minnetprofit($A983,YEAR($B$1),$B$1,180)</f>
        <v>1076000000</v>
      </c>
      <c r="X983">
        <f>[1]!s_west_netprofit($A983,YEAR($B$1)+1,$B$1,180)</f>
        <v>1288000000</v>
      </c>
      <c r="Y983">
        <f>[1]!s_west_eps($A983,YEAR($B$1)+1,$B$1,180)</f>
        <v>0.982200026512146</v>
      </c>
      <c r="Z983">
        <f>[1]!s_west_instnum_np($A983,YEAR($B$1)+1,$B$1,180)</f>
        <v>1</v>
      </c>
      <c r="AA983">
        <f>[1]!s_west_stdnetprofit($A983,YEAR($B$1)+1,$B$1,180)</f>
        <v>0</v>
      </c>
      <c r="AB983">
        <f>[1]!s_west_mediannetprofit($A983,YEAR($B$1)+1,$B$1,180)</f>
        <v>1288000000</v>
      </c>
      <c r="AC983">
        <f>[1]!s_west_maxnetprofit($A983,YEAR($B$1)+1,$B$1,180)</f>
        <v>1288000000</v>
      </c>
      <c r="AD983">
        <f>[1]!s_west_minnetprofit($A983,YEAR($B$1)+1,$B$1,180)</f>
        <v>1288000000</v>
      </c>
      <c r="AE983">
        <f>[1]!s_west_avgroe($A983,YEAR($B$1),$B$1,180)</f>
        <v>10.199999809265099</v>
      </c>
      <c r="AF983">
        <f>IFERROR([1]!s_info_indexweight($A983,$B$1,"000016.SH"),"")</f>
        <v>0</v>
      </c>
      <c r="AG983">
        <f>IFERROR([1]!s_info_indexweight($A983,$B$1,"000300.SH"),"")</f>
        <v>0</v>
      </c>
      <c r="AH983">
        <f>IFERROR([1]!s_info_indexweight($A983,$B$1,"000905.SH"),"")</f>
        <v>0</v>
      </c>
      <c r="AI983">
        <f>IFERROR([1]!s_info_indexweight($A983,$B$1,"000852.SH"),"")</f>
        <v>7.4999999999999997E-2</v>
      </c>
    </row>
    <row r="984" spans="1:35">
      <c r="A984" t="s">
        <v>1016</v>
      </c>
      <c r="B984">
        <f>[1]!s_dq_close($A984,$B$1,3)</f>
        <v>48.4</v>
      </c>
      <c r="C984">
        <f>[1]!s_dq_volume($A984,$B$1)</f>
        <v>61144312</v>
      </c>
      <c r="D984">
        <f>[1]!s_dq_amount($A984,$B$1)</f>
        <v>2958267989</v>
      </c>
      <c r="E984">
        <f>[1]!s_dq_turn($A984,$B$1)</f>
        <v>0.95852469357498804</v>
      </c>
      <c r="F984">
        <f>[1]!S_VAL_MV($A984,$B$1)</f>
        <v>321240473901.59998</v>
      </c>
      <c r="G984">
        <f>[1]!s_val_ev($A984,$B$1)</f>
        <v>321962994184.22498</v>
      </c>
      <c r="H984">
        <f>[1]!s_val_ev1($A984,$B$1)</f>
        <v>322030468932.005</v>
      </c>
      <c r="I984">
        <f>IFERROR([1]!s_mq_amount($A984,$B$1),"")</f>
        <v>7688566008</v>
      </c>
      <c r="J984">
        <f>[1]!s_val_pe_ttm($A984,$B$1)</f>
        <v>39.5652046203613</v>
      </c>
      <c r="K984">
        <f>[1]!s_val_pb_lf($A984,$B$1)</f>
        <v>5.1563310623168901</v>
      </c>
      <c r="L984">
        <f>[1]!s_val_dividendyield2($A984,$B$1)</f>
        <v>0.41279377679108697</v>
      </c>
      <c r="M984">
        <f>[1]!s_val_evtoebitda($A984,$B$1)</f>
        <v>31.704218073955701</v>
      </c>
      <c r="N984">
        <f>[1]!s_risk_betar24($A984,$B$1)</f>
        <v>0.86100000143051103</v>
      </c>
      <c r="O984">
        <f>[1]!s_profitnotice_changeratio($A984,$B$1)</f>
        <v>0</v>
      </c>
      <c r="P984">
        <f>IFERROR([1]!i_pq_pctchange($A984,TEXT(DATE(YEAR($B$1),1,1),"yyyy-mm-dd"),$B$1),"")</f>
        <v>-18.419420423576899</v>
      </c>
      <c r="Q984">
        <f>[1]!s_west_netprofit($A984,YEAR($B$1),$B$1,180)</f>
        <v>9381297686</v>
      </c>
      <c r="R984">
        <f>[1]!s_west_eps($A984,YEAR($B$1),$B$1,180)</f>
        <v>1.4134000539779701</v>
      </c>
      <c r="S984">
        <f>[1]!s_west_instnum_np($A984,YEAR($B$1),$B$1,180)</f>
        <v>25</v>
      </c>
      <c r="T984">
        <f>[1]!s_west_stdnetprofit($A984,YEAR($B$1),$B$1,180)</f>
        <v>265123583</v>
      </c>
      <c r="U984">
        <f>[1]!s_west_mediannetprofit($A984,YEAR($B$1),$B$1,180)</f>
        <v>9357360000</v>
      </c>
      <c r="V984">
        <f>[1]!s_west_maxnetprofit($A984,YEAR($B$1),$B$1,180)</f>
        <v>9931000000</v>
      </c>
      <c r="W984">
        <f>[1]!s_west_minnetprofit($A984,YEAR($B$1),$B$1,180)</f>
        <v>8960219830</v>
      </c>
      <c r="X984">
        <f>[1]!s_west_netprofit($A984,YEAR($B$1)+1,$B$1,180)</f>
        <v>11149654762</v>
      </c>
      <c r="Y984">
        <f>[1]!s_west_eps($A984,YEAR($B$1)+1,$B$1,180)</f>
        <v>1.6799000501632699</v>
      </c>
      <c r="Z984">
        <f>[1]!s_west_instnum_np($A984,YEAR($B$1)+1,$B$1,180)</f>
        <v>25</v>
      </c>
      <c r="AA984">
        <f>[1]!s_west_stdnetprofit($A984,YEAR($B$1)+1,$B$1,180)</f>
        <v>535775245</v>
      </c>
      <c r="AB984">
        <f>[1]!s_west_mediannetprofit($A984,YEAR($B$1)+1,$B$1,180)</f>
        <v>11160000000</v>
      </c>
      <c r="AC984">
        <f>[1]!s_west_maxnetprofit($A984,YEAR($B$1)+1,$B$1,180)</f>
        <v>12018830000</v>
      </c>
      <c r="AD984">
        <f>[1]!s_west_minnetprofit($A984,YEAR($B$1)+1,$B$1,180)</f>
        <v>9916000000</v>
      </c>
      <c r="AE984">
        <f>[1]!s_west_avgroe($A984,YEAR($B$1),$B$1,180)</f>
        <v>13.5368003845215</v>
      </c>
      <c r="AF984">
        <f>IFERROR([1]!s_info_indexweight($A984,$B$1,"000016.SH"),"")</f>
        <v>2.4889999999999999</v>
      </c>
      <c r="AG984">
        <f>IFERROR([1]!s_info_indexweight($A984,$B$1,"000300.SH"),"")</f>
        <v>0.83009999999999995</v>
      </c>
      <c r="AH984">
        <f>IFERROR([1]!s_info_indexweight($A984,$B$1,"000905.SH"),"")</f>
        <v>0</v>
      </c>
      <c r="AI984">
        <f>IFERROR([1]!s_info_indexweight($A984,$B$1,"000852.SH"),"")</f>
        <v>0</v>
      </c>
    </row>
    <row r="985" spans="1:35">
      <c r="A985" t="s">
        <v>1017</v>
      </c>
      <c r="B985">
        <f>[1]!s_dq_close($A985,$B$1,3)</f>
        <v>5.16</v>
      </c>
      <c r="C985">
        <f>[1]!s_dq_volume($A985,$B$1)</f>
        <v>60575580</v>
      </c>
      <c r="D985">
        <f>[1]!s_dq_amount($A985,$B$1)</f>
        <v>312008257</v>
      </c>
      <c r="E985">
        <f>[1]!s_dq_turn($A985,$B$1)</f>
        <v>0.98255775773494103</v>
      </c>
      <c r="F985">
        <f>[1]!S_VAL_MV($A985,$B$1)</f>
        <v>31811869616.759998</v>
      </c>
      <c r="G985">
        <f>[1]!s_val_ev($A985,$B$1)</f>
        <v>31811869616.759998</v>
      </c>
      <c r="H985">
        <f>[1]!s_val_ev1($A985,$B$1)</f>
        <v>54883134952.139999</v>
      </c>
      <c r="I985">
        <f>IFERROR([1]!s_mq_amount($A985,$B$1),"")</f>
        <v>523420789</v>
      </c>
      <c r="J985">
        <f>[1]!s_val_pe_ttm($A985,$B$1)</f>
        <v>11.0224208831787</v>
      </c>
      <c r="K985">
        <f>[1]!s_val_pb_lf($A985,$B$1)</f>
        <v>1.1617805957794201</v>
      </c>
      <c r="L985">
        <f>[1]!s_val_dividendyield2($A985,$B$1)</f>
        <v>4.9573643410852704</v>
      </c>
      <c r="M985">
        <f>[1]!s_val_evtoebitda($A985,$B$1)</f>
        <v>7.6799760853765804</v>
      </c>
      <c r="N985">
        <f>[1]!s_risk_betar24($A985,$B$1)</f>
        <v>1.0161999464035001</v>
      </c>
      <c r="O985">
        <f>[1]!s_profitnotice_changeratio($A985,$B$1)</f>
        <v>0</v>
      </c>
      <c r="P985">
        <f>IFERROR([1]!i_pq_pctchange($A985,TEXT(DATE(YEAR($B$1),1,1),"yyyy-mm-dd"),$B$1),"")</f>
        <v>0.66593020862102403</v>
      </c>
      <c r="Q985">
        <f>[1]!s_west_netprofit($A985,YEAR($B$1),$B$1,180)</f>
        <v>3067761429</v>
      </c>
      <c r="R985">
        <f>[1]!s_west_eps($A985,YEAR($B$1),$B$1,180)</f>
        <v>0.49759998917579701</v>
      </c>
      <c r="S985">
        <f>[1]!s_west_instnum_np($A985,YEAR($B$1),$B$1,180)</f>
        <v>7</v>
      </c>
      <c r="T985">
        <f>[1]!s_west_stdnetprofit($A985,YEAR($B$1),$B$1,180)</f>
        <v>117985557</v>
      </c>
      <c r="U985">
        <f>[1]!s_west_mediannetprofit($A985,YEAR($B$1),$B$1,180)</f>
        <v>3066000000</v>
      </c>
      <c r="V985">
        <f>[1]!s_west_maxnetprofit($A985,YEAR($B$1),$B$1,180)</f>
        <v>3261000000</v>
      </c>
      <c r="W985">
        <f>[1]!s_west_minnetprofit($A985,YEAR($B$1),$B$1,180)</f>
        <v>2863000000</v>
      </c>
      <c r="X985">
        <f>[1]!s_west_netprofit($A985,YEAR($B$1)+1,$B$1,180)</f>
        <v>3387977143</v>
      </c>
      <c r="Y985">
        <f>[1]!s_west_eps($A985,YEAR($B$1)+1,$B$1,180)</f>
        <v>0.54949998855590798</v>
      </c>
      <c r="Z985">
        <f>[1]!s_west_instnum_np($A985,YEAR($B$1)+1,$B$1,180)</f>
        <v>7</v>
      </c>
      <c r="AA985">
        <f>[1]!s_west_stdnetprofit($A985,YEAR($B$1)+1,$B$1,180)</f>
        <v>153708481</v>
      </c>
      <c r="AB985">
        <f>[1]!s_west_mediannetprofit($A985,YEAR($B$1)+1,$B$1,180)</f>
        <v>3320000000</v>
      </c>
      <c r="AC985">
        <f>[1]!s_west_maxnetprofit($A985,YEAR($B$1)+1,$B$1,180)</f>
        <v>3632000000</v>
      </c>
      <c r="AD985">
        <f>[1]!s_west_minnetprofit($A985,YEAR($B$1)+1,$B$1,180)</f>
        <v>3217000000</v>
      </c>
      <c r="AE985">
        <f>[1]!s_west_avgroe($A985,YEAR($B$1),$B$1,180)</f>
        <v>10.5471000671387</v>
      </c>
      <c r="AF985">
        <f>IFERROR([1]!s_info_indexweight($A985,$B$1,"000016.SH"),"")</f>
        <v>0</v>
      </c>
      <c r="AG985">
        <f>IFERROR([1]!s_info_indexweight($A985,$B$1,"000300.SH"),"")</f>
        <v>0</v>
      </c>
      <c r="AH985">
        <f>IFERROR([1]!s_info_indexweight($A985,$B$1,"000905.SH"),"")</f>
        <v>0.115</v>
      </c>
      <c r="AI985">
        <f>IFERROR([1]!s_info_indexweight($A985,$B$1,"000852.SH"),"")</f>
        <v>0</v>
      </c>
    </row>
    <row r="986" spans="1:35">
      <c r="A986" t="s">
        <v>1018</v>
      </c>
      <c r="B986">
        <f>[1]!s_dq_close($A986,$B$1,3)</f>
        <v>22.05</v>
      </c>
      <c r="C986">
        <f>[1]!s_dq_volume($A986,$B$1)</f>
        <v>7676664</v>
      </c>
      <c r="D986">
        <f>[1]!s_dq_amount($A986,$B$1)</f>
        <v>169407011</v>
      </c>
      <c r="E986">
        <f>[1]!s_dq_turn($A986,$B$1)</f>
        <v>1.3566234714658001</v>
      </c>
      <c r="F986">
        <f>[1]!S_VAL_MV($A986,$B$1)</f>
        <v>12504896466.299999</v>
      </c>
      <c r="G986">
        <f>[1]!s_val_ev($A986,$B$1)</f>
        <v>12504896466.299999</v>
      </c>
      <c r="H986">
        <f>[1]!s_val_ev1($A986,$B$1)</f>
        <v>12785898657.17</v>
      </c>
      <c r="I986">
        <f>IFERROR([1]!s_mq_amount($A986,$B$1),"")</f>
        <v>384067297</v>
      </c>
      <c r="J986">
        <f>[1]!s_val_pe_ttm($A986,$B$1)</f>
        <v>15.848661422729499</v>
      </c>
      <c r="K986">
        <f>[1]!s_val_pb_lf($A986,$B$1)</f>
        <v>3.4270591735839799</v>
      </c>
      <c r="L986">
        <f>[1]!s_val_dividendyield2($A986,$B$1)</f>
        <v>4.0816326530612201</v>
      </c>
      <c r="M986">
        <f>[1]!s_val_evtoebitda($A986,$B$1)</f>
        <v>12.650156197203</v>
      </c>
      <c r="N986">
        <f>[1]!s_risk_betar24($A986,$B$1)</f>
        <v>0.229399994015694</v>
      </c>
      <c r="O986">
        <f>[1]!s_profitnotice_changeratio($A986,$B$1)</f>
        <v>0</v>
      </c>
      <c r="P986">
        <f>IFERROR([1]!i_pq_pctchange($A986,TEXT(DATE(YEAR($B$1),1,1),"yyyy-mm-dd"),$B$1),"")</f>
        <v>6.4703042008691396</v>
      </c>
      <c r="Q986">
        <f>[1]!s_west_netprofit($A986,YEAR($B$1),$B$1,180)</f>
        <v>858900000</v>
      </c>
      <c r="R986">
        <f>[1]!s_west_eps($A986,YEAR($B$1),$B$1,180)</f>
        <v>1.5145000219345099</v>
      </c>
      <c r="S986">
        <f>[1]!s_west_instnum_np($A986,YEAR($B$1),$B$1,180)</f>
        <v>10</v>
      </c>
      <c r="T986">
        <f>[1]!s_west_stdnetprofit($A986,YEAR($B$1),$B$1,180)</f>
        <v>10418467</v>
      </c>
      <c r="U986">
        <f>[1]!s_west_mediannetprofit($A986,YEAR($B$1),$B$1,180)</f>
        <v>860000000</v>
      </c>
      <c r="V986">
        <f>[1]!s_west_maxnetprofit($A986,YEAR($B$1),$B$1,180)</f>
        <v>875000000</v>
      </c>
      <c r="W986">
        <f>[1]!s_west_minnetprofit($A986,YEAR($B$1),$B$1,180)</f>
        <v>845000000</v>
      </c>
      <c r="X986">
        <f>[1]!s_west_netprofit($A986,YEAR($B$1)+1,$B$1,180)</f>
        <v>968400000</v>
      </c>
      <c r="Y986">
        <f>[1]!s_west_eps($A986,YEAR($B$1)+1,$B$1,180)</f>
        <v>1.7075999975204501</v>
      </c>
      <c r="Z986">
        <f>[1]!s_west_instnum_np($A986,YEAR($B$1)+1,$B$1,180)</f>
        <v>10</v>
      </c>
      <c r="AA986">
        <f>[1]!s_west_stdnetprofit($A986,YEAR($B$1)+1,$B$1,180)</f>
        <v>19693202</v>
      </c>
      <c r="AB986">
        <f>[1]!s_west_mediannetprofit($A986,YEAR($B$1)+1,$B$1,180)</f>
        <v>970000000</v>
      </c>
      <c r="AC986">
        <f>[1]!s_west_maxnetprofit($A986,YEAR($B$1)+1,$B$1,180)</f>
        <v>995000000</v>
      </c>
      <c r="AD986">
        <f>[1]!s_west_minnetprofit($A986,YEAR($B$1)+1,$B$1,180)</f>
        <v>935000000</v>
      </c>
      <c r="AE986">
        <f>[1]!s_west_avgroe($A986,YEAR($B$1),$B$1,180)</f>
        <v>23.263999938964801</v>
      </c>
      <c r="AF986">
        <f>IFERROR([1]!s_info_indexweight($A986,$B$1,"000016.SH"),"")</f>
        <v>0</v>
      </c>
      <c r="AG986">
        <f>IFERROR([1]!s_info_indexweight($A986,$B$1,"000300.SH"),"")</f>
        <v>0</v>
      </c>
      <c r="AH986">
        <f>IFERROR([1]!s_info_indexweight($A986,$B$1,"000905.SH"),"")</f>
        <v>0</v>
      </c>
      <c r="AI986">
        <f>IFERROR([1]!s_info_indexweight($A986,$B$1,"000852.SH"),"")</f>
        <v>0.104</v>
      </c>
    </row>
    <row r="987" spans="1:35">
      <c r="A987" t="s">
        <v>1019</v>
      </c>
      <c r="B987">
        <f>[1]!s_dq_close($A987,$B$1,3)</f>
        <v>14.06</v>
      </c>
      <c r="C987">
        <f>[1]!s_dq_volume($A987,$B$1)</f>
        <v>17799222</v>
      </c>
      <c r="D987">
        <f>[1]!s_dq_amount($A987,$B$1)</f>
        <v>248915018</v>
      </c>
      <c r="E987">
        <f>[1]!s_dq_turn($A987,$B$1)</f>
        <v>4.05187507314609</v>
      </c>
      <c r="F987">
        <f>[1]!S_VAL_MV($A987,$B$1)</f>
        <v>61585699186.059998</v>
      </c>
      <c r="G987">
        <f>[1]!s_val_ev($A987,$B$1)</f>
        <v>61585699186.059998</v>
      </c>
      <c r="H987">
        <f>[1]!s_val_ev1($A987,$B$1)</f>
        <v>90868708772.020004</v>
      </c>
      <c r="I987">
        <f>IFERROR([1]!s_mq_amount($A987,$B$1),"")</f>
        <v>551491613</v>
      </c>
      <c r="J987">
        <f>[1]!s_val_pe_ttm($A987,$B$1)</f>
        <v>69.582626342773395</v>
      </c>
      <c r="K987">
        <f>[1]!s_val_pb_lf($A987,$B$1)</f>
        <v>3.5843856334686302</v>
      </c>
      <c r="L987">
        <f>[1]!s_val_dividendyield2($A987,$B$1)</f>
        <v>0.43385490753911798</v>
      </c>
      <c r="M987">
        <f>[1]!s_val_evtoebitda($A987,$B$1)</f>
        <v>15.091408984142801</v>
      </c>
      <c r="N987">
        <f>[1]!s_risk_betar24($A987,$B$1)</f>
        <v>0.24130000174045599</v>
      </c>
      <c r="O987">
        <f>[1]!s_profitnotice_changeratio($A987,$B$1)</f>
        <v>0</v>
      </c>
      <c r="P987">
        <f>IFERROR([1]!i_pq_pctchange($A987,TEXT(DATE(YEAR($B$1),1,1),"yyyy-mm-dd"),$B$1),"")</f>
        <v>8.1810284373970301</v>
      </c>
      <c r="Q987">
        <f>[1]!s_west_netprofit($A987,YEAR($B$1),$B$1,180)</f>
        <v>76000000</v>
      </c>
      <c r="R987">
        <f>[1]!s_west_eps($A987,YEAR($B$1),$B$1,180)</f>
        <v>1.7400000244378998E-2</v>
      </c>
      <c r="S987">
        <f>[1]!s_west_instnum_np($A987,YEAR($B$1),$B$1,180)</f>
        <v>1</v>
      </c>
      <c r="T987">
        <f>[1]!s_west_stdnetprofit($A987,YEAR($B$1),$B$1,180)</f>
        <v>0</v>
      </c>
      <c r="U987">
        <f>[1]!s_west_mediannetprofit($A987,YEAR($B$1),$B$1,180)</f>
        <v>76000000</v>
      </c>
      <c r="V987">
        <f>[1]!s_west_maxnetprofit($A987,YEAR($B$1),$B$1,180)</f>
        <v>76000000</v>
      </c>
      <c r="W987">
        <f>[1]!s_west_minnetprofit($A987,YEAR($B$1),$B$1,180)</f>
        <v>76000000</v>
      </c>
      <c r="X987">
        <f>[1]!s_west_netprofit($A987,YEAR($B$1)+1,$B$1,180)</f>
        <v>94000000</v>
      </c>
      <c r="Y987">
        <f>[1]!s_west_eps($A987,YEAR($B$1)+1,$B$1,180)</f>
        <v>2.1500000730156898E-2</v>
      </c>
      <c r="Z987">
        <f>[1]!s_west_instnum_np($A987,YEAR($B$1)+1,$B$1,180)</f>
        <v>1</v>
      </c>
      <c r="AA987">
        <f>[1]!s_west_stdnetprofit($A987,YEAR($B$1)+1,$B$1,180)</f>
        <v>0</v>
      </c>
      <c r="AB987">
        <f>[1]!s_west_mediannetprofit($A987,YEAR($B$1)+1,$B$1,180)</f>
        <v>94000000</v>
      </c>
      <c r="AC987">
        <f>[1]!s_west_maxnetprofit($A987,YEAR($B$1)+1,$B$1,180)</f>
        <v>94000000</v>
      </c>
      <c r="AD987">
        <f>[1]!s_west_minnetprofit($A987,YEAR($B$1)+1,$B$1,180)</f>
        <v>94000000</v>
      </c>
      <c r="AE987">
        <f>[1]!s_west_avgroe($A987,YEAR($B$1),$B$1,180)</f>
        <v>1.5</v>
      </c>
      <c r="AF987">
        <f>IFERROR([1]!s_info_indexweight($A987,$B$1,"000016.SH"),"")</f>
        <v>0</v>
      </c>
      <c r="AG987">
        <f>IFERROR([1]!s_info_indexweight($A987,$B$1,"000300.SH"),"")</f>
        <v>0</v>
      </c>
      <c r="AH987">
        <f>IFERROR([1]!s_info_indexweight($A987,$B$1,"000905.SH"),"")</f>
        <v>0</v>
      </c>
      <c r="AI987">
        <f>IFERROR([1]!s_info_indexweight($A987,$B$1,"000852.SH"),"")</f>
        <v>6.2E-2</v>
      </c>
    </row>
    <row r="988" spans="1:35">
      <c r="A988" t="s">
        <v>1020</v>
      </c>
      <c r="B988">
        <f>[1]!s_dq_close($A988,$B$1,3)</f>
        <v>13.62</v>
      </c>
      <c r="C988">
        <f>[1]!s_dq_volume($A988,$B$1)</f>
        <v>8488858</v>
      </c>
      <c r="D988">
        <f>[1]!s_dq_amount($A988,$B$1)</f>
        <v>116414065</v>
      </c>
      <c r="E988">
        <f>[1]!s_dq_turn($A988,$B$1)</f>
        <v>0.42969022242560301</v>
      </c>
      <c r="F988">
        <f>[1]!S_VAL_MV($A988,$B$1)</f>
        <v>38119332579.480003</v>
      </c>
      <c r="G988">
        <f>[1]!s_val_ev($A988,$B$1)</f>
        <v>34103411802.360001</v>
      </c>
      <c r="H988">
        <f>[1]!s_val_ev1($A988,$B$1)</f>
        <v>38311987291.949997</v>
      </c>
      <c r="I988">
        <f>IFERROR([1]!s_mq_amount($A988,$B$1),"")</f>
        <v>268090479</v>
      </c>
      <c r="J988">
        <f>[1]!s_val_pe_ttm($A988,$B$1)</f>
        <v>14.8948822021484</v>
      </c>
      <c r="K988">
        <f>[1]!s_val_pb_lf($A988,$B$1)</f>
        <v>1.6958326101303101</v>
      </c>
      <c r="L988">
        <f>[1]!s_val_dividendyield2($A988,$B$1)</f>
        <v>4.4052863436123397</v>
      </c>
      <c r="M988">
        <f>[1]!s_val_evtoebitda($A988,$B$1)</f>
        <v>5.0528740061521802</v>
      </c>
      <c r="N988">
        <f>[1]!s_risk_betar24($A988,$B$1)</f>
        <v>1.4543000459671001</v>
      </c>
      <c r="O988">
        <f>[1]!s_profitnotice_changeratio($A988,$B$1)</f>
        <v>0</v>
      </c>
      <c r="P988">
        <f>IFERROR([1]!i_pq_pctchange($A988,TEXT(DATE(YEAR($B$1),1,1),"yyyy-mm-dd"),$B$1),"")</f>
        <v>10.194174757281599</v>
      </c>
      <c r="Q988">
        <f>[1]!s_west_netprofit($A988,YEAR($B$1),$B$1,180)</f>
        <v>0</v>
      </c>
      <c r="R988">
        <f>[1]!s_west_eps($A988,YEAR($B$1),$B$1,180)</f>
        <v>0</v>
      </c>
      <c r="S988">
        <f>[1]!s_west_instnum_np($A988,YEAR($B$1),$B$1,180)</f>
        <v>0</v>
      </c>
      <c r="T988">
        <f>[1]!s_west_stdnetprofit($A988,YEAR($B$1),$B$1,180)</f>
        <v>0</v>
      </c>
      <c r="U988">
        <f>[1]!s_west_mediannetprofit($A988,YEAR($B$1),$B$1,180)</f>
        <v>0</v>
      </c>
      <c r="V988">
        <f>[1]!s_west_maxnetprofit($A988,YEAR($B$1),$B$1,180)</f>
        <v>0</v>
      </c>
      <c r="W988">
        <f>[1]!s_west_minnetprofit($A988,YEAR($B$1),$B$1,180)</f>
        <v>0</v>
      </c>
      <c r="X988">
        <f>[1]!s_west_netprofit($A988,YEAR($B$1)+1,$B$1,180)</f>
        <v>0</v>
      </c>
      <c r="Y988">
        <f>[1]!s_west_eps($A988,YEAR($B$1)+1,$B$1,180)</f>
        <v>0</v>
      </c>
      <c r="Z988">
        <f>[1]!s_west_instnum_np($A988,YEAR($B$1)+1,$B$1,180)</f>
        <v>0</v>
      </c>
      <c r="AA988">
        <f>[1]!s_west_stdnetprofit($A988,YEAR($B$1)+1,$B$1,180)</f>
        <v>0</v>
      </c>
      <c r="AB988">
        <f>[1]!s_west_mediannetprofit($A988,YEAR($B$1)+1,$B$1,180)</f>
        <v>0</v>
      </c>
      <c r="AC988">
        <f>[1]!s_west_maxnetprofit($A988,YEAR($B$1)+1,$B$1,180)</f>
        <v>0</v>
      </c>
      <c r="AD988">
        <f>[1]!s_west_minnetprofit($A988,YEAR($B$1)+1,$B$1,180)</f>
        <v>0</v>
      </c>
      <c r="AE988">
        <f>[1]!s_west_avgroe($A988,YEAR($B$1),$B$1,180)</f>
        <v>0</v>
      </c>
      <c r="AF988">
        <f>IFERROR([1]!s_info_indexweight($A988,$B$1,"000016.SH"),"")</f>
        <v>0</v>
      </c>
      <c r="AG988">
        <f>IFERROR([1]!s_info_indexweight($A988,$B$1,"000300.SH"),"")</f>
        <v>0</v>
      </c>
      <c r="AH988">
        <f>IFERROR([1]!s_info_indexweight($A988,$B$1,"000905.SH"),"")</f>
        <v>7.5999999999999998E-2</v>
      </c>
      <c r="AI988">
        <f>IFERROR([1]!s_info_indexweight($A988,$B$1,"000852.SH"),"")</f>
        <v>0</v>
      </c>
    </row>
    <row r="989" spans="1:35">
      <c r="A989" t="s">
        <v>1021</v>
      </c>
      <c r="B989">
        <f>[1]!s_dq_close($A989,$B$1,3)</f>
        <v>36.86</v>
      </c>
      <c r="C989">
        <f>[1]!s_dq_volume($A989,$B$1)</f>
        <v>10388249</v>
      </c>
      <c r="D989">
        <f>[1]!s_dq_amount($A989,$B$1)</f>
        <v>383671971</v>
      </c>
      <c r="E989">
        <f>[1]!s_dq_turn($A989,$B$1)</f>
        <v>1.2119516177691001</v>
      </c>
      <c r="F989">
        <f>[1]!S_VAL_MV($A989,$B$1)</f>
        <v>31988902013.060001</v>
      </c>
      <c r="G989">
        <f>[1]!s_val_ev($A989,$B$1)</f>
        <v>31988902013.060001</v>
      </c>
      <c r="H989">
        <f>[1]!s_val_ev1($A989,$B$1)</f>
        <v>40524474413.830002</v>
      </c>
      <c r="I989">
        <f>IFERROR([1]!s_mq_amount($A989,$B$1),"")</f>
        <v>740963663</v>
      </c>
      <c r="J989">
        <f>[1]!s_val_pe_ttm($A989,$B$1)</f>
        <v>19.990289688110401</v>
      </c>
      <c r="K989">
        <f>[1]!s_val_pb_lf($A989,$B$1)</f>
        <v>2.5667018890380899</v>
      </c>
      <c r="L989">
        <f>[1]!s_val_dividendyield2($A989,$B$1)</f>
        <v>1.49263065939263</v>
      </c>
      <c r="M989">
        <f>[1]!s_val_evtoebitda($A989,$B$1)</f>
        <v>12.971027315101299</v>
      </c>
      <c r="N989">
        <f>[1]!s_risk_betar24($A989,$B$1)</f>
        <v>0.78909999132156405</v>
      </c>
      <c r="O989">
        <f>[1]!s_profitnotice_changeratio($A989,$B$1)</f>
        <v>0</v>
      </c>
      <c r="P989">
        <f>IFERROR([1]!i_pq_pctchange($A989,TEXT(DATE(YEAR($B$1),1,1),"yyyy-mm-dd"),$B$1),"")</f>
        <v>-15.729309556470101</v>
      </c>
      <c r="Q989">
        <f>[1]!s_west_netprofit($A989,YEAR($B$1),$B$1,180)</f>
        <v>1860020833</v>
      </c>
      <c r="R989">
        <f>[1]!s_west_eps($A989,YEAR($B$1),$B$1,180)</f>
        <v>2.14330005645752</v>
      </c>
      <c r="S989">
        <f>[1]!s_west_instnum_np($A989,YEAR($B$1),$B$1,180)</f>
        <v>24</v>
      </c>
      <c r="T989">
        <f>[1]!s_west_stdnetprofit($A989,YEAR($B$1),$B$1,180)</f>
        <v>51812388</v>
      </c>
      <c r="U989">
        <f>[1]!s_west_mediannetprofit($A989,YEAR($B$1),$B$1,180)</f>
        <v>1850000000</v>
      </c>
      <c r="V989">
        <f>[1]!s_west_maxnetprofit($A989,YEAR($B$1),$B$1,180)</f>
        <v>2009000000</v>
      </c>
      <c r="W989">
        <f>[1]!s_west_minnetprofit($A989,YEAR($B$1),$B$1,180)</f>
        <v>1744000000</v>
      </c>
      <c r="X989">
        <f>[1]!s_west_netprofit($A989,YEAR($B$1)+1,$B$1,180)</f>
        <v>2131852917</v>
      </c>
      <c r="Y989">
        <f>[1]!s_west_eps($A989,YEAR($B$1)+1,$B$1,180)</f>
        <v>2.4565000534057599</v>
      </c>
      <c r="Z989">
        <f>[1]!s_west_instnum_np($A989,YEAR($B$1)+1,$B$1,180)</f>
        <v>24</v>
      </c>
      <c r="AA989">
        <f>[1]!s_west_stdnetprofit($A989,YEAR($B$1)+1,$B$1,180)</f>
        <v>75804429</v>
      </c>
      <c r="AB989">
        <f>[1]!s_west_mediannetprofit($A989,YEAR($B$1)+1,$B$1,180)</f>
        <v>2141500000</v>
      </c>
      <c r="AC989">
        <f>[1]!s_west_maxnetprofit($A989,YEAR($B$1)+1,$B$1,180)</f>
        <v>2347000000</v>
      </c>
      <c r="AD989">
        <f>[1]!s_west_minnetprofit($A989,YEAR($B$1)+1,$B$1,180)</f>
        <v>1989000000</v>
      </c>
      <c r="AE989">
        <f>[1]!s_west_avgroe($A989,YEAR($B$1),$B$1,180)</f>
        <v>13.8765001296997</v>
      </c>
      <c r="AF989">
        <f>IFERROR([1]!s_info_indexweight($A989,$B$1,"000016.SH"),"")</f>
        <v>0</v>
      </c>
      <c r="AG989">
        <f>IFERROR([1]!s_info_indexweight($A989,$B$1,"000300.SH"),"")</f>
        <v>0</v>
      </c>
      <c r="AH989">
        <f>IFERROR([1]!s_info_indexweight($A989,$B$1,"000905.SH"),"")</f>
        <v>0.21099999999999999</v>
      </c>
      <c r="AI989">
        <f>IFERROR([1]!s_info_indexweight($A989,$B$1,"000852.SH"),"")</f>
        <v>0</v>
      </c>
    </row>
    <row r="990" spans="1:35">
      <c r="A990" t="s">
        <v>1022</v>
      </c>
      <c r="B990">
        <f>[1]!s_dq_close($A990,$B$1,3)</f>
        <v>10.85</v>
      </c>
      <c r="C990">
        <f>[1]!s_dq_volume($A990,$B$1)</f>
        <v>11113100</v>
      </c>
      <c r="D990">
        <f>[1]!s_dq_amount($A990,$B$1)</f>
        <v>120363562</v>
      </c>
      <c r="E990">
        <f>[1]!s_dq_turn($A990,$B$1)</f>
        <v>0.41437394104999198</v>
      </c>
      <c r="F990">
        <f>[1]!S_VAL_MV($A990,$B$1)</f>
        <v>33415604938.450001</v>
      </c>
      <c r="G990">
        <f>[1]!s_val_ev($A990,$B$1)</f>
        <v>33415604938.450001</v>
      </c>
      <c r="H990">
        <f>[1]!s_val_ev1($A990,$B$1)</f>
        <v>36062351114.449997</v>
      </c>
      <c r="I990">
        <f>IFERROR([1]!s_mq_amount($A990,$B$1),"")</f>
        <v>257534373</v>
      </c>
      <c r="J990">
        <f>[1]!s_val_pe_ttm($A990,$B$1)</f>
        <v>33.574962615966797</v>
      </c>
      <c r="K990">
        <f>[1]!s_val_pb_lf($A990,$B$1)</f>
        <v>1.7019736766815201</v>
      </c>
      <c r="L990">
        <f>[1]!s_val_dividendyield2($A990,$B$1)</f>
        <v>0.470046082949309</v>
      </c>
      <c r="M990">
        <f>[1]!s_val_evtoebitda($A990,$B$1)</f>
        <v>10.148498099127201</v>
      </c>
      <c r="N990">
        <f>[1]!s_risk_betar24($A990,$B$1)</f>
        <v>0.45669999718666099</v>
      </c>
      <c r="O990">
        <f>[1]!s_profitnotice_changeratio($A990,$B$1)</f>
        <v>0</v>
      </c>
      <c r="P990">
        <f>IFERROR([1]!i_pq_pctchange($A990,TEXT(DATE(YEAR($B$1),1,1),"yyyy-mm-dd"),$B$1),"")</f>
        <v>21.513104594365402</v>
      </c>
      <c r="Q990">
        <f>[1]!s_west_netprofit($A990,YEAR($B$1),$B$1,180)</f>
        <v>1816714286</v>
      </c>
      <c r="R990">
        <f>[1]!s_west_eps($A990,YEAR($B$1),$B$1,180)</f>
        <v>0.58990001678466797</v>
      </c>
      <c r="S990">
        <f>[1]!s_west_instnum_np($A990,YEAR($B$1),$B$1,180)</f>
        <v>7</v>
      </c>
      <c r="T990">
        <f>[1]!s_west_stdnetprofit($A990,YEAR($B$1),$B$1,180)</f>
        <v>760540315</v>
      </c>
      <c r="U990">
        <f>[1]!s_west_mediannetprofit($A990,YEAR($B$1),$B$1,180)</f>
        <v>1508000000</v>
      </c>
      <c r="V990">
        <f>[1]!s_west_maxnetprofit($A990,YEAR($B$1),$B$1,180)</f>
        <v>3520000000</v>
      </c>
      <c r="W990">
        <f>[1]!s_west_minnetprofit($A990,YEAR($B$1),$B$1,180)</f>
        <v>1422000000</v>
      </c>
      <c r="X990">
        <f>[1]!s_west_netprofit($A990,YEAR($B$1)+1,$B$1,180)</f>
        <v>1865285714</v>
      </c>
      <c r="Y990">
        <f>[1]!s_west_eps($A990,YEAR($B$1)+1,$B$1,180)</f>
        <v>0.60570001602172896</v>
      </c>
      <c r="Z990">
        <f>[1]!s_west_instnum_np($A990,YEAR($B$1)+1,$B$1,180)</f>
        <v>7</v>
      </c>
      <c r="AA990">
        <f>[1]!s_west_stdnetprofit($A990,YEAR($B$1)+1,$B$1,180)</f>
        <v>286927816</v>
      </c>
      <c r="AB990">
        <f>[1]!s_west_mediannetprofit($A990,YEAR($B$1)+1,$B$1,180)</f>
        <v>1820000000</v>
      </c>
      <c r="AC990">
        <f>[1]!s_west_maxnetprofit($A990,YEAR($B$1)+1,$B$1,180)</f>
        <v>2488000000</v>
      </c>
      <c r="AD990">
        <f>[1]!s_west_minnetprofit($A990,YEAR($B$1)+1,$B$1,180)</f>
        <v>1618000000</v>
      </c>
      <c r="AE990">
        <f>[1]!s_west_avgroe($A990,YEAR($B$1),$B$1,180)</f>
        <v>7.5549998283386204</v>
      </c>
      <c r="AF990">
        <f>IFERROR([1]!s_info_indexweight($A990,$B$1,"000016.SH"),"")</f>
        <v>0</v>
      </c>
      <c r="AG990">
        <f>IFERROR([1]!s_info_indexweight($A990,$B$1,"000300.SH"),"")</f>
        <v>0</v>
      </c>
      <c r="AH990">
        <f>IFERROR([1]!s_info_indexweight($A990,$B$1,"000905.SH"),"")</f>
        <v>4.2000000000000003E-2</v>
      </c>
      <c r="AI990">
        <f>IFERROR([1]!s_info_indexweight($A990,$B$1,"000852.SH"),"")</f>
        <v>0</v>
      </c>
    </row>
    <row r="991" spans="1:35">
      <c r="A991" t="s">
        <v>1023</v>
      </c>
      <c r="B991">
        <f>[1]!s_dq_close($A991,$B$1,3)</f>
        <v>66.55</v>
      </c>
      <c r="C991">
        <f>[1]!s_dq_volume($A991,$B$1)</f>
        <v>26174956</v>
      </c>
      <c r="D991">
        <f>[1]!s_dq_amount($A991,$B$1)</f>
        <v>1671565262</v>
      </c>
      <c r="E991">
        <f>[1]!s_dq_turn($A991,$B$1)</f>
        <v>9.5065615560374805</v>
      </c>
      <c r="F991">
        <f>[1]!S_VAL_MV($A991,$B$1)</f>
        <v>42097365727.449997</v>
      </c>
      <c r="G991">
        <f>[1]!s_val_ev($A991,$B$1)</f>
        <v>42097365727.449997</v>
      </c>
      <c r="H991">
        <f>[1]!s_val_ev1($A991,$B$1)</f>
        <v>43024237702.970001</v>
      </c>
      <c r="I991">
        <f>IFERROR([1]!s_mq_amount($A991,$B$1),"")</f>
        <v>2517981684</v>
      </c>
      <c r="J991">
        <f>[1]!s_val_pe_ttm($A991,$B$1)</f>
        <v>50.767002105712898</v>
      </c>
      <c r="K991">
        <f>[1]!s_val_pb_lf($A991,$B$1)</f>
        <v>8.4493570327758807</v>
      </c>
      <c r="L991">
        <f>[1]!s_val_dividendyield2($A991,$B$1)</f>
        <v>0</v>
      </c>
      <c r="M991">
        <f>[1]!s_val_evtoebitda($A991,$B$1)</f>
        <v>22.378065737266599</v>
      </c>
      <c r="N991">
        <f>[1]!s_risk_betar24($A991,$B$1)</f>
        <v>1.5412000417709399</v>
      </c>
      <c r="O991">
        <f>[1]!s_profitnotice_changeratio($A991,$B$1)</f>
        <v>0</v>
      </c>
      <c r="P991">
        <f>IFERROR([1]!i_pq_pctchange($A991,TEXT(DATE(YEAR($B$1),1,1),"yyyy-mm-dd"),$B$1),"")</f>
        <v>73.488008342022994</v>
      </c>
      <c r="Q991">
        <f>[1]!s_west_netprofit($A991,YEAR($B$1),$B$1,180)</f>
        <v>1409982000</v>
      </c>
      <c r="R991">
        <f>[1]!s_west_eps($A991,YEAR($B$1),$B$1,180)</f>
        <v>2.2277998924255402</v>
      </c>
      <c r="S991">
        <f>[1]!s_west_instnum_np($A991,YEAR($B$1),$B$1,180)</f>
        <v>5</v>
      </c>
      <c r="T991">
        <f>[1]!s_west_stdnetprofit($A991,YEAR($B$1),$B$1,180)</f>
        <v>114064518</v>
      </c>
      <c r="U991">
        <f>[1]!s_west_mediannetprofit($A991,YEAR($B$1),$B$1,180)</f>
        <v>1456000000</v>
      </c>
      <c r="V991">
        <f>[1]!s_west_maxnetprofit($A991,YEAR($B$1),$B$1,180)</f>
        <v>1501120000</v>
      </c>
      <c r="W991">
        <f>[1]!s_west_minnetprofit($A991,YEAR($B$1),$B$1,180)</f>
        <v>1221790000</v>
      </c>
      <c r="X991">
        <f>[1]!s_west_netprofit($A991,YEAR($B$1)+1,$B$1,180)</f>
        <v>1652922000</v>
      </c>
      <c r="Y991">
        <f>[1]!s_west_eps($A991,YEAR($B$1)+1,$B$1,180)</f>
        <v>2.6115999221801798</v>
      </c>
      <c r="Z991">
        <f>[1]!s_west_instnum_np($A991,YEAR($B$1)+1,$B$1,180)</f>
        <v>5</v>
      </c>
      <c r="AA991">
        <f>[1]!s_west_stdnetprofit($A991,YEAR($B$1)+1,$B$1,180)</f>
        <v>189507396</v>
      </c>
      <c r="AB991">
        <f>[1]!s_west_mediannetprofit($A991,YEAR($B$1)+1,$B$1,180)</f>
        <v>1684170000</v>
      </c>
      <c r="AC991">
        <f>[1]!s_west_maxnetprofit($A991,YEAR($B$1)+1,$B$1,180)</f>
        <v>1922000000</v>
      </c>
      <c r="AD991">
        <f>[1]!s_west_minnetprofit($A991,YEAR($B$1)+1,$B$1,180)</f>
        <v>1424440000</v>
      </c>
      <c r="AE991">
        <f>[1]!s_west_avgroe($A991,YEAR($B$1),$B$1,180)</f>
        <v>22.959999084472699</v>
      </c>
      <c r="AF991">
        <f>IFERROR([1]!s_info_indexweight($A991,$B$1,"000016.SH"),"")</f>
        <v>0</v>
      </c>
      <c r="AG991">
        <f>IFERROR([1]!s_info_indexweight($A991,$B$1,"000300.SH"),"")</f>
        <v>0</v>
      </c>
      <c r="AH991">
        <f>IFERROR([1]!s_info_indexweight($A991,$B$1,"000905.SH"),"")</f>
        <v>0</v>
      </c>
      <c r="AI991">
        <f>IFERROR([1]!s_info_indexweight($A991,$B$1,"000852.SH"),"")</f>
        <v>0.15</v>
      </c>
    </row>
    <row r="992" spans="1:35">
      <c r="A992" t="s">
        <v>1024</v>
      </c>
      <c r="B992">
        <f>[1]!s_dq_close($A992,$B$1,3)</f>
        <v>7.21</v>
      </c>
      <c r="C992">
        <f>[1]!s_dq_volume($A992,$B$1)</f>
        <v>7484916</v>
      </c>
      <c r="D992">
        <f>[1]!s_dq_amount($A992,$B$1)</f>
        <v>54265262</v>
      </c>
      <c r="E992">
        <f>[1]!s_dq_turn($A992,$B$1)</f>
        <v>0.67860343474128204</v>
      </c>
      <c r="F992">
        <f>[1]!S_VAL_MV($A992,$B$1)</f>
        <v>7977659716.8800001</v>
      </c>
      <c r="G992">
        <f>[1]!s_val_ev($A992,$B$1)</f>
        <v>7977659716.8800001</v>
      </c>
      <c r="H992">
        <f>[1]!s_val_ev1($A992,$B$1)</f>
        <v>7980488087.3100004</v>
      </c>
      <c r="I992">
        <f>IFERROR([1]!s_mq_amount($A992,$B$1),"")</f>
        <v>108384711</v>
      </c>
      <c r="J992">
        <f>[1]!s_val_pe_ttm($A992,$B$1)</f>
        <v>51.879661560058601</v>
      </c>
      <c r="K992">
        <f>[1]!s_val_pb_lf($A992,$B$1)</f>
        <v>2.3240211009979199</v>
      </c>
      <c r="L992">
        <f>[1]!s_val_dividendyield2($A992,$B$1)</f>
        <v>1.3869625520111</v>
      </c>
      <c r="M992">
        <f>[1]!s_val_evtoebitda($A992,$B$1)</f>
        <v>26.809660148219301</v>
      </c>
      <c r="N992">
        <f>[1]!s_risk_betar24($A992,$B$1)</f>
        <v>0.94090002775192305</v>
      </c>
      <c r="O992">
        <f>[1]!s_profitnotice_changeratio($A992,$B$1)</f>
        <v>0</v>
      </c>
      <c r="P992">
        <f>IFERROR([1]!i_pq_pctchange($A992,TEXT(DATE(YEAR($B$1),1,1),"yyyy-mm-dd"),$B$1),"")</f>
        <v>-8.9646464646464601</v>
      </c>
      <c r="Q992">
        <f>[1]!s_west_netprofit($A992,YEAR($B$1),$B$1,180)</f>
        <v>170963333</v>
      </c>
      <c r="R992">
        <f>[1]!s_west_eps($A992,YEAR($B$1),$B$1,180)</f>
        <v>0.154499992728233</v>
      </c>
      <c r="S992">
        <f>[1]!s_west_instnum_np($A992,YEAR($B$1),$B$1,180)</f>
        <v>6</v>
      </c>
      <c r="T992">
        <f>[1]!s_west_stdnetprofit($A992,YEAR($B$1),$B$1,180)</f>
        <v>9539142</v>
      </c>
      <c r="U992">
        <f>[1]!s_west_mediannetprofit($A992,YEAR($B$1),$B$1,180)</f>
        <v>174000000</v>
      </c>
      <c r="V992">
        <f>[1]!s_west_maxnetprofit($A992,YEAR($B$1),$B$1,180)</f>
        <v>180000000</v>
      </c>
      <c r="W992">
        <f>[1]!s_west_minnetprofit($A992,YEAR($B$1),$B$1,180)</f>
        <v>158690000</v>
      </c>
      <c r="X992">
        <f>[1]!s_west_netprofit($A992,YEAR($B$1)+1,$B$1,180)</f>
        <v>191395000</v>
      </c>
      <c r="Y992">
        <f>[1]!s_west_eps($A992,YEAR($B$1)+1,$B$1,180)</f>
        <v>0.172999992966652</v>
      </c>
      <c r="Z992">
        <f>[1]!s_west_instnum_np($A992,YEAR($B$1)+1,$B$1,180)</f>
        <v>6</v>
      </c>
      <c r="AA992">
        <f>[1]!s_west_stdnetprofit($A992,YEAR($B$1)+1,$B$1,180)</f>
        <v>14412594</v>
      </c>
      <c r="AB992">
        <f>[1]!s_west_mediannetprofit($A992,YEAR($B$1)+1,$B$1,180)</f>
        <v>197000000</v>
      </c>
      <c r="AC992">
        <f>[1]!s_west_maxnetprofit($A992,YEAR($B$1)+1,$B$1,180)</f>
        <v>208000000</v>
      </c>
      <c r="AD992">
        <f>[1]!s_west_minnetprofit($A992,YEAR($B$1)+1,$B$1,180)</f>
        <v>171330000</v>
      </c>
      <c r="AE992">
        <f>[1]!s_west_avgroe($A992,YEAR($B$1),$B$1,180)</f>
        <v>4.9766998291015598</v>
      </c>
      <c r="AF992">
        <f>IFERROR([1]!s_info_indexweight($A992,$B$1,"000016.SH"),"")</f>
        <v>0</v>
      </c>
      <c r="AG992">
        <f>IFERROR([1]!s_info_indexweight($A992,$B$1,"000300.SH"),"")</f>
        <v>0</v>
      </c>
      <c r="AH992">
        <f>IFERROR([1]!s_info_indexweight($A992,$B$1,"000905.SH"),"")</f>
        <v>0</v>
      </c>
      <c r="AI992">
        <f>IFERROR([1]!s_info_indexweight($A992,$B$1,"000852.SH"),"")</f>
        <v>5.1999999999999998E-2</v>
      </c>
    </row>
    <row r="993" spans="1:35">
      <c r="A993" t="s">
        <v>1025</v>
      </c>
      <c r="B993">
        <f>[1]!s_dq_close($A993,$B$1,3)</f>
        <v>75.16</v>
      </c>
      <c r="C993">
        <f>[1]!s_dq_volume($A993,$B$1)</f>
        <v>30096841</v>
      </c>
      <c r="D993">
        <f>[1]!s_dq_amount($A993,$B$1)</f>
        <v>2259564386</v>
      </c>
      <c r="E993">
        <f>[1]!s_dq_turn($A993,$B$1)</f>
        <v>0.96141554997758005</v>
      </c>
      <c r="F993">
        <f>[1]!S_VAL_MV($A993,$B$1)</f>
        <v>235286247410.16</v>
      </c>
      <c r="G993">
        <f>[1]!s_val_ev($A993,$B$1)</f>
        <v>235286247410.16</v>
      </c>
      <c r="H993">
        <f>[1]!s_val_ev1($A993,$B$1)</f>
        <v>380660433427.45001</v>
      </c>
      <c r="I993">
        <f>IFERROR([1]!s_mq_amount($A993,$B$1),"")</f>
        <v>5621400899</v>
      </c>
      <c r="J993">
        <f>[1]!s_val_pe_ttm($A993,$B$1)</f>
        <v>17.8750324249268</v>
      </c>
      <c r="K993">
        <f>[1]!s_val_pb_lf($A993,$B$1)</f>
        <v>2.1889960765838601</v>
      </c>
      <c r="L993">
        <f>[1]!s_val_dividendyield2($A993,$B$1)</f>
        <v>1.6631186801490201</v>
      </c>
      <c r="M993">
        <f>[1]!s_val_evtoebitda($A993,$B$1)</f>
        <v>9.5931887377884895</v>
      </c>
      <c r="N993">
        <f>[1]!s_risk_betar24($A993,$B$1)</f>
        <v>1.90090000629425</v>
      </c>
      <c r="O993">
        <f>[1]!s_profitnotice_changeratio($A993,$B$1)</f>
        <v>0</v>
      </c>
      <c r="P993">
        <f>IFERROR([1]!i_pq_pctchange($A993,TEXT(DATE(YEAR($B$1),1,1),"yyyy-mm-dd"),$B$1),"")</f>
        <v>-0.377100684474929</v>
      </c>
      <c r="Q993">
        <f>[1]!s_west_netprofit($A993,YEAR($B$1),$B$1,180)</f>
        <v>18187311786</v>
      </c>
      <c r="R993">
        <f>[1]!s_west_eps($A993,YEAR($B$1),$B$1,180)</f>
        <v>5.8098001480102504</v>
      </c>
      <c r="S993">
        <f>[1]!s_west_instnum_np($A993,YEAR($B$1),$B$1,180)</f>
        <v>28</v>
      </c>
      <c r="T993">
        <f>[1]!s_west_stdnetprofit($A993,YEAR($B$1),$B$1,180)</f>
        <v>1869315565</v>
      </c>
      <c r="U993">
        <f>[1]!s_west_mediannetprofit($A993,YEAR($B$1),$B$1,180)</f>
        <v>17664500000</v>
      </c>
      <c r="V993">
        <f>[1]!s_west_maxnetprofit($A993,YEAR($B$1),$B$1,180)</f>
        <v>23148000000</v>
      </c>
      <c r="W993">
        <f>[1]!s_west_minnetprofit($A993,YEAR($B$1),$B$1,180)</f>
        <v>15736000000</v>
      </c>
      <c r="X993">
        <f>[1]!s_west_netprofit($A993,YEAR($B$1)+1,$B$1,180)</f>
        <v>20966767143</v>
      </c>
      <c r="Y993">
        <f>[1]!s_west_eps($A993,YEAR($B$1)+1,$B$1,180)</f>
        <v>6.6975998878479004</v>
      </c>
      <c r="Z993">
        <f>[1]!s_west_instnum_np($A993,YEAR($B$1)+1,$B$1,180)</f>
        <v>28</v>
      </c>
      <c r="AA993">
        <f>[1]!s_west_stdnetprofit($A993,YEAR($B$1)+1,$B$1,180)</f>
        <v>2732411338</v>
      </c>
      <c r="AB993">
        <f>[1]!s_west_mediannetprofit($A993,YEAR($B$1)+1,$B$1,180)</f>
        <v>20463000000</v>
      </c>
      <c r="AC993">
        <f>[1]!s_west_maxnetprofit($A993,YEAR($B$1)+1,$B$1,180)</f>
        <v>30040000000</v>
      </c>
      <c r="AD993">
        <f>[1]!s_west_minnetprofit($A993,YEAR($B$1)+1,$B$1,180)</f>
        <v>17368000000</v>
      </c>
      <c r="AE993">
        <f>[1]!s_west_avgroe($A993,YEAR($B$1),$B$1,180)</f>
        <v>15.053799629211399</v>
      </c>
      <c r="AF993">
        <f>IFERROR([1]!s_info_indexweight($A993,$B$1,"000016.SH"),"")</f>
        <v>1.532</v>
      </c>
      <c r="AG993">
        <f>IFERROR([1]!s_info_indexweight($A993,$B$1,"000300.SH"),"")</f>
        <v>0.53869999999999996</v>
      </c>
      <c r="AH993">
        <f>IFERROR([1]!s_info_indexweight($A993,$B$1,"000905.SH"),"")</f>
        <v>0</v>
      </c>
      <c r="AI993">
        <f>IFERROR([1]!s_info_indexweight($A993,$B$1,"000852.SH"),"")</f>
        <v>0</v>
      </c>
    </row>
    <row r="994" spans="1:35">
      <c r="A994" t="s">
        <v>1026</v>
      </c>
      <c r="B994">
        <f>[1]!s_dq_close($A994,$B$1,3)</f>
        <v>20.63</v>
      </c>
      <c r="C994">
        <f>[1]!s_dq_volume($A994,$B$1)</f>
        <v>26311911</v>
      </c>
      <c r="D994">
        <f>[1]!s_dq_amount($A994,$B$1)</f>
        <v>541064885</v>
      </c>
      <c r="E994">
        <f>[1]!s_dq_turn($A994,$B$1)</f>
        <v>1.93908893798645</v>
      </c>
      <c r="F994">
        <f>[1]!S_VAL_MV($A994,$B$1)</f>
        <v>27993286604.669998</v>
      </c>
      <c r="G994">
        <f>[1]!s_val_ev($A994,$B$1)</f>
        <v>27993286604.669998</v>
      </c>
      <c r="H994">
        <f>[1]!s_val_ev1($A994,$B$1)</f>
        <v>28070280119.27</v>
      </c>
      <c r="I994">
        <f>IFERROR([1]!s_mq_amount($A994,$B$1),"")</f>
        <v>1070796924</v>
      </c>
      <c r="J994">
        <f>[1]!s_val_pe_ttm($A994,$B$1)</f>
        <v>23.7980861663818</v>
      </c>
      <c r="K994">
        <f>[1]!s_val_pb_lf($A994,$B$1)</f>
        <v>2.3991620540618901</v>
      </c>
      <c r="L994">
        <f>[1]!s_val_dividendyield2($A994,$B$1)</f>
        <v>1.2360639844886101</v>
      </c>
      <c r="M994">
        <f>[1]!s_val_evtoebitda($A994,$B$1)</f>
        <v>12.60889872523</v>
      </c>
      <c r="N994">
        <f>[1]!s_risk_betar24($A994,$B$1)</f>
        <v>0.65079998970031705</v>
      </c>
      <c r="O994">
        <f>[1]!s_profitnotice_changeratio($A994,$B$1)</f>
        <v>0</v>
      </c>
      <c r="P994">
        <f>IFERROR([1]!i_pq_pctchange($A994,TEXT(DATE(YEAR($B$1),1,1),"yyyy-mm-dd"),$B$1),"")</f>
        <v>18.904899135446701</v>
      </c>
      <c r="Q994">
        <f>[1]!s_west_netprofit($A994,YEAR($B$1),$B$1,180)</f>
        <v>1421000000</v>
      </c>
      <c r="R994">
        <f>[1]!s_west_eps($A994,YEAR($B$1),$B$1,180)</f>
        <v>1.0471999645233201</v>
      </c>
      <c r="S994">
        <f>[1]!s_west_instnum_np($A994,YEAR($B$1),$B$1,180)</f>
        <v>13</v>
      </c>
      <c r="T994">
        <f>[1]!s_west_stdnetprofit($A994,YEAR($B$1),$B$1,180)</f>
        <v>103689440</v>
      </c>
      <c r="U994">
        <f>[1]!s_west_mediannetprofit($A994,YEAR($B$1),$B$1,180)</f>
        <v>1407000000</v>
      </c>
      <c r="V994">
        <f>[1]!s_west_maxnetprofit($A994,YEAR($B$1),$B$1,180)</f>
        <v>1683000000</v>
      </c>
      <c r="W994">
        <f>[1]!s_west_minnetprofit($A994,YEAR($B$1),$B$1,180)</f>
        <v>1297000000</v>
      </c>
      <c r="X994">
        <f>[1]!s_west_netprofit($A994,YEAR($B$1)+1,$B$1,180)</f>
        <v>1721000000</v>
      </c>
      <c r="Y994">
        <f>[1]!s_west_eps($A994,YEAR($B$1)+1,$B$1,180)</f>
        <v>1.26830005645752</v>
      </c>
      <c r="Z994">
        <f>[1]!s_west_instnum_np($A994,YEAR($B$1)+1,$B$1,180)</f>
        <v>13</v>
      </c>
      <c r="AA994">
        <f>[1]!s_west_stdnetprofit($A994,YEAR($B$1)+1,$B$1,180)</f>
        <v>113378422</v>
      </c>
      <c r="AB994">
        <f>[1]!s_west_mediannetprofit($A994,YEAR($B$1)+1,$B$1,180)</f>
        <v>1735000000</v>
      </c>
      <c r="AC994">
        <f>[1]!s_west_maxnetprofit($A994,YEAR($B$1)+1,$B$1,180)</f>
        <v>1935000000</v>
      </c>
      <c r="AD994">
        <f>[1]!s_west_minnetprofit($A994,YEAR($B$1)+1,$B$1,180)</f>
        <v>1456000000</v>
      </c>
      <c r="AE994">
        <f>[1]!s_west_avgroe($A994,YEAR($B$1),$B$1,180)</f>
        <v>11.756199836731</v>
      </c>
      <c r="AF994">
        <f>IFERROR([1]!s_info_indexweight($A994,$B$1,"000016.SH"),"")</f>
        <v>0</v>
      </c>
      <c r="AG994">
        <f>IFERROR([1]!s_info_indexweight($A994,$B$1,"000300.SH"),"")</f>
        <v>0</v>
      </c>
      <c r="AH994">
        <f>IFERROR([1]!s_info_indexweight($A994,$B$1,"000905.SH"),"")</f>
        <v>0.16400000000000001</v>
      </c>
      <c r="AI994">
        <f>IFERROR([1]!s_info_indexweight($A994,$B$1,"000852.SH"),"")</f>
        <v>0</v>
      </c>
    </row>
    <row r="995" spans="1:35">
      <c r="A995" t="s">
        <v>1027</v>
      </c>
      <c r="B995">
        <f>[1]!s_dq_close($A995,$B$1,3)</f>
        <v>18.100000000000001</v>
      </c>
      <c r="C995">
        <f>[1]!s_dq_volume($A995,$B$1)</f>
        <v>7364700</v>
      </c>
      <c r="D995">
        <f>[1]!s_dq_amount($A995,$B$1)</f>
        <v>135607912</v>
      </c>
      <c r="E995">
        <f>[1]!s_dq_turn($A995,$B$1)</f>
        <v>1.0955690822898601</v>
      </c>
      <c r="F995">
        <f>[1]!S_VAL_MV($A995,$B$1)</f>
        <v>12167290238</v>
      </c>
      <c r="G995">
        <f>[1]!s_val_ev($A995,$B$1)</f>
        <v>12167290238</v>
      </c>
      <c r="H995">
        <f>[1]!s_val_ev1($A995,$B$1)</f>
        <v>12763862899.110001</v>
      </c>
      <c r="I995">
        <f>IFERROR([1]!s_mq_amount($A995,$B$1),"")</f>
        <v>258946935</v>
      </c>
      <c r="J995">
        <f>[1]!s_val_pe_ttm($A995,$B$1)</f>
        <v>44.637355804443402</v>
      </c>
      <c r="K995">
        <f>[1]!s_val_pb_lf($A995,$B$1)</f>
        <v>1.7206833362579299</v>
      </c>
      <c r="L995">
        <f>[1]!s_val_dividendyield2($A995,$B$1)</f>
        <v>0.214955425574685</v>
      </c>
      <c r="M995">
        <f>[1]!s_val_evtoebitda($A995,$B$1)</f>
        <v>21.416357241166899</v>
      </c>
      <c r="N995">
        <f>[1]!s_risk_betar24($A995,$B$1)</f>
        <v>1.4837000370025599</v>
      </c>
      <c r="O995">
        <f>[1]!s_profitnotice_changeratio($A995,$B$1)</f>
        <v>0</v>
      </c>
      <c r="P995">
        <f>IFERROR([1]!i_pq_pctchange($A995,TEXT(DATE(YEAR($B$1),1,1),"yyyy-mm-dd"),$B$1),"")</f>
        <v>-19.626998223801099</v>
      </c>
      <c r="Q995">
        <f>[1]!s_west_netprofit($A995,YEAR($B$1),$B$1,180)</f>
        <v>390166687</v>
      </c>
      <c r="R995">
        <f>[1]!s_west_eps($A995,YEAR($B$1),$B$1,180)</f>
        <v>0.580399990081787</v>
      </c>
      <c r="S995">
        <f>[1]!s_west_instnum_np($A995,YEAR($B$1),$B$1,180)</f>
        <v>27</v>
      </c>
      <c r="T995">
        <f>[1]!s_west_stdnetprofit($A995,YEAR($B$1),$B$1,180)</f>
        <v>65343096</v>
      </c>
      <c r="U995">
        <f>[1]!s_west_mediannetprofit($A995,YEAR($B$1),$B$1,180)</f>
        <v>381500000</v>
      </c>
      <c r="V995">
        <f>[1]!s_west_maxnetprofit($A995,YEAR($B$1),$B$1,180)</f>
        <v>533000000</v>
      </c>
      <c r="W995">
        <f>[1]!s_west_minnetprofit($A995,YEAR($B$1),$B$1,180)</f>
        <v>211000000</v>
      </c>
      <c r="X995">
        <f>[1]!s_west_netprofit($A995,YEAR($B$1)+1,$B$1,180)</f>
        <v>494200571</v>
      </c>
      <c r="Y995">
        <f>[1]!s_west_eps($A995,YEAR($B$1)+1,$B$1,180)</f>
        <v>0.73519998788833596</v>
      </c>
      <c r="Z995">
        <f>[1]!s_west_instnum_np($A995,YEAR($B$1)+1,$B$1,180)</f>
        <v>27</v>
      </c>
      <c r="AA995">
        <f>[1]!s_west_stdnetprofit($A995,YEAR($B$1)+1,$B$1,180)</f>
        <v>94264885</v>
      </c>
      <c r="AB995">
        <f>[1]!s_west_mediannetprofit($A995,YEAR($B$1)+1,$B$1,180)</f>
        <v>490500000</v>
      </c>
      <c r="AC995">
        <f>[1]!s_west_maxnetprofit($A995,YEAR($B$1)+1,$B$1,180)</f>
        <v>672225980</v>
      </c>
      <c r="AD995">
        <f>[1]!s_west_minnetprofit($A995,YEAR($B$1)+1,$B$1,180)</f>
        <v>275000000</v>
      </c>
      <c r="AE995">
        <f>[1]!s_west_avgroe($A995,YEAR($B$1),$B$1,180)</f>
        <v>5.4162001609802202</v>
      </c>
      <c r="AF995">
        <f>IFERROR([1]!s_info_indexweight($A995,$B$1,"000016.SH"),"")</f>
        <v>0</v>
      </c>
      <c r="AG995">
        <f>IFERROR([1]!s_info_indexweight($A995,$B$1,"000300.SH"),"")</f>
        <v>0</v>
      </c>
      <c r="AH995">
        <f>IFERROR([1]!s_info_indexweight($A995,$B$1,"000905.SH"),"")</f>
        <v>0</v>
      </c>
      <c r="AI995">
        <f>IFERROR([1]!s_info_indexweight($A995,$B$1,"000852.SH"),"")</f>
        <v>6.8000000000000005E-2</v>
      </c>
    </row>
    <row r="996" spans="1:35">
      <c r="A996" t="s">
        <v>1028</v>
      </c>
      <c r="B996">
        <f>[1]!s_dq_close($A996,$B$1,3)</f>
        <v>28.55</v>
      </c>
      <c r="C996">
        <f>[1]!s_dq_volume($A996,$B$1)</f>
        <v>7681652</v>
      </c>
      <c r="D996">
        <f>[1]!s_dq_amount($A996,$B$1)</f>
        <v>219498944</v>
      </c>
      <c r="E996">
        <f>[1]!s_dq_turn($A996,$B$1)</f>
        <v>1.0711890320802799</v>
      </c>
      <c r="F996">
        <f>[1]!S_VAL_MV($A996,$B$1)</f>
        <v>20473619317.599998</v>
      </c>
      <c r="G996">
        <f>[1]!s_val_ev($A996,$B$1)</f>
        <v>20473619317.599998</v>
      </c>
      <c r="H996">
        <f>[1]!s_val_ev1($A996,$B$1)</f>
        <v>20473619317.599998</v>
      </c>
      <c r="I996">
        <f>IFERROR([1]!s_mq_amount($A996,$B$1),"")</f>
        <v>469913641</v>
      </c>
      <c r="J996">
        <f>[1]!s_val_pe_ttm($A996,$B$1)</f>
        <v>378.58459472656199</v>
      </c>
      <c r="K996">
        <f>[1]!s_val_pb_lf($A996,$B$1)</f>
        <v>3.7969999313354501</v>
      </c>
      <c r="L996">
        <f>[1]!s_val_dividendyield2($A996,$B$1)</f>
        <v>5.9544658493870403E-2</v>
      </c>
      <c r="M996">
        <f>[1]!s_val_evtoebitda($A996,$B$1)</f>
        <v>137.91316328777401</v>
      </c>
      <c r="N996">
        <f>[1]!s_risk_betar24($A996,$B$1)</f>
        <v>0.64980000257492099</v>
      </c>
      <c r="O996">
        <f>[1]!s_profitnotice_changeratio($A996,$B$1)</f>
        <v>0</v>
      </c>
      <c r="P996">
        <f>IFERROR([1]!i_pq_pctchange($A996,TEXT(DATE(YEAR($B$1),1,1),"yyyy-mm-dd"),$B$1),"")</f>
        <v>-18.218275565740502</v>
      </c>
      <c r="Q996">
        <f>[1]!s_west_netprofit($A996,YEAR($B$1),$B$1,180)</f>
        <v>162000000</v>
      </c>
      <c r="R996">
        <f>[1]!s_west_eps($A996,YEAR($B$1),$B$1,180)</f>
        <v>0.22589999437332201</v>
      </c>
      <c r="S996">
        <f>[1]!s_west_instnum_np($A996,YEAR($B$1),$B$1,180)</f>
        <v>3</v>
      </c>
      <c r="T996">
        <f>[1]!s_west_stdnetprofit($A996,YEAR($B$1),$B$1,180)</f>
        <v>44136153</v>
      </c>
      <c r="U996">
        <f>[1]!s_west_mediannetprofit($A996,YEAR($B$1),$B$1,180)</f>
        <v>158000000</v>
      </c>
      <c r="V996">
        <f>[1]!s_west_maxnetprofit($A996,YEAR($B$1),$B$1,180)</f>
        <v>208000000</v>
      </c>
      <c r="W996">
        <f>[1]!s_west_minnetprofit($A996,YEAR($B$1),$B$1,180)</f>
        <v>120000000</v>
      </c>
      <c r="X996">
        <f>[1]!s_west_netprofit($A996,YEAR($B$1)+1,$B$1,180)</f>
        <v>267666667</v>
      </c>
      <c r="Y996">
        <f>[1]!s_west_eps($A996,YEAR($B$1)+1,$B$1,180)</f>
        <v>0.37329998612403897</v>
      </c>
      <c r="Z996">
        <f>[1]!s_west_instnum_np($A996,YEAR($B$1)+1,$B$1,180)</f>
        <v>3</v>
      </c>
      <c r="AA996">
        <f>[1]!s_west_stdnetprofit($A996,YEAR($B$1)+1,$B$1,180)</f>
        <v>73459740</v>
      </c>
      <c r="AB996">
        <f>[1]!s_west_mediannetprofit($A996,YEAR($B$1)+1,$B$1,180)</f>
        <v>254000000</v>
      </c>
      <c r="AC996">
        <f>[1]!s_west_maxnetprofit($A996,YEAR($B$1)+1,$B$1,180)</f>
        <v>347000000</v>
      </c>
      <c r="AD996">
        <f>[1]!s_west_minnetprofit($A996,YEAR($B$1)+1,$B$1,180)</f>
        <v>202000000</v>
      </c>
      <c r="AE996">
        <f>[1]!s_west_avgroe($A996,YEAR($B$1),$B$1,180)</f>
        <v>2.96000003814697</v>
      </c>
      <c r="AF996">
        <f>IFERROR([1]!s_info_indexweight($A996,$B$1,"000016.SH"),"")</f>
        <v>0</v>
      </c>
      <c r="AG996">
        <f>IFERROR([1]!s_info_indexweight($A996,$B$1,"000300.SH"),"")</f>
        <v>0</v>
      </c>
      <c r="AH996">
        <f>IFERROR([1]!s_info_indexweight($A996,$B$1,"000905.SH"),"")</f>
        <v>0.12</v>
      </c>
      <c r="AI996">
        <f>IFERROR([1]!s_info_indexweight($A996,$B$1,"000852.SH"),"")</f>
        <v>0</v>
      </c>
    </row>
    <row r="997" spans="1:35">
      <c r="A997" t="s">
        <v>1029</v>
      </c>
      <c r="B997">
        <f>[1]!s_dq_close($A997,$B$1,3)</f>
        <v>4.7</v>
      </c>
      <c r="C997">
        <f>[1]!s_dq_volume($A997,$B$1)</f>
        <v>41377731</v>
      </c>
      <c r="D997">
        <f>[1]!s_dq_amount($A997,$B$1)</f>
        <v>195425837</v>
      </c>
      <c r="E997">
        <f>[1]!s_dq_turn($A997,$B$1)</f>
        <v>1.2500047508373999</v>
      </c>
      <c r="F997">
        <f>[1]!S_VAL_MV($A997,$B$1)</f>
        <v>24705840173.299999</v>
      </c>
      <c r="G997">
        <f>[1]!s_val_ev($A997,$B$1)</f>
        <v>18928958333.116798</v>
      </c>
      <c r="H997">
        <f>[1]!s_val_ev1($A997,$B$1)</f>
        <v>38512314888.116798</v>
      </c>
      <c r="I997">
        <f>IFERROR([1]!s_mq_amount($A997,$B$1),"")</f>
        <v>377036913</v>
      </c>
      <c r="J997">
        <f>[1]!s_val_pe_ttm($A997,$B$1)</f>
        <v>28.968744277954102</v>
      </c>
      <c r="K997">
        <f>[1]!s_val_pb_lf($A997,$B$1)</f>
        <v>1.5499308109283401</v>
      </c>
      <c r="L997">
        <f>[1]!s_val_dividendyield2($A997,$B$1)</f>
        <v>1.6009046966076499</v>
      </c>
      <c r="M997">
        <f>[1]!s_val_evtoebitda($A997,$B$1)</f>
        <v>11.6619565040099</v>
      </c>
      <c r="N997">
        <f>[1]!s_risk_betar24($A997,$B$1)</f>
        <v>0.89459997415542603</v>
      </c>
      <c r="O997">
        <f>[1]!s_profitnotice_changeratio($A997,$B$1)</f>
        <v>0</v>
      </c>
      <c r="P997">
        <f>IFERROR([1]!i_pq_pctchange($A997,TEXT(DATE(YEAR($B$1),1,1),"yyyy-mm-dd"),$B$1),"")</f>
        <v>-8.3785626295536808</v>
      </c>
      <c r="Q997">
        <f>[1]!s_west_netprofit($A997,YEAR($B$1),$B$1,180)</f>
        <v>1081000000</v>
      </c>
      <c r="R997">
        <f>[1]!s_west_eps($A997,YEAR($B$1),$B$1,180)</f>
        <v>0.20559999346733099</v>
      </c>
      <c r="S997">
        <f>[1]!s_west_instnum_np($A997,YEAR($B$1),$B$1,180)</f>
        <v>1</v>
      </c>
      <c r="T997">
        <f>[1]!s_west_stdnetprofit($A997,YEAR($B$1),$B$1,180)</f>
        <v>0</v>
      </c>
      <c r="U997">
        <f>[1]!s_west_mediannetprofit($A997,YEAR($B$1),$B$1,180)</f>
        <v>1081000000</v>
      </c>
      <c r="V997">
        <f>[1]!s_west_maxnetprofit($A997,YEAR($B$1),$B$1,180)</f>
        <v>1081000000</v>
      </c>
      <c r="W997">
        <f>[1]!s_west_minnetprofit($A997,YEAR($B$1),$B$1,180)</f>
        <v>1081000000</v>
      </c>
      <c r="X997">
        <f>[1]!s_west_netprofit($A997,YEAR($B$1)+1,$B$1,180)</f>
        <v>1228000000</v>
      </c>
      <c r="Y997">
        <f>[1]!s_west_eps($A997,YEAR($B$1)+1,$B$1,180)</f>
        <v>0.23360000550746901</v>
      </c>
      <c r="Z997">
        <f>[1]!s_west_instnum_np($A997,YEAR($B$1)+1,$B$1,180)</f>
        <v>1</v>
      </c>
      <c r="AA997">
        <f>[1]!s_west_stdnetprofit($A997,YEAR($B$1)+1,$B$1,180)</f>
        <v>0</v>
      </c>
      <c r="AB997">
        <f>[1]!s_west_mediannetprofit($A997,YEAR($B$1)+1,$B$1,180)</f>
        <v>1228000000</v>
      </c>
      <c r="AC997">
        <f>[1]!s_west_maxnetprofit($A997,YEAR($B$1)+1,$B$1,180)</f>
        <v>1228000000</v>
      </c>
      <c r="AD997">
        <f>[1]!s_west_minnetprofit($A997,YEAR($B$1)+1,$B$1,180)</f>
        <v>1228000000</v>
      </c>
      <c r="AE997">
        <f>[1]!s_west_avgroe($A997,YEAR($B$1),$B$1,180)</f>
        <v>6.5500001907348597</v>
      </c>
      <c r="AF997">
        <f>IFERROR([1]!s_info_indexweight($A997,$B$1,"000016.SH"),"")</f>
        <v>0</v>
      </c>
      <c r="AG997">
        <f>IFERROR([1]!s_info_indexweight($A997,$B$1,"000300.SH"),"")</f>
        <v>0</v>
      </c>
      <c r="AH997">
        <f>IFERROR([1]!s_info_indexweight($A997,$B$1,"000905.SH"),"")</f>
        <v>0</v>
      </c>
      <c r="AI997">
        <f>IFERROR([1]!s_info_indexweight($A997,$B$1,"000852.SH"),"")</f>
        <v>0.10299999999999999</v>
      </c>
    </row>
    <row r="998" spans="1:35">
      <c r="A998" t="s">
        <v>1030</v>
      </c>
      <c r="B998">
        <f>[1]!s_dq_close($A998,$B$1,3)</f>
        <v>31</v>
      </c>
      <c r="C998">
        <f>[1]!s_dq_volume($A998,$B$1)</f>
        <v>8276889</v>
      </c>
      <c r="D998">
        <f>[1]!s_dq_amount($A998,$B$1)</f>
        <v>258624313</v>
      </c>
      <c r="E998">
        <f>[1]!s_dq_turn($A998,$B$1)</f>
        <v>1.01513680897829</v>
      </c>
      <c r="F998">
        <f>[1]!S_VAL_MV($A998,$B$1)</f>
        <v>25275761526</v>
      </c>
      <c r="G998">
        <f>[1]!s_val_ev($A998,$B$1)</f>
        <v>25275761526</v>
      </c>
      <c r="H998">
        <f>[1]!s_val_ev1($A998,$B$1)</f>
        <v>35731396217.019997</v>
      </c>
      <c r="I998">
        <f>IFERROR([1]!s_mq_amount($A998,$B$1),"")</f>
        <v>567641811</v>
      </c>
      <c r="J998">
        <f>[1]!s_val_pe_ttm($A998,$B$1)</f>
        <v>11.8556003570557</v>
      </c>
      <c r="K998">
        <f>[1]!s_val_pb_lf($A998,$B$1)</f>
        <v>1.6622840166091899</v>
      </c>
      <c r="L998">
        <f>[1]!s_val_dividendyield2($A998,$B$1)</f>
        <v>3.3870967741935498</v>
      </c>
      <c r="M998">
        <f>[1]!s_val_evtoebitda($A998,$B$1)</f>
        <v>6.1490210654361199</v>
      </c>
      <c r="N998">
        <f>[1]!s_risk_betar24($A998,$B$1)</f>
        <v>0.44990000128745999</v>
      </c>
      <c r="O998">
        <f>[1]!s_profitnotice_changeratio($A998,$B$1)</f>
        <v>0</v>
      </c>
      <c r="P998">
        <f>IFERROR([1]!i_pq_pctchange($A998,TEXT(DATE(YEAR($B$1),1,1),"yyyy-mm-dd"),$B$1),"")</f>
        <v>8.3916083916083704</v>
      </c>
      <c r="Q998">
        <f>[1]!s_west_netprofit($A998,YEAR($B$1),$B$1,180)</f>
        <v>2249293000</v>
      </c>
      <c r="R998">
        <f>[1]!s_west_eps($A998,YEAR($B$1),$B$1,180)</f>
        <v>2.75869989395142</v>
      </c>
      <c r="S998">
        <f>[1]!s_west_instnum_np($A998,YEAR($B$1),$B$1,180)</f>
        <v>10</v>
      </c>
      <c r="T998">
        <f>[1]!s_west_stdnetprofit($A998,YEAR($B$1),$B$1,180)</f>
        <v>58475357</v>
      </c>
      <c r="U998">
        <f>[1]!s_west_mediannetprofit($A998,YEAR($B$1),$B$1,180)</f>
        <v>2229500000</v>
      </c>
      <c r="V998">
        <f>[1]!s_west_maxnetprofit($A998,YEAR($B$1),$B$1,180)</f>
        <v>2353000000</v>
      </c>
      <c r="W998">
        <f>[1]!s_west_minnetprofit($A998,YEAR($B$1),$B$1,180)</f>
        <v>2198000000</v>
      </c>
      <c r="X998">
        <f>[1]!s_west_netprofit($A998,YEAR($B$1)+1,$B$1,180)</f>
        <v>2527835556</v>
      </c>
      <c r="Y998">
        <f>[1]!s_west_eps($A998,YEAR($B$1)+1,$B$1,180)</f>
        <v>3.1003000736236599</v>
      </c>
      <c r="Z998">
        <f>[1]!s_west_instnum_np($A998,YEAR($B$1)+1,$B$1,180)</f>
        <v>9</v>
      </c>
      <c r="AA998">
        <f>[1]!s_west_stdnetprofit($A998,YEAR($B$1)+1,$B$1,180)</f>
        <v>188431800</v>
      </c>
      <c r="AB998">
        <f>[1]!s_west_mediannetprofit($A998,YEAR($B$1)+1,$B$1,180)</f>
        <v>2470000000</v>
      </c>
      <c r="AC998">
        <f>[1]!s_west_maxnetprofit($A998,YEAR($B$1)+1,$B$1,180)</f>
        <v>2947000000</v>
      </c>
      <c r="AD998">
        <f>[1]!s_west_minnetprofit($A998,YEAR($B$1)+1,$B$1,180)</f>
        <v>2311000000</v>
      </c>
      <c r="AE998">
        <f>[1]!s_west_avgroe($A998,YEAR($B$1),$B$1,180)</f>
        <v>13.7650003433228</v>
      </c>
      <c r="AF998">
        <f>IFERROR([1]!s_info_indexweight($A998,$B$1,"000016.SH"),"")</f>
        <v>0</v>
      </c>
      <c r="AG998">
        <f>IFERROR([1]!s_info_indexweight($A998,$B$1,"000300.SH"),"")</f>
        <v>0</v>
      </c>
      <c r="AH998">
        <f>IFERROR([1]!s_info_indexweight($A998,$B$1,"000905.SH"),"")</f>
        <v>0</v>
      </c>
      <c r="AI998">
        <f>IFERROR([1]!s_info_indexweight($A998,$B$1,"000852.SH"),"")</f>
        <v>0.161</v>
      </c>
    </row>
    <row r="999" spans="1:35">
      <c r="A999" t="s">
        <v>1031</v>
      </c>
      <c r="B999">
        <f>[1]!s_dq_close($A999,$B$1,3)</f>
        <v>2.85</v>
      </c>
      <c r="C999">
        <f>[1]!s_dq_volume($A999,$B$1)</f>
        <v>51713172</v>
      </c>
      <c r="D999">
        <f>[1]!s_dq_amount($A999,$B$1)</f>
        <v>149442177</v>
      </c>
      <c r="E999">
        <f>[1]!s_dq_turn($A999,$B$1)</f>
        <v>1.87900849300294</v>
      </c>
      <c r="F999">
        <f>[1]!S_VAL_MV($A999,$B$1)</f>
        <v>7843633530.6000004</v>
      </c>
      <c r="G999">
        <f>[1]!s_val_ev($A999,$B$1)</f>
        <v>7843633530.6000004</v>
      </c>
      <c r="H999">
        <f>[1]!s_val_ev1($A999,$B$1)</f>
        <v>138353771241.67001</v>
      </c>
      <c r="I999">
        <f>IFERROR([1]!s_mq_amount($A999,$B$1),"")</f>
        <v>305601346</v>
      </c>
      <c r="J999">
        <f>[1]!s_val_pe_ttm($A999,$B$1)</f>
        <v>-0.73768591880798295</v>
      </c>
      <c r="K999">
        <f>[1]!s_val_pb_lf($A999,$B$1)</f>
        <v>0.91456449031829801</v>
      </c>
      <c r="L999">
        <f>[1]!s_val_dividendyield2($A999,$B$1)</f>
        <v>0.69519620093506396</v>
      </c>
      <c r="M999">
        <f>[1]!s_val_evtoebitda($A999,$B$1)</f>
        <v>-21.608211729429499</v>
      </c>
      <c r="N999">
        <f>[1]!s_risk_betar24($A999,$B$1)</f>
        <v>1.8049000501632699</v>
      </c>
      <c r="O999">
        <f>[1]!s_profitnotice_changeratio($A999,$B$1)</f>
        <v>0</v>
      </c>
      <c r="P999">
        <f>IFERROR([1]!i_pq_pctchange($A999,TEXT(DATE(YEAR($B$1),1,1),"yyyy-mm-dd"),$B$1),"")</f>
        <v>-32.464454976303301</v>
      </c>
      <c r="Q999">
        <f>[1]!s_west_netprofit($A999,YEAR($B$1),$B$1,180)</f>
        <v>-2651535714</v>
      </c>
      <c r="R999">
        <f>[1]!s_west_eps($A999,YEAR($B$1),$B$1,180)</f>
        <v>-0.96340000629425004</v>
      </c>
      <c r="S999">
        <f>[1]!s_west_instnum_np($A999,YEAR($B$1),$B$1,180)</f>
        <v>7</v>
      </c>
      <c r="T999">
        <f>[1]!s_west_stdnetprofit($A999,YEAR($B$1),$B$1,180)</f>
        <v>1187924665</v>
      </c>
      <c r="U999">
        <f>[1]!s_west_mediannetprofit($A999,YEAR($B$1),$B$1,180)</f>
        <v>-2966000000</v>
      </c>
      <c r="V999">
        <f>[1]!s_west_maxnetprofit($A999,YEAR($B$1),$B$1,180)</f>
        <v>-239000000</v>
      </c>
      <c r="W999">
        <f>[1]!s_west_minnetprofit($A999,YEAR($B$1),$B$1,180)</f>
        <v>-4116000000</v>
      </c>
      <c r="X999">
        <f>[1]!s_west_netprofit($A999,YEAR($B$1)+1,$B$1,180)</f>
        <v>158578571</v>
      </c>
      <c r="Y999">
        <f>[1]!s_west_eps($A999,YEAR($B$1)+1,$B$1,180)</f>
        <v>5.7599999010562897E-2</v>
      </c>
      <c r="Z999">
        <f>[1]!s_west_instnum_np($A999,YEAR($B$1)+1,$B$1,180)</f>
        <v>7</v>
      </c>
      <c r="AA999">
        <f>[1]!s_west_stdnetprofit($A999,YEAR($B$1)+1,$B$1,180)</f>
        <v>192824298</v>
      </c>
      <c r="AB999">
        <f>[1]!s_west_mediannetprofit($A999,YEAR($B$1)+1,$B$1,180)</f>
        <v>185000000</v>
      </c>
      <c r="AC999">
        <f>[1]!s_west_maxnetprofit($A999,YEAR($B$1)+1,$B$1,180)</f>
        <v>354000000</v>
      </c>
      <c r="AD999">
        <f>[1]!s_west_minnetprofit($A999,YEAR($B$1)+1,$B$1,180)</f>
        <v>-170000000</v>
      </c>
      <c r="AE999">
        <f>[1]!s_west_avgroe($A999,YEAR($B$1),$B$1,180)</f>
        <v>-41.849998474121101</v>
      </c>
      <c r="AF999">
        <f>IFERROR([1]!s_info_indexweight($A999,$B$1,"000016.SH"),"")</f>
        <v>0</v>
      </c>
      <c r="AG999">
        <f>IFERROR([1]!s_info_indexweight($A999,$B$1,"000300.SH"),"")</f>
        <v>0</v>
      </c>
      <c r="AH999">
        <f>IFERROR([1]!s_info_indexweight($A999,$B$1,"000905.SH"),"")</f>
        <v>0</v>
      </c>
      <c r="AI999">
        <f>IFERROR([1]!s_info_indexweight($A999,$B$1,"000852.SH"),"")</f>
        <v>6.9000000000000006E-2</v>
      </c>
    </row>
    <row r="1000" spans="1:35">
      <c r="A1000" t="s">
        <v>1032</v>
      </c>
      <c r="B1000">
        <f>[1]!s_dq_close($A1000,$B$1,3)</f>
        <v>6.92</v>
      </c>
      <c r="C1000">
        <f>[1]!s_dq_volume($A1000,$B$1)</f>
        <v>21361289</v>
      </c>
      <c r="D1000">
        <f>[1]!s_dq_amount($A1000,$B$1)</f>
        <v>148184142</v>
      </c>
      <c r="E1000">
        <f>[1]!s_dq_turn($A1000,$B$1)</f>
        <v>1.45680625538155</v>
      </c>
      <c r="F1000">
        <f>[1]!S_VAL_MV($A1000,$B$1)</f>
        <v>10146861968.360001</v>
      </c>
      <c r="G1000">
        <f>[1]!s_val_ev($A1000,$B$1)</f>
        <v>10146861968.360001</v>
      </c>
      <c r="H1000">
        <f>[1]!s_val_ev1($A1000,$B$1)</f>
        <v>15868709904.379999</v>
      </c>
      <c r="I1000">
        <f>IFERROR([1]!s_mq_amount($A1000,$B$1),"")</f>
        <v>348988634</v>
      </c>
      <c r="J1000">
        <f>[1]!s_val_pe_ttm($A1000,$B$1)</f>
        <v>-103.88214111328099</v>
      </c>
      <c r="K1000">
        <f>[1]!s_val_pb_lf($A1000,$B$1)</f>
        <v>0.85648673772811901</v>
      </c>
      <c r="L1000">
        <f>[1]!s_val_dividendyield2($A1000,$B$1)</f>
        <v>0</v>
      </c>
      <c r="M1000">
        <f>[1]!s_val_evtoebitda($A1000,$B$1)</f>
        <v>11.445148792921399</v>
      </c>
      <c r="N1000">
        <f>[1]!s_risk_betar24($A1000,$B$1)</f>
        <v>1.06210005283356</v>
      </c>
      <c r="O1000">
        <f>[1]!s_profitnotice_changeratio($A1000,$B$1)</f>
        <v>0</v>
      </c>
      <c r="P1000">
        <f>IFERROR([1]!i_pq_pctchange($A1000,TEXT(DATE(YEAR($B$1),1,1),"yyyy-mm-dd"),$B$1),"")</f>
        <v>-16.019417475728201</v>
      </c>
      <c r="Q1000">
        <f>[1]!s_west_netprofit($A1000,YEAR($B$1),$B$1,180)</f>
        <v>111246667</v>
      </c>
      <c r="R1000">
        <f>[1]!s_west_eps($A1000,YEAR($B$1),$B$1,180)</f>
        <v>7.5900003314018194E-2</v>
      </c>
      <c r="S1000">
        <f>[1]!s_west_instnum_np($A1000,YEAR($B$1),$B$1,180)</f>
        <v>3</v>
      </c>
      <c r="T1000">
        <f>[1]!s_west_stdnetprofit($A1000,YEAR($B$1),$B$1,180)</f>
        <v>11411509</v>
      </c>
      <c r="U1000">
        <f>[1]!s_west_mediannetprofit($A1000,YEAR($B$1),$B$1,180)</f>
        <v>107740000</v>
      </c>
      <c r="V1000">
        <f>[1]!s_west_maxnetprofit($A1000,YEAR($B$1),$B$1,180)</f>
        <v>124000000</v>
      </c>
      <c r="W1000">
        <f>[1]!s_west_minnetprofit($A1000,YEAR($B$1),$B$1,180)</f>
        <v>102000000</v>
      </c>
      <c r="X1000">
        <f>[1]!s_west_netprofit($A1000,YEAR($B$1)+1,$B$1,180)</f>
        <v>292380000</v>
      </c>
      <c r="Y1000">
        <f>[1]!s_west_eps($A1000,YEAR($B$1)+1,$B$1,180)</f>
        <v>0.19939999282360099</v>
      </c>
      <c r="Z1000">
        <f>[1]!s_west_instnum_np($A1000,YEAR($B$1)+1,$B$1,180)</f>
        <v>3</v>
      </c>
      <c r="AA1000">
        <f>[1]!s_west_stdnetprofit($A1000,YEAR($B$1)+1,$B$1,180)</f>
        <v>77755728</v>
      </c>
      <c r="AB1000">
        <f>[1]!s_west_mediannetprofit($A1000,YEAR($B$1)+1,$B$1,180)</f>
        <v>308000000</v>
      </c>
      <c r="AC1000">
        <f>[1]!s_west_maxnetprofit($A1000,YEAR($B$1)+1,$B$1,180)</f>
        <v>361140000</v>
      </c>
      <c r="AD1000">
        <f>[1]!s_west_minnetprofit($A1000,YEAR($B$1)+1,$B$1,180)</f>
        <v>208000000</v>
      </c>
      <c r="AE1000">
        <f>[1]!s_west_avgroe($A1000,YEAR($B$1),$B$1,180)</f>
        <v>0.89999997615814198</v>
      </c>
      <c r="AF1000">
        <f>IFERROR([1]!s_info_indexweight($A1000,$B$1,"000016.SH"),"")</f>
        <v>0</v>
      </c>
      <c r="AG1000">
        <f>IFERROR([1]!s_info_indexweight($A1000,$B$1,"000300.SH"),"")</f>
        <v>0</v>
      </c>
      <c r="AH1000">
        <f>IFERROR([1]!s_info_indexweight($A1000,$B$1,"000905.SH"),"")</f>
        <v>0</v>
      </c>
      <c r="AI1000">
        <f>IFERROR([1]!s_info_indexweight($A1000,$B$1,"000852.SH"),"")</f>
        <v>6.4000000000000001E-2</v>
      </c>
    </row>
    <row r="1001" spans="1:35">
      <c r="A1001" t="s">
        <v>1033</v>
      </c>
      <c r="B1001">
        <f>[1]!s_dq_close($A1001,$B$1,3)</f>
        <v>39.39</v>
      </c>
      <c r="C1001">
        <f>[1]!s_dq_volume($A1001,$B$1)</f>
        <v>3820439</v>
      </c>
      <c r="D1001">
        <f>[1]!s_dq_amount($A1001,$B$1)</f>
        <v>151126987</v>
      </c>
      <c r="E1001">
        <f>[1]!s_dq_turn($A1001,$B$1)</f>
        <v>0.67369259528122805</v>
      </c>
      <c r="F1001">
        <f>[1]!S_VAL_MV($A1001,$B$1)</f>
        <v>30334016682.84</v>
      </c>
      <c r="G1001">
        <f>[1]!s_val_ev($A1001,$B$1)</f>
        <v>26765435082.84</v>
      </c>
      <c r="H1001">
        <f>[1]!s_val_ev1($A1001,$B$1)</f>
        <v>26823278561.849998</v>
      </c>
      <c r="I1001">
        <f>IFERROR([1]!s_mq_amount($A1001,$B$1),"")</f>
        <v>359814037</v>
      </c>
      <c r="J1001">
        <f>[1]!s_val_pe_ttm($A1001,$B$1)</f>
        <v>13.9110059738159</v>
      </c>
      <c r="K1001">
        <f>[1]!s_val_pb_lf($A1001,$B$1)</f>
        <v>4.0325059890747097</v>
      </c>
      <c r="L1001">
        <f>[1]!s_val_dividendyield2($A1001,$B$1)</f>
        <v>9.4694084793094699</v>
      </c>
      <c r="M1001">
        <f>[1]!s_val_evtoebitda($A1001,$B$1)</f>
        <v>10.0476855519117</v>
      </c>
      <c r="N1001">
        <f>[1]!s_risk_betar24($A1001,$B$1)</f>
        <v>1.4580999612808201</v>
      </c>
      <c r="O1001">
        <f>[1]!s_profitnotice_changeratio($A1001,$B$1)</f>
        <v>0</v>
      </c>
      <c r="P1001">
        <f>IFERROR([1]!i_pq_pctchange($A1001,TEXT(DATE(YEAR($B$1),1,1),"yyyy-mm-dd"),$B$1),"")</f>
        <v>-8.8928973077168294</v>
      </c>
      <c r="Q1001">
        <f>[1]!s_west_netprofit($A1001,YEAR($B$1),$B$1,180)</f>
        <v>1078750000</v>
      </c>
      <c r="R1001">
        <f>[1]!s_west_eps($A1001,YEAR($B$1),$B$1,180)</f>
        <v>1.40079998970032</v>
      </c>
      <c r="S1001">
        <f>[1]!s_west_instnum_np($A1001,YEAR($B$1),$B$1,180)</f>
        <v>4</v>
      </c>
      <c r="T1001">
        <f>[1]!s_west_stdnetprofit($A1001,YEAR($B$1),$B$1,180)</f>
        <v>29386788</v>
      </c>
      <c r="U1001">
        <f>[1]!s_west_mediannetprofit($A1001,YEAR($B$1),$B$1,180)</f>
        <v>1085000000</v>
      </c>
      <c r="V1001">
        <f>[1]!s_west_maxnetprofit($A1001,YEAR($B$1),$B$1,180)</f>
        <v>1104000000</v>
      </c>
      <c r="W1001">
        <f>[1]!s_west_minnetprofit($A1001,YEAR($B$1),$B$1,180)</f>
        <v>1041000000</v>
      </c>
      <c r="X1001">
        <f>[1]!s_west_netprofit($A1001,YEAR($B$1)+1,$B$1,180)</f>
        <v>1300500000</v>
      </c>
      <c r="Y1001">
        <f>[1]!s_west_eps($A1001,YEAR($B$1)+1,$B$1,180)</f>
        <v>1.6887999773025499</v>
      </c>
      <c r="Z1001">
        <f>[1]!s_west_instnum_np($A1001,YEAR($B$1)+1,$B$1,180)</f>
        <v>4</v>
      </c>
      <c r="AA1001">
        <f>[1]!s_west_stdnetprofit($A1001,YEAR($B$1)+1,$B$1,180)</f>
        <v>103667738</v>
      </c>
      <c r="AB1001">
        <f>[1]!s_west_mediannetprofit($A1001,YEAR($B$1)+1,$B$1,180)</f>
        <v>1307500000</v>
      </c>
      <c r="AC1001">
        <f>[1]!s_west_maxnetprofit($A1001,YEAR($B$1)+1,$B$1,180)</f>
        <v>1392000000</v>
      </c>
      <c r="AD1001">
        <f>[1]!s_west_minnetprofit($A1001,YEAR($B$1)+1,$B$1,180)</f>
        <v>1195000000</v>
      </c>
      <c r="AE1001">
        <f>[1]!s_west_avgroe($A1001,YEAR($B$1),$B$1,180)</f>
        <v>15.732500076293899</v>
      </c>
      <c r="AF1001">
        <f>IFERROR([1]!s_info_indexweight($A1001,$B$1,"000016.SH"),"")</f>
        <v>0</v>
      </c>
      <c r="AG1001">
        <f>IFERROR([1]!s_info_indexweight($A1001,$B$1,"000300.SH"),"")</f>
        <v>0</v>
      </c>
      <c r="AH1001">
        <f>IFERROR([1]!s_info_indexweight($A1001,$B$1,"000905.SH"),"")</f>
        <v>0.11</v>
      </c>
      <c r="AI1001">
        <f>IFERROR([1]!s_info_indexweight($A1001,$B$1,"000852.SH"),"")</f>
        <v>0</v>
      </c>
    </row>
    <row r="1002" spans="1:35">
      <c r="A1002" t="s">
        <v>1034</v>
      </c>
      <c r="B1002">
        <f>[1]!s_dq_close($A1002,$B$1,3)</f>
        <v>32</v>
      </c>
      <c r="C1002">
        <f>[1]!s_dq_volume($A1002,$B$1)</f>
        <v>159963853</v>
      </c>
      <c r="D1002">
        <f>[1]!s_dq_amount($A1002,$B$1)</f>
        <v>5016853084</v>
      </c>
      <c r="E1002">
        <f>[1]!s_dq_turn($A1002,$B$1)</f>
        <v>12.9689792116195</v>
      </c>
      <c r="F1002">
        <f>[1]!S_VAL_MV($A1002,$B$1)</f>
        <v>39469901312</v>
      </c>
      <c r="G1002">
        <f>[1]!s_val_ev($A1002,$B$1)</f>
        <v>39469901312</v>
      </c>
      <c r="H1002">
        <f>[1]!s_val_ev1($A1002,$B$1)</f>
        <v>40496199219.720001</v>
      </c>
      <c r="I1002">
        <f>IFERROR([1]!s_mq_amount($A1002,$B$1),"")</f>
        <v>10861774745</v>
      </c>
      <c r="J1002">
        <f>[1]!s_val_pe_ttm($A1002,$B$1)</f>
        <v>-154.79463195800801</v>
      </c>
      <c r="K1002">
        <f>[1]!s_val_pb_lf($A1002,$B$1)</f>
        <v>5.0888075828552202</v>
      </c>
      <c r="L1002">
        <f>[1]!s_val_dividendyield2($A1002,$B$1)</f>
        <v>0</v>
      </c>
      <c r="M1002">
        <f>[1]!s_val_evtoebitda($A1002,$B$1)</f>
        <v>136.58697710558801</v>
      </c>
      <c r="N1002">
        <f>[1]!s_risk_betar24($A1002,$B$1)</f>
        <v>1.9385000467300399</v>
      </c>
      <c r="O1002">
        <f>[1]!s_profitnotice_changeratio($A1002,$B$1)</f>
        <v>0</v>
      </c>
      <c r="P1002">
        <f>IFERROR([1]!i_pq_pctchange($A1002,TEXT(DATE(YEAR($B$1),1,1),"yyyy-mm-dd"),$B$1),"")</f>
        <v>143.716679360244</v>
      </c>
      <c r="Q1002">
        <f>[1]!s_west_netprofit($A1002,YEAR($B$1),$B$1,180)</f>
        <v>64290000</v>
      </c>
      <c r="R1002">
        <f>[1]!s_west_eps($A1002,YEAR($B$1),$B$1,180)</f>
        <v>5.2099999040365198E-2</v>
      </c>
      <c r="S1002">
        <f>[1]!s_west_instnum_np($A1002,YEAR($B$1),$B$1,180)</f>
        <v>1</v>
      </c>
      <c r="T1002">
        <f>[1]!s_west_stdnetprofit($A1002,YEAR($B$1),$B$1,180)</f>
        <v>0</v>
      </c>
      <c r="U1002">
        <f>[1]!s_west_mediannetprofit($A1002,YEAR($B$1),$B$1,180)</f>
        <v>64290000</v>
      </c>
      <c r="V1002">
        <f>[1]!s_west_maxnetprofit($A1002,YEAR($B$1),$B$1,180)</f>
        <v>64290000</v>
      </c>
      <c r="W1002">
        <f>[1]!s_west_minnetprofit($A1002,YEAR($B$1),$B$1,180)</f>
        <v>64290000</v>
      </c>
      <c r="X1002">
        <f>[1]!s_west_netprofit($A1002,YEAR($B$1)+1,$B$1,180)</f>
        <v>222310000</v>
      </c>
      <c r="Y1002">
        <f>[1]!s_west_eps($A1002,YEAR($B$1)+1,$B$1,180)</f>
        <v>0.18019999563694</v>
      </c>
      <c r="Z1002">
        <f>[1]!s_west_instnum_np($A1002,YEAR($B$1)+1,$B$1,180)</f>
        <v>1</v>
      </c>
      <c r="AA1002">
        <f>[1]!s_west_stdnetprofit($A1002,YEAR($B$1)+1,$B$1,180)</f>
        <v>0</v>
      </c>
      <c r="AB1002">
        <f>[1]!s_west_mediannetprofit($A1002,YEAR($B$1)+1,$B$1,180)</f>
        <v>222310000</v>
      </c>
      <c r="AC1002">
        <f>[1]!s_west_maxnetprofit($A1002,YEAR($B$1)+1,$B$1,180)</f>
        <v>222310000</v>
      </c>
      <c r="AD1002">
        <f>[1]!s_west_minnetprofit($A1002,YEAR($B$1)+1,$B$1,180)</f>
        <v>222310000</v>
      </c>
      <c r="AE1002">
        <f>[1]!s_west_avgroe($A1002,YEAR($B$1),$B$1,180)</f>
        <v>0.92000001668930098</v>
      </c>
      <c r="AF1002">
        <f>IFERROR([1]!s_info_indexweight($A1002,$B$1,"000016.SH"),"")</f>
        <v>0</v>
      </c>
      <c r="AG1002">
        <f>IFERROR([1]!s_info_indexweight($A1002,$B$1,"000300.SH"),"")</f>
        <v>0</v>
      </c>
      <c r="AH1002">
        <f>IFERROR([1]!s_info_indexweight($A1002,$B$1,"000905.SH"),"")</f>
        <v>0</v>
      </c>
      <c r="AI1002">
        <f>IFERROR([1]!s_info_indexweight($A1002,$B$1,"000852.SH"),"")</f>
        <v>0.435</v>
      </c>
    </row>
    <row r="1003" spans="1:35">
      <c r="A1003" t="s">
        <v>1035</v>
      </c>
      <c r="B1003">
        <f>[1]!s_dq_close($A1003,$B$1,3)</f>
        <v>14.85</v>
      </c>
      <c r="C1003">
        <f>[1]!s_dq_volume($A1003,$B$1)</f>
        <v>57851438</v>
      </c>
      <c r="D1003">
        <f>[1]!s_dq_amount($A1003,$B$1)</f>
        <v>844457478</v>
      </c>
      <c r="E1003">
        <f>[1]!s_dq_turn($A1003,$B$1)</f>
        <v>2.8470195866141701</v>
      </c>
      <c r="F1003">
        <f>[1]!S_VAL_MV($A1003,$B$1)</f>
        <v>39227760000</v>
      </c>
      <c r="G1003">
        <f>[1]!s_val_ev($A1003,$B$1)</f>
        <v>39227760000</v>
      </c>
      <c r="H1003">
        <f>[1]!s_val_ev1($A1003,$B$1)</f>
        <v>39227760000</v>
      </c>
      <c r="I1003">
        <f>IFERROR([1]!s_mq_amount($A1003,$B$1),"")</f>
        <v>1306475235</v>
      </c>
      <c r="J1003">
        <f>[1]!s_val_pe_ttm($A1003,$B$1)</f>
        <v>-544.18975830078102</v>
      </c>
      <c r="K1003">
        <f>[1]!s_val_pb_lf($A1003,$B$1)</f>
        <v>12.594073295593301</v>
      </c>
      <c r="L1003">
        <f>[1]!s_val_dividendyield2($A1003,$B$1)</f>
        <v>0</v>
      </c>
      <c r="M1003">
        <f>[1]!s_val_evtoebitda($A1003,$B$1)</f>
        <v>816.64143522007396</v>
      </c>
      <c r="N1003">
        <f>[1]!s_risk_betar24($A1003,$B$1)</f>
        <v>1.82130002975464</v>
      </c>
      <c r="O1003">
        <f>[1]!s_profitnotice_changeratio($A1003,$B$1)</f>
        <v>0</v>
      </c>
      <c r="P1003">
        <f>IFERROR([1]!i_pq_pctchange($A1003,TEXT(DATE(YEAR($B$1),1,1),"yyyy-mm-dd"),$B$1),"")</f>
        <v>16.106333072713099</v>
      </c>
      <c r="Q1003">
        <f>[1]!s_west_netprofit($A1003,YEAR($B$1),$B$1,180)</f>
        <v>37500000</v>
      </c>
      <c r="R1003">
        <f>[1]!s_west_eps($A1003,YEAR($B$1),$B$1,180)</f>
        <v>1.4200000092387199E-2</v>
      </c>
      <c r="S1003">
        <f>[1]!s_west_instnum_np($A1003,YEAR($B$1),$B$1,180)</f>
        <v>2</v>
      </c>
      <c r="T1003">
        <f>[1]!s_west_stdnetprofit($A1003,YEAR($B$1),$B$1,180)</f>
        <v>2121320</v>
      </c>
      <c r="U1003">
        <f>[1]!s_west_mediannetprofit($A1003,YEAR($B$1),$B$1,180)</f>
        <v>37500000</v>
      </c>
      <c r="V1003">
        <f>[1]!s_west_maxnetprofit($A1003,YEAR($B$1),$B$1,180)</f>
        <v>39000000</v>
      </c>
      <c r="W1003">
        <f>[1]!s_west_minnetprofit($A1003,YEAR($B$1),$B$1,180)</f>
        <v>36000000</v>
      </c>
      <c r="X1003">
        <f>[1]!s_west_netprofit($A1003,YEAR($B$1)+1,$B$1,180)</f>
        <v>56500000</v>
      </c>
      <c r="Y1003">
        <f>[1]!s_west_eps($A1003,YEAR($B$1)+1,$B$1,180)</f>
        <v>2.1400000900030101E-2</v>
      </c>
      <c r="Z1003">
        <f>[1]!s_west_instnum_np($A1003,YEAR($B$1)+1,$B$1,180)</f>
        <v>2</v>
      </c>
      <c r="AA1003">
        <f>[1]!s_west_stdnetprofit($A1003,YEAR($B$1)+1,$B$1,180)</f>
        <v>707107</v>
      </c>
      <c r="AB1003">
        <f>[1]!s_west_mediannetprofit($A1003,YEAR($B$1)+1,$B$1,180)</f>
        <v>56500000</v>
      </c>
      <c r="AC1003">
        <f>[1]!s_west_maxnetprofit($A1003,YEAR($B$1)+1,$B$1,180)</f>
        <v>57000000</v>
      </c>
      <c r="AD1003">
        <f>[1]!s_west_minnetprofit($A1003,YEAR($B$1)+1,$B$1,180)</f>
        <v>56000000</v>
      </c>
      <c r="AE1003">
        <f>[1]!s_west_avgroe($A1003,YEAR($B$1),$B$1,180)</f>
        <v>1.1499999761581401</v>
      </c>
      <c r="AF1003">
        <f>IFERROR([1]!s_info_indexweight($A1003,$B$1,"000016.SH"),"")</f>
        <v>0</v>
      </c>
      <c r="AG1003">
        <f>IFERROR([1]!s_info_indexweight($A1003,$B$1,"000300.SH"),"")</f>
        <v>0</v>
      </c>
      <c r="AH1003">
        <f>IFERROR([1]!s_info_indexweight($A1003,$B$1,"000905.SH"),"")</f>
        <v>0</v>
      </c>
      <c r="AI1003">
        <f>IFERROR([1]!s_info_indexweight($A1003,$B$1,"000852.SH"),"")</f>
        <v>0.245</v>
      </c>
    </row>
    <row r="1004" spans="1:35">
      <c r="A1004" t="s">
        <v>1036</v>
      </c>
      <c r="B1004">
        <f>[1]!s_dq_close($A1004,$B$1,3)</f>
        <v>21.78</v>
      </c>
      <c r="C1004">
        <f>[1]!s_dq_volume($A1004,$B$1)</f>
        <v>9236046</v>
      </c>
      <c r="D1004">
        <f>[1]!s_dq_amount($A1004,$B$1)</f>
        <v>201052192</v>
      </c>
      <c r="E1004">
        <f>[1]!s_dq_turn($A1004,$B$1)</f>
        <v>0.65695323001898098</v>
      </c>
      <c r="F1004">
        <f>[1]!S_VAL_MV($A1004,$B$1)</f>
        <v>35409726869.220001</v>
      </c>
      <c r="G1004">
        <f>[1]!s_val_ev($A1004,$B$1)</f>
        <v>33618110662.560001</v>
      </c>
      <c r="H1004">
        <f>[1]!s_val_ev1($A1004,$B$1)</f>
        <v>52066513608.809998</v>
      </c>
      <c r="I1004">
        <f>IFERROR([1]!s_mq_amount($A1004,$B$1),"")</f>
        <v>471688587</v>
      </c>
      <c r="J1004">
        <f>[1]!s_val_pe_ttm($A1004,$B$1)</f>
        <v>12.021409034729</v>
      </c>
      <c r="K1004">
        <f>[1]!s_val_pb_lf($A1004,$B$1)</f>
        <v>0.89506512880325295</v>
      </c>
      <c r="L1004">
        <f>[1]!s_val_dividendyield2($A1004,$B$1)</f>
        <v>3.6730945821854899</v>
      </c>
      <c r="M1004">
        <f>[1]!s_val_evtoebitda($A1004,$B$1)</f>
        <v>8.1010654972391993</v>
      </c>
      <c r="N1004">
        <f>[1]!s_risk_betar24($A1004,$B$1)</f>
        <v>0.52439999580383301</v>
      </c>
      <c r="O1004">
        <f>[1]!s_profitnotice_changeratio($A1004,$B$1)</f>
        <v>0</v>
      </c>
      <c r="P1004">
        <f>IFERROR([1]!i_pq_pctchange($A1004,TEXT(DATE(YEAR($B$1),1,1),"yyyy-mm-dd"),$B$1),"")</f>
        <v>-15.384615384615399</v>
      </c>
      <c r="Q1004">
        <f>[1]!s_west_netprofit($A1004,YEAR($B$1),$B$1,180)</f>
        <v>3156666667</v>
      </c>
      <c r="R1004">
        <f>[1]!s_west_eps($A1004,YEAR($B$1),$B$1,180)</f>
        <v>1.94149994850159</v>
      </c>
      <c r="S1004">
        <f>[1]!s_west_instnum_np($A1004,YEAR($B$1),$B$1,180)</f>
        <v>3</v>
      </c>
      <c r="T1004">
        <f>[1]!s_west_stdnetprofit($A1004,YEAR($B$1),$B$1,180)</f>
        <v>3785939</v>
      </c>
      <c r="U1004">
        <f>[1]!s_west_mediannetprofit($A1004,YEAR($B$1),$B$1,180)</f>
        <v>3155000000</v>
      </c>
      <c r="V1004">
        <f>[1]!s_west_maxnetprofit($A1004,YEAR($B$1),$B$1,180)</f>
        <v>3161000000</v>
      </c>
      <c r="W1004">
        <f>[1]!s_west_minnetprofit($A1004,YEAR($B$1),$B$1,180)</f>
        <v>3154000000</v>
      </c>
      <c r="X1004">
        <f>[1]!s_west_netprofit($A1004,YEAR($B$1)+1,$B$1,180)</f>
        <v>3338333333</v>
      </c>
      <c r="Y1004">
        <f>[1]!s_west_eps($A1004,YEAR($B$1)+1,$B$1,180)</f>
        <v>2.0532999038696298</v>
      </c>
      <c r="Z1004">
        <f>[1]!s_west_instnum_np($A1004,YEAR($B$1)+1,$B$1,180)</f>
        <v>3</v>
      </c>
      <c r="AA1004">
        <f>[1]!s_west_stdnetprofit($A1004,YEAR($B$1)+1,$B$1,180)</f>
        <v>10692677</v>
      </c>
      <c r="AB1004">
        <f>[1]!s_west_mediannetprofit($A1004,YEAR($B$1)+1,$B$1,180)</f>
        <v>3336000000</v>
      </c>
      <c r="AC1004">
        <f>[1]!s_west_maxnetprofit($A1004,YEAR($B$1)+1,$B$1,180)</f>
        <v>3350000000</v>
      </c>
      <c r="AD1004">
        <f>[1]!s_west_minnetprofit($A1004,YEAR($B$1)+1,$B$1,180)</f>
        <v>3329000000</v>
      </c>
      <c r="AE1004">
        <f>[1]!s_west_avgroe($A1004,YEAR($B$1),$B$1,180)</f>
        <v>8.0333003997802699</v>
      </c>
      <c r="AF1004">
        <f>IFERROR([1]!s_info_indexweight($A1004,$B$1,"000016.SH"),"")</f>
        <v>0</v>
      </c>
      <c r="AG1004">
        <f>IFERROR([1]!s_info_indexweight($A1004,$B$1,"000300.SH"),"")</f>
        <v>0</v>
      </c>
      <c r="AH1004">
        <f>IFERROR([1]!s_info_indexweight($A1004,$B$1,"000905.SH"),"")</f>
        <v>0.14399999999999999</v>
      </c>
      <c r="AI1004">
        <f>IFERROR([1]!s_info_indexweight($A1004,$B$1,"000852.SH"),"")</f>
        <v>0</v>
      </c>
    </row>
    <row r="1005" spans="1:35">
      <c r="A1005" t="s">
        <v>1037</v>
      </c>
      <c r="B1005">
        <f>[1]!s_dq_close($A1005,$B$1,3)</f>
        <v>5.63</v>
      </c>
      <c r="C1005">
        <f>[1]!s_dq_volume($A1005,$B$1)</f>
        <v>11702200</v>
      </c>
      <c r="D1005">
        <f>[1]!s_dq_amount($A1005,$B$1)</f>
        <v>66180074</v>
      </c>
      <c r="E1005">
        <f>[1]!s_dq_turn($A1005,$B$1)</f>
        <v>0.78672532044041199</v>
      </c>
      <c r="F1005">
        <f>[1]!S_VAL_MV($A1005,$B$1)</f>
        <v>8374382301.96</v>
      </c>
      <c r="G1005">
        <f>[1]!s_val_ev($A1005,$B$1)</f>
        <v>8374382301.96</v>
      </c>
      <c r="H1005">
        <f>[1]!s_val_ev1($A1005,$B$1)</f>
        <v>10592330127.65</v>
      </c>
      <c r="I1005">
        <f>IFERROR([1]!s_mq_amount($A1005,$B$1),"")</f>
        <v>134824649</v>
      </c>
      <c r="J1005">
        <f>[1]!s_val_pe_ttm($A1005,$B$1)</f>
        <v>20.245567321777301</v>
      </c>
      <c r="K1005">
        <f>[1]!s_val_pb_lf($A1005,$B$1)</f>
        <v>0.72055089473724399</v>
      </c>
      <c r="L1005">
        <f>[1]!s_val_dividendyield2($A1005,$B$1)</f>
        <v>1.96476289458974</v>
      </c>
      <c r="M1005">
        <f>[1]!s_val_evtoebitda($A1005,$B$1)</f>
        <v>1.9500270295706501</v>
      </c>
      <c r="N1005">
        <f>[1]!s_risk_betar24($A1005,$B$1)</f>
        <v>1.06679999828339</v>
      </c>
      <c r="O1005">
        <f>[1]!s_profitnotice_changeratio($A1005,$B$1)</f>
        <v>0</v>
      </c>
      <c r="P1005">
        <f>IFERROR([1]!i_pq_pctchange($A1005,TEXT(DATE(YEAR($B$1),1,1),"yyyy-mm-dd"),$B$1),"")</f>
        <v>-13.5176651305684</v>
      </c>
      <c r="Q1005">
        <f>[1]!s_west_netprofit($A1005,YEAR($B$1),$B$1,180)</f>
        <v>0</v>
      </c>
      <c r="R1005">
        <f>[1]!s_west_eps($A1005,YEAR($B$1),$B$1,180)</f>
        <v>0</v>
      </c>
      <c r="S1005">
        <f>[1]!s_west_instnum_np($A1005,YEAR($B$1),$B$1,180)</f>
        <v>0</v>
      </c>
      <c r="T1005">
        <f>[1]!s_west_stdnetprofit($A1005,YEAR($B$1),$B$1,180)</f>
        <v>0</v>
      </c>
      <c r="U1005">
        <f>[1]!s_west_mediannetprofit($A1005,YEAR($B$1),$B$1,180)</f>
        <v>0</v>
      </c>
      <c r="V1005">
        <f>[1]!s_west_maxnetprofit($A1005,YEAR($B$1),$B$1,180)</f>
        <v>0</v>
      </c>
      <c r="W1005">
        <f>[1]!s_west_minnetprofit($A1005,YEAR($B$1),$B$1,180)</f>
        <v>0</v>
      </c>
      <c r="X1005">
        <f>[1]!s_west_netprofit($A1005,YEAR($B$1)+1,$B$1,180)</f>
        <v>0</v>
      </c>
      <c r="Y1005">
        <f>[1]!s_west_eps($A1005,YEAR($B$1)+1,$B$1,180)</f>
        <v>0</v>
      </c>
      <c r="Z1005">
        <f>[1]!s_west_instnum_np($A1005,YEAR($B$1)+1,$B$1,180)</f>
        <v>0</v>
      </c>
      <c r="AA1005">
        <f>[1]!s_west_stdnetprofit($A1005,YEAR($B$1)+1,$B$1,180)</f>
        <v>0</v>
      </c>
      <c r="AB1005">
        <f>[1]!s_west_mediannetprofit($A1005,YEAR($B$1)+1,$B$1,180)</f>
        <v>0</v>
      </c>
      <c r="AC1005">
        <f>[1]!s_west_maxnetprofit($A1005,YEAR($B$1)+1,$B$1,180)</f>
        <v>0</v>
      </c>
      <c r="AD1005">
        <f>[1]!s_west_minnetprofit($A1005,YEAR($B$1)+1,$B$1,180)</f>
        <v>0</v>
      </c>
      <c r="AE1005">
        <f>[1]!s_west_avgroe($A1005,YEAR($B$1),$B$1,180)</f>
        <v>0</v>
      </c>
      <c r="AF1005">
        <f>IFERROR([1]!s_info_indexweight($A1005,$B$1,"000016.SH"),"")</f>
        <v>0</v>
      </c>
      <c r="AG1005">
        <f>IFERROR([1]!s_info_indexweight($A1005,$B$1,"000300.SH"),"")</f>
        <v>0</v>
      </c>
      <c r="AH1005">
        <f>IFERROR([1]!s_info_indexweight($A1005,$B$1,"000905.SH"),"")</f>
        <v>0</v>
      </c>
      <c r="AI1005">
        <f>IFERROR([1]!s_info_indexweight($A1005,$B$1,"000852.SH"),"")</f>
        <v>3.5000000000000003E-2</v>
      </c>
    </row>
    <row r="1006" spans="1:35">
      <c r="A1006" t="s">
        <v>1038</v>
      </c>
      <c r="B1006">
        <f>[1]!s_dq_close($A1006,$B$1,3)</f>
        <v>17.809999999999999</v>
      </c>
      <c r="C1006">
        <f>[1]!s_dq_volume($A1006,$B$1)</f>
        <v>46968601</v>
      </c>
      <c r="D1006">
        <f>[1]!s_dq_amount($A1006,$B$1)</f>
        <v>823933199</v>
      </c>
      <c r="E1006">
        <f>[1]!s_dq_turn($A1006,$B$1)</f>
        <v>5.1376152491010103</v>
      </c>
      <c r="F1006">
        <f>[1]!S_VAL_MV($A1006,$B$1)</f>
        <v>16282083092.08</v>
      </c>
      <c r="G1006">
        <f>[1]!s_val_ev($A1006,$B$1)</f>
        <v>16282083092.08</v>
      </c>
      <c r="H1006">
        <f>[1]!s_val_ev1($A1006,$B$1)</f>
        <v>16409007614.09</v>
      </c>
      <c r="I1006">
        <f>IFERROR([1]!s_mq_amount($A1006,$B$1),"")</f>
        <v>1468434567</v>
      </c>
      <c r="J1006">
        <f>[1]!s_val_pe_ttm($A1006,$B$1)</f>
        <v>28.773710250854499</v>
      </c>
      <c r="K1006">
        <f>[1]!s_val_pb_lf($A1006,$B$1)</f>
        <v>3.60464310646057</v>
      </c>
      <c r="L1006">
        <f>[1]!s_val_dividendyield2($A1006,$B$1)</f>
        <v>0.30881527231892197</v>
      </c>
      <c r="M1006">
        <f>[1]!s_val_evtoebitda($A1006,$B$1)</f>
        <v>15.648129952347899</v>
      </c>
      <c r="N1006">
        <f>[1]!s_risk_betar24($A1006,$B$1)</f>
        <v>1.9809000492095901</v>
      </c>
      <c r="O1006">
        <f>[1]!s_profitnotice_changeratio($A1006,$B$1)</f>
        <v>0</v>
      </c>
      <c r="P1006">
        <f>IFERROR([1]!i_pq_pctchange($A1006,TEXT(DATE(YEAR($B$1),1,1),"yyyy-mm-dd"),$B$1),"")</f>
        <v>18.4175531914894</v>
      </c>
      <c r="Q1006">
        <f>[1]!s_west_netprofit($A1006,YEAR($B$1),$B$1,180)</f>
        <v>0</v>
      </c>
      <c r="R1006">
        <f>[1]!s_west_eps($A1006,YEAR($B$1),$B$1,180)</f>
        <v>0</v>
      </c>
      <c r="S1006">
        <f>[1]!s_west_instnum_np($A1006,YEAR($B$1),$B$1,180)</f>
        <v>0</v>
      </c>
      <c r="T1006">
        <f>[1]!s_west_stdnetprofit($A1006,YEAR($B$1),$B$1,180)</f>
        <v>0</v>
      </c>
      <c r="U1006">
        <f>[1]!s_west_mediannetprofit($A1006,YEAR($B$1),$B$1,180)</f>
        <v>0</v>
      </c>
      <c r="V1006">
        <f>[1]!s_west_maxnetprofit($A1006,YEAR($B$1),$B$1,180)</f>
        <v>0</v>
      </c>
      <c r="W1006">
        <f>[1]!s_west_minnetprofit($A1006,YEAR($B$1),$B$1,180)</f>
        <v>0</v>
      </c>
      <c r="X1006">
        <f>[1]!s_west_netprofit($A1006,YEAR($B$1)+1,$B$1,180)</f>
        <v>0</v>
      </c>
      <c r="Y1006">
        <f>[1]!s_west_eps($A1006,YEAR($B$1)+1,$B$1,180)</f>
        <v>0</v>
      </c>
      <c r="Z1006">
        <f>[1]!s_west_instnum_np($A1006,YEAR($B$1)+1,$B$1,180)</f>
        <v>0</v>
      </c>
      <c r="AA1006">
        <f>[1]!s_west_stdnetprofit($A1006,YEAR($B$1)+1,$B$1,180)</f>
        <v>0</v>
      </c>
      <c r="AB1006">
        <f>[1]!s_west_mediannetprofit($A1006,YEAR($B$1)+1,$B$1,180)</f>
        <v>0</v>
      </c>
      <c r="AC1006">
        <f>[1]!s_west_maxnetprofit($A1006,YEAR($B$1)+1,$B$1,180)</f>
        <v>0</v>
      </c>
      <c r="AD1006">
        <f>[1]!s_west_minnetprofit($A1006,YEAR($B$1)+1,$B$1,180)</f>
        <v>0</v>
      </c>
      <c r="AE1006">
        <f>[1]!s_west_avgroe($A1006,YEAR($B$1),$B$1,180)</f>
        <v>0</v>
      </c>
      <c r="AF1006">
        <f>IFERROR([1]!s_info_indexweight($A1006,$B$1,"000016.SH"),"")</f>
        <v>0</v>
      </c>
      <c r="AG1006">
        <f>IFERROR([1]!s_info_indexweight($A1006,$B$1,"000300.SH"),"")</f>
        <v>0</v>
      </c>
      <c r="AH1006">
        <f>IFERROR([1]!s_info_indexweight($A1006,$B$1,"000905.SH"),"")</f>
        <v>0</v>
      </c>
      <c r="AI1006">
        <f>IFERROR([1]!s_info_indexweight($A1006,$B$1,"000852.SH"),"")</f>
        <v>0.17899999999999999</v>
      </c>
    </row>
    <row r="1007" spans="1:35">
      <c r="A1007" t="s">
        <v>1039</v>
      </c>
      <c r="B1007">
        <f>[1]!s_dq_close($A1007,$B$1,3)</f>
        <v>3.57</v>
      </c>
      <c r="C1007">
        <f>[1]!s_dq_volume($A1007,$B$1)</f>
        <v>68172386</v>
      </c>
      <c r="D1007">
        <f>[1]!s_dq_amount($A1007,$B$1)</f>
        <v>244551009</v>
      </c>
      <c r="E1007">
        <f>[1]!s_dq_turn($A1007,$B$1)</f>
        <v>1.22103860508971</v>
      </c>
      <c r="F1007">
        <f>[1]!S_VAL_MV($A1007,$B$1)</f>
        <v>19931836471.470001</v>
      </c>
      <c r="G1007">
        <f>[1]!s_val_ev($A1007,$B$1)</f>
        <v>19931836471.470001</v>
      </c>
      <c r="H1007">
        <f>[1]!s_val_ev1($A1007,$B$1)</f>
        <v>32372790695.080002</v>
      </c>
      <c r="I1007">
        <f>IFERROR([1]!s_mq_amount($A1007,$B$1),"")</f>
        <v>512588369</v>
      </c>
      <c r="J1007">
        <f>[1]!s_val_pe_ttm($A1007,$B$1)</f>
        <v>53.4919242858887</v>
      </c>
      <c r="K1007">
        <f>[1]!s_val_pb_lf($A1007,$B$1)</f>
        <v>0.74076902866363503</v>
      </c>
      <c r="L1007">
        <f>[1]!s_val_dividendyield2($A1007,$B$1)</f>
        <v>1.3445378151260501</v>
      </c>
      <c r="M1007">
        <f>[1]!s_val_evtoebitda($A1007,$B$1)</f>
        <v>-0.80763220388926504</v>
      </c>
      <c r="N1007">
        <f>[1]!s_risk_betar24($A1007,$B$1)</f>
        <v>0.95190000534057595</v>
      </c>
      <c r="O1007">
        <f>[1]!s_profitnotice_changeratio($A1007,$B$1)</f>
        <v>0</v>
      </c>
      <c r="P1007">
        <f>IFERROR([1]!i_pq_pctchange($A1007,TEXT(DATE(YEAR($B$1),1,1),"yyyy-mm-dd"),$B$1),"")</f>
        <v>6.5671641791044797</v>
      </c>
      <c r="Q1007">
        <f>[1]!s_west_netprofit($A1007,YEAR($B$1),$B$1,180)</f>
        <v>658500000</v>
      </c>
      <c r="R1007">
        <f>[1]!s_west_eps($A1007,YEAR($B$1),$B$1,180)</f>
        <v>0.11789999902248401</v>
      </c>
      <c r="S1007">
        <f>[1]!s_west_instnum_np($A1007,YEAR($B$1),$B$1,180)</f>
        <v>2</v>
      </c>
      <c r="T1007">
        <f>[1]!s_west_stdnetprofit($A1007,YEAR($B$1),$B$1,180)</f>
        <v>14849242</v>
      </c>
      <c r="U1007">
        <f>[1]!s_west_mediannetprofit($A1007,YEAR($B$1),$B$1,180)</f>
        <v>658500000</v>
      </c>
      <c r="V1007">
        <f>[1]!s_west_maxnetprofit($A1007,YEAR($B$1),$B$1,180)</f>
        <v>669000000</v>
      </c>
      <c r="W1007">
        <f>[1]!s_west_minnetprofit($A1007,YEAR($B$1),$B$1,180)</f>
        <v>648000000</v>
      </c>
      <c r="X1007">
        <f>[1]!s_west_netprofit($A1007,YEAR($B$1)+1,$B$1,180)</f>
        <v>732500000</v>
      </c>
      <c r="Y1007">
        <f>[1]!s_west_eps($A1007,YEAR($B$1)+1,$B$1,180)</f>
        <v>0.13120000064373</v>
      </c>
      <c r="Z1007">
        <f>[1]!s_west_instnum_np($A1007,YEAR($B$1)+1,$B$1,180)</f>
        <v>2</v>
      </c>
      <c r="AA1007">
        <f>[1]!s_west_stdnetprofit($A1007,YEAR($B$1)+1,$B$1,180)</f>
        <v>24748737</v>
      </c>
      <c r="AB1007">
        <f>[1]!s_west_mediannetprofit($A1007,YEAR($B$1)+1,$B$1,180)</f>
        <v>732500000</v>
      </c>
      <c r="AC1007">
        <f>[1]!s_west_maxnetprofit($A1007,YEAR($B$1)+1,$B$1,180)</f>
        <v>750000000</v>
      </c>
      <c r="AD1007">
        <f>[1]!s_west_minnetprofit($A1007,YEAR($B$1)+1,$B$1,180)</f>
        <v>715000000</v>
      </c>
      <c r="AE1007">
        <f>[1]!s_west_avgroe($A1007,YEAR($B$1),$B$1,180)</f>
        <v>2.4349999427795401</v>
      </c>
      <c r="AF1007">
        <f>IFERROR([1]!s_info_indexweight($A1007,$B$1,"000016.SH"),"")</f>
        <v>0</v>
      </c>
      <c r="AG1007">
        <f>IFERROR([1]!s_info_indexweight($A1007,$B$1,"000300.SH"),"")</f>
        <v>0</v>
      </c>
      <c r="AH1007">
        <f>IFERROR([1]!s_info_indexweight($A1007,$B$1,"000905.SH"),"")</f>
        <v>5.6000000000000001E-2</v>
      </c>
      <c r="AI1007">
        <f>IFERROR([1]!s_info_indexweight($A1007,$B$1,"000852.SH"),"")</f>
        <v>0</v>
      </c>
    </row>
    <row r="1008" spans="1:35">
      <c r="A1008" t="s">
        <v>1040</v>
      </c>
      <c r="B1008">
        <f>[1]!s_dq_close($A1008,$B$1,3)</f>
        <v>17.79</v>
      </c>
      <c r="C1008">
        <f>[1]!s_dq_volume($A1008,$B$1)</f>
        <v>47105791</v>
      </c>
      <c r="D1008">
        <f>[1]!s_dq_amount($A1008,$B$1)</f>
        <v>830312742</v>
      </c>
      <c r="E1008">
        <f>[1]!s_dq_turn($A1008,$B$1)</f>
        <v>0.66920192115600197</v>
      </c>
      <c r="F1008">
        <f>[1]!S_VAL_MV($A1008,$B$1)</f>
        <v>125225585192.94</v>
      </c>
      <c r="G1008">
        <f>[1]!s_val_ev($A1008,$B$1)</f>
        <v>125225585192.94</v>
      </c>
      <c r="H1008">
        <f>[1]!s_val_ev1($A1008,$B$1)</f>
        <v>281650619373.91998</v>
      </c>
      <c r="I1008">
        <f>IFERROR([1]!s_mq_amount($A1008,$B$1),"")</f>
        <v>1808470291</v>
      </c>
      <c r="J1008">
        <f>[1]!s_val_pe_ttm($A1008,$B$1)</f>
        <v>14.0169944763184</v>
      </c>
      <c r="K1008">
        <f>[1]!s_val_pb_lf($A1008,$B$1)</f>
        <v>1.82374727725983</v>
      </c>
      <c r="L1008">
        <f>[1]!s_val_dividendyield2($A1008,$B$1)</f>
        <v>2.0798201236649798</v>
      </c>
      <c r="M1008">
        <f>[1]!s_val_evtoebitda($A1008,$B$1)</f>
        <v>9.7022957036470991</v>
      </c>
      <c r="N1008">
        <f>[1]!s_risk_betar24($A1008,$B$1)</f>
        <v>1.3546999692916899</v>
      </c>
      <c r="O1008">
        <f>[1]!s_profitnotice_changeratio($A1008,$B$1)</f>
        <v>0</v>
      </c>
      <c r="P1008">
        <f>IFERROR([1]!i_pq_pctchange($A1008,TEXT(DATE(YEAR($B$1),1,1),"yyyy-mm-dd"),$B$1),"")</f>
        <v>-19.727866049522198</v>
      </c>
      <c r="Q1008">
        <f>[1]!s_west_netprofit($A1008,YEAR($B$1),$B$1,180)</f>
        <v>11399922174</v>
      </c>
      <c r="R1008">
        <f>[1]!s_west_eps($A1008,YEAR($B$1),$B$1,180)</f>
        <v>1.619500041008</v>
      </c>
      <c r="S1008">
        <f>[1]!s_west_instnum_np($A1008,YEAR($B$1),$B$1,180)</f>
        <v>23</v>
      </c>
      <c r="T1008">
        <f>[1]!s_west_stdnetprofit($A1008,YEAR($B$1),$B$1,180)</f>
        <v>1821828062</v>
      </c>
      <c r="U1008">
        <f>[1]!s_west_mediannetprofit($A1008,YEAR($B$1),$B$1,180)</f>
        <v>10800000000</v>
      </c>
      <c r="V1008">
        <f>[1]!s_west_maxnetprofit($A1008,YEAR($B$1),$B$1,180)</f>
        <v>14973000000</v>
      </c>
      <c r="W1008">
        <f>[1]!s_west_minnetprofit($A1008,YEAR($B$1),$B$1,180)</f>
        <v>8270000000</v>
      </c>
      <c r="X1008">
        <f>[1]!s_west_netprofit($A1008,YEAR($B$1)+1,$B$1,180)</f>
        <v>13125487826</v>
      </c>
      <c r="Y1008">
        <f>[1]!s_west_eps($A1008,YEAR($B$1)+1,$B$1,180)</f>
        <v>1.8646999597549401</v>
      </c>
      <c r="Z1008">
        <f>[1]!s_west_instnum_np($A1008,YEAR($B$1)+1,$B$1,180)</f>
        <v>23</v>
      </c>
      <c r="AA1008">
        <f>[1]!s_west_stdnetprofit($A1008,YEAR($B$1)+1,$B$1,180)</f>
        <v>2268211457</v>
      </c>
      <c r="AB1008">
        <f>[1]!s_west_mediannetprofit($A1008,YEAR($B$1)+1,$B$1,180)</f>
        <v>12304230000</v>
      </c>
      <c r="AC1008">
        <f>[1]!s_west_maxnetprofit($A1008,YEAR($B$1)+1,$B$1,180)</f>
        <v>16761000000</v>
      </c>
      <c r="AD1008">
        <f>[1]!s_west_minnetprofit($A1008,YEAR($B$1)+1,$B$1,180)</f>
        <v>9044000000</v>
      </c>
      <c r="AE1008">
        <f>[1]!s_west_avgroe($A1008,YEAR($B$1),$B$1,180)</f>
        <v>15.3743000030518</v>
      </c>
      <c r="AF1008">
        <f>IFERROR([1]!s_info_indexweight($A1008,$B$1,"000016.SH"),"")</f>
        <v>0</v>
      </c>
      <c r="AG1008">
        <f>IFERROR([1]!s_info_indexweight($A1008,$B$1,"000300.SH"),"")</f>
        <v>0.14180000000000001</v>
      </c>
      <c r="AH1008">
        <f>IFERROR([1]!s_info_indexweight($A1008,$B$1,"000905.SH"),"")</f>
        <v>0</v>
      </c>
      <c r="AI1008">
        <f>IFERROR([1]!s_info_indexweight($A1008,$B$1,"000852.SH"),"")</f>
        <v>0</v>
      </c>
    </row>
    <row r="1009" spans="1:35">
      <c r="A1009" t="s">
        <v>1041</v>
      </c>
      <c r="B1009">
        <f>[1]!s_dq_close($A1009,$B$1,3)</f>
        <v>9.42</v>
      </c>
      <c r="C1009">
        <f>[1]!s_dq_volume($A1009,$B$1)</f>
        <v>68333547</v>
      </c>
      <c r="D1009">
        <f>[1]!s_dq_amount($A1009,$B$1)</f>
        <v>654447478</v>
      </c>
      <c r="E1009">
        <f>[1]!s_dq_turn($A1009,$B$1)</f>
        <v>1.89420781704782</v>
      </c>
      <c r="F1009">
        <f>[1]!S_VAL_MV($A1009,$B$1)</f>
        <v>33982650000</v>
      </c>
      <c r="G1009">
        <f>[1]!s_val_ev($A1009,$B$1)</f>
        <v>33982650000</v>
      </c>
      <c r="H1009">
        <f>[1]!s_val_ev1($A1009,$B$1)</f>
        <v>63415773278.360001</v>
      </c>
      <c r="I1009">
        <f>IFERROR([1]!s_mq_amount($A1009,$B$1),"")</f>
        <v>1447877592</v>
      </c>
      <c r="J1009">
        <f>[1]!s_val_pe_ttm($A1009,$B$1)</f>
        <v>21.3767185211182</v>
      </c>
      <c r="K1009">
        <f>[1]!s_val_pb_lf($A1009,$B$1)</f>
        <v>1.2196893692016599</v>
      </c>
      <c r="L1009">
        <f>[1]!s_val_dividendyield2($A1009,$B$1)</f>
        <v>3.2802547770700601</v>
      </c>
      <c r="M1009">
        <f>[1]!s_val_evtoebitda($A1009,$B$1)</f>
        <v>9.1785998580063701</v>
      </c>
      <c r="N1009">
        <f>[1]!s_risk_betar24($A1009,$B$1)</f>
        <v>1.4449000358581501</v>
      </c>
      <c r="O1009">
        <f>[1]!s_profitnotice_changeratio($A1009,$B$1)</f>
        <v>0</v>
      </c>
      <c r="P1009">
        <f>IFERROR([1]!i_pq_pctchange($A1009,TEXT(DATE(YEAR($B$1),1,1),"yyyy-mm-dd"),$B$1),"")</f>
        <v>14.043583535109001</v>
      </c>
      <c r="Q1009">
        <f>[1]!s_west_netprofit($A1009,YEAR($B$1),$B$1,180)</f>
        <v>2385017273</v>
      </c>
      <c r="R1009">
        <f>[1]!s_west_eps($A1009,YEAR($B$1),$B$1,180)</f>
        <v>0.66109997034072898</v>
      </c>
      <c r="S1009">
        <f>[1]!s_west_instnum_np($A1009,YEAR($B$1),$B$1,180)</f>
        <v>11</v>
      </c>
      <c r="T1009">
        <f>[1]!s_west_stdnetprofit($A1009,YEAR($B$1),$B$1,180)</f>
        <v>268785214</v>
      </c>
      <c r="U1009">
        <f>[1]!s_west_mediannetprofit($A1009,YEAR($B$1),$B$1,180)</f>
        <v>2365000000</v>
      </c>
      <c r="V1009">
        <f>[1]!s_west_maxnetprofit($A1009,YEAR($B$1),$B$1,180)</f>
        <v>2812000000</v>
      </c>
      <c r="W1009">
        <f>[1]!s_west_minnetprofit($A1009,YEAR($B$1),$B$1,180)</f>
        <v>1961190000</v>
      </c>
      <c r="X1009">
        <f>[1]!s_west_netprofit($A1009,YEAR($B$1)+1,$B$1,180)</f>
        <v>2652019091</v>
      </c>
      <c r="Y1009">
        <f>[1]!s_west_eps($A1009,YEAR($B$1)+1,$B$1,180)</f>
        <v>0.73509997129440297</v>
      </c>
      <c r="Z1009">
        <f>[1]!s_west_instnum_np($A1009,YEAR($B$1)+1,$B$1,180)</f>
        <v>11</v>
      </c>
      <c r="AA1009">
        <f>[1]!s_west_stdnetprofit($A1009,YEAR($B$1)+1,$B$1,180)</f>
        <v>261745575</v>
      </c>
      <c r="AB1009">
        <f>[1]!s_west_mediannetprofit($A1009,YEAR($B$1)+1,$B$1,180)</f>
        <v>2624000000</v>
      </c>
      <c r="AC1009">
        <f>[1]!s_west_maxnetprofit($A1009,YEAR($B$1)+1,$B$1,180)</f>
        <v>3022000000</v>
      </c>
      <c r="AD1009">
        <f>[1]!s_west_minnetprofit($A1009,YEAR($B$1)+1,$B$1,180)</f>
        <v>2231000000</v>
      </c>
      <c r="AE1009">
        <f>[1]!s_west_avgroe($A1009,YEAR($B$1),$B$1,180)</f>
        <v>6.7729997634887704</v>
      </c>
      <c r="AF1009">
        <f>IFERROR([1]!s_info_indexweight($A1009,$B$1,"000016.SH"),"")</f>
        <v>0</v>
      </c>
      <c r="AG1009">
        <f>IFERROR([1]!s_info_indexweight($A1009,$B$1,"000300.SH"),"")</f>
        <v>0</v>
      </c>
      <c r="AH1009">
        <f>IFERROR([1]!s_info_indexweight($A1009,$B$1,"000905.SH"),"")</f>
        <v>0.159</v>
      </c>
      <c r="AI1009">
        <f>IFERROR([1]!s_info_indexweight($A1009,$B$1,"000852.SH"),"")</f>
        <v>0</v>
      </c>
    </row>
    <row r="1010" spans="1:35">
      <c r="A1010" t="s">
        <v>1042</v>
      </c>
      <c r="B1010">
        <f>[1]!s_dq_close($A1010,$B$1,3)</f>
        <v>11.28</v>
      </c>
      <c r="C1010">
        <f>[1]!s_dq_volume($A1010,$B$1)</f>
        <v>32428982</v>
      </c>
      <c r="D1010">
        <f>[1]!s_dq_amount($A1010,$B$1)</f>
        <v>363239627</v>
      </c>
      <c r="E1010">
        <f>[1]!s_dq_turn($A1010,$B$1)</f>
        <v>0.99679293092466703</v>
      </c>
      <c r="F1010">
        <f>[1]!S_VAL_MV($A1010,$B$1)</f>
        <v>36697583380.800003</v>
      </c>
      <c r="G1010">
        <f>[1]!s_val_ev($A1010,$B$1)</f>
        <v>36697583380.800003</v>
      </c>
      <c r="H1010">
        <f>[1]!s_val_ev1($A1010,$B$1)</f>
        <v>50929208253.07</v>
      </c>
      <c r="I1010">
        <f>IFERROR([1]!s_mq_amount($A1010,$B$1),"")</f>
        <v>744039737</v>
      </c>
      <c r="J1010">
        <f>[1]!s_val_pe_ttm($A1010,$B$1)</f>
        <v>18.6260280609131</v>
      </c>
      <c r="K1010">
        <f>[1]!s_val_pb_lf($A1010,$B$1)</f>
        <v>1.10725486278534</v>
      </c>
      <c r="L1010">
        <f>[1]!s_val_dividendyield2($A1010,$B$1)</f>
        <v>3.9893617021276602</v>
      </c>
      <c r="M1010">
        <f>[1]!s_val_evtoebitda($A1010,$B$1)</f>
        <v>10.039457990256199</v>
      </c>
      <c r="N1010">
        <f>[1]!s_risk_betar24($A1010,$B$1)</f>
        <v>1.1807999610900899</v>
      </c>
      <c r="O1010">
        <f>[1]!s_profitnotice_changeratio($A1010,$B$1)</f>
        <v>0</v>
      </c>
      <c r="P1010">
        <f>IFERROR([1]!i_pq_pctchange($A1010,TEXT(DATE(YEAR($B$1),1,1),"yyyy-mm-dd"),$B$1),"")</f>
        <v>5.8161350844277804</v>
      </c>
      <c r="Q1010">
        <f>[1]!s_west_netprofit($A1010,YEAR($B$1),$B$1,180)</f>
        <v>3051806250</v>
      </c>
      <c r="R1010">
        <f>[1]!s_west_eps($A1010,YEAR($B$1),$B$1,180)</f>
        <v>0.93809998035430897</v>
      </c>
      <c r="S1010">
        <f>[1]!s_west_instnum_np($A1010,YEAR($B$1),$B$1,180)</f>
        <v>8</v>
      </c>
      <c r="T1010">
        <f>[1]!s_west_stdnetprofit($A1010,YEAR($B$1),$B$1,180)</f>
        <v>420533743</v>
      </c>
      <c r="U1010">
        <f>[1]!s_west_mediannetprofit($A1010,YEAR($B$1),$B$1,180)</f>
        <v>2943225000</v>
      </c>
      <c r="V1010">
        <f>[1]!s_west_maxnetprofit($A1010,YEAR($B$1),$B$1,180)</f>
        <v>4055000000</v>
      </c>
      <c r="W1010">
        <f>[1]!s_west_minnetprofit($A1010,YEAR($B$1),$B$1,180)</f>
        <v>2651000000</v>
      </c>
      <c r="X1010">
        <f>[1]!s_west_netprofit($A1010,YEAR($B$1)+1,$B$1,180)</f>
        <v>3431097500</v>
      </c>
      <c r="Y1010">
        <f>[1]!s_west_eps($A1010,YEAR($B$1)+1,$B$1,180)</f>
        <v>1.0546000003814699</v>
      </c>
      <c r="Z1010">
        <f>[1]!s_west_instnum_np($A1010,YEAR($B$1)+1,$B$1,180)</f>
        <v>8</v>
      </c>
      <c r="AA1010">
        <f>[1]!s_west_stdnetprofit($A1010,YEAR($B$1)+1,$B$1,180)</f>
        <v>417285913</v>
      </c>
      <c r="AB1010">
        <f>[1]!s_west_mediannetprofit($A1010,YEAR($B$1)+1,$B$1,180)</f>
        <v>3340890000</v>
      </c>
      <c r="AC1010">
        <f>[1]!s_west_maxnetprofit($A1010,YEAR($B$1)+1,$B$1,180)</f>
        <v>4332000000</v>
      </c>
      <c r="AD1010">
        <f>[1]!s_west_minnetprofit($A1010,YEAR($B$1)+1,$B$1,180)</f>
        <v>2995000000</v>
      </c>
      <c r="AE1010">
        <f>[1]!s_west_avgroe($A1010,YEAR($B$1),$B$1,180)</f>
        <v>9.1288003921508807</v>
      </c>
      <c r="AF1010">
        <f>IFERROR([1]!s_info_indexweight($A1010,$B$1,"000016.SH"),"")</f>
        <v>0</v>
      </c>
      <c r="AG1010">
        <f>IFERROR([1]!s_info_indexweight($A1010,$B$1,"000300.SH"),"")</f>
        <v>0</v>
      </c>
      <c r="AH1010">
        <f>IFERROR([1]!s_info_indexweight($A1010,$B$1,"000905.SH"),"")</f>
        <v>0.27700000000000002</v>
      </c>
      <c r="AI1010">
        <f>IFERROR([1]!s_info_indexweight($A1010,$B$1,"000852.SH"),"")</f>
        <v>0</v>
      </c>
    </row>
    <row r="1011" spans="1:35">
      <c r="A1011" t="s">
        <v>1043</v>
      </c>
      <c r="B1011">
        <f>[1]!s_dq_close($A1011,$B$1,3)</f>
        <v>23.22</v>
      </c>
      <c r="C1011">
        <f>[1]!s_dq_volume($A1011,$B$1)</f>
        <v>67922441</v>
      </c>
      <c r="D1011">
        <f>[1]!s_dq_amount($A1011,$B$1)</f>
        <v>1593541873</v>
      </c>
      <c r="E1011">
        <f>[1]!s_dq_turn($A1011,$B$1)</f>
        <v>8.1951648771176799</v>
      </c>
      <c r="F1011">
        <f>[1]!S_VAL_MV($A1011,$B$1)</f>
        <v>19244995111.98</v>
      </c>
      <c r="G1011">
        <f>[1]!s_val_ev($A1011,$B$1)</f>
        <v>19244995111.98</v>
      </c>
      <c r="H1011">
        <f>[1]!s_val_ev1($A1011,$B$1)</f>
        <v>19787254970.209999</v>
      </c>
      <c r="I1011">
        <f>IFERROR([1]!s_mq_amount($A1011,$B$1),"")</f>
        <v>3047213691</v>
      </c>
      <c r="J1011">
        <f>[1]!s_val_pe_ttm($A1011,$B$1)</f>
        <v>116.777450561523</v>
      </c>
      <c r="K1011">
        <f>[1]!s_val_pb_lf($A1011,$B$1)</f>
        <v>10.2903089523315</v>
      </c>
      <c r="L1011">
        <f>[1]!s_val_dividendyield2($A1011,$B$1)</f>
        <v>0.30146425495262702</v>
      </c>
      <c r="M1011">
        <f>[1]!s_val_evtoebitda($A1011,$B$1)</f>
        <v>74.679473116782205</v>
      </c>
      <c r="N1011">
        <f>[1]!s_risk_betar24($A1011,$B$1)</f>
        <v>1.61080002784729</v>
      </c>
      <c r="O1011">
        <f>[1]!s_profitnotice_changeratio($A1011,$B$1)</f>
        <v>0</v>
      </c>
      <c r="P1011">
        <f>IFERROR([1]!i_pq_pctchange($A1011,TEXT(DATE(YEAR($B$1),1,1),"yyyy-mm-dd"),$B$1),"")</f>
        <v>44.468151429341901</v>
      </c>
      <c r="Q1011">
        <f>[1]!s_west_netprofit($A1011,YEAR($B$1),$B$1,180)</f>
        <v>210750000</v>
      </c>
      <c r="R1011">
        <f>[1]!s_west_eps($A1011,YEAR($B$1),$B$1,180)</f>
        <v>0.25429999828338601</v>
      </c>
      <c r="S1011">
        <f>[1]!s_west_instnum_np($A1011,YEAR($B$1),$B$1,180)</f>
        <v>4</v>
      </c>
      <c r="T1011">
        <f>[1]!s_west_stdnetprofit($A1011,YEAR($B$1),$B$1,180)</f>
        <v>4573474</v>
      </c>
      <c r="U1011">
        <f>[1]!s_west_mediannetprofit($A1011,YEAR($B$1),$B$1,180)</f>
        <v>211000000</v>
      </c>
      <c r="V1011">
        <f>[1]!s_west_maxnetprofit($A1011,YEAR($B$1),$B$1,180)</f>
        <v>216000000</v>
      </c>
      <c r="W1011">
        <f>[1]!s_west_minnetprofit($A1011,YEAR($B$1),$B$1,180)</f>
        <v>205000000</v>
      </c>
      <c r="X1011">
        <f>[1]!s_west_netprofit($A1011,YEAR($B$1)+1,$B$1,180)</f>
        <v>293750000</v>
      </c>
      <c r="Y1011">
        <f>[1]!s_west_eps($A1011,YEAR($B$1)+1,$B$1,180)</f>
        <v>0.35440000891685502</v>
      </c>
      <c r="Z1011">
        <f>[1]!s_west_instnum_np($A1011,YEAR($B$1)+1,$B$1,180)</f>
        <v>4</v>
      </c>
      <c r="AA1011">
        <f>[1]!s_west_stdnetprofit($A1011,YEAR($B$1)+1,$B$1,180)</f>
        <v>4500000</v>
      </c>
      <c r="AB1011">
        <f>[1]!s_west_mediannetprofit($A1011,YEAR($B$1)+1,$B$1,180)</f>
        <v>292500000</v>
      </c>
      <c r="AC1011">
        <f>[1]!s_west_maxnetprofit($A1011,YEAR($B$1)+1,$B$1,180)</f>
        <v>300000000</v>
      </c>
      <c r="AD1011">
        <f>[1]!s_west_minnetprofit($A1011,YEAR($B$1)+1,$B$1,180)</f>
        <v>290000000</v>
      </c>
      <c r="AE1011">
        <f>[1]!s_west_avgroe($A1011,YEAR($B$1),$B$1,180)</f>
        <v>10.180000305175801</v>
      </c>
      <c r="AF1011">
        <f>IFERROR([1]!s_info_indexweight($A1011,$B$1,"000016.SH"),"")</f>
        <v>0</v>
      </c>
      <c r="AG1011">
        <f>IFERROR([1]!s_info_indexweight($A1011,$B$1,"000300.SH"),"")</f>
        <v>0</v>
      </c>
      <c r="AH1011">
        <f>IFERROR([1]!s_info_indexweight($A1011,$B$1,"000905.SH"),"")</f>
        <v>0</v>
      </c>
      <c r="AI1011">
        <f>IFERROR([1]!s_info_indexweight($A1011,$B$1,"000852.SH"),"")</f>
        <v>0.11899999999999999</v>
      </c>
    </row>
    <row r="1012" spans="1:35">
      <c r="A1012" t="s">
        <v>1044</v>
      </c>
      <c r="B1012">
        <f>[1]!s_dq_close($A1012,$B$1,3)</f>
        <v>4.5</v>
      </c>
      <c r="C1012">
        <f>[1]!s_dq_volume($A1012,$B$1)</f>
        <v>54761000</v>
      </c>
      <c r="D1012">
        <f>[1]!s_dq_amount($A1012,$B$1)</f>
        <v>246397863</v>
      </c>
      <c r="E1012">
        <f>[1]!s_dq_turn($A1012,$B$1)</f>
        <v>1.4670759529150099</v>
      </c>
      <c r="F1012">
        <f>[1]!S_VAL_MV($A1012,$B$1)</f>
        <v>16796983108.5</v>
      </c>
      <c r="G1012">
        <f>[1]!s_val_ev($A1012,$B$1)</f>
        <v>16796983108.5</v>
      </c>
      <c r="H1012">
        <f>[1]!s_val_ev1($A1012,$B$1)</f>
        <v>30579233693.790001</v>
      </c>
      <c r="I1012">
        <f>IFERROR([1]!s_mq_amount($A1012,$B$1),"")</f>
        <v>621357886</v>
      </c>
      <c r="J1012">
        <f>[1]!s_val_pe_ttm($A1012,$B$1)</f>
        <v>19.880069732666001</v>
      </c>
      <c r="K1012">
        <f>[1]!s_val_pb_lf($A1012,$B$1)</f>
        <v>1.4730740785598799</v>
      </c>
      <c r="L1012">
        <f>[1]!s_val_dividendyield2($A1012,$B$1)</f>
        <v>1.80681631225086</v>
      </c>
      <c r="M1012">
        <f>[1]!s_val_evtoebitda($A1012,$B$1)</f>
        <v>10.649482966709201</v>
      </c>
      <c r="N1012">
        <f>[1]!s_risk_betar24($A1012,$B$1)</f>
        <v>0.97079998254776001</v>
      </c>
      <c r="O1012">
        <f>[1]!s_profitnotice_changeratio($A1012,$B$1)</f>
        <v>0</v>
      </c>
      <c r="P1012">
        <f>IFERROR([1]!i_pq_pctchange($A1012,TEXT(DATE(YEAR($B$1),1,1),"yyyy-mm-dd"),$B$1),"")</f>
        <v>6.1320754716981201</v>
      </c>
      <c r="Q1012">
        <f>[1]!s_west_netprofit($A1012,YEAR($B$1),$B$1,180)</f>
        <v>1191000000</v>
      </c>
      <c r="R1012">
        <f>[1]!s_west_eps($A1012,YEAR($B$1),$B$1,180)</f>
        <v>0.319099992513657</v>
      </c>
      <c r="S1012">
        <f>[1]!s_west_instnum_np($A1012,YEAR($B$1),$B$1,180)</f>
        <v>1</v>
      </c>
      <c r="T1012">
        <f>[1]!s_west_stdnetprofit($A1012,YEAR($B$1),$B$1,180)</f>
        <v>0</v>
      </c>
      <c r="U1012">
        <f>[1]!s_west_mediannetprofit($A1012,YEAR($B$1),$B$1,180)</f>
        <v>1191000000</v>
      </c>
      <c r="V1012">
        <f>[1]!s_west_maxnetprofit($A1012,YEAR($B$1),$B$1,180)</f>
        <v>1191000000</v>
      </c>
      <c r="W1012">
        <f>[1]!s_west_minnetprofit($A1012,YEAR($B$1),$B$1,180)</f>
        <v>1191000000</v>
      </c>
      <c r="X1012">
        <f>[1]!s_west_netprofit($A1012,YEAR($B$1)+1,$B$1,180)</f>
        <v>1559000000</v>
      </c>
      <c r="Y1012">
        <f>[1]!s_west_eps($A1012,YEAR($B$1)+1,$B$1,180)</f>
        <v>0.41769999265670799</v>
      </c>
      <c r="Z1012">
        <f>[1]!s_west_instnum_np($A1012,YEAR($B$1)+1,$B$1,180)</f>
        <v>1</v>
      </c>
      <c r="AA1012">
        <f>[1]!s_west_stdnetprofit($A1012,YEAR($B$1)+1,$B$1,180)</f>
        <v>0</v>
      </c>
      <c r="AB1012">
        <f>[1]!s_west_mediannetprofit($A1012,YEAR($B$1)+1,$B$1,180)</f>
        <v>1559000000</v>
      </c>
      <c r="AC1012">
        <f>[1]!s_west_maxnetprofit($A1012,YEAR($B$1)+1,$B$1,180)</f>
        <v>1559000000</v>
      </c>
      <c r="AD1012">
        <f>[1]!s_west_minnetprofit($A1012,YEAR($B$1)+1,$B$1,180)</f>
        <v>1559000000</v>
      </c>
      <c r="AE1012">
        <f>[1]!s_west_avgroe($A1012,YEAR($B$1),$B$1,180)</f>
        <v>9.9600000381469709</v>
      </c>
      <c r="AF1012">
        <f>IFERROR([1]!s_info_indexweight($A1012,$B$1,"000016.SH"),"")</f>
        <v>0</v>
      </c>
      <c r="AG1012">
        <f>IFERROR([1]!s_info_indexweight($A1012,$B$1,"000300.SH"),"")</f>
        <v>0</v>
      </c>
      <c r="AH1012">
        <f>IFERROR([1]!s_info_indexweight($A1012,$B$1,"000905.SH"),"")</f>
        <v>0</v>
      </c>
      <c r="AI1012">
        <f>IFERROR([1]!s_info_indexweight($A1012,$B$1,"000852.SH"),"")</f>
        <v>7.1999999999999995E-2</v>
      </c>
    </row>
    <row r="1013" spans="1:35">
      <c r="A1013" t="s">
        <v>1045</v>
      </c>
      <c r="B1013">
        <f>[1]!s_dq_close($A1013,$B$1,3)</f>
        <v>47.48</v>
      </c>
      <c r="C1013">
        <f>[1]!s_dq_volume($A1013,$B$1)</f>
        <v>84092573</v>
      </c>
      <c r="D1013">
        <f>[1]!s_dq_amount($A1013,$B$1)</f>
        <v>3844118712</v>
      </c>
      <c r="E1013">
        <f>[1]!s_dq_turn($A1013,$B$1)</f>
        <v>4.05217097476626</v>
      </c>
      <c r="F1013">
        <f>[1]!S_VAL_MV($A1013,$B$1)</f>
        <v>164410392149.39999</v>
      </c>
      <c r="G1013">
        <f>[1]!s_val_ev($A1013,$B$1)</f>
        <v>144667405172.95901</v>
      </c>
      <c r="H1013">
        <f>[1]!s_val_ev1($A1013,$B$1)</f>
        <v>249872560622.95901</v>
      </c>
      <c r="I1013">
        <f>IFERROR([1]!s_mq_amount($A1013,$B$1),"")</f>
        <v>5319936061</v>
      </c>
      <c r="J1013">
        <f>[1]!s_val_pe_ttm($A1013,$B$1)</f>
        <v>20.563320159912099</v>
      </c>
      <c r="K1013">
        <f>[1]!s_val_pb_lf($A1013,$B$1)</f>
        <v>1.95470190048218</v>
      </c>
      <c r="L1013">
        <f>[1]!s_val_dividendyield2($A1013,$B$1)</f>
        <v>2.3097788108486399</v>
      </c>
      <c r="M1013">
        <f>[1]!s_val_evtoebitda($A1013,$B$1)</f>
        <v>13.8369917958792</v>
      </c>
      <c r="N1013">
        <f>[1]!s_risk_betar24($A1013,$B$1)</f>
        <v>1.8558000326156601</v>
      </c>
      <c r="O1013">
        <f>[1]!s_profitnotice_changeratio($A1013,$B$1)</f>
        <v>0</v>
      </c>
      <c r="P1013">
        <f>IFERROR([1]!i_pq_pctchange($A1013,TEXT(DATE(YEAR($B$1),1,1),"yyyy-mm-dd"),$B$1),"")</f>
        <v>-13.5469774217043</v>
      </c>
      <c r="Q1013">
        <f>[1]!s_west_netprofit($A1013,YEAR($B$1),$B$1,180)</f>
        <v>12663226000</v>
      </c>
      <c r="R1013">
        <f>[1]!s_west_eps($A1013,YEAR($B$1),$B$1,180)</f>
        <v>3.65689992904663</v>
      </c>
      <c r="S1013">
        <f>[1]!s_west_instnum_np($A1013,YEAR($B$1),$B$1,180)</f>
        <v>5</v>
      </c>
      <c r="T1013">
        <f>[1]!s_west_stdnetprofit($A1013,YEAR($B$1),$B$1,180)</f>
        <v>929987807</v>
      </c>
      <c r="U1013">
        <f>[1]!s_west_mediannetprofit($A1013,YEAR($B$1),$B$1,180)</f>
        <v>12808000000</v>
      </c>
      <c r="V1013">
        <f>[1]!s_west_maxnetprofit($A1013,YEAR($B$1),$B$1,180)</f>
        <v>13714000000</v>
      </c>
      <c r="W1013">
        <f>[1]!s_west_minnetprofit($A1013,YEAR($B$1),$B$1,180)</f>
        <v>11365130000</v>
      </c>
      <c r="X1013">
        <f>[1]!s_west_netprofit($A1013,YEAR($B$1)+1,$B$1,180)</f>
        <v>13496374000</v>
      </c>
      <c r="Y1013">
        <f>[1]!s_west_eps($A1013,YEAR($B$1)+1,$B$1,180)</f>
        <v>3.89750003814697</v>
      </c>
      <c r="Z1013">
        <f>[1]!s_west_instnum_np($A1013,YEAR($B$1)+1,$B$1,180)</f>
        <v>5</v>
      </c>
      <c r="AA1013">
        <f>[1]!s_west_stdnetprofit($A1013,YEAR($B$1)+1,$B$1,180)</f>
        <v>747959527</v>
      </c>
      <c r="AB1013">
        <f>[1]!s_west_mediannetprofit($A1013,YEAR($B$1)+1,$B$1,180)</f>
        <v>13360000000</v>
      </c>
      <c r="AC1013">
        <f>[1]!s_west_maxnetprofit($A1013,YEAR($B$1)+1,$B$1,180)</f>
        <v>14395000000</v>
      </c>
      <c r="AD1013">
        <f>[1]!s_west_minnetprofit($A1013,YEAR($B$1)+1,$B$1,180)</f>
        <v>12717000000</v>
      </c>
      <c r="AE1013">
        <f>[1]!s_west_avgroe($A1013,YEAR($B$1),$B$1,180)</f>
        <v>14.135999679565399</v>
      </c>
      <c r="AF1013">
        <f>IFERROR([1]!s_info_indexweight($A1013,$B$1,"000016.SH"),"")</f>
        <v>0</v>
      </c>
      <c r="AG1013">
        <f>IFERROR([1]!s_info_indexweight($A1013,$B$1,"000300.SH"),"")</f>
        <v>0.16930000000000001</v>
      </c>
      <c r="AH1013">
        <f>IFERROR([1]!s_info_indexweight($A1013,$B$1,"000905.SH"),"")</f>
        <v>0</v>
      </c>
      <c r="AI1013">
        <f>IFERROR([1]!s_info_indexweight($A1013,$B$1,"000852.SH"),"")</f>
        <v>0</v>
      </c>
    </row>
    <row r="1014" spans="1:35">
      <c r="A1014" t="s">
        <v>1046</v>
      </c>
      <c r="B1014">
        <f>[1]!s_dq_close($A1014,$B$1,3)</f>
        <v>34.450000000000003</v>
      </c>
      <c r="C1014">
        <f>[1]!s_dq_volume($A1014,$B$1)</f>
        <v>20176372</v>
      </c>
      <c r="D1014">
        <f>[1]!s_dq_amount($A1014,$B$1)</f>
        <v>689621634</v>
      </c>
      <c r="E1014">
        <f>[1]!s_dq_turn($A1014,$B$1)</f>
        <v>4.4748034685741001</v>
      </c>
      <c r="F1014">
        <f>[1]!S_VAL_MV($A1014,$B$1)</f>
        <v>15533107102.5</v>
      </c>
      <c r="G1014">
        <f>[1]!s_val_ev($A1014,$B$1)</f>
        <v>15533107102.5</v>
      </c>
      <c r="H1014">
        <f>[1]!s_val_ev1($A1014,$B$1)</f>
        <v>17780032212.959999</v>
      </c>
      <c r="I1014">
        <f>IFERROR([1]!s_mq_amount($A1014,$B$1),"")</f>
        <v>1275752438</v>
      </c>
      <c r="J1014">
        <f>[1]!s_val_pe_ttm($A1014,$B$1)</f>
        <v>34.770713806152301</v>
      </c>
      <c r="K1014">
        <f>[1]!s_val_pb_lf($A1014,$B$1)</f>
        <v>3.4245491027832</v>
      </c>
      <c r="L1014">
        <f>[1]!s_val_dividendyield2($A1014,$B$1)</f>
        <v>0.15762240315757201</v>
      </c>
      <c r="M1014">
        <f>[1]!s_val_evtoebitda($A1014,$B$1)</f>
        <v>20.334231297149302</v>
      </c>
      <c r="N1014">
        <f>[1]!s_risk_betar24($A1014,$B$1)</f>
        <v>0.98290002346038796</v>
      </c>
      <c r="O1014">
        <f>[1]!s_profitnotice_changeratio($A1014,$B$1)</f>
        <v>0</v>
      </c>
      <c r="P1014">
        <f>IFERROR([1]!i_pq_pctchange($A1014,TEXT(DATE(YEAR($B$1),1,1),"yyyy-mm-dd"),$B$1),"")</f>
        <v>-45.369489375198199</v>
      </c>
      <c r="Q1014">
        <f>[1]!s_west_netprofit($A1014,YEAR($B$1),$B$1,180)</f>
        <v>618820000</v>
      </c>
      <c r="R1014">
        <f>[1]!s_west_eps($A1014,YEAR($B$1),$B$1,180)</f>
        <v>1.3724000453948999</v>
      </c>
      <c r="S1014">
        <f>[1]!s_west_instnum_np($A1014,YEAR($B$1),$B$1,180)</f>
        <v>1</v>
      </c>
      <c r="T1014">
        <f>[1]!s_west_stdnetprofit($A1014,YEAR($B$1),$B$1,180)</f>
        <v>0</v>
      </c>
      <c r="U1014">
        <f>[1]!s_west_mediannetprofit($A1014,YEAR($B$1),$B$1,180)</f>
        <v>618820000</v>
      </c>
      <c r="V1014">
        <f>[1]!s_west_maxnetprofit($A1014,YEAR($B$1),$B$1,180)</f>
        <v>618820000</v>
      </c>
      <c r="W1014">
        <f>[1]!s_west_minnetprofit($A1014,YEAR($B$1),$B$1,180)</f>
        <v>618820000</v>
      </c>
      <c r="X1014">
        <f>[1]!s_west_netprofit($A1014,YEAR($B$1)+1,$B$1,180)</f>
        <v>772630000</v>
      </c>
      <c r="Y1014">
        <f>[1]!s_west_eps($A1014,YEAR($B$1)+1,$B$1,180)</f>
        <v>1.71360003948212</v>
      </c>
      <c r="Z1014">
        <f>[1]!s_west_instnum_np($A1014,YEAR($B$1)+1,$B$1,180)</f>
        <v>1</v>
      </c>
      <c r="AA1014">
        <f>[1]!s_west_stdnetprofit($A1014,YEAR($B$1)+1,$B$1,180)</f>
        <v>0</v>
      </c>
      <c r="AB1014">
        <f>[1]!s_west_mediannetprofit($A1014,YEAR($B$1)+1,$B$1,180)</f>
        <v>772630000</v>
      </c>
      <c r="AC1014">
        <f>[1]!s_west_maxnetprofit($A1014,YEAR($B$1)+1,$B$1,180)</f>
        <v>772630000</v>
      </c>
      <c r="AD1014">
        <f>[1]!s_west_minnetprofit($A1014,YEAR($B$1)+1,$B$1,180)</f>
        <v>772630000</v>
      </c>
      <c r="AE1014">
        <f>[1]!s_west_avgroe($A1014,YEAR($B$1),$B$1,180)</f>
        <v>12.069999694824199</v>
      </c>
      <c r="AF1014">
        <f>IFERROR([1]!s_info_indexweight($A1014,$B$1,"000016.SH"),"")</f>
        <v>0</v>
      </c>
      <c r="AG1014">
        <f>IFERROR([1]!s_info_indexweight($A1014,$B$1,"000300.SH"),"")</f>
        <v>0</v>
      </c>
      <c r="AH1014">
        <f>IFERROR([1]!s_info_indexweight($A1014,$B$1,"000905.SH"),"")</f>
        <v>0.122</v>
      </c>
      <c r="AI1014">
        <f>IFERROR([1]!s_info_indexweight($A1014,$B$1,"000852.SH"),"")</f>
        <v>0</v>
      </c>
    </row>
    <row r="1015" spans="1:35">
      <c r="A1015" t="s">
        <v>1047</v>
      </c>
      <c r="B1015">
        <f>[1]!s_dq_close($A1015,$B$1,3)</f>
        <v>12.39</v>
      </c>
      <c r="C1015">
        <f>[1]!s_dq_volume($A1015,$B$1)</f>
        <v>24586705</v>
      </c>
      <c r="D1015">
        <f>[1]!s_dq_amount($A1015,$B$1)</f>
        <v>301105553</v>
      </c>
      <c r="E1015">
        <f>[1]!s_dq_turn($A1015,$B$1)</f>
        <v>2.2371052453071698</v>
      </c>
      <c r="F1015">
        <f>[1]!S_VAL_MV($A1015,$B$1)</f>
        <v>13617118621.889999</v>
      </c>
      <c r="G1015">
        <f>[1]!s_val_ev($A1015,$B$1)</f>
        <v>13617118621.889999</v>
      </c>
      <c r="H1015">
        <f>[1]!s_val_ev1($A1015,$B$1)</f>
        <v>14924560622.84</v>
      </c>
      <c r="I1015">
        <f>IFERROR([1]!s_mq_amount($A1015,$B$1),"")</f>
        <v>546546702</v>
      </c>
      <c r="J1015">
        <f>[1]!s_val_pe_ttm($A1015,$B$1)</f>
        <v>33.201080322265597</v>
      </c>
      <c r="K1015">
        <f>[1]!s_val_pb_lf($A1015,$B$1)</f>
        <v>2.1428656578064</v>
      </c>
      <c r="L1015">
        <f>[1]!s_val_dividendyield2($A1015,$B$1)</f>
        <v>0.39517947514605001</v>
      </c>
      <c r="M1015">
        <f>[1]!s_val_evtoebitda($A1015,$B$1)</f>
        <v>26.082436599866298</v>
      </c>
      <c r="N1015">
        <f>[1]!s_risk_betar24($A1015,$B$1)</f>
        <v>2.14739990234375</v>
      </c>
      <c r="O1015">
        <f>[1]!s_profitnotice_changeratio($A1015,$B$1)</f>
        <v>0</v>
      </c>
      <c r="P1015">
        <f>IFERROR([1]!i_pq_pctchange($A1015,TEXT(DATE(YEAR($B$1),1,1),"yyyy-mm-dd"),$B$1),"")</f>
        <v>-10.1522842639594</v>
      </c>
      <c r="Q1015">
        <f>[1]!s_west_netprofit($A1015,YEAR($B$1),$B$1,180)</f>
        <v>0</v>
      </c>
      <c r="R1015">
        <f>[1]!s_west_eps($A1015,YEAR($B$1),$B$1,180)</f>
        <v>0</v>
      </c>
      <c r="S1015">
        <f>[1]!s_west_instnum_np($A1015,YEAR($B$1),$B$1,180)</f>
        <v>0</v>
      </c>
      <c r="T1015">
        <f>[1]!s_west_stdnetprofit($A1015,YEAR($B$1),$B$1,180)</f>
        <v>0</v>
      </c>
      <c r="U1015">
        <f>[1]!s_west_mediannetprofit($A1015,YEAR($B$1),$B$1,180)</f>
        <v>0</v>
      </c>
      <c r="V1015">
        <f>[1]!s_west_maxnetprofit($A1015,YEAR($B$1),$B$1,180)</f>
        <v>0</v>
      </c>
      <c r="W1015">
        <f>[1]!s_west_minnetprofit($A1015,YEAR($B$1),$B$1,180)</f>
        <v>0</v>
      </c>
      <c r="X1015">
        <f>[1]!s_west_netprofit($A1015,YEAR($B$1)+1,$B$1,180)</f>
        <v>0</v>
      </c>
      <c r="Y1015">
        <f>[1]!s_west_eps($A1015,YEAR($B$1)+1,$B$1,180)</f>
        <v>0</v>
      </c>
      <c r="Z1015">
        <f>[1]!s_west_instnum_np($A1015,YEAR($B$1)+1,$B$1,180)</f>
        <v>0</v>
      </c>
      <c r="AA1015">
        <f>[1]!s_west_stdnetprofit($A1015,YEAR($B$1)+1,$B$1,180)</f>
        <v>0</v>
      </c>
      <c r="AB1015">
        <f>[1]!s_west_mediannetprofit($A1015,YEAR($B$1)+1,$B$1,180)</f>
        <v>0</v>
      </c>
      <c r="AC1015">
        <f>[1]!s_west_maxnetprofit($A1015,YEAR($B$1)+1,$B$1,180)</f>
        <v>0</v>
      </c>
      <c r="AD1015">
        <f>[1]!s_west_minnetprofit($A1015,YEAR($B$1)+1,$B$1,180)</f>
        <v>0</v>
      </c>
      <c r="AE1015">
        <f>[1]!s_west_avgroe($A1015,YEAR($B$1),$B$1,180)</f>
        <v>0</v>
      </c>
      <c r="AF1015">
        <f>IFERROR([1]!s_info_indexweight($A1015,$B$1,"000016.SH"),"")</f>
        <v>0</v>
      </c>
      <c r="AG1015">
        <f>IFERROR([1]!s_info_indexweight($A1015,$B$1,"000300.SH"),"")</f>
        <v>0</v>
      </c>
      <c r="AH1015">
        <f>IFERROR([1]!s_info_indexweight($A1015,$B$1,"000905.SH"),"")</f>
        <v>0</v>
      </c>
      <c r="AI1015">
        <f>IFERROR([1]!s_info_indexweight($A1015,$B$1,"000852.SH"),"")</f>
        <v>0.10199999999999999</v>
      </c>
    </row>
    <row r="1016" spans="1:35">
      <c r="A1016" t="s">
        <v>1048</v>
      </c>
      <c r="B1016">
        <f>[1]!s_dq_close($A1016,$B$1,3)</f>
        <v>4.01</v>
      </c>
      <c r="C1016">
        <f>[1]!s_dq_volume($A1016,$B$1)</f>
        <v>36287787</v>
      </c>
      <c r="D1016">
        <f>[1]!s_dq_amount($A1016,$B$1)</f>
        <v>145744981</v>
      </c>
      <c r="E1016">
        <f>[1]!s_dq_turn($A1016,$B$1)</f>
        <v>0.546082634955386</v>
      </c>
      <c r="F1016">
        <f>[1]!S_VAL_MV($A1016,$B$1)</f>
        <v>26646887587.240002</v>
      </c>
      <c r="G1016">
        <f>[1]!s_val_ev($A1016,$B$1)</f>
        <v>26646887587.240002</v>
      </c>
      <c r="H1016">
        <f>[1]!s_val_ev1($A1016,$B$1)</f>
        <v>57399661623.120003</v>
      </c>
      <c r="I1016">
        <f>IFERROR([1]!s_mq_amount($A1016,$B$1),"")</f>
        <v>331765170</v>
      </c>
      <c r="J1016">
        <f>[1]!s_val_pe_ttm($A1016,$B$1)</f>
        <v>23.6404819488525</v>
      </c>
      <c r="K1016">
        <f>[1]!s_val_pb_lf($A1016,$B$1)</f>
        <v>1.0017225742340099</v>
      </c>
      <c r="L1016">
        <f>[1]!s_val_dividendyield2($A1016,$B$1)</f>
        <v>2.1197007481296799</v>
      </c>
      <c r="M1016">
        <f>[1]!s_val_evtoebitda($A1016,$B$1)</f>
        <v>0</v>
      </c>
      <c r="N1016">
        <f>[1]!s_risk_betar24($A1016,$B$1)</f>
        <v>1.5117000341415401</v>
      </c>
      <c r="O1016">
        <f>[1]!s_profitnotice_changeratio($A1016,$B$1)</f>
        <v>0</v>
      </c>
      <c r="P1016">
        <f>IFERROR([1]!i_pq_pctchange($A1016,TEXT(DATE(YEAR($B$1),1,1),"yyyy-mm-dd"),$B$1),"")</f>
        <v>-10.4910714285714</v>
      </c>
      <c r="Q1016">
        <f>[1]!s_west_netprofit($A1016,YEAR($B$1),$B$1,180)</f>
        <v>0</v>
      </c>
      <c r="R1016">
        <f>[1]!s_west_eps($A1016,YEAR($B$1),$B$1,180)</f>
        <v>0</v>
      </c>
      <c r="S1016">
        <f>[1]!s_west_instnum_np($A1016,YEAR($B$1),$B$1,180)</f>
        <v>0</v>
      </c>
      <c r="T1016">
        <f>[1]!s_west_stdnetprofit($A1016,YEAR($B$1),$B$1,180)</f>
        <v>0</v>
      </c>
      <c r="U1016">
        <f>[1]!s_west_mediannetprofit($A1016,YEAR($B$1),$B$1,180)</f>
        <v>0</v>
      </c>
      <c r="V1016">
        <f>[1]!s_west_maxnetprofit($A1016,YEAR($B$1),$B$1,180)</f>
        <v>0</v>
      </c>
      <c r="W1016">
        <f>[1]!s_west_minnetprofit($A1016,YEAR($B$1),$B$1,180)</f>
        <v>0</v>
      </c>
      <c r="X1016">
        <f>[1]!s_west_netprofit($A1016,YEAR($B$1)+1,$B$1,180)</f>
        <v>0</v>
      </c>
      <c r="Y1016">
        <f>[1]!s_west_eps($A1016,YEAR($B$1)+1,$B$1,180)</f>
        <v>0</v>
      </c>
      <c r="Z1016">
        <f>[1]!s_west_instnum_np($A1016,YEAR($B$1)+1,$B$1,180)</f>
        <v>0</v>
      </c>
      <c r="AA1016">
        <f>[1]!s_west_stdnetprofit($A1016,YEAR($B$1)+1,$B$1,180)</f>
        <v>0</v>
      </c>
      <c r="AB1016">
        <f>[1]!s_west_mediannetprofit($A1016,YEAR($B$1)+1,$B$1,180)</f>
        <v>0</v>
      </c>
      <c r="AC1016">
        <f>[1]!s_west_maxnetprofit($A1016,YEAR($B$1)+1,$B$1,180)</f>
        <v>0</v>
      </c>
      <c r="AD1016">
        <f>[1]!s_west_minnetprofit($A1016,YEAR($B$1)+1,$B$1,180)</f>
        <v>0</v>
      </c>
      <c r="AE1016">
        <f>[1]!s_west_avgroe($A1016,YEAR($B$1),$B$1,180)</f>
        <v>0</v>
      </c>
      <c r="AF1016">
        <f>IFERROR([1]!s_info_indexweight($A1016,$B$1,"000016.SH"),"")</f>
        <v>0</v>
      </c>
      <c r="AG1016">
        <f>IFERROR([1]!s_info_indexweight($A1016,$B$1,"000300.SH"),"")</f>
        <v>0</v>
      </c>
      <c r="AH1016">
        <f>IFERROR([1]!s_info_indexweight($A1016,$B$1,"000905.SH"),"")</f>
        <v>0.151</v>
      </c>
      <c r="AI1016">
        <f>IFERROR([1]!s_info_indexweight($A1016,$B$1,"000852.SH"),"")</f>
        <v>0</v>
      </c>
    </row>
    <row r="1017" spans="1:35">
      <c r="A1017" t="s">
        <v>1049</v>
      </c>
      <c r="B1017">
        <f>[1]!s_dq_close($A1017,$B$1,3)</f>
        <v>11.21</v>
      </c>
      <c r="C1017">
        <f>[1]!s_dq_volume($A1017,$B$1)</f>
        <v>21784117</v>
      </c>
      <c r="D1017">
        <f>[1]!s_dq_amount($A1017,$B$1)</f>
        <v>243897860</v>
      </c>
      <c r="E1017">
        <f>[1]!s_dq_turn($A1017,$B$1)</f>
        <v>0.45018769082488103</v>
      </c>
      <c r="F1017">
        <f>[1]!S_VAL_MV($A1017,$B$1)</f>
        <v>54244031222.300003</v>
      </c>
      <c r="G1017">
        <f>[1]!s_val_ev($A1017,$B$1)</f>
        <v>54244031222.300003</v>
      </c>
      <c r="H1017">
        <f>[1]!s_val_ev1($A1017,$B$1)</f>
        <v>67751484270.910004</v>
      </c>
      <c r="I1017">
        <f>IFERROR([1]!s_mq_amount($A1017,$B$1),"")</f>
        <v>624608736</v>
      </c>
      <c r="J1017">
        <f>[1]!s_val_pe_ttm($A1017,$B$1)</f>
        <v>47.312839508056598</v>
      </c>
      <c r="K1017">
        <f>[1]!s_val_pb_lf($A1017,$B$1)</f>
        <v>1.4302829504013099</v>
      </c>
      <c r="L1017">
        <f>[1]!s_val_dividendyield2($A1017,$B$1)</f>
        <v>0.82016838191240904</v>
      </c>
      <c r="M1017">
        <f>[1]!s_val_evtoebitda($A1017,$B$1)</f>
        <v>17.906189531150499</v>
      </c>
      <c r="N1017">
        <f>[1]!s_risk_betar24($A1017,$B$1)</f>
        <v>1.1906000375747701</v>
      </c>
      <c r="O1017">
        <f>[1]!s_profitnotice_changeratio($A1017,$B$1)</f>
        <v>0</v>
      </c>
      <c r="P1017">
        <f>IFERROR([1]!i_pq_pctchange($A1017,TEXT(DATE(YEAR($B$1),1,1),"yyyy-mm-dd"),$B$1),"")</f>
        <v>-16.467958271236999</v>
      </c>
      <c r="Q1017">
        <f>[1]!s_west_netprofit($A1017,YEAR($B$1),$B$1,180)</f>
        <v>1227111111</v>
      </c>
      <c r="R1017">
        <f>[1]!s_west_eps($A1017,YEAR($B$1),$B$1,180)</f>
        <v>0.25360000133514399</v>
      </c>
      <c r="S1017">
        <f>[1]!s_west_instnum_np($A1017,YEAR($B$1),$B$1,180)</f>
        <v>9</v>
      </c>
      <c r="T1017">
        <f>[1]!s_west_stdnetprofit($A1017,YEAR($B$1),$B$1,180)</f>
        <v>71664922</v>
      </c>
      <c r="U1017">
        <f>[1]!s_west_mediannetprofit($A1017,YEAR($B$1),$B$1,180)</f>
        <v>1221000000</v>
      </c>
      <c r="V1017">
        <f>[1]!s_west_maxnetprofit($A1017,YEAR($B$1),$B$1,180)</f>
        <v>1390000000</v>
      </c>
      <c r="W1017">
        <f>[1]!s_west_minnetprofit($A1017,YEAR($B$1),$B$1,180)</f>
        <v>1143000000</v>
      </c>
      <c r="X1017">
        <f>[1]!s_west_netprofit($A1017,YEAR($B$1)+1,$B$1,180)</f>
        <v>1462777778</v>
      </c>
      <c r="Y1017">
        <f>[1]!s_west_eps($A1017,YEAR($B$1)+1,$B$1,180)</f>
        <v>0.30230000615119901</v>
      </c>
      <c r="Z1017">
        <f>[1]!s_west_instnum_np($A1017,YEAR($B$1)+1,$B$1,180)</f>
        <v>9</v>
      </c>
      <c r="AA1017">
        <f>[1]!s_west_stdnetprofit($A1017,YEAR($B$1)+1,$B$1,180)</f>
        <v>145400118</v>
      </c>
      <c r="AB1017">
        <f>[1]!s_west_mediannetprofit($A1017,YEAR($B$1)+1,$B$1,180)</f>
        <v>1433000000</v>
      </c>
      <c r="AC1017">
        <f>[1]!s_west_maxnetprofit($A1017,YEAR($B$1)+1,$B$1,180)</f>
        <v>1723000000</v>
      </c>
      <c r="AD1017">
        <f>[1]!s_west_minnetprofit($A1017,YEAR($B$1)+1,$B$1,180)</f>
        <v>1274000000</v>
      </c>
      <c r="AE1017">
        <f>[1]!s_west_avgroe($A1017,YEAR($B$1),$B$1,180)</f>
        <v>3.1375000476837198</v>
      </c>
      <c r="AF1017">
        <f>IFERROR([1]!s_info_indexweight($A1017,$B$1,"000016.SH"),"")</f>
        <v>0</v>
      </c>
      <c r="AG1017">
        <f>IFERROR([1]!s_info_indexweight($A1017,$B$1,"000300.SH"),"")</f>
        <v>0.1038</v>
      </c>
      <c r="AH1017">
        <f>IFERROR([1]!s_info_indexweight($A1017,$B$1,"000905.SH"),"")</f>
        <v>0</v>
      </c>
      <c r="AI1017">
        <f>IFERROR([1]!s_info_indexweight($A1017,$B$1,"000852.SH"),"")</f>
        <v>0</v>
      </c>
    </row>
    <row r="1018" spans="1:35">
      <c r="A1018" t="s">
        <v>1050</v>
      </c>
      <c r="B1018">
        <f>[1]!s_dq_close($A1018,$B$1,3)</f>
        <v>7.64</v>
      </c>
      <c r="C1018">
        <f>[1]!s_dq_volume($A1018,$B$1)</f>
        <v>10061800</v>
      </c>
      <c r="D1018">
        <f>[1]!s_dq_amount($A1018,$B$1)</f>
        <v>77595451</v>
      </c>
      <c r="E1018">
        <f>[1]!s_dq_turn($A1018,$B$1)</f>
        <v>0.74677959611734301</v>
      </c>
      <c r="F1018">
        <f>[1]!S_VAL_MV($A1018,$B$1)</f>
        <v>10293820613.16</v>
      </c>
      <c r="G1018">
        <f>[1]!s_val_ev($A1018,$B$1)</f>
        <v>10293820613.16</v>
      </c>
      <c r="H1018">
        <f>[1]!s_val_ev1($A1018,$B$1)</f>
        <v>11686235531.83</v>
      </c>
      <c r="I1018">
        <f>IFERROR([1]!s_mq_amount($A1018,$B$1),"")</f>
        <v>155130115</v>
      </c>
      <c r="J1018">
        <f>[1]!s_val_pe_ttm($A1018,$B$1)</f>
        <v>48.312175750732401</v>
      </c>
      <c r="K1018">
        <f>[1]!s_val_pb_lf($A1018,$B$1)</f>
        <v>0.57531136274337802</v>
      </c>
      <c r="L1018">
        <f>[1]!s_val_dividendyield2($A1018,$B$1)</f>
        <v>5.4208145232939096</v>
      </c>
      <c r="M1018">
        <f>[1]!s_val_evtoebitda($A1018,$B$1)</f>
        <v>9.1319363775634095</v>
      </c>
      <c r="N1018">
        <f>[1]!s_risk_betar24($A1018,$B$1)</f>
        <v>0.76700001955032304</v>
      </c>
      <c r="O1018">
        <f>[1]!s_profitnotice_changeratio($A1018,$B$1)</f>
        <v>0</v>
      </c>
      <c r="P1018">
        <f>IFERROR([1]!i_pq_pctchange($A1018,TEXT(DATE(YEAR($B$1),1,1),"yyyy-mm-dd"),$B$1),"")</f>
        <v>-18.201284796573901</v>
      </c>
      <c r="Q1018">
        <f>[1]!s_west_netprofit($A1018,YEAR($B$1),$B$1,180)</f>
        <v>0</v>
      </c>
      <c r="R1018">
        <f>[1]!s_west_eps($A1018,YEAR($B$1),$B$1,180)</f>
        <v>0</v>
      </c>
      <c r="S1018">
        <f>[1]!s_west_instnum_np($A1018,YEAR($B$1),$B$1,180)</f>
        <v>0</v>
      </c>
      <c r="T1018">
        <f>[1]!s_west_stdnetprofit($A1018,YEAR($B$1),$B$1,180)</f>
        <v>0</v>
      </c>
      <c r="U1018">
        <f>[1]!s_west_mediannetprofit($A1018,YEAR($B$1),$B$1,180)</f>
        <v>0</v>
      </c>
      <c r="V1018">
        <f>[1]!s_west_maxnetprofit($A1018,YEAR($B$1),$B$1,180)</f>
        <v>0</v>
      </c>
      <c r="W1018">
        <f>[1]!s_west_minnetprofit($A1018,YEAR($B$1),$B$1,180)</f>
        <v>0</v>
      </c>
      <c r="X1018">
        <f>[1]!s_west_netprofit($A1018,YEAR($B$1)+1,$B$1,180)</f>
        <v>0</v>
      </c>
      <c r="Y1018">
        <f>[1]!s_west_eps($A1018,YEAR($B$1)+1,$B$1,180)</f>
        <v>0</v>
      </c>
      <c r="Z1018">
        <f>[1]!s_west_instnum_np($A1018,YEAR($B$1)+1,$B$1,180)</f>
        <v>0</v>
      </c>
      <c r="AA1018">
        <f>[1]!s_west_stdnetprofit($A1018,YEAR($B$1)+1,$B$1,180)</f>
        <v>0</v>
      </c>
      <c r="AB1018">
        <f>[1]!s_west_mediannetprofit($A1018,YEAR($B$1)+1,$B$1,180)</f>
        <v>0</v>
      </c>
      <c r="AC1018">
        <f>[1]!s_west_maxnetprofit($A1018,YEAR($B$1)+1,$B$1,180)</f>
        <v>0</v>
      </c>
      <c r="AD1018">
        <f>[1]!s_west_minnetprofit($A1018,YEAR($B$1)+1,$B$1,180)</f>
        <v>0</v>
      </c>
      <c r="AE1018">
        <f>[1]!s_west_avgroe($A1018,YEAR($B$1),$B$1,180)</f>
        <v>0</v>
      </c>
      <c r="AF1018">
        <f>IFERROR([1]!s_info_indexweight($A1018,$B$1,"000016.SH"),"")</f>
        <v>0</v>
      </c>
      <c r="AG1018">
        <f>IFERROR([1]!s_info_indexweight($A1018,$B$1,"000300.SH"),"")</f>
        <v>0</v>
      </c>
      <c r="AH1018">
        <f>IFERROR([1]!s_info_indexweight($A1018,$B$1,"000905.SH"),"")</f>
        <v>0</v>
      </c>
      <c r="AI1018">
        <f>IFERROR([1]!s_info_indexweight($A1018,$B$1,"000852.SH"),"")</f>
        <v>5.6000000000000001E-2</v>
      </c>
    </row>
    <row r="1019" spans="1:35">
      <c r="A1019" t="s">
        <v>1051</v>
      </c>
      <c r="B1019">
        <f>[1]!s_dq_close($A1019,$B$1,3)</f>
        <v>13.02</v>
      </c>
      <c r="C1019">
        <f>[1]!s_dq_volume($A1019,$B$1)</f>
        <v>10337504</v>
      </c>
      <c r="D1019">
        <f>[1]!s_dq_amount($A1019,$B$1)</f>
        <v>134035894</v>
      </c>
      <c r="E1019">
        <f>[1]!s_dq_turn($A1019,$B$1)</f>
        <v>0.271883389023652</v>
      </c>
      <c r="F1019">
        <f>[1]!S_VAL_MV($A1019,$B$1)</f>
        <v>65591472450</v>
      </c>
      <c r="G1019">
        <f>[1]!s_val_ev($A1019,$B$1)</f>
        <v>61385934765.599998</v>
      </c>
      <c r="H1019">
        <f>[1]!s_val_ev1($A1019,$B$1)</f>
        <v>92586583811.990005</v>
      </c>
      <c r="I1019">
        <f>IFERROR([1]!s_mq_amount($A1019,$B$1),"")</f>
        <v>307641841</v>
      </c>
      <c r="J1019">
        <f>[1]!s_val_pe_ttm($A1019,$B$1)</f>
        <v>13.8117828369141</v>
      </c>
      <c r="K1019">
        <f>[1]!s_val_pb_lf($A1019,$B$1)</f>
        <v>1.51348221302032</v>
      </c>
      <c r="L1019">
        <f>[1]!s_val_dividendyield2($A1019,$B$1)</f>
        <v>3.76344086021505</v>
      </c>
      <c r="M1019">
        <f>[1]!s_val_evtoebitda($A1019,$B$1)</f>
        <v>9.6423222067991397</v>
      </c>
      <c r="N1019">
        <f>[1]!s_risk_betar24($A1019,$B$1)</f>
        <v>-2.0999999251216702E-3</v>
      </c>
      <c r="O1019">
        <f>[1]!s_profitnotice_changeratio($A1019,$B$1)</f>
        <v>0</v>
      </c>
      <c r="P1019">
        <f>IFERROR([1]!i_pq_pctchange($A1019,TEXT(DATE(YEAR($B$1),1,1),"yyyy-mm-dd"),$B$1),"")</f>
        <v>7.5144508670520196</v>
      </c>
      <c r="Q1019">
        <f>[1]!s_west_netprofit($A1019,YEAR($B$1),$B$1,180)</f>
        <v>4816968571</v>
      </c>
      <c r="R1019">
        <f>[1]!s_west_eps($A1019,YEAR($B$1),$B$1,180)</f>
        <v>0.95620000362396196</v>
      </c>
      <c r="S1019">
        <f>[1]!s_west_instnum_np($A1019,YEAR($B$1),$B$1,180)</f>
        <v>7</v>
      </c>
      <c r="T1019">
        <f>[1]!s_west_stdnetprofit($A1019,YEAR($B$1),$B$1,180)</f>
        <v>92829774</v>
      </c>
      <c r="U1019">
        <f>[1]!s_west_mediannetprofit($A1019,YEAR($B$1),$B$1,180)</f>
        <v>4849000000</v>
      </c>
      <c r="V1019">
        <f>[1]!s_west_maxnetprofit($A1019,YEAR($B$1),$B$1,180)</f>
        <v>4955000000</v>
      </c>
      <c r="W1019">
        <f>[1]!s_west_minnetprofit($A1019,YEAR($B$1),$B$1,180)</f>
        <v>4705000000</v>
      </c>
      <c r="X1019">
        <f>[1]!s_west_netprofit($A1019,YEAR($B$1)+1,$B$1,180)</f>
        <v>4996011429</v>
      </c>
      <c r="Y1019">
        <f>[1]!s_west_eps($A1019,YEAR($B$1)+1,$B$1,180)</f>
        <v>0.99169999361038197</v>
      </c>
      <c r="Z1019">
        <f>[1]!s_west_instnum_np($A1019,YEAR($B$1)+1,$B$1,180)</f>
        <v>7</v>
      </c>
      <c r="AA1019">
        <f>[1]!s_west_stdnetprofit($A1019,YEAR($B$1)+1,$B$1,180)</f>
        <v>165105464</v>
      </c>
      <c r="AB1019">
        <f>[1]!s_west_mediannetprofit($A1019,YEAR($B$1)+1,$B$1,180)</f>
        <v>5014080000</v>
      </c>
      <c r="AC1019">
        <f>[1]!s_west_maxnetprofit($A1019,YEAR($B$1)+1,$B$1,180)</f>
        <v>5213000000</v>
      </c>
      <c r="AD1019">
        <f>[1]!s_west_minnetprofit($A1019,YEAR($B$1)+1,$B$1,180)</f>
        <v>4734000000</v>
      </c>
      <c r="AE1019">
        <f>[1]!s_west_avgroe($A1019,YEAR($B$1),$B$1,180)</f>
        <v>11.1199998855591</v>
      </c>
      <c r="AF1019">
        <f>IFERROR([1]!s_info_indexweight($A1019,$B$1,"000016.SH"),"")</f>
        <v>0</v>
      </c>
      <c r="AG1019">
        <f>IFERROR([1]!s_info_indexweight($A1019,$B$1,"000300.SH"),"")</f>
        <v>2.4299999999999999E-2</v>
      </c>
      <c r="AH1019">
        <f>IFERROR([1]!s_info_indexweight($A1019,$B$1,"000905.SH"),"")</f>
        <v>0</v>
      </c>
      <c r="AI1019">
        <f>IFERROR([1]!s_info_indexweight($A1019,$B$1,"000852.SH"),"")</f>
        <v>0</v>
      </c>
    </row>
    <row r="1020" spans="1:35">
      <c r="A1020" t="s">
        <v>1052</v>
      </c>
      <c r="B1020">
        <f>[1]!s_dq_close($A1020,$B$1,3)</f>
        <v>43.41</v>
      </c>
      <c r="C1020">
        <f>[1]!s_dq_volume($A1020,$B$1)</f>
        <v>69812059</v>
      </c>
      <c r="D1020">
        <f>[1]!s_dq_amount($A1020,$B$1)</f>
        <v>2964788014</v>
      </c>
      <c r="E1020">
        <f>[1]!s_dq_turn($A1020,$B$1)</f>
        <v>6.5088862094831601</v>
      </c>
      <c r="F1020">
        <f>[1]!S_VAL_MV($A1020,$B$1)</f>
        <v>55998883504.199997</v>
      </c>
      <c r="G1020">
        <f>[1]!s_val_ev($A1020,$B$1)</f>
        <v>55998883504.199997</v>
      </c>
      <c r="H1020">
        <f>[1]!s_val_ev1($A1020,$B$1)</f>
        <v>59400916589.970001</v>
      </c>
      <c r="I1020">
        <f>IFERROR([1]!s_mq_amount($A1020,$B$1),"")</f>
        <v>5141401159</v>
      </c>
      <c r="J1020">
        <f>[1]!s_val_pe_ttm($A1020,$B$1)</f>
        <v>35.719387054443402</v>
      </c>
      <c r="K1020">
        <f>[1]!s_val_pb_lf($A1020,$B$1)</f>
        <v>3.0137102603912398</v>
      </c>
      <c r="L1020">
        <f>[1]!s_val_dividendyield2($A1020,$B$1)</f>
        <v>0.65885740612762</v>
      </c>
      <c r="M1020">
        <f>[1]!s_val_evtoebitda($A1020,$B$1)</f>
        <v>16.756677088398401</v>
      </c>
      <c r="N1020">
        <f>[1]!s_risk_betar24($A1020,$B$1)</f>
        <v>1.5066000223159799</v>
      </c>
      <c r="O1020">
        <f>[1]!s_profitnotice_changeratio($A1020,$B$1)</f>
        <v>0</v>
      </c>
      <c r="P1020">
        <f>IFERROR([1]!i_pq_pctchange($A1020,TEXT(DATE(YEAR($B$1),1,1),"yyyy-mm-dd"),$B$1),"")</f>
        <v>35.826032540675797</v>
      </c>
      <c r="Q1020">
        <f>[1]!s_west_netprofit($A1020,YEAR($B$1),$B$1,180)</f>
        <v>2183621000</v>
      </c>
      <c r="R1020">
        <f>[1]!s_west_eps($A1020,YEAR($B$1),$B$1,180)</f>
        <v>1.69270002841949</v>
      </c>
      <c r="S1020">
        <f>[1]!s_west_instnum_np($A1020,YEAR($B$1),$B$1,180)</f>
        <v>10</v>
      </c>
      <c r="T1020">
        <f>[1]!s_west_stdnetprofit($A1020,YEAR($B$1),$B$1,180)</f>
        <v>354601054</v>
      </c>
      <c r="U1020">
        <f>[1]!s_west_mediannetprofit($A1020,YEAR($B$1),$B$1,180)</f>
        <v>2185605000</v>
      </c>
      <c r="V1020">
        <f>[1]!s_west_maxnetprofit($A1020,YEAR($B$1),$B$1,180)</f>
        <v>2889000000</v>
      </c>
      <c r="W1020">
        <f>[1]!s_west_minnetprofit($A1020,YEAR($B$1),$B$1,180)</f>
        <v>1678000000</v>
      </c>
      <c r="X1020">
        <f>[1]!s_west_netprofit($A1020,YEAR($B$1)+1,$B$1,180)</f>
        <v>2551432000</v>
      </c>
      <c r="Y1020">
        <f>[1]!s_west_eps($A1020,YEAR($B$1)+1,$B$1,180)</f>
        <v>1.97790002822876</v>
      </c>
      <c r="Z1020">
        <f>[1]!s_west_instnum_np($A1020,YEAR($B$1)+1,$B$1,180)</f>
        <v>10</v>
      </c>
      <c r="AA1020">
        <f>[1]!s_west_stdnetprofit($A1020,YEAR($B$1)+1,$B$1,180)</f>
        <v>392319620</v>
      </c>
      <c r="AB1020">
        <f>[1]!s_west_mediannetprofit($A1020,YEAR($B$1)+1,$B$1,180)</f>
        <v>2580160000</v>
      </c>
      <c r="AC1020">
        <f>[1]!s_west_maxnetprofit($A1020,YEAR($B$1)+1,$B$1,180)</f>
        <v>3206000000</v>
      </c>
      <c r="AD1020">
        <f>[1]!s_west_minnetprofit($A1020,YEAR($B$1)+1,$B$1,180)</f>
        <v>1942000000</v>
      </c>
      <c r="AE1020">
        <f>[1]!s_west_avgroe($A1020,YEAR($B$1),$B$1,180)</f>
        <v>10.798999786376999</v>
      </c>
      <c r="AF1020">
        <f>IFERROR([1]!s_info_indexweight($A1020,$B$1,"000016.SH"),"")</f>
        <v>0</v>
      </c>
      <c r="AG1020">
        <f>IFERROR([1]!s_info_indexweight($A1020,$B$1,"000300.SH"),"")</f>
        <v>0</v>
      </c>
      <c r="AH1020">
        <f>IFERROR([1]!s_info_indexweight($A1020,$B$1,"000905.SH"),"")</f>
        <v>0.189</v>
      </c>
      <c r="AI1020">
        <f>IFERROR([1]!s_info_indexweight($A1020,$B$1,"000852.SH"),"")</f>
        <v>0</v>
      </c>
    </row>
    <row r="1021" spans="1:35">
      <c r="A1021" t="s">
        <v>1053</v>
      </c>
      <c r="B1021">
        <f>[1]!s_dq_close($A1021,$B$1,3)</f>
        <v>10.119999999999999</v>
      </c>
      <c r="C1021">
        <f>[1]!s_dq_volume($A1021,$B$1)</f>
        <v>10213054</v>
      </c>
      <c r="D1021">
        <f>[1]!s_dq_amount($A1021,$B$1)</f>
        <v>103996851</v>
      </c>
      <c r="E1021">
        <f>[1]!s_dq_turn($A1021,$B$1)</f>
        <v>0.55825713178351499</v>
      </c>
      <c r="F1021">
        <f>[1]!S_VAL_MV($A1021,$B$1)</f>
        <v>18514068266.32</v>
      </c>
      <c r="G1021">
        <f>[1]!s_val_ev($A1021,$B$1)</f>
        <v>18514068266.32</v>
      </c>
      <c r="H1021">
        <f>[1]!s_val_ev1($A1021,$B$1)</f>
        <v>22421165059.119999</v>
      </c>
      <c r="I1021">
        <f>IFERROR([1]!s_mq_amount($A1021,$B$1),"")</f>
        <v>233385027</v>
      </c>
      <c r="J1021">
        <f>[1]!s_val_pe_ttm($A1021,$B$1)</f>
        <v>14.082023620605501</v>
      </c>
      <c r="K1021">
        <f>[1]!s_val_pb_lf($A1021,$B$1)</f>
        <v>1.18596804141998</v>
      </c>
      <c r="L1021">
        <f>[1]!s_val_dividendyield2($A1021,$B$1)</f>
        <v>1.97628458498024</v>
      </c>
      <c r="M1021">
        <f>[1]!s_val_evtoebitda($A1021,$B$1)</f>
        <v>2.4558320479040701</v>
      </c>
      <c r="N1021">
        <f>[1]!s_risk_betar24($A1021,$B$1)</f>
        <v>0.95850002765655495</v>
      </c>
      <c r="O1021">
        <f>[1]!s_profitnotice_changeratio($A1021,$B$1)</f>
        <v>0</v>
      </c>
      <c r="P1021">
        <f>IFERROR([1]!i_pq_pctchange($A1021,TEXT(DATE(YEAR($B$1),1,1),"yyyy-mm-dd"),$B$1),"")</f>
        <v>-12.380952380952399</v>
      </c>
      <c r="Q1021">
        <f>[1]!s_west_netprofit($A1021,YEAR($B$1),$B$1,180)</f>
        <v>1453712000</v>
      </c>
      <c r="R1021">
        <f>[1]!s_west_eps($A1021,YEAR($B$1),$B$1,180)</f>
        <v>0.794600009918213</v>
      </c>
      <c r="S1021">
        <f>[1]!s_west_instnum_np($A1021,YEAR($B$1),$B$1,180)</f>
        <v>5</v>
      </c>
      <c r="T1021">
        <f>[1]!s_west_stdnetprofit($A1021,YEAR($B$1),$B$1,180)</f>
        <v>41816202</v>
      </c>
      <c r="U1021">
        <f>[1]!s_west_mediannetprofit($A1021,YEAR($B$1),$B$1,180)</f>
        <v>1459000000</v>
      </c>
      <c r="V1021">
        <f>[1]!s_west_maxnetprofit($A1021,YEAR($B$1),$B$1,180)</f>
        <v>1508560000</v>
      </c>
      <c r="W1021">
        <f>[1]!s_west_minnetprofit($A1021,YEAR($B$1),$B$1,180)</f>
        <v>1401000000</v>
      </c>
      <c r="X1021">
        <f>[1]!s_west_netprofit($A1021,YEAR($B$1)+1,$B$1,180)</f>
        <v>1561272000</v>
      </c>
      <c r="Y1021">
        <f>[1]!s_west_eps($A1021,YEAR($B$1)+1,$B$1,180)</f>
        <v>0.85339999198913596</v>
      </c>
      <c r="Z1021">
        <f>[1]!s_west_instnum_np($A1021,YEAR($B$1)+1,$B$1,180)</f>
        <v>5</v>
      </c>
      <c r="AA1021">
        <f>[1]!s_west_stdnetprofit($A1021,YEAR($B$1)+1,$B$1,180)</f>
        <v>52845529</v>
      </c>
      <c r="AB1021">
        <f>[1]!s_west_mediannetprofit($A1021,YEAR($B$1)+1,$B$1,180)</f>
        <v>1536000000</v>
      </c>
      <c r="AC1021">
        <f>[1]!s_west_maxnetprofit($A1021,YEAR($B$1)+1,$B$1,180)</f>
        <v>1633360000</v>
      </c>
      <c r="AD1021">
        <f>[1]!s_west_minnetprofit($A1021,YEAR($B$1)+1,$B$1,180)</f>
        <v>1506000000</v>
      </c>
      <c r="AE1021">
        <f>[1]!s_west_avgroe($A1021,YEAR($B$1),$B$1,180)</f>
        <v>9.5799999237060494</v>
      </c>
      <c r="AF1021">
        <f>IFERROR([1]!s_info_indexweight($A1021,$B$1,"000016.SH"),"")</f>
        <v>0</v>
      </c>
      <c r="AG1021">
        <f>IFERROR([1]!s_info_indexweight($A1021,$B$1,"000300.SH"),"")</f>
        <v>0</v>
      </c>
      <c r="AH1021">
        <f>IFERROR([1]!s_info_indexweight($A1021,$B$1,"000905.SH"),"")</f>
        <v>0.106</v>
      </c>
      <c r="AI1021">
        <f>IFERROR([1]!s_info_indexweight($A1021,$B$1,"000852.SH"),"")</f>
        <v>0</v>
      </c>
    </row>
    <row r="1022" spans="1:35">
      <c r="A1022" t="s">
        <v>1054</v>
      </c>
      <c r="B1022">
        <f>[1]!s_dq_close($A1022,$B$1,3)</f>
        <v>17.77</v>
      </c>
      <c r="C1022">
        <f>[1]!s_dq_volume($A1022,$B$1)</f>
        <v>18205059</v>
      </c>
      <c r="D1022">
        <f>[1]!s_dq_amount($A1022,$B$1)</f>
        <v>328581649</v>
      </c>
      <c r="E1022">
        <f>[1]!s_dq_turn($A1022,$B$1)</f>
        <v>1.4334169628571201</v>
      </c>
      <c r="F1022">
        <f>[1]!S_VAL_MV($A1022,$B$1)</f>
        <v>22568722626.610001</v>
      </c>
      <c r="G1022">
        <f>[1]!s_val_ev($A1022,$B$1)</f>
        <v>22568722626.610001</v>
      </c>
      <c r="H1022">
        <f>[1]!s_val_ev1($A1022,$B$1)</f>
        <v>27866978509.360001</v>
      </c>
      <c r="I1022">
        <f>IFERROR([1]!s_mq_amount($A1022,$B$1),"")</f>
        <v>556204742</v>
      </c>
      <c r="J1022">
        <f>[1]!s_val_pe_ttm($A1022,$B$1)</f>
        <v>19.2676792144775</v>
      </c>
      <c r="K1022">
        <f>[1]!s_val_pb_lf($A1022,$B$1)</f>
        <v>2.1016438007354701</v>
      </c>
      <c r="L1022">
        <f>[1]!s_val_dividendyield2($A1022,$B$1)</f>
        <v>2.1348119283096998</v>
      </c>
      <c r="M1022">
        <f>[1]!s_val_evtoebitda($A1022,$B$1)</f>
        <v>13.900131172832999</v>
      </c>
      <c r="N1022">
        <f>[1]!s_risk_betar24($A1022,$B$1)</f>
        <v>0.84780001640319802</v>
      </c>
      <c r="O1022">
        <f>[1]!s_profitnotice_changeratio($A1022,$B$1)</f>
        <v>0</v>
      </c>
      <c r="P1022">
        <f>IFERROR([1]!i_pq_pctchange($A1022,TEXT(DATE(YEAR($B$1),1,1),"yyyy-mm-dd"),$B$1),"")</f>
        <v>11.237686631639701</v>
      </c>
      <c r="Q1022">
        <f>[1]!s_west_netprofit($A1022,YEAR($B$1),$B$1,180)</f>
        <v>1458918571</v>
      </c>
      <c r="R1022">
        <f>[1]!s_west_eps($A1022,YEAR($B$1),$B$1,180)</f>
        <v>1.1486999988555899</v>
      </c>
      <c r="S1022">
        <f>[1]!s_west_instnum_np($A1022,YEAR($B$1),$B$1,180)</f>
        <v>7</v>
      </c>
      <c r="T1022">
        <f>[1]!s_west_stdnetprofit($A1022,YEAR($B$1),$B$1,180)</f>
        <v>59669113</v>
      </c>
      <c r="U1022">
        <f>[1]!s_west_mediannetprofit($A1022,YEAR($B$1),$B$1,180)</f>
        <v>1432000000</v>
      </c>
      <c r="V1022">
        <f>[1]!s_west_maxnetprofit($A1022,YEAR($B$1),$B$1,180)</f>
        <v>1536000000</v>
      </c>
      <c r="W1022">
        <f>[1]!s_west_minnetprofit($A1022,YEAR($B$1),$B$1,180)</f>
        <v>1403000000</v>
      </c>
      <c r="X1022">
        <f>[1]!s_west_netprofit($A1022,YEAR($B$1)+1,$B$1,180)</f>
        <v>1757402857</v>
      </c>
      <c r="Y1022">
        <f>[1]!s_west_eps($A1022,YEAR($B$1)+1,$B$1,180)</f>
        <v>1.38370001316071</v>
      </c>
      <c r="Z1022">
        <f>[1]!s_west_instnum_np($A1022,YEAR($B$1)+1,$B$1,180)</f>
        <v>7</v>
      </c>
      <c r="AA1022">
        <f>[1]!s_west_stdnetprofit($A1022,YEAR($B$1)+1,$B$1,180)</f>
        <v>101334016</v>
      </c>
      <c r="AB1022">
        <f>[1]!s_west_mediannetprofit($A1022,YEAR($B$1)+1,$B$1,180)</f>
        <v>1746820000</v>
      </c>
      <c r="AC1022">
        <f>[1]!s_west_maxnetprofit($A1022,YEAR($B$1)+1,$B$1,180)</f>
        <v>1950000000</v>
      </c>
      <c r="AD1022">
        <f>[1]!s_west_minnetprofit($A1022,YEAR($B$1)+1,$B$1,180)</f>
        <v>1624000000</v>
      </c>
      <c r="AE1022">
        <f>[1]!s_west_avgroe($A1022,YEAR($B$1),$B$1,180)</f>
        <v>12.337100028991699</v>
      </c>
      <c r="AF1022">
        <f>IFERROR([1]!s_info_indexweight($A1022,$B$1,"000016.SH"),"")</f>
        <v>0</v>
      </c>
      <c r="AG1022">
        <f>IFERROR([1]!s_info_indexweight($A1022,$B$1,"000300.SH"),"")</f>
        <v>0</v>
      </c>
      <c r="AH1022">
        <f>IFERROR([1]!s_info_indexweight($A1022,$B$1,"000905.SH"),"")</f>
        <v>0</v>
      </c>
      <c r="AI1022">
        <f>IFERROR([1]!s_info_indexweight($A1022,$B$1,"000852.SH"),"")</f>
        <v>0.20399999999999999</v>
      </c>
    </row>
    <row r="1023" spans="1:35">
      <c r="A1023" t="s">
        <v>1055</v>
      </c>
      <c r="B1023">
        <f>[1]!s_dq_close($A1023,$B$1,3)</f>
        <v>25.28</v>
      </c>
      <c r="C1023">
        <f>[1]!s_dq_volume($A1023,$B$1)</f>
        <v>8246800</v>
      </c>
      <c r="D1023">
        <f>[1]!s_dq_amount($A1023,$B$1)</f>
        <v>210522155</v>
      </c>
      <c r="E1023">
        <f>[1]!s_dq_turn($A1023,$B$1)</f>
        <v>1.9149657494485099</v>
      </c>
      <c r="F1023">
        <f>[1]!S_VAL_MV($A1023,$B$1)</f>
        <v>10886832000</v>
      </c>
      <c r="G1023">
        <f>[1]!s_val_ev($A1023,$B$1)</f>
        <v>10886832000</v>
      </c>
      <c r="H1023">
        <f>[1]!s_val_ev1($A1023,$B$1)</f>
        <v>13761772908.52</v>
      </c>
      <c r="I1023">
        <f>IFERROR([1]!s_mq_amount($A1023,$B$1),"")</f>
        <v>354697919</v>
      </c>
      <c r="J1023">
        <f>[1]!s_val_pe_ttm($A1023,$B$1)</f>
        <v>19.449131011962901</v>
      </c>
      <c r="K1023">
        <f>[1]!s_val_pb_lf($A1023,$B$1)</f>
        <v>2.6047747135162398</v>
      </c>
      <c r="L1023">
        <f>[1]!s_val_dividendyield2($A1023,$B$1)</f>
        <v>2.1756329113924102</v>
      </c>
      <c r="M1023">
        <f>[1]!s_val_evtoebitda($A1023,$B$1)</f>
        <v>14.050710146479901</v>
      </c>
      <c r="N1023">
        <f>[1]!s_risk_betar24($A1023,$B$1)</f>
        <v>1.19120001792908</v>
      </c>
      <c r="O1023">
        <f>[1]!s_profitnotice_changeratio($A1023,$B$1)</f>
        <v>0</v>
      </c>
      <c r="P1023">
        <f>IFERROR([1]!i_pq_pctchange($A1023,TEXT(DATE(YEAR($B$1),1,1),"yyyy-mm-dd"),$B$1),"")</f>
        <v>0</v>
      </c>
      <c r="Q1023">
        <f>[1]!s_west_netprofit($A1023,YEAR($B$1),$B$1,180)</f>
        <v>800833333</v>
      </c>
      <c r="R1023">
        <f>[1]!s_west_eps($A1023,YEAR($B$1),$B$1,180)</f>
        <v>1.8595999479293801</v>
      </c>
      <c r="S1023">
        <f>[1]!s_west_instnum_np($A1023,YEAR($B$1),$B$1,180)</f>
        <v>6</v>
      </c>
      <c r="T1023">
        <f>[1]!s_west_stdnetprofit($A1023,YEAR($B$1),$B$1,180)</f>
        <v>36107709</v>
      </c>
      <c r="U1023">
        <f>[1]!s_west_mediannetprofit($A1023,YEAR($B$1),$B$1,180)</f>
        <v>813500000</v>
      </c>
      <c r="V1023">
        <f>[1]!s_west_maxnetprofit($A1023,YEAR($B$1),$B$1,180)</f>
        <v>836000000</v>
      </c>
      <c r="W1023">
        <f>[1]!s_west_minnetprofit($A1023,YEAR($B$1),$B$1,180)</f>
        <v>741000000</v>
      </c>
      <c r="X1023">
        <f>[1]!s_west_netprofit($A1023,YEAR($B$1)+1,$B$1,180)</f>
        <v>988333333</v>
      </c>
      <c r="Y1023">
        <f>[1]!s_west_eps($A1023,YEAR($B$1)+1,$B$1,180)</f>
        <v>2.2950000762939502</v>
      </c>
      <c r="Z1023">
        <f>[1]!s_west_instnum_np($A1023,YEAR($B$1)+1,$B$1,180)</f>
        <v>6</v>
      </c>
      <c r="AA1023">
        <f>[1]!s_west_stdnetprofit($A1023,YEAR($B$1)+1,$B$1,180)</f>
        <v>110195584</v>
      </c>
      <c r="AB1023">
        <f>[1]!s_west_mediannetprofit($A1023,YEAR($B$1)+1,$B$1,180)</f>
        <v>985500000</v>
      </c>
      <c r="AC1023">
        <f>[1]!s_west_maxnetprofit($A1023,YEAR($B$1)+1,$B$1,180)</f>
        <v>1183000000</v>
      </c>
      <c r="AD1023">
        <f>[1]!s_west_minnetprofit($A1023,YEAR($B$1)+1,$B$1,180)</f>
        <v>871000000</v>
      </c>
      <c r="AE1023">
        <f>[1]!s_west_avgroe($A1023,YEAR($B$1),$B$1,180)</f>
        <v>17.813299179077099</v>
      </c>
      <c r="AF1023">
        <f>IFERROR([1]!s_info_indexweight($A1023,$B$1,"000016.SH"),"")</f>
        <v>0</v>
      </c>
      <c r="AG1023">
        <f>IFERROR([1]!s_info_indexweight($A1023,$B$1,"000300.SH"),"")</f>
        <v>0</v>
      </c>
      <c r="AH1023">
        <f>IFERROR([1]!s_info_indexweight($A1023,$B$1,"000905.SH"),"")</f>
        <v>0</v>
      </c>
      <c r="AI1023">
        <f>IFERROR([1]!s_info_indexweight($A1023,$B$1,"000852.SH"),"")</f>
        <v>9.0999999999999998E-2</v>
      </c>
    </row>
    <row r="1024" spans="1:35">
      <c r="A1024" t="s">
        <v>1056</v>
      </c>
      <c r="B1024">
        <f>[1]!s_dq_close($A1024,$B$1,3)</f>
        <v>4.82</v>
      </c>
      <c r="C1024">
        <f>[1]!s_dq_volume($A1024,$B$1)</f>
        <v>24179340</v>
      </c>
      <c r="D1024">
        <f>[1]!s_dq_amount($A1024,$B$1)</f>
        <v>116922078</v>
      </c>
      <c r="E1024">
        <f>[1]!s_dq_turn($A1024,$B$1)</f>
        <v>0.53754975823263096</v>
      </c>
      <c r="F1024">
        <f>[1]!S_VAL_MV($A1024,$B$1)</f>
        <v>21680675512.380001</v>
      </c>
      <c r="G1024">
        <f>[1]!s_val_ev($A1024,$B$1)</f>
        <v>21680675512.380001</v>
      </c>
      <c r="H1024">
        <f>[1]!s_val_ev1($A1024,$B$1)</f>
        <v>89455439703.949997</v>
      </c>
      <c r="I1024">
        <f>IFERROR([1]!s_mq_amount($A1024,$B$1),"")</f>
        <v>276483860</v>
      </c>
      <c r="J1024">
        <f>[1]!s_val_pe_ttm($A1024,$B$1)</f>
        <v>41.072872161865199</v>
      </c>
      <c r="K1024">
        <f>[1]!s_val_pb_lf($A1024,$B$1)</f>
        <v>0.51080715656280495</v>
      </c>
      <c r="L1024">
        <f>[1]!s_val_dividendyield2($A1024,$B$1)</f>
        <v>0.12448132780083</v>
      </c>
      <c r="M1024">
        <f>[1]!s_val_evtoebitda($A1024,$B$1)</f>
        <v>48.386304500039699</v>
      </c>
      <c r="N1024">
        <f>[1]!s_risk_betar24($A1024,$B$1)</f>
        <v>2.4621000289917001</v>
      </c>
      <c r="O1024">
        <f>[1]!s_profitnotice_changeratio($A1024,$B$1)</f>
        <v>0</v>
      </c>
      <c r="P1024">
        <f>IFERROR([1]!i_pq_pctchange($A1024,TEXT(DATE(YEAR($B$1),1,1),"yyyy-mm-dd"),$B$1),"")</f>
        <v>-13.153153153153101</v>
      </c>
      <c r="Q1024">
        <f>[1]!s_west_netprofit($A1024,YEAR($B$1),$B$1,180)</f>
        <v>0</v>
      </c>
      <c r="R1024">
        <f>[1]!s_west_eps($A1024,YEAR($B$1),$B$1,180)</f>
        <v>0</v>
      </c>
      <c r="S1024">
        <f>[1]!s_west_instnum_np($A1024,YEAR($B$1),$B$1,180)</f>
        <v>0</v>
      </c>
      <c r="T1024">
        <f>[1]!s_west_stdnetprofit($A1024,YEAR($B$1),$B$1,180)</f>
        <v>0</v>
      </c>
      <c r="U1024">
        <f>[1]!s_west_mediannetprofit($A1024,YEAR($B$1),$B$1,180)</f>
        <v>0</v>
      </c>
      <c r="V1024">
        <f>[1]!s_west_maxnetprofit($A1024,YEAR($B$1),$B$1,180)</f>
        <v>0</v>
      </c>
      <c r="W1024">
        <f>[1]!s_west_minnetprofit($A1024,YEAR($B$1),$B$1,180)</f>
        <v>0</v>
      </c>
      <c r="X1024">
        <f>[1]!s_west_netprofit($A1024,YEAR($B$1)+1,$B$1,180)</f>
        <v>0</v>
      </c>
      <c r="Y1024">
        <f>[1]!s_west_eps($A1024,YEAR($B$1)+1,$B$1,180)</f>
        <v>0</v>
      </c>
      <c r="Z1024">
        <f>[1]!s_west_instnum_np($A1024,YEAR($B$1)+1,$B$1,180)</f>
        <v>0</v>
      </c>
      <c r="AA1024">
        <f>[1]!s_west_stdnetprofit($A1024,YEAR($B$1)+1,$B$1,180)</f>
        <v>0</v>
      </c>
      <c r="AB1024">
        <f>[1]!s_west_mediannetprofit($A1024,YEAR($B$1)+1,$B$1,180)</f>
        <v>0</v>
      </c>
      <c r="AC1024">
        <f>[1]!s_west_maxnetprofit($A1024,YEAR($B$1)+1,$B$1,180)</f>
        <v>0</v>
      </c>
      <c r="AD1024">
        <f>[1]!s_west_minnetprofit($A1024,YEAR($B$1)+1,$B$1,180)</f>
        <v>0</v>
      </c>
      <c r="AE1024">
        <f>[1]!s_west_avgroe($A1024,YEAR($B$1),$B$1,180)</f>
        <v>0</v>
      </c>
      <c r="AF1024">
        <f>IFERROR([1]!s_info_indexweight($A1024,$B$1,"000016.SH"),"")</f>
        <v>0</v>
      </c>
      <c r="AG1024">
        <f>IFERROR([1]!s_info_indexweight($A1024,$B$1,"000300.SH"),"")</f>
        <v>0</v>
      </c>
      <c r="AH1024">
        <f>IFERROR([1]!s_info_indexweight($A1024,$B$1,"000905.SH"),"")</f>
        <v>0.10199999999999999</v>
      </c>
      <c r="AI1024">
        <f>IFERROR([1]!s_info_indexweight($A1024,$B$1,"000852.SH"),"")</f>
        <v>0</v>
      </c>
    </row>
    <row r="1025" spans="1:35">
      <c r="A1025" t="s">
        <v>1057</v>
      </c>
      <c r="B1025">
        <f>[1]!s_dq_close($A1025,$B$1,3)</f>
        <v>22.42</v>
      </c>
      <c r="C1025">
        <f>[1]!s_dq_volume($A1025,$B$1)</f>
        <v>51305993</v>
      </c>
      <c r="D1025">
        <f>[1]!s_dq_amount($A1025,$B$1)</f>
        <v>1130522073</v>
      </c>
      <c r="E1025">
        <f>[1]!s_dq_turn($A1025,$B$1)</f>
        <v>2.9270433183814601</v>
      </c>
      <c r="F1025">
        <f>[1]!S_VAL_MV($A1025,$B$1)</f>
        <v>39298371699.400002</v>
      </c>
      <c r="G1025">
        <f>[1]!s_val_ev($A1025,$B$1)</f>
        <v>39298371699.400002</v>
      </c>
      <c r="H1025">
        <f>[1]!s_val_ev1($A1025,$B$1)</f>
        <v>45405146482.410004</v>
      </c>
      <c r="I1025">
        <f>IFERROR([1]!s_mq_amount($A1025,$B$1),"")</f>
        <v>1781102606</v>
      </c>
      <c r="J1025">
        <f>[1]!s_val_pe_ttm($A1025,$B$1)</f>
        <v>39.376449584960902</v>
      </c>
      <c r="K1025">
        <f>[1]!s_val_pb_lf($A1025,$B$1)</f>
        <v>3.05370998382568</v>
      </c>
      <c r="L1025">
        <f>[1]!s_val_dividendyield2($A1025,$B$1)</f>
        <v>0.66904549509366595</v>
      </c>
      <c r="M1025">
        <f>[1]!s_val_evtoebitda($A1025,$B$1)</f>
        <v>30.219529860550399</v>
      </c>
      <c r="N1025">
        <f>[1]!s_risk_betar24($A1025,$B$1)</f>
        <v>2.59800004959106</v>
      </c>
      <c r="O1025">
        <f>[1]!s_profitnotice_changeratio($A1025,$B$1)</f>
        <v>0</v>
      </c>
      <c r="P1025">
        <f>IFERROR([1]!i_pq_pctchange($A1025,TEXT(DATE(YEAR($B$1),1,1),"yyyy-mm-dd"),$B$1),"")</f>
        <v>4.1337668369716596</v>
      </c>
      <c r="Q1025">
        <f>[1]!s_west_netprofit($A1025,YEAR($B$1),$B$1,180)</f>
        <v>1354000000</v>
      </c>
      <c r="R1025">
        <f>[1]!s_west_eps($A1025,YEAR($B$1),$B$1,180)</f>
        <v>0.77249997854232799</v>
      </c>
      <c r="S1025">
        <f>[1]!s_west_instnum_np($A1025,YEAR($B$1),$B$1,180)</f>
        <v>1</v>
      </c>
      <c r="T1025">
        <f>[1]!s_west_stdnetprofit($A1025,YEAR($B$1),$B$1,180)</f>
        <v>0</v>
      </c>
      <c r="U1025">
        <f>[1]!s_west_mediannetprofit($A1025,YEAR($B$1),$B$1,180)</f>
        <v>1354000000</v>
      </c>
      <c r="V1025">
        <f>[1]!s_west_maxnetprofit($A1025,YEAR($B$1),$B$1,180)</f>
        <v>1354000000</v>
      </c>
      <c r="W1025">
        <f>[1]!s_west_minnetprofit($A1025,YEAR($B$1),$B$1,180)</f>
        <v>1354000000</v>
      </c>
      <c r="X1025">
        <f>[1]!s_west_netprofit($A1025,YEAR($B$1)+1,$B$1,180)</f>
        <v>1711000000</v>
      </c>
      <c r="Y1025">
        <f>[1]!s_west_eps($A1025,YEAR($B$1)+1,$B$1,180)</f>
        <v>0.97610002756118797</v>
      </c>
      <c r="Z1025">
        <f>[1]!s_west_instnum_np($A1025,YEAR($B$1)+1,$B$1,180)</f>
        <v>1</v>
      </c>
      <c r="AA1025">
        <f>[1]!s_west_stdnetprofit($A1025,YEAR($B$1)+1,$B$1,180)</f>
        <v>0</v>
      </c>
      <c r="AB1025">
        <f>[1]!s_west_mediannetprofit($A1025,YEAR($B$1)+1,$B$1,180)</f>
        <v>1711000000</v>
      </c>
      <c r="AC1025">
        <f>[1]!s_west_maxnetprofit($A1025,YEAR($B$1)+1,$B$1,180)</f>
        <v>1711000000</v>
      </c>
      <c r="AD1025">
        <f>[1]!s_west_minnetprofit($A1025,YEAR($B$1)+1,$B$1,180)</f>
        <v>1711000000</v>
      </c>
      <c r="AE1025">
        <f>[1]!s_west_avgroe($A1025,YEAR($B$1),$B$1,180)</f>
        <v>10.210000038146999</v>
      </c>
      <c r="AF1025">
        <f>IFERROR([1]!s_info_indexweight($A1025,$B$1,"000016.SH"),"")</f>
        <v>0</v>
      </c>
      <c r="AG1025">
        <f>IFERROR([1]!s_info_indexweight($A1025,$B$1,"000300.SH"),"")</f>
        <v>0</v>
      </c>
      <c r="AH1025">
        <f>IFERROR([1]!s_info_indexweight($A1025,$B$1,"000905.SH"),"")</f>
        <v>0.29099999999999998</v>
      </c>
      <c r="AI1025">
        <f>IFERROR([1]!s_info_indexweight($A1025,$B$1,"000852.SH"),"")</f>
        <v>0</v>
      </c>
    </row>
    <row r="1026" spans="1:35">
      <c r="A1026" t="s">
        <v>1058</v>
      </c>
      <c r="B1026">
        <f>[1]!s_dq_close($A1026,$B$1,3)</f>
        <v>5.88</v>
      </c>
      <c r="C1026">
        <f>[1]!s_dq_volume($A1026,$B$1)</f>
        <v>68593900</v>
      </c>
      <c r="D1026">
        <f>[1]!s_dq_amount($A1026,$B$1)</f>
        <v>408069743</v>
      </c>
      <c r="E1026">
        <f>[1]!s_dq_turn($A1026,$B$1)</f>
        <v>3.1954301933107101</v>
      </c>
      <c r="F1026">
        <f>[1]!S_VAL_MV($A1026,$B$1)</f>
        <v>12622154376.719999</v>
      </c>
      <c r="G1026">
        <f>[1]!s_val_ev($A1026,$B$1)</f>
        <v>12622154376.719999</v>
      </c>
      <c r="H1026">
        <f>[1]!s_val_ev1($A1026,$B$1)</f>
        <v>39017465638.75</v>
      </c>
      <c r="I1026">
        <f>IFERROR([1]!s_mq_amount($A1026,$B$1),"")</f>
        <v>938787412</v>
      </c>
      <c r="J1026">
        <f>[1]!s_val_pe_ttm($A1026,$B$1)</f>
        <v>26.329309463501001</v>
      </c>
      <c r="K1026">
        <f>[1]!s_val_pb_lf($A1026,$B$1)</f>
        <v>1.1782135963439899</v>
      </c>
      <c r="L1026">
        <f>[1]!s_val_dividendyield2($A1026,$B$1)</f>
        <v>0.68027210884353795</v>
      </c>
      <c r="M1026">
        <f>[1]!s_val_evtoebitda($A1026,$B$1)</f>
        <v>15.863011968461899</v>
      </c>
      <c r="N1026">
        <f>[1]!s_risk_betar24($A1026,$B$1)</f>
        <v>0.79379999637603804</v>
      </c>
      <c r="O1026">
        <f>[1]!s_profitnotice_changeratio($A1026,$B$1)</f>
        <v>0</v>
      </c>
      <c r="P1026">
        <f>IFERROR([1]!i_pq_pctchange($A1026,TEXT(DATE(YEAR($B$1),1,1),"yyyy-mm-dd"),$B$1),"")</f>
        <v>26.1802575107296</v>
      </c>
      <c r="Q1026">
        <f>[1]!s_west_netprofit($A1026,YEAR($B$1),$B$1,180)</f>
        <v>533250000</v>
      </c>
      <c r="R1026">
        <f>[1]!s_west_eps($A1026,YEAR($B$1),$B$1,180)</f>
        <v>0.248400002717972</v>
      </c>
      <c r="S1026">
        <f>[1]!s_west_instnum_np($A1026,YEAR($B$1),$B$1,180)</f>
        <v>4</v>
      </c>
      <c r="T1026">
        <f>[1]!s_west_stdnetprofit($A1026,YEAR($B$1),$B$1,180)</f>
        <v>140658866</v>
      </c>
      <c r="U1026">
        <f>[1]!s_west_mediannetprofit($A1026,YEAR($B$1),$B$1,180)</f>
        <v>551000000</v>
      </c>
      <c r="V1026">
        <f>[1]!s_west_maxnetprofit($A1026,YEAR($B$1),$B$1,180)</f>
        <v>657000000</v>
      </c>
      <c r="W1026">
        <f>[1]!s_west_minnetprofit($A1026,YEAR($B$1),$B$1,180)</f>
        <v>374000000</v>
      </c>
      <c r="X1026">
        <f>[1]!s_west_netprofit($A1026,YEAR($B$1)+1,$B$1,180)</f>
        <v>605750000</v>
      </c>
      <c r="Y1026">
        <f>[1]!s_west_eps($A1026,YEAR($B$1)+1,$B$1,180)</f>
        <v>0.28220000863075301</v>
      </c>
      <c r="Z1026">
        <f>[1]!s_west_instnum_np($A1026,YEAR($B$1)+1,$B$1,180)</f>
        <v>4</v>
      </c>
      <c r="AA1026">
        <f>[1]!s_west_stdnetprofit($A1026,YEAR($B$1)+1,$B$1,180)</f>
        <v>150542076</v>
      </c>
      <c r="AB1026">
        <f>[1]!s_west_mediannetprofit($A1026,YEAR($B$1)+1,$B$1,180)</f>
        <v>611000000</v>
      </c>
      <c r="AC1026">
        <f>[1]!s_west_maxnetprofit($A1026,YEAR($B$1)+1,$B$1,180)</f>
        <v>746000000</v>
      </c>
      <c r="AD1026">
        <f>[1]!s_west_minnetprofit($A1026,YEAR($B$1)+1,$B$1,180)</f>
        <v>455000000</v>
      </c>
      <c r="AE1026">
        <f>[1]!s_west_avgroe($A1026,YEAR($B$1),$B$1,180)</f>
        <v>4.7424998283386204</v>
      </c>
      <c r="AF1026">
        <f>IFERROR([1]!s_info_indexweight($A1026,$B$1,"000016.SH"),"")</f>
        <v>0</v>
      </c>
      <c r="AG1026">
        <f>IFERROR([1]!s_info_indexweight($A1026,$B$1,"000300.SH"),"")</f>
        <v>0</v>
      </c>
      <c r="AH1026">
        <f>IFERROR([1]!s_info_indexweight($A1026,$B$1,"000905.SH"),"")</f>
        <v>0</v>
      </c>
      <c r="AI1026">
        <f>IFERROR([1]!s_info_indexweight($A1026,$B$1,"000852.SH"),"")</f>
        <v>6.5000000000000002E-2</v>
      </c>
    </row>
    <row r="1027" spans="1:35">
      <c r="A1027" t="s">
        <v>1059</v>
      </c>
      <c r="B1027">
        <f>[1]!s_dq_close($A1027,$B$1,3)</f>
        <v>5.87</v>
      </c>
      <c r="C1027">
        <f>[1]!s_dq_volume($A1027,$B$1)</f>
        <v>23430747</v>
      </c>
      <c r="D1027">
        <f>[1]!s_dq_amount($A1027,$B$1)</f>
        <v>137932190</v>
      </c>
      <c r="E1027">
        <f>[1]!s_dq_turn($A1027,$B$1)</f>
        <v>0.48785899711910802</v>
      </c>
      <c r="F1027">
        <f>[1]!S_VAL_MV($A1027,$B$1)</f>
        <v>28192261637.52</v>
      </c>
      <c r="G1027">
        <f>[1]!s_val_ev($A1027,$B$1)</f>
        <v>28192261637.52</v>
      </c>
      <c r="H1027">
        <f>[1]!s_val_ev1($A1027,$B$1)</f>
        <v>29798072348.529999</v>
      </c>
      <c r="I1027">
        <f>IFERROR([1]!s_mq_amount($A1027,$B$1),"")</f>
        <v>334166193</v>
      </c>
      <c r="J1027">
        <f>[1]!s_val_pe_ttm($A1027,$B$1)</f>
        <v>12.931694984436</v>
      </c>
      <c r="K1027">
        <f>[1]!s_val_pb_lf($A1027,$B$1)</f>
        <v>1.6305401325225799</v>
      </c>
      <c r="L1027">
        <f>[1]!s_val_dividendyield2($A1027,$B$1)</f>
        <v>6.9846678023850099</v>
      </c>
      <c r="M1027">
        <f>[1]!s_val_evtoebitda($A1027,$B$1)</f>
        <v>4.9982973276640301</v>
      </c>
      <c r="N1027">
        <f>[1]!s_risk_betar24($A1027,$B$1)</f>
        <v>1.2129000425338701</v>
      </c>
      <c r="O1027">
        <f>[1]!s_profitnotice_changeratio($A1027,$B$1)</f>
        <v>0</v>
      </c>
      <c r="P1027">
        <f>IFERROR([1]!i_pq_pctchange($A1027,TEXT(DATE(YEAR($B$1),1,1),"yyyy-mm-dd"),$B$1),"")</f>
        <v>3.4409470582933199</v>
      </c>
      <c r="Q1027">
        <f>[1]!s_west_netprofit($A1027,YEAR($B$1),$B$1,180)</f>
        <v>2312360800</v>
      </c>
      <c r="R1027">
        <f>[1]!s_west_eps($A1027,YEAR($B$1),$B$1,180)</f>
        <v>0.48149999976158098</v>
      </c>
      <c r="S1027">
        <f>[1]!s_west_instnum_np($A1027,YEAR($B$1),$B$1,180)</f>
        <v>25</v>
      </c>
      <c r="T1027">
        <f>[1]!s_west_stdnetprofit($A1027,YEAR($B$1),$B$1,180)</f>
        <v>41841699</v>
      </c>
      <c r="U1027">
        <f>[1]!s_west_mediannetprofit($A1027,YEAR($B$1),$B$1,180)</f>
        <v>2301000000</v>
      </c>
      <c r="V1027">
        <f>[1]!s_west_maxnetprofit($A1027,YEAR($B$1),$B$1,180)</f>
        <v>2418000000</v>
      </c>
      <c r="W1027">
        <f>[1]!s_west_minnetprofit($A1027,YEAR($B$1),$B$1,180)</f>
        <v>2249000000</v>
      </c>
      <c r="X1027">
        <f>[1]!s_west_netprofit($A1027,YEAR($B$1)+1,$B$1,180)</f>
        <v>2509375200</v>
      </c>
      <c r="Y1027">
        <f>[1]!s_west_eps($A1027,YEAR($B$1)+1,$B$1,180)</f>
        <v>0.52249997854232799</v>
      </c>
      <c r="Z1027">
        <f>[1]!s_west_instnum_np($A1027,YEAR($B$1)+1,$B$1,180)</f>
        <v>25</v>
      </c>
      <c r="AA1027">
        <f>[1]!s_west_stdnetprofit($A1027,YEAR($B$1)+1,$B$1,180)</f>
        <v>70759650</v>
      </c>
      <c r="AB1027">
        <f>[1]!s_west_mediannetprofit($A1027,YEAR($B$1)+1,$B$1,180)</f>
        <v>2494000000</v>
      </c>
      <c r="AC1027">
        <f>[1]!s_west_maxnetprofit($A1027,YEAR($B$1)+1,$B$1,180)</f>
        <v>2712000000</v>
      </c>
      <c r="AD1027">
        <f>[1]!s_west_minnetprofit($A1027,YEAR($B$1)+1,$B$1,180)</f>
        <v>2427000000</v>
      </c>
      <c r="AE1027">
        <f>[1]!s_west_avgroe($A1027,YEAR($B$1),$B$1,180)</f>
        <v>12.135999679565399</v>
      </c>
      <c r="AF1027">
        <f>IFERROR([1]!s_info_indexweight($A1027,$B$1,"000016.SH"),"")</f>
        <v>0</v>
      </c>
      <c r="AG1027">
        <f>IFERROR([1]!s_info_indexweight($A1027,$B$1,"000300.SH"),"")</f>
        <v>0</v>
      </c>
      <c r="AH1027">
        <f>IFERROR([1]!s_info_indexweight($A1027,$B$1,"000905.SH"),"")</f>
        <v>0.13</v>
      </c>
      <c r="AI1027">
        <f>IFERROR([1]!s_info_indexweight($A1027,$B$1,"000852.SH"),"")</f>
        <v>0</v>
      </c>
    </row>
    <row r="1028" spans="1:35">
      <c r="A1028" t="s">
        <v>1060</v>
      </c>
      <c r="B1028">
        <f>[1]!s_dq_close($A1028,$B$1,3)</f>
        <v>4.6500000000000004</v>
      </c>
      <c r="C1028">
        <f>[1]!s_dq_volume($A1028,$B$1)</f>
        <v>44961039</v>
      </c>
      <c r="D1028">
        <f>[1]!s_dq_amount($A1028,$B$1)</f>
        <v>210017471</v>
      </c>
      <c r="E1028">
        <f>[1]!s_dq_turn($A1028,$B$1)</f>
        <v>2.2798559403681402</v>
      </c>
      <c r="F1028">
        <f>[1]!S_VAL_MV($A1028,$B$1)</f>
        <v>9170265000</v>
      </c>
      <c r="G1028">
        <f>[1]!s_val_ev($A1028,$B$1)</f>
        <v>9170265000</v>
      </c>
      <c r="H1028">
        <f>[1]!s_val_ev1($A1028,$B$1)</f>
        <v>13053731445.51</v>
      </c>
      <c r="I1028">
        <f>IFERROR([1]!s_mq_amount($A1028,$B$1),"")</f>
        <v>365280105</v>
      </c>
      <c r="J1028">
        <f>[1]!s_val_pe_ttm($A1028,$B$1)</f>
        <v>-11.099723815918001</v>
      </c>
      <c r="K1028">
        <f>[1]!s_val_pb_lf($A1028,$B$1)</f>
        <v>1.7084821462631199</v>
      </c>
      <c r="L1028">
        <f>[1]!s_val_dividendyield2($A1028,$B$1)</f>
        <v>0.38512764680191902</v>
      </c>
      <c r="M1028">
        <f>[1]!s_val_evtoebitda($A1028,$B$1)</f>
        <v>-60.130111382401303</v>
      </c>
      <c r="N1028">
        <f>[1]!s_risk_betar24($A1028,$B$1)</f>
        <v>1.38010001182556</v>
      </c>
      <c r="O1028">
        <f>[1]!s_profitnotice_changeratio($A1028,$B$1)</f>
        <v>0</v>
      </c>
      <c r="P1028">
        <f>IFERROR([1]!i_pq_pctchange($A1028,TEXT(DATE(YEAR($B$1),1,1),"yyyy-mm-dd"),$B$1),"")</f>
        <v>-20.376712328767098</v>
      </c>
      <c r="Q1028">
        <f>[1]!s_west_netprofit($A1028,YEAR($B$1),$B$1,180)</f>
        <v>0</v>
      </c>
      <c r="R1028">
        <f>[1]!s_west_eps($A1028,YEAR($B$1),$B$1,180)</f>
        <v>0</v>
      </c>
      <c r="S1028">
        <f>[1]!s_west_instnum_np($A1028,YEAR($B$1),$B$1,180)</f>
        <v>0</v>
      </c>
      <c r="T1028">
        <f>[1]!s_west_stdnetprofit($A1028,YEAR($B$1),$B$1,180)</f>
        <v>0</v>
      </c>
      <c r="U1028">
        <f>[1]!s_west_mediannetprofit($A1028,YEAR($B$1),$B$1,180)</f>
        <v>0</v>
      </c>
      <c r="V1028">
        <f>[1]!s_west_maxnetprofit($A1028,YEAR($B$1),$B$1,180)</f>
        <v>0</v>
      </c>
      <c r="W1028">
        <f>[1]!s_west_minnetprofit($A1028,YEAR($B$1),$B$1,180)</f>
        <v>0</v>
      </c>
      <c r="X1028">
        <f>[1]!s_west_netprofit($A1028,YEAR($B$1)+1,$B$1,180)</f>
        <v>0</v>
      </c>
      <c r="Y1028">
        <f>[1]!s_west_eps($A1028,YEAR($B$1)+1,$B$1,180)</f>
        <v>0</v>
      </c>
      <c r="Z1028">
        <f>[1]!s_west_instnum_np($A1028,YEAR($B$1)+1,$B$1,180)</f>
        <v>0</v>
      </c>
      <c r="AA1028">
        <f>[1]!s_west_stdnetprofit($A1028,YEAR($B$1)+1,$B$1,180)</f>
        <v>0</v>
      </c>
      <c r="AB1028">
        <f>[1]!s_west_mediannetprofit($A1028,YEAR($B$1)+1,$B$1,180)</f>
        <v>0</v>
      </c>
      <c r="AC1028">
        <f>[1]!s_west_maxnetprofit($A1028,YEAR($B$1)+1,$B$1,180)</f>
        <v>0</v>
      </c>
      <c r="AD1028">
        <f>[1]!s_west_minnetprofit($A1028,YEAR($B$1)+1,$B$1,180)</f>
        <v>0</v>
      </c>
      <c r="AE1028">
        <f>[1]!s_west_avgroe($A1028,YEAR($B$1),$B$1,180)</f>
        <v>0</v>
      </c>
      <c r="AF1028">
        <f>IFERROR([1]!s_info_indexweight($A1028,$B$1,"000016.SH"),"")</f>
        <v>0</v>
      </c>
      <c r="AG1028">
        <f>IFERROR([1]!s_info_indexweight($A1028,$B$1,"000300.SH"),"")</f>
        <v>0</v>
      </c>
      <c r="AH1028">
        <f>IFERROR([1]!s_info_indexweight($A1028,$B$1,"000905.SH"),"")</f>
        <v>0</v>
      </c>
      <c r="AI1028">
        <f>IFERROR([1]!s_info_indexweight($A1028,$B$1,"000852.SH"),"")</f>
        <v>7.0999999999999994E-2</v>
      </c>
    </row>
    <row r="1029" spans="1:35">
      <c r="A1029" t="s">
        <v>1061</v>
      </c>
      <c r="B1029">
        <f>[1]!s_dq_close($A1029,$B$1,3)</f>
        <v>6.12</v>
      </c>
      <c r="C1029">
        <f>[1]!s_dq_volume($A1029,$B$1)</f>
        <v>25036105</v>
      </c>
      <c r="D1029">
        <f>[1]!s_dq_amount($A1029,$B$1)</f>
        <v>153175912</v>
      </c>
      <c r="E1029">
        <f>[1]!s_dq_turn($A1029,$B$1)</f>
        <v>1.0471798196737001</v>
      </c>
      <c r="F1029">
        <f>[1]!S_VAL_MV($A1029,$B$1)</f>
        <v>14631771900.24</v>
      </c>
      <c r="G1029">
        <f>[1]!s_val_ev($A1029,$B$1)</f>
        <v>14631771900.24</v>
      </c>
      <c r="H1029">
        <f>[1]!s_val_ev1($A1029,$B$1)</f>
        <v>21414627840.310001</v>
      </c>
      <c r="I1029">
        <f>IFERROR([1]!s_mq_amount($A1029,$B$1),"")</f>
        <v>391120212</v>
      </c>
      <c r="J1029">
        <f>[1]!s_val_pe_ttm($A1029,$B$1)</f>
        <v>-7.0475554466247603</v>
      </c>
      <c r="K1029">
        <f>[1]!s_val_pb_lf($A1029,$B$1)</f>
        <v>4.3772463798522896</v>
      </c>
      <c r="L1029">
        <f>[1]!s_val_dividendyield2($A1029,$B$1)</f>
        <v>0</v>
      </c>
      <c r="M1029">
        <f>[1]!s_val_evtoebitda($A1029,$B$1)</f>
        <v>-26.821676670169602</v>
      </c>
      <c r="N1029">
        <f>[1]!s_risk_betar24($A1029,$B$1)</f>
        <v>1.6534999608993499</v>
      </c>
      <c r="O1029">
        <f>[1]!s_profitnotice_changeratio($A1029,$B$1)</f>
        <v>0</v>
      </c>
      <c r="P1029">
        <f>IFERROR([1]!i_pq_pctchange($A1029,TEXT(DATE(YEAR($B$1),1,1),"yyyy-mm-dd"),$B$1),"")</f>
        <v>-12.320916905444101</v>
      </c>
      <c r="Q1029">
        <f>[1]!s_west_netprofit($A1029,YEAR($B$1),$B$1,180)</f>
        <v>0</v>
      </c>
      <c r="R1029">
        <f>[1]!s_west_eps($A1029,YEAR($B$1),$B$1,180)</f>
        <v>0</v>
      </c>
      <c r="S1029">
        <f>[1]!s_west_instnum_np($A1029,YEAR($B$1),$B$1,180)</f>
        <v>0</v>
      </c>
      <c r="T1029">
        <f>[1]!s_west_stdnetprofit($A1029,YEAR($B$1),$B$1,180)</f>
        <v>0</v>
      </c>
      <c r="U1029">
        <f>[1]!s_west_mediannetprofit($A1029,YEAR($B$1),$B$1,180)</f>
        <v>0</v>
      </c>
      <c r="V1029">
        <f>[1]!s_west_maxnetprofit($A1029,YEAR($B$1),$B$1,180)</f>
        <v>0</v>
      </c>
      <c r="W1029">
        <f>[1]!s_west_minnetprofit($A1029,YEAR($B$1),$B$1,180)</f>
        <v>0</v>
      </c>
      <c r="X1029">
        <f>[1]!s_west_netprofit($A1029,YEAR($B$1)+1,$B$1,180)</f>
        <v>0</v>
      </c>
      <c r="Y1029">
        <f>[1]!s_west_eps($A1029,YEAR($B$1)+1,$B$1,180)</f>
        <v>0</v>
      </c>
      <c r="Z1029">
        <f>[1]!s_west_instnum_np($A1029,YEAR($B$1)+1,$B$1,180)</f>
        <v>0</v>
      </c>
      <c r="AA1029">
        <f>[1]!s_west_stdnetprofit($A1029,YEAR($B$1)+1,$B$1,180)</f>
        <v>0</v>
      </c>
      <c r="AB1029">
        <f>[1]!s_west_mediannetprofit($A1029,YEAR($B$1)+1,$B$1,180)</f>
        <v>0</v>
      </c>
      <c r="AC1029">
        <f>[1]!s_west_maxnetprofit($A1029,YEAR($B$1)+1,$B$1,180)</f>
        <v>0</v>
      </c>
      <c r="AD1029">
        <f>[1]!s_west_minnetprofit($A1029,YEAR($B$1)+1,$B$1,180)</f>
        <v>0</v>
      </c>
      <c r="AE1029">
        <f>[1]!s_west_avgroe($A1029,YEAR($B$1),$B$1,180)</f>
        <v>0</v>
      </c>
      <c r="AF1029">
        <f>IFERROR([1]!s_info_indexweight($A1029,$B$1,"000016.SH"),"")</f>
        <v>0</v>
      </c>
      <c r="AG1029">
        <f>IFERROR([1]!s_info_indexweight($A1029,$B$1,"000300.SH"),"")</f>
        <v>0</v>
      </c>
      <c r="AH1029">
        <f>IFERROR([1]!s_info_indexweight($A1029,$B$1,"000905.SH"),"")</f>
        <v>0</v>
      </c>
      <c r="AI1029">
        <f>IFERROR([1]!s_info_indexweight($A1029,$B$1,"000852.SH"),"")</f>
        <v>2.5999999999999999E-2</v>
      </c>
    </row>
    <row r="1030" spans="1:35">
      <c r="A1030" t="s">
        <v>1062</v>
      </c>
      <c r="B1030">
        <f>[1]!s_dq_close($A1030,$B$1,3)</f>
        <v>24.64</v>
      </c>
      <c r="C1030">
        <f>[1]!s_dq_volume($A1030,$B$1)</f>
        <v>90389306</v>
      </c>
      <c r="D1030">
        <f>[1]!s_dq_amount($A1030,$B$1)</f>
        <v>2228578646</v>
      </c>
      <c r="E1030">
        <f>[1]!s_dq_turn($A1030,$B$1)</f>
        <v>1.1287127577051901</v>
      </c>
      <c r="F1030">
        <f>[1]!S_VAL_MV($A1030,$B$1)</f>
        <v>197902471683.84</v>
      </c>
      <c r="G1030">
        <f>[1]!s_val_ev($A1030,$B$1)</f>
        <v>197902471683.84</v>
      </c>
      <c r="H1030">
        <f>[1]!s_val_ev1($A1030,$B$1)</f>
        <v>198549529459.01001</v>
      </c>
      <c r="I1030">
        <f>IFERROR([1]!s_mq_amount($A1030,$B$1),"")</f>
        <v>4598496300</v>
      </c>
      <c r="J1030">
        <f>[1]!s_val_pe_ttm($A1030,$B$1)</f>
        <v>23.786149978637699</v>
      </c>
      <c r="K1030">
        <f>[1]!s_val_pb_lf($A1030,$B$1)</f>
        <v>3.6995716094970699</v>
      </c>
      <c r="L1030">
        <f>[1]!s_val_dividendyield2($A1030,$B$1)</f>
        <v>2.35210107044262</v>
      </c>
      <c r="M1030">
        <f>[1]!s_val_evtoebitda($A1030,$B$1)</f>
        <v>17.937126303131802</v>
      </c>
      <c r="N1030">
        <f>[1]!s_risk_betar24($A1030,$B$1)</f>
        <v>0.55229997634887695</v>
      </c>
      <c r="O1030">
        <f>[1]!s_profitnotice_changeratio($A1030,$B$1)</f>
        <v>0</v>
      </c>
      <c r="P1030">
        <f>IFERROR([1]!i_pq_pctchange($A1030,TEXT(DATE(YEAR($B$1),1,1),"yyyy-mm-dd"),$B$1),"")</f>
        <v>9.6085409252669098</v>
      </c>
      <c r="Q1030">
        <f>[1]!s_west_netprofit($A1030,YEAR($B$1),$B$1,180)</f>
        <v>9201111111</v>
      </c>
      <c r="R1030">
        <f>[1]!s_west_eps($A1030,YEAR($B$1),$B$1,180)</f>
        <v>1.1455999612808201</v>
      </c>
      <c r="S1030">
        <f>[1]!s_west_instnum_np($A1030,YEAR($B$1),$B$1,180)</f>
        <v>9</v>
      </c>
      <c r="T1030">
        <f>[1]!s_west_stdnetprofit($A1030,YEAR($B$1),$B$1,180)</f>
        <v>132787842</v>
      </c>
      <c r="U1030">
        <f>[1]!s_west_mediannetprofit($A1030,YEAR($B$1),$B$1,180)</f>
        <v>9184000000</v>
      </c>
      <c r="V1030">
        <f>[1]!s_west_maxnetprofit($A1030,YEAR($B$1),$B$1,180)</f>
        <v>9424000000</v>
      </c>
      <c r="W1030">
        <f>[1]!s_west_minnetprofit($A1030,YEAR($B$1),$B$1,180)</f>
        <v>9052000000</v>
      </c>
      <c r="X1030">
        <f>[1]!s_west_netprofit($A1030,YEAR($B$1)+1,$B$1,180)</f>
        <v>10317444444</v>
      </c>
      <c r="Y1030">
        <f>[1]!s_west_eps($A1030,YEAR($B$1)+1,$B$1,180)</f>
        <v>1.2846000194549601</v>
      </c>
      <c r="Z1030">
        <f>[1]!s_west_instnum_np($A1030,YEAR($B$1)+1,$B$1,180)</f>
        <v>9</v>
      </c>
      <c r="AA1030">
        <f>[1]!s_west_stdnetprofit($A1030,YEAR($B$1)+1,$B$1,180)</f>
        <v>245910609</v>
      </c>
      <c r="AB1030">
        <f>[1]!s_west_mediannetprofit($A1030,YEAR($B$1)+1,$B$1,180)</f>
        <v>10252000000</v>
      </c>
      <c r="AC1030">
        <f>[1]!s_west_maxnetprofit($A1030,YEAR($B$1)+1,$B$1,180)</f>
        <v>10703000000</v>
      </c>
      <c r="AD1030">
        <f>[1]!s_west_minnetprofit($A1030,YEAR($B$1)+1,$B$1,180)</f>
        <v>10025000000</v>
      </c>
      <c r="AE1030">
        <f>[1]!s_west_avgroe($A1030,YEAR($B$1),$B$1,180)</f>
        <v>16.451099395751999</v>
      </c>
      <c r="AF1030">
        <f>IFERROR([1]!s_info_indexweight($A1030,$B$1,"000016.SH"),"")</f>
        <v>1.111</v>
      </c>
      <c r="AG1030">
        <f>IFERROR([1]!s_info_indexweight($A1030,$B$1,"000300.SH"),"")</f>
        <v>0.38290000000000002</v>
      </c>
      <c r="AH1030">
        <f>IFERROR([1]!s_info_indexweight($A1030,$B$1,"000905.SH"),"")</f>
        <v>0</v>
      </c>
      <c r="AI1030">
        <f>IFERROR([1]!s_info_indexweight($A1030,$B$1,"000852.SH"),"")</f>
        <v>0</v>
      </c>
    </row>
    <row r="1031" spans="1:35">
      <c r="A1031" t="s">
        <v>1063</v>
      </c>
      <c r="B1031">
        <f>[1]!s_dq_close($A1031,$B$1,3)</f>
        <v>6.3</v>
      </c>
      <c r="C1031">
        <f>[1]!s_dq_volume($A1031,$B$1)</f>
        <v>36346300</v>
      </c>
      <c r="D1031">
        <f>[1]!s_dq_amount($A1031,$B$1)</f>
        <v>229907829</v>
      </c>
      <c r="E1031">
        <f>[1]!s_dq_turn($A1031,$B$1)</f>
        <v>1.76066605560475</v>
      </c>
      <c r="F1031">
        <f>[1]!S_VAL_MV($A1031,$B$1)</f>
        <v>13005401522.4</v>
      </c>
      <c r="G1031">
        <f>[1]!s_val_ev($A1031,$B$1)</f>
        <v>13005401522.4</v>
      </c>
      <c r="H1031">
        <f>[1]!s_val_ev1($A1031,$B$1)</f>
        <v>19521972278.43</v>
      </c>
      <c r="I1031">
        <f>IFERROR([1]!s_mq_amount($A1031,$B$1),"")</f>
        <v>500154739</v>
      </c>
      <c r="J1031">
        <f>[1]!s_val_pe_ttm($A1031,$B$1)</f>
        <v>763.92712402343795</v>
      </c>
      <c r="K1031">
        <f>[1]!s_val_pb_lf($A1031,$B$1)</f>
        <v>0.94407004117965698</v>
      </c>
      <c r="L1031">
        <f>[1]!s_val_dividendyield2($A1031,$B$1)</f>
        <v>1.1587301587301599</v>
      </c>
      <c r="M1031">
        <f>[1]!s_val_evtoebitda($A1031,$B$1)</f>
        <v>11.041603412295499</v>
      </c>
      <c r="N1031">
        <f>[1]!s_risk_betar24($A1031,$B$1)</f>
        <v>1.64699995517731</v>
      </c>
      <c r="O1031">
        <f>[1]!s_profitnotice_changeratio($A1031,$B$1)</f>
        <v>0</v>
      </c>
      <c r="P1031">
        <f>IFERROR([1]!i_pq_pctchange($A1031,TEXT(DATE(YEAR($B$1),1,1),"yyyy-mm-dd"),$B$1),"")</f>
        <v>1.7770597738287599</v>
      </c>
      <c r="Q1031">
        <f>[1]!s_west_netprofit($A1031,YEAR($B$1),$B$1,180)</f>
        <v>600080000</v>
      </c>
      <c r="R1031">
        <f>[1]!s_west_eps($A1031,YEAR($B$1),$B$1,180)</f>
        <v>0.29069998860359197</v>
      </c>
      <c r="S1031">
        <f>[1]!s_west_instnum_np($A1031,YEAR($B$1),$B$1,180)</f>
        <v>3</v>
      </c>
      <c r="T1031">
        <f>[1]!s_west_stdnetprofit($A1031,YEAR($B$1),$B$1,180)</f>
        <v>190659432</v>
      </c>
      <c r="U1031">
        <f>[1]!s_west_mediannetprofit($A1031,YEAR($B$1),$B$1,180)</f>
        <v>628000000</v>
      </c>
      <c r="V1031">
        <f>[1]!s_west_maxnetprofit($A1031,YEAR($B$1),$B$1,180)</f>
        <v>775240000</v>
      </c>
      <c r="W1031">
        <f>[1]!s_west_minnetprofit($A1031,YEAR($B$1),$B$1,180)</f>
        <v>397000000</v>
      </c>
      <c r="X1031">
        <f>[1]!s_west_netprofit($A1031,YEAR($B$1)+1,$B$1,180)</f>
        <v>917520000</v>
      </c>
      <c r="Y1031">
        <f>[1]!s_west_eps($A1031,YEAR($B$1)+1,$B$1,180)</f>
        <v>0.44449999928474399</v>
      </c>
      <c r="Z1031">
        <f>[1]!s_west_instnum_np($A1031,YEAR($B$1)+1,$B$1,180)</f>
        <v>3</v>
      </c>
      <c r="AA1031">
        <f>[1]!s_west_stdnetprofit($A1031,YEAR($B$1)+1,$B$1,180)</f>
        <v>175392278</v>
      </c>
      <c r="AB1031">
        <f>[1]!s_west_mediannetprofit($A1031,YEAR($B$1)+1,$B$1,180)</f>
        <v>820000000</v>
      </c>
      <c r="AC1031">
        <f>[1]!s_west_maxnetprofit($A1031,YEAR($B$1)+1,$B$1,180)</f>
        <v>1120000000</v>
      </c>
      <c r="AD1031">
        <f>[1]!s_west_minnetprofit($A1031,YEAR($B$1)+1,$B$1,180)</f>
        <v>812560000</v>
      </c>
      <c r="AE1031">
        <f>[1]!s_west_avgroe($A1031,YEAR($B$1),$B$1,180)</f>
        <v>4.1967000961303702</v>
      </c>
      <c r="AF1031">
        <f>IFERROR([1]!s_info_indexweight($A1031,$B$1,"000016.SH"),"")</f>
        <v>0</v>
      </c>
      <c r="AG1031">
        <f>IFERROR([1]!s_info_indexweight($A1031,$B$1,"000300.SH"),"")</f>
        <v>0</v>
      </c>
      <c r="AH1031">
        <f>IFERROR([1]!s_info_indexweight($A1031,$B$1,"000905.SH"),"")</f>
        <v>0</v>
      </c>
      <c r="AI1031">
        <f>IFERROR([1]!s_info_indexweight($A1031,$B$1,"000852.SH"),"")</f>
        <v>8.3000000000000004E-2</v>
      </c>
    </row>
    <row r="1032" spans="1:35">
      <c r="A1032" t="s">
        <v>1064</v>
      </c>
      <c r="B1032">
        <f>[1]!s_dq_close($A1032,$B$1,3)</f>
        <v>12.66</v>
      </c>
      <c r="C1032">
        <f>[1]!s_dq_volume($A1032,$B$1)</f>
        <v>57285546</v>
      </c>
      <c r="D1032">
        <f>[1]!s_dq_amount($A1032,$B$1)</f>
        <v>725903275</v>
      </c>
      <c r="E1032">
        <f>[1]!s_dq_turn($A1032,$B$1)</f>
        <v>1.0446781668443299</v>
      </c>
      <c r="F1032">
        <f>[1]!S_VAL_MV($A1032,$B$1)</f>
        <v>69421859801.160004</v>
      </c>
      <c r="G1032">
        <f>[1]!s_val_ev($A1032,$B$1)</f>
        <v>69421859801.160004</v>
      </c>
      <c r="H1032">
        <f>[1]!s_val_ev1($A1032,$B$1)</f>
        <v>72732791810.559998</v>
      </c>
      <c r="I1032">
        <f>IFERROR([1]!s_mq_amount($A1032,$B$1),"")</f>
        <v>1576866242</v>
      </c>
      <c r="J1032">
        <f>[1]!s_val_pe_ttm($A1032,$B$1)</f>
        <v>15.8112392425537</v>
      </c>
      <c r="K1032">
        <f>[1]!s_val_pb_lf($A1032,$B$1)</f>
        <v>2.9085059165954599</v>
      </c>
      <c r="L1032">
        <f>[1]!s_val_dividendyield2($A1032,$B$1)</f>
        <v>2.60667628433337</v>
      </c>
      <c r="M1032">
        <f>[1]!s_val_evtoebitda($A1032,$B$1)</f>
        <v>10.587695629373799</v>
      </c>
      <c r="N1032">
        <f>[1]!s_risk_betar24($A1032,$B$1)</f>
        <v>0.93339997529983498</v>
      </c>
      <c r="O1032">
        <f>[1]!s_profitnotice_changeratio($A1032,$B$1)</f>
        <v>0</v>
      </c>
      <c r="P1032">
        <f>IFERROR([1]!i_pq_pctchange($A1032,TEXT(DATE(YEAR($B$1),1,1),"yyyy-mm-dd"),$B$1),"")</f>
        <v>-20.626959247648902</v>
      </c>
      <c r="Q1032">
        <f>[1]!s_west_netprofit($A1032,YEAR($B$1),$B$1,180)</f>
        <v>5483358333</v>
      </c>
      <c r="R1032">
        <f>[1]!s_west_eps($A1032,YEAR($B$1),$B$1,180)</f>
        <v>0.99989998340606701</v>
      </c>
      <c r="S1032">
        <f>[1]!s_west_instnum_np($A1032,YEAR($B$1),$B$1,180)</f>
        <v>24</v>
      </c>
      <c r="T1032">
        <f>[1]!s_west_stdnetprofit($A1032,YEAR($B$1),$B$1,180)</f>
        <v>185085184</v>
      </c>
      <c r="U1032">
        <f>[1]!s_west_mediannetprofit($A1032,YEAR($B$1),$B$1,180)</f>
        <v>5474000000</v>
      </c>
      <c r="V1032">
        <f>[1]!s_west_maxnetprofit($A1032,YEAR($B$1),$B$1,180)</f>
        <v>5920000000</v>
      </c>
      <c r="W1032">
        <f>[1]!s_west_minnetprofit($A1032,YEAR($B$1),$B$1,180)</f>
        <v>5258000000</v>
      </c>
      <c r="X1032">
        <f>[1]!s_west_netprofit($A1032,YEAR($B$1)+1,$B$1,180)</f>
        <v>6525375000</v>
      </c>
      <c r="Y1032">
        <f>[1]!s_west_eps($A1032,YEAR($B$1)+1,$B$1,180)</f>
        <v>1.1899000406265301</v>
      </c>
      <c r="Z1032">
        <f>[1]!s_west_instnum_np($A1032,YEAR($B$1)+1,$B$1,180)</f>
        <v>24</v>
      </c>
      <c r="AA1032">
        <f>[1]!s_west_stdnetprofit($A1032,YEAR($B$1)+1,$B$1,180)</f>
        <v>178496337</v>
      </c>
      <c r="AB1032">
        <f>[1]!s_west_mediannetprofit($A1032,YEAR($B$1)+1,$B$1,180)</f>
        <v>6512000000</v>
      </c>
      <c r="AC1032">
        <f>[1]!s_west_maxnetprofit($A1032,YEAR($B$1)+1,$B$1,180)</f>
        <v>6852000000</v>
      </c>
      <c r="AD1032">
        <f>[1]!s_west_minnetprofit($A1032,YEAR($B$1)+1,$B$1,180)</f>
        <v>6276000000</v>
      </c>
      <c r="AE1032">
        <f>[1]!s_west_avgroe($A1032,YEAR($B$1),$B$1,180)</f>
        <v>21.723199844360401</v>
      </c>
      <c r="AF1032">
        <f>IFERROR([1]!s_info_indexweight($A1032,$B$1,"000016.SH"),"")</f>
        <v>0</v>
      </c>
      <c r="AG1032">
        <f>IFERROR([1]!s_info_indexweight($A1032,$B$1,"000300.SH"),"")</f>
        <v>0.1343</v>
      </c>
      <c r="AH1032">
        <f>IFERROR([1]!s_info_indexweight($A1032,$B$1,"000905.SH"),"")</f>
        <v>0</v>
      </c>
      <c r="AI1032">
        <f>IFERROR([1]!s_info_indexweight($A1032,$B$1,"000852.SH"),"")</f>
        <v>0</v>
      </c>
    </row>
    <row r="1033" spans="1:35">
      <c r="A1033" t="s">
        <v>1065</v>
      </c>
      <c r="B1033">
        <f>[1]!s_dq_close($A1033,$B$1,3)</f>
        <v>11.21</v>
      </c>
      <c r="C1033">
        <f>[1]!s_dq_volume($A1033,$B$1)</f>
        <v>28352278</v>
      </c>
      <c r="D1033">
        <f>[1]!s_dq_amount($A1033,$B$1)</f>
        <v>318472923</v>
      </c>
      <c r="E1033">
        <f>[1]!s_dq_turn($A1033,$B$1)</f>
        <v>1.9211692934803299</v>
      </c>
      <c r="F1033">
        <f>[1]!S_VAL_MV($A1033,$B$1)</f>
        <v>16543520524.639999</v>
      </c>
      <c r="G1033">
        <f>[1]!s_val_ev($A1033,$B$1)</f>
        <v>16543520524.639999</v>
      </c>
      <c r="H1033">
        <f>[1]!s_val_ev1($A1033,$B$1)</f>
        <v>17646980622.490002</v>
      </c>
      <c r="I1033">
        <f>IFERROR([1]!s_mq_amount($A1033,$B$1),"")</f>
        <v>671499004</v>
      </c>
      <c r="J1033">
        <f>[1]!s_val_pe_ttm($A1033,$B$1)</f>
        <v>74.141433715820298</v>
      </c>
      <c r="K1033">
        <f>[1]!s_val_pb_lf($A1033,$B$1)</f>
        <v>1.6994050741195701</v>
      </c>
      <c r="L1033">
        <f>[1]!s_val_dividendyield2($A1033,$B$1)</f>
        <v>0</v>
      </c>
      <c r="M1033">
        <f>[1]!s_val_evtoebitda($A1033,$B$1)</f>
        <v>27.5400071632329</v>
      </c>
      <c r="N1033">
        <f>[1]!s_risk_betar24($A1033,$B$1)</f>
        <v>1.58010005950928</v>
      </c>
      <c r="O1033">
        <f>[1]!s_profitnotice_changeratio($A1033,$B$1)</f>
        <v>0</v>
      </c>
      <c r="P1033">
        <f>IFERROR([1]!i_pq_pctchange($A1033,TEXT(DATE(YEAR($B$1),1,1),"yyyy-mm-dd"),$B$1),"")</f>
        <v>-28.960709759188799</v>
      </c>
      <c r="Q1033">
        <f>[1]!s_west_netprofit($A1033,YEAR($B$1),$B$1,180)</f>
        <v>294000000</v>
      </c>
      <c r="R1033">
        <f>[1]!s_west_eps($A1033,YEAR($B$1),$B$1,180)</f>
        <v>0.199200004339218</v>
      </c>
      <c r="S1033">
        <f>[1]!s_west_instnum_np($A1033,YEAR($B$1),$B$1,180)</f>
        <v>1</v>
      </c>
      <c r="T1033">
        <f>[1]!s_west_stdnetprofit($A1033,YEAR($B$1),$B$1,180)</f>
        <v>0</v>
      </c>
      <c r="U1033">
        <f>[1]!s_west_mediannetprofit($A1033,YEAR($B$1),$B$1,180)</f>
        <v>294000000</v>
      </c>
      <c r="V1033">
        <f>[1]!s_west_maxnetprofit($A1033,YEAR($B$1),$B$1,180)</f>
        <v>294000000</v>
      </c>
      <c r="W1033">
        <f>[1]!s_west_minnetprofit($A1033,YEAR($B$1),$B$1,180)</f>
        <v>294000000</v>
      </c>
      <c r="X1033">
        <f>[1]!s_west_netprofit($A1033,YEAR($B$1)+1,$B$1,180)</f>
        <v>354000000</v>
      </c>
      <c r="Y1033">
        <f>[1]!s_west_eps($A1033,YEAR($B$1)+1,$B$1,180)</f>
        <v>0.23980000615119901</v>
      </c>
      <c r="Z1033">
        <f>[1]!s_west_instnum_np($A1033,YEAR($B$1)+1,$B$1,180)</f>
        <v>1</v>
      </c>
      <c r="AA1033">
        <f>[1]!s_west_stdnetprofit($A1033,YEAR($B$1)+1,$B$1,180)</f>
        <v>0</v>
      </c>
      <c r="AB1033">
        <f>[1]!s_west_mediannetprofit($A1033,YEAR($B$1)+1,$B$1,180)</f>
        <v>354000000</v>
      </c>
      <c r="AC1033">
        <f>[1]!s_west_maxnetprofit($A1033,YEAR($B$1)+1,$B$1,180)</f>
        <v>354000000</v>
      </c>
      <c r="AD1033">
        <f>[1]!s_west_minnetprofit($A1033,YEAR($B$1)+1,$B$1,180)</f>
        <v>354000000</v>
      </c>
      <c r="AE1033">
        <f>[1]!s_west_avgroe($A1033,YEAR($B$1),$B$1,180)</f>
        <v>3</v>
      </c>
      <c r="AF1033">
        <f>IFERROR([1]!s_info_indexweight($A1033,$B$1,"000016.SH"),"")</f>
        <v>0</v>
      </c>
      <c r="AG1033">
        <f>IFERROR([1]!s_info_indexweight($A1033,$B$1,"000300.SH"),"")</f>
        <v>0</v>
      </c>
      <c r="AH1033">
        <f>IFERROR([1]!s_info_indexweight($A1033,$B$1,"000905.SH"),"")</f>
        <v>0</v>
      </c>
      <c r="AI1033">
        <f>IFERROR([1]!s_info_indexweight($A1033,$B$1,"000852.SH"),"")</f>
        <v>0.11</v>
      </c>
    </row>
    <row r="1034" spans="1:35">
      <c r="A1034" t="s">
        <v>1066</v>
      </c>
      <c r="B1034">
        <f>[1]!s_dq_close($A1034,$B$1,3)</f>
        <v>9.27</v>
      </c>
      <c r="C1034">
        <f>[1]!s_dq_volume($A1034,$B$1)</f>
        <v>5754605</v>
      </c>
      <c r="D1034">
        <f>[1]!s_dq_amount($A1034,$B$1)</f>
        <v>53615355</v>
      </c>
      <c r="E1034">
        <f>[1]!s_dq_turn($A1034,$B$1)</f>
        <v>0.42907263429428699</v>
      </c>
      <c r="F1034">
        <f>[1]!S_VAL_MV($A1034,$B$1)</f>
        <v>12432670854.84</v>
      </c>
      <c r="G1034">
        <f>[1]!s_val_ev($A1034,$B$1)</f>
        <v>12432670854.84</v>
      </c>
      <c r="H1034">
        <f>[1]!s_val_ev1($A1034,$B$1)</f>
        <v>12470527738.049999</v>
      </c>
      <c r="I1034">
        <f>IFERROR([1]!s_mq_amount($A1034,$B$1),"")</f>
        <v>114817909</v>
      </c>
      <c r="J1034">
        <f>[1]!s_val_pe_ttm($A1034,$B$1)</f>
        <v>17.301561355590799</v>
      </c>
      <c r="K1034">
        <f>[1]!s_val_pb_lf($A1034,$B$1)</f>
        <v>0.89332872629165605</v>
      </c>
      <c r="L1034">
        <f>[1]!s_val_dividendyield2($A1034,$B$1)</f>
        <v>3.2362459546925599</v>
      </c>
      <c r="M1034">
        <f>[1]!s_val_evtoebitda($A1034,$B$1)</f>
        <v>4.3473558254774396</v>
      </c>
      <c r="N1034">
        <f>[1]!s_risk_betar24($A1034,$B$1)</f>
        <v>0.67900002002716098</v>
      </c>
      <c r="O1034">
        <f>[1]!s_profitnotice_changeratio($A1034,$B$1)</f>
        <v>0</v>
      </c>
      <c r="P1034">
        <f>IFERROR([1]!i_pq_pctchange($A1034,TEXT(DATE(YEAR($B$1),1,1),"yyyy-mm-dd"),$B$1),"")</f>
        <v>-8.2178217821782091</v>
      </c>
      <c r="Q1034">
        <f>[1]!s_west_netprofit($A1034,YEAR($B$1),$B$1,180)</f>
        <v>850000000</v>
      </c>
      <c r="R1034">
        <f>[1]!s_west_eps($A1034,YEAR($B$1),$B$1,180)</f>
        <v>0.633800029754639</v>
      </c>
      <c r="S1034">
        <f>[1]!s_west_instnum_np($A1034,YEAR($B$1),$B$1,180)</f>
        <v>1</v>
      </c>
      <c r="T1034">
        <f>[1]!s_west_stdnetprofit($A1034,YEAR($B$1),$B$1,180)</f>
        <v>0</v>
      </c>
      <c r="U1034">
        <f>[1]!s_west_mediannetprofit($A1034,YEAR($B$1),$B$1,180)</f>
        <v>850000000</v>
      </c>
      <c r="V1034">
        <f>[1]!s_west_maxnetprofit($A1034,YEAR($B$1),$B$1,180)</f>
        <v>850000000</v>
      </c>
      <c r="W1034">
        <f>[1]!s_west_minnetprofit($A1034,YEAR($B$1),$B$1,180)</f>
        <v>850000000</v>
      </c>
      <c r="X1034">
        <f>[1]!s_west_netprofit($A1034,YEAR($B$1)+1,$B$1,180)</f>
        <v>928000000</v>
      </c>
      <c r="Y1034">
        <f>[1]!s_west_eps($A1034,YEAR($B$1)+1,$B$1,180)</f>
        <v>0.691900014877319</v>
      </c>
      <c r="Z1034">
        <f>[1]!s_west_instnum_np($A1034,YEAR($B$1)+1,$B$1,180)</f>
        <v>1</v>
      </c>
      <c r="AA1034">
        <f>[1]!s_west_stdnetprofit($A1034,YEAR($B$1)+1,$B$1,180)</f>
        <v>0</v>
      </c>
      <c r="AB1034">
        <f>[1]!s_west_mediannetprofit($A1034,YEAR($B$1)+1,$B$1,180)</f>
        <v>928000000</v>
      </c>
      <c r="AC1034">
        <f>[1]!s_west_maxnetprofit($A1034,YEAR($B$1)+1,$B$1,180)</f>
        <v>928000000</v>
      </c>
      <c r="AD1034">
        <f>[1]!s_west_minnetprofit($A1034,YEAR($B$1)+1,$B$1,180)</f>
        <v>928000000</v>
      </c>
      <c r="AE1034">
        <f>[1]!s_west_avgroe($A1034,YEAR($B$1),$B$1,180)</f>
        <v>5.9000000953674299</v>
      </c>
      <c r="AF1034">
        <f>IFERROR([1]!s_info_indexweight($A1034,$B$1,"000016.SH"),"")</f>
        <v>0</v>
      </c>
      <c r="AG1034">
        <f>IFERROR([1]!s_info_indexweight($A1034,$B$1,"000300.SH"),"")</f>
        <v>0</v>
      </c>
      <c r="AH1034">
        <f>IFERROR([1]!s_info_indexweight($A1034,$B$1,"000905.SH"),"")</f>
        <v>0</v>
      </c>
      <c r="AI1034">
        <f>IFERROR([1]!s_info_indexweight($A1034,$B$1,"000852.SH"),"")</f>
        <v>6.7000000000000004E-2</v>
      </c>
    </row>
    <row r="1035" spans="1:35">
      <c r="A1035" t="s">
        <v>1067</v>
      </c>
      <c r="B1035">
        <f>[1]!s_dq_close($A1035,$B$1,3)</f>
        <v>9.11</v>
      </c>
      <c r="C1035">
        <f>[1]!s_dq_volume($A1035,$B$1)</f>
        <v>19733709</v>
      </c>
      <c r="D1035">
        <f>[1]!s_dq_amount($A1035,$B$1)</f>
        <v>183966778</v>
      </c>
      <c r="E1035">
        <f>[1]!s_dq_turn($A1035,$B$1)</f>
        <v>2.6069142660799902</v>
      </c>
      <c r="F1035">
        <f>[1]!S_VAL_MV($A1035,$B$1)</f>
        <v>6896049146.2700005</v>
      </c>
      <c r="G1035">
        <f>[1]!s_val_ev($A1035,$B$1)</f>
        <v>6896049146.2700005</v>
      </c>
      <c r="H1035">
        <f>[1]!s_val_ev1($A1035,$B$1)</f>
        <v>8511579564.8000002</v>
      </c>
      <c r="I1035">
        <f>IFERROR([1]!s_mq_amount($A1035,$B$1),"")</f>
        <v>403814913</v>
      </c>
      <c r="J1035">
        <f>[1]!s_val_pe_ttm($A1035,$B$1)</f>
        <v>58.602729797363303</v>
      </c>
      <c r="K1035">
        <f>[1]!s_val_pb_lf($A1035,$B$1)</f>
        <v>1.32069098949432</v>
      </c>
      <c r="L1035">
        <f>[1]!s_val_dividendyield2($A1035,$B$1)</f>
        <v>3.2930845225027401</v>
      </c>
      <c r="M1035">
        <f>[1]!s_val_evtoebitda($A1035,$B$1)</f>
        <v>11.2015397339858</v>
      </c>
      <c r="N1035">
        <f>[1]!s_risk_betar24($A1035,$B$1)</f>
        <v>0.58569997549056996</v>
      </c>
      <c r="O1035">
        <f>[1]!s_profitnotice_changeratio($A1035,$B$1)</f>
        <v>0</v>
      </c>
      <c r="P1035">
        <f>IFERROR([1]!i_pq_pctchange($A1035,TEXT(DATE(YEAR($B$1),1,1),"yyyy-mm-dd"),$B$1),"")</f>
        <v>-27.468152866242001</v>
      </c>
      <c r="Q1035">
        <f>[1]!s_west_netprofit($A1035,YEAR($B$1),$B$1,180)</f>
        <v>308080000</v>
      </c>
      <c r="R1035">
        <f>[1]!s_west_eps($A1035,YEAR($B$1),$B$1,180)</f>
        <v>0.40700000524520902</v>
      </c>
      <c r="S1035">
        <f>[1]!s_west_instnum_np($A1035,YEAR($B$1),$B$1,180)</f>
        <v>14</v>
      </c>
      <c r="T1035">
        <f>[1]!s_west_stdnetprofit($A1035,YEAR($B$1),$B$1,180)</f>
        <v>137874214</v>
      </c>
      <c r="U1035">
        <f>[1]!s_west_mediannetprofit($A1035,YEAR($B$1),$B$1,180)</f>
        <v>244500000</v>
      </c>
      <c r="V1035">
        <f>[1]!s_west_maxnetprofit($A1035,YEAR($B$1),$B$1,180)</f>
        <v>708660000</v>
      </c>
      <c r="W1035">
        <f>[1]!s_west_minnetprofit($A1035,YEAR($B$1),$B$1,180)</f>
        <v>214000000</v>
      </c>
      <c r="X1035">
        <f>[1]!s_west_netprofit($A1035,YEAR($B$1)+1,$B$1,180)</f>
        <v>425757857</v>
      </c>
      <c r="Y1035">
        <f>[1]!s_west_eps($A1035,YEAR($B$1)+1,$B$1,180)</f>
        <v>0.56239998340606701</v>
      </c>
      <c r="Z1035">
        <f>[1]!s_west_instnum_np($A1035,YEAR($B$1)+1,$B$1,180)</f>
        <v>14</v>
      </c>
      <c r="AA1035">
        <f>[1]!s_west_stdnetprofit($A1035,YEAR($B$1)+1,$B$1,180)</f>
        <v>147349580</v>
      </c>
      <c r="AB1035">
        <f>[1]!s_west_mediannetprofit($A1035,YEAR($B$1)+1,$B$1,180)</f>
        <v>363275000</v>
      </c>
      <c r="AC1035">
        <f>[1]!s_west_maxnetprofit($A1035,YEAR($B$1)+1,$B$1,180)</f>
        <v>851060000</v>
      </c>
      <c r="AD1035">
        <f>[1]!s_west_minnetprofit($A1035,YEAR($B$1)+1,$B$1,180)</f>
        <v>303000000</v>
      </c>
      <c r="AE1035">
        <f>[1]!s_west_avgroe($A1035,YEAR($B$1),$B$1,180)</f>
        <v>5.3242998123168901</v>
      </c>
      <c r="AF1035">
        <f>IFERROR([1]!s_info_indexweight($A1035,$B$1,"000016.SH"),"")</f>
        <v>0</v>
      </c>
      <c r="AG1035">
        <f>IFERROR([1]!s_info_indexweight($A1035,$B$1,"000300.SH"),"")</f>
        <v>0</v>
      </c>
      <c r="AH1035">
        <f>IFERROR([1]!s_info_indexweight($A1035,$B$1,"000905.SH"),"")</f>
        <v>0</v>
      </c>
      <c r="AI1035">
        <f>IFERROR([1]!s_info_indexweight($A1035,$B$1,"000852.SH"),"")</f>
        <v>5.0999999999999997E-2</v>
      </c>
    </row>
    <row r="1036" spans="1:35">
      <c r="A1036" t="s">
        <v>1068</v>
      </c>
      <c r="B1036">
        <f>[1]!s_dq_close($A1036,$B$1,3)</f>
        <v>29.69</v>
      </c>
      <c r="C1036">
        <f>[1]!s_dq_volume($A1036,$B$1)</f>
        <v>23667059</v>
      </c>
      <c r="D1036">
        <f>[1]!s_dq_amount($A1036,$B$1)</f>
        <v>704947638</v>
      </c>
      <c r="E1036">
        <f>[1]!s_dq_turn($A1036,$B$1)</f>
        <v>1.11897772560417</v>
      </c>
      <c r="F1036">
        <f>[1]!S_VAL_MV($A1036,$B$1)</f>
        <v>62804467787.889999</v>
      </c>
      <c r="G1036">
        <f>[1]!s_val_ev($A1036,$B$1)</f>
        <v>62804467787.889999</v>
      </c>
      <c r="H1036">
        <f>[1]!s_val_ev1($A1036,$B$1)</f>
        <v>74634671050.839996</v>
      </c>
      <c r="I1036">
        <f>IFERROR([1]!s_mq_amount($A1036,$B$1),"")</f>
        <v>1690539871</v>
      </c>
      <c r="J1036">
        <f>[1]!s_val_pe_ttm($A1036,$B$1)</f>
        <v>16.859237670898398</v>
      </c>
      <c r="K1036">
        <f>[1]!s_val_pb_lf($A1036,$B$1)</f>
        <v>1.8488842248916599</v>
      </c>
      <c r="L1036">
        <f>[1]!s_val_dividendyield2($A1036,$B$1)</f>
        <v>1.85605219613813</v>
      </c>
      <c r="M1036">
        <f>[1]!s_val_evtoebitda($A1036,$B$1)</f>
        <v>9.2301366775745901</v>
      </c>
      <c r="N1036">
        <f>[1]!s_risk_betar24($A1036,$B$1)</f>
        <v>1.3193999528884901</v>
      </c>
      <c r="O1036">
        <f>[1]!s_profitnotice_changeratio($A1036,$B$1)</f>
        <v>0</v>
      </c>
      <c r="P1036">
        <f>IFERROR([1]!i_pq_pctchange($A1036,TEXT(DATE(YEAR($B$1),1,1),"yyyy-mm-dd"),$B$1),"")</f>
        <v>-5.5361119949093203</v>
      </c>
      <c r="Q1036">
        <f>[1]!s_west_netprofit($A1036,YEAR($B$1),$B$1,180)</f>
        <v>4959322581</v>
      </c>
      <c r="R1036">
        <f>[1]!s_west_eps($A1036,YEAR($B$1),$B$1,180)</f>
        <v>2.34450006484985</v>
      </c>
      <c r="S1036">
        <f>[1]!s_west_instnum_np($A1036,YEAR($B$1),$B$1,180)</f>
        <v>31</v>
      </c>
      <c r="T1036">
        <f>[1]!s_west_stdnetprofit($A1036,YEAR($B$1),$B$1,180)</f>
        <v>326444104</v>
      </c>
      <c r="U1036">
        <f>[1]!s_west_mediannetprofit($A1036,YEAR($B$1),$B$1,180)</f>
        <v>4862000000</v>
      </c>
      <c r="V1036">
        <f>[1]!s_west_maxnetprofit($A1036,YEAR($B$1),$B$1,180)</f>
        <v>5844000000</v>
      </c>
      <c r="W1036">
        <f>[1]!s_west_minnetprofit($A1036,YEAR($B$1),$B$1,180)</f>
        <v>4523000000</v>
      </c>
      <c r="X1036">
        <f>[1]!s_west_netprofit($A1036,YEAR($B$1)+1,$B$1,180)</f>
        <v>5686195806</v>
      </c>
      <c r="Y1036">
        <f>[1]!s_west_eps($A1036,YEAR($B$1)+1,$B$1,180)</f>
        <v>2.6881000995636</v>
      </c>
      <c r="Z1036">
        <f>[1]!s_west_instnum_np($A1036,YEAR($B$1)+1,$B$1,180)</f>
        <v>31</v>
      </c>
      <c r="AA1036">
        <f>[1]!s_west_stdnetprofit($A1036,YEAR($B$1)+1,$B$1,180)</f>
        <v>510224946</v>
      </c>
      <c r="AB1036">
        <f>[1]!s_west_mediannetprofit($A1036,YEAR($B$1)+1,$B$1,180)</f>
        <v>5638000000</v>
      </c>
      <c r="AC1036">
        <f>[1]!s_west_maxnetprofit($A1036,YEAR($B$1)+1,$B$1,180)</f>
        <v>7004000000</v>
      </c>
      <c r="AD1036">
        <f>[1]!s_west_minnetprofit($A1036,YEAR($B$1)+1,$B$1,180)</f>
        <v>4863000000</v>
      </c>
      <c r="AE1036">
        <f>[1]!s_west_avgroe($A1036,YEAR($B$1),$B$1,180)</f>
        <v>13.407899856567401</v>
      </c>
      <c r="AF1036">
        <f>IFERROR([1]!s_info_indexweight($A1036,$B$1,"000016.SH"),"")</f>
        <v>0</v>
      </c>
      <c r="AG1036">
        <f>IFERROR([1]!s_info_indexweight($A1036,$B$1,"000300.SH"),"")</f>
        <v>0.16750000000000001</v>
      </c>
      <c r="AH1036">
        <f>IFERROR([1]!s_info_indexweight($A1036,$B$1,"000905.SH"),"")</f>
        <v>0</v>
      </c>
      <c r="AI1036">
        <f>IFERROR([1]!s_info_indexweight($A1036,$B$1,"000852.SH"),"")</f>
        <v>0</v>
      </c>
    </row>
    <row r="1037" spans="1:35">
      <c r="A1037" t="s">
        <v>1069</v>
      </c>
      <c r="B1037">
        <f>[1]!s_dq_close($A1037,$B$1,3)</f>
        <v>8.0500000000000007</v>
      </c>
      <c r="C1037">
        <f>[1]!s_dq_volume($A1037,$B$1)</f>
        <v>42325899</v>
      </c>
      <c r="D1037">
        <f>[1]!s_dq_amount($A1037,$B$1)</f>
        <v>342122982</v>
      </c>
      <c r="E1037">
        <f>[1]!s_dq_turn($A1037,$B$1)</f>
        <v>1.7309184372678601</v>
      </c>
      <c r="F1037">
        <f>[1]!S_VAL_MV($A1037,$B$1)</f>
        <v>22088559179.75</v>
      </c>
      <c r="G1037">
        <f>[1]!s_val_ev($A1037,$B$1)</f>
        <v>22088559179.75</v>
      </c>
      <c r="H1037">
        <f>[1]!s_val_ev1($A1037,$B$1)</f>
        <v>40274976344.199997</v>
      </c>
      <c r="I1037">
        <f>IFERROR([1]!s_mq_amount($A1037,$B$1),"")</f>
        <v>846380074</v>
      </c>
      <c r="J1037">
        <f>[1]!s_val_pe_ttm($A1037,$B$1)</f>
        <v>12.001371383666999</v>
      </c>
      <c r="K1037">
        <f>[1]!s_val_pb_lf($A1037,$B$1)</f>
        <v>1.2915799617767301</v>
      </c>
      <c r="L1037">
        <f>[1]!s_val_dividendyield2($A1037,$B$1)</f>
        <v>3.4658385093167698</v>
      </c>
      <c r="M1037">
        <f>[1]!s_val_evtoebitda($A1037,$B$1)</f>
        <v>4.8458757299667603</v>
      </c>
      <c r="N1037">
        <f>[1]!s_risk_betar24($A1037,$B$1)</f>
        <v>0.98030000925064098</v>
      </c>
      <c r="O1037">
        <f>[1]!s_profitnotice_changeratio($A1037,$B$1)</f>
        <v>0</v>
      </c>
      <c r="P1037">
        <f>IFERROR([1]!i_pq_pctchange($A1037,TEXT(DATE(YEAR($B$1),1,1),"yyyy-mm-dd"),$B$1),"")</f>
        <v>13.3802816901408</v>
      </c>
      <c r="Q1037">
        <f>[1]!s_west_netprofit($A1037,YEAR($B$1),$B$1,180)</f>
        <v>2059207143</v>
      </c>
      <c r="R1037">
        <f>[1]!s_west_eps($A1037,YEAR($B$1),$B$1,180)</f>
        <v>0.75040000677108798</v>
      </c>
      <c r="S1037">
        <f>[1]!s_west_instnum_np($A1037,YEAR($B$1),$B$1,180)</f>
        <v>7</v>
      </c>
      <c r="T1037">
        <f>[1]!s_west_stdnetprofit($A1037,YEAR($B$1),$B$1,180)</f>
        <v>110288487</v>
      </c>
      <c r="U1037">
        <f>[1]!s_west_mediannetprofit($A1037,YEAR($B$1),$B$1,180)</f>
        <v>2093000000</v>
      </c>
      <c r="V1037">
        <f>[1]!s_west_maxnetprofit($A1037,YEAR($B$1),$B$1,180)</f>
        <v>2176000000</v>
      </c>
      <c r="W1037">
        <f>[1]!s_west_minnetprofit($A1037,YEAR($B$1),$B$1,180)</f>
        <v>1906000000</v>
      </c>
      <c r="X1037">
        <f>[1]!s_west_netprofit($A1037,YEAR($B$1)+1,$B$1,180)</f>
        <v>2293012857</v>
      </c>
      <c r="Y1037">
        <f>[1]!s_west_eps($A1037,YEAR($B$1)+1,$B$1,180)</f>
        <v>0.83569997549056996</v>
      </c>
      <c r="Z1037">
        <f>[1]!s_west_instnum_np($A1037,YEAR($B$1)+1,$B$1,180)</f>
        <v>7</v>
      </c>
      <c r="AA1037">
        <f>[1]!s_west_stdnetprofit($A1037,YEAR($B$1)+1,$B$1,180)</f>
        <v>128896591</v>
      </c>
      <c r="AB1037">
        <f>[1]!s_west_mediannetprofit($A1037,YEAR($B$1)+1,$B$1,180)</f>
        <v>2271000000</v>
      </c>
      <c r="AC1037">
        <f>[1]!s_west_maxnetprofit($A1037,YEAR($B$1)+1,$B$1,180)</f>
        <v>2442000000</v>
      </c>
      <c r="AD1037">
        <f>[1]!s_west_minnetprofit($A1037,YEAR($B$1)+1,$B$1,180)</f>
        <v>2104090000</v>
      </c>
      <c r="AE1037">
        <f>[1]!s_west_avgroe($A1037,YEAR($B$1),$B$1,180)</f>
        <v>11.728599548339799</v>
      </c>
      <c r="AF1037">
        <f>IFERROR([1]!s_info_indexweight($A1037,$B$1,"000016.SH"),"")</f>
        <v>0</v>
      </c>
      <c r="AG1037">
        <f>IFERROR([1]!s_info_indexweight($A1037,$B$1,"000300.SH"),"")</f>
        <v>0</v>
      </c>
      <c r="AH1037">
        <f>IFERROR([1]!s_info_indexweight($A1037,$B$1,"000905.SH"),"")</f>
        <v>0</v>
      </c>
      <c r="AI1037">
        <f>IFERROR([1]!s_info_indexweight($A1037,$B$1,"000852.SH"),"")</f>
        <v>0.115</v>
      </c>
    </row>
    <row r="1038" spans="1:35">
      <c r="A1038" t="s">
        <v>1070</v>
      </c>
      <c r="B1038">
        <f>[1]!s_dq_close($A1038,$B$1,3)</f>
        <v>11.81</v>
      </c>
      <c r="C1038">
        <f>[1]!s_dq_volume($A1038,$B$1)</f>
        <v>17719633</v>
      </c>
      <c r="D1038">
        <f>[1]!s_dq_amount($A1038,$B$1)</f>
        <v>208464118</v>
      </c>
      <c r="E1038">
        <f>[1]!s_dq_turn($A1038,$B$1)</f>
        <v>1.17165617802511</v>
      </c>
      <c r="F1038">
        <f>[1]!S_VAL_MV($A1038,$B$1)</f>
        <v>17860945015.689999</v>
      </c>
      <c r="G1038">
        <f>[1]!s_val_ev($A1038,$B$1)</f>
        <v>17860945015.689999</v>
      </c>
      <c r="H1038">
        <f>[1]!s_val_ev1($A1038,$B$1)</f>
        <v>17869249561.68</v>
      </c>
      <c r="I1038">
        <f>IFERROR([1]!s_mq_amount($A1038,$B$1),"")</f>
        <v>363353520</v>
      </c>
      <c r="J1038">
        <f>[1]!s_val_pe_ttm($A1038,$B$1)</f>
        <v>146.82780456543</v>
      </c>
      <c r="K1038">
        <f>[1]!s_val_pb_lf($A1038,$B$1)</f>
        <v>6.2303924560546902</v>
      </c>
      <c r="L1038">
        <f>[1]!s_val_dividendyield2($A1038,$B$1)</f>
        <v>0.21168501270110099</v>
      </c>
      <c r="M1038">
        <f>[1]!s_val_evtoebitda($A1038,$B$1)</f>
        <v>77.278087668505506</v>
      </c>
      <c r="N1038">
        <f>[1]!s_risk_betar24($A1038,$B$1)</f>
        <v>1.3509999513626101</v>
      </c>
      <c r="O1038">
        <f>[1]!s_profitnotice_changeratio($A1038,$B$1)</f>
        <v>0</v>
      </c>
      <c r="P1038">
        <f>IFERROR([1]!i_pq_pctchange($A1038,TEXT(DATE(YEAR($B$1),1,1),"yyyy-mm-dd"),$B$1),"")</f>
        <v>-23.2989362150538</v>
      </c>
      <c r="Q1038">
        <f>[1]!s_west_netprofit($A1038,YEAR($B$1),$B$1,180)</f>
        <v>157700000</v>
      </c>
      <c r="R1038">
        <f>[1]!s_west_eps($A1038,YEAR($B$1),$B$1,180)</f>
        <v>0.104299999773502</v>
      </c>
      <c r="S1038">
        <f>[1]!s_west_instnum_np($A1038,YEAR($B$1),$B$1,180)</f>
        <v>10</v>
      </c>
      <c r="T1038">
        <f>[1]!s_west_stdnetprofit($A1038,YEAR($B$1),$B$1,180)</f>
        <v>25897447</v>
      </c>
      <c r="U1038">
        <f>[1]!s_west_mediannetprofit($A1038,YEAR($B$1),$B$1,180)</f>
        <v>148500000</v>
      </c>
      <c r="V1038">
        <f>[1]!s_west_maxnetprofit($A1038,YEAR($B$1),$B$1,180)</f>
        <v>210000000</v>
      </c>
      <c r="W1038">
        <f>[1]!s_west_minnetprofit($A1038,YEAR($B$1),$B$1,180)</f>
        <v>128000000</v>
      </c>
      <c r="X1038">
        <f>[1]!s_west_netprofit($A1038,YEAR($B$1)+1,$B$1,180)</f>
        <v>203700000</v>
      </c>
      <c r="Y1038">
        <f>[1]!s_west_eps($A1038,YEAR($B$1)+1,$B$1,180)</f>
        <v>0.13470000028610199</v>
      </c>
      <c r="Z1038">
        <f>[1]!s_west_instnum_np($A1038,YEAR($B$1)+1,$B$1,180)</f>
        <v>10</v>
      </c>
      <c r="AA1038">
        <f>[1]!s_west_stdnetprofit($A1038,YEAR($B$1)+1,$B$1,180)</f>
        <v>52559067</v>
      </c>
      <c r="AB1038">
        <f>[1]!s_west_mediannetprofit($A1038,YEAR($B$1)+1,$B$1,180)</f>
        <v>197000000</v>
      </c>
      <c r="AC1038">
        <f>[1]!s_west_maxnetprofit($A1038,YEAR($B$1)+1,$B$1,180)</f>
        <v>300000000</v>
      </c>
      <c r="AD1038">
        <f>[1]!s_west_minnetprofit($A1038,YEAR($B$1)+1,$B$1,180)</f>
        <v>145000000</v>
      </c>
      <c r="AE1038">
        <f>[1]!s_west_avgroe($A1038,YEAR($B$1),$B$1,180)</f>
        <v>5.18400001525879</v>
      </c>
      <c r="AF1038">
        <f>IFERROR([1]!s_info_indexweight($A1038,$B$1,"000016.SH"),"")</f>
        <v>0</v>
      </c>
      <c r="AG1038">
        <f>IFERROR([1]!s_info_indexweight($A1038,$B$1,"000300.SH"),"")</f>
        <v>0</v>
      </c>
      <c r="AH1038">
        <f>IFERROR([1]!s_info_indexweight($A1038,$B$1,"000905.SH"),"")</f>
        <v>0.11899999999999999</v>
      </c>
      <c r="AI1038">
        <f>IFERROR([1]!s_info_indexweight($A1038,$B$1,"000852.SH"),"")</f>
        <v>0</v>
      </c>
    </row>
    <row r="1039" spans="1:35">
      <c r="A1039" t="s">
        <v>1071</v>
      </c>
      <c r="B1039">
        <f>[1]!s_dq_close($A1039,$B$1,3)</f>
        <v>124.5</v>
      </c>
      <c r="C1039">
        <f>[1]!s_dq_volume($A1039,$B$1)</f>
        <v>5115809</v>
      </c>
      <c r="D1039">
        <f>[1]!s_dq_amount($A1039,$B$1)</f>
        <v>645958220</v>
      </c>
      <c r="E1039">
        <f>[1]!s_dq_turn($A1039,$B$1)</f>
        <v>0.84794680397066702</v>
      </c>
      <c r="F1039">
        <f>[1]!S_VAL_MV($A1039,$B$1)</f>
        <v>75112992645</v>
      </c>
      <c r="G1039">
        <f>[1]!s_val_ev($A1039,$B$1)</f>
        <v>75112992645</v>
      </c>
      <c r="H1039">
        <f>[1]!s_val_ev1($A1039,$B$1)</f>
        <v>76181018145.710007</v>
      </c>
      <c r="I1039">
        <f>IFERROR([1]!s_mq_amount($A1039,$B$1),"")</f>
        <v>1299869190</v>
      </c>
      <c r="J1039">
        <f>[1]!s_val_pe_ttm($A1039,$B$1)</f>
        <v>39.484668731689503</v>
      </c>
      <c r="K1039">
        <f>[1]!s_val_pb_lf($A1039,$B$1)</f>
        <v>4.93756198883057</v>
      </c>
      <c r="L1039">
        <f>[1]!s_val_dividendyield2($A1039,$B$1)</f>
        <v>2.5863453815261002</v>
      </c>
      <c r="M1039">
        <f>[1]!s_val_evtoebitda($A1039,$B$1)</f>
        <v>27.6514079773156</v>
      </c>
      <c r="N1039">
        <f>[1]!s_risk_betar24($A1039,$B$1)</f>
        <v>1.1181000471115099</v>
      </c>
      <c r="O1039">
        <f>[1]!s_profitnotice_changeratio($A1039,$B$1)</f>
        <v>0</v>
      </c>
      <c r="P1039">
        <f>IFERROR([1]!i_pq_pctchange($A1039,TEXT(DATE(YEAR($B$1),1,1),"yyyy-mm-dd"),$B$1),"")</f>
        <v>-26.235335940277299</v>
      </c>
      <c r="Q1039">
        <f>[1]!s_west_netprofit($A1039,YEAR($B$1),$B$1,180)</f>
        <v>2340750000</v>
      </c>
      <c r="R1039">
        <f>[1]!s_west_eps($A1039,YEAR($B$1),$B$1,180)</f>
        <v>3.87980008125305</v>
      </c>
      <c r="S1039">
        <f>[1]!s_west_instnum_np($A1039,YEAR($B$1),$B$1,180)</f>
        <v>4</v>
      </c>
      <c r="T1039">
        <f>[1]!s_west_stdnetprofit($A1039,YEAR($B$1),$B$1,180)</f>
        <v>48334770</v>
      </c>
      <c r="U1039">
        <f>[1]!s_west_mediannetprofit($A1039,YEAR($B$1),$B$1,180)</f>
        <v>2357000000</v>
      </c>
      <c r="V1039">
        <f>[1]!s_west_maxnetprofit($A1039,YEAR($B$1),$B$1,180)</f>
        <v>2376000000</v>
      </c>
      <c r="W1039">
        <f>[1]!s_west_minnetprofit($A1039,YEAR($B$1),$B$1,180)</f>
        <v>2273000000</v>
      </c>
      <c r="X1039">
        <f>[1]!s_west_netprofit($A1039,YEAR($B$1)+1,$B$1,180)</f>
        <v>2595750000</v>
      </c>
      <c r="Y1039">
        <f>[1]!s_west_eps($A1039,YEAR($B$1)+1,$B$1,180)</f>
        <v>4.3024997711181596</v>
      </c>
      <c r="Z1039">
        <f>[1]!s_west_instnum_np($A1039,YEAR($B$1)+1,$B$1,180)</f>
        <v>4</v>
      </c>
      <c r="AA1039">
        <f>[1]!s_west_stdnetprofit($A1039,YEAR($B$1)+1,$B$1,180)</f>
        <v>146529576</v>
      </c>
      <c r="AB1039">
        <f>[1]!s_west_mediannetprofit($A1039,YEAR($B$1)+1,$B$1,180)</f>
        <v>2602500000</v>
      </c>
      <c r="AC1039">
        <f>[1]!s_west_maxnetprofit($A1039,YEAR($B$1)+1,$B$1,180)</f>
        <v>2736000000</v>
      </c>
      <c r="AD1039">
        <f>[1]!s_west_minnetprofit($A1039,YEAR($B$1)+1,$B$1,180)</f>
        <v>2442000000</v>
      </c>
      <c r="AE1039">
        <f>[1]!s_west_avgroe($A1039,YEAR($B$1),$B$1,180)</f>
        <v>14.6433000564575</v>
      </c>
      <c r="AF1039">
        <f>IFERROR([1]!s_info_indexweight($A1039,$B$1,"000016.SH"),"")</f>
        <v>0</v>
      </c>
      <c r="AG1039">
        <f>IFERROR([1]!s_info_indexweight($A1039,$B$1,"000300.SH"),"")</f>
        <v>0.14699999999999999</v>
      </c>
      <c r="AH1039">
        <f>IFERROR([1]!s_info_indexweight($A1039,$B$1,"000905.SH"),"")</f>
        <v>0</v>
      </c>
      <c r="AI1039">
        <f>IFERROR([1]!s_info_indexweight($A1039,$B$1,"000852.SH"),"")</f>
        <v>0</v>
      </c>
    </row>
    <row r="1040" spans="1:35">
      <c r="A1040" t="s">
        <v>1072</v>
      </c>
      <c r="B1040">
        <f>[1]!s_dq_close($A1040,$B$1,3)</f>
        <v>14.11</v>
      </c>
      <c r="C1040">
        <f>[1]!s_dq_volume($A1040,$B$1)</f>
        <v>50409125</v>
      </c>
      <c r="D1040">
        <f>[1]!s_dq_amount($A1040,$B$1)</f>
        <v>712936952</v>
      </c>
      <c r="E1040">
        <f>[1]!s_dq_turn($A1040,$B$1)</f>
        <v>1.1197074336409201</v>
      </c>
      <c r="F1040">
        <f>[1]!S_VAL_MV($A1040,$B$1)</f>
        <v>63523089369.620003</v>
      </c>
      <c r="G1040">
        <f>[1]!s_val_ev($A1040,$B$1)</f>
        <v>63523089369.620003</v>
      </c>
      <c r="H1040">
        <f>[1]!s_val_ev1($A1040,$B$1)</f>
        <v>159885311921.22</v>
      </c>
      <c r="I1040">
        <f>IFERROR([1]!s_mq_amount($A1040,$B$1),"")</f>
        <v>1305053414</v>
      </c>
      <c r="J1040">
        <f>[1]!s_val_pe_ttm($A1040,$B$1)</f>
        <v>-6.7541179656982404</v>
      </c>
      <c r="K1040">
        <f>[1]!s_val_pb_lf($A1040,$B$1)</f>
        <v>1.8169296979904199</v>
      </c>
      <c r="L1040">
        <f>[1]!s_val_dividendyield2($A1040,$B$1)</f>
        <v>0</v>
      </c>
      <c r="M1040">
        <f>[1]!s_val_evtoebitda($A1040,$B$1)</f>
        <v>37.375136676489802</v>
      </c>
      <c r="N1040">
        <f>[1]!s_risk_betar24($A1040,$B$1)</f>
        <v>1.1937999725341799</v>
      </c>
      <c r="O1040">
        <f>[1]!s_profitnotice_changeratio($A1040,$B$1)</f>
        <v>0</v>
      </c>
      <c r="P1040">
        <f>IFERROR([1]!i_pq_pctchange($A1040,TEXT(DATE(YEAR($B$1),1,1),"yyyy-mm-dd"),$B$1),"")</f>
        <v>-31.237816764132599</v>
      </c>
      <c r="Q1040">
        <f>[1]!s_west_netprofit($A1040,YEAR($B$1),$B$1,180)</f>
        <v>-2473660000</v>
      </c>
      <c r="R1040">
        <f>[1]!s_west_eps($A1040,YEAR($B$1),$B$1,180)</f>
        <v>-0.54949998855590798</v>
      </c>
      <c r="S1040">
        <f>[1]!s_west_instnum_np($A1040,YEAR($B$1),$B$1,180)</f>
        <v>10</v>
      </c>
      <c r="T1040">
        <f>[1]!s_west_stdnetprofit($A1040,YEAR($B$1),$B$1,180)</f>
        <v>2955204546</v>
      </c>
      <c r="U1040">
        <f>[1]!s_west_mediannetprofit($A1040,YEAR($B$1),$B$1,180)</f>
        <v>-3050500000</v>
      </c>
      <c r="V1040">
        <f>[1]!s_west_maxnetprofit($A1040,YEAR($B$1),$B$1,180)</f>
        <v>2883000000</v>
      </c>
      <c r="W1040">
        <f>[1]!s_west_minnetprofit($A1040,YEAR($B$1),$B$1,180)</f>
        <v>-7741000000</v>
      </c>
      <c r="X1040">
        <f>[1]!s_west_netprofit($A1040,YEAR($B$1)+1,$B$1,180)</f>
        <v>2323200000</v>
      </c>
      <c r="Y1040">
        <f>[1]!s_west_eps($A1040,YEAR($B$1)+1,$B$1,180)</f>
        <v>0.51599997282028198</v>
      </c>
      <c r="Z1040">
        <f>[1]!s_west_instnum_np($A1040,YEAR($B$1)+1,$B$1,180)</f>
        <v>10</v>
      </c>
      <c r="AA1040">
        <f>[1]!s_west_stdnetprofit($A1040,YEAR($B$1)+1,$B$1,180)</f>
        <v>2310929770</v>
      </c>
      <c r="AB1040">
        <f>[1]!s_west_mediannetprofit($A1040,YEAR($B$1)+1,$B$1,180)</f>
        <v>2759500000</v>
      </c>
      <c r="AC1040">
        <f>[1]!s_west_maxnetprofit($A1040,YEAR($B$1)+1,$B$1,180)</f>
        <v>5963000000</v>
      </c>
      <c r="AD1040">
        <f>[1]!s_west_minnetprofit($A1040,YEAR($B$1)+1,$B$1,180)</f>
        <v>-3228000000</v>
      </c>
      <c r="AE1040">
        <f>[1]!s_west_avgroe($A1040,YEAR($B$1),$B$1,180)</f>
        <v>-7.71000003814697</v>
      </c>
      <c r="AF1040">
        <f>IFERROR([1]!s_info_indexweight($A1040,$B$1,"000016.SH"),"")</f>
        <v>0</v>
      </c>
      <c r="AG1040">
        <f>IFERROR([1]!s_info_indexweight($A1040,$B$1,"000300.SH"),"")</f>
        <v>0.1484</v>
      </c>
      <c r="AH1040">
        <f>IFERROR([1]!s_info_indexweight($A1040,$B$1,"000905.SH"),"")</f>
        <v>0</v>
      </c>
      <c r="AI1040">
        <f>IFERROR([1]!s_info_indexweight($A1040,$B$1,"000852.SH"),"")</f>
        <v>0</v>
      </c>
    </row>
    <row r="1041" spans="1:35">
      <c r="A1041" t="s">
        <v>1073</v>
      </c>
      <c r="B1041">
        <f>[1]!s_dq_close($A1041,$B$1,3)</f>
        <v>13.03</v>
      </c>
      <c r="C1041">
        <f>[1]!s_dq_volume($A1041,$B$1)</f>
        <v>22683901</v>
      </c>
      <c r="D1041">
        <f>[1]!s_dq_amount($A1041,$B$1)</f>
        <v>295909147</v>
      </c>
      <c r="E1041">
        <f>[1]!s_dq_turn($A1041,$B$1)</f>
        <v>2.4099314494642199</v>
      </c>
      <c r="F1041">
        <f>[1]!S_VAL_MV($A1041,$B$1)</f>
        <v>12264715251.370001</v>
      </c>
      <c r="G1041">
        <f>[1]!s_val_ev($A1041,$B$1)</f>
        <v>12264715251.370001</v>
      </c>
      <c r="H1041">
        <f>[1]!s_val_ev1($A1041,$B$1)</f>
        <v>12905479499.75</v>
      </c>
      <c r="I1041">
        <f>IFERROR([1]!s_mq_amount($A1041,$B$1),"")</f>
        <v>615504039</v>
      </c>
      <c r="J1041">
        <f>[1]!s_val_pe_ttm($A1041,$B$1)</f>
        <v>-100.437660217285</v>
      </c>
      <c r="K1041">
        <f>[1]!s_val_pb_lf($A1041,$B$1)</f>
        <v>3.4679298400878902</v>
      </c>
      <c r="L1041">
        <f>[1]!s_val_dividendyield2($A1041,$B$1)</f>
        <v>0</v>
      </c>
      <c r="M1041">
        <f>[1]!s_val_evtoebitda($A1041,$B$1)</f>
        <v>-124.968590410122</v>
      </c>
      <c r="N1041">
        <f>[1]!s_risk_betar24($A1041,$B$1)</f>
        <v>2.4988000392913801</v>
      </c>
      <c r="O1041">
        <f>[1]!s_profitnotice_changeratio($A1041,$B$1)</f>
        <v>0</v>
      </c>
      <c r="P1041">
        <f>IFERROR([1]!i_pq_pctchange($A1041,TEXT(DATE(YEAR($B$1),1,1),"yyyy-mm-dd"),$B$1),"")</f>
        <v>-18.153266331658301</v>
      </c>
      <c r="Q1041">
        <f>[1]!s_west_netprofit($A1041,YEAR($B$1),$B$1,180)</f>
        <v>90000000</v>
      </c>
      <c r="R1041">
        <f>[1]!s_west_eps($A1041,YEAR($B$1),$B$1,180)</f>
        <v>9.5600001513958005E-2</v>
      </c>
      <c r="S1041">
        <f>[1]!s_west_instnum_np($A1041,YEAR($B$1),$B$1,180)</f>
        <v>4</v>
      </c>
      <c r="T1041">
        <f>[1]!s_west_stdnetprofit($A1041,YEAR($B$1),$B$1,180)</f>
        <v>87685042</v>
      </c>
      <c r="U1041">
        <f>[1]!s_west_mediannetprofit($A1041,YEAR($B$1),$B$1,180)</f>
        <v>59500000</v>
      </c>
      <c r="V1041">
        <f>[1]!s_west_maxnetprofit($A1041,YEAR($B$1),$B$1,180)</f>
        <v>214000000</v>
      </c>
      <c r="W1041">
        <f>[1]!s_west_minnetprofit($A1041,YEAR($B$1),$B$1,180)</f>
        <v>27000000</v>
      </c>
      <c r="X1041">
        <f>[1]!s_west_netprofit($A1041,YEAR($B$1)+1,$B$1,180)</f>
        <v>171750000</v>
      </c>
      <c r="Y1041">
        <f>[1]!s_west_eps($A1041,YEAR($B$1)+1,$B$1,180)</f>
        <v>0.182500004768372</v>
      </c>
      <c r="Z1041">
        <f>[1]!s_west_instnum_np($A1041,YEAR($B$1)+1,$B$1,180)</f>
        <v>4</v>
      </c>
      <c r="AA1041">
        <f>[1]!s_west_stdnetprofit($A1041,YEAR($B$1)+1,$B$1,180)</f>
        <v>107540303</v>
      </c>
      <c r="AB1041">
        <f>[1]!s_west_mediannetprofit($A1041,YEAR($B$1)+1,$B$1,180)</f>
        <v>130500000</v>
      </c>
      <c r="AC1041">
        <f>[1]!s_west_maxnetprofit($A1041,YEAR($B$1)+1,$B$1,180)</f>
        <v>331000000</v>
      </c>
      <c r="AD1041">
        <f>[1]!s_west_minnetprofit($A1041,YEAR($B$1)+1,$B$1,180)</f>
        <v>95000000</v>
      </c>
      <c r="AE1041">
        <f>[1]!s_west_avgroe($A1041,YEAR($B$1),$B$1,180)</f>
        <v>2.2999999523162802</v>
      </c>
      <c r="AF1041">
        <f>IFERROR([1]!s_info_indexweight($A1041,$B$1,"000016.SH"),"")</f>
        <v>0</v>
      </c>
      <c r="AG1041">
        <f>IFERROR([1]!s_info_indexweight($A1041,$B$1,"000300.SH"),"")</f>
        <v>0</v>
      </c>
      <c r="AH1041">
        <f>IFERROR([1]!s_info_indexweight($A1041,$B$1,"000905.SH"),"")</f>
        <v>0</v>
      </c>
      <c r="AI1041">
        <f>IFERROR([1]!s_info_indexweight($A1041,$B$1,"000852.SH"),"")</f>
        <v>9.2999999999999999E-2</v>
      </c>
    </row>
    <row r="1042" spans="1:35">
      <c r="A1042" t="s">
        <v>1074</v>
      </c>
      <c r="B1042">
        <f>[1]!s_dq_close($A1042,$B$1,3)</f>
        <v>12.85</v>
      </c>
      <c r="C1042">
        <f>[1]!s_dq_volume($A1042,$B$1)</f>
        <v>71278635</v>
      </c>
      <c r="D1042">
        <f>[1]!s_dq_amount($A1042,$B$1)</f>
        <v>916278332</v>
      </c>
      <c r="E1042">
        <f>[1]!s_dq_turn($A1042,$B$1)</f>
        <v>4.6389002741607399</v>
      </c>
      <c r="F1042">
        <f>[1]!S_VAL_MV($A1042,$B$1)</f>
        <v>19744560253.900002</v>
      </c>
      <c r="G1042">
        <f>[1]!s_val_ev($A1042,$B$1)</f>
        <v>19744560253.900002</v>
      </c>
      <c r="H1042">
        <f>[1]!s_val_ev1($A1042,$B$1)</f>
        <v>19760935181.630001</v>
      </c>
      <c r="I1042">
        <f>IFERROR([1]!s_mq_amount($A1042,$B$1),"")</f>
        <v>2300907266</v>
      </c>
      <c r="J1042">
        <f>[1]!s_val_pe_ttm($A1042,$B$1)</f>
        <v>45.733371734619098</v>
      </c>
      <c r="K1042">
        <f>[1]!s_val_pb_lf($A1042,$B$1)</f>
        <v>3.4363219738006601</v>
      </c>
      <c r="L1042">
        <f>[1]!s_val_dividendyield2($A1042,$B$1)</f>
        <v>0.70038910505836605</v>
      </c>
      <c r="M1042">
        <f>[1]!s_val_evtoebitda($A1042,$B$1)</f>
        <v>14.8092261387107</v>
      </c>
      <c r="N1042">
        <f>[1]!s_risk_betar24($A1042,$B$1)</f>
        <v>1.1890000104904199</v>
      </c>
      <c r="O1042">
        <f>[1]!s_profitnotice_changeratio($A1042,$B$1)</f>
        <v>0</v>
      </c>
      <c r="P1042">
        <f>IFERROR([1]!i_pq_pctchange($A1042,TEXT(DATE(YEAR($B$1),1,1),"yyyy-mm-dd"),$B$1),"")</f>
        <v>37.139807897545403</v>
      </c>
      <c r="Q1042">
        <f>[1]!s_west_netprofit($A1042,YEAR($B$1),$B$1,180)</f>
        <v>605422000</v>
      </c>
      <c r="R1042">
        <f>[1]!s_west_eps($A1042,YEAR($B$1),$B$1,180)</f>
        <v>0.393900007009506</v>
      </c>
      <c r="S1042">
        <f>[1]!s_west_instnum_np($A1042,YEAR($B$1),$B$1,180)</f>
        <v>5</v>
      </c>
      <c r="T1042">
        <f>[1]!s_west_stdnetprofit($A1042,YEAR($B$1),$B$1,180)</f>
        <v>7047370</v>
      </c>
      <c r="U1042">
        <f>[1]!s_west_mediannetprofit($A1042,YEAR($B$1),$B$1,180)</f>
        <v>607000000</v>
      </c>
      <c r="V1042">
        <f>[1]!s_west_maxnetprofit($A1042,YEAR($B$1),$B$1,180)</f>
        <v>612110000</v>
      </c>
      <c r="W1042">
        <f>[1]!s_west_minnetprofit($A1042,YEAR($B$1),$B$1,180)</f>
        <v>595000000</v>
      </c>
      <c r="X1042">
        <f>[1]!s_west_netprofit($A1042,YEAR($B$1)+1,$B$1,180)</f>
        <v>681950000</v>
      </c>
      <c r="Y1042">
        <f>[1]!s_west_eps($A1042,YEAR($B$1)+1,$B$1,180)</f>
        <v>0.44369998574256903</v>
      </c>
      <c r="Z1042">
        <f>[1]!s_west_instnum_np($A1042,YEAR($B$1)+1,$B$1,180)</f>
        <v>5</v>
      </c>
      <c r="AA1042">
        <f>[1]!s_west_stdnetprofit($A1042,YEAR($B$1)+1,$B$1,180)</f>
        <v>18432648</v>
      </c>
      <c r="AB1042">
        <f>[1]!s_west_mediannetprofit($A1042,YEAR($B$1)+1,$B$1,180)</f>
        <v>683000000</v>
      </c>
      <c r="AC1042">
        <f>[1]!s_west_maxnetprofit($A1042,YEAR($B$1)+1,$B$1,180)</f>
        <v>701000000</v>
      </c>
      <c r="AD1042">
        <f>[1]!s_west_minnetprofit($A1042,YEAR($B$1)+1,$B$1,180)</f>
        <v>651750000</v>
      </c>
      <c r="AE1042">
        <f>[1]!s_west_avgroe($A1042,YEAR($B$1),$B$1,180)</f>
        <v>9.1300001144409197</v>
      </c>
      <c r="AF1042">
        <f>IFERROR([1]!s_info_indexweight($A1042,$B$1,"000016.SH"),"")</f>
        <v>0</v>
      </c>
      <c r="AG1042">
        <f>IFERROR([1]!s_info_indexweight($A1042,$B$1,"000300.SH"),"")</f>
        <v>0</v>
      </c>
      <c r="AH1042">
        <f>IFERROR([1]!s_info_indexweight($A1042,$B$1,"000905.SH"),"")</f>
        <v>0</v>
      </c>
      <c r="AI1042">
        <f>IFERROR([1]!s_info_indexweight($A1042,$B$1,"000852.SH"),"")</f>
        <v>0.13700000000000001</v>
      </c>
    </row>
    <row r="1043" spans="1:35">
      <c r="A1043" t="s">
        <v>1075</v>
      </c>
      <c r="B1043">
        <f>[1]!s_dq_close($A1043,$B$1,3)</f>
        <v>32.03</v>
      </c>
      <c r="C1043">
        <f>[1]!s_dq_volume($A1043,$B$1)</f>
        <v>6464759</v>
      </c>
      <c r="D1043">
        <f>[1]!s_dq_amount($A1043,$B$1)</f>
        <v>205462536</v>
      </c>
      <c r="E1043">
        <f>[1]!s_dq_turn($A1043,$B$1)</f>
        <v>1.35308976925347</v>
      </c>
      <c r="F1043">
        <f>[1]!S_VAL_MV($A1043,$B$1)</f>
        <v>15303214574.17</v>
      </c>
      <c r="G1043">
        <f>[1]!s_val_ev($A1043,$B$1)</f>
        <v>15303214574.17</v>
      </c>
      <c r="H1043">
        <f>[1]!s_val_ev1($A1043,$B$1)</f>
        <v>18476117640.610001</v>
      </c>
      <c r="I1043">
        <f>IFERROR([1]!s_mq_amount($A1043,$B$1),"")</f>
        <v>390266875</v>
      </c>
      <c r="J1043">
        <f>[1]!s_val_pe_ttm($A1043,$B$1)</f>
        <v>40.414035797119098</v>
      </c>
      <c r="K1043">
        <f>[1]!s_val_pb_lf($A1043,$B$1)</f>
        <v>2.1131246089935298</v>
      </c>
      <c r="L1043">
        <f>[1]!s_val_dividendyield2($A1043,$B$1)</f>
        <v>1.21760849203871</v>
      </c>
      <c r="M1043">
        <f>[1]!s_val_evtoebitda($A1043,$B$1)</f>
        <v>16.296116996372099</v>
      </c>
      <c r="N1043">
        <f>[1]!s_risk_betar24($A1043,$B$1)</f>
        <v>1.09720003604889</v>
      </c>
      <c r="O1043">
        <f>[1]!s_profitnotice_changeratio($A1043,$B$1)</f>
        <v>0</v>
      </c>
      <c r="P1043">
        <f>IFERROR([1]!i_pq_pctchange($A1043,TEXT(DATE(YEAR($B$1),1,1),"yyyy-mm-dd"),$B$1),"")</f>
        <v>-18.808618504436001</v>
      </c>
      <c r="Q1043">
        <f>[1]!s_west_netprofit($A1043,YEAR($B$1),$B$1,180)</f>
        <v>0</v>
      </c>
      <c r="R1043">
        <f>[1]!s_west_eps($A1043,YEAR($B$1),$B$1,180)</f>
        <v>0</v>
      </c>
      <c r="S1043">
        <f>[1]!s_west_instnum_np($A1043,YEAR($B$1),$B$1,180)</f>
        <v>0</v>
      </c>
      <c r="T1043">
        <f>[1]!s_west_stdnetprofit($A1043,YEAR($B$1),$B$1,180)</f>
        <v>0</v>
      </c>
      <c r="U1043">
        <f>[1]!s_west_mediannetprofit($A1043,YEAR($B$1),$B$1,180)</f>
        <v>0</v>
      </c>
      <c r="V1043">
        <f>[1]!s_west_maxnetprofit($A1043,YEAR($B$1),$B$1,180)</f>
        <v>0</v>
      </c>
      <c r="W1043">
        <f>[1]!s_west_minnetprofit($A1043,YEAR($B$1),$B$1,180)</f>
        <v>0</v>
      </c>
      <c r="X1043">
        <f>[1]!s_west_netprofit($A1043,YEAR($B$1)+1,$B$1,180)</f>
        <v>0</v>
      </c>
      <c r="Y1043">
        <f>[1]!s_west_eps($A1043,YEAR($B$1)+1,$B$1,180)</f>
        <v>0</v>
      </c>
      <c r="Z1043">
        <f>[1]!s_west_instnum_np($A1043,YEAR($B$1)+1,$B$1,180)</f>
        <v>0</v>
      </c>
      <c r="AA1043">
        <f>[1]!s_west_stdnetprofit($A1043,YEAR($B$1)+1,$B$1,180)</f>
        <v>0</v>
      </c>
      <c r="AB1043">
        <f>[1]!s_west_mediannetprofit($A1043,YEAR($B$1)+1,$B$1,180)</f>
        <v>0</v>
      </c>
      <c r="AC1043">
        <f>[1]!s_west_maxnetprofit($A1043,YEAR($B$1)+1,$B$1,180)</f>
        <v>0</v>
      </c>
      <c r="AD1043">
        <f>[1]!s_west_minnetprofit($A1043,YEAR($B$1)+1,$B$1,180)</f>
        <v>0</v>
      </c>
      <c r="AE1043">
        <f>[1]!s_west_avgroe($A1043,YEAR($B$1),$B$1,180)</f>
        <v>0</v>
      </c>
      <c r="AF1043">
        <f>IFERROR([1]!s_info_indexweight($A1043,$B$1,"000016.SH"),"")</f>
        <v>0</v>
      </c>
      <c r="AG1043">
        <f>IFERROR([1]!s_info_indexweight($A1043,$B$1,"000300.SH"),"")</f>
        <v>0</v>
      </c>
      <c r="AH1043">
        <f>IFERROR([1]!s_info_indexweight($A1043,$B$1,"000905.SH"),"")</f>
        <v>0</v>
      </c>
      <c r="AI1043">
        <f>IFERROR([1]!s_info_indexweight($A1043,$B$1,"000852.SH"),"")</f>
        <v>9.8000000000000004E-2</v>
      </c>
    </row>
    <row r="1044" spans="1:35">
      <c r="A1044" t="s">
        <v>1076</v>
      </c>
      <c r="B1044">
        <f>[1]!s_dq_close($A1044,$B$1,3)</f>
        <v>12.95</v>
      </c>
      <c r="C1044">
        <f>[1]!s_dq_volume($A1044,$B$1)</f>
        <v>20852056</v>
      </c>
      <c r="D1044">
        <f>[1]!s_dq_amount($A1044,$B$1)</f>
        <v>267700493</v>
      </c>
      <c r="E1044">
        <f>[1]!s_dq_turn($A1044,$B$1)</f>
        <v>2.4008497456251101</v>
      </c>
      <c r="F1044">
        <f>[1]!S_VAL_MV($A1044,$B$1)</f>
        <v>12053258084</v>
      </c>
      <c r="G1044">
        <f>[1]!s_val_ev($A1044,$B$1)</f>
        <v>12053258084</v>
      </c>
      <c r="H1044">
        <f>[1]!s_val_ev1($A1044,$B$1)</f>
        <v>14132867112.780001</v>
      </c>
      <c r="I1044">
        <f>IFERROR([1]!s_mq_amount($A1044,$B$1),"")</f>
        <v>490509016</v>
      </c>
      <c r="J1044">
        <f>[1]!s_val_pe_ttm($A1044,$B$1)</f>
        <v>23.1658725738525</v>
      </c>
      <c r="K1044">
        <f>[1]!s_val_pb_lf($A1044,$B$1)</f>
        <v>1.49630379676819</v>
      </c>
      <c r="L1044">
        <f>[1]!s_val_dividendyield2($A1044,$B$1)</f>
        <v>2.0182380078206199</v>
      </c>
      <c r="M1044">
        <f>[1]!s_val_evtoebitda($A1044,$B$1)</f>
        <v>7.24205348342797</v>
      </c>
      <c r="N1044">
        <f>[1]!s_risk_betar24($A1044,$B$1)</f>
        <v>1.39699995517731</v>
      </c>
      <c r="O1044">
        <f>[1]!s_profitnotice_changeratio($A1044,$B$1)</f>
        <v>0</v>
      </c>
      <c r="P1044">
        <f>IFERROR([1]!i_pq_pctchange($A1044,TEXT(DATE(YEAR($B$1),1,1),"yyyy-mm-dd"),$B$1),"")</f>
        <v>-2.41145440844008</v>
      </c>
      <c r="Q1044">
        <f>[1]!s_west_netprofit($A1044,YEAR($B$1),$B$1,180)</f>
        <v>706200000</v>
      </c>
      <c r="R1044">
        <f>[1]!s_west_eps($A1044,YEAR($B$1),$B$1,180)</f>
        <v>0.75859999656677202</v>
      </c>
      <c r="S1044">
        <f>[1]!s_west_instnum_np($A1044,YEAR($B$1),$B$1,180)</f>
        <v>5</v>
      </c>
      <c r="T1044">
        <f>[1]!s_west_stdnetprofit($A1044,YEAR($B$1),$B$1,180)</f>
        <v>69424059</v>
      </c>
      <c r="U1044">
        <f>[1]!s_west_mediannetprofit($A1044,YEAR($B$1),$B$1,180)</f>
        <v>689000000</v>
      </c>
      <c r="V1044">
        <f>[1]!s_west_maxnetprofit($A1044,YEAR($B$1),$B$1,180)</f>
        <v>813000000</v>
      </c>
      <c r="W1044">
        <f>[1]!s_west_minnetprofit($A1044,YEAR($B$1),$B$1,180)</f>
        <v>627000000</v>
      </c>
      <c r="X1044">
        <f>[1]!s_west_netprofit($A1044,YEAR($B$1)+1,$B$1,180)</f>
        <v>885600000</v>
      </c>
      <c r="Y1044">
        <f>[1]!s_west_eps($A1044,YEAR($B$1)+1,$B$1,180)</f>
        <v>0.95130002498626698</v>
      </c>
      <c r="Z1044">
        <f>[1]!s_west_instnum_np($A1044,YEAR($B$1)+1,$B$1,180)</f>
        <v>5</v>
      </c>
      <c r="AA1044">
        <f>[1]!s_west_stdnetprofit($A1044,YEAR($B$1)+1,$B$1,180)</f>
        <v>123094679</v>
      </c>
      <c r="AB1044">
        <f>[1]!s_west_mediannetprofit($A1044,YEAR($B$1)+1,$B$1,180)</f>
        <v>876000000</v>
      </c>
      <c r="AC1044">
        <f>[1]!s_west_maxnetprofit($A1044,YEAR($B$1)+1,$B$1,180)</f>
        <v>1081000000</v>
      </c>
      <c r="AD1044">
        <f>[1]!s_west_minnetprofit($A1044,YEAR($B$1)+1,$B$1,180)</f>
        <v>741000000</v>
      </c>
      <c r="AE1044">
        <f>[1]!s_west_avgroe($A1044,YEAR($B$1),$B$1,180)</f>
        <v>8.2880001068115199</v>
      </c>
      <c r="AF1044">
        <f>IFERROR([1]!s_info_indexweight($A1044,$B$1,"000016.SH"),"")</f>
        <v>0</v>
      </c>
      <c r="AG1044">
        <f>IFERROR([1]!s_info_indexweight($A1044,$B$1,"000300.SH"),"")</f>
        <v>0</v>
      </c>
      <c r="AH1044">
        <f>IFERROR([1]!s_info_indexweight($A1044,$B$1,"000905.SH"),"")</f>
        <v>0</v>
      </c>
      <c r="AI1044">
        <f>IFERROR([1]!s_info_indexweight($A1044,$B$1,"000852.SH"),"")</f>
        <v>6.3E-2</v>
      </c>
    </row>
    <row r="1045" spans="1:35">
      <c r="A1045" t="s">
        <v>1077</v>
      </c>
      <c r="B1045">
        <f>[1]!s_dq_close($A1045,$B$1,3)</f>
        <v>23.45</v>
      </c>
      <c r="C1045">
        <f>[1]!s_dq_volume($A1045,$B$1)</f>
        <v>57344823</v>
      </c>
      <c r="D1045">
        <f>[1]!s_dq_amount($A1045,$B$1)</f>
        <v>1292437002</v>
      </c>
      <c r="E1045">
        <f>[1]!s_dq_turn($A1045,$B$1)</f>
        <v>7.5482888808848001</v>
      </c>
      <c r="F1045">
        <f>[1]!S_VAL_MV($A1045,$B$1)</f>
        <v>19305871890.549999</v>
      </c>
      <c r="G1045">
        <f>[1]!s_val_ev($A1045,$B$1)</f>
        <v>19305871890.549999</v>
      </c>
      <c r="H1045">
        <f>[1]!s_val_ev1($A1045,$B$1)</f>
        <v>29755588175.41</v>
      </c>
      <c r="I1045">
        <f>IFERROR([1]!s_mq_amount($A1045,$B$1),"")</f>
        <v>2022322245</v>
      </c>
      <c r="J1045">
        <f>[1]!s_val_pe_ttm($A1045,$B$1)</f>
        <v>29.2905158996582</v>
      </c>
      <c r="K1045">
        <f>[1]!s_val_pb_lf($A1045,$B$1)</f>
        <v>2.1183416843414302</v>
      </c>
      <c r="L1045">
        <f>[1]!s_val_dividendyield2($A1045,$B$1)</f>
        <v>0.94570840095447595</v>
      </c>
      <c r="M1045">
        <f>[1]!s_val_evtoebitda($A1045,$B$1)</f>
        <v>26.9206166583852</v>
      </c>
      <c r="N1045">
        <f>[1]!s_risk_betar24($A1045,$B$1)</f>
        <v>1.4539999961853001</v>
      </c>
      <c r="O1045">
        <f>[1]!s_profitnotice_changeratio($A1045,$B$1)</f>
        <v>0</v>
      </c>
      <c r="P1045">
        <f>IFERROR([1]!i_pq_pctchange($A1045,TEXT(DATE(YEAR($B$1),1,1),"yyyy-mm-dd"),$B$1),"")</f>
        <v>26.0075228371843</v>
      </c>
      <c r="Q1045">
        <f>[1]!s_west_netprofit($A1045,YEAR($B$1),$B$1,180)</f>
        <v>723310000</v>
      </c>
      <c r="R1045">
        <f>[1]!s_west_eps($A1045,YEAR($B$1),$B$1,180)</f>
        <v>0.87860000133514404</v>
      </c>
      <c r="S1045">
        <f>[1]!s_west_instnum_np($A1045,YEAR($B$1),$B$1,180)</f>
        <v>1</v>
      </c>
      <c r="T1045">
        <f>[1]!s_west_stdnetprofit($A1045,YEAR($B$1),$B$1,180)</f>
        <v>0</v>
      </c>
      <c r="U1045">
        <f>[1]!s_west_mediannetprofit($A1045,YEAR($B$1),$B$1,180)</f>
        <v>723310000</v>
      </c>
      <c r="V1045">
        <f>[1]!s_west_maxnetprofit($A1045,YEAR($B$1),$B$1,180)</f>
        <v>723310000</v>
      </c>
      <c r="W1045">
        <f>[1]!s_west_minnetprofit($A1045,YEAR($B$1),$B$1,180)</f>
        <v>723310000</v>
      </c>
      <c r="X1045">
        <f>[1]!s_west_netprofit($A1045,YEAR($B$1)+1,$B$1,180)</f>
        <v>812830000</v>
      </c>
      <c r="Y1045">
        <f>[1]!s_west_eps($A1045,YEAR($B$1)+1,$B$1,180)</f>
        <v>0.98729997873306297</v>
      </c>
      <c r="Z1045">
        <f>[1]!s_west_instnum_np($A1045,YEAR($B$1)+1,$B$1,180)</f>
        <v>1</v>
      </c>
      <c r="AA1045">
        <f>[1]!s_west_stdnetprofit($A1045,YEAR($B$1)+1,$B$1,180)</f>
        <v>0</v>
      </c>
      <c r="AB1045">
        <f>[1]!s_west_mediannetprofit($A1045,YEAR($B$1)+1,$B$1,180)</f>
        <v>812830000</v>
      </c>
      <c r="AC1045">
        <f>[1]!s_west_maxnetprofit($A1045,YEAR($B$1)+1,$B$1,180)</f>
        <v>812830000</v>
      </c>
      <c r="AD1045">
        <f>[1]!s_west_minnetprofit($A1045,YEAR($B$1)+1,$B$1,180)</f>
        <v>812830000</v>
      </c>
      <c r="AE1045">
        <f>[1]!s_west_avgroe($A1045,YEAR($B$1),$B$1,180)</f>
        <v>8.9499998092651403</v>
      </c>
      <c r="AF1045">
        <f>IFERROR([1]!s_info_indexweight($A1045,$B$1,"000016.SH"),"")</f>
        <v>0</v>
      </c>
      <c r="AG1045">
        <f>IFERROR([1]!s_info_indexweight($A1045,$B$1,"000300.SH"),"")</f>
        <v>0</v>
      </c>
      <c r="AH1045">
        <f>IFERROR([1]!s_info_indexweight($A1045,$B$1,"000905.SH"),"")</f>
        <v>0</v>
      </c>
      <c r="AI1045">
        <f>IFERROR([1]!s_info_indexweight($A1045,$B$1,"000852.SH"),"")</f>
        <v>0.114</v>
      </c>
    </row>
    <row r="1046" spans="1:35">
      <c r="A1046" t="s">
        <v>1078</v>
      </c>
      <c r="B1046">
        <f>[1]!s_dq_close($A1046,$B$1,3)</f>
        <v>33.03</v>
      </c>
      <c r="C1046">
        <f>[1]!s_dq_volume($A1046,$B$1)</f>
        <v>86135929</v>
      </c>
      <c r="D1046">
        <f>[1]!s_dq_amount($A1046,$B$1)</f>
        <v>2859771720</v>
      </c>
      <c r="E1046">
        <f>[1]!s_dq_turn($A1046,$B$1)</f>
        <v>5.1762145522028202</v>
      </c>
      <c r="F1046">
        <f>[1]!S_VAL_MV($A1046,$B$1)</f>
        <v>54964293040.349998</v>
      </c>
      <c r="G1046">
        <f>[1]!s_val_ev($A1046,$B$1)</f>
        <v>54964293040.349998</v>
      </c>
      <c r="H1046">
        <f>[1]!s_val_ev1($A1046,$B$1)</f>
        <v>64448182275.129997</v>
      </c>
      <c r="I1046">
        <f>IFERROR([1]!s_mq_amount($A1046,$B$1),"")</f>
        <v>7048652322</v>
      </c>
      <c r="J1046">
        <f>[1]!s_val_pe_ttm($A1046,$B$1)</f>
        <v>119.794326782227</v>
      </c>
      <c r="K1046">
        <f>[1]!s_val_pb_lf($A1046,$B$1)</f>
        <v>4.5064072608947798</v>
      </c>
      <c r="L1046">
        <f>[1]!s_val_dividendyield2($A1046,$B$1)</f>
        <v>0.121102028458977</v>
      </c>
      <c r="M1046">
        <f>[1]!s_val_evtoebitda($A1046,$B$1)</f>
        <v>34.274630413069303</v>
      </c>
      <c r="N1046">
        <f>[1]!s_risk_betar24($A1046,$B$1)</f>
        <v>1.39269995689392</v>
      </c>
      <c r="O1046">
        <f>[1]!s_profitnotice_changeratio($A1046,$B$1)</f>
        <v>0</v>
      </c>
      <c r="P1046">
        <f>IFERROR([1]!i_pq_pctchange($A1046,TEXT(DATE(YEAR($B$1),1,1),"yyyy-mm-dd"),$B$1),"")</f>
        <v>16.261879619852099</v>
      </c>
      <c r="Q1046">
        <f>[1]!s_west_netprofit($A1046,YEAR($B$1),$B$1,180)</f>
        <v>841593333</v>
      </c>
      <c r="R1046">
        <f>[1]!s_west_eps($A1046,YEAR($B$1),$B$1,180)</f>
        <v>0.50569999217987105</v>
      </c>
      <c r="S1046">
        <f>[1]!s_west_instnum_np($A1046,YEAR($B$1),$B$1,180)</f>
        <v>3</v>
      </c>
      <c r="T1046">
        <f>[1]!s_west_stdnetprofit($A1046,YEAR($B$1),$B$1,180)</f>
        <v>41771236</v>
      </c>
      <c r="U1046">
        <f>[1]!s_west_mediannetprofit($A1046,YEAR($B$1),$B$1,180)</f>
        <v>860000000</v>
      </c>
      <c r="V1046">
        <f>[1]!s_west_maxnetprofit($A1046,YEAR($B$1),$B$1,180)</f>
        <v>871000000</v>
      </c>
      <c r="W1046">
        <f>[1]!s_west_minnetprofit($A1046,YEAR($B$1),$B$1,180)</f>
        <v>793780000</v>
      </c>
      <c r="X1046">
        <f>[1]!s_west_netprofit($A1046,YEAR($B$1)+1,$B$1,180)</f>
        <v>1126666667</v>
      </c>
      <c r="Y1046">
        <f>[1]!s_west_eps($A1046,YEAR($B$1)+1,$B$1,180)</f>
        <v>0.67710000276565596</v>
      </c>
      <c r="Z1046">
        <f>[1]!s_west_instnum_np($A1046,YEAR($B$1)+1,$B$1,180)</f>
        <v>3</v>
      </c>
      <c r="AA1046">
        <f>[1]!s_west_stdnetprofit($A1046,YEAR($B$1)+1,$B$1,180)</f>
        <v>95866226</v>
      </c>
      <c r="AB1046">
        <f>[1]!s_west_mediannetprofit($A1046,YEAR($B$1)+1,$B$1,180)</f>
        <v>1117000000</v>
      </c>
      <c r="AC1046">
        <f>[1]!s_west_maxnetprofit($A1046,YEAR($B$1)+1,$B$1,180)</f>
        <v>1227000000</v>
      </c>
      <c r="AD1046">
        <f>[1]!s_west_minnetprofit($A1046,YEAR($B$1)+1,$B$1,180)</f>
        <v>1036000000</v>
      </c>
      <c r="AE1046">
        <f>[1]!s_west_avgroe($A1046,YEAR($B$1),$B$1,180)</f>
        <v>6.4200000762939498</v>
      </c>
      <c r="AF1046">
        <f>IFERROR([1]!s_info_indexweight($A1046,$B$1,"000016.SH"),"")</f>
        <v>0</v>
      </c>
      <c r="AG1046">
        <f>IFERROR([1]!s_info_indexweight($A1046,$B$1,"000300.SH"),"")</f>
        <v>0.14449999999999999</v>
      </c>
      <c r="AH1046">
        <f>IFERROR([1]!s_info_indexweight($A1046,$B$1,"000905.SH"),"")</f>
        <v>0</v>
      </c>
      <c r="AI1046">
        <f>IFERROR([1]!s_info_indexweight($A1046,$B$1,"000852.SH"),"")</f>
        <v>0</v>
      </c>
    </row>
    <row r="1047" spans="1:35">
      <c r="A1047" t="s">
        <v>1079</v>
      </c>
      <c r="B1047">
        <f>[1]!s_dq_close($A1047,$B$1,3)</f>
        <v>10.039999999999999</v>
      </c>
      <c r="C1047">
        <f>[1]!s_dq_volume($A1047,$B$1)</f>
        <v>14661327</v>
      </c>
      <c r="D1047">
        <f>[1]!s_dq_amount($A1047,$B$1)</f>
        <v>148674346</v>
      </c>
      <c r="E1047">
        <f>[1]!s_dq_turn($A1047,$B$1)</f>
        <v>1.1417095529419701</v>
      </c>
      <c r="F1047">
        <f>[1]!S_VAL_MV($A1047,$B$1)</f>
        <v>12892922083.440001</v>
      </c>
      <c r="G1047">
        <f>[1]!s_val_ev($A1047,$B$1)</f>
        <v>12892922083.440001</v>
      </c>
      <c r="H1047">
        <f>[1]!s_val_ev1($A1047,$B$1)</f>
        <v>20698830332.830002</v>
      </c>
      <c r="I1047">
        <f>IFERROR([1]!s_mq_amount($A1047,$B$1),"")</f>
        <v>293717614</v>
      </c>
      <c r="J1047">
        <f>[1]!s_val_pe_ttm($A1047,$B$1)</f>
        <v>10.9482326507568</v>
      </c>
      <c r="K1047">
        <f>[1]!s_val_pb_lf($A1047,$B$1)</f>
        <v>1.2604632377624501</v>
      </c>
      <c r="L1047">
        <f>[1]!s_val_dividendyield2($A1047,$B$1)</f>
        <v>4.6215124758825796</v>
      </c>
      <c r="M1047">
        <f>[1]!s_val_evtoebitda($A1047,$B$1)</f>
        <v>6.7474957070347603</v>
      </c>
      <c r="N1047">
        <f>[1]!s_risk_betar24($A1047,$B$1)</f>
        <v>0.189099997282028</v>
      </c>
      <c r="O1047">
        <f>[1]!s_profitnotice_changeratio($A1047,$B$1)</f>
        <v>0</v>
      </c>
      <c r="P1047">
        <f>IFERROR([1]!i_pq_pctchange($A1047,TEXT(DATE(YEAR($B$1),1,1),"yyyy-mm-dd"),$B$1),"")</f>
        <v>8.3063646170442205</v>
      </c>
      <c r="Q1047">
        <f>[1]!s_west_netprofit($A1047,YEAR($B$1),$B$1,180)</f>
        <v>1241000000</v>
      </c>
      <c r="R1047">
        <f>[1]!s_west_eps($A1047,YEAR($B$1),$B$1,180)</f>
        <v>0.96640002727508501</v>
      </c>
      <c r="S1047">
        <f>[1]!s_west_instnum_np($A1047,YEAR($B$1),$B$1,180)</f>
        <v>6</v>
      </c>
      <c r="T1047">
        <f>[1]!s_west_stdnetprofit($A1047,YEAR($B$1),$B$1,180)</f>
        <v>11045361</v>
      </c>
      <c r="U1047">
        <f>[1]!s_west_mediannetprofit($A1047,YEAR($B$1),$B$1,180)</f>
        <v>1238000000</v>
      </c>
      <c r="V1047">
        <f>[1]!s_west_maxnetprofit($A1047,YEAR($B$1),$B$1,180)</f>
        <v>1255000000</v>
      </c>
      <c r="W1047">
        <f>[1]!s_west_minnetprofit($A1047,YEAR($B$1),$B$1,180)</f>
        <v>1229000000</v>
      </c>
      <c r="X1047">
        <f>[1]!s_west_netprofit($A1047,YEAR($B$1)+1,$B$1,180)</f>
        <v>1283000000</v>
      </c>
      <c r="Y1047">
        <f>[1]!s_west_eps($A1047,YEAR($B$1)+1,$B$1,180)</f>
        <v>0.99910002946853604</v>
      </c>
      <c r="Z1047">
        <f>[1]!s_west_instnum_np($A1047,YEAR($B$1)+1,$B$1,180)</f>
        <v>6</v>
      </c>
      <c r="AA1047">
        <f>[1]!s_west_stdnetprofit($A1047,YEAR($B$1)+1,$B$1,180)</f>
        <v>25067908</v>
      </c>
      <c r="AB1047">
        <f>[1]!s_west_mediannetprofit($A1047,YEAR($B$1)+1,$B$1,180)</f>
        <v>1289500000</v>
      </c>
      <c r="AC1047">
        <f>[1]!s_west_maxnetprofit($A1047,YEAR($B$1)+1,$B$1,180)</f>
        <v>1305000000</v>
      </c>
      <c r="AD1047">
        <f>[1]!s_west_minnetprofit($A1047,YEAR($B$1)+1,$B$1,180)</f>
        <v>1245000000</v>
      </c>
      <c r="AE1047">
        <f>[1]!s_west_avgroe($A1047,YEAR($B$1),$B$1,180)</f>
        <v>11.646699905395501</v>
      </c>
      <c r="AF1047">
        <f>IFERROR([1]!s_info_indexweight($A1047,$B$1,"000016.SH"),"")</f>
        <v>0</v>
      </c>
      <c r="AG1047">
        <f>IFERROR([1]!s_info_indexweight($A1047,$B$1,"000300.SH"),"")</f>
        <v>0</v>
      </c>
      <c r="AH1047">
        <f>IFERROR([1]!s_info_indexweight($A1047,$B$1,"000905.SH"),"")</f>
        <v>0</v>
      </c>
      <c r="AI1047">
        <f>IFERROR([1]!s_info_indexweight($A1047,$B$1,"000852.SH"),"")</f>
        <v>8.6999999999999994E-2</v>
      </c>
    </row>
    <row r="1048" spans="1:35">
      <c r="A1048" t="s">
        <v>1080</v>
      </c>
      <c r="B1048">
        <f>[1]!s_dq_close($A1048,$B$1,3)</f>
        <v>15.24</v>
      </c>
      <c r="C1048">
        <f>[1]!s_dq_volume($A1048,$B$1)</f>
        <v>13846645</v>
      </c>
      <c r="D1048">
        <f>[1]!s_dq_amount($A1048,$B$1)</f>
        <v>213814455</v>
      </c>
      <c r="E1048">
        <f>[1]!s_dq_turn($A1048,$B$1)</f>
        <v>1.4685390365050299</v>
      </c>
      <c r="F1048">
        <f>[1]!S_VAL_MV($A1048,$B$1)</f>
        <v>14568917709.959999</v>
      </c>
      <c r="G1048">
        <f>[1]!s_val_ev($A1048,$B$1)</f>
        <v>14568917709.959999</v>
      </c>
      <c r="H1048">
        <f>[1]!s_val_ev1($A1048,$B$1)</f>
        <v>23252122376.889999</v>
      </c>
      <c r="I1048">
        <f>IFERROR([1]!s_mq_amount($A1048,$B$1),"")</f>
        <v>436885354</v>
      </c>
      <c r="J1048">
        <f>[1]!s_val_pe_ttm($A1048,$B$1)</f>
        <v>38.88671875</v>
      </c>
      <c r="K1048">
        <f>[1]!s_val_pb_lf($A1048,$B$1)</f>
        <v>1.6823092699050901</v>
      </c>
      <c r="L1048">
        <f>[1]!s_val_dividendyield2($A1048,$B$1)</f>
        <v>2.92189587466047</v>
      </c>
      <c r="M1048">
        <f>[1]!s_val_evtoebitda($A1048,$B$1)</f>
        <v>12.9697429867464</v>
      </c>
      <c r="N1048">
        <f>[1]!s_risk_betar24($A1048,$B$1)</f>
        <v>1.91110002994537</v>
      </c>
      <c r="O1048">
        <f>[1]!s_profitnotice_changeratio($A1048,$B$1)</f>
        <v>0</v>
      </c>
      <c r="P1048">
        <f>IFERROR([1]!i_pq_pctchange($A1048,TEXT(DATE(YEAR($B$1),1,1),"yyyy-mm-dd"),$B$1),"")</f>
        <v>-16.125481563015999</v>
      </c>
      <c r="Q1048">
        <f>[1]!s_west_netprofit($A1048,YEAR($B$1),$B$1,180)</f>
        <v>486500000</v>
      </c>
      <c r="R1048">
        <f>[1]!s_west_eps($A1048,YEAR($B$1),$B$1,180)</f>
        <v>0.508899986743927</v>
      </c>
      <c r="S1048">
        <f>[1]!s_west_instnum_np($A1048,YEAR($B$1),$B$1,180)</f>
        <v>2</v>
      </c>
      <c r="T1048">
        <f>[1]!s_west_stdnetprofit($A1048,YEAR($B$1),$B$1,180)</f>
        <v>99702056</v>
      </c>
      <c r="U1048">
        <f>[1]!s_west_mediannetprofit($A1048,YEAR($B$1),$B$1,180)</f>
        <v>486500000</v>
      </c>
      <c r="V1048">
        <f>[1]!s_west_maxnetprofit($A1048,YEAR($B$1),$B$1,180)</f>
        <v>557000000</v>
      </c>
      <c r="W1048">
        <f>[1]!s_west_minnetprofit($A1048,YEAR($B$1),$B$1,180)</f>
        <v>416000000</v>
      </c>
      <c r="X1048">
        <f>[1]!s_west_netprofit($A1048,YEAR($B$1)+1,$B$1,180)</f>
        <v>551000000</v>
      </c>
      <c r="Y1048">
        <f>[1]!s_west_eps($A1048,YEAR($B$1)+1,$B$1,180)</f>
        <v>0.57639998197555498</v>
      </c>
      <c r="Z1048">
        <f>[1]!s_west_instnum_np($A1048,YEAR($B$1)+1,$B$1,180)</f>
        <v>2</v>
      </c>
      <c r="AA1048">
        <f>[1]!s_west_stdnetprofit($A1048,YEAR($B$1)+1,$B$1,180)</f>
        <v>151320851</v>
      </c>
      <c r="AB1048">
        <f>[1]!s_west_mediannetprofit($A1048,YEAR($B$1)+1,$B$1,180)</f>
        <v>551000000</v>
      </c>
      <c r="AC1048">
        <f>[1]!s_west_maxnetprofit($A1048,YEAR($B$1)+1,$B$1,180)</f>
        <v>658000000</v>
      </c>
      <c r="AD1048">
        <f>[1]!s_west_minnetprofit($A1048,YEAR($B$1)+1,$B$1,180)</f>
        <v>444000000</v>
      </c>
      <c r="AE1048">
        <f>[1]!s_west_avgroe($A1048,YEAR($B$1),$B$1,180)</f>
        <v>5.8000001907348597</v>
      </c>
      <c r="AF1048">
        <f>IFERROR([1]!s_info_indexweight($A1048,$B$1,"000016.SH"),"")</f>
        <v>0</v>
      </c>
      <c r="AG1048">
        <f>IFERROR([1]!s_info_indexweight($A1048,$B$1,"000300.SH"),"")</f>
        <v>0</v>
      </c>
      <c r="AH1048">
        <f>IFERROR([1]!s_info_indexweight($A1048,$B$1,"000905.SH"),"")</f>
        <v>0</v>
      </c>
      <c r="AI1048">
        <f>IFERROR([1]!s_info_indexweight($A1048,$B$1,"000852.SH"),"")</f>
        <v>6.5000000000000002E-2</v>
      </c>
    </row>
    <row r="1049" spans="1:35">
      <c r="A1049" t="s">
        <v>1081</v>
      </c>
      <c r="B1049">
        <f>[1]!s_dq_close($A1049,$B$1,3)</f>
        <v>6</v>
      </c>
      <c r="C1049">
        <f>[1]!s_dq_volume($A1049,$B$1)</f>
        <v>29637463</v>
      </c>
      <c r="D1049">
        <f>[1]!s_dq_amount($A1049,$B$1)</f>
        <v>177174828</v>
      </c>
      <c r="E1049">
        <f>[1]!s_dq_turn($A1049,$B$1)</f>
        <v>1.7794497100184099</v>
      </c>
      <c r="F1049">
        <f>[1]!S_VAL_MV($A1049,$B$1)</f>
        <v>9993245496</v>
      </c>
      <c r="G1049">
        <f>[1]!s_val_ev($A1049,$B$1)</f>
        <v>9993245496</v>
      </c>
      <c r="H1049">
        <f>[1]!s_val_ev1($A1049,$B$1)</f>
        <v>15265828298.58</v>
      </c>
      <c r="I1049">
        <f>IFERROR([1]!s_mq_amount($A1049,$B$1),"")</f>
        <v>425024558</v>
      </c>
      <c r="J1049">
        <f>[1]!s_val_pe_ttm($A1049,$B$1)</f>
        <v>70.286537170410199</v>
      </c>
      <c r="K1049">
        <f>[1]!s_val_pb_lf($A1049,$B$1)</f>
        <v>3.4083445072174099</v>
      </c>
      <c r="L1049">
        <f>[1]!s_val_dividendyield2($A1049,$B$1)</f>
        <v>0</v>
      </c>
      <c r="M1049">
        <f>[1]!s_val_evtoebitda($A1049,$B$1)</f>
        <v>20.9088688497676</v>
      </c>
      <c r="N1049">
        <f>[1]!s_risk_betar24($A1049,$B$1)</f>
        <v>1.6040999889373799</v>
      </c>
      <c r="O1049">
        <f>[1]!s_profitnotice_changeratio($A1049,$B$1)</f>
        <v>0</v>
      </c>
      <c r="P1049">
        <f>IFERROR([1]!i_pq_pctchange($A1049,TEXT(DATE(YEAR($B$1),1,1),"yyyy-mm-dd"),$B$1),"")</f>
        <v>-12.917271407837401</v>
      </c>
      <c r="Q1049">
        <f>[1]!s_west_netprofit($A1049,YEAR($B$1),$B$1,180)</f>
        <v>0</v>
      </c>
      <c r="R1049">
        <f>[1]!s_west_eps($A1049,YEAR($B$1),$B$1,180)</f>
        <v>0</v>
      </c>
      <c r="S1049">
        <f>[1]!s_west_instnum_np($A1049,YEAR($B$1),$B$1,180)</f>
        <v>0</v>
      </c>
      <c r="T1049">
        <f>[1]!s_west_stdnetprofit($A1049,YEAR($B$1),$B$1,180)</f>
        <v>0</v>
      </c>
      <c r="U1049">
        <f>[1]!s_west_mediannetprofit($A1049,YEAR($B$1),$B$1,180)</f>
        <v>0</v>
      </c>
      <c r="V1049">
        <f>[1]!s_west_maxnetprofit($A1049,YEAR($B$1),$B$1,180)</f>
        <v>0</v>
      </c>
      <c r="W1049">
        <f>[1]!s_west_minnetprofit($A1049,YEAR($B$1),$B$1,180)</f>
        <v>0</v>
      </c>
      <c r="X1049">
        <f>[1]!s_west_netprofit($A1049,YEAR($B$1)+1,$B$1,180)</f>
        <v>0</v>
      </c>
      <c r="Y1049">
        <f>[1]!s_west_eps($A1049,YEAR($B$1)+1,$B$1,180)</f>
        <v>0</v>
      </c>
      <c r="Z1049">
        <f>[1]!s_west_instnum_np($A1049,YEAR($B$1)+1,$B$1,180)</f>
        <v>0</v>
      </c>
      <c r="AA1049">
        <f>[1]!s_west_stdnetprofit($A1049,YEAR($B$1)+1,$B$1,180)</f>
        <v>0</v>
      </c>
      <c r="AB1049">
        <f>[1]!s_west_mediannetprofit($A1049,YEAR($B$1)+1,$B$1,180)</f>
        <v>0</v>
      </c>
      <c r="AC1049">
        <f>[1]!s_west_maxnetprofit($A1049,YEAR($B$1)+1,$B$1,180)</f>
        <v>0</v>
      </c>
      <c r="AD1049">
        <f>[1]!s_west_minnetprofit($A1049,YEAR($B$1)+1,$B$1,180)</f>
        <v>0</v>
      </c>
      <c r="AE1049">
        <f>[1]!s_west_avgroe($A1049,YEAR($B$1),$B$1,180)</f>
        <v>0</v>
      </c>
      <c r="AF1049">
        <f>IFERROR([1]!s_info_indexweight($A1049,$B$1,"000016.SH"),"")</f>
        <v>0</v>
      </c>
      <c r="AG1049">
        <f>IFERROR([1]!s_info_indexweight($A1049,$B$1,"000300.SH"),"")</f>
        <v>0</v>
      </c>
      <c r="AH1049">
        <f>IFERROR([1]!s_info_indexweight($A1049,$B$1,"000905.SH"),"")</f>
        <v>0</v>
      </c>
      <c r="AI1049">
        <f>IFERROR([1]!s_info_indexweight($A1049,$B$1,"000852.SH"),"")</f>
        <v>8.5000000000000006E-2</v>
      </c>
    </row>
    <row r="1050" spans="1:35">
      <c r="A1050" t="s">
        <v>1082</v>
      </c>
      <c r="B1050">
        <f>[1]!s_dq_close($A1050,$B$1,3)</f>
        <v>10.85</v>
      </c>
      <c r="C1050">
        <f>[1]!s_dq_volume($A1050,$B$1)</f>
        <v>16964691</v>
      </c>
      <c r="D1050">
        <f>[1]!s_dq_amount($A1050,$B$1)</f>
        <v>185616941</v>
      </c>
      <c r="E1050">
        <f>[1]!s_dq_turn($A1050,$B$1)</f>
        <v>1.3986938670553699</v>
      </c>
      <c r="F1050">
        <f>[1]!S_VAL_MV($A1050,$B$1)</f>
        <v>13261166541.35</v>
      </c>
      <c r="G1050">
        <f>[1]!s_val_ev($A1050,$B$1)</f>
        <v>13261166541.35</v>
      </c>
      <c r="H1050">
        <f>[1]!s_val_ev1($A1050,$B$1)</f>
        <v>15242154235.77</v>
      </c>
      <c r="I1050">
        <f>IFERROR([1]!s_mq_amount($A1050,$B$1),"")</f>
        <v>379812066</v>
      </c>
      <c r="J1050">
        <f>[1]!s_val_pe_ttm($A1050,$B$1)</f>
        <v>17.148424148559599</v>
      </c>
      <c r="K1050">
        <f>[1]!s_val_pb_lf($A1050,$B$1)</f>
        <v>1.60732138156891</v>
      </c>
      <c r="L1050">
        <f>[1]!s_val_dividendyield2($A1050,$B$1)</f>
        <v>3.0488964408921402</v>
      </c>
      <c r="M1050">
        <f>[1]!s_val_evtoebitda($A1050,$B$1)</f>
        <v>4.7226035467085401</v>
      </c>
      <c r="N1050">
        <f>[1]!s_risk_betar24($A1050,$B$1)</f>
        <v>1.21930003166199</v>
      </c>
      <c r="O1050">
        <f>[1]!s_profitnotice_changeratio($A1050,$B$1)</f>
        <v>0</v>
      </c>
      <c r="P1050">
        <f>IFERROR([1]!i_pq_pctchange($A1050,TEXT(DATE(YEAR($B$1),1,1),"yyyy-mm-dd"),$B$1),"")</f>
        <v>-11.7168429617575</v>
      </c>
      <c r="Q1050">
        <f>[1]!s_west_netprofit($A1050,YEAR($B$1),$B$1,180)</f>
        <v>894666667</v>
      </c>
      <c r="R1050">
        <f>[1]!s_west_eps($A1050,YEAR($B$1),$B$1,180)</f>
        <v>0.73199999332428001</v>
      </c>
      <c r="S1050">
        <f>[1]!s_west_instnum_np($A1050,YEAR($B$1),$B$1,180)</f>
        <v>3</v>
      </c>
      <c r="T1050">
        <f>[1]!s_west_stdnetprofit($A1050,YEAR($B$1),$B$1,180)</f>
        <v>48013887</v>
      </c>
      <c r="U1050">
        <f>[1]!s_west_mediannetprofit($A1050,YEAR($B$1),$B$1,180)</f>
        <v>914000000</v>
      </c>
      <c r="V1050">
        <f>[1]!s_west_maxnetprofit($A1050,YEAR($B$1),$B$1,180)</f>
        <v>930000000</v>
      </c>
      <c r="W1050">
        <f>[1]!s_west_minnetprofit($A1050,YEAR($B$1),$B$1,180)</f>
        <v>840000000</v>
      </c>
      <c r="X1050">
        <f>[1]!s_west_netprofit($A1050,YEAR($B$1)+1,$B$1,180)</f>
        <v>997666667</v>
      </c>
      <c r="Y1050">
        <f>[1]!s_west_eps($A1050,YEAR($B$1)+1,$B$1,180)</f>
        <v>0.81629997491836503</v>
      </c>
      <c r="Z1050">
        <f>[1]!s_west_instnum_np($A1050,YEAR($B$1)+1,$B$1,180)</f>
        <v>3</v>
      </c>
      <c r="AA1050">
        <f>[1]!s_west_stdnetprofit($A1050,YEAR($B$1)+1,$B$1,180)</f>
        <v>46822359</v>
      </c>
      <c r="AB1050">
        <f>[1]!s_west_mediannetprofit($A1050,YEAR($B$1)+1,$B$1,180)</f>
        <v>1004000000</v>
      </c>
      <c r="AC1050">
        <f>[1]!s_west_maxnetprofit($A1050,YEAR($B$1)+1,$B$1,180)</f>
        <v>1041000000</v>
      </c>
      <c r="AD1050">
        <f>[1]!s_west_minnetprofit($A1050,YEAR($B$1)+1,$B$1,180)</f>
        <v>948000000</v>
      </c>
      <c r="AE1050">
        <f>[1]!s_west_avgroe($A1050,YEAR($B$1),$B$1,180)</f>
        <v>11.75</v>
      </c>
      <c r="AF1050">
        <f>IFERROR([1]!s_info_indexweight($A1050,$B$1,"000016.SH"),"")</f>
        <v>0</v>
      </c>
      <c r="AG1050">
        <f>IFERROR([1]!s_info_indexweight($A1050,$B$1,"000300.SH"),"")</f>
        <v>0</v>
      </c>
      <c r="AH1050">
        <f>IFERROR([1]!s_info_indexweight($A1050,$B$1,"000905.SH"),"")</f>
        <v>0</v>
      </c>
      <c r="AI1050">
        <f>IFERROR([1]!s_info_indexweight($A1050,$B$1,"000852.SH"),"")</f>
        <v>8.6999999999999994E-2</v>
      </c>
    </row>
    <row r="1051" spans="1:35">
      <c r="A1051" t="s">
        <v>1083</v>
      </c>
      <c r="B1051">
        <f>[1]!s_dq_close($A1051,$B$1,3)</f>
        <v>36.409999999999997</v>
      </c>
      <c r="C1051">
        <f>[1]!s_dq_volume($A1051,$B$1)</f>
        <v>44184166</v>
      </c>
      <c r="D1051">
        <f>[1]!s_dq_amount($A1051,$B$1)</f>
        <v>1557928790</v>
      </c>
      <c r="E1051">
        <f>[1]!s_dq_turn($A1051,$B$1)</f>
        <v>1.94794386638692</v>
      </c>
      <c r="F1051">
        <f>[1]!S_VAL_MV($A1051,$B$1)</f>
        <v>82586850258.880005</v>
      </c>
      <c r="G1051">
        <f>[1]!s_val_ev($A1051,$B$1)</f>
        <v>82586850258.880005</v>
      </c>
      <c r="H1051">
        <f>[1]!s_val_ev1($A1051,$B$1)</f>
        <v>88418808563.080002</v>
      </c>
      <c r="I1051">
        <f>IFERROR([1]!s_mq_amount($A1051,$B$1),"")</f>
        <v>2706830749</v>
      </c>
      <c r="J1051">
        <f>[1]!s_val_pe_ttm($A1051,$B$1)</f>
        <v>55.304737091064503</v>
      </c>
      <c r="K1051">
        <f>[1]!s_val_pb_lf($A1051,$B$1)</f>
        <v>2.0191121101379399</v>
      </c>
      <c r="L1051">
        <f>[1]!s_val_dividendyield2($A1051,$B$1)</f>
        <v>0.73005095180608603</v>
      </c>
      <c r="M1051">
        <f>[1]!s_val_evtoebitda($A1051,$B$1)</f>
        <v>8.1008180230288502</v>
      </c>
      <c r="N1051">
        <f>[1]!s_risk_betar24($A1051,$B$1)</f>
        <v>0.88139998912811302</v>
      </c>
      <c r="O1051">
        <f>[1]!s_profitnotice_changeratio($A1051,$B$1)</f>
        <v>0</v>
      </c>
      <c r="P1051">
        <f>IFERROR([1]!i_pq_pctchange($A1051,TEXT(DATE(YEAR($B$1),1,1),"yyyy-mm-dd"),$B$1),"")</f>
        <v>75.893719806763301</v>
      </c>
      <c r="Q1051">
        <f>[1]!s_west_netprofit($A1051,YEAR($B$1),$B$1,180)</f>
        <v>3029519000</v>
      </c>
      <c r="R1051">
        <f>[1]!s_west_eps($A1051,YEAR($B$1),$B$1,180)</f>
        <v>1.33560001850128</v>
      </c>
      <c r="S1051">
        <f>[1]!s_west_instnum_np($A1051,YEAR($B$1),$B$1,180)</f>
        <v>10</v>
      </c>
      <c r="T1051">
        <f>[1]!s_west_stdnetprofit($A1051,YEAR($B$1),$B$1,180)</f>
        <v>145648406</v>
      </c>
      <c r="U1051">
        <f>[1]!s_west_mediannetprofit($A1051,YEAR($B$1),$B$1,180)</f>
        <v>3000595000</v>
      </c>
      <c r="V1051">
        <f>[1]!s_west_maxnetprofit($A1051,YEAR($B$1),$B$1,180)</f>
        <v>3345000000</v>
      </c>
      <c r="W1051">
        <f>[1]!s_west_minnetprofit($A1051,YEAR($B$1),$B$1,180)</f>
        <v>2826000000</v>
      </c>
      <c r="X1051">
        <f>[1]!s_west_netprofit($A1051,YEAR($B$1)+1,$B$1,180)</f>
        <v>4390267000</v>
      </c>
      <c r="Y1051">
        <f>[1]!s_west_eps($A1051,YEAR($B$1)+1,$B$1,180)</f>
        <v>1.9355000257492101</v>
      </c>
      <c r="Z1051">
        <f>[1]!s_west_instnum_np($A1051,YEAR($B$1)+1,$B$1,180)</f>
        <v>10</v>
      </c>
      <c r="AA1051">
        <f>[1]!s_west_stdnetprofit($A1051,YEAR($B$1)+1,$B$1,180)</f>
        <v>203920784</v>
      </c>
      <c r="AB1051">
        <f>[1]!s_west_mediannetprofit($A1051,YEAR($B$1)+1,$B$1,180)</f>
        <v>4341500000</v>
      </c>
      <c r="AC1051">
        <f>[1]!s_west_maxnetprofit($A1051,YEAR($B$1)+1,$B$1,180)</f>
        <v>4763000000</v>
      </c>
      <c r="AD1051">
        <f>[1]!s_west_minnetprofit($A1051,YEAR($B$1)+1,$B$1,180)</f>
        <v>4200000000</v>
      </c>
      <c r="AE1051">
        <f>[1]!s_west_avgroe($A1051,YEAR($B$1),$B$1,180)</f>
        <v>7.1999998092651403</v>
      </c>
      <c r="AF1051">
        <f>IFERROR([1]!s_info_indexweight($A1051,$B$1,"000016.SH"),"")</f>
        <v>0</v>
      </c>
      <c r="AG1051">
        <f>IFERROR([1]!s_info_indexweight($A1051,$B$1,"000300.SH"),"")</f>
        <v>0.15559999999999999</v>
      </c>
      <c r="AH1051">
        <f>IFERROR([1]!s_info_indexweight($A1051,$B$1,"000905.SH"),"")</f>
        <v>0</v>
      </c>
      <c r="AI1051">
        <f>IFERROR([1]!s_info_indexweight($A1051,$B$1,"000852.SH"),"")</f>
        <v>0</v>
      </c>
    </row>
    <row r="1052" spans="1:35">
      <c r="A1052" t="s">
        <v>1084</v>
      </c>
      <c r="B1052">
        <f>[1]!s_dq_close($A1052,$B$1,3)</f>
        <v>11.38</v>
      </c>
      <c r="C1052">
        <f>[1]!s_dq_volume($A1052,$B$1)</f>
        <v>40349127</v>
      </c>
      <c r="D1052">
        <f>[1]!s_dq_amount($A1052,$B$1)</f>
        <v>455605360</v>
      </c>
      <c r="E1052">
        <f>[1]!s_dq_turn($A1052,$B$1)</f>
        <v>1.4513330245048099</v>
      </c>
      <c r="F1052">
        <f>[1]!S_VAL_MV($A1052,$B$1)</f>
        <v>31638022253.139999</v>
      </c>
      <c r="G1052">
        <f>[1]!s_val_ev($A1052,$B$1)</f>
        <v>31638022253.139999</v>
      </c>
      <c r="H1052">
        <f>[1]!s_val_ev1($A1052,$B$1)</f>
        <v>52869885098.599998</v>
      </c>
      <c r="I1052">
        <f>IFERROR([1]!s_mq_amount($A1052,$B$1),"")</f>
        <v>1090117472</v>
      </c>
      <c r="J1052">
        <f>[1]!s_val_pe_ttm($A1052,$B$1)</f>
        <v>11.081010818481399</v>
      </c>
      <c r="K1052">
        <f>[1]!s_val_pb_lf($A1052,$B$1)</f>
        <v>1.13564312458038</v>
      </c>
      <c r="L1052">
        <f>[1]!s_val_dividendyield2($A1052,$B$1)</f>
        <v>3.36554784897884</v>
      </c>
      <c r="M1052">
        <f>[1]!s_val_evtoebitda($A1052,$B$1)</f>
        <v>6.4943667044809397</v>
      </c>
      <c r="N1052">
        <f>[1]!s_risk_betar24($A1052,$B$1)</f>
        <v>0.15219999849796301</v>
      </c>
      <c r="O1052">
        <f>[1]!s_profitnotice_changeratio($A1052,$B$1)</f>
        <v>0</v>
      </c>
      <c r="P1052">
        <f>IFERROR([1]!i_pq_pctchange($A1052,TEXT(DATE(YEAR($B$1),1,1),"yyyy-mm-dd"),$B$1),"")</f>
        <v>20.168954593453002</v>
      </c>
      <c r="Q1052">
        <f>[1]!s_west_netprofit($A1052,YEAR($B$1),$B$1,180)</f>
        <v>2810736667</v>
      </c>
      <c r="R1052">
        <f>[1]!s_west_eps($A1052,YEAR($B$1),$B$1,180)</f>
        <v>1.0110000371932999</v>
      </c>
      <c r="S1052">
        <f>[1]!s_west_instnum_np($A1052,YEAR($B$1),$B$1,180)</f>
        <v>12</v>
      </c>
      <c r="T1052">
        <f>[1]!s_west_stdnetprofit($A1052,YEAR($B$1),$B$1,180)</f>
        <v>169831326</v>
      </c>
      <c r="U1052">
        <f>[1]!s_west_mediannetprofit($A1052,YEAR($B$1),$B$1,180)</f>
        <v>2782000000</v>
      </c>
      <c r="V1052">
        <f>[1]!s_west_maxnetprofit($A1052,YEAR($B$1),$B$1,180)</f>
        <v>3141000000</v>
      </c>
      <c r="W1052">
        <f>[1]!s_west_minnetprofit($A1052,YEAR($B$1),$B$1,180)</f>
        <v>2577000000</v>
      </c>
      <c r="X1052">
        <f>[1]!s_west_netprofit($A1052,YEAR($B$1)+1,$B$1,180)</f>
        <v>3112599167</v>
      </c>
      <c r="Y1052">
        <f>[1]!s_west_eps($A1052,YEAR($B$1)+1,$B$1,180)</f>
        <v>1.11960005760193</v>
      </c>
      <c r="Z1052">
        <f>[1]!s_west_instnum_np($A1052,YEAR($B$1)+1,$B$1,180)</f>
        <v>12</v>
      </c>
      <c r="AA1052">
        <f>[1]!s_west_stdnetprofit($A1052,YEAR($B$1)+1,$B$1,180)</f>
        <v>206384237</v>
      </c>
      <c r="AB1052">
        <f>[1]!s_west_mediannetprofit($A1052,YEAR($B$1)+1,$B$1,180)</f>
        <v>3046500000</v>
      </c>
      <c r="AC1052">
        <f>[1]!s_west_maxnetprofit($A1052,YEAR($B$1)+1,$B$1,180)</f>
        <v>3443000000</v>
      </c>
      <c r="AD1052">
        <f>[1]!s_west_minnetprofit($A1052,YEAR($B$1)+1,$B$1,180)</f>
        <v>2753000000</v>
      </c>
      <c r="AE1052">
        <f>[1]!s_west_avgroe($A1052,YEAR($B$1),$B$1,180)</f>
        <v>9.6844997406005895</v>
      </c>
      <c r="AF1052">
        <f>IFERROR([1]!s_info_indexweight($A1052,$B$1,"000016.SH"),"")</f>
        <v>0</v>
      </c>
      <c r="AG1052">
        <f>IFERROR([1]!s_info_indexweight($A1052,$B$1,"000300.SH"),"")</f>
        <v>0</v>
      </c>
      <c r="AH1052">
        <f>IFERROR([1]!s_info_indexweight($A1052,$B$1,"000905.SH"),"")</f>
        <v>0.121</v>
      </c>
      <c r="AI1052">
        <f>IFERROR([1]!s_info_indexweight($A1052,$B$1,"000852.SH"),"")</f>
        <v>0</v>
      </c>
    </row>
    <row r="1053" spans="1:35">
      <c r="A1053" t="s">
        <v>1085</v>
      </c>
      <c r="B1053">
        <f>[1]!s_dq_close($A1053,$B$1,3)</f>
        <v>58.15</v>
      </c>
      <c r="C1053">
        <f>[1]!s_dq_volume($A1053,$B$1)</f>
        <v>4290713</v>
      </c>
      <c r="D1053">
        <f>[1]!s_dq_amount($A1053,$B$1)</f>
        <v>249943184</v>
      </c>
      <c r="E1053">
        <f>[1]!s_dq_turn($A1053,$B$1)</f>
        <v>1.0620875011009601</v>
      </c>
      <c r="F1053">
        <f>[1]!S_VAL_MV($A1053,$B$1)</f>
        <v>23499109194.700001</v>
      </c>
      <c r="G1053">
        <f>[1]!s_val_ev($A1053,$B$1)</f>
        <v>23499109194.700001</v>
      </c>
      <c r="H1053">
        <f>[1]!s_val_ev1($A1053,$B$1)</f>
        <v>24226102943.380001</v>
      </c>
      <c r="I1053">
        <f>IFERROR([1]!s_mq_amount($A1053,$B$1),"")</f>
        <v>651909946</v>
      </c>
      <c r="J1053">
        <f>[1]!s_val_pe_ttm($A1053,$B$1)</f>
        <v>18.6789035797119</v>
      </c>
      <c r="K1053">
        <f>[1]!s_val_pb_lf($A1053,$B$1)</f>
        <v>1.9876725673675499</v>
      </c>
      <c r="L1053">
        <f>[1]!s_val_dividendyield2($A1053,$B$1)</f>
        <v>1.58715366693185</v>
      </c>
      <c r="M1053">
        <f>[1]!s_val_evtoebitda($A1053,$B$1)</f>
        <v>9.9637798341285198</v>
      </c>
      <c r="N1053">
        <f>[1]!s_risk_betar24($A1053,$B$1)</f>
        <v>1.44280004501343</v>
      </c>
      <c r="O1053">
        <f>[1]!s_profitnotice_changeratio($A1053,$B$1)</f>
        <v>0</v>
      </c>
      <c r="P1053">
        <f>IFERROR([1]!i_pq_pctchange($A1053,TEXT(DATE(YEAR($B$1),1,1),"yyyy-mm-dd"),$B$1),"")</f>
        <v>-16.198299466782</v>
      </c>
      <c r="Q1053">
        <f>[1]!s_west_netprofit($A1053,YEAR($B$1),$B$1,180)</f>
        <v>1617566552</v>
      </c>
      <c r="R1053">
        <f>[1]!s_west_eps($A1053,YEAR($B$1),$B$1,180)</f>
        <v>4.0027999877929696</v>
      </c>
      <c r="S1053">
        <f>[1]!s_west_instnum_np($A1053,YEAR($B$1),$B$1,180)</f>
        <v>29</v>
      </c>
      <c r="T1053">
        <f>[1]!s_west_stdnetprofit($A1053,YEAR($B$1),$B$1,180)</f>
        <v>75739457</v>
      </c>
      <c r="U1053">
        <f>[1]!s_west_mediannetprofit($A1053,YEAR($B$1),$B$1,180)</f>
        <v>1621000000</v>
      </c>
      <c r="V1053">
        <f>[1]!s_west_maxnetprofit($A1053,YEAR($B$1),$B$1,180)</f>
        <v>1754000000</v>
      </c>
      <c r="W1053">
        <f>[1]!s_west_minnetprofit($A1053,YEAR($B$1),$B$1,180)</f>
        <v>1466000000</v>
      </c>
      <c r="X1053">
        <f>[1]!s_west_netprofit($A1053,YEAR($B$1)+1,$B$1,180)</f>
        <v>1876610000</v>
      </c>
      <c r="Y1053">
        <f>[1]!s_west_eps($A1053,YEAR($B$1)+1,$B$1,180)</f>
        <v>4.64379978179932</v>
      </c>
      <c r="Z1053">
        <f>[1]!s_west_instnum_np($A1053,YEAR($B$1)+1,$B$1,180)</f>
        <v>29</v>
      </c>
      <c r="AA1053">
        <f>[1]!s_west_stdnetprofit($A1053,YEAR($B$1)+1,$B$1,180)</f>
        <v>119617105</v>
      </c>
      <c r="AB1053">
        <f>[1]!s_west_mediannetprofit($A1053,YEAR($B$1)+1,$B$1,180)</f>
        <v>1877000000</v>
      </c>
      <c r="AC1053">
        <f>[1]!s_west_maxnetprofit($A1053,YEAR($B$1)+1,$B$1,180)</f>
        <v>2133000000</v>
      </c>
      <c r="AD1053">
        <f>[1]!s_west_minnetprofit($A1053,YEAR($B$1)+1,$B$1,180)</f>
        <v>1618000000</v>
      </c>
      <c r="AE1053">
        <f>[1]!s_west_avgroe($A1053,YEAR($B$1),$B$1,180)</f>
        <v>12.7940998077393</v>
      </c>
      <c r="AF1053">
        <f>IFERROR([1]!s_info_indexweight($A1053,$B$1,"000016.SH"),"")</f>
        <v>0</v>
      </c>
      <c r="AG1053">
        <f>IFERROR([1]!s_info_indexweight($A1053,$B$1,"000300.SH"),"")</f>
        <v>0</v>
      </c>
      <c r="AH1053">
        <f>IFERROR([1]!s_info_indexweight($A1053,$B$1,"000905.SH"),"")</f>
        <v>0.13200000000000001</v>
      </c>
      <c r="AI1053">
        <f>IFERROR([1]!s_info_indexweight($A1053,$B$1,"000852.SH"),"")</f>
        <v>0</v>
      </c>
    </row>
    <row r="1054" spans="1:35">
      <c r="A1054" t="s">
        <v>1086</v>
      </c>
      <c r="B1054">
        <f>[1]!s_dq_close($A1054,$B$1,3)</f>
        <v>83.12</v>
      </c>
      <c r="C1054">
        <f>[1]!s_dq_volume($A1054,$B$1)</f>
        <v>191393332</v>
      </c>
      <c r="D1054">
        <f>[1]!s_dq_amount($A1054,$B$1)</f>
        <v>15481292596</v>
      </c>
      <c r="E1054">
        <f>[1]!s_dq_turn($A1054,$B$1)</f>
        <v>7.8273682895372403</v>
      </c>
      <c r="F1054">
        <f>[1]!S_VAL_MV($A1054,$B$1)</f>
        <v>205006524401.84</v>
      </c>
      <c r="G1054">
        <f>[1]!s_val_ev($A1054,$B$1)</f>
        <v>205006524401.84</v>
      </c>
      <c r="H1054">
        <f>[1]!s_val_ev1($A1054,$B$1)</f>
        <v>223143649459.63</v>
      </c>
      <c r="I1054">
        <f>IFERROR([1]!s_mq_amount($A1054,$B$1),"")</f>
        <v>33700166289</v>
      </c>
      <c r="J1054">
        <f>[1]!s_val_pe_ttm($A1054,$B$1)</f>
        <v>63.492115020752003</v>
      </c>
      <c r="K1054">
        <f>[1]!s_val_pb_lf($A1054,$B$1)</f>
        <v>6.3256506919860804</v>
      </c>
      <c r="L1054">
        <f>[1]!s_val_dividendyield2($A1054,$B$1)</f>
        <v>0.27421064227112701</v>
      </c>
      <c r="M1054">
        <f>[1]!s_val_evtoebitda($A1054,$B$1)</f>
        <v>42.755993347447998</v>
      </c>
      <c r="N1054">
        <f>[1]!s_risk_betar24($A1054,$B$1)</f>
        <v>1.4092999696731601</v>
      </c>
      <c r="O1054">
        <f>[1]!s_profitnotice_changeratio($A1054,$B$1)</f>
        <v>0</v>
      </c>
      <c r="P1054">
        <f>IFERROR([1]!i_pq_pctchange($A1054,TEXT(DATE(YEAR($B$1),1,1),"yyyy-mm-dd"),$B$1),"")</f>
        <v>236.109987868985</v>
      </c>
      <c r="Q1054">
        <f>[1]!s_west_netprofit($A1054,YEAR($B$1),$B$1,180)</f>
        <v>6816545000</v>
      </c>
      <c r="R1054">
        <f>[1]!s_west_eps($A1054,YEAR($B$1),$B$1,180)</f>
        <v>2.7637999057769802</v>
      </c>
      <c r="S1054">
        <f>[1]!s_west_instnum_np($A1054,YEAR($B$1),$B$1,180)</f>
        <v>8</v>
      </c>
      <c r="T1054">
        <f>[1]!s_west_stdnetprofit($A1054,YEAR($B$1),$B$1,180)</f>
        <v>1592068900</v>
      </c>
      <c r="U1054">
        <f>[1]!s_west_mediannetprofit($A1054,YEAR($B$1),$B$1,180)</f>
        <v>6558000000</v>
      </c>
      <c r="V1054">
        <f>[1]!s_west_maxnetprofit($A1054,YEAR($B$1),$B$1,180)</f>
        <v>9079000000</v>
      </c>
      <c r="W1054">
        <f>[1]!s_west_minnetprofit($A1054,YEAR($B$1),$B$1,180)</f>
        <v>5193000000</v>
      </c>
      <c r="X1054">
        <f>[1]!s_west_netprofit($A1054,YEAR($B$1)+1,$B$1,180)</f>
        <v>8210542500</v>
      </c>
      <c r="Y1054">
        <f>[1]!s_west_eps($A1054,YEAR($B$1)+1,$B$1,180)</f>
        <v>3.3289999961853001</v>
      </c>
      <c r="Z1054">
        <f>[1]!s_west_instnum_np($A1054,YEAR($B$1)+1,$B$1,180)</f>
        <v>8</v>
      </c>
      <c r="AA1054">
        <f>[1]!s_west_stdnetprofit($A1054,YEAR($B$1)+1,$B$1,180)</f>
        <v>1778208636</v>
      </c>
      <c r="AB1054">
        <f>[1]!s_west_mediannetprofit($A1054,YEAR($B$1)+1,$B$1,180)</f>
        <v>7917500000</v>
      </c>
      <c r="AC1054">
        <f>[1]!s_west_maxnetprofit($A1054,YEAR($B$1)+1,$B$1,180)</f>
        <v>10804340000</v>
      </c>
      <c r="AD1054">
        <f>[1]!s_west_minnetprofit($A1054,YEAR($B$1)+1,$B$1,180)</f>
        <v>6101000000</v>
      </c>
      <c r="AE1054">
        <f>[1]!s_west_avgroe($A1054,YEAR($B$1),$B$1,180)</f>
        <v>18.367099761962901</v>
      </c>
      <c r="AF1054">
        <f>IFERROR([1]!s_info_indexweight($A1054,$B$1,"000016.SH"),"")</f>
        <v>0</v>
      </c>
      <c r="AG1054">
        <f>IFERROR([1]!s_info_indexweight($A1054,$B$1,"000300.SH"),"")</f>
        <v>0</v>
      </c>
      <c r="AH1054">
        <f>IFERROR([1]!s_info_indexweight($A1054,$B$1,"000905.SH"),"")</f>
        <v>1.444</v>
      </c>
      <c r="AI1054">
        <f>IFERROR([1]!s_info_indexweight($A1054,$B$1,"000852.SH"),"")</f>
        <v>0</v>
      </c>
    </row>
    <row r="1055" spans="1:35">
      <c r="A1055" t="s">
        <v>1087</v>
      </c>
      <c r="B1055">
        <f>[1]!s_dq_close($A1055,$B$1,3)</f>
        <v>23.18</v>
      </c>
      <c r="C1055">
        <f>[1]!s_dq_volume($A1055,$B$1)</f>
        <v>71278976</v>
      </c>
      <c r="D1055">
        <f>[1]!s_dq_amount($A1055,$B$1)</f>
        <v>1622186448</v>
      </c>
      <c r="E1055">
        <f>[1]!s_dq_turn($A1055,$B$1)</f>
        <v>1.47048441912689</v>
      </c>
      <c r="F1055">
        <f>[1]!S_VAL_MV($A1055,$B$1)</f>
        <v>112360705233.52</v>
      </c>
      <c r="G1055">
        <f>[1]!s_val_ev($A1055,$B$1)</f>
        <v>112360705233.52</v>
      </c>
      <c r="H1055">
        <f>[1]!s_val_ev1($A1055,$B$1)</f>
        <v>133532838661.78</v>
      </c>
      <c r="I1055">
        <f>IFERROR([1]!s_mq_amount($A1055,$B$1),"")</f>
        <v>2776852881</v>
      </c>
      <c r="J1055">
        <f>[1]!s_val_pe_ttm($A1055,$B$1)</f>
        <v>17.904273986816399</v>
      </c>
      <c r="K1055">
        <f>[1]!s_val_pb_lf($A1055,$B$1)</f>
        <v>3.4259281158447301</v>
      </c>
      <c r="L1055">
        <f>[1]!s_val_dividendyield2($A1055,$B$1)</f>
        <v>1.6738567730802401</v>
      </c>
      <c r="M1055">
        <f>[1]!s_val_evtoebitda($A1055,$B$1)</f>
        <v>11.7236244285951</v>
      </c>
      <c r="N1055">
        <f>[1]!s_risk_betar24($A1055,$B$1)</f>
        <v>1.1226999759674099</v>
      </c>
      <c r="O1055">
        <f>[1]!s_profitnotice_changeratio($A1055,$B$1)</f>
        <v>0</v>
      </c>
      <c r="P1055">
        <f>IFERROR([1]!i_pq_pctchange($A1055,TEXT(DATE(YEAR($B$1),1,1),"yyyy-mm-dd"),$B$1),"")</f>
        <v>-0.77054794520549097</v>
      </c>
      <c r="Q1055">
        <f>[1]!s_west_netprofit($A1055,YEAR($B$1),$B$1,180)</f>
        <v>9413095556</v>
      </c>
      <c r="R1055">
        <f>[1]!s_west_eps($A1055,YEAR($B$1),$B$1,180)</f>
        <v>1.94190001487732</v>
      </c>
      <c r="S1055">
        <f>[1]!s_west_instnum_np($A1055,YEAR($B$1),$B$1,180)</f>
        <v>9</v>
      </c>
      <c r="T1055">
        <f>[1]!s_west_stdnetprofit($A1055,YEAR($B$1),$B$1,180)</f>
        <v>948929466</v>
      </c>
      <c r="U1055">
        <f>[1]!s_west_mediannetprofit($A1055,YEAR($B$1),$B$1,180)</f>
        <v>9392000000</v>
      </c>
      <c r="V1055">
        <f>[1]!s_west_maxnetprofit($A1055,YEAR($B$1),$B$1,180)</f>
        <v>11371000000</v>
      </c>
      <c r="W1055">
        <f>[1]!s_west_minnetprofit($A1055,YEAR($B$1),$B$1,180)</f>
        <v>8289000000</v>
      </c>
      <c r="X1055">
        <f>[1]!s_west_netprofit($A1055,YEAR($B$1)+1,$B$1,180)</f>
        <v>11397606667</v>
      </c>
      <c r="Y1055">
        <f>[1]!s_west_eps($A1055,YEAR($B$1)+1,$B$1,180)</f>
        <v>2.3513000011444101</v>
      </c>
      <c r="Z1055">
        <f>[1]!s_west_instnum_np($A1055,YEAR($B$1)+1,$B$1,180)</f>
        <v>9</v>
      </c>
      <c r="AA1055">
        <f>[1]!s_west_stdnetprofit($A1055,YEAR($B$1)+1,$B$1,180)</f>
        <v>818186255</v>
      </c>
      <c r="AB1055">
        <f>[1]!s_west_mediannetprofit($A1055,YEAR($B$1)+1,$B$1,180)</f>
        <v>11296000000</v>
      </c>
      <c r="AC1055">
        <f>[1]!s_west_maxnetprofit($A1055,YEAR($B$1)+1,$B$1,180)</f>
        <v>12823000000</v>
      </c>
      <c r="AD1055">
        <f>[1]!s_west_minnetprofit($A1055,YEAR($B$1)+1,$B$1,180)</f>
        <v>10083000000</v>
      </c>
      <c r="AE1055">
        <f>[1]!s_west_avgroe($A1055,YEAR($B$1),$B$1,180)</f>
        <v>26.281299591064499</v>
      </c>
      <c r="AF1055">
        <f>IFERROR([1]!s_info_indexweight($A1055,$B$1,"000016.SH"),"")</f>
        <v>0</v>
      </c>
      <c r="AG1055">
        <f>IFERROR([1]!s_info_indexweight($A1055,$B$1,"000300.SH"),"")</f>
        <v>0.24809999999999999</v>
      </c>
      <c r="AH1055">
        <f>IFERROR([1]!s_info_indexweight($A1055,$B$1,"000905.SH"),"")</f>
        <v>0</v>
      </c>
      <c r="AI1055">
        <f>IFERROR([1]!s_info_indexweight($A1055,$B$1,"000852.SH"),"")</f>
        <v>0</v>
      </c>
    </row>
    <row r="1056" spans="1:35">
      <c r="A1056" t="s">
        <v>1088</v>
      </c>
      <c r="B1056">
        <f>[1]!s_dq_close($A1056,$B$1,3)</f>
        <v>7.49</v>
      </c>
      <c r="C1056">
        <f>[1]!s_dq_volume($A1056,$B$1)</f>
        <v>33048800</v>
      </c>
      <c r="D1056">
        <f>[1]!s_dq_amount($A1056,$B$1)</f>
        <v>244622001</v>
      </c>
      <c r="E1056">
        <f>[1]!s_dq_turn($A1056,$B$1)</f>
        <v>1.6585589330817301</v>
      </c>
      <c r="F1056">
        <f>[1]!S_VAL_MV($A1056,$B$1)</f>
        <v>16574524221.709999</v>
      </c>
      <c r="G1056">
        <f>[1]!s_val_ev($A1056,$B$1)</f>
        <v>16574524221.709999</v>
      </c>
      <c r="H1056">
        <f>[1]!s_val_ev1($A1056,$B$1)</f>
        <v>16938992651.91</v>
      </c>
      <c r="I1056">
        <f>IFERROR([1]!s_mq_amount($A1056,$B$1),"")</f>
        <v>443697811</v>
      </c>
      <c r="J1056">
        <f>[1]!s_val_pe_ttm($A1056,$B$1)</f>
        <v>72.692283630371094</v>
      </c>
      <c r="K1056">
        <f>[1]!s_val_pb_lf($A1056,$B$1)</f>
        <v>2.6041448116302499</v>
      </c>
      <c r="L1056">
        <f>[1]!s_val_dividendyield2($A1056,$B$1)</f>
        <v>0</v>
      </c>
      <c r="M1056">
        <f>[1]!s_val_evtoebitda($A1056,$B$1)</f>
        <v>26.885291072001099</v>
      </c>
      <c r="N1056">
        <f>[1]!s_risk_betar24($A1056,$B$1)</f>
        <v>2.9289999008178702</v>
      </c>
      <c r="O1056">
        <f>[1]!s_profitnotice_changeratio($A1056,$B$1)</f>
        <v>0</v>
      </c>
      <c r="P1056">
        <f>IFERROR([1]!i_pq_pctchange($A1056,TEXT(DATE(YEAR($B$1),1,1),"yyyy-mm-dd"),$B$1),"")</f>
        <v>-3.1047865459249602</v>
      </c>
      <c r="Q1056">
        <f>[1]!s_west_netprofit($A1056,YEAR($B$1),$B$1,180)</f>
        <v>0</v>
      </c>
      <c r="R1056">
        <f>[1]!s_west_eps($A1056,YEAR($B$1),$B$1,180)</f>
        <v>0</v>
      </c>
      <c r="S1056">
        <f>[1]!s_west_instnum_np($A1056,YEAR($B$1),$B$1,180)</f>
        <v>0</v>
      </c>
      <c r="T1056">
        <f>[1]!s_west_stdnetprofit($A1056,YEAR($B$1),$B$1,180)</f>
        <v>0</v>
      </c>
      <c r="U1056">
        <f>[1]!s_west_mediannetprofit($A1056,YEAR($B$1),$B$1,180)</f>
        <v>0</v>
      </c>
      <c r="V1056">
        <f>[1]!s_west_maxnetprofit($A1056,YEAR($B$1),$B$1,180)</f>
        <v>0</v>
      </c>
      <c r="W1056">
        <f>[1]!s_west_minnetprofit($A1056,YEAR($B$1),$B$1,180)</f>
        <v>0</v>
      </c>
      <c r="X1056">
        <f>[1]!s_west_netprofit($A1056,YEAR($B$1)+1,$B$1,180)</f>
        <v>0</v>
      </c>
      <c r="Y1056">
        <f>[1]!s_west_eps($A1056,YEAR($B$1)+1,$B$1,180)</f>
        <v>0</v>
      </c>
      <c r="Z1056">
        <f>[1]!s_west_instnum_np($A1056,YEAR($B$1)+1,$B$1,180)</f>
        <v>0</v>
      </c>
      <c r="AA1056">
        <f>[1]!s_west_stdnetprofit($A1056,YEAR($B$1)+1,$B$1,180)</f>
        <v>0</v>
      </c>
      <c r="AB1056">
        <f>[1]!s_west_mediannetprofit($A1056,YEAR($B$1)+1,$B$1,180)</f>
        <v>0</v>
      </c>
      <c r="AC1056">
        <f>[1]!s_west_maxnetprofit($A1056,YEAR($B$1)+1,$B$1,180)</f>
        <v>0</v>
      </c>
      <c r="AD1056">
        <f>[1]!s_west_minnetprofit($A1056,YEAR($B$1)+1,$B$1,180)</f>
        <v>0</v>
      </c>
      <c r="AE1056">
        <f>[1]!s_west_avgroe($A1056,YEAR($B$1),$B$1,180)</f>
        <v>0</v>
      </c>
      <c r="AF1056">
        <f>IFERROR([1]!s_info_indexweight($A1056,$B$1,"000016.SH"),"")</f>
        <v>0</v>
      </c>
      <c r="AG1056">
        <f>IFERROR([1]!s_info_indexweight($A1056,$B$1,"000300.SH"),"")</f>
        <v>0</v>
      </c>
      <c r="AH1056">
        <f>IFERROR([1]!s_info_indexweight($A1056,$B$1,"000905.SH"),"")</f>
        <v>0</v>
      </c>
      <c r="AI1056">
        <f>IFERROR([1]!s_info_indexweight($A1056,$B$1,"000852.SH"),"")</f>
        <v>0.123</v>
      </c>
    </row>
    <row r="1057" spans="1:35">
      <c r="A1057" t="s">
        <v>1089</v>
      </c>
      <c r="B1057">
        <f>[1]!s_dq_close($A1057,$B$1,3)</f>
        <v>9.7100000000000009</v>
      </c>
      <c r="C1057">
        <f>[1]!s_dq_volume($A1057,$B$1)</f>
        <v>157588675</v>
      </c>
      <c r="D1057">
        <f>[1]!s_dq_amount($A1057,$B$1)</f>
        <v>1507297600</v>
      </c>
      <c r="E1057">
        <f>[1]!s_dq_turn($A1057,$B$1)</f>
        <v>3.1265233950394999</v>
      </c>
      <c r="F1057">
        <f>[1]!S_VAL_MV($A1057,$B$1)</f>
        <v>48942094489.93</v>
      </c>
      <c r="G1057">
        <f>[1]!s_val_ev($A1057,$B$1)</f>
        <v>48942094489.93</v>
      </c>
      <c r="H1057">
        <f>[1]!s_val_ev1($A1057,$B$1)</f>
        <v>51921410381.510002</v>
      </c>
      <c r="I1057">
        <f>IFERROR([1]!s_mq_amount($A1057,$B$1),"")</f>
        <v>2805959512</v>
      </c>
      <c r="J1057">
        <f>[1]!s_val_pe_ttm($A1057,$B$1)</f>
        <v>40.690162658691399</v>
      </c>
      <c r="K1057">
        <f>[1]!s_val_pb_lf($A1057,$B$1)</f>
        <v>2.90666651725769</v>
      </c>
      <c r="L1057">
        <f>[1]!s_val_dividendyield2($A1057,$B$1)</f>
        <v>1.0298661174047401</v>
      </c>
      <c r="M1057">
        <f>[1]!s_val_evtoebitda($A1057,$B$1)</f>
        <v>15.599951205648701</v>
      </c>
      <c r="N1057">
        <f>[1]!s_risk_betar24($A1057,$B$1)</f>
        <v>1.50960004329681</v>
      </c>
      <c r="O1057">
        <f>[1]!s_profitnotice_changeratio($A1057,$B$1)</f>
        <v>0</v>
      </c>
      <c r="P1057">
        <f>IFERROR([1]!i_pq_pctchange($A1057,TEXT(DATE(YEAR($B$1),1,1),"yyyy-mm-dd"),$B$1),"")</f>
        <v>33.761561197379798</v>
      </c>
      <c r="Q1057">
        <f>[1]!s_west_netprofit($A1057,YEAR($B$1),$B$1,180)</f>
        <v>2380750000</v>
      </c>
      <c r="R1057">
        <f>[1]!s_west_eps($A1057,YEAR($B$1),$B$1,180)</f>
        <v>0.47229999303817699</v>
      </c>
      <c r="S1057">
        <f>[1]!s_west_instnum_np($A1057,YEAR($B$1),$B$1,180)</f>
        <v>4</v>
      </c>
      <c r="T1057">
        <f>[1]!s_west_stdnetprofit($A1057,YEAR($B$1),$B$1,180)</f>
        <v>318597316</v>
      </c>
      <c r="U1057">
        <f>[1]!s_west_mediannetprofit($A1057,YEAR($B$1),$B$1,180)</f>
        <v>2348000000</v>
      </c>
      <c r="V1057">
        <f>[1]!s_west_maxnetprofit($A1057,YEAR($B$1),$B$1,180)</f>
        <v>2787000000</v>
      </c>
      <c r="W1057">
        <f>[1]!s_west_minnetprofit($A1057,YEAR($B$1),$B$1,180)</f>
        <v>2040000000</v>
      </c>
      <c r="X1057">
        <f>[1]!s_west_netprofit($A1057,YEAR($B$1)+1,$B$1,180)</f>
        <v>2885250000</v>
      </c>
      <c r="Y1057">
        <f>[1]!s_west_eps($A1057,YEAR($B$1)+1,$B$1,180)</f>
        <v>0.57239997386932395</v>
      </c>
      <c r="Z1057">
        <f>[1]!s_west_instnum_np($A1057,YEAR($B$1)+1,$B$1,180)</f>
        <v>4</v>
      </c>
      <c r="AA1057">
        <f>[1]!s_west_stdnetprofit($A1057,YEAR($B$1)+1,$B$1,180)</f>
        <v>402944475</v>
      </c>
      <c r="AB1057">
        <f>[1]!s_west_mediannetprofit($A1057,YEAR($B$1)+1,$B$1,180)</f>
        <v>2747500000</v>
      </c>
      <c r="AC1057">
        <f>[1]!s_west_maxnetprofit($A1057,YEAR($B$1)+1,$B$1,180)</f>
        <v>3459000000</v>
      </c>
      <c r="AD1057">
        <f>[1]!s_west_minnetprofit($A1057,YEAR($B$1)+1,$B$1,180)</f>
        <v>2587000000</v>
      </c>
      <c r="AE1057">
        <f>[1]!s_west_avgroe($A1057,YEAR($B$1),$B$1,180)</f>
        <v>12.5375003814697</v>
      </c>
      <c r="AF1057">
        <f>IFERROR([1]!s_info_indexweight($A1057,$B$1,"000016.SH"),"")</f>
        <v>0</v>
      </c>
      <c r="AG1057">
        <f>IFERROR([1]!s_info_indexweight($A1057,$B$1,"000300.SH"),"")</f>
        <v>0</v>
      </c>
      <c r="AH1057">
        <f>IFERROR([1]!s_info_indexweight($A1057,$B$1,"000905.SH"),"")</f>
        <v>0.27300000000000002</v>
      </c>
      <c r="AI1057">
        <f>IFERROR([1]!s_info_indexweight($A1057,$B$1,"000852.SH"),"")</f>
        <v>0</v>
      </c>
    </row>
    <row r="1058" spans="1:35">
      <c r="A1058" t="s">
        <v>1090</v>
      </c>
      <c r="B1058">
        <f>[1]!s_dq_close($A1058,$B$1,3)</f>
        <v>49.5</v>
      </c>
      <c r="C1058">
        <f>[1]!s_dq_volume($A1058,$B$1)</f>
        <v>82960572</v>
      </c>
      <c r="D1058">
        <f>[1]!s_dq_amount($A1058,$B$1)</f>
        <v>4041536924</v>
      </c>
      <c r="E1058">
        <f>[1]!s_dq_turn($A1058,$B$1)</f>
        <v>6.5239990728813204</v>
      </c>
      <c r="F1058">
        <f>[1]!S_VAL_MV($A1058,$B$1)</f>
        <v>67229290359</v>
      </c>
      <c r="G1058">
        <f>[1]!s_val_ev($A1058,$B$1)</f>
        <v>67229290359</v>
      </c>
      <c r="H1058">
        <f>[1]!s_val_ev1($A1058,$B$1)</f>
        <v>79806920264.899994</v>
      </c>
      <c r="I1058">
        <f>IFERROR([1]!s_mq_amount($A1058,$B$1),"")</f>
        <v>7428426875</v>
      </c>
      <c r="J1058">
        <f>[1]!s_val_pe_ttm($A1058,$B$1)</f>
        <v>160.44023132324199</v>
      </c>
      <c r="K1058">
        <f>[1]!s_val_pb_lf($A1058,$B$1)</f>
        <v>3.82588911056519</v>
      </c>
      <c r="L1058">
        <f>[1]!s_val_dividendyield2($A1058,$B$1)</f>
        <v>0.31536975691372399</v>
      </c>
      <c r="M1058">
        <f>[1]!s_val_evtoebitda($A1058,$B$1)</f>
        <v>40.549682545220698</v>
      </c>
      <c r="N1058">
        <f>[1]!s_risk_betar24($A1058,$B$1)</f>
        <v>1.1690000295639</v>
      </c>
      <c r="O1058">
        <f>[1]!s_profitnotice_changeratio($A1058,$B$1)</f>
        <v>0</v>
      </c>
      <c r="P1058">
        <f>IFERROR([1]!i_pq_pctchange($A1058,TEXT(DATE(YEAR($B$1),1,1),"yyyy-mm-dd"),$B$1),"")</f>
        <v>54.301745635910201</v>
      </c>
      <c r="Q1058">
        <f>[1]!s_west_netprofit($A1058,YEAR($B$1),$B$1,180)</f>
        <v>1343782500</v>
      </c>
      <c r="R1058">
        <f>[1]!s_west_eps($A1058,YEAR($B$1),$B$1,180)</f>
        <v>0.98940002918243397</v>
      </c>
      <c r="S1058">
        <f>[1]!s_west_instnum_np($A1058,YEAR($B$1),$B$1,180)</f>
        <v>4</v>
      </c>
      <c r="T1058">
        <f>[1]!s_west_stdnetprofit($A1058,YEAR($B$1),$B$1,180)</f>
        <v>333012386</v>
      </c>
      <c r="U1058">
        <f>[1]!s_west_mediannetprofit($A1058,YEAR($B$1),$B$1,180)</f>
        <v>1194065000</v>
      </c>
      <c r="V1058">
        <f>[1]!s_west_maxnetprofit($A1058,YEAR($B$1),$B$1,180)</f>
        <v>1842000000</v>
      </c>
      <c r="W1058">
        <f>[1]!s_west_minnetprofit($A1058,YEAR($B$1),$B$1,180)</f>
        <v>1145000000</v>
      </c>
      <c r="X1058">
        <f>[1]!s_west_netprofit($A1058,YEAR($B$1)+1,$B$1,180)</f>
        <v>1670530000</v>
      </c>
      <c r="Y1058">
        <f>[1]!s_west_eps($A1058,YEAR($B$1)+1,$B$1,180)</f>
        <v>1.2300000190734901</v>
      </c>
      <c r="Z1058">
        <f>[1]!s_west_instnum_np($A1058,YEAR($B$1)+1,$B$1,180)</f>
        <v>4</v>
      </c>
      <c r="AA1058">
        <f>[1]!s_west_stdnetprofit($A1058,YEAR($B$1)+1,$B$1,180)</f>
        <v>601985008</v>
      </c>
      <c r="AB1058">
        <f>[1]!s_west_mediannetprofit($A1058,YEAR($B$1)+1,$B$1,180)</f>
        <v>1405060000</v>
      </c>
      <c r="AC1058">
        <f>[1]!s_west_maxnetprofit($A1058,YEAR($B$1)+1,$B$1,180)</f>
        <v>2569000000</v>
      </c>
      <c r="AD1058">
        <f>[1]!s_west_minnetprofit($A1058,YEAR($B$1)+1,$B$1,180)</f>
        <v>1303000000</v>
      </c>
      <c r="AE1058">
        <f>[1]!s_west_avgroe($A1058,YEAR($B$1),$B$1,180)</f>
        <v>7.4250001907348597</v>
      </c>
      <c r="AF1058">
        <f>IFERROR([1]!s_info_indexweight($A1058,$B$1,"000016.SH"),"")</f>
        <v>0</v>
      </c>
      <c r="AG1058">
        <f>IFERROR([1]!s_info_indexweight($A1058,$B$1,"000300.SH"),"")</f>
        <v>0</v>
      </c>
      <c r="AH1058">
        <f>IFERROR([1]!s_info_indexweight($A1058,$B$1,"000905.SH"),"")</f>
        <v>0.40200000000000002</v>
      </c>
      <c r="AI1058">
        <f>IFERROR([1]!s_info_indexweight($A1058,$B$1,"000852.SH"),"")</f>
        <v>0</v>
      </c>
    </row>
    <row r="1059" spans="1:35">
      <c r="A1059" t="s">
        <v>1091</v>
      </c>
      <c r="B1059">
        <f>[1]!s_dq_close($A1059,$B$1,3)</f>
        <v>15.85</v>
      </c>
      <c r="C1059">
        <f>[1]!s_dq_volume($A1059,$B$1)</f>
        <v>20791666</v>
      </c>
      <c r="D1059">
        <f>[1]!s_dq_amount($A1059,$B$1)</f>
        <v>327861363</v>
      </c>
      <c r="E1059">
        <f>[1]!s_dq_turn($A1059,$B$1)</f>
        <v>1.0841096391559799</v>
      </c>
      <c r="F1059">
        <f>[1]!S_VAL_MV($A1059,$B$1)</f>
        <v>30398023797.349998</v>
      </c>
      <c r="G1059">
        <f>[1]!s_val_ev($A1059,$B$1)</f>
        <v>30465366615.511101</v>
      </c>
      <c r="H1059">
        <f>[1]!s_val_ev1($A1059,$B$1)</f>
        <v>36922706815.511101</v>
      </c>
      <c r="I1059">
        <f>IFERROR([1]!s_mq_amount($A1059,$B$1),"")</f>
        <v>727706073</v>
      </c>
      <c r="J1059">
        <f>[1]!s_val_pe_ttm($A1059,$B$1)</f>
        <v>19.629625320434599</v>
      </c>
      <c r="K1059">
        <f>[1]!s_val_pb_lf($A1059,$B$1)</f>
        <v>2.31089115142822</v>
      </c>
      <c r="L1059">
        <f>[1]!s_val_dividendyield2($A1059,$B$1)</f>
        <v>0</v>
      </c>
      <c r="M1059">
        <f>[1]!s_val_evtoebitda($A1059,$B$1)</f>
        <v>8.8218346830110494</v>
      </c>
      <c r="N1059">
        <f>[1]!s_risk_betar24($A1059,$B$1)</f>
        <v>1.6632000207901001</v>
      </c>
      <c r="O1059">
        <f>[1]!s_profitnotice_changeratio($A1059,$B$1)</f>
        <v>0</v>
      </c>
      <c r="P1059">
        <f>IFERROR([1]!i_pq_pctchange($A1059,TEXT(DATE(YEAR($B$1),1,1),"yyyy-mm-dd"),$B$1),"")</f>
        <v>14.2754145638068</v>
      </c>
      <c r="Q1059">
        <f>[1]!s_west_netprofit($A1059,YEAR($B$1),$B$1,180)</f>
        <v>2332833333</v>
      </c>
      <c r="R1059">
        <f>[1]!s_west_eps($A1059,YEAR($B$1),$B$1,180)</f>
        <v>1.2164000272750899</v>
      </c>
      <c r="S1059">
        <f>[1]!s_west_instnum_np($A1059,YEAR($B$1),$B$1,180)</f>
        <v>6</v>
      </c>
      <c r="T1059">
        <f>[1]!s_west_stdnetprofit($A1059,YEAR($B$1),$B$1,180)</f>
        <v>332998749</v>
      </c>
      <c r="U1059">
        <f>[1]!s_west_mediannetprofit($A1059,YEAR($B$1),$B$1,180)</f>
        <v>2318000000</v>
      </c>
      <c r="V1059">
        <f>[1]!s_west_maxnetprofit($A1059,YEAR($B$1),$B$1,180)</f>
        <v>2775000000</v>
      </c>
      <c r="W1059">
        <f>[1]!s_west_minnetprofit($A1059,YEAR($B$1),$B$1,180)</f>
        <v>1855000000</v>
      </c>
      <c r="X1059">
        <f>[1]!s_west_netprofit($A1059,YEAR($B$1)+1,$B$1,180)</f>
        <v>2648500000</v>
      </c>
      <c r="Y1059">
        <f>[1]!s_west_eps($A1059,YEAR($B$1)+1,$B$1,180)</f>
        <v>1.3810000419616699</v>
      </c>
      <c r="Z1059">
        <f>[1]!s_west_instnum_np($A1059,YEAR($B$1)+1,$B$1,180)</f>
        <v>6</v>
      </c>
      <c r="AA1059">
        <f>[1]!s_west_stdnetprofit($A1059,YEAR($B$1)+1,$B$1,180)</f>
        <v>413160865</v>
      </c>
      <c r="AB1059">
        <f>[1]!s_west_mediannetprofit($A1059,YEAR($B$1)+1,$B$1,180)</f>
        <v>2613500000</v>
      </c>
      <c r="AC1059">
        <f>[1]!s_west_maxnetprofit($A1059,YEAR($B$1)+1,$B$1,180)</f>
        <v>3302000000</v>
      </c>
      <c r="AD1059">
        <f>[1]!s_west_minnetprofit($A1059,YEAR($B$1)+1,$B$1,180)</f>
        <v>2149000000</v>
      </c>
      <c r="AE1059">
        <f>[1]!s_west_avgroe($A1059,YEAR($B$1),$B$1,180)</f>
        <v>16.436700820922901</v>
      </c>
      <c r="AF1059">
        <f>IFERROR([1]!s_info_indexweight($A1059,$B$1,"000016.SH"),"")</f>
        <v>0</v>
      </c>
      <c r="AG1059">
        <f>IFERROR([1]!s_info_indexweight($A1059,$B$1,"000300.SH"),"")</f>
        <v>0</v>
      </c>
      <c r="AH1059">
        <f>IFERROR([1]!s_info_indexweight($A1059,$B$1,"000905.SH"),"")</f>
        <v>0.17799999999999999</v>
      </c>
      <c r="AI1059">
        <f>IFERROR([1]!s_info_indexweight($A1059,$B$1,"000852.SH"),"")</f>
        <v>0</v>
      </c>
    </row>
    <row r="1060" spans="1:35">
      <c r="A1060" t="s">
        <v>1092</v>
      </c>
      <c r="B1060">
        <f>[1]!s_dq_close($A1060,$B$1,3)</f>
        <v>5.25</v>
      </c>
      <c r="C1060">
        <f>[1]!s_dq_volume($A1060,$B$1)</f>
        <v>27721000</v>
      </c>
      <c r="D1060">
        <f>[1]!s_dq_amount($A1060,$B$1)</f>
        <v>146271366</v>
      </c>
      <c r="E1060">
        <f>[1]!s_dq_turn($A1060,$B$1)</f>
        <v>1.6149403974091401</v>
      </c>
      <c r="F1060">
        <f>[1]!S_VAL_MV($A1060,$B$1)</f>
        <v>9011803174.5</v>
      </c>
      <c r="G1060">
        <f>[1]!s_val_ev($A1060,$B$1)</f>
        <v>9011803174.5</v>
      </c>
      <c r="H1060">
        <f>[1]!s_val_ev1($A1060,$B$1)</f>
        <v>95008366395.910004</v>
      </c>
      <c r="I1060">
        <f>IFERROR([1]!s_mq_amount($A1060,$B$1),"")</f>
        <v>364658200</v>
      </c>
      <c r="J1060">
        <f>[1]!s_val_pe_ttm($A1060,$B$1)</f>
        <v>5.8222384452819798</v>
      </c>
      <c r="K1060">
        <f>[1]!s_val_pb_lf($A1060,$B$1)</f>
        <v>0.73862856626510598</v>
      </c>
      <c r="L1060">
        <f>[1]!s_val_dividendyield2($A1060,$B$1)</f>
        <v>5.5238095238095202</v>
      </c>
      <c r="M1060">
        <f>[1]!s_val_evtoebitda($A1060,$B$1)</f>
        <v>14.960472638099599</v>
      </c>
      <c r="N1060">
        <f>[1]!s_risk_betar24($A1060,$B$1)</f>
        <v>0.45710000395774802</v>
      </c>
      <c r="O1060">
        <f>[1]!s_profitnotice_changeratio($A1060,$B$1)</f>
        <v>0</v>
      </c>
      <c r="P1060">
        <f>IFERROR([1]!i_pq_pctchange($A1060,TEXT(DATE(YEAR($B$1),1,1),"yyyy-mm-dd"),$B$1),"")</f>
        <v>14.3169515598644</v>
      </c>
      <c r="Q1060">
        <f>[1]!s_west_netprofit($A1060,YEAR($B$1),$B$1,180)</f>
        <v>1661168333</v>
      </c>
      <c r="R1060">
        <f>[1]!s_west_eps($A1060,YEAR($B$1),$B$1,180)</f>
        <v>0.96770000457763705</v>
      </c>
      <c r="S1060">
        <f>[1]!s_west_instnum_np($A1060,YEAR($B$1),$B$1,180)</f>
        <v>6</v>
      </c>
      <c r="T1060">
        <f>[1]!s_west_stdnetprofit($A1060,YEAR($B$1),$B$1,180)</f>
        <v>24808588</v>
      </c>
      <c r="U1060">
        <f>[1]!s_west_mediannetprofit($A1060,YEAR($B$1),$B$1,180)</f>
        <v>1669000000</v>
      </c>
      <c r="V1060">
        <f>[1]!s_west_maxnetprofit($A1060,YEAR($B$1),$B$1,180)</f>
        <v>1686010000</v>
      </c>
      <c r="W1060">
        <f>[1]!s_west_minnetprofit($A1060,YEAR($B$1),$B$1,180)</f>
        <v>1626000000</v>
      </c>
      <c r="X1060">
        <f>[1]!s_west_netprofit($A1060,YEAR($B$1)+1,$B$1,180)</f>
        <v>1803836667</v>
      </c>
      <c r="Y1060">
        <f>[1]!s_west_eps($A1060,YEAR($B$1)+1,$B$1,180)</f>
        <v>1.0508999824523899</v>
      </c>
      <c r="Z1060">
        <f>[1]!s_west_instnum_np($A1060,YEAR($B$1)+1,$B$1,180)</f>
        <v>6</v>
      </c>
      <c r="AA1060">
        <f>[1]!s_west_stdnetprofit($A1060,YEAR($B$1)+1,$B$1,180)</f>
        <v>46557578</v>
      </c>
      <c r="AB1060">
        <f>[1]!s_west_mediannetprofit($A1060,YEAR($B$1)+1,$B$1,180)</f>
        <v>1825510000</v>
      </c>
      <c r="AC1060">
        <f>[1]!s_west_maxnetprofit($A1060,YEAR($B$1)+1,$B$1,180)</f>
        <v>1844000000</v>
      </c>
      <c r="AD1060">
        <f>[1]!s_west_minnetprofit($A1060,YEAR($B$1)+1,$B$1,180)</f>
        <v>1740000000</v>
      </c>
      <c r="AE1060">
        <f>[1]!s_west_avgroe($A1060,YEAR($B$1),$B$1,180)</f>
        <v>8.1999998092651403</v>
      </c>
      <c r="AF1060">
        <f>IFERROR([1]!s_info_indexweight($A1060,$B$1,"000016.SH"),"")</f>
        <v>0</v>
      </c>
      <c r="AG1060">
        <f>IFERROR([1]!s_info_indexweight($A1060,$B$1,"000300.SH"),"")</f>
        <v>0</v>
      </c>
      <c r="AH1060">
        <f>IFERROR([1]!s_info_indexweight($A1060,$B$1,"000905.SH"),"")</f>
        <v>0</v>
      </c>
      <c r="AI1060">
        <f>IFERROR([1]!s_info_indexweight($A1060,$B$1,"000852.SH"),"")</f>
        <v>6.8000000000000005E-2</v>
      </c>
    </row>
    <row r="1061" spans="1:35">
      <c r="A1061" t="s">
        <v>1093</v>
      </c>
      <c r="B1061">
        <f>[1]!s_dq_close($A1061,$B$1,3)</f>
        <v>4.6399999999999997</v>
      </c>
      <c r="C1061">
        <f>[1]!s_dq_volume($A1061,$B$1)</f>
        <v>33841610</v>
      </c>
      <c r="D1061">
        <f>[1]!s_dq_amount($A1061,$B$1)</f>
        <v>158561322</v>
      </c>
      <c r="E1061">
        <f>[1]!s_dq_turn($A1061,$B$1)</f>
        <v>1.4629857845226699</v>
      </c>
      <c r="F1061">
        <f>[1]!S_VAL_MV($A1061,$B$1)</f>
        <v>10733191809.6</v>
      </c>
      <c r="G1061">
        <f>[1]!s_val_ev($A1061,$B$1)</f>
        <v>10733191809.6</v>
      </c>
      <c r="H1061">
        <f>[1]!s_val_ev1($A1061,$B$1)</f>
        <v>11607543570.030001</v>
      </c>
      <c r="I1061">
        <f>IFERROR([1]!s_mq_amount($A1061,$B$1),"")</f>
        <v>288205271</v>
      </c>
      <c r="J1061">
        <f>[1]!s_val_pe_ttm($A1061,$B$1)</f>
        <v>13.4189710617065</v>
      </c>
      <c r="K1061">
        <f>[1]!s_val_pb_lf($A1061,$B$1)</f>
        <v>1.0938793420791599</v>
      </c>
      <c r="L1061">
        <f>[1]!s_val_dividendyield2($A1061,$B$1)</f>
        <v>4.2170777735953697</v>
      </c>
      <c r="M1061">
        <f>[1]!s_val_evtoebitda($A1061,$B$1)</f>
        <v>2.6327625790392402</v>
      </c>
      <c r="N1061">
        <f>[1]!s_risk_betar24($A1061,$B$1)</f>
        <v>1.1668000221252399</v>
      </c>
      <c r="O1061">
        <f>[1]!s_profitnotice_changeratio($A1061,$B$1)</f>
        <v>0</v>
      </c>
      <c r="P1061">
        <f>IFERROR([1]!i_pq_pctchange($A1061,TEXT(DATE(YEAR($B$1),1,1),"yyyy-mm-dd"),$B$1),"")</f>
        <v>-17.7520319415367</v>
      </c>
      <c r="Q1061">
        <f>[1]!s_west_netprofit($A1061,YEAR($B$1),$B$1,180)</f>
        <v>1095666667</v>
      </c>
      <c r="R1061">
        <f>[1]!s_west_eps($A1061,YEAR($B$1),$B$1,180)</f>
        <v>0.47369998693466198</v>
      </c>
      <c r="S1061">
        <f>[1]!s_west_instnum_np($A1061,YEAR($B$1),$B$1,180)</f>
        <v>6</v>
      </c>
      <c r="T1061">
        <f>[1]!s_west_stdnetprofit($A1061,YEAR($B$1),$B$1,180)</f>
        <v>64217339</v>
      </c>
      <c r="U1061">
        <f>[1]!s_west_mediannetprofit($A1061,YEAR($B$1),$B$1,180)</f>
        <v>1073000000</v>
      </c>
      <c r="V1061">
        <f>[1]!s_west_maxnetprofit($A1061,YEAR($B$1),$B$1,180)</f>
        <v>1212000000</v>
      </c>
      <c r="W1061">
        <f>[1]!s_west_minnetprofit($A1061,YEAR($B$1),$B$1,180)</f>
        <v>1044000000</v>
      </c>
      <c r="X1061">
        <f>[1]!s_west_netprofit($A1061,YEAR($B$1)+1,$B$1,180)</f>
        <v>1235333333</v>
      </c>
      <c r="Y1061">
        <f>[1]!s_west_eps($A1061,YEAR($B$1)+1,$B$1,180)</f>
        <v>0.53399997949600198</v>
      </c>
      <c r="Z1061">
        <f>[1]!s_west_instnum_np($A1061,YEAR($B$1)+1,$B$1,180)</f>
        <v>6</v>
      </c>
      <c r="AA1061">
        <f>[1]!s_west_stdnetprofit($A1061,YEAR($B$1)+1,$B$1,180)</f>
        <v>86981990</v>
      </c>
      <c r="AB1061">
        <f>[1]!s_west_mediannetprofit($A1061,YEAR($B$1)+1,$B$1,180)</f>
        <v>1221000000</v>
      </c>
      <c r="AC1061">
        <f>[1]!s_west_maxnetprofit($A1061,YEAR($B$1)+1,$B$1,180)</f>
        <v>1379000000</v>
      </c>
      <c r="AD1061">
        <f>[1]!s_west_minnetprofit($A1061,YEAR($B$1)+1,$B$1,180)</f>
        <v>1142000000</v>
      </c>
      <c r="AE1061">
        <f>[1]!s_west_avgroe($A1061,YEAR($B$1),$B$1,180)</f>
        <v>10.1866998672485</v>
      </c>
      <c r="AF1061">
        <f>IFERROR([1]!s_info_indexweight($A1061,$B$1,"000016.SH"),"")</f>
        <v>0</v>
      </c>
      <c r="AG1061">
        <f>IFERROR([1]!s_info_indexweight($A1061,$B$1,"000300.SH"),"")</f>
        <v>0</v>
      </c>
      <c r="AH1061">
        <f>IFERROR([1]!s_info_indexweight($A1061,$B$1,"000905.SH"),"")</f>
        <v>0</v>
      </c>
      <c r="AI1061">
        <f>IFERROR([1]!s_info_indexweight($A1061,$B$1,"000852.SH"),"")</f>
        <v>7.1999999999999995E-2</v>
      </c>
    </row>
    <row r="1062" spans="1:35">
      <c r="A1062" t="s">
        <v>1094</v>
      </c>
      <c r="B1062">
        <f>[1]!s_dq_close($A1062,$B$1,3)</f>
        <v>14.38</v>
      </c>
      <c r="C1062">
        <f>[1]!s_dq_volume($A1062,$B$1)</f>
        <v>23147660</v>
      </c>
      <c r="D1062">
        <f>[1]!s_dq_amount($A1062,$B$1)</f>
        <v>334927397</v>
      </c>
      <c r="E1062">
        <f>[1]!s_dq_turn($A1062,$B$1)</f>
        <v>3.2028619738265802</v>
      </c>
      <c r="F1062">
        <f>[1]!S_VAL_MV($A1062,$B$1)</f>
        <v>10392684840</v>
      </c>
      <c r="G1062">
        <f>[1]!s_val_ev($A1062,$B$1)</f>
        <v>10392684840</v>
      </c>
      <c r="H1062">
        <f>[1]!s_val_ev1($A1062,$B$1)</f>
        <v>12716081568.870001</v>
      </c>
      <c r="I1062">
        <f>IFERROR([1]!s_mq_amount($A1062,$B$1),"")</f>
        <v>773241007</v>
      </c>
      <c r="J1062">
        <f>[1]!s_val_pe_ttm($A1062,$B$1)</f>
        <v>54.754287719726598</v>
      </c>
      <c r="K1062">
        <f>[1]!s_val_pb_lf($A1062,$B$1)</f>
        <v>0.814747154712677</v>
      </c>
      <c r="L1062">
        <f>[1]!s_val_dividendyield2($A1062,$B$1)</f>
        <v>2.0166898470097401</v>
      </c>
      <c r="M1062">
        <f>[1]!s_val_evtoebitda($A1062,$B$1)</f>
        <v>8.39464036258539</v>
      </c>
      <c r="N1062">
        <f>[1]!s_risk_betar24($A1062,$B$1)</f>
        <v>1.2602000236511199</v>
      </c>
      <c r="O1062">
        <f>[1]!s_profitnotice_changeratio($A1062,$B$1)</f>
        <v>0</v>
      </c>
      <c r="P1062">
        <f>IFERROR([1]!i_pq_pctchange($A1062,TEXT(DATE(YEAR($B$1),1,1),"yyyy-mm-dd"),$B$1),"")</f>
        <v>22.175021240441801</v>
      </c>
      <c r="Q1062">
        <f>[1]!s_west_netprofit($A1062,YEAR($B$1),$B$1,180)</f>
        <v>651000000</v>
      </c>
      <c r="R1062">
        <f>[1]!s_west_eps($A1062,YEAR($B$1),$B$1,180)</f>
        <v>0.90060001611709595</v>
      </c>
      <c r="S1062">
        <f>[1]!s_west_instnum_np($A1062,YEAR($B$1),$B$1,180)</f>
        <v>2</v>
      </c>
      <c r="T1062">
        <f>[1]!s_west_stdnetprofit($A1062,YEAR($B$1),$B$1,180)</f>
        <v>9899495</v>
      </c>
      <c r="U1062">
        <f>[1]!s_west_mediannetprofit($A1062,YEAR($B$1),$B$1,180)</f>
        <v>651000000</v>
      </c>
      <c r="V1062">
        <f>[1]!s_west_maxnetprofit($A1062,YEAR($B$1),$B$1,180)</f>
        <v>658000000</v>
      </c>
      <c r="W1062">
        <f>[1]!s_west_minnetprofit($A1062,YEAR($B$1),$B$1,180)</f>
        <v>644000000</v>
      </c>
      <c r="X1062">
        <f>[1]!s_west_netprofit($A1062,YEAR($B$1)+1,$B$1,180)</f>
        <v>688000000</v>
      </c>
      <c r="Y1062">
        <f>[1]!s_west_eps($A1062,YEAR($B$1)+1,$B$1,180)</f>
        <v>0.95179998874664296</v>
      </c>
      <c r="Z1062">
        <f>[1]!s_west_instnum_np($A1062,YEAR($B$1)+1,$B$1,180)</f>
        <v>2</v>
      </c>
      <c r="AA1062">
        <f>[1]!s_west_stdnetprofit($A1062,YEAR($B$1)+1,$B$1,180)</f>
        <v>9899495</v>
      </c>
      <c r="AB1062">
        <f>[1]!s_west_mediannetprofit($A1062,YEAR($B$1)+1,$B$1,180)</f>
        <v>688000000</v>
      </c>
      <c r="AC1062">
        <f>[1]!s_west_maxnetprofit($A1062,YEAR($B$1)+1,$B$1,180)</f>
        <v>695000000</v>
      </c>
      <c r="AD1062">
        <f>[1]!s_west_minnetprofit($A1062,YEAR($B$1)+1,$B$1,180)</f>
        <v>681000000</v>
      </c>
      <c r="AE1062">
        <f>[1]!s_west_avgroe($A1062,YEAR($B$1),$B$1,180)</f>
        <v>4.5500001907348597</v>
      </c>
      <c r="AF1062">
        <f>IFERROR([1]!s_info_indexweight($A1062,$B$1,"000016.SH"),"")</f>
        <v>0</v>
      </c>
      <c r="AG1062">
        <f>IFERROR([1]!s_info_indexweight($A1062,$B$1,"000300.SH"),"")</f>
        <v>0</v>
      </c>
      <c r="AH1062">
        <f>IFERROR([1]!s_info_indexweight($A1062,$B$1,"000905.SH"),"")</f>
        <v>0</v>
      </c>
      <c r="AI1062">
        <f>IFERROR([1]!s_info_indexweight($A1062,$B$1,"000852.SH"),"")</f>
        <v>4.4999999999999998E-2</v>
      </c>
    </row>
    <row r="1063" spans="1:35">
      <c r="A1063" t="s">
        <v>1095</v>
      </c>
      <c r="B1063">
        <f>[1]!s_dq_close($A1063,$B$1,3)</f>
        <v>9.3800000000000008</v>
      </c>
      <c r="C1063">
        <f>[1]!s_dq_volume($A1063,$B$1)</f>
        <v>85153274</v>
      </c>
      <c r="D1063">
        <f>[1]!s_dq_amount($A1063,$B$1)</f>
        <v>804204900</v>
      </c>
      <c r="E1063">
        <f>[1]!s_dq_turn($A1063,$B$1)</f>
        <v>6.1956806354772196</v>
      </c>
      <c r="F1063">
        <f>[1]!S_VAL_MV($A1063,$B$1)</f>
        <v>12891847677.66</v>
      </c>
      <c r="G1063">
        <f>[1]!s_val_ev($A1063,$B$1)</f>
        <v>12891847677.66</v>
      </c>
      <c r="H1063">
        <f>[1]!s_val_ev1($A1063,$B$1)</f>
        <v>26368111878.830002</v>
      </c>
      <c r="I1063">
        <f>IFERROR([1]!s_mq_amount($A1063,$B$1),"")</f>
        <v>1632654308</v>
      </c>
      <c r="J1063">
        <f>[1]!s_val_pe_ttm($A1063,$B$1)</f>
        <v>57.382579803466797</v>
      </c>
      <c r="K1063">
        <f>[1]!s_val_pb_lf($A1063,$B$1)</f>
        <v>1.65873539447784</v>
      </c>
      <c r="L1063">
        <f>[1]!s_val_dividendyield2($A1063,$B$1)</f>
        <v>0.58635394456290002</v>
      </c>
      <c r="M1063">
        <f>[1]!s_val_evtoebitda($A1063,$B$1)</f>
        <v>11.38610838914</v>
      </c>
      <c r="N1063">
        <f>[1]!s_risk_betar24($A1063,$B$1)</f>
        <v>0.28259998559951799</v>
      </c>
      <c r="O1063">
        <f>[1]!s_profitnotice_changeratio($A1063,$B$1)</f>
        <v>0</v>
      </c>
      <c r="P1063">
        <f>IFERROR([1]!i_pq_pctchange($A1063,TEXT(DATE(YEAR($B$1),1,1),"yyyy-mm-dd"),$B$1),"")</f>
        <v>13.559322033898299</v>
      </c>
      <c r="Q1063">
        <f>[1]!s_west_netprofit($A1063,YEAR($B$1),$B$1,180)</f>
        <v>0</v>
      </c>
      <c r="R1063">
        <f>[1]!s_west_eps($A1063,YEAR($B$1),$B$1,180)</f>
        <v>0</v>
      </c>
      <c r="S1063">
        <f>[1]!s_west_instnum_np($A1063,YEAR($B$1),$B$1,180)</f>
        <v>0</v>
      </c>
      <c r="T1063">
        <f>[1]!s_west_stdnetprofit($A1063,YEAR($B$1),$B$1,180)</f>
        <v>0</v>
      </c>
      <c r="U1063">
        <f>[1]!s_west_mediannetprofit($A1063,YEAR($B$1),$B$1,180)</f>
        <v>0</v>
      </c>
      <c r="V1063">
        <f>[1]!s_west_maxnetprofit($A1063,YEAR($B$1),$B$1,180)</f>
        <v>0</v>
      </c>
      <c r="W1063">
        <f>[1]!s_west_minnetprofit($A1063,YEAR($B$1),$B$1,180)</f>
        <v>0</v>
      </c>
      <c r="X1063">
        <f>[1]!s_west_netprofit($A1063,YEAR($B$1)+1,$B$1,180)</f>
        <v>0</v>
      </c>
      <c r="Y1063">
        <f>[1]!s_west_eps($A1063,YEAR($B$1)+1,$B$1,180)</f>
        <v>0</v>
      </c>
      <c r="Z1063">
        <f>[1]!s_west_instnum_np($A1063,YEAR($B$1)+1,$B$1,180)</f>
        <v>0</v>
      </c>
      <c r="AA1063">
        <f>[1]!s_west_stdnetprofit($A1063,YEAR($B$1)+1,$B$1,180)</f>
        <v>0</v>
      </c>
      <c r="AB1063">
        <f>[1]!s_west_mediannetprofit($A1063,YEAR($B$1)+1,$B$1,180)</f>
        <v>0</v>
      </c>
      <c r="AC1063">
        <f>[1]!s_west_maxnetprofit($A1063,YEAR($B$1)+1,$B$1,180)</f>
        <v>0</v>
      </c>
      <c r="AD1063">
        <f>[1]!s_west_minnetprofit($A1063,YEAR($B$1)+1,$B$1,180)</f>
        <v>0</v>
      </c>
      <c r="AE1063">
        <f>[1]!s_west_avgroe($A1063,YEAR($B$1),$B$1,180)</f>
        <v>0</v>
      </c>
      <c r="AF1063">
        <f>IFERROR([1]!s_info_indexweight($A1063,$B$1,"000016.SH"),"")</f>
        <v>0</v>
      </c>
      <c r="AG1063">
        <f>IFERROR([1]!s_info_indexweight($A1063,$B$1,"000300.SH"),"")</f>
        <v>0</v>
      </c>
      <c r="AH1063">
        <f>IFERROR([1]!s_info_indexweight($A1063,$B$1,"000905.SH"),"")</f>
        <v>0</v>
      </c>
      <c r="AI1063">
        <f>IFERROR([1]!s_info_indexweight($A1063,$B$1,"000852.SH"),"")</f>
        <v>0.10100000000000001</v>
      </c>
    </row>
    <row r="1064" spans="1:35">
      <c r="A1064" t="s">
        <v>1096</v>
      </c>
      <c r="B1064">
        <f>[1]!s_dq_close($A1064,$B$1,3)</f>
        <v>27.42</v>
      </c>
      <c r="C1064">
        <f>[1]!s_dq_volume($A1064,$B$1)</f>
        <v>3784603</v>
      </c>
      <c r="D1064">
        <f>[1]!s_dq_amount($A1064,$B$1)</f>
        <v>104027799</v>
      </c>
      <c r="E1064">
        <f>[1]!s_dq_turn($A1064,$B$1)</f>
        <v>0.68394821685881202</v>
      </c>
      <c r="F1064">
        <f>[1]!S_VAL_MV($A1064,$B$1)</f>
        <v>20688472205.16</v>
      </c>
      <c r="G1064">
        <f>[1]!s_val_ev($A1064,$B$1)</f>
        <v>20688472205.16</v>
      </c>
      <c r="H1064">
        <f>[1]!s_val_ev1($A1064,$B$1)</f>
        <v>21194836701</v>
      </c>
      <c r="I1064">
        <f>IFERROR([1]!s_mq_amount($A1064,$B$1),"")</f>
        <v>241815277</v>
      </c>
      <c r="J1064">
        <f>[1]!s_val_pe_ttm($A1064,$B$1)</f>
        <v>10.283350944519</v>
      </c>
      <c r="K1064">
        <f>[1]!s_val_pb_lf($A1064,$B$1)</f>
        <v>1.0862292051315301</v>
      </c>
      <c r="L1064">
        <f>[1]!s_val_dividendyield2($A1064,$B$1)</f>
        <v>2.9175784099197699</v>
      </c>
      <c r="M1064">
        <f>[1]!s_val_evtoebitda($A1064,$B$1)</f>
        <v>4.7469735534913804</v>
      </c>
      <c r="N1064">
        <f>[1]!s_risk_betar24($A1064,$B$1)</f>
        <v>0.84649997949600198</v>
      </c>
      <c r="O1064">
        <f>[1]!s_profitnotice_changeratio($A1064,$B$1)</f>
        <v>0</v>
      </c>
      <c r="P1064">
        <f>IFERROR([1]!i_pq_pctchange($A1064,TEXT(DATE(YEAR($B$1),1,1),"yyyy-mm-dd"),$B$1),"")</f>
        <v>-4.62608695652174</v>
      </c>
      <c r="Q1064">
        <f>[1]!s_west_netprofit($A1064,YEAR($B$1),$B$1,180)</f>
        <v>2117666667</v>
      </c>
      <c r="R1064">
        <f>[1]!s_west_eps($A1064,YEAR($B$1),$B$1,180)</f>
        <v>2.8066999912261998</v>
      </c>
      <c r="S1064">
        <f>[1]!s_west_instnum_np($A1064,YEAR($B$1),$B$1,180)</f>
        <v>3</v>
      </c>
      <c r="T1064">
        <f>[1]!s_west_stdnetprofit($A1064,YEAR($B$1),$B$1,180)</f>
        <v>82373135</v>
      </c>
      <c r="U1064">
        <f>[1]!s_west_mediannetprofit($A1064,YEAR($B$1),$B$1,180)</f>
        <v>2157000000</v>
      </c>
      <c r="V1064">
        <f>[1]!s_west_maxnetprofit($A1064,YEAR($B$1),$B$1,180)</f>
        <v>2173000000</v>
      </c>
      <c r="W1064">
        <f>[1]!s_west_minnetprofit($A1064,YEAR($B$1),$B$1,180)</f>
        <v>2023000000</v>
      </c>
      <c r="X1064">
        <f>[1]!s_west_netprofit($A1064,YEAR($B$1)+1,$B$1,180)</f>
        <v>2260666667</v>
      </c>
      <c r="Y1064">
        <f>[1]!s_west_eps($A1064,YEAR($B$1)+1,$B$1,180)</f>
        <v>2.9962000846862802</v>
      </c>
      <c r="Z1064">
        <f>[1]!s_west_instnum_np($A1064,YEAR($B$1)+1,$B$1,180)</f>
        <v>3</v>
      </c>
      <c r="AA1064">
        <f>[1]!s_west_stdnetprofit($A1064,YEAR($B$1)+1,$B$1,180)</f>
        <v>161298894</v>
      </c>
      <c r="AB1064">
        <f>[1]!s_west_mediannetprofit($A1064,YEAR($B$1)+1,$B$1,180)</f>
        <v>2332000000</v>
      </c>
      <c r="AC1064">
        <f>[1]!s_west_maxnetprofit($A1064,YEAR($B$1)+1,$B$1,180)</f>
        <v>2374000000</v>
      </c>
      <c r="AD1064">
        <f>[1]!s_west_minnetprofit($A1064,YEAR($B$1)+1,$B$1,180)</f>
        <v>2076000000</v>
      </c>
      <c r="AE1064">
        <f>[1]!s_west_avgroe($A1064,YEAR($B$1),$B$1,180)</f>
        <v>10.5</v>
      </c>
      <c r="AF1064">
        <f>IFERROR([1]!s_info_indexweight($A1064,$B$1,"000016.SH"),"")</f>
        <v>0</v>
      </c>
      <c r="AG1064">
        <f>IFERROR([1]!s_info_indexweight($A1064,$B$1,"000300.SH"),"")</f>
        <v>0</v>
      </c>
      <c r="AH1064">
        <f>IFERROR([1]!s_info_indexweight($A1064,$B$1,"000905.SH"),"")</f>
        <v>9.9000000000000005E-2</v>
      </c>
      <c r="AI1064">
        <f>IFERROR([1]!s_info_indexweight($A1064,$B$1,"000852.SH"),"")</f>
        <v>0</v>
      </c>
    </row>
    <row r="1065" spans="1:35">
      <c r="A1065" t="s">
        <v>1097</v>
      </c>
      <c r="B1065">
        <f>[1]!s_dq_close($A1065,$B$1,3)</f>
        <v>3.15</v>
      </c>
      <c r="C1065">
        <f>[1]!s_dq_volume($A1065,$B$1)</f>
        <v>81931490</v>
      </c>
      <c r="D1065">
        <f>[1]!s_dq_amount($A1065,$B$1)</f>
        <v>258142613</v>
      </c>
      <c r="E1065">
        <f>[1]!s_dq_turn($A1065,$B$1)</f>
        <v>0.89288773231912</v>
      </c>
      <c r="F1065">
        <f>[1]!S_VAL_MV($A1065,$B$1)</f>
        <v>35989725246.300003</v>
      </c>
      <c r="G1065">
        <f>[1]!s_val_ev($A1065,$B$1)</f>
        <v>35989725246.300003</v>
      </c>
      <c r="H1065">
        <f>[1]!s_val_ev1($A1065,$B$1)</f>
        <v>59928829575.419998</v>
      </c>
      <c r="I1065">
        <f>IFERROR([1]!s_mq_amount($A1065,$B$1),"")</f>
        <v>540461986</v>
      </c>
      <c r="J1065">
        <f>[1]!s_val_pe_ttm($A1065,$B$1)</f>
        <v>156.04814147949199</v>
      </c>
      <c r="K1065">
        <f>[1]!s_val_pb_lf($A1065,$B$1)</f>
        <v>1.48410761356354</v>
      </c>
      <c r="L1065">
        <f>[1]!s_val_dividendyield2($A1065,$B$1)</f>
        <v>0.158730158730159</v>
      </c>
      <c r="M1065">
        <f>[1]!s_val_evtoebitda($A1065,$B$1)</f>
        <v>41.511833544721497</v>
      </c>
      <c r="N1065">
        <f>[1]!s_risk_betar24($A1065,$B$1)</f>
        <v>1.1761000156402599</v>
      </c>
      <c r="O1065">
        <f>[1]!s_profitnotice_changeratio($A1065,$B$1)</f>
        <v>0</v>
      </c>
      <c r="P1065">
        <f>IFERROR([1]!i_pq_pctchange($A1065,TEXT(DATE(YEAR($B$1),1,1),"yyyy-mm-dd"),$B$1),"")</f>
        <v>-40.900562851782396</v>
      </c>
      <c r="Q1065">
        <f>[1]!s_west_netprofit($A1065,YEAR($B$1),$B$1,180)</f>
        <v>301422000</v>
      </c>
      <c r="R1065">
        <f>[1]!s_west_eps($A1065,YEAR($B$1),$B$1,180)</f>
        <v>2.6399999856948901E-2</v>
      </c>
      <c r="S1065">
        <f>[1]!s_west_instnum_np($A1065,YEAR($B$1),$B$1,180)</f>
        <v>5</v>
      </c>
      <c r="T1065">
        <f>[1]!s_west_stdnetprofit($A1065,YEAR($B$1),$B$1,180)</f>
        <v>148021537</v>
      </c>
      <c r="U1065">
        <f>[1]!s_west_mediannetprofit($A1065,YEAR($B$1),$B$1,180)</f>
        <v>235000000</v>
      </c>
      <c r="V1065">
        <f>[1]!s_west_maxnetprofit($A1065,YEAR($B$1),$B$1,180)</f>
        <v>566000000</v>
      </c>
      <c r="W1065">
        <f>[1]!s_west_minnetprofit($A1065,YEAR($B$1),$B$1,180)</f>
        <v>230110000</v>
      </c>
      <c r="X1065">
        <f>[1]!s_west_netprofit($A1065,YEAR($B$1)+1,$B$1,180)</f>
        <v>349842000</v>
      </c>
      <c r="Y1065">
        <f>[1]!s_west_eps($A1065,YEAR($B$1)+1,$B$1,180)</f>
        <v>3.0600000172853501E-2</v>
      </c>
      <c r="Z1065">
        <f>[1]!s_west_instnum_np($A1065,YEAR($B$1)+1,$B$1,180)</f>
        <v>5</v>
      </c>
      <c r="AA1065">
        <f>[1]!s_west_stdnetprofit($A1065,YEAR($B$1)+1,$B$1,180)</f>
        <v>182473915</v>
      </c>
      <c r="AB1065">
        <f>[1]!s_west_mediannetprofit($A1065,YEAR($B$1)+1,$B$1,180)</f>
        <v>268000000</v>
      </c>
      <c r="AC1065">
        <f>[1]!s_west_maxnetprofit($A1065,YEAR($B$1)+1,$B$1,180)</f>
        <v>675000000</v>
      </c>
      <c r="AD1065">
        <f>[1]!s_west_minnetprofit($A1065,YEAR($B$1)+1,$B$1,180)</f>
        <v>250210000</v>
      </c>
      <c r="AE1065">
        <f>[1]!s_west_avgroe($A1065,YEAR($B$1),$B$1,180)</f>
        <v>1.2619999647140501</v>
      </c>
      <c r="AF1065">
        <f>IFERROR([1]!s_info_indexweight($A1065,$B$1,"000016.SH"),"")</f>
        <v>0</v>
      </c>
      <c r="AG1065">
        <f>IFERROR([1]!s_info_indexweight($A1065,$B$1,"000300.SH"),"")</f>
        <v>6.9099999999999995E-2</v>
      </c>
      <c r="AH1065">
        <f>IFERROR([1]!s_info_indexweight($A1065,$B$1,"000905.SH"),"")</f>
        <v>0</v>
      </c>
      <c r="AI1065">
        <f>IFERROR([1]!s_info_indexweight($A1065,$B$1,"000852.SH"),"")</f>
        <v>0</v>
      </c>
    </row>
    <row r="1066" spans="1:35">
      <c r="A1066" t="s">
        <v>1098</v>
      </c>
      <c r="B1066">
        <f>[1]!s_dq_close($A1066,$B$1,3)</f>
        <v>4.9800000000000004</v>
      </c>
      <c r="C1066">
        <f>[1]!s_dq_volume($A1066,$B$1)</f>
        <v>47890986</v>
      </c>
      <c r="D1066">
        <f>[1]!s_dq_amount($A1066,$B$1)</f>
        <v>238864823</v>
      </c>
      <c r="E1066">
        <f>[1]!s_dq_turn($A1066,$B$1)</f>
        <v>1.18955137823806</v>
      </c>
      <c r="F1066">
        <f>[1]!S_VAL_MV($A1066,$B$1)</f>
        <v>20049332432.639999</v>
      </c>
      <c r="G1066">
        <f>[1]!s_val_ev($A1066,$B$1)</f>
        <v>20049332432.639999</v>
      </c>
      <c r="H1066">
        <f>[1]!s_val_ev1($A1066,$B$1)</f>
        <v>21487865694.68</v>
      </c>
      <c r="I1066">
        <f>IFERROR([1]!s_mq_amount($A1066,$B$1),"")</f>
        <v>446241196</v>
      </c>
      <c r="J1066">
        <f>[1]!s_val_pe_ttm($A1066,$B$1)</f>
        <v>211.13473510742199</v>
      </c>
      <c r="K1066">
        <f>[1]!s_val_pb_lf($A1066,$B$1)</f>
        <v>1.22727763652802</v>
      </c>
      <c r="L1066">
        <f>[1]!s_val_dividendyield2($A1066,$B$1)</f>
        <v>0.37673053860404399</v>
      </c>
      <c r="M1066">
        <f>[1]!s_val_evtoebitda($A1066,$B$1)</f>
        <v>45.535569262333098</v>
      </c>
      <c r="N1066">
        <f>[1]!s_risk_betar24($A1066,$B$1)</f>
        <v>1.1483999490737899</v>
      </c>
      <c r="O1066">
        <f>[1]!s_profitnotice_changeratio($A1066,$B$1)</f>
        <v>0</v>
      </c>
      <c r="P1066">
        <f>IFERROR([1]!i_pq_pctchange($A1066,TEXT(DATE(YEAR($B$1),1,1),"yyyy-mm-dd"),$B$1),"")</f>
        <v>-12.478031634446401</v>
      </c>
      <c r="Q1066">
        <f>[1]!s_west_netprofit($A1066,YEAR($B$1),$B$1,180)</f>
        <v>93000000</v>
      </c>
      <c r="R1066">
        <f>[1]!s_west_eps($A1066,YEAR($B$1),$B$1,180)</f>
        <v>2.3099999874830201E-2</v>
      </c>
      <c r="S1066">
        <f>[1]!s_west_instnum_np($A1066,YEAR($B$1),$B$1,180)</f>
        <v>1</v>
      </c>
      <c r="T1066">
        <f>[1]!s_west_stdnetprofit($A1066,YEAR($B$1),$B$1,180)</f>
        <v>0</v>
      </c>
      <c r="U1066">
        <f>[1]!s_west_mediannetprofit($A1066,YEAR($B$1),$B$1,180)</f>
        <v>93000000</v>
      </c>
      <c r="V1066">
        <f>[1]!s_west_maxnetprofit($A1066,YEAR($B$1),$B$1,180)</f>
        <v>93000000</v>
      </c>
      <c r="W1066">
        <f>[1]!s_west_minnetprofit($A1066,YEAR($B$1),$B$1,180)</f>
        <v>93000000</v>
      </c>
      <c r="X1066">
        <f>[1]!s_west_netprofit($A1066,YEAR($B$1)+1,$B$1,180)</f>
        <v>219000000</v>
      </c>
      <c r="Y1066">
        <f>[1]!s_west_eps($A1066,YEAR($B$1)+1,$B$1,180)</f>
        <v>5.4400000721216202E-2</v>
      </c>
      <c r="Z1066">
        <f>[1]!s_west_instnum_np($A1066,YEAR($B$1)+1,$B$1,180)</f>
        <v>1</v>
      </c>
      <c r="AA1066">
        <f>[1]!s_west_stdnetprofit($A1066,YEAR($B$1)+1,$B$1,180)</f>
        <v>0</v>
      </c>
      <c r="AB1066">
        <f>[1]!s_west_mediannetprofit($A1066,YEAR($B$1)+1,$B$1,180)</f>
        <v>219000000</v>
      </c>
      <c r="AC1066">
        <f>[1]!s_west_maxnetprofit($A1066,YEAR($B$1)+1,$B$1,180)</f>
        <v>219000000</v>
      </c>
      <c r="AD1066">
        <f>[1]!s_west_minnetprofit($A1066,YEAR($B$1)+1,$B$1,180)</f>
        <v>219000000</v>
      </c>
      <c r="AE1066">
        <f>[1]!s_west_avgroe($A1066,YEAR($B$1),$B$1,180)</f>
        <v>0.60000002384185802</v>
      </c>
      <c r="AF1066">
        <f>IFERROR([1]!s_info_indexweight($A1066,$B$1,"000016.SH"),"")</f>
        <v>0</v>
      </c>
      <c r="AG1066">
        <f>IFERROR([1]!s_info_indexweight($A1066,$B$1,"000300.SH"),"")</f>
        <v>0</v>
      </c>
      <c r="AH1066">
        <f>IFERROR([1]!s_info_indexweight($A1066,$B$1,"000905.SH"),"")</f>
        <v>0.13400000000000001</v>
      </c>
      <c r="AI1066">
        <f>IFERROR([1]!s_info_indexweight($A1066,$B$1,"000852.SH"),"")</f>
        <v>0</v>
      </c>
    </row>
    <row r="1067" spans="1:35">
      <c r="A1067" t="s">
        <v>1099</v>
      </c>
      <c r="B1067">
        <f>[1]!s_dq_close($A1067,$B$1,3)</f>
        <v>5.32</v>
      </c>
      <c r="C1067">
        <f>[1]!s_dq_volume($A1067,$B$1)</f>
        <v>24906611</v>
      </c>
      <c r="D1067">
        <f>[1]!s_dq_amount($A1067,$B$1)</f>
        <v>132717330</v>
      </c>
      <c r="E1067">
        <f>[1]!s_dq_turn($A1067,$B$1)</f>
        <v>0.43554937250336301</v>
      </c>
      <c r="F1067">
        <f>[1]!S_VAL_MV($A1067,$B$1)</f>
        <v>30422078158.080002</v>
      </c>
      <c r="G1067">
        <f>[1]!s_val_ev($A1067,$B$1)</f>
        <v>30422078158.080002</v>
      </c>
      <c r="H1067">
        <f>[1]!s_val_ev1($A1067,$B$1)</f>
        <v>45193588120.82</v>
      </c>
      <c r="I1067">
        <f>IFERROR([1]!s_mq_amount($A1067,$B$1),"")</f>
        <v>263095792</v>
      </c>
      <c r="J1067">
        <f>[1]!s_val_pe_ttm($A1067,$B$1)</f>
        <v>13.1324319839478</v>
      </c>
      <c r="K1067">
        <f>[1]!s_val_pb_lf($A1067,$B$1)</f>
        <v>1.26952469348907</v>
      </c>
      <c r="L1067">
        <f>[1]!s_val_dividendyield2($A1067,$B$1)</f>
        <v>1.74812030075188</v>
      </c>
      <c r="M1067">
        <f>[1]!s_val_evtoebitda($A1067,$B$1)</f>
        <v>7.3039754754338597</v>
      </c>
      <c r="N1067">
        <f>[1]!s_risk_betar24($A1067,$B$1)</f>
        <v>1.5641000270843499</v>
      </c>
      <c r="O1067">
        <f>[1]!s_profitnotice_changeratio($A1067,$B$1)</f>
        <v>0</v>
      </c>
      <c r="P1067">
        <f>IFERROR([1]!i_pq_pctchange($A1067,TEXT(DATE(YEAR($B$1),1,1),"yyyy-mm-dd"),$B$1),"")</f>
        <v>-11.4808652246256</v>
      </c>
      <c r="Q1067">
        <f>[1]!s_west_netprofit($A1067,YEAR($B$1),$B$1,180)</f>
        <v>2363000000</v>
      </c>
      <c r="R1067">
        <f>[1]!s_west_eps($A1067,YEAR($B$1),$B$1,180)</f>
        <v>0.41319999098777799</v>
      </c>
      <c r="S1067">
        <f>[1]!s_west_instnum_np($A1067,YEAR($B$1),$B$1,180)</f>
        <v>1</v>
      </c>
      <c r="T1067">
        <f>[1]!s_west_stdnetprofit($A1067,YEAR($B$1),$B$1,180)</f>
        <v>0</v>
      </c>
      <c r="U1067">
        <f>[1]!s_west_mediannetprofit($A1067,YEAR($B$1),$B$1,180)</f>
        <v>2363000000</v>
      </c>
      <c r="V1067">
        <f>[1]!s_west_maxnetprofit($A1067,YEAR($B$1),$B$1,180)</f>
        <v>2363000000</v>
      </c>
      <c r="W1067">
        <f>[1]!s_west_minnetprofit($A1067,YEAR($B$1),$B$1,180)</f>
        <v>2363000000</v>
      </c>
      <c r="X1067">
        <f>[1]!s_west_netprofit($A1067,YEAR($B$1)+1,$B$1,180)</f>
        <v>2578000000</v>
      </c>
      <c r="Y1067">
        <f>[1]!s_west_eps($A1067,YEAR($B$1)+1,$B$1,180)</f>
        <v>0.450800001621246</v>
      </c>
      <c r="Z1067">
        <f>[1]!s_west_instnum_np($A1067,YEAR($B$1)+1,$B$1,180)</f>
        <v>1</v>
      </c>
      <c r="AA1067">
        <f>[1]!s_west_stdnetprofit($A1067,YEAR($B$1)+1,$B$1,180)</f>
        <v>0</v>
      </c>
      <c r="AB1067">
        <f>[1]!s_west_mediannetprofit($A1067,YEAR($B$1)+1,$B$1,180)</f>
        <v>2578000000</v>
      </c>
      <c r="AC1067">
        <f>[1]!s_west_maxnetprofit($A1067,YEAR($B$1)+1,$B$1,180)</f>
        <v>2578000000</v>
      </c>
      <c r="AD1067">
        <f>[1]!s_west_minnetprofit($A1067,YEAR($B$1)+1,$B$1,180)</f>
        <v>2578000000</v>
      </c>
      <c r="AE1067">
        <f>[1]!s_west_avgroe($A1067,YEAR($B$1),$B$1,180)</f>
        <v>9.4899997711181605</v>
      </c>
      <c r="AF1067">
        <f>IFERROR([1]!s_info_indexweight($A1067,$B$1,"000016.SH"),"")</f>
        <v>0</v>
      </c>
      <c r="AG1067">
        <f>IFERROR([1]!s_info_indexweight($A1067,$B$1,"000300.SH"),"")</f>
        <v>0</v>
      </c>
      <c r="AH1067">
        <f>IFERROR([1]!s_info_indexweight($A1067,$B$1,"000905.SH"),"")</f>
        <v>8.7999999999999995E-2</v>
      </c>
      <c r="AI1067">
        <f>IFERROR([1]!s_info_indexweight($A1067,$B$1,"000852.SH"),"")</f>
        <v>0</v>
      </c>
    </row>
    <row r="1068" spans="1:35">
      <c r="A1068" t="s">
        <v>1100</v>
      </c>
      <c r="B1068">
        <f>[1]!s_dq_close($A1068,$B$1,3)</f>
        <v>1307.22</v>
      </c>
      <c r="C1068">
        <f>[1]!s_dq_volume($A1068,$B$1)</f>
        <v>3636185</v>
      </c>
      <c r="D1068">
        <f>[1]!s_dq_amount($A1068,$B$1)</f>
        <v>4769963104</v>
      </c>
      <c r="E1068">
        <f>[1]!s_dq_turn($A1068,$B$1)</f>
        <v>0.290875811394332</v>
      </c>
      <c r="F1068">
        <f>[1]!S_VAL_MV($A1068,$B$1)</f>
        <v>1634131670459.22</v>
      </c>
      <c r="G1068">
        <f>[1]!s_val_ev($A1068,$B$1)</f>
        <v>1634131670459.22</v>
      </c>
      <c r="H1068">
        <f>[1]!s_val_ev1($A1068,$B$1)</f>
        <v>1651091358871.29</v>
      </c>
      <c r="I1068">
        <f>IFERROR([1]!s_mq_amount($A1068,$B$1),"")</f>
        <v>10511096372</v>
      </c>
      <c r="J1068">
        <f>[1]!s_val_pe_ttm($A1068,$B$1)</f>
        <v>19.756145477294901</v>
      </c>
      <c r="K1068">
        <f>[1]!s_val_pb_lf($A1068,$B$1)</f>
        <v>6.0999164581298801</v>
      </c>
      <c r="L1068">
        <f>[1]!s_val_dividendyield2($A1068,$B$1)</f>
        <v>3.9575635456459901</v>
      </c>
      <c r="M1068">
        <f>[1]!s_val_evtoebitda($A1068,$B$1)</f>
        <v>13.789149876921099</v>
      </c>
      <c r="N1068">
        <f>[1]!s_risk_betar24($A1068,$B$1)</f>
        <v>0.91320002079009999</v>
      </c>
      <c r="O1068">
        <f>[1]!s_profitnotice_changeratio($A1068,$B$1)</f>
        <v>0</v>
      </c>
      <c r="P1068">
        <f>IFERROR([1]!i_pq_pctchange($A1068,TEXT(DATE(YEAR($B$1),1,1),"yyyy-mm-dd"),$B$1),"")</f>
        <v>-5.0799459765607997</v>
      </c>
      <c r="Q1068">
        <f>[1]!s_west_netprofit($A1068,YEAR($B$1),$B$1,180)</f>
        <v>86386395600</v>
      </c>
      <c r="R1068">
        <f>[1]!s_west_eps($A1068,YEAR($B$1),$B$1,180)</f>
        <v>69.104598999023395</v>
      </c>
      <c r="S1068">
        <f>[1]!s_west_instnum_np($A1068,YEAR($B$1),$B$1,180)</f>
        <v>50</v>
      </c>
      <c r="T1068">
        <f>[1]!s_west_stdnetprofit($A1068,YEAR($B$1),$B$1,180)</f>
        <v>3345506230</v>
      </c>
      <c r="U1068">
        <f>[1]!s_west_mediannetprofit($A1068,YEAR($B$1),$B$1,180)</f>
        <v>85379000000</v>
      </c>
      <c r="V1068">
        <f>[1]!s_west_maxnetprofit($A1068,YEAR($B$1),$B$1,180)</f>
        <v>97485000000</v>
      </c>
      <c r="W1068">
        <f>[1]!s_west_minnetprofit($A1068,YEAR($B$1),$B$1,180)</f>
        <v>82986000000</v>
      </c>
      <c r="X1068">
        <f>[1]!s_west_netprofit($A1068,YEAR($B$1)+1,$B$1,180)</f>
        <v>91541119000</v>
      </c>
      <c r="Y1068">
        <f>[1]!s_west_eps($A1068,YEAR($B$1)+1,$B$1,180)</f>
        <v>73.228103637695298</v>
      </c>
      <c r="Z1068">
        <f>[1]!s_west_instnum_np($A1068,YEAR($B$1)+1,$B$1,180)</f>
        <v>50</v>
      </c>
      <c r="AA1068">
        <f>[1]!s_west_stdnetprofit($A1068,YEAR($B$1)+1,$B$1,180)</f>
        <v>4406393230</v>
      </c>
      <c r="AB1068">
        <f>[1]!s_west_mediannetprofit($A1068,YEAR($B$1)+1,$B$1,180)</f>
        <v>90237000000</v>
      </c>
      <c r="AC1068">
        <f>[1]!s_west_maxnetprofit($A1068,YEAR($B$1)+1,$B$1,180)</f>
        <v>106588000000</v>
      </c>
      <c r="AD1068">
        <f>[1]!s_west_minnetprofit($A1068,YEAR($B$1)+1,$B$1,180)</f>
        <v>86631000000</v>
      </c>
      <c r="AE1068">
        <f>[1]!s_west_avgroe($A1068,YEAR($B$1),$B$1,180)</f>
        <v>31.726699829101602</v>
      </c>
      <c r="AF1068">
        <f>IFERROR([1]!s_info_indexweight($A1068,$B$1,"000016.SH"),"")</f>
        <v>9.2210000000000001</v>
      </c>
      <c r="AG1068">
        <f>IFERROR([1]!s_info_indexweight($A1068,$B$1,"000300.SH"),"")</f>
        <v>3.1002999999999998</v>
      </c>
      <c r="AH1068">
        <f>IFERROR([1]!s_info_indexweight($A1068,$B$1,"000905.SH"),"")</f>
        <v>0</v>
      </c>
      <c r="AI1068">
        <f>IFERROR([1]!s_info_indexweight($A1068,$B$1,"000852.SH"),"")</f>
        <v>0</v>
      </c>
    </row>
    <row r="1069" spans="1:35">
      <c r="A1069" t="s">
        <v>1101</v>
      </c>
      <c r="B1069">
        <f>[1]!s_dq_close($A1069,$B$1,3)</f>
        <v>15.71</v>
      </c>
      <c r="C1069">
        <f>[1]!s_dq_volume($A1069,$B$1)</f>
        <v>18205194</v>
      </c>
      <c r="D1069">
        <f>[1]!s_dq_amount($A1069,$B$1)</f>
        <v>286431560</v>
      </c>
      <c r="E1069">
        <f>[1]!s_dq_turn($A1069,$B$1)</f>
        <v>1.2159070314393601</v>
      </c>
      <c r="F1069">
        <f>[1]!S_VAL_MV($A1069,$B$1)</f>
        <v>23521831056.560001</v>
      </c>
      <c r="G1069">
        <f>[1]!s_val_ev($A1069,$B$1)</f>
        <v>23521831056.560001</v>
      </c>
      <c r="H1069">
        <f>[1]!s_val_ev1($A1069,$B$1)</f>
        <v>32191896443.650002</v>
      </c>
      <c r="I1069">
        <f>IFERROR([1]!s_mq_amount($A1069,$B$1),"")</f>
        <v>610112277</v>
      </c>
      <c r="J1069">
        <f>[1]!s_val_pe_ttm($A1069,$B$1)</f>
        <v>63.032321929931598</v>
      </c>
      <c r="K1069">
        <f>[1]!s_val_pb_lf($A1069,$B$1)</f>
        <v>2.4484488964080802</v>
      </c>
      <c r="L1069">
        <f>[1]!s_val_dividendyield2($A1069,$B$1)</f>
        <v>1.58387699220422</v>
      </c>
      <c r="M1069">
        <f>[1]!s_val_evtoebitda($A1069,$B$1)</f>
        <v>18.0717434264301</v>
      </c>
      <c r="N1069">
        <f>[1]!s_risk_betar24($A1069,$B$1)</f>
        <v>1.00979995727539</v>
      </c>
      <c r="O1069">
        <f>[1]!s_profitnotice_changeratio($A1069,$B$1)</f>
        <v>0</v>
      </c>
      <c r="P1069">
        <f>IFERROR([1]!i_pq_pctchange($A1069,TEXT(DATE(YEAR($B$1),1,1),"yyyy-mm-dd"),$B$1),"")</f>
        <v>-7.4248674130819001</v>
      </c>
      <c r="Q1069">
        <f>[1]!s_west_netprofit($A1069,YEAR($B$1),$B$1,180)</f>
        <v>751347674</v>
      </c>
      <c r="R1069">
        <f>[1]!s_west_eps($A1069,YEAR($B$1),$B$1,180)</f>
        <v>0.50180000066757202</v>
      </c>
      <c r="S1069">
        <f>[1]!s_west_instnum_np($A1069,YEAR($B$1),$B$1,180)</f>
        <v>6</v>
      </c>
      <c r="T1069">
        <f>[1]!s_west_stdnetprofit($A1069,YEAR($B$1),$B$1,180)</f>
        <v>93400411</v>
      </c>
      <c r="U1069">
        <f>[1]!s_west_mediannetprofit($A1069,YEAR($B$1),$B$1,180)</f>
        <v>797000000</v>
      </c>
      <c r="V1069">
        <f>[1]!s_west_maxnetprofit($A1069,YEAR($B$1),$B$1,180)</f>
        <v>853433718</v>
      </c>
      <c r="W1069">
        <f>[1]!s_west_minnetprofit($A1069,YEAR($B$1),$B$1,180)</f>
        <v>579000000</v>
      </c>
      <c r="X1069">
        <f>[1]!s_west_netprofit($A1069,YEAR($B$1)+1,$B$1,180)</f>
        <v>787946581</v>
      </c>
      <c r="Y1069">
        <f>[1]!s_west_eps($A1069,YEAR($B$1)+1,$B$1,180)</f>
        <v>0.52630001306533802</v>
      </c>
      <c r="Z1069">
        <f>[1]!s_west_instnum_np($A1069,YEAR($B$1)+1,$B$1,180)</f>
        <v>6</v>
      </c>
      <c r="AA1069">
        <f>[1]!s_west_stdnetprofit($A1069,YEAR($B$1)+1,$B$1,180)</f>
        <v>156646782</v>
      </c>
      <c r="AB1069">
        <f>[1]!s_west_mediannetprofit($A1069,YEAR($B$1)+1,$B$1,180)</f>
        <v>828000000</v>
      </c>
      <c r="AC1069">
        <f>[1]!s_west_maxnetprofit($A1069,YEAR($B$1)+1,$B$1,180)</f>
        <v>985000000</v>
      </c>
      <c r="AD1069">
        <f>[1]!s_west_minnetprofit($A1069,YEAR($B$1)+1,$B$1,180)</f>
        <v>499000000</v>
      </c>
      <c r="AE1069">
        <f>[1]!s_west_avgroe($A1069,YEAR($B$1),$B$1,180)</f>
        <v>7.4200000762939498</v>
      </c>
      <c r="AF1069">
        <f>IFERROR([1]!s_info_indexweight($A1069,$B$1,"000016.SH"),"")</f>
        <v>0</v>
      </c>
      <c r="AG1069">
        <f>IFERROR([1]!s_info_indexweight($A1069,$B$1,"000300.SH"),"")</f>
        <v>0</v>
      </c>
      <c r="AH1069">
        <f>IFERROR([1]!s_info_indexweight($A1069,$B$1,"000905.SH"),"")</f>
        <v>0.159</v>
      </c>
      <c r="AI1069">
        <f>IFERROR([1]!s_info_indexweight($A1069,$B$1,"000852.SH"),"")</f>
        <v>0</v>
      </c>
    </row>
    <row r="1070" spans="1:35">
      <c r="A1070" t="s">
        <v>1102</v>
      </c>
      <c r="B1070">
        <f>[1]!s_dq_close($A1070,$B$1,3)</f>
        <v>42.89</v>
      </c>
      <c r="C1070">
        <f>[1]!s_dq_volume($A1070,$B$1)</f>
        <v>405978244</v>
      </c>
      <c r="D1070">
        <f>[1]!s_dq_amount($A1070,$B$1)</f>
        <v>17069390712</v>
      </c>
      <c r="E1070">
        <f>[1]!s_dq_turn($A1070,$B$1)</f>
        <v>11.8952309701403</v>
      </c>
      <c r="F1070">
        <f>[1]!S_VAL_MV($A1070,$B$1)</f>
        <v>146381410574.28</v>
      </c>
      <c r="G1070">
        <f>[1]!s_val_ev($A1070,$B$1)</f>
        <v>146381410574.28</v>
      </c>
      <c r="H1070">
        <f>[1]!s_val_ev1($A1070,$B$1)</f>
        <v>149857220470.82001</v>
      </c>
      <c r="I1070">
        <f>IFERROR([1]!s_mq_amount($A1070,$B$1),"")</f>
        <v>27017028392</v>
      </c>
      <c r="J1070">
        <f>[1]!s_val_pe_ttm($A1070,$B$1)</f>
        <v>45.835365295410199</v>
      </c>
      <c r="K1070">
        <f>[1]!s_val_pb_lf($A1070,$B$1)</f>
        <v>3.8508393764495801</v>
      </c>
      <c r="L1070">
        <f>[1]!s_val_dividendyield2($A1070,$B$1)</f>
        <v>0.69558823186999996</v>
      </c>
      <c r="M1070">
        <f>[1]!s_val_evtoebitda($A1070,$B$1)</f>
        <v>28.779174077375</v>
      </c>
      <c r="N1070">
        <f>[1]!s_risk_betar24($A1070,$B$1)</f>
        <v>1.05429995059967</v>
      </c>
      <c r="O1070">
        <f>[1]!s_profitnotice_changeratio($A1070,$B$1)</f>
        <v>0</v>
      </c>
      <c r="P1070">
        <f>IFERROR([1]!i_pq_pctchange($A1070,TEXT(DATE(YEAR($B$1),1,1),"yyyy-mm-dd"),$B$1),"")</f>
        <v>136.699779249448</v>
      </c>
      <c r="Q1070">
        <f>[1]!s_west_netprofit($A1070,YEAR($B$1),$B$1,180)</f>
        <v>5963170858</v>
      </c>
      <c r="R1070">
        <f>[1]!s_west_eps($A1070,YEAR($B$1),$B$1,180)</f>
        <v>1.7472000122070299</v>
      </c>
      <c r="S1070">
        <f>[1]!s_west_instnum_np($A1070,YEAR($B$1),$B$1,180)</f>
        <v>10</v>
      </c>
      <c r="T1070">
        <f>[1]!s_west_stdnetprofit($A1070,YEAR($B$1),$B$1,180)</f>
        <v>1033753072</v>
      </c>
      <c r="U1070">
        <f>[1]!s_west_mediannetprofit($A1070,YEAR($B$1),$B$1,180)</f>
        <v>6004000000</v>
      </c>
      <c r="V1070">
        <f>[1]!s_west_maxnetprofit($A1070,YEAR($B$1),$B$1,180)</f>
        <v>7415000000</v>
      </c>
      <c r="W1070">
        <f>[1]!s_west_minnetprofit($A1070,YEAR($B$1),$B$1,180)</f>
        <v>4364490000</v>
      </c>
      <c r="X1070">
        <f>[1]!s_west_netprofit($A1070,YEAR($B$1)+1,$B$1,180)</f>
        <v>7289151114</v>
      </c>
      <c r="Y1070">
        <f>[1]!s_west_eps($A1070,YEAR($B$1)+1,$B$1,180)</f>
        <v>2.1356999874114999</v>
      </c>
      <c r="Z1070">
        <f>[1]!s_west_instnum_np($A1070,YEAR($B$1)+1,$B$1,180)</f>
        <v>10</v>
      </c>
      <c r="AA1070">
        <f>[1]!s_west_stdnetprofit($A1070,YEAR($B$1)+1,$B$1,180)</f>
        <v>1281859279</v>
      </c>
      <c r="AB1070">
        <f>[1]!s_west_mediannetprofit($A1070,YEAR($B$1)+1,$B$1,180)</f>
        <v>7045000000</v>
      </c>
      <c r="AC1070">
        <f>[1]!s_west_maxnetprofit($A1070,YEAR($B$1)+1,$B$1,180)</f>
        <v>9363290000</v>
      </c>
      <c r="AD1070">
        <f>[1]!s_west_minnetprofit($A1070,YEAR($B$1)+1,$B$1,180)</f>
        <v>5053660000</v>
      </c>
      <c r="AE1070">
        <f>[1]!s_west_avgroe($A1070,YEAR($B$1),$B$1,180)</f>
        <v>14.383999824523899</v>
      </c>
      <c r="AF1070">
        <f>IFERROR([1]!s_info_indexweight($A1070,$B$1,"000016.SH"),"")</f>
        <v>0</v>
      </c>
      <c r="AG1070">
        <f>IFERROR([1]!s_info_indexweight($A1070,$B$1,"000300.SH"),"")</f>
        <v>0.40660000000000002</v>
      </c>
      <c r="AH1070">
        <f>IFERROR([1]!s_info_indexweight($A1070,$B$1,"000905.SH"),"")</f>
        <v>0</v>
      </c>
      <c r="AI1070">
        <f>IFERROR([1]!s_info_indexweight($A1070,$B$1,"000852.SH"),"")</f>
        <v>0</v>
      </c>
    </row>
    <row r="1071" spans="1:35">
      <c r="A1071" t="s">
        <v>1103</v>
      </c>
      <c r="B1071">
        <f>[1]!s_dq_close($A1071,$B$1,3)</f>
        <v>7.42</v>
      </c>
      <c r="C1071">
        <f>[1]!s_dq_volume($A1071,$B$1)</f>
        <v>9756905</v>
      </c>
      <c r="D1071">
        <f>[1]!s_dq_amount($A1071,$B$1)</f>
        <v>72687749</v>
      </c>
      <c r="E1071">
        <f>[1]!s_dq_turn($A1071,$B$1)</f>
        <v>0.43919326711579398</v>
      </c>
      <c r="F1071">
        <f>[1]!S_VAL_MV($A1071,$B$1)</f>
        <v>16483912782.959999</v>
      </c>
      <c r="G1071">
        <f>[1]!s_val_ev($A1071,$B$1)</f>
        <v>16483912782.959999</v>
      </c>
      <c r="H1071">
        <f>[1]!s_val_ev1($A1071,$B$1)</f>
        <v>17203398017.189999</v>
      </c>
      <c r="I1071">
        <f>IFERROR([1]!s_mq_amount($A1071,$B$1),"")</f>
        <v>166864527</v>
      </c>
      <c r="J1071">
        <f>[1]!s_val_pe_ttm($A1071,$B$1)</f>
        <v>12.0505523681641</v>
      </c>
      <c r="K1071">
        <f>[1]!s_val_pb_lf($A1071,$B$1)</f>
        <v>0.64625203609466597</v>
      </c>
      <c r="L1071">
        <f>[1]!s_val_dividendyield2($A1071,$B$1)</f>
        <v>1.39622641509434</v>
      </c>
      <c r="M1071">
        <f>[1]!s_val_evtoebitda($A1071,$B$1)</f>
        <v>5.0318903735934599</v>
      </c>
      <c r="N1071">
        <f>[1]!s_risk_betar24($A1071,$B$1)</f>
        <v>0.71499997377395597</v>
      </c>
      <c r="O1071">
        <f>[1]!s_profitnotice_changeratio($A1071,$B$1)</f>
        <v>0</v>
      </c>
      <c r="P1071">
        <f>IFERROR([1]!i_pq_pctchange($A1071,TEXT(DATE(YEAR($B$1),1,1),"yyyy-mm-dd"),$B$1),"")</f>
        <v>-9.2909535452322807</v>
      </c>
      <c r="Q1071">
        <f>[1]!s_west_netprofit($A1071,YEAR($B$1),$B$1,180)</f>
        <v>1466000000</v>
      </c>
      <c r="R1071">
        <f>[1]!s_west_eps($A1071,YEAR($B$1),$B$1,180)</f>
        <v>0.65979999303817705</v>
      </c>
      <c r="S1071">
        <f>[1]!s_west_instnum_np($A1071,YEAR($B$1),$B$1,180)</f>
        <v>1</v>
      </c>
      <c r="T1071">
        <f>[1]!s_west_stdnetprofit($A1071,YEAR($B$1),$B$1,180)</f>
        <v>0</v>
      </c>
      <c r="U1071">
        <f>[1]!s_west_mediannetprofit($A1071,YEAR($B$1),$B$1,180)</f>
        <v>1466000000</v>
      </c>
      <c r="V1071">
        <f>[1]!s_west_maxnetprofit($A1071,YEAR($B$1),$B$1,180)</f>
        <v>1466000000</v>
      </c>
      <c r="W1071">
        <f>[1]!s_west_minnetprofit($A1071,YEAR($B$1),$B$1,180)</f>
        <v>1466000000</v>
      </c>
      <c r="X1071">
        <f>[1]!s_west_netprofit($A1071,YEAR($B$1)+1,$B$1,180)</f>
        <v>1589000000</v>
      </c>
      <c r="Y1071">
        <f>[1]!s_west_eps($A1071,YEAR($B$1)+1,$B$1,180)</f>
        <v>0.71509999036788896</v>
      </c>
      <c r="Z1071">
        <f>[1]!s_west_instnum_np($A1071,YEAR($B$1)+1,$B$1,180)</f>
        <v>1</v>
      </c>
      <c r="AA1071">
        <f>[1]!s_west_stdnetprofit($A1071,YEAR($B$1)+1,$B$1,180)</f>
        <v>0</v>
      </c>
      <c r="AB1071">
        <f>[1]!s_west_mediannetprofit($A1071,YEAR($B$1)+1,$B$1,180)</f>
        <v>1589000000</v>
      </c>
      <c r="AC1071">
        <f>[1]!s_west_maxnetprofit($A1071,YEAR($B$1)+1,$B$1,180)</f>
        <v>1589000000</v>
      </c>
      <c r="AD1071">
        <f>[1]!s_west_minnetprofit($A1071,YEAR($B$1)+1,$B$1,180)</f>
        <v>1589000000</v>
      </c>
      <c r="AE1071">
        <f>[1]!s_west_avgroe($A1071,YEAR($B$1),$B$1,180)</f>
        <v>5.0900001525878897</v>
      </c>
      <c r="AF1071">
        <f>IFERROR([1]!s_info_indexweight($A1071,$B$1,"000016.SH"),"")</f>
        <v>0</v>
      </c>
      <c r="AG1071">
        <f>IFERROR([1]!s_info_indexweight($A1071,$B$1,"000300.SH"),"")</f>
        <v>0</v>
      </c>
      <c r="AH1071">
        <f>IFERROR([1]!s_info_indexweight($A1071,$B$1,"000905.SH"),"")</f>
        <v>7.8E-2</v>
      </c>
      <c r="AI1071">
        <f>IFERROR([1]!s_info_indexweight($A1071,$B$1,"000852.SH"),"")</f>
        <v>0</v>
      </c>
    </row>
    <row r="1072" spans="1:35">
      <c r="A1072" t="s">
        <v>1104</v>
      </c>
      <c r="B1072">
        <f>[1]!s_dq_close($A1072,$B$1,3)</f>
        <v>19.21</v>
      </c>
      <c r="C1072">
        <f>[1]!s_dq_volume($A1072,$B$1)</f>
        <v>11957674</v>
      </c>
      <c r="D1072">
        <f>[1]!s_dq_amount($A1072,$B$1)</f>
        <v>229097295</v>
      </c>
      <c r="E1072">
        <f>[1]!s_dq_turn($A1072,$B$1)</f>
        <v>1.80190170247329</v>
      </c>
      <c r="F1072">
        <f>[1]!S_VAL_MV($A1072,$B$1)</f>
        <v>12748027110.73</v>
      </c>
      <c r="G1072">
        <f>[1]!s_val_ev($A1072,$B$1)</f>
        <v>12748027110.73</v>
      </c>
      <c r="H1072">
        <f>[1]!s_val_ev1($A1072,$B$1)</f>
        <v>12790407162.02</v>
      </c>
      <c r="I1072">
        <f>IFERROR([1]!s_mq_amount($A1072,$B$1),"")</f>
        <v>480111108</v>
      </c>
      <c r="J1072">
        <f>[1]!s_val_pe_ttm($A1072,$B$1)</f>
        <v>19.1066799163818</v>
      </c>
      <c r="K1072">
        <f>[1]!s_val_pb_lf($A1072,$B$1)</f>
        <v>1.5439254045486499</v>
      </c>
      <c r="L1072">
        <f>[1]!s_val_dividendyield2($A1072,$B$1)</f>
        <v>2.3945861530452901</v>
      </c>
      <c r="M1072">
        <f>[1]!s_val_evtoebitda($A1072,$B$1)</f>
        <v>8.4472907818640799</v>
      </c>
      <c r="N1072">
        <f>[1]!s_risk_betar24($A1072,$B$1)</f>
        <v>0.93680000305175803</v>
      </c>
      <c r="O1072">
        <f>[1]!s_profitnotice_changeratio($A1072,$B$1)</f>
        <v>0</v>
      </c>
      <c r="P1072">
        <f>IFERROR([1]!i_pq_pctchange($A1072,TEXT(DATE(YEAR($B$1),1,1),"yyyy-mm-dd"),$B$1),"")</f>
        <v>-2.61839572059462</v>
      </c>
      <c r="Q1072">
        <f>[1]!s_west_netprofit($A1072,YEAR($B$1),$B$1,180)</f>
        <v>797387143</v>
      </c>
      <c r="R1072">
        <f>[1]!s_west_eps($A1072,YEAR($B$1),$B$1,180)</f>
        <v>1.20130002498627</v>
      </c>
      <c r="S1072">
        <f>[1]!s_west_instnum_np($A1072,YEAR($B$1),$B$1,180)</f>
        <v>7</v>
      </c>
      <c r="T1072">
        <f>[1]!s_west_stdnetprofit($A1072,YEAR($B$1),$B$1,180)</f>
        <v>26316381</v>
      </c>
      <c r="U1072">
        <f>[1]!s_west_mediannetprofit($A1072,YEAR($B$1),$B$1,180)</f>
        <v>797000000</v>
      </c>
      <c r="V1072">
        <f>[1]!s_west_maxnetprofit($A1072,YEAR($B$1),$B$1,180)</f>
        <v>841000000</v>
      </c>
      <c r="W1072">
        <f>[1]!s_west_minnetprofit($A1072,YEAR($B$1),$B$1,180)</f>
        <v>762290000</v>
      </c>
      <c r="X1072">
        <f>[1]!s_west_netprofit($A1072,YEAR($B$1)+1,$B$1,180)</f>
        <v>886345714</v>
      </c>
      <c r="Y1072">
        <f>[1]!s_west_eps($A1072,YEAR($B$1)+1,$B$1,180)</f>
        <v>1.33529996871948</v>
      </c>
      <c r="Z1072">
        <f>[1]!s_west_instnum_np($A1072,YEAR($B$1)+1,$B$1,180)</f>
        <v>7</v>
      </c>
      <c r="AA1072">
        <f>[1]!s_west_stdnetprofit($A1072,YEAR($B$1)+1,$B$1,180)</f>
        <v>45809254</v>
      </c>
      <c r="AB1072">
        <f>[1]!s_west_mediannetprofit($A1072,YEAR($B$1)+1,$B$1,180)</f>
        <v>867000000</v>
      </c>
      <c r="AC1072">
        <f>[1]!s_west_maxnetprofit($A1072,YEAR($B$1)+1,$B$1,180)</f>
        <v>971000000</v>
      </c>
      <c r="AD1072">
        <f>[1]!s_west_minnetprofit($A1072,YEAR($B$1)+1,$B$1,180)</f>
        <v>837000000</v>
      </c>
      <c r="AE1072">
        <f>[1]!s_west_avgroe($A1072,YEAR($B$1),$B$1,180)</f>
        <v>9.1128997802734393</v>
      </c>
      <c r="AF1072">
        <f>IFERROR([1]!s_info_indexweight($A1072,$B$1,"000016.SH"),"")</f>
        <v>0</v>
      </c>
      <c r="AG1072">
        <f>IFERROR([1]!s_info_indexweight($A1072,$B$1,"000300.SH"),"")</f>
        <v>0</v>
      </c>
      <c r="AH1072">
        <f>IFERROR([1]!s_info_indexweight($A1072,$B$1,"000905.SH"),"")</f>
        <v>0</v>
      </c>
      <c r="AI1072">
        <f>IFERROR([1]!s_info_indexweight($A1072,$B$1,"000852.SH"),"")</f>
        <v>0.13700000000000001</v>
      </c>
    </row>
    <row r="1073" spans="1:35">
      <c r="A1073" t="s">
        <v>1105</v>
      </c>
      <c r="B1073">
        <f>[1]!s_dq_close($A1073,$B$1,3)</f>
        <v>13.44</v>
      </c>
      <c r="C1073">
        <f>[1]!s_dq_volume($A1073,$B$1)</f>
        <v>56121123</v>
      </c>
      <c r="D1073">
        <f>[1]!s_dq_amount($A1073,$B$1)</f>
        <v>738167537</v>
      </c>
      <c r="E1073">
        <f>[1]!s_dq_turn($A1073,$B$1)</f>
        <v>4.6409372498480899</v>
      </c>
      <c r="F1073">
        <f>[1]!S_VAL_MV($A1073,$B$1)</f>
        <v>16252490661.120001</v>
      </c>
      <c r="G1073">
        <f>[1]!s_val_ev($A1073,$B$1)</f>
        <v>16252490661.120001</v>
      </c>
      <c r="H1073">
        <f>[1]!s_val_ev1($A1073,$B$1)</f>
        <v>30182469781.450001</v>
      </c>
      <c r="I1073">
        <f>IFERROR([1]!s_mq_amount($A1073,$B$1),"")</f>
        <v>1268292637</v>
      </c>
      <c r="J1073">
        <f>[1]!s_val_pe_ttm($A1073,$B$1)</f>
        <v>17.935352325439499</v>
      </c>
      <c r="K1073">
        <f>[1]!s_val_pb_lf($A1073,$B$1)</f>
        <v>2.2881612777710001</v>
      </c>
      <c r="L1073">
        <f>[1]!s_val_dividendyield2($A1073,$B$1)</f>
        <v>1.50935714325213</v>
      </c>
      <c r="M1073">
        <f>[1]!s_val_evtoebitda($A1073,$B$1)</f>
        <v>16.263291059122601</v>
      </c>
      <c r="N1073">
        <f>[1]!s_risk_betar24($A1073,$B$1)</f>
        <v>2.2130999565124498</v>
      </c>
      <c r="O1073">
        <f>[1]!s_profitnotice_changeratio($A1073,$B$1)</f>
        <v>0</v>
      </c>
      <c r="P1073">
        <f>IFERROR([1]!i_pq_pctchange($A1073,TEXT(DATE(YEAR($B$1),1,1),"yyyy-mm-dd"),$B$1),"")</f>
        <v>14.3829787234043</v>
      </c>
      <c r="Q1073">
        <f>[1]!s_west_netprofit($A1073,YEAR($B$1),$B$1,180)</f>
        <v>0</v>
      </c>
      <c r="R1073">
        <f>[1]!s_west_eps($A1073,YEAR($B$1),$B$1,180)</f>
        <v>0</v>
      </c>
      <c r="S1073">
        <f>[1]!s_west_instnum_np($A1073,YEAR($B$1),$B$1,180)</f>
        <v>0</v>
      </c>
      <c r="T1073">
        <f>[1]!s_west_stdnetprofit($A1073,YEAR($B$1),$B$1,180)</f>
        <v>0</v>
      </c>
      <c r="U1073">
        <f>[1]!s_west_mediannetprofit($A1073,YEAR($B$1),$B$1,180)</f>
        <v>0</v>
      </c>
      <c r="V1073">
        <f>[1]!s_west_maxnetprofit($A1073,YEAR($B$1),$B$1,180)</f>
        <v>0</v>
      </c>
      <c r="W1073">
        <f>[1]!s_west_minnetprofit($A1073,YEAR($B$1),$B$1,180)</f>
        <v>0</v>
      </c>
      <c r="X1073">
        <f>[1]!s_west_netprofit($A1073,YEAR($B$1)+1,$B$1,180)</f>
        <v>0</v>
      </c>
      <c r="Y1073">
        <f>[1]!s_west_eps($A1073,YEAR($B$1)+1,$B$1,180)</f>
        <v>0</v>
      </c>
      <c r="Z1073">
        <f>[1]!s_west_instnum_np($A1073,YEAR($B$1)+1,$B$1,180)</f>
        <v>0</v>
      </c>
      <c r="AA1073">
        <f>[1]!s_west_stdnetprofit($A1073,YEAR($B$1)+1,$B$1,180)</f>
        <v>0</v>
      </c>
      <c r="AB1073">
        <f>[1]!s_west_mediannetprofit($A1073,YEAR($B$1)+1,$B$1,180)</f>
        <v>0</v>
      </c>
      <c r="AC1073">
        <f>[1]!s_west_maxnetprofit($A1073,YEAR($B$1)+1,$B$1,180)</f>
        <v>0</v>
      </c>
      <c r="AD1073">
        <f>[1]!s_west_minnetprofit($A1073,YEAR($B$1)+1,$B$1,180)</f>
        <v>0</v>
      </c>
      <c r="AE1073">
        <f>[1]!s_west_avgroe($A1073,YEAR($B$1),$B$1,180)</f>
        <v>0</v>
      </c>
      <c r="AF1073">
        <f>IFERROR([1]!s_info_indexweight($A1073,$B$1,"000016.SH"),"")</f>
        <v>0</v>
      </c>
      <c r="AG1073">
        <f>IFERROR([1]!s_info_indexweight($A1073,$B$1,"000300.SH"),"")</f>
        <v>0</v>
      </c>
      <c r="AH1073">
        <f>IFERROR([1]!s_info_indexweight($A1073,$B$1,"000905.SH"),"")</f>
        <v>0</v>
      </c>
      <c r="AI1073">
        <f>IFERROR([1]!s_info_indexweight($A1073,$B$1,"000852.SH"),"")</f>
        <v>0.12</v>
      </c>
    </row>
    <row r="1074" spans="1:35">
      <c r="A1074" t="s">
        <v>1106</v>
      </c>
      <c r="B1074">
        <f>[1]!s_dq_close($A1074,$B$1,3)</f>
        <v>14.34</v>
      </c>
      <c r="C1074">
        <f>[1]!s_dq_volume($A1074,$B$1)</f>
        <v>10245140</v>
      </c>
      <c r="D1074">
        <f>[1]!s_dq_amount($A1074,$B$1)</f>
        <v>147356333</v>
      </c>
      <c r="E1074">
        <f>[1]!s_dq_turn($A1074,$B$1)</f>
        <v>0.685775291389353</v>
      </c>
      <c r="F1074">
        <f>[1]!S_VAL_MV($A1074,$B$1)</f>
        <v>21423243071.700001</v>
      </c>
      <c r="G1074">
        <f>[1]!s_val_ev($A1074,$B$1)</f>
        <v>21423243071.700001</v>
      </c>
      <c r="H1074">
        <f>[1]!s_val_ev1($A1074,$B$1)</f>
        <v>22572636708.119999</v>
      </c>
      <c r="I1074">
        <f>IFERROR([1]!s_mq_amount($A1074,$B$1),"")</f>
        <v>301810264</v>
      </c>
      <c r="J1074">
        <f>[1]!s_val_pe_ttm($A1074,$B$1)</f>
        <v>18.4540901184082</v>
      </c>
      <c r="K1074">
        <f>[1]!s_val_pb_lf($A1074,$B$1)</f>
        <v>1.69774794578552</v>
      </c>
      <c r="L1074">
        <f>[1]!s_val_dividendyield2($A1074,$B$1)</f>
        <v>2.16178521617852</v>
      </c>
      <c r="M1074">
        <f>[1]!s_val_evtoebitda($A1074,$B$1)</f>
        <v>12.300763590468501</v>
      </c>
      <c r="N1074">
        <f>[1]!s_risk_betar24($A1074,$B$1)</f>
        <v>0.60119998455047596</v>
      </c>
      <c r="O1074">
        <f>[1]!s_profitnotice_changeratio($A1074,$B$1)</f>
        <v>0</v>
      </c>
      <c r="P1074">
        <f>IFERROR([1]!i_pq_pctchange($A1074,TEXT(DATE(YEAR($B$1),1,1),"yyyy-mm-dd"),$B$1),"")</f>
        <v>-4.1505072765318198</v>
      </c>
      <c r="Q1074">
        <f>[1]!s_west_netprofit($A1074,YEAR($B$1),$B$1,180)</f>
        <v>1270928571</v>
      </c>
      <c r="R1074">
        <f>[1]!s_west_eps($A1074,YEAR($B$1),$B$1,180)</f>
        <v>0.85070002079009999</v>
      </c>
      <c r="S1074">
        <f>[1]!s_west_instnum_np($A1074,YEAR($B$1),$B$1,180)</f>
        <v>14</v>
      </c>
      <c r="T1074">
        <f>[1]!s_west_stdnetprofit($A1074,YEAR($B$1),$B$1,180)</f>
        <v>34986732</v>
      </c>
      <c r="U1074">
        <f>[1]!s_west_mediannetprofit($A1074,YEAR($B$1),$B$1,180)</f>
        <v>1271500000</v>
      </c>
      <c r="V1074">
        <f>[1]!s_west_maxnetprofit($A1074,YEAR($B$1),$B$1,180)</f>
        <v>1349000000</v>
      </c>
      <c r="W1074">
        <f>[1]!s_west_minnetprofit($A1074,YEAR($B$1),$B$1,180)</f>
        <v>1195000000</v>
      </c>
      <c r="X1074">
        <f>[1]!s_west_netprofit($A1074,YEAR($B$1)+1,$B$1,180)</f>
        <v>1451214286</v>
      </c>
      <c r="Y1074">
        <f>[1]!s_west_eps($A1074,YEAR($B$1)+1,$B$1,180)</f>
        <v>0.97140002250671398</v>
      </c>
      <c r="Z1074">
        <f>[1]!s_west_instnum_np($A1074,YEAR($B$1)+1,$B$1,180)</f>
        <v>14</v>
      </c>
      <c r="AA1074">
        <f>[1]!s_west_stdnetprofit($A1074,YEAR($B$1)+1,$B$1,180)</f>
        <v>54529002</v>
      </c>
      <c r="AB1074">
        <f>[1]!s_west_mediannetprofit($A1074,YEAR($B$1)+1,$B$1,180)</f>
        <v>1456000000</v>
      </c>
      <c r="AC1074">
        <f>[1]!s_west_maxnetprofit($A1074,YEAR($B$1)+1,$B$1,180)</f>
        <v>1577000000</v>
      </c>
      <c r="AD1074">
        <f>[1]!s_west_minnetprofit($A1074,YEAR($B$1)+1,$B$1,180)</f>
        <v>1349000000</v>
      </c>
      <c r="AE1074">
        <f>[1]!s_west_avgroe($A1074,YEAR($B$1),$B$1,180)</f>
        <v>9.5593004226684606</v>
      </c>
      <c r="AF1074">
        <f>IFERROR([1]!s_info_indexweight($A1074,$B$1,"000016.SH"),"")</f>
        <v>0</v>
      </c>
      <c r="AG1074">
        <f>IFERROR([1]!s_info_indexweight($A1074,$B$1,"000300.SH"),"")</f>
        <v>0</v>
      </c>
      <c r="AH1074">
        <f>IFERROR([1]!s_info_indexweight($A1074,$B$1,"000905.SH"),"")</f>
        <v>0.1</v>
      </c>
      <c r="AI1074">
        <f>IFERROR([1]!s_info_indexweight($A1074,$B$1,"000852.SH"),"")</f>
        <v>0</v>
      </c>
    </row>
    <row r="1075" spans="1:35">
      <c r="A1075" t="s">
        <v>1107</v>
      </c>
      <c r="B1075">
        <f>[1]!s_dq_close($A1075,$B$1,3)</f>
        <v>37.479999999999997</v>
      </c>
      <c r="C1075">
        <f>[1]!s_dq_volume($A1075,$B$1)</f>
        <v>14504496</v>
      </c>
      <c r="D1075">
        <f>[1]!s_dq_amount($A1075,$B$1)</f>
        <v>544444481</v>
      </c>
      <c r="E1075">
        <f>[1]!s_dq_turn($A1075,$B$1)</f>
        <v>1.7192431281476399</v>
      </c>
      <c r="F1075">
        <f>[1]!S_VAL_MV($A1075,$B$1)</f>
        <v>34998321168.32</v>
      </c>
      <c r="G1075">
        <f>[1]!s_val_ev($A1075,$B$1)</f>
        <v>34998321168.32</v>
      </c>
      <c r="H1075">
        <f>[1]!s_val_ev1($A1075,$B$1)</f>
        <v>36284413065.25</v>
      </c>
      <c r="I1075">
        <f>IFERROR([1]!s_mq_amount($A1075,$B$1),"")</f>
        <v>1517118937</v>
      </c>
      <c r="J1075">
        <f>[1]!s_val_pe_ttm($A1075,$B$1)</f>
        <v>-1014.30285644531</v>
      </c>
      <c r="K1075">
        <f>[1]!s_val_pb_lf($A1075,$B$1)</f>
        <v>9.9557113647460902</v>
      </c>
      <c r="L1075">
        <f>[1]!s_val_dividendyield2($A1075,$B$1)</f>
        <v>0</v>
      </c>
      <c r="M1075">
        <f>[1]!s_val_evtoebitda($A1075,$B$1)</f>
        <v>64.579318547904805</v>
      </c>
      <c r="N1075">
        <f>[1]!s_risk_betar24($A1075,$B$1)</f>
        <v>1.81640005111694</v>
      </c>
      <c r="O1075">
        <f>[1]!s_profitnotice_changeratio($A1075,$B$1)</f>
        <v>0</v>
      </c>
      <c r="P1075">
        <f>IFERROR([1]!i_pq_pctchange($A1075,TEXT(DATE(YEAR($B$1),1,1),"yyyy-mm-dd"),$B$1),"")</f>
        <v>-19.049676025917901</v>
      </c>
      <c r="Q1075">
        <f>[1]!s_west_netprofit($A1075,YEAR($B$1),$B$1,180)</f>
        <v>112450000</v>
      </c>
      <c r="R1075">
        <f>[1]!s_west_eps($A1075,YEAR($B$1),$B$1,180)</f>
        <v>0.12039999663829801</v>
      </c>
      <c r="S1075">
        <f>[1]!s_west_instnum_np($A1075,YEAR($B$1),$B$1,180)</f>
        <v>2</v>
      </c>
      <c r="T1075">
        <f>[1]!s_west_stdnetprofit($A1075,YEAR($B$1),$B$1,180)</f>
        <v>108116627</v>
      </c>
      <c r="U1075">
        <f>[1]!s_west_mediannetprofit($A1075,YEAR($B$1),$B$1,180)</f>
        <v>112450000</v>
      </c>
      <c r="V1075">
        <f>[1]!s_west_maxnetprofit($A1075,YEAR($B$1),$B$1,180)</f>
        <v>188900000</v>
      </c>
      <c r="W1075">
        <f>[1]!s_west_minnetprofit($A1075,YEAR($B$1),$B$1,180)</f>
        <v>36000000</v>
      </c>
      <c r="X1075">
        <f>[1]!s_west_netprofit($A1075,YEAR($B$1)+1,$B$1,180)</f>
        <v>235550000</v>
      </c>
      <c r="Y1075">
        <f>[1]!s_west_eps($A1075,YEAR($B$1)+1,$B$1,180)</f>
        <v>0.25229999423027</v>
      </c>
      <c r="Z1075">
        <f>[1]!s_west_instnum_np($A1075,YEAR($B$1)+1,$B$1,180)</f>
        <v>2</v>
      </c>
      <c r="AA1075">
        <f>[1]!s_west_stdnetprofit($A1075,YEAR($B$1)+1,$B$1,180)</f>
        <v>197353503</v>
      </c>
      <c r="AB1075">
        <f>[1]!s_west_mediannetprofit($A1075,YEAR($B$1)+1,$B$1,180)</f>
        <v>235550000</v>
      </c>
      <c r="AC1075">
        <f>[1]!s_west_maxnetprofit($A1075,YEAR($B$1)+1,$B$1,180)</f>
        <v>375100000</v>
      </c>
      <c r="AD1075">
        <f>[1]!s_west_minnetprofit($A1075,YEAR($B$1)+1,$B$1,180)</f>
        <v>96000000</v>
      </c>
      <c r="AE1075">
        <f>[1]!s_west_avgroe($A1075,YEAR($B$1),$B$1,180)</f>
        <v>4.6500000953674299</v>
      </c>
      <c r="AF1075">
        <f>IFERROR([1]!s_info_indexweight($A1075,$B$1,"000016.SH"),"")</f>
        <v>0</v>
      </c>
      <c r="AG1075">
        <f>IFERROR([1]!s_info_indexweight($A1075,$B$1,"000300.SH"),"")</f>
        <v>0</v>
      </c>
      <c r="AH1075">
        <f>IFERROR([1]!s_info_indexweight($A1075,$B$1,"000905.SH"),"")</f>
        <v>0.192</v>
      </c>
      <c r="AI1075">
        <f>IFERROR([1]!s_info_indexweight($A1075,$B$1,"000852.SH"),"")</f>
        <v>0</v>
      </c>
    </row>
    <row r="1076" spans="1:35">
      <c r="A1076" t="s">
        <v>1108</v>
      </c>
      <c r="B1076">
        <f>[1]!s_dq_close($A1076,$B$1,3)</f>
        <v>14.42</v>
      </c>
      <c r="C1076">
        <f>[1]!s_dq_volume($A1076,$B$1)</f>
        <v>79104616</v>
      </c>
      <c r="D1076">
        <f>[1]!s_dq_amount($A1076,$B$1)</f>
        <v>1164461380</v>
      </c>
      <c r="E1076">
        <f>[1]!s_dq_turn($A1076,$B$1)</f>
        <v>3.9902328431841099</v>
      </c>
      <c r="F1076">
        <f>[1]!S_VAL_MV($A1076,$B$1)</f>
        <v>28587017538.799999</v>
      </c>
      <c r="G1076">
        <f>[1]!s_val_ev($A1076,$B$1)</f>
        <v>28587017538.799999</v>
      </c>
      <c r="H1076">
        <f>[1]!s_val_ev1($A1076,$B$1)</f>
        <v>35129927235.980003</v>
      </c>
      <c r="I1076">
        <f>IFERROR([1]!s_mq_amount($A1076,$B$1),"")</f>
        <v>2297563219</v>
      </c>
      <c r="J1076">
        <f>[1]!s_val_pe_ttm($A1076,$B$1)</f>
        <v>21.333009719848601</v>
      </c>
      <c r="K1076">
        <f>[1]!s_val_pb_lf($A1076,$B$1)</f>
        <v>1.7113578319549601</v>
      </c>
      <c r="L1076">
        <f>[1]!s_val_dividendyield2($A1076,$B$1)</f>
        <v>4.7850208044382798</v>
      </c>
      <c r="M1076">
        <f>[1]!s_val_evtoebitda($A1076,$B$1)</f>
        <v>5.70228313066763</v>
      </c>
      <c r="N1076">
        <f>[1]!s_risk_betar24($A1076,$B$1)</f>
        <v>1.5240000486373899</v>
      </c>
      <c r="O1076">
        <f>[1]!s_profitnotice_changeratio($A1076,$B$1)</f>
        <v>0</v>
      </c>
      <c r="P1076">
        <f>IFERROR([1]!i_pq_pctchange($A1076,TEXT(DATE(YEAR($B$1),1,1),"yyyy-mm-dd"),$B$1),"")</f>
        <v>42.913776015857302</v>
      </c>
      <c r="Q1076">
        <f>[1]!s_west_netprofit($A1076,YEAR($B$1),$B$1,180)</f>
        <v>2196416667</v>
      </c>
      <c r="R1076">
        <f>[1]!s_west_eps($A1076,YEAR($B$1),$B$1,180)</f>
        <v>1.10790002346039</v>
      </c>
      <c r="S1076">
        <f>[1]!s_west_instnum_np($A1076,YEAR($B$1),$B$1,180)</f>
        <v>12</v>
      </c>
      <c r="T1076">
        <f>[1]!s_west_stdnetprofit($A1076,YEAR($B$1),$B$1,180)</f>
        <v>320631042</v>
      </c>
      <c r="U1076">
        <f>[1]!s_west_mediannetprofit($A1076,YEAR($B$1),$B$1,180)</f>
        <v>2050000000</v>
      </c>
      <c r="V1076">
        <f>[1]!s_west_maxnetprofit($A1076,YEAR($B$1),$B$1,180)</f>
        <v>2755000000</v>
      </c>
      <c r="W1076">
        <f>[1]!s_west_minnetprofit($A1076,YEAR($B$1),$B$1,180)</f>
        <v>1725000000</v>
      </c>
      <c r="X1076">
        <f>[1]!s_west_netprofit($A1076,YEAR($B$1)+1,$B$1,180)</f>
        <v>2376750000</v>
      </c>
      <c r="Y1076">
        <f>[1]!s_west_eps($A1076,YEAR($B$1)+1,$B$1,180)</f>
        <v>1.1988999843597401</v>
      </c>
      <c r="Z1076">
        <f>[1]!s_west_instnum_np($A1076,YEAR($B$1)+1,$B$1,180)</f>
        <v>12</v>
      </c>
      <c r="AA1076">
        <f>[1]!s_west_stdnetprofit($A1076,YEAR($B$1)+1,$B$1,180)</f>
        <v>283593539</v>
      </c>
      <c r="AB1076">
        <f>[1]!s_west_mediannetprofit($A1076,YEAR($B$1)+1,$B$1,180)</f>
        <v>2289500000</v>
      </c>
      <c r="AC1076">
        <f>[1]!s_west_maxnetprofit($A1076,YEAR($B$1)+1,$B$1,180)</f>
        <v>2803000000</v>
      </c>
      <c r="AD1076">
        <f>[1]!s_west_minnetprofit($A1076,YEAR($B$1)+1,$B$1,180)</f>
        <v>2020000000</v>
      </c>
      <c r="AE1076">
        <f>[1]!s_west_avgroe($A1076,YEAR($B$1),$B$1,180)</f>
        <v>13.0299997329712</v>
      </c>
      <c r="AF1076">
        <f>IFERROR([1]!s_info_indexweight($A1076,$B$1,"000016.SH"),"")</f>
        <v>0</v>
      </c>
      <c r="AG1076">
        <f>IFERROR([1]!s_info_indexweight($A1076,$B$1,"000300.SH"),"")</f>
        <v>0</v>
      </c>
      <c r="AH1076">
        <f>IFERROR([1]!s_info_indexweight($A1076,$B$1,"000905.SH"),"")</f>
        <v>0.13100000000000001</v>
      </c>
      <c r="AI1076">
        <f>IFERROR([1]!s_info_indexweight($A1076,$B$1,"000852.SH"),"")</f>
        <v>0</v>
      </c>
    </row>
    <row r="1077" spans="1:35">
      <c r="A1077" t="s">
        <v>1109</v>
      </c>
      <c r="B1077">
        <f>[1]!s_dq_close($A1077,$B$1,3)</f>
        <v>29.93</v>
      </c>
      <c r="C1077">
        <f>[1]!s_dq_volume($A1077,$B$1)</f>
        <v>45971856</v>
      </c>
      <c r="D1077">
        <f>[1]!s_dq_amount($A1077,$B$1)</f>
        <v>1357233744</v>
      </c>
      <c r="E1077">
        <f>[1]!s_dq_turn($A1077,$B$1)</f>
        <v>1.2718931128954301</v>
      </c>
      <c r="F1077">
        <f>[1]!S_VAL_MV($A1077,$B$1)</f>
        <v>137975190683.25</v>
      </c>
      <c r="G1077">
        <f>[1]!s_val_ev($A1077,$B$1)</f>
        <v>129069489306.80099</v>
      </c>
      <c r="H1077">
        <f>[1]!s_val_ev1($A1077,$B$1)</f>
        <v>195755713068.79099</v>
      </c>
      <c r="I1077">
        <f>IFERROR([1]!s_mq_amount($A1077,$B$1),"")</f>
        <v>3053205429</v>
      </c>
      <c r="J1077">
        <f>[1]!s_val_pe_ttm($A1077,$B$1)</f>
        <v>26.745378494262699</v>
      </c>
      <c r="K1077">
        <f>[1]!s_val_pb_lf($A1077,$B$1)</f>
        <v>4.3110642433166504</v>
      </c>
      <c r="L1077">
        <f>[1]!s_val_dividendyield2($A1077,$B$1)</f>
        <v>1.0780821917808201</v>
      </c>
      <c r="M1077">
        <f>[1]!s_val_evtoebitda($A1077,$B$1)</f>
        <v>9.6695916888030506</v>
      </c>
      <c r="N1077">
        <f>[1]!s_risk_betar24($A1077,$B$1)</f>
        <v>0.76910001039505005</v>
      </c>
      <c r="O1077">
        <f>[1]!s_profitnotice_changeratio($A1077,$B$1)</f>
        <v>0</v>
      </c>
      <c r="P1077">
        <f>IFERROR([1]!i_pq_pctchange($A1077,TEXT(DATE(YEAR($B$1),1,1),"yyyy-mm-dd"),$B$1),"")</f>
        <v>-22.6814776543529</v>
      </c>
      <c r="Q1077">
        <f>[1]!s_west_netprofit($A1077,YEAR($B$1),$B$1,180)</f>
        <v>9389379231</v>
      </c>
      <c r="R1077">
        <f>[1]!s_west_eps($A1077,YEAR($B$1),$B$1,180)</f>
        <v>2.0367999076843302</v>
      </c>
      <c r="S1077">
        <f>[1]!s_west_instnum_np($A1077,YEAR($B$1),$B$1,180)</f>
        <v>13</v>
      </c>
      <c r="T1077">
        <f>[1]!s_west_stdnetprofit($A1077,YEAR($B$1),$B$1,180)</f>
        <v>888780735</v>
      </c>
      <c r="U1077">
        <f>[1]!s_west_mediannetprofit($A1077,YEAR($B$1),$B$1,180)</f>
        <v>9301830000</v>
      </c>
      <c r="V1077">
        <f>[1]!s_west_maxnetprofit($A1077,YEAR($B$1),$B$1,180)</f>
        <v>11247100000</v>
      </c>
      <c r="W1077">
        <f>[1]!s_west_minnetprofit($A1077,YEAR($B$1),$B$1,180)</f>
        <v>7998000000</v>
      </c>
      <c r="X1077">
        <f>[1]!s_west_netprofit($A1077,YEAR($B$1)+1,$B$1,180)</f>
        <v>11461498462</v>
      </c>
      <c r="Y1077">
        <f>[1]!s_west_eps($A1077,YEAR($B$1)+1,$B$1,180)</f>
        <v>2.4862000942230198</v>
      </c>
      <c r="Z1077">
        <f>[1]!s_west_instnum_np($A1077,YEAR($B$1)+1,$B$1,180)</f>
        <v>13</v>
      </c>
      <c r="AA1077">
        <f>[1]!s_west_stdnetprofit($A1077,YEAR($B$1)+1,$B$1,180)</f>
        <v>1423925085</v>
      </c>
      <c r="AB1077">
        <f>[1]!s_west_mediannetprofit($A1077,YEAR($B$1)+1,$B$1,180)</f>
        <v>11280000000</v>
      </c>
      <c r="AC1077">
        <f>[1]!s_west_maxnetprofit($A1077,YEAR($B$1)+1,$B$1,180)</f>
        <v>14081000000</v>
      </c>
      <c r="AD1077">
        <f>[1]!s_west_minnetprofit($A1077,YEAR($B$1)+1,$B$1,180)</f>
        <v>8863000000</v>
      </c>
      <c r="AE1077">
        <f>[1]!s_west_avgroe($A1077,YEAR($B$1),$B$1,180)</f>
        <v>19.1245002746582</v>
      </c>
      <c r="AF1077">
        <f>IFERROR([1]!s_info_indexweight($A1077,$B$1,"000016.SH"),"")</f>
        <v>0</v>
      </c>
      <c r="AG1077">
        <f>IFERROR([1]!s_info_indexweight($A1077,$B$1,"000300.SH"),"")</f>
        <v>0.20100000000000001</v>
      </c>
      <c r="AH1077">
        <f>IFERROR([1]!s_info_indexweight($A1077,$B$1,"000905.SH"),"")</f>
        <v>0</v>
      </c>
      <c r="AI1077">
        <f>IFERROR([1]!s_info_indexweight($A1077,$B$1,"000852.SH"),"")</f>
        <v>0</v>
      </c>
    </row>
    <row r="1078" spans="1:35">
      <c r="A1078" t="s">
        <v>1110</v>
      </c>
      <c r="B1078">
        <f>[1]!s_dq_close($A1078,$B$1,3)</f>
        <v>55.81</v>
      </c>
      <c r="C1078">
        <f>[1]!s_dq_volume($A1078,$B$1)</f>
        <v>78830005</v>
      </c>
      <c r="D1078">
        <f>[1]!s_dq_amount($A1078,$B$1)</f>
        <v>4271449050</v>
      </c>
      <c r="E1078">
        <f>[1]!s_dq_turn($A1078,$B$1)</f>
        <v>5.0729379415951001</v>
      </c>
      <c r="F1078">
        <f>[1]!S_VAL_MV($A1078,$B$1)</f>
        <v>88603164949.059998</v>
      </c>
      <c r="G1078">
        <f>[1]!s_val_ev($A1078,$B$1)</f>
        <v>88603164949.059998</v>
      </c>
      <c r="H1078">
        <f>[1]!s_val_ev1($A1078,$B$1)</f>
        <v>103945277926.73</v>
      </c>
      <c r="I1078">
        <f>IFERROR([1]!s_mq_amount($A1078,$B$1),"")</f>
        <v>7992774817</v>
      </c>
      <c r="J1078">
        <f>[1]!s_val_pe_ttm($A1078,$B$1)</f>
        <v>29.288414001464801</v>
      </c>
      <c r="K1078">
        <f>[1]!s_val_pb_lf($A1078,$B$1)</f>
        <v>4.8416385650634801</v>
      </c>
      <c r="L1078">
        <f>[1]!s_val_dividendyield2($A1078,$B$1)</f>
        <v>1.0822433255688899</v>
      </c>
      <c r="M1078">
        <f>[1]!s_val_evtoebitda($A1078,$B$1)</f>
        <v>17.227205079322101</v>
      </c>
      <c r="N1078">
        <f>[1]!s_risk_betar24($A1078,$B$1)</f>
        <v>2.0525999069213898</v>
      </c>
      <c r="O1078">
        <f>[1]!s_profitnotice_changeratio($A1078,$B$1)</f>
        <v>0</v>
      </c>
      <c r="P1078">
        <f>IFERROR([1]!i_pq_pctchange($A1078,TEXT(DATE(YEAR($B$1),1,1),"yyyy-mm-dd"),$B$1),"")</f>
        <v>35.923039454456898</v>
      </c>
      <c r="Q1078">
        <f>[1]!s_west_netprofit($A1078,YEAR($B$1),$B$1,180)</f>
        <v>5317097500</v>
      </c>
      <c r="R1078">
        <f>[1]!s_west_eps($A1078,YEAR($B$1),$B$1,180)</f>
        <v>3.3489000797271702</v>
      </c>
      <c r="S1078">
        <f>[1]!s_west_instnum_np($A1078,YEAR($B$1),$B$1,180)</f>
        <v>4</v>
      </c>
      <c r="T1078">
        <f>[1]!s_west_stdnetprofit($A1078,YEAR($B$1),$B$1,180)</f>
        <v>643267304</v>
      </c>
      <c r="U1078">
        <f>[1]!s_west_mediannetprofit($A1078,YEAR($B$1),$B$1,180)</f>
        <v>5408820000</v>
      </c>
      <c r="V1078">
        <f>[1]!s_west_maxnetprofit($A1078,YEAR($B$1),$B$1,180)</f>
        <v>5874750000</v>
      </c>
      <c r="W1078">
        <f>[1]!s_west_minnetprofit($A1078,YEAR($B$1),$B$1,180)</f>
        <v>4576000000</v>
      </c>
      <c r="X1078">
        <f>[1]!s_west_netprofit($A1078,YEAR($B$1)+1,$B$1,180)</f>
        <v>6025495000</v>
      </c>
      <c r="Y1078">
        <f>[1]!s_west_eps($A1078,YEAR($B$1)+1,$B$1,180)</f>
        <v>3.7950999736785902</v>
      </c>
      <c r="Z1078">
        <f>[1]!s_west_instnum_np($A1078,YEAR($B$1)+1,$B$1,180)</f>
        <v>4</v>
      </c>
      <c r="AA1078">
        <f>[1]!s_west_stdnetprofit($A1078,YEAR($B$1)+1,$B$1,180)</f>
        <v>675080635</v>
      </c>
      <c r="AB1078">
        <f>[1]!s_west_mediannetprofit($A1078,YEAR($B$1)+1,$B$1,180)</f>
        <v>6223325000</v>
      </c>
      <c r="AC1078">
        <f>[1]!s_west_maxnetprofit($A1078,YEAR($B$1)+1,$B$1,180)</f>
        <v>6574330000</v>
      </c>
      <c r="AD1078">
        <f>[1]!s_west_minnetprofit($A1078,YEAR($B$1)+1,$B$1,180)</f>
        <v>5081000000</v>
      </c>
      <c r="AE1078">
        <f>[1]!s_west_avgroe($A1078,YEAR($B$1),$B$1,180)</f>
        <v>25.889999389648398</v>
      </c>
      <c r="AF1078">
        <f>IFERROR([1]!s_info_indexweight($A1078,$B$1,"000016.SH"),"")</f>
        <v>0</v>
      </c>
      <c r="AG1078">
        <f>IFERROR([1]!s_info_indexweight($A1078,$B$1,"000300.SH"),"")</f>
        <v>0</v>
      </c>
      <c r="AH1078">
        <f>IFERROR([1]!s_info_indexweight($A1078,$B$1,"000905.SH"),"")</f>
        <v>0.57299999999999995</v>
      </c>
      <c r="AI1078">
        <f>IFERROR([1]!s_info_indexweight($A1078,$B$1,"000852.SH"),"")</f>
        <v>0</v>
      </c>
    </row>
    <row r="1079" spans="1:35">
      <c r="A1079" t="s">
        <v>1111</v>
      </c>
      <c r="B1079">
        <f>[1]!s_dq_close($A1079,$B$1,3)</f>
        <v>13.34</v>
      </c>
      <c r="C1079">
        <f>[1]!s_dq_volume($A1079,$B$1)</f>
        <v>37619198</v>
      </c>
      <c r="D1079">
        <f>[1]!s_dq_amount($A1079,$B$1)</f>
        <v>503514337</v>
      </c>
      <c r="E1079">
        <f>[1]!s_dq_turn($A1079,$B$1)</f>
        <v>2.0428246648675201</v>
      </c>
      <c r="F1079">
        <f>[1]!S_VAL_MV($A1079,$B$1)</f>
        <v>24565989923.200001</v>
      </c>
      <c r="G1079">
        <f>[1]!s_val_ev($A1079,$B$1)</f>
        <v>24565989923.200001</v>
      </c>
      <c r="H1079">
        <f>[1]!s_val_ev1($A1079,$B$1)</f>
        <v>26746886113.049999</v>
      </c>
      <c r="I1079">
        <f>IFERROR([1]!s_mq_amount($A1079,$B$1),"")</f>
        <v>1147878566</v>
      </c>
      <c r="J1079">
        <f>[1]!s_val_pe_ttm($A1079,$B$1)</f>
        <v>107.61834716796901</v>
      </c>
      <c r="K1079">
        <f>[1]!s_val_pb_lf($A1079,$B$1)</f>
        <v>27.528884887695298</v>
      </c>
      <c r="L1079">
        <f>[1]!s_val_dividendyield2($A1079,$B$1)</f>
        <v>0</v>
      </c>
      <c r="M1079">
        <f>[1]!s_val_evtoebitda($A1079,$B$1)</f>
        <v>61.417879944670197</v>
      </c>
      <c r="N1079">
        <f>[1]!s_risk_betar24($A1079,$B$1)</f>
        <v>4.1634998321533203</v>
      </c>
      <c r="O1079">
        <f>[1]!s_profitnotice_changeratio($A1079,$B$1)</f>
        <v>0</v>
      </c>
      <c r="P1079">
        <f>IFERROR([1]!i_pq_pctchange($A1079,TEXT(DATE(YEAR($B$1),1,1),"yyyy-mm-dd"),$B$1),"")</f>
        <v>26.445497630331801</v>
      </c>
      <c r="Q1079">
        <f>[1]!s_west_netprofit($A1079,YEAR($B$1),$B$1,180)</f>
        <v>0</v>
      </c>
      <c r="R1079">
        <f>[1]!s_west_eps($A1079,YEAR($B$1),$B$1,180)</f>
        <v>0</v>
      </c>
      <c r="S1079">
        <f>[1]!s_west_instnum_np($A1079,YEAR($B$1),$B$1,180)</f>
        <v>0</v>
      </c>
      <c r="T1079">
        <f>[1]!s_west_stdnetprofit($A1079,YEAR($B$1),$B$1,180)</f>
        <v>0</v>
      </c>
      <c r="U1079">
        <f>[1]!s_west_mediannetprofit($A1079,YEAR($B$1),$B$1,180)</f>
        <v>0</v>
      </c>
      <c r="V1079">
        <f>[1]!s_west_maxnetprofit($A1079,YEAR($B$1),$B$1,180)</f>
        <v>0</v>
      </c>
      <c r="W1079">
        <f>[1]!s_west_minnetprofit($A1079,YEAR($B$1),$B$1,180)</f>
        <v>0</v>
      </c>
      <c r="X1079">
        <f>[1]!s_west_netprofit($A1079,YEAR($B$1)+1,$B$1,180)</f>
        <v>0</v>
      </c>
      <c r="Y1079">
        <f>[1]!s_west_eps($A1079,YEAR($B$1)+1,$B$1,180)</f>
        <v>0</v>
      </c>
      <c r="Z1079">
        <f>[1]!s_west_instnum_np($A1079,YEAR($B$1)+1,$B$1,180)</f>
        <v>0</v>
      </c>
      <c r="AA1079">
        <f>[1]!s_west_stdnetprofit($A1079,YEAR($B$1)+1,$B$1,180)</f>
        <v>0</v>
      </c>
      <c r="AB1079">
        <f>[1]!s_west_mediannetprofit($A1079,YEAR($B$1)+1,$B$1,180)</f>
        <v>0</v>
      </c>
      <c r="AC1079">
        <f>[1]!s_west_maxnetprofit($A1079,YEAR($B$1)+1,$B$1,180)</f>
        <v>0</v>
      </c>
      <c r="AD1079">
        <f>[1]!s_west_minnetprofit($A1079,YEAR($B$1)+1,$B$1,180)</f>
        <v>0</v>
      </c>
      <c r="AE1079">
        <f>[1]!s_west_avgroe($A1079,YEAR($B$1),$B$1,180)</f>
        <v>0</v>
      </c>
      <c r="AF1079">
        <f>IFERROR([1]!s_info_indexweight($A1079,$B$1,"000016.SH"),"")</f>
        <v>0</v>
      </c>
      <c r="AG1079">
        <f>IFERROR([1]!s_info_indexweight($A1079,$B$1,"000300.SH"),"")</f>
        <v>0</v>
      </c>
      <c r="AH1079">
        <f>IFERROR([1]!s_info_indexweight($A1079,$B$1,"000905.SH"),"")</f>
        <v>0</v>
      </c>
      <c r="AI1079">
        <f>IFERROR([1]!s_info_indexweight($A1079,$B$1,"000852.SH"),"")</f>
        <v>0.13300000000000001</v>
      </c>
    </row>
    <row r="1080" spans="1:35">
      <c r="A1080" t="s">
        <v>1112</v>
      </c>
      <c r="B1080">
        <f>[1]!s_dq_close($A1080,$B$1,3)</f>
        <v>18.84</v>
      </c>
      <c r="C1080">
        <f>[1]!s_dq_volume($A1080,$B$1)</f>
        <v>81087713</v>
      </c>
      <c r="D1080">
        <f>[1]!s_dq_amount($A1080,$B$1)</f>
        <v>1515042323</v>
      </c>
      <c r="E1080">
        <f>[1]!s_dq_turn($A1080,$B$1)</f>
        <v>8.5842813042183899</v>
      </c>
      <c r="F1080">
        <f>[1]!S_VAL_MV($A1080,$B$1)</f>
        <v>17796393882.959999</v>
      </c>
      <c r="G1080">
        <f>[1]!s_val_ev($A1080,$B$1)</f>
        <v>17796393882.959999</v>
      </c>
      <c r="H1080">
        <f>[1]!s_val_ev1($A1080,$B$1)</f>
        <v>22592651204.060001</v>
      </c>
      <c r="I1080">
        <f>IFERROR([1]!s_mq_amount($A1080,$B$1),"")</f>
        <v>3192752349</v>
      </c>
      <c r="J1080">
        <f>[1]!s_val_pe_ttm($A1080,$B$1)</f>
        <v>134.07032775878901</v>
      </c>
      <c r="K1080">
        <f>[1]!s_val_pb_lf($A1080,$B$1)</f>
        <v>4.1230044364929199</v>
      </c>
      <c r="L1080">
        <f>[1]!s_val_dividendyield2($A1080,$B$1)</f>
        <v>0.26539278131634803</v>
      </c>
      <c r="M1080">
        <f>[1]!s_val_evtoebitda($A1080,$B$1)</f>
        <v>30.822978262164199</v>
      </c>
      <c r="N1080">
        <f>[1]!s_risk_betar24($A1080,$B$1)</f>
        <v>0.4375</v>
      </c>
      <c r="O1080">
        <f>[1]!s_profitnotice_changeratio($A1080,$B$1)</f>
        <v>0</v>
      </c>
      <c r="P1080">
        <f>IFERROR([1]!i_pq_pctchange($A1080,TEXT(DATE(YEAR($B$1),1,1),"yyyy-mm-dd"),$B$1),"")</f>
        <v>51.935483870967801</v>
      </c>
      <c r="Q1080">
        <f>[1]!s_west_netprofit($A1080,YEAR($B$1),$B$1,180)</f>
        <v>216983333</v>
      </c>
      <c r="R1080">
        <f>[1]!s_west_eps($A1080,YEAR($B$1),$B$1,180)</f>
        <v>0.22969999909400901</v>
      </c>
      <c r="S1080">
        <f>[1]!s_west_instnum_np($A1080,YEAR($B$1),$B$1,180)</f>
        <v>3</v>
      </c>
      <c r="T1080">
        <f>[1]!s_west_stdnetprofit($A1080,YEAR($B$1),$B$1,180)</f>
        <v>18048569</v>
      </c>
      <c r="U1080">
        <f>[1]!s_west_mediannetprofit($A1080,YEAR($B$1),$B$1,180)</f>
        <v>212000000</v>
      </c>
      <c r="V1080">
        <f>[1]!s_west_maxnetprofit($A1080,YEAR($B$1),$B$1,180)</f>
        <v>237000000</v>
      </c>
      <c r="W1080">
        <f>[1]!s_west_minnetprofit($A1080,YEAR($B$1),$B$1,180)</f>
        <v>201950000</v>
      </c>
      <c r="X1080">
        <f>[1]!s_west_netprofit($A1080,YEAR($B$1)+1,$B$1,180)</f>
        <v>258663333</v>
      </c>
      <c r="Y1080">
        <f>[1]!s_west_eps($A1080,YEAR($B$1)+1,$B$1,180)</f>
        <v>0.27379998564720198</v>
      </c>
      <c r="Z1080">
        <f>[1]!s_west_instnum_np($A1080,YEAR($B$1)+1,$B$1,180)</f>
        <v>3</v>
      </c>
      <c r="AA1080">
        <f>[1]!s_west_stdnetprofit($A1080,YEAR($B$1)+1,$B$1,180)</f>
        <v>6805148</v>
      </c>
      <c r="AB1080">
        <f>[1]!s_west_mediannetprofit($A1080,YEAR($B$1)+1,$B$1,180)</f>
        <v>260990000</v>
      </c>
      <c r="AC1080">
        <f>[1]!s_west_maxnetprofit($A1080,YEAR($B$1)+1,$B$1,180)</f>
        <v>264000000</v>
      </c>
      <c r="AD1080">
        <f>[1]!s_west_minnetprofit($A1080,YEAR($B$1)+1,$B$1,180)</f>
        <v>251000000</v>
      </c>
      <c r="AE1080">
        <f>[1]!s_west_avgroe($A1080,YEAR($B$1),$B$1,180)</f>
        <v>4.9333000183105504</v>
      </c>
      <c r="AF1080">
        <f>IFERROR([1]!s_info_indexweight($A1080,$B$1,"000016.SH"),"")</f>
        <v>0</v>
      </c>
      <c r="AG1080">
        <f>IFERROR([1]!s_info_indexweight($A1080,$B$1,"000300.SH"),"")</f>
        <v>0</v>
      </c>
      <c r="AH1080">
        <f>IFERROR([1]!s_info_indexweight($A1080,$B$1,"000905.SH"),"")</f>
        <v>0</v>
      </c>
      <c r="AI1080">
        <f>IFERROR([1]!s_info_indexweight($A1080,$B$1,"000852.SH"),"")</f>
        <v>0.14599999999999999</v>
      </c>
    </row>
    <row r="1081" spans="1:35">
      <c r="A1081" t="s">
        <v>1113</v>
      </c>
      <c r="B1081">
        <f>[1]!s_dq_close($A1081,$B$1,3)</f>
        <v>5.22</v>
      </c>
      <c r="C1081">
        <f>[1]!s_dq_volume($A1081,$B$1)</f>
        <v>61362254</v>
      </c>
      <c r="D1081">
        <f>[1]!s_dq_amount($A1081,$B$1)</f>
        <v>321161894</v>
      </c>
      <c r="E1081">
        <f>[1]!s_dq_turn($A1081,$B$1)</f>
        <v>3.3944037637970301</v>
      </c>
      <c r="F1081">
        <f>[1]!S_VAL_MV($A1081,$B$1)</f>
        <v>9436442691.2399998</v>
      </c>
      <c r="G1081">
        <f>[1]!s_val_ev($A1081,$B$1)</f>
        <v>9436442691.2399998</v>
      </c>
      <c r="H1081">
        <f>[1]!s_val_ev1($A1081,$B$1)</f>
        <v>9791127257.9099998</v>
      </c>
      <c r="I1081">
        <f>IFERROR([1]!s_mq_amount($A1081,$B$1),"")</f>
        <v>782407846</v>
      </c>
      <c r="J1081">
        <f>[1]!s_val_pe_ttm($A1081,$B$1)</f>
        <v>454.60220336914102</v>
      </c>
      <c r="K1081">
        <f>[1]!s_val_pb_lf($A1081,$B$1)</f>
        <v>2.4620156288146999</v>
      </c>
      <c r="L1081">
        <f>[1]!s_val_dividendyield2($A1081,$B$1)</f>
        <v>0.16475095785440599</v>
      </c>
      <c r="M1081">
        <f>[1]!s_val_evtoebitda($A1081,$B$1)</f>
        <v>54.837731821734799</v>
      </c>
      <c r="N1081">
        <f>[1]!s_risk_betar24($A1081,$B$1)</f>
        <v>1.3537000417709399</v>
      </c>
      <c r="O1081">
        <f>[1]!s_profitnotice_changeratio($A1081,$B$1)</f>
        <v>0</v>
      </c>
      <c r="P1081">
        <f>IFERROR([1]!i_pq_pctchange($A1081,TEXT(DATE(YEAR($B$1),1,1),"yyyy-mm-dd"),$B$1),"")</f>
        <v>-14.003294892915999</v>
      </c>
      <c r="Q1081">
        <f>[1]!s_west_netprofit($A1081,YEAR($B$1),$B$1,180)</f>
        <v>76000000</v>
      </c>
      <c r="R1081">
        <f>[1]!s_west_eps($A1081,YEAR($B$1),$B$1,180)</f>
        <v>4.1999999433755902E-2</v>
      </c>
      <c r="S1081">
        <f>[1]!s_west_instnum_np($A1081,YEAR($B$1),$B$1,180)</f>
        <v>4</v>
      </c>
      <c r="T1081">
        <f>[1]!s_west_stdnetprofit($A1081,YEAR($B$1),$B$1,180)</f>
        <v>6271629</v>
      </c>
      <c r="U1081">
        <f>[1]!s_west_mediannetprofit($A1081,YEAR($B$1),$B$1,180)</f>
        <v>75500000</v>
      </c>
      <c r="V1081">
        <f>[1]!s_west_maxnetprofit($A1081,YEAR($B$1),$B$1,180)</f>
        <v>84000000</v>
      </c>
      <c r="W1081">
        <f>[1]!s_west_minnetprofit($A1081,YEAR($B$1),$B$1,180)</f>
        <v>69000000</v>
      </c>
      <c r="X1081">
        <f>[1]!s_west_netprofit($A1081,YEAR($B$1)+1,$B$1,180)</f>
        <v>123000000</v>
      </c>
      <c r="Y1081">
        <f>[1]!s_west_eps($A1081,YEAR($B$1)+1,$B$1,180)</f>
        <v>6.8000003695488004E-2</v>
      </c>
      <c r="Z1081">
        <f>[1]!s_west_instnum_np($A1081,YEAR($B$1)+1,$B$1,180)</f>
        <v>4</v>
      </c>
      <c r="AA1081">
        <f>[1]!s_west_stdnetprofit($A1081,YEAR($B$1)+1,$B$1,180)</f>
        <v>11832160</v>
      </c>
      <c r="AB1081">
        <f>[1]!s_west_mediannetprofit($A1081,YEAR($B$1)+1,$B$1,180)</f>
        <v>119000000</v>
      </c>
      <c r="AC1081">
        <f>[1]!s_west_maxnetprofit($A1081,YEAR($B$1)+1,$B$1,180)</f>
        <v>140000000</v>
      </c>
      <c r="AD1081">
        <f>[1]!s_west_minnetprofit($A1081,YEAR($B$1)+1,$B$1,180)</f>
        <v>114000000</v>
      </c>
      <c r="AE1081">
        <f>[1]!s_west_avgroe($A1081,YEAR($B$1),$B$1,180)</f>
        <v>1.95000004768372</v>
      </c>
      <c r="AF1081">
        <f>IFERROR([1]!s_info_indexweight($A1081,$B$1,"000016.SH"),"")</f>
        <v>0</v>
      </c>
      <c r="AG1081">
        <f>IFERROR([1]!s_info_indexweight($A1081,$B$1,"000300.SH"),"")</f>
        <v>0</v>
      </c>
      <c r="AH1081">
        <f>IFERROR([1]!s_info_indexweight($A1081,$B$1,"000905.SH"),"")</f>
        <v>0</v>
      </c>
      <c r="AI1081">
        <f>IFERROR([1]!s_info_indexweight($A1081,$B$1,"000852.SH"),"")</f>
        <v>7.0999999999999994E-2</v>
      </c>
    </row>
    <row r="1082" spans="1:35">
      <c r="A1082" t="s">
        <v>1114</v>
      </c>
      <c r="B1082">
        <f>[1]!s_dq_close($A1082,$B$1,3)</f>
        <v>12.68</v>
      </c>
      <c r="C1082">
        <f>[1]!s_dq_volume($A1082,$B$1)</f>
        <v>3597959</v>
      </c>
      <c r="D1082">
        <f>[1]!s_dq_amount($A1082,$B$1)</f>
        <v>46027835</v>
      </c>
      <c r="E1082">
        <f>[1]!s_dq_turn($A1082,$B$1)</f>
        <v>0.63550349510946202</v>
      </c>
      <c r="F1082">
        <f>[1]!S_VAL_MV($A1082,$B$1)</f>
        <v>7178893660.0799999</v>
      </c>
      <c r="G1082">
        <f>[1]!s_val_ev($A1082,$B$1)</f>
        <v>7178893660.0799999</v>
      </c>
      <c r="H1082">
        <f>[1]!s_val_ev1($A1082,$B$1)</f>
        <v>7179958555.79</v>
      </c>
      <c r="I1082">
        <f>IFERROR([1]!s_mq_amount($A1082,$B$1),"")</f>
        <v>103435082</v>
      </c>
      <c r="J1082">
        <f>[1]!s_val_pe_ttm($A1082,$B$1)</f>
        <v>23.9461059570312</v>
      </c>
      <c r="K1082">
        <f>[1]!s_val_pb_lf($A1082,$B$1)</f>
        <v>1.46574366092682</v>
      </c>
      <c r="L1082">
        <f>[1]!s_val_dividendyield2($A1082,$B$1)</f>
        <v>0</v>
      </c>
      <c r="M1082">
        <f>[1]!s_val_evtoebitda($A1082,$B$1)</f>
        <v>9.3402155119632599</v>
      </c>
      <c r="N1082">
        <f>[1]!s_risk_betar24($A1082,$B$1)</f>
        <v>1.10660004615784</v>
      </c>
      <c r="O1082">
        <f>[1]!s_profitnotice_changeratio($A1082,$B$1)</f>
        <v>0</v>
      </c>
      <c r="P1082">
        <f>IFERROR([1]!i_pq_pctchange($A1082,TEXT(DATE(YEAR($B$1),1,1),"yyyy-mm-dd"),$B$1),"")</f>
        <v>-10.134656272147399</v>
      </c>
      <c r="Q1082">
        <f>[1]!s_west_netprofit($A1082,YEAR($B$1),$B$1,180)</f>
        <v>344193333</v>
      </c>
      <c r="R1082">
        <f>[1]!s_west_eps($A1082,YEAR($B$1),$B$1,180)</f>
        <v>0.60790002346038796</v>
      </c>
      <c r="S1082">
        <f>[1]!s_west_instnum_np($A1082,YEAR($B$1),$B$1,180)</f>
        <v>3</v>
      </c>
      <c r="T1082">
        <f>[1]!s_west_stdnetprofit($A1082,YEAR($B$1),$B$1,180)</f>
        <v>5292649</v>
      </c>
      <c r="U1082">
        <f>[1]!s_west_mediannetprofit($A1082,YEAR($B$1),$B$1,180)</f>
        <v>344000000</v>
      </c>
      <c r="V1082">
        <f>[1]!s_west_maxnetprofit($A1082,YEAR($B$1),$B$1,180)</f>
        <v>349580000</v>
      </c>
      <c r="W1082">
        <f>[1]!s_west_minnetprofit($A1082,YEAR($B$1),$B$1,180)</f>
        <v>339000000</v>
      </c>
      <c r="X1082">
        <f>[1]!s_west_netprofit($A1082,YEAR($B$1)+1,$B$1,180)</f>
        <v>392123333</v>
      </c>
      <c r="Y1082">
        <f>[1]!s_west_eps($A1082,YEAR($B$1)+1,$B$1,180)</f>
        <v>0.69260001182556197</v>
      </c>
      <c r="Z1082">
        <f>[1]!s_west_instnum_np($A1082,YEAR($B$1)+1,$B$1,180)</f>
        <v>3</v>
      </c>
      <c r="AA1082">
        <f>[1]!s_west_stdnetprofit($A1082,YEAR($B$1)+1,$B$1,180)</f>
        <v>15716413</v>
      </c>
      <c r="AB1082">
        <f>[1]!s_west_mediannetprofit($A1082,YEAR($B$1)+1,$B$1,180)</f>
        <v>400370000</v>
      </c>
      <c r="AC1082">
        <f>[1]!s_west_maxnetprofit($A1082,YEAR($B$1)+1,$B$1,180)</f>
        <v>402000000</v>
      </c>
      <c r="AD1082">
        <f>[1]!s_west_minnetprofit($A1082,YEAR($B$1)+1,$B$1,180)</f>
        <v>374000000</v>
      </c>
      <c r="AE1082">
        <f>[1]!s_west_avgroe($A1082,YEAR($B$1),$B$1,180)</f>
        <v>6.5567002296447798</v>
      </c>
      <c r="AF1082">
        <f>IFERROR([1]!s_info_indexweight($A1082,$B$1,"000016.SH"),"")</f>
        <v>0</v>
      </c>
      <c r="AG1082">
        <f>IFERROR([1]!s_info_indexweight($A1082,$B$1,"000300.SH"),"")</f>
        <v>0</v>
      </c>
      <c r="AH1082">
        <f>IFERROR([1]!s_info_indexweight($A1082,$B$1,"000905.SH"),"")</f>
        <v>0</v>
      </c>
      <c r="AI1082">
        <f>IFERROR([1]!s_info_indexweight($A1082,$B$1,"000852.SH"),"")</f>
        <v>4.7E-2</v>
      </c>
    </row>
    <row r="1083" spans="1:35">
      <c r="A1083" t="s">
        <v>1115</v>
      </c>
      <c r="B1083">
        <f>[1]!s_dq_close($A1083,$B$1,3)</f>
        <v>12.91</v>
      </c>
      <c r="C1083">
        <f>[1]!s_dq_volume($A1083,$B$1)</f>
        <v>14182695</v>
      </c>
      <c r="D1083">
        <f>[1]!s_dq_amount($A1083,$B$1)</f>
        <v>185470321</v>
      </c>
      <c r="E1083">
        <f>[1]!s_dq_turn($A1083,$B$1)</f>
        <v>1.5593785302134799</v>
      </c>
      <c r="F1083">
        <f>[1]!S_VAL_MV($A1083,$B$1)</f>
        <v>11809389502.040001</v>
      </c>
      <c r="G1083">
        <f>[1]!s_val_ev($A1083,$B$1)</f>
        <v>11809389502.040001</v>
      </c>
      <c r="H1083">
        <f>[1]!s_val_ev1($A1083,$B$1)</f>
        <v>11809389502.040001</v>
      </c>
      <c r="I1083">
        <f>IFERROR([1]!s_mq_amount($A1083,$B$1),"")</f>
        <v>399124727</v>
      </c>
      <c r="J1083">
        <f>[1]!s_val_pe_ttm($A1083,$B$1)</f>
        <v>26.668888092041001</v>
      </c>
      <c r="K1083">
        <f>[1]!s_val_pb_lf($A1083,$B$1)</f>
        <v>2.1565463542938201</v>
      </c>
      <c r="L1083">
        <f>[1]!s_val_dividendyield2($A1083,$B$1)</f>
        <v>4.26026336173509</v>
      </c>
      <c r="M1083">
        <f>[1]!s_val_evtoebitda($A1083,$B$1)</f>
        <v>14.982011749080799</v>
      </c>
      <c r="N1083">
        <f>[1]!s_risk_betar24($A1083,$B$1)</f>
        <v>1.6217999458312999</v>
      </c>
      <c r="O1083">
        <f>[1]!s_profitnotice_changeratio($A1083,$B$1)</f>
        <v>0</v>
      </c>
      <c r="P1083">
        <f>IFERROR([1]!i_pq_pctchange($A1083,TEXT(DATE(YEAR($B$1),1,1),"yyyy-mm-dd"),$B$1),"")</f>
        <v>-19.513715710723201</v>
      </c>
      <c r="Q1083">
        <f>[1]!s_west_netprofit($A1083,YEAR($B$1),$B$1,180)</f>
        <v>476724000</v>
      </c>
      <c r="R1083">
        <f>[1]!s_west_eps($A1083,YEAR($B$1),$B$1,180)</f>
        <v>0.52109998464584395</v>
      </c>
      <c r="S1083">
        <f>[1]!s_west_instnum_np($A1083,YEAR($B$1),$B$1,180)</f>
        <v>10</v>
      </c>
      <c r="T1083">
        <f>[1]!s_west_stdnetprofit($A1083,YEAR($B$1),$B$1,180)</f>
        <v>29521399</v>
      </c>
      <c r="U1083">
        <f>[1]!s_west_mediannetprofit($A1083,YEAR($B$1),$B$1,180)</f>
        <v>463845000</v>
      </c>
      <c r="V1083">
        <f>[1]!s_west_maxnetprofit($A1083,YEAR($B$1),$B$1,180)</f>
        <v>530000000</v>
      </c>
      <c r="W1083">
        <f>[1]!s_west_minnetprofit($A1083,YEAR($B$1),$B$1,180)</f>
        <v>450550000</v>
      </c>
      <c r="X1083">
        <f>[1]!s_west_netprofit($A1083,YEAR($B$1)+1,$B$1,180)</f>
        <v>537184000</v>
      </c>
      <c r="Y1083">
        <f>[1]!s_west_eps($A1083,YEAR($B$1)+1,$B$1,180)</f>
        <v>0.58719998598098799</v>
      </c>
      <c r="Z1083">
        <f>[1]!s_west_instnum_np($A1083,YEAR($B$1)+1,$B$1,180)</f>
        <v>10</v>
      </c>
      <c r="AA1083">
        <f>[1]!s_west_stdnetprofit($A1083,YEAR($B$1)+1,$B$1,180)</f>
        <v>60060373</v>
      </c>
      <c r="AB1083">
        <f>[1]!s_west_mediannetprofit($A1083,YEAR($B$1)+1,$B$1,180)</f>
        <v>508920000</v>
      </c>
      <c r="AC1083">
        <f>[1]!s_west_maxnetprofit($A1083,YEAR($B$1)+1,$B$1,180)</f>
        <v>647000000</v>
      </c>
      <c r="AD1083">
        <f>[1]!s_west_minnetprofit($A1083,YEAR($B$1)+1,$B$1,180)</f>
        <v>483000000</v>
      </c>
      <c r="AE1083">
        <f>[1]!s_west_avgroe($A1083,YEAR($B$1),$B$1,180)</f>
        <v>8.6070003509521502</v>
      </c>
      <c r="AF1083">
        <f>IFERROR([1]!s_info_indexweight($A1083,$B$1,"000016.SH"),"")</f>
        <v>0</v>
      </c>
      <c r="AG1083">
        <f>IFERROR([1]!s_info_indexweight($A1083,$B$1,"000300.SH"),"")</f>
        <v>0</v>
      </c>
      <c r="AH1083">
        <f>IFERROR([1]!s_info_indexweight($A1083,$B$1,"000905.SH"),"")</f>
        <v>0</v>
      </c>
      <c r="AI1083">
        <f>IFERROR([1]!s_info_indexweight($A1083,$B$1,"000852.SH"),"")</f>
        <v>0.10299999999999999</v>
      </c>
    </row>
    <row r="1084" spans="1:35">
      <c r="A1084" t="s">
        <v>1116</v>
      </c>
      <c r="B1084">
        <f>[1]!s_dq_close($A1084,$B$1,3)</f>
        <v>22.63</v>
      </c>
      <c r="C1084">
        <f>[1]!s_dq_volume($A1084,$B$1)</f>
        <v>10267976</v>
      </c>
      <c r="D1084">
        <f>[1]!s_dq_amount($A1084,$B$1)</f>
        <v>233131031</v>
      </c>
      <c r="E1084">
        <f>[1]!s_dq_turn($A1084,$B$1)</f>
        <v>0.82682378524098998</v>
      </c>
      <c r="F1084">
        <f>[1]!S_VAL_MV($A1084,$B$1)</f>
        <v>28103242919.200001</v>
      </c>
      <c r="G1084">
        <f>[1]!s_val_ev($A1084,$B$1)</f>
        <v>28103242919.200001</v>
      </c>
      <c r="H1084">
        <f>[1]!s_val_ev1($A1084,$B$1)</f>
        <v>28285602397.349998</v>
      </c>
      <c r="I1084">
        <f>IFERROR([1]!s_mq_amount($A1084,$B$1),"")</f>
        <v>365805609</v>
      </c>
      <c r="J1084">
        <f>[1]!s_val_pe_ttm($A1084,$B$1)</f>
        <v>44.580997467041001</v>
      </c>
      <c r="K1084">
        <f>[1]!s_val_pb_lf($A1084,$B$1)</f>
        <v>4.18106937408447</v>
      </c>
      <c r="L1084">
        <f>[1]!s_val_dividendyield2($A1084,$B$1)</f>
        <v>1.12240388864339</v>
      </c>
      <c r="M1084">
        <f>[1]!s_val_evtoebitda($A1084,$B$1)</f>
        <v>33.601289239871697</v>
      </c>
      <c r="N1084">
        <f>[1]!s_risk_betar24($A1084,$B$1)</f>
        <v>0.97670000791549705</v>
      </c>
      <c r="O1084">
        <f>[1]!s_profitnotice_changeratio($A1084,$B$1)</f>
        <v>0</v>
      </c>
      <c r="P1084">
        <f>IFERROR([1]!i_pq_pctchange($A1084,TEXT(DATE(YEAR($B$1),1,1),"yyyy-mm-dd"),$B$1),"")</f>
        <v>-19.922151450813899</v>
      </c>
      <c r="Q1084">
        <f>[1]!s_west_netprofit($A1084,YEAR($B$1),$B$1,180)</f>
        <v>795598889</v>
      </c>
      <c r="R1084">
        <f>[1]!s_west_eps($A1084,YEAR($B$1),$B$1,180)</f>
        <v>0.640600025653839</v>
      </c>
      <c r="S1084">
        <f>[1]!s_west_instnum_np($A1084,YEAR($B$1),$B$1,180)</f>
        <v>9</v>
      </c>
      <c r="T1084">
        <f>[1]!s_west_stdnetprofit($A1084,YEAR($B$1),$B$1,180)</f>
        <v>88632140</v>
      </c>
      <c r="U1084">
        <f>[1]!s_west_mediannetprofit($A1084,YEAR($B$1),$B$1,180)</f>
        <v>785000000</v>
      </c>
      <c r="V1084">
        <f>[1]!s_west_maxnetprofit($A1084,YEAR($B$1),$B$1,180)</f>
        <v>952000000</v>
      </c>
      <c r="W1084">
        <f>[1]!s_west_minnetprofit($A1084,YEAR($B$1),$B$1,180)</f>
        <v>660000000</v>
      </c>
      <c r="X1084">
        <f>[1]!s_west_netprofit($A1084,YEAR($B$1)+1,$B$1,180)</f>
        <v>993664444</v>
      </c>
      <c r="Y1084">
        <f>[1]!s_west_eps($A1084,YEAR($B$1)+1,$B$1,180)</f>
        <v>0.80010002851486195</v>
      </c>
      <c r="Z1084">
        <f>[1]!s_west_instnum_np($A1084,YEAR($B$1)+1,$B$1,180)</f>
        <v>9</v>
      </c>
      <c r="AA1084">
        <f>[1]!s_west_stdnetprofit($A1084,YEAR($B$1)+1,$B$1,180)</f>
        <v>128737331</v>
      </c>
      <c r="AB1084">
        <f>[1]!s_west_mediannetprofit($A1084,YEAR($B$1)+1,$B$1,180)</f>
        <v>976000000</v>
      </c>
      <c r="AC1084">
        <f>[1]!s_west_maxnetprofit($A1084,YEAR($B$1)+1,$B$1,180)</f>
        <v>1260000000</v>
      </c>
      <c r="AD1084">
        <f>[1]!s_west_minnetprofit($A1084,YEAR($B$1)+1,$B$1,180)</f>
        <v>774000000</v>
      </c>
      <c r="AE1084">
        <f>[1]!s_west_avgroe($A1084,YEAR($B$1),$B$1,180)</f>
        <v>11.127499580383301</v>
      </c>
      <c r="AF1084">
        <f>IFERROR([1]!s_info_indexweight($A1084,$B$1,"000016.SH"),"")</f>
        <v>0</v>
      </c>
      <c r="AG1084">
        <f>IFERROR([1]!s_info_indexweight($A1084,$B$1,"000300.SH"),"")</f>
        <v>0</v>
      </c>
      <c r="AH1084">
        <f>IFERROR([1]!s_info_indexweight($A1084,$B$1,"000905.SH"),"")</f>
        <v>0.113</v>
      </c>
      <c r="AI1084">
        <f>IFERROR([1]!s_info_indexweight($A1084,$B$1,"000852.SH"),"")</f>
        <v>0</v>
      </c>
    </row>
    <row r="1085" spans="1:35">
      <c r="A1085" t="s">
        <v>1117</v>
      </c>
      <c r="B1085">
        <f>[1]!s_dq_close($A1085,$B$1,3)</f>
        <v>165.88</v>
      </c>
      <c r="C1085">
        <f>[1]!s_dq_volume($A1085,$B$1)</f>
        <v>11622335</v>
      </c>
      <c r="D1085">
        <f>[1]!s_dq_amount($A1085,$B$1)</f>
        <v>1872265831</v>
      </c>
      <c r="E1085">
        <f>[1]!s_dq_turn($A1085,$B$1)</f>
        <v>5.1654822222222201</v>
      </c>
      <c r="F1085">
        <f>[1]!S_VAL_MV($A1085,$B$1)</f>
        <v>37323000000</v>
      </c>
      <c r="G1085">
        <f>[1]!s_val_ev($A1085,$B$1)</f>
        <v>37323000000</v>
      </c>
      <c r="H1085">
        <f>[1]!s_val_ev1($A1085,$B$1)</f>
        <v>37323000000</v>
      </c>
      <c r="I1085">
        <f>IFERROR([1]!s_mq_amount($A1085,$B$1),"")</f>
        <v>3843198730</v>
      </c>
      <c r="J1085">
        <f>[1]!s_val_pe_ttm($A1085,$B$1)</f>
        <v>31.216310501098601</v>
      </c>
      <c r="K1085">
        <f>[1]!s_val_pb_lf($A1085,$B$1)</f>
        <v>5.9265675544738796</v>
      </c>
      <c r="L1085">
        <f>[1]!s_val_dividendyield2($A1085,$B$1)</f>
        <v>1.2056908608632699</v>
      </c>
      <c r="M1085">
        <f>[1]!s_val_evtoebitda($A1085,$B$1)</f>
        <v>22.6928302290838</v>
      </c>
      <c r="N1085">
        <f>[1]!s_risk_betar24($A1085,$B$1)</f>
        <v>0.58789998292922996</v>
      </c>
      <c r="O1085">
        <f>[1]!s_profitnotice_changeratio($A1085,$B$1)</f>
        <v>0</v>
      </c>
      <c r="P1085">
        <f>IFERROR([1]!i_pq_pctchange($A1085,TEXT(DATE(YEAR($B$1),1,1),"yyyy-mm-dd"),$B$1),"")</f>
        <v>58.056217246307703</v>
      </c>
      <c r="Q1085">
        <f>[1]!s_west_netprofit($A1085,YEAR($B$1),$B$1,180)</f>
        <v>1325161538</v>
      </c>
      <c r="R1085">
        <f>[1]!s_west_eps($A1085,YEAR($B$1),$B$1,180)</f>
        <v>5.8895998001098597</v>
      </c>
      <c r="S1085">
        <f>[1]!s_west_instnum_np($A1085,YEAR($B$1),$B$1,180)</f>
        <v>12</v>
      </c>
      <c r="T1085">
        <f>[1]!s_west_stdnetprofit($A1085,YEAR($B$1),$B$1,180)</f>
        <v>56924545</v>
      </c>
      <c r="U1085">
        <f>[1]!s_west_mediannetprofit($A1085,YEAR($B$1),$B$1,180)</f>
        <v>1312850000</v>
      </c>
      <c r="V1085">
        <f>[1]!s_west_maxnetprofit($A1085,YEAR($B$1),$B$1,180)</f>
        <v>1456000000</v>
      </c>
      <c r="W1085">
        <f>[1]!s_west_minnetprofit($A1085,YEAR($B$1),$B$1,180)</f>
        <v>1230000000</v>
      </c>
      <c r="X1085">
        <f>[1]!s_west_netprofit($A1085,YEAR($B$1)+1,$B$1,180)</f>
        <v>1554018462</v>
      </c>
      <c r="Y1085">
        <f>[1]!s_west_eps($A1085,YEAR($B$1)+1,$B$1,180)</f>
        <v>6.9067001342773402</v>
      </c>
      <c r="Z1085">
        <f>[1]!s_west_instnum_np($A1085,YEAR($B$1)+1,$B$1,180)</f>
        <v>12</v>
      </c>
      <c r="AA1085">
        <f>[1]!s_west_stdnetprofit($A1085,YEAR($B$1)+1,$B$1,180)</f>
        <v>97956614</v>
      </c>
      <c r="AB1085">
        <f>[1]!s_west_mediannetprofit($A1085,YEAR($B$1)+1,$B$1,180)</f>
        <v>1571000000</v>
      </c>
      <c r="AC1085">
        <f>[1]!s_west_maxnetprofit($A1085,YEAR($B$1)+1,$B$1,180)</f>
        <v>1744000000</v>
      </c>
      <c r="AD1085">
        <f>[1]!s_west_minnetprofit($A1085,YEAR($B$1)+1,$B$1,180)</f>
        <v>1397000000</v>
      </c>
      <c r="AE1085">
        <f>[1]!s_west_avgroe($A1085,YEAR($B$1),$B$1,180)</f>
        <v>20.128999710083001</v>
      </c>
      <c r="AF1085">
        <f>IFERROR([1]!s_info_indexweight($A1085,$B$1,"000016.SH"),"")</f>
        <v>0</v>
      </c>
      <c r="AG1085">
        <f>IFERROR([1]!s_info_indexweight($A1085,$B$1,"000300.SH"),"")</f>
        <v>0</v>
      </c>
      <c r="AH1085">
        <f>IFERROR([1]!s_info_indexweight($A1085,$B$1,"000905.SH"),"")</f>
        <v>0.21199999999999999</v>
      </c>
      <c r="AI1085">
        <f>IFERROR([1]!s_info_indexweight($A1085,$B$1,"000852.SH"),"")</f>
        <v>0</v>
      </c>
    </row>
    <row r="1086" spans="1:35">
      <c r="A1086" t="s">
        <v>1118</v>
      </c>
      <c r="B1086">
        <f>[1]!s_dq_close($A1086,$B$1,3)</f>
        <v>28.13</v>
      </c>
      <c r="C1086">
        <f>[1]!s_dq_volume($A1086,$B$1)</f>
        <v>7295018</v>
      </c>
      <c r="D1086">
        <f>[1]!s_dq_amount($A1086,$B$1)</f>
        <v>207436481</v>
      </c>
      <c r="E1086">
        <f>[1]!s_dq_turn($A1086,$B$1)</f>
        <v>0.794186408709461</v>
      </c>
      <c r="F1086">
        <f>[1]!S_VAL_MV($A1086,$B$1)</f>
        <v>25926359373.799999</v>
      </c>
      <c r="G1086">
        <f>[1]!s_val_ev($A1086,$B$1)</f>
        <v>25926359373.799999</v>
      </c>
      <c r="H1086">
        <f>[1]!s_val_ev1($A1086,$B$1)</f>
        <v>26764893874.330002</v>
      </c>
      <c r="I1086">
        <f>IFERROR([1]!s_mq_amount($A1086,$B$1),"")</f>
        <v>406817720</v>
      </c>
      <c r="J1086">
        <f>[1]!s_val_pe_ttm($A1086,$B$1)</f>
        <v>14.9202833175659</v>
      </c>
      <c r="K1086">
        <f>[1]!s_val_pb_lf($A1086,$B$1)</f>
        <v>1.72971308231354</v>
      </c>
      <c r="L1086">
        <f>[1]!s_val_dividendyield2($A1086,$B$1)</f>
        <v>7.4111478323937803</v>
      </c>
      <c r="M1086">
        <f>[1]!s_val_evtoebitda($A1086,$B$1)</f>
        <v>9.4413897249213097</v>
      </c>
      <c r="N1086">
        <f>[1]!s_risk_betar24($A1086,$B$1)</f>
        <v>0.57889997959136996</v>
      </c>
      <c r="O1086">
        <f>[1]!s_profitnotice_changeratio($A1086,$B$1)</f>
        <v>0</v>
      </c>
      <c r="P1086">
        <f>IFERROR([1]!i_pq_pctchange($A1086,TEXT(DATE(YEAR($B$1),1,1),"yyyy-mm-dd"),$B$1),"")</f>
        <v>6.9581749049429504</v>
      </c>
      <c r="Q1086">
        <f>[1]!s_west_netprofit($A1086,YEAR($B$1),$B$1,180)</f>
        <v>1820875000</v>
      </c>
      <c r="R1086">
        <f>[1]!s_west_eps($A1086,YEAR($B$1),$B$1,180)</f>
        <v>1.9754999876022299</v>
      </c>
      <c r="S1086">
        <f>[1]!s_west_instnum_np($A1086,YEAR($B$1),$B$1,180)</f>
        <v>8</v>
      </c>
      <c r="T1086">
        <f>[1]!s_west_stdnetprofit($A1086,YEAR($B$1),$B$1,180)</f>
        <v>55768495</v>
      </c>
      <c r="U1086">
        <f>[1]!s_west_mediannetprofit($A1086,YEAR($B$1),$B$1,180)</f>
        <v>1800500000</v>
      </c>
      <c r="V1086">
        <f>[1]!s_west_maxnetprofit($A1086,YEAR($B$1),$B$1,180)</f>
        <v>1933000000</v>
      </c>
      <c r="W1086">
        <f>[1]!s_west_minnetprofit($A1086,YEAR($B$1),$B$1,180)</f>
        <v>1759000000</v>
      </c>
      <c r="X1086">
        <f>[1]!s_west_netprofit($A1086,YEAR($B$1)+1,$B$1,180)</f>
        <v>1966500000</v>
      </c>
      <c r="Y1086">
        <f>[1]!s_west_eps($A1086,YEAR($B$1)+1,$B$1,180)</f>
        <v>2.1333999633789098</v>
      </c>
      <c r="Z1086">
        <f>[1]!s_west_instnum_np($A1086,YEAR($B$1)+1,$B$1,180)</f>
        <v>8</v>
      </c>
      <c r="AA1086">
        <f>[1]!s_west_stdnetprofit($A1086,YEAR($B$1)+1,$B$1,180)</f>
        <v>91575106</v>
      </c>
      <c r="AB1086">
        <f>[1]!s_west_mediannetprofit($A1086,YEAR($B$1)+1,$B$1,180)</f>
        <v>1936500000</v>
      </c>
      <c r="AC1086">
        <f>[1]!s_west_maxnetprofit($A1086,YEAR($B$1)+1,$B$1,180)</f>
        <v>2155000000</v>
      </c>
      <c r="AD1086">
        <f>[1]!s_west_minnetprofit($A1086,YEAR($B$1)+1,$B$1,180)</f>
        <v>1872000000</v>
      </c>
      <c r="AE1086">
        <f>[1]!s_west_avgroe($A1086,YEAR($B$1),$B$1,180)</f>
        <v>11.9038000106812</v>
      </c>
      <c r="AF1086">
        <f>IFERROR([1]!s_info_indexweight($A1086,$B$1,"000016.SH"),"")</f>
        <v>0</v>
      </c>
      <c r="AG1086">
        <f>IFERROR([1]!s_info_indexweight($A1086,$B$1,"000300.SH"),"")</f>
        <v>0</v>
      </c>
      <c r="AH1086">
        <f>IFERROR([1]!s_info_indexweight($A1086,$B$1,"000905.SH"),"")</f>
        <v>9.6000000000000002E-2</v>
      </c>
      <c r="AI1086">
        <f>IFERROR([1]!s_info_indexweight($A1086,$B$1,"000852.SH"),"")</f>
        <v>0</v>
      </c>
    </row>
    <row r="1087" spans="1:35">
      <c r="A1087" t="s">
        <v>1119</v>
      </c>
      <c r="B1087">
        <f>[1]!s_dq_close($A1087,$B$1,3)</f>
        <v>24.38</v>
      </c>
      <c r="C1087">
        <f>[1]!s_dq_volume($A1087,$B$1)</f>
        <v>25347845</v>
      </c>
      <c r="D1087">
        <f>[1]!s_dq_amount($A1087,$B$1)</f>
        <v>617704070</v>
      </c>
      <c r="E1087">
        <f>[1]!s_dq_turn($A1087,$B$1)</f>
        <v>1.3385722043575099</v>
      </c>
      <c r="F1087">
        <f>[1]!S_VAL_MV($A1087,$B$1)</f>
        <v>46167136825.959999</v>
      </c>
      <c r="G1087">
        <f>[1]!s_val_ev($A1087,$B$1)</f>
        <v>46167136825.959999</v>
      </c>
      <c r="H1087">
        <f>[1]!s_val_ev1($A1087,$B$1)</f>
        <v>46602254956.32</v>
      </c>
      <c r="I1087">
        <f>IFERROR([1]!s_mq_amount($A1087,$B$1),"")</f>
        <v>1428869600</v>
      </c>
      <c r="J1087">
        <f>[1]!s_val_pe_ttm($A1087,$B$1)</f>
        <v>34.488636016845703</v>
      </c>
      <c r="K1087">
        <f>[1]!s_val_pb_lf($A1087,$B$1)</f>
        <v>4.6292648315429696</v>
      </c>
      <c r="L1087">
        <f>[1]!s_val_dividendyield2($A1087,$B$1)</f>
        <v>0.40916014721056299</v>
      </c>
      <c r="M1087">
        <f>[1]!s_val_evtoebitda($A1087,$B$1)</f>
        <v>30.628418021688901</v>
      </c>
      <c r="N1087">
        <f>[1]!s_risk_betar24($A1087,$B$1)</f>
        <v>2.0910000801086399</v>
      </c>
      <c r="O1087">
        <f>[1]!s_profitnotice_changeratio($A1087,$B$1)</f>
        <v>0</v>
      </c>
      <c r="P1087">
        <f>IFERROR([1]!i_pq_pctchange($A1087,TEXT(DATE(YEAR($B$1),1,1),"yyyy-mm-dd"),$B$1),"")</f>
        <v>-19.137645107794398</v>
      </c>
      <c r="Q1087">
        <f>[1]!s_west_netprofit($A1087,YEAR($B$1),$B$1,180)</f>
        <v>1438632427</v>
      </c>
      <c r="R1087">
        <f>[1]!s_west_eps($A1087,YEAR($B$1),$B$1,180)</f>
        <v>0.75970000028610196</v>
      </c>
      <c r="S1087">
        <f>[1]!s_west_instnum_np($A1087,YEAR($B$1),$B$1,180)</f>
        <v>11</v>
      </c>
      <c r="T1087">
        <f>[1]!s_west_stdnetprofit($A1087,YEAR($B$1),$B$1,180)</f>
        <v>104153969</v>
      </c>
      <c r="U1087">
        <f>[1]!s_west_mediannetprofit($A1087,YEAR($B$1),$B$1,180)</f>
        <v>1411500000</v>
      </c>
      <c r="V1087">
        <f>[1]!s_west_maxnetprofit($A1087,YEAR($B$1),$B$1,180)</f>
        <v>1723659125</v>
      </c>
      <c r="W1087">
        <f>[1]!s_west_minnetprofit($A1087,YEAR($B$1),$B$1,180)</f>
        <v>1322000000</v>
      </c>
      <c r="X1087">
        <f>[1]!s_west_netprofit($A1087,YEAR($B$1)+1,$B$1,180)</f>
        <v>1704165224</v>
      </c>
      <c r="Y1087">
        <f>[1]!s_west_eps($A1087,YEAR($B$1)+1,$B$1,180)</f>
        <v>0.89990001916885398</v>
      </c>
      <c r="Z1087">
        <f>[1]!s_west_instnum_np($A1087,YEAR($B$1)+1,$B$1,180)</f>
        <v>11</v>
      </c>
      <c r="AA1087">
        <f>[1]!s_west_stdnetprofit($A1087,YEAR($B$1)+1,$B$1,180)</f>
        <v>168807496</v>
      </c>
      <c r="AB1087">
        <f>[1]!s_west_mediannetprofit($A1087,YEAR($B$1)+1,$B$1,180)</f>
        <v>1675190000</v>
      </c>
      <c r="AC1087">
        <f>[1]!s_west_maxnetprofit($A1087,YEAR($B$1)+1,$B$1,180)</f>
        <v>2064602689</v>
      </c>
      <c r="AD1087">
        <f>[1]!s_west_minnetprofit($A1087,YEAR($B$1)+1,$B$1,180)</f>
        <v>1520000000</v>
      </c>
      <c r="AE1087">
        <f>[1]!s_west_avgroe($A1087,YEAR($B$1),$B$1,180)</f>
        <v>13.1280002593994</v>
      </c>
      <c r="AF1087">
        <f>IFERROR([1]!s_info_indexweight($A1087,$B$1,"000016.SH"),"")</f>
        <v>0</v>
      </c>
      <c r="AG1087">
        <f>IFERROR([1]!s_info_indexweight($A1087,$B$1,"000300.SH"),"")</f>
        <v>0.14119999999999999</v>
      </c>
      <c r="AH1087">
        <f>IFERROR([1]!s_info_indexweight($A1087,$B$1,"000905.SH"),"")</f>
        <v>0</v>
      </c>
      <c r="AI1087">
        <f>IFERROR([1]!s_info_indexweight($A1087,$B$1,"000852.SH"),"")</f>
        <v>0</v>
      </c>
    </row>
    <row r="1088" spans="1:35">
      <c r="A1088" t="s">
        <v>1120</v>
      </c>
      <c r="B1088">
        <f>[1]!s_dq_close($A1088,$B$1,3)</f>
        <v>4.2300000000000004</v>
      </c>
      <c r="C1088">
        <f>[1]!s_dq_volume($A1088,$B$1)</f>
        <v>27897896</v>
      </c>
      <c r="D1088">
        <f>[1]!s_dq_amount($A1088,$B$1)</f>
        <v>118441524</v>
      </c>
      <c r="E1088">
        <f>[1]!s_dq_turn($A1088,$B$1)</f>
        <v>1.1025740596773099</v>
      </c>
      <c r="F1088">
        <f>[1]!S_VAL_MV($A1088,$B$1)</f>
        <v>10731481620.93</v>
      </c>
      <c r="G1088">
        <f>[1]!s_val_ev($A1088,$B$1)</f>
        <v>10731481620.93</v>
      </c>
      <c r="H1088">
        <f>[1]!s_val_ev1($A1088,$B$1)</f>
        <v>10881895891.74</v>
      </c>
      <c r="I1088">
        <f>IFERROR([1]!s_mq_amount($A1088,$B$1),"")</f>
        <v>254988796</v>
      </c>
      <c r="J1088">
        <f>[1]!s_val_pe_ttm($A1088,$B$1)</f>
        <v>22.199216842651399</v>
      </c>
      <c r="K1088">
        <f>[1]!s_val_pb_lf($A1088,$B$1)</f>
        <v>1.47884917259216</v>
      </c>
      <c r="L1088">
        <f>[1]!s_val_dividendyield2($A1088,$B$1)</f>
        <v>3.5240407434740302</v>
      </c>
      <c r="M1088">
        <f>[1]!s_val_evtoebitda($A1088,$B$1)</f>
        <v>10.1237655993462</v>
      </c>
      <c r="N1088">
        <f>[1]!s_risk_betar24($A1088,$B$1)</f>
        <v>0.82160001993179299</v>
      </c>
      <c r="O1088">
        <f>[1]!s_profitnotice_changeratio($A1088,$B$1)</f>
        <v>0</v>
      </c>
      <c r="P1088">
        <f>IFERROR([1]!i_pq_pctchange($A1088,TEXT(DATE(YEAR($B$1),1,1),"yyyy-mm-dd"),$B$1),"")</f>
        <v>-5.1569506726457304</v>
      </c>
      <c r="Q1088">
        <f>[1]!s_west_netprofit($A1088,YEAR($B$1),$B$1,180)</f>
        <v>599110000</v>
      </c>
      <c r="R1088">
        <f>[1]!s_west_eps($A1088,YEAR($B$1),$B$1,180)</f>
        <v>0.236100003123283</v>
      </c>
      <c r="S1088">
        <f>[1]!s_west_instnum_np($A1088,YEAR($B$1),$B$1,180)</f>
        <v>3</v>
      </c>
      <c r="T1088">
        <f>[1]!s_west_stdnetprofit($A1088,YEAR($B$1),$B$1,180)</f>
        <v>40588253</v>
      </c>
      <c r="U1088">
        <f>[1]!s_west_mediannetprofit($A1088,YEAR($B$1),$B$1,180)</f>
        <v>588330000</v>
      </c>
      <c r="V1088">
        <f>[1]!s_west_maxnetprofit($A1088,YEAR($B$1),$B$1,180)</f>
        <v>644000000</v>
      </c>
      <c r="W1088">
        <f>[1]!s_west_minnetprofit($A1088,YEAR($B$1),$B$1,180)</f>
        <v>565000000</v>
      </c>
      <c r="X1088">
        <f>[1]!s_west_netprofit($A1088,YEAR($B$1)+1,$B$1,180)</f>
        <v>707850000</v>
      </c>
      <c r="Y1088">
        <f>[1]!s_west_eps($A1088,YEAR($B$1)+1,$B$1,180)</f>
        <v>0.279000014066696</v>
      </c>
      <c r="Z1088">
        <f>[1]!s_west_instnum_np($A1088,YEAR($B$1)+1,$B$1,180)</f>
        <v>3</v>
      </c>
      <c r="AA1088">
        <f>[1]!s_west_stdnetprofit($A1088,YEAR($B$1)+1,$B$1,180)</f>
        <v>54020066</v>
      </c>
      <c r="AB1088">
        <f>[1]!s_west_mediannetprofit($A1088,YEAR($B$1)+1,$B$1,180)</f>
        <v>709550000</v>
      </c>
      <c r="AC1088">
        <f>[1]!s_west_maxnetprofit($A1088,YEAR($B$1)+1,$B$1,180)</f>
        <v>761000000</v>
      </c>
      <c r="AD1088">
        <f>[1]!s_west_minnetprofit($A1088,YEAR($B$1)+1,$B$1,180)</f>
        <v>653000000</v>
      </c>
      <c r="AE1088">
        <f>[1]!s_west_avgroe($A1088,YEAR($B$1),$B$1,180)</f>
        <v>8.2700004577636701</v>
      </c>
      <c r="AF1088">
        <f>IFERROR([1]!s_info_indexweight($A1088,$B$1,"000016.SH"),"")</f>
        <v>0</v>
      </c>
      <c r="AG1088">
        <f>IFERROR([1]!s_info_indexweight($A1088,$B$1,"000300.SH"),"")</f>
        <v>0</v>
      </c>
      <c r="AH1088">
        <f>IFERROR([1]!s_info_indexweight($A1088,$B$1,"000905.SH"),"")</f>
        <v>0</v>
      </c>
      <c r="AI1088">
        <f>IFERROR([1]!s_info_indexweight($A1088,$B$1,"000852.SH"),"")</f>
        <v>0.08</v>
      </c>
    </row>
    <row r="1089" spans="1:35">
      <c r="A1089" t="s">
        <v>1121</v>
      </c>
      <c r="B1089">
        <f>[1]!s_dq_close($A1089,$B$1,3)</f>
        <v>4.38</v>
      </c>
      <c r="C1089">
        <f>[1]!s_dq_volume($A1089,$B$1)</f>
        <v>220053012</v>
      </c>
      <c r="D1089">
        <f>[1]!s_dq_amount($A1089,$B$1)</f>
        <v>962124134</v>
      </c>
      <c r="E1089">
        <f>[1]!s_dq_turn($A1089,$B$1)</f>
        <v>5.66233220876014</v>
      </c>
      <c r="F1089">
        <f>[1]!S_VAL_MV($A1089,$B$1)</f>
        <v>31390549704.599998</v>
      </c>
      <c r="G1089">
        <f>[1]!s_val_ev($A1089,$B$1)</f>
        <v>31390549704.599998</v>
      </c>
      <c r="H1089">
        <f>[1]!s_val_ev1($A1089,$B$1)</f>
        <v>50171333639.169998</v>
      </c>
      <c r="I1089">
        <f>IFERROR([1]!s_mq_amount($A1089,$B$1),"")</f>
        <v>1478022884</v>
      </c>
      <c r="J1089">
        <f>[1]!s_val_pe_ttm($A1089,$B$1)</f>
        <v>17.883743286132798</v>
      </c>
      <c r="K1089">
        <f>[1]!s_val_pb_lf($A1089,$B$1)</f>
        <v>1.4068465232849101</v>
      </c>
      <c r="L1089">
        <f>[1]!s_val_dividendyield2($A1089,$B$1)</f>
        <v>0</v>
      </c>
      <c r="M1089">
        <f>[1]!s_val_evtoebitda($A1089,$B$1)</f>
        <v>9.7224044454794605</v>
      </c>
      <c r="N1089">
        <f>[1]!s_risk_betar24($A1089,$B$1)</f>
        <v>0.12259999662637699</v>
      </c>
      <c r="O1089">
        <f>[1]!s_profitnotice_changeratio($A1089,$B$1)</f>
        <v>0</v>
      </c>
      <c r="P1089">
        <f>IFERROR([1]!i_pq_pctchange($A1089,TEXT(DATE(YEAR($B$1),1,1),"yyyy-mm-dd"),$B$1),"")</f>
        <v>28.823529411764699</v>
      </c>
      <c r="Q1089">
        <f>[1]!s_west_netprofit($A1089,YEAR($B$1),$B$1,180)</f>
        <v>1583333333</v>
      </c>
      <c r="R1089">
        <f>[1]!s_west_eps($A1089,YEAR($B$1),$B$1,180)</f>
        <v>0.220899999141693</v>
      </c>
      <c r="S1089">
        <f>[1]!s_west_instnum_np($A1089,YEAR($B$1),$B$1,180)</f>
        <v>3</v>
      </c>
      <c r="T1089">
        <f>[1]!s_west_stdnetprofit($A1089,YEAR($B$1),$B$1,180)</f>
        <v>236635444</v>
      </c>
      <c r="U1089">
        <f>[1]!s_west_mediannetprofit($A1089,YEAR($B$1),$B$1,180)</f>
        <v>1539000000</v>
      </c>
      <c r="V1089">
        <f>[1]!s_west_maxnetprofit($A1089,YEAR($B$1),$B$1,180)</f>
        <v>1839000000</v>
      </c>
      <c r="W1089">
        <f>[1]!s_west_minnetprofit($A1089,YEAR($B$1),$B$1,180)</f>
        <v>1372000000</v>
      </c>
      <c r="X1089">
        <f>[1]!s_west_netprofit($A1089,YEAR($B$1)+1,$B$1,180)</f>
        <v>1853333333</v>
      </c>
      <c r="Y1089">
        <f>[1]!s_west_eps($A1089,YEAR($B$1)+1,$B$1,180)</f>
        <v>0.25859999656677202</v>
      </c>
      <c r="Z1089">
        <f>[1]!s_west_instnum_np($A1089,YEAR($B$1)+1,$B$1,180)</f>
        <v>3</v>
      </c>
      <c r="AA1089">
        <f>[1]!s_west_stdnetprofit($A1089,YEAR($B$1)+1,$B$1,180)</f>
        <v>411410177</v>
      </c>
      <c r="AB1089">
        <f>[1]!s_west_mediannetprofit($A1089,YEAR($B$1)+1,$B$1,180)</f>
        <v>1755000000</v>
      </c>
      <c r="AC1089">
        <f>[1]!s_west_maxnetprofit($A1089,YEAR($B$1)+1,$B$1,180)</f>
        <v>2305000000</v>
      </c>
      <c r="AD1089">
        <f>[1]!s_west_minnetprofit($A1089,YEAR($B$1)+1,$B$1,180)</f>
        <v>1500000000</v>
      </c>
      <c r="AE1089">
        <f>[1]!s_west_avgroe($A1089,YEAR($B$1),$B$1,180)</f>
        <v>6.7133002281189</v>
      </c>
      <c r="AF1089">
        <f>IFERROR([1]!s_info_indexweight($A1089,$B$1,"000016.SH"),"")</f>
        <v>0</v>
      </c>
      <c r="AG1089">
        <f>IFERROR([1]!s_info_indexweight($A1089,$B$1,"000300.SH"),"")</f>
        <v>0</v>
      </c>
      <c r="AH1089">
        <f>IFERROR([1]!s_info_indexweight($A1089,$B$1,"000905.SH"),"")</f>
        <v>0</v>
      </c>
      <c r="AI1089">
        <f>IFERROR([1]!s_info_indexweight($A1089,$B$1,"000852.SH"),"")</f>
        <v>6.4000000000000001E-2</v>
      </c>
    </row>
    <row r="1090" spans="1:35">
      <c r="A1090" t="s">
        <v>1122</v>
      </c>
      <c r="B1090">
        <f>[1]!s_dq_close($A1090,$B$1,3)</f>
        <v>12.62</v>
      </c>
      <c r="C1090">
        <f>[1]!s_dq_volume($A1090,$B$1)</f>
        <v>62436274</v>
      </c>
      <c r="D1090">
        <f>[1]!s_dq_amount($A1090,$B$1)</f>
        <v>786589544</v>
      </c>
      <c r="E1090">
        <f>[1]!s_dq_turn($A1090,$B$1)</f>
        <v>2.9025333337459598</v>
      </c>
      <c r="F1090">
        <f>[1]!S_VAL_MV($A1090,$B$1)</f>
        <v>27146829589.139999</v>
      </c>
      <c r="G1090">
        <f>[1]!s_val_ev($A1090,$B$1)</f>
        <v>27146829589.139999</v>
      </c>
      <c r="H1090">
        <f>[1]!s_val_ev1($A1090,$B$1)</f>
        <v>31044966030.259998</v>
      </c>
      <c r="I1090">
        <f>IFERROR([1]!s_mq_amount($A1090,$B$1),"")</f>
        <v>1648507095</v>
      </c>
      <c r="J1090">
        <f>[1]!s_val_pe_ttm($A1090,$B$1)</f>
        <v>44.465984344482401</v>
      </c>
      <c r="K1090">
        <f>[1]!s_val_pb_lf($A1090,$B$1)</f>
        <v>4.4505047798156703</v>
      </c>
      <c r="L1090">
        <f>[1]!s_val_dividendyield2($A1090,$B$1)</f>
        <v>0.71294229480640903</v>
      </c>
      <c r="M1090">
        <f>[1]!s_val_evtoebitda($A1090,$B$1)</f>
        <v>27.318439329876899</v>
      </c>
      <c r="N1090">
        <f>[1]!s_risk_betar24($A1090,$B$1)</f>
        <v>1.1088999509811399</v>
      </c>
      <c r="O1090">
        <f>[1]!s_profitnotice_changeratio($A1090,$B$1)</f>
        <v>0</v>
      </c>
      <c r="P1090">
        <f>IFERROR([1]!i_pq_pctchange($A1090,TEXT(DATE(YEAR($B$1),1,1),"yyyy-mm-dd"),$B$1),"")</f>
        <v>1.97516485666021</v>
      </c>
      <c r="Q1090">
        <f>[1]!s_west_netprofit($A1090,YEAR($B$1),$B$1,180)</f>
        <v>0</v>
      </c>
      <c r="R1090">
        <f>[1]!s_west_eps($A1090,YEAR($B$1),$B$1,180)</f>
        <v>0</v>
      </c>
      <c r="S1090">
        <f>[1]!s_west_instnum_np($A1090,YEAR($B$1),$B$1,180)</f>
        <v>0</v>
      </c>
      <c r="T1090">
        <f>[1]!s_west_stdnetprofit($A1090,YEAR($B$1),$B$1,180)</f>
        <v>0</v>
      </c>
      <c r="U1090">
        <f>[1]!s_west_mediannetprofit($A1090,YEAR($B$1),$B$1,180)</f>
        <v>0</v>
      </c>
      <c r="V1090">
        <f>[1]!s_west_maxnetprofit($A1090,YEAR($B$1),$B$1,180)</f>
        <v>0</v>
      </c>
      <c r="W1090">
        <f>[1]!s_west_minnetprofit($A1090,YEAR($B$1),$B$1,180)</f>
        <v>0</v>
      </c>
      <c r="X1090">
        <f>[1]!s_west_netprofit($A1090,YEAR($B$1)+1,$B$1,180)</f>
        <v>0</v>
      </c>
      <c r="Y1090">
        <f>[1]!s_west_eps($A1090,YEAR($B$1)+1,$B$1,180)</f>
        <v>0</v>
      </c>
      <c r="Z1090">
        <f>[1]!s_west_instnum_np($A1090,YEAR($B$1)+1,$B$1,180)</f>
        <v>0</v>
      </c>
      <c r="AA1090">
        <f>[1]!s_west_stdnetprofit($A1090,YEAR($B$1)+1,$B$1,180)</f>
        <v>0</v>
      </c>
      <c r="AB1090">
        <f>[1]!s_west_mediannetprofit($A1090,YEAR($B$1)+1,$B$1,180)</f>
        <v>0</v>
      </c>
      <c r="AC1090">
        <f>[1]!s_west_maxnetprofit($A1090,YEAR($B$1)+1,$B$1,180)</f>
        <v>0</v>
      </c>
      <c r="AD1090">
        <f>[1]!s_west_minnetprofit($A1090,YEAR($B$1)+1,$B$1,180)</f>
        <v>0</v>
      </c>
      <c r="AE1090">
        <f>[1]!s_west_avgroe($A1090,YEAR($B$1),$B$1,180)</f>
        <v>0</v>
      </c>
      <c r="AF1090">
        <f>IFERROR([1]!s_info_indexweight($A1090,$B$1,"000016.SH"),"")</f>
        <v>0</v>
      </c>
      <c r="AG1090">
        <f>IFERROR([1]!s_info_indexweight($A1090,$B$1,"000300.SH"),"")</f>
        <v>0</v>
      </c>
      <c r="AH1090">
        <f>IFERROR([1]!s_info_indexweight($A1090,$B$1,"000905.SH"),"")</f>
        <v>0</v>
      </c>
      <c r="AI1090">
        <f>IFERROR([1]!s_info_indexweight($A1090,$B$1,"000852.SH"),"")</f>
        <v>0.24099999999999999</v>
      </c>
    </row>
    <row r="1091" spans="1:35">
      <c r="A1091" t="s">
        <v>1123</v>
      </c>
      <c r="B1091">
        <f>[1]!s_dq_close($A1091,$B$1,3)</f>
        <v>8.49</v>
      </c>
      <c r="C1091">
        <f>[1]!s_dq_volume($A1091,$B$1)</f>
        <v>320130026</v>
      </c>
      <c r="D1091">
        <f>[1]!s_dq_amount($A1091,$B$1)</f>
        <v>2687015517</v>
      </c>
      <c r="E1091">
        <f>[1]!s_dq_turn($A1091,$B$1)</f>
        <v>4.7818991587830801</v>
      </c>
      <c r="F1091">
        <f>[1]!S_VAL_MV($A1091,$B$1)</f>
        <v>56837332417.349998</v>
      </c>
      <c r="G1091">
        <f>[1]!s_val_ev($A1091,$B$1)</f>
        <v>56837332417.349998</v>
      </c>
      <c r="H1091">
        <f>[1]!s_val_ev1($A1091,$B$1)</f>
        <v>100121877977.2</v>
      </c>
      <c r="I1091">
        <f>IFERROR([1]!s_mq_amount($A1091,$B$1),"")</f>
        <v>5839148449</v>
      </c>
      <c r="J1091">
        <f>[1]!s_val_pe_ttm($A1091,$B$1)</f>
        <v>15.9306631088257</v>
      </c>
      <c r="K1091">
        <f>[1]!s_val_pb_lf($A1091,$B$1)</f>
        <v>2.2541415691375701</v>
      </c>
      <c r="L1091">
        <f>[1]!s_val_dividendyield2($A1091,$B$1)</f>
        <v>1.4134275618374601</v>
      </c>
      <c r="M1091">
        <f>[1]!s_val_evtoebitda($A1091,$B$1)</f>
        <v>9.5603980081040696</v>
      </c>
      <c r="N1091">
        <f>[1]!s_risk_betar24($A1091,$B$1)</f>
        <v>-1.94000005722046E-2</v>
      </c>
      <c r="O1091">
        <f>[1]!s_profitnotice_changeratio($A1091,$B$1)</f>
        <v>0</v>
      </c>
      <c r="P1091">
        <f>IFERROR([1]!i_pq_pctchange($A1091,TEXT(DATE(YEAR($B$1),1,1),"yyyy-mm-dd"),$B$1),"")</f>
        <v>66.470588235294102</v>
      </c>
      <c r="Q1091">
        <f>[1]!s_west_netprofit($A1091,YEAR($B$1),$B$1,180)</f>
        <v>3640500000</v>
      </c>
      <c r="R1091">
        <f>[1]!s_west_eps($A1091,YEAR($B$1),$B$1,180)</f>
        <v>0.54379999637603804</v>
      </c>
      <c r="S1091">
        <f>[1]!s_west_instnum_np($A1091,YEAR($B$1),$B$1,180)</f>
        <v>2</v>
      </c>
      <c r="T1091">
        <f>[1]!s_west_stdnetprofit($A1091,YEAR($B$1),$B$1,180)</f>
        <v>36062446</v>
      </c>
      <c r="U1091">
        <f>[1]!s_west_mediannetprofit($A1091,YEAR($B$1),$B$1,180)</f>
        <v>3640500000</v>
      </c>
      <c r="V1091">
        <f>[1]!s_west_maxnetprofit($A1091,YEAR($B$1),$B$1,180)</f>
        <v>3666000000</v>
      </c>
      <c r="W1091">
        <f>[1]!s_west_minnetprofit($A1091,YEAR($B$1),$B$1,180)</f>
        <v>3615000000</v>
      </c>
      <c r="X1091">
        <f>[1]!s_west_netprofit($A1091,YEAR($B$1)+1,$B$1,180)</f>
        <v>3804000000</v>
      </c>
      <c r="Y1091">
        <f>[1]!s_west_eps($A1091,YEAR($B$1)+1,$B$1,180)</f>
        <v>0.56819999217987105</v>
      </c>
      <c r="Z1091">
        <f>[1]!s_west_instnum_np($A1091,YEAR($B$1)+1,$B$1,180)</f>
        <v>2</v>
      </c>
      <c r="AA1091">
        <f>[1]!s_west_stdnetprofit($A1091,YEAR($B$1)+1,$B$1,180)</f>
        <v>62225397</v>
      </c>
      <c r="AB1091">
        <f>[1]!s_west_mediannetprofit($A1091,YEAR($B$1)+1,$B$1,180)</f>
        <v>3804000000</v>
      </c>
      <c r="AC1091">
        <f>[1]!s_west_maxnetprofit($A1091,YEAR($B$1)+1,$B$1,180)</f>
        <v>3848000000</v>
      </c>
      <c r="AD1091">
        <f>[1]!s_west_minnetprofit($A1091,YEAR($B$1)+1,$B$1,180)</f>
        <v>3760000000</v>
      </c>
      <c r="AE1091">
        <f>[1]!s_west_avgroe($A1091,YEAR($B$1),$B$1,180)</f>
        <v>11.710000038146999</v>
      </c>
      <c r="AF1091">
        <f>IFERROR([1]!s_info_indexweight($A1091,$B$1,"000016.SH"),"")</f>
        <v>0</v>
      </c>
      <c r="AG1091">
        <f>IFERROR([1]!s_info_indexweight($A1091,$B$1,"000300.SH"),"")</f>
        <v>0</v>
      </c>
      <c r="AH1091">
        <f>IFERROR([1]!s_info_indexweight($A1091,$B$1,"000905.SH"),"")</f>
        <v>0.17899999999999999</v>
      </c>
      <c r="AI1091">
        <f>IFERROR([1]!s_info_indexweight($A1091,$B$1,"000852.SH"),"")</f>
        <v>0</v>
      </c>
    </row>
    <row r="1092" spans="1:35">
      <c r="A1092" t="s">
        <v>1124</v>
      </c>
      <c r="B1092">
        <f>[1]!s_dq_close($A1092,$B$1,3)</f>
        <v>39.9</v>
      </c>
      <c r="C1092">
        <f>[1]!s_dq_volume($A1092,$B$1)</f>
        <v>67319297</v>
      </c>
      <c r="D1092">
        <f>[1]!s_dq_amount($A1092,$B$1)</f>
        <v>2750753856</v>
      </c>
      <c r="E1092">
        <f>[1]!s_dq_turn($A1092,$B$1)</f>
        <v>4.3218985559553502</v>
      </c>
      <c r="F1092">
        <f>[1]!S_VAL_MV($A1092,$B$1)</f>
        <v>62328488688.900002</v>
      </c>
      <c r="G1092">
        <f>[1]!s_val_ev($A1092,$B$1)</f>
        <v>62328488688.900002</v>
      </c>
      <c r="H1092">
        <f>[1]!s_val_ev1($A1092,$B$1)</f>
        <v>68404600940.199997</v>
      </c>
      <c r="I1092">
        <f>IFERROR([1]!s_mq_amount($A1092,$B$1),"")</f>
        <v>5175926989</v>
      </c>
      <c r="J1092">
        <f>[1]!s_val_pe_ttm($A1092,$B$1)</f>
        <v>54.961524963378899</v>
      </c>
      <c r="K1092">
        <f>[1]!s_val_pb_lf($A1092,$B$1)</f>
        <v>5.7286067008972203</v>
      </c>
      <c r="L1092">
        <f>[1]!s_val_dividendyield2($A1092,$B$1)</f>
        <v>0.45093629236361399</v>
      </c>
      <c r="M1092">
        <f>[1]!s_val_evtoebitda($A1092,$B$1)</f>
        <v>29.485115585121701</v>
      </c>
      <c r="N1092">
        <f>[1]!s_risk_betar24($A1092,$B$1)</f>
        <v>1.4039000272750899</v>
      </c>
      <c r="O1092">
        <f>[1]!s_profitnotice_changeratio($A1092,$B$1)</f>
        <v>0</v>
      </c>
      <c r="P1092">
        <f>IFERROR([1]!i_pq_pctchange($A1092,TEXT(DATE(YEAR($B$1),1,1),"yyyy-mm-dd"),$B$1),"")</f>
        <v>-18.3450088392885</v>
      </c>
      <c r="Q1092">
        <f>[1]!s_west_netprofit($A1092,YEAR($B$1),$B$1,180)</f>
        <v>1198065000</v>
      </c>
      <c r="R1092">
        <f>[1]!s_west_eps($A1092,YEAR($B$1),$B$1,180)</f>
        <v>0.76690000295639005</v>
      </c>
      <c r="S1092">
        <f>[1]!s_west_instnum_np($A1092,YEAR($B$1),$B$1,180)</f>
        <v>4</v>
      </c>
      <c r="T1092">
        <f>[1]!s_west_stdnetprofit($A1092,YEAR($B$1),$B$1,180)</f>
        <v>78263254</v>
      </c>
      <c r="U1092">
        <f>[1]!s_west_mediannetprofit($A1092,YEAR($B$1),$B$1,180)</f>
        <v>1227630000</v>
      </c>
      <c r="V1092">
        <f>[1]!s_west_maxnetprofit($A1092,YEAR($B$1),$B$1,180)</f>
        <v>1254000000</v>
      </c>
      <c r="W1092">
        <f>[1]!s_west_minnetprofit($A1092,YEAR($B$1),$B$1,180)</f>
        <v>1083000000</v>
      </c>
      <c r="X1092">
        <f>[1]!s_west_netprofit($A1092,YEAR($B$1)+1,$B$1,180)</f>
        <v>1439372500</v>
      </c>
      <c r="Y1092">
        <f>[1]!s_west_eps($A1092,YEAR($B$1)+1,$B$1,180)</f>
        <v>0.92140001058578502</v>
      </c>
      <c r="Z1092">
        <f>[1]!s_west_instnum_np($A1092,YEAR($B$1)+1,$B$1,180)</f>
        <v>4</v>
      </c>
      <c r="AA1092">
        <f>[1]!s_west_stdnetprofit($A1092,YEAR($B$1)+1,$B$1,180)</f>
        <v>131027383</v>
      </c>
      <c r="AB1092">
        <f>[1]!s_west_mediannetprofit($A1092,YEAR($B$1)+1,$B$1,180)</f>
        <v>1399745000</v>
      </c>
      <c r="AC1092">
        <f>[1]!s_west_maxnetprofit($A1092,YEAR($B$1)+1,$B$1,180)</f>
        <v>1620000000</v>
      </c>
      <c r="AD1092">
        <f>[1]!s_west_minnetprofit($A1092,YEAR($B$1)+1,$B$1,180)</f>
        <v>1338000000</v>
      </c>
      <c r="AE1092">
        <f>[1]!s_west_avgroe($A1092,YEAR($B$1),$B$1,180)</f>
        <v>10.199999809265099</v>
      </c>
      <c r="AF1092">
        <f>IFERROR([1]!s_info_indexweight($A1092,$B$1,"000016.SH"),"")</f>
        <v>0</v>
      </c>
      <c r="AG1092">
        <f>IFERROR([1]!s_info_indexweight($A1092,$B$1,"000300.SH"),"")</f>
        <v>0</v>
      </c>
      <c r="AH1092">
        <f>IFERROR([1]!s_info_indexweight($A1092,$B$1,"000905.SH"),"")</f>
        <v>0.40899999999999997</v>
      </c>
      <c r="AI1092">
        <f>IFERROR([1]!s_info_indexweight($A1092,$B$1,"000852.SH"),"")</f>
        <v>0</v>
      </c>
    </row>
    <row r="1093" spans="1:35">
      <c r="A1093" t="s">
        <v>1125</v>
      </c>
      <c r="B1093">
        <f>[1]!s_dq_close($A1093,$B$1,3)</f>
        <v>5.5</v>
      </c>
      <c r="C1093">
        <f>[1]!s_dq_volume($A1093,$B$1)</f>
        <v>17976500</v>
      </c>
      <c r="D1093">
        <f>[1]!s_dq_amount($A1093,$B$1)</f>
        <v>99182579</v>
      </c>
      <c r="E1093">
        <f>[1]!s_dq_turn($A1093,$B$1)</f>
        <v>0.43436302732917098</v>
      </c>
      <c r="F1093">
        <f>[1]!S_VAL_MV($A1093,$B$1)</f>
        <v>22762238906</v>
      </c>
      <c r="G1093">
        <f>[1]!s_val_ev($A1093,$B$1)</f>
        <v>22762238906</v>
      </c>
      <c r="H1093">
        <f>[1]!s_val_ev1($A1093,$B$1)</f>
        <v>23665565202.549999</v>
      </c>
      <c r="I1093">
        <f>IFERROR([1]!s_mq_amount($A1093,$B$1),"")</f>
        <v>242042602</v>
      </c>
      <c r="J1093">
        <f>[1]!s_val_pe_ttm($A1093,$B$1)</f>
        <v>15.7700309753418</v>
      </c>
      <c r="K1093">
        <f>[1]!s_val_pb_lf($A1093,$B$1)</f>
        <v>0.87380200624465898</v>
      </c>
      <c r="L1093">
        <f>[1]!s_val_dividendyield2($A1093,$B$1)</f>
        <v>0</v>
      </c>
      <c r="M1093">
        <f>[1]!s_val_evtoebitda($A1093,$B$1)</f>
        <v>3.1529864315350502</v>
      </c>
      <c r="N1093">
        <f>[1]!s_risk_betar24($A1093,$B$1)</f>
        <v>0.870500028133392</v>
      </c>
      <c r="O1093">
        <f>[1]!s_profitnotice_changeratio($A1093,$B$1)</f>
        <v>0</v>
      </c>
      <c r="P1093">
        <f>IFERROR([1]!i_pq_pctchange($A1093,TEXT(DATE(YEAR($B$1),1,1),"yyyy-mm-dd"),$B$1),"")</f>
        <v>-5.6603773584905603</v>
      </c>
      <c r="Q1093">
        <f>[1]!s_west_netprofit($A1093,YEAR($B$1),$B$1,180)</f>
        <v>2746666667</v>
      </c>
      <c r="R1093">
        <f>[1]!s_west_eps($A1093,YEAR($B$1),$B$1,180)</f>
        <v>0.66369998455047596</v>
      </c>
      <c r="S1093">
        <f>[1]!s_west_instnum_np($A1093,YEAR($B$1),$B$1,180)</f>
        <v>3</v>
      </c>
      <c r="T1093">
        <f>[1]!s_west_stdnetprofit($A1093,YEAR($B$1),$B$1,180)</f>
        <v>92007246</v>
      </c>
      <c r="U1093">
        <f>[1]!s_west_mediannetprofit($A1093,YEAR($B$1),$B$1,180)</f>
        <v>2748000000</v>
      </c>
      <c r="V1093">
        <f>[1]!s_west_maxnetprofit($A1093,YEAR($B$1),$B$1,180)</f>
        <v>2838000000</v>
      </c>
      <c r="W1093">
        <f>[1]!s_west_minnetprofit($A1093,YEAR($B$1),$B$1,180)</f>
        <v>2654000000</v>
      </c>
      <c r="X1093">
        <f>[1]!s_west_netprofit($A1093,YEAR($B$1)+1,$B$1,180)</f>
        <v>2935333333</v>
      </c>
      <c r="Y1093">
        <f>[1]!s_west_eps($A1093,YEAR($B$1)+1,$B$1,180)</f>
        <v>0.70929998159408603</v>
      </c>
      <c r="Z1093">
        <f>[1]!s_west_instnum_np($A1093,YEAR($B$1)+1,$B$1,180)</f>
        <v>3</v>
      </c>
      <c r="AA1093">
        <f>[1]!s_west_stdnetprofit($A1093,YEAR($B$1)+1,$B$1,180)</f>
        <v>206824402</v>
      </c>
      <c r="AB1093">
        <f>[1]!s_west_mediannetprofit($A1093,YEAR($B$1)+1,$B$1,180)</f>
        <v>2851000000</v>
      </c>
      <c r="AC1093">
        <f>[1]!s_west_maxnetprofit($A1093,YEAR($B$1)+1,$B$1,180)</f>
        <v>3171000000</v>
      </c>
      <c r="AD1093">
        <f>[1]!s_west_minnetprofit($A1093,YEAR($B$1)+1,$B$1,180)</f>
        <v>2784000000</v>
      </c>
      <c r="AE1093">
        <f>[1]!s_west_avgroe($A1093,YEAR($B$1),$B$1,180)</f>
        <v>9.3233003616333008</v>
      </c>
      <c r="AF1093">
        <f>IFERROR([1]!s_info_indexweight($A1093,$B$1,"000016.SH"),"")</f>
        <v>0</v>
      </c>
      <c r="AG1093">
        <f>IFERROR([1]!s_info_indexweight($A1093,$B$1,"000300.SH"),"")</f>
        <v>0</v>
      </c>
      <c r="AH1093">
        <f>IFERROR([1]!s_info_indexweight($A1093,$B$1,"000905.SH"),"")</f>
        <v>8.5000000000000006E-2</v>
      </c>
      <c r="AI1093">
        <f>IFERROR([1]!s_info_indexweight($A1093,$B$1,"000852.SH"),"")</f>
        <v>0</v>
      </c>
    </row>
    <row r="1094" spans="1:35">
      <c r="A1094" t="s">
        <v>1126</v>
      </c>
      <c r="B1094">
        <f>[1]!s_dq_close($A1094,$B$1,3)</f>
        <v>5.68</v>
      </c>
      <c r="C1094">
        <f>[1]!s_dq_volume($A1094,$B$1)</f>
        <v>40151600</v>
      </c>
      <c r="D1094">
        <f>[1]!s_dq_amount($A1094,$B$1)</f>
        <v>228713579</v>
      </c>
      <c r="E1094">
        <f>[1]!s_dq_turn($A1094,$B$1)</f>
        <v>0.90812888393394697</v>
      </c>
      <c r="F1094">
        <f>[1]!S_VAL_MV($A1094,$B$1)</f>
        <v>25113295264</v>
      </c>
      <c r="G1094">
        <f>[1]!s_val_ev($A1094,$B$1)</f>
        <v>25113295264</v>
      </c>
      <c r="H1094">
        <f>[1]!s_val_ev1($A1094,$B$1)</f>
        <v>26376154264</v>
      </c>
      <c r="I1094">
        <f>IFERROR([1]!s_mq_amount($A1094,$B$1),"")</f>
        <v>427669645</v>
      </c>
      <c r="J1094">
        <f>[1]!s_val_pe_ttm($A1094,$B$1)</f>
        <v>12.6704816818237</v>
      </c>
      <c r="K1094">
        <f>[1]!s_val_pb_lf($A1094,$B$1)</f>
        <v>0.86550635099411</v>
      </c>
      <c r="L1094">
        <f>[1]!s_val_dividendyield2($A1094,$B$1)</f>
        <v>0</v>
      </c>
      <c r="M1094">
        <f>[1]!s_val_evtoebitda($A1094,$B$1)</f>
        <v>4.8670740715937697</v>
      </c>
      <c r="N1094">
        <f>[1]!s_risk_betar24($A1094,$B$1)</f>
        <v>0.70190000534057595</v>
      </c>
      <c r="O1094">
        <f>[1]!s_profitnotice_changeratio($A1094,$B$1)</f>
        <v>0</v>
      </c>
      <c r="P1094">
        <f>IFERROR([1]!i_pq_pctchange($A1094,TEXT(DATE(YEAR($B$1),1,1),"yyyy-mm-dd"),$B$1),"")</f>
        <v>3.4608378870673899</v>
      </c>
      <c r="Q1094">
        <f>[1]!s_west_netprofit($A1094,YEAR($B$1),$B$1,180)</f>
        <v>2402333333</v>
      </c>
      <c r="R1094">
        <f>[1]!s_west_eps($A1094,YEAR($B$1),$B$1,180)</f>
        <v>0.54329997301101696</v>
      </c>
      <c r="S1094">
        <f>[1]!s_west_instnum_np($A1094,YEAR($B$1),$B$1,180)</f>
        <v>6</v>
      </c>
      <c r="T1094">
        <f>[1]!s_west_stdnetprofit($A1094,YEAR($B$1),$B$1,180)</f>
        <v>131437691</v>
      </c>
      <c r="U1094">
        <f>[1]!s_west_mediannetprofit($A1094,YEAR($B$1),$B$1,180)</f>
        <v>2365000000</v>
      </c>
      <c r="V1094">
        <f>[1]!s_west_maxnetprofit($A1094,YEAR($B$1),$B$1,180)</f>
        <v>2646000000</v>
      </c>
      <c r="W1094">
        <f>[1]!s_west_minnetprofit($A1094,YEAR($B$1),$B$1,180)</f>
        <v>2294000000</v>
      </c>
      <c r="X1094">
        <f>[1]!s_west_netprofit($A1094,YEAR($B$1)+1,$B$1,180)</f>
        <v>2696000000</v>
      </c>
      <c r="Y1094">
        <f>[1]!s_west_eps($A1094,YEAR($B$1)+1,$B$1,180)</f>
        <v>0.60979998111724898</v>
      </c>
      <c r="Z1094">
        <f>[1]!s_west_instnum_np($A1094,YEAR($B$1)+1,$B$1,180)</f>
        <v>6</v>
      </c>
      <c r="AA1094">
        <f>[1]!s_west_stdnetprofit($A1094,YEAR($B$1)+1,$B$1,180)</f>
        <v>102516340</v>
      </c>
      <c r="AB1094">
        <f>[1]!s_west_mediannetprofit($A1094,YEAR($B$1)+1,$B$1,180)</f>
        <v>2741500000</v>
      </c>
      <c r="AC1094">
        <f>[1]!s_west_maxnetprofit($A1094,YEAR($B$1)+1,$B$1,180)</f>
        <v>2775000000</v>
      </c>
      <c r="AD1094">
        <f>[1]!s_west_minnetprofit($A1094,YEAR($B$1)+1,$B$1,180)</f>
        <v>2517000000</v>
      </c>
      <c r="AE1094">
        <f>[1]!s_west_avgroe($A1094,YEAR($B$1),$B$1,180)</f>
        <v>8.4833002090454102</v>
      </c>
      <c r="AF1094">
        <f>IFERROR([1]!s_info_indexweight($A1094,$B$1,"000016.SH"),"")</f>
        <v>0</v>
      </c>
      <c r="AG1094">
        <f>IFERROR([1]!s_info_indexweight($A1094,$B$1,"000300.SH"),"")</f>
        <v>0</v>
      </c>
      <c r="AH1094">
        <f>IFERROR([1]!s_info_indexweight($A1094,$B$1,"000905.SH"),"")</f>
        <v>0.11799999999999999</v>
      </c>
      <c r="AI1094">
        <f>IFERROR([1]!s_info_indexweight($A1094,$B$1,"000852.SH"),"")</f>
        <v>0</v>
      </c>
    </row>
    <row r="1095" spans="1:35">
      <c r="A1095" t="s">
        <v>1127</v>
      </c>
      <c r="B1095">
        <f>[1]!s_dq_close($A1095,$B$1,3)</f>
        <v>75.349999999999994</v>
      </c>
      <c r="C1095">
        <f>[1]!s_dq_volume($A1095,$B$1)</f>
        <v>253251201</v>
      </c>
      <c r="D1095">
        <f>[1]!s_dq_amount($A1095,$B$1)</f>
        <v>19021217125</v>
      </c>
      <c r="E1095">
        <f>[1]!s_dq_turn($A1095,$B$1)</f>
        <v>14.152740524516901</v>
      </c>
      <c r="F1095">
        <f>[1]!S_VAL_MV($A1095,$B$1)</f>
        <v>134832387849.5</v>
      </c>
      <c r="G1095">
        <f>[1]!s_val_ev($A1095,$B$1)</f>
        <v>134832387849.5</v>
      </c>
      <c r="H1095">
        <f>[1]!s_val_ev1($A1095,$B$1)</f>
        <v>146925351902.29999</v>
      </c>
      <c r="I1095">
        <f>IFERROR([1]!s_mq_amount($A1095,$B$1),"")</f>
        <v>42194731759</v>
      </c>
      <c r="J1095">
        <f>[1]!s_val_pe_ttm($A1095,$B$1)</f>
        <v>81.610397338867202</v>
      </c>
      <c r="K1095">
        <f>[1]!s_val_pb_lf($A1095,$B$1)</f>
        <v>4.6872086524963397</v>
      </c>
      <c r="L1095">
        <f>[1]!s_val_dividendyield2($A1095,$B$1)</f>
        <v>0.19907100199071001</v>
      </c>
      <c r="M1095">
        <f>[1]!s_val_evtoebitda($A1095,$B$1)</f>
        <v>22.515665436748499</v>
      </c>
      <c r="N1095">
        <f>[1]!s_risk_betar24($A1095,$B$1)</f>
        <v>0.53219997882842995</v>
      </c>
      <c r="O1095">
        <f>[1]!s_profitnotice_changeratio($A1095,$B$1)</f>
        <v>0</v>
      </c>
      <c r="P1095">
        <f>IFERROR([1]!i_pq_pctchange($A1095,TEXT(DATE(YEAR($B$1),1,1),"yyyy-mm-dd"),$B$1),"")</f>
        <v>104.866775421425</v>
      </c>
      <c r="Q1095">
        <f>[1]!s_west_netprofit($A1095,YEAR($B$1),$B$1,180)</f>
        <v>2082562500</v>
      </c>
      <c r="R1095">
        <f>[1]!s_west_eps($A1095,YEAR($B$1),$B$1,180)</f>
        <v>1.1638000011444101</v>
      </c>
      <c r="S1095">
        <f>[1]!s_west_instnum_np($A1095,YEAR($B$1),$B$1,180)</f>
        <v>16</v>
      </c>
      <c r="T1095">
        <f>[1]!s_west_stdnetprofit($A1095,YEAR($B$1),$B$1,180)</f>
        <v>194686404</v>
      </c>
      <c r="U1095">
        <f>[1]!s_west_mediannetprofit($A1095,YEAR($B$1),$B$1,180)</f>
        <v>2027000000</v>
      </c>
      <c r="V1095">
        <f>[1]!s_west_maxnetprofit($A1095,YEAR($B$1),$B$1,180)</f>
        <v>2458000000</v>
      </c>
      <c r="W1095">
        <f>[1]!s_west_minnetprofit($A1095,YEAR($B$1),$B$1,180)</f>
        <v>1806000000</v>
      </c>
      <c r="X1095">
        <f>[1]!s_west_netprofit($A1095,YEAR($B$1)+1,$B$1,180)</f>
        <v>2712000000</v>
      </c>
      <c r="Y1095">
        <f>[1]!s_west_eps($A1095,YEAR($B$1)+1,$B$1,180)</f>
        <v>1.5155999660491899</v>
      </c>
      <c r="Z1095">
        <f>[1]!s_west_instnum_np($A1095,YEAR($B$1)+1,$B$1,180)</f>
        <v>16</v>
      </c>
      <c r="AA1095">
        <f>[1]!s_west_stdnetprofit($A1095,YEAR($B$1)+1,$B$1,180)</f>
        <v>471657079</v>
      </c>
      <c r="AB1095">
        <f>[1]!s_west_mediannetprofit($A1095,YEAR($B$1)+1,$B$1,180)</f>
        <v>2544500000</v>
      </c>
      <c r="AC1095">
        <f>[1]!s_west_maxnetprofit($A1095,YEAR($B$1)+1,$B$1,180)</f>
        <v>3542000000</v>
      </c>
      <c r="AD1095">
        <f>[1]!s_west_minnetprofit($A1095,YEAR($B$1)+1,$B$1,180)</f>
        <v>2106000000</v>
      </c>
      <c r="AE1095">
        <f>[1]!s_west_avgroe($A1095,YEAR($B$1),$B$1,180)</f>
        <v>6.6599998474121103</v>
      </c>
      <c r="AF1095">
        <f>IFERROR([1]!s_info_indexweight($A1095,$B$1,"000016.SH"),"")</f>
        <v>0</v>
      </c>
      <c r="AG1095">
        <f>IFERROR([1]!s_info_indexweight($A1095,$B$1,"000300.SH"),"")</f>
        <v>0.40949999999999998</v>
      </c>
      <c r="AH1095">
        <f>IFERROR([1]!s_info_indexweight($A1095,$B$1,"000905.SH"),"")</f>
        <v>0</v>
      </c>
      <c r="AI1095">
        <f>IFERROR([1]!s_info_indexweight($A1095,$B$1,"000852.SH"),"")</f>
        <v>0</v>
      </c>
    </row>
    <row r="1096" spans="1:35">
      <c r="A1096" t="s">
        <v>1128</v>
      </c>
      <c r="B1096">
        <f>[1]!s_dq_close($A1096,$B$1,3)</f>
        <v>20.13</v>
      </c>
      <c r="C1096">
        <f>[1]!s_dq_volume($A1096,$B$1)</f>
        <v>21729451</v>
      </c>
      <c r="D1096">
        <f>[1]!s_dq_amount($A1096,$B$1)</f>
        <v>439384529</v>
      </c>
      <c r="E1096">
        <f>[1]!s_dq_turn($A1096,$B$1)</f>
        <v>0.54327667047265205</v>
      </c>
      <c r="F1096">
        <f>[1]!S_VAL_MV($A1096,$B$1)</f>
        <v>106674960915.27</v>
      </c>
      <c r="G1096">
        <f>[1]!s_val_ev($A1096,$B$1)</f>
        <v>101566269184.23</v>
      </c>
      <c r="H1096">
        <f>[1]!s_val_ev1($A1096,$B$1)</f>
        <v>127757784907.23</v>
      </c>
      <c r="I1096">
        <f>IFERROR([1]!s_mq_amount($A1096,$B$1),"")</f>
        <v>1100044619</v>
      </c>
      <c r="J1096">
        <f>[1]!s_val_pe_ttm($A1096,$B$1)</f>
        <v>13.728235244751</v>
      </c>
      <c r="K1096">
        <f>[1]!s_val_pb_lf($A1096,$B$1)</f>
        <v>0.55035501718521096</v>
      </c>
      <c r="L1096">
        <f>[1]!s_val_dividendyield2($A1096,$B$1)</f>
        <v>4.6995161739800402</v>
      </c>
      <c r="M1096">
        <f>[1]!s_val_evtoebitda($A1096,$B$1)</f>
        <v>4.8868924852636999</v>
      </c>
      <c r="N1096">
        <f>[1]!s_risk_betar24($A1096,$B$1)</f>
        <v>1.0476000308990501</v>
      </c>
      <c r="O1096">
        <f>[1]!s_profitnotice_changeratio($A1096,$B$1)</f>
        <v>0</v>
      </c>
      <c r="P1096">
        <f>IFERROR([1]!i_pq_pctchange($A1096,TEXT(DATE(YEAR($B$1),1,1),"yyyy-mm-dd"),$B$1),"")</f>
        <v>-7.9139981701738398</v>
      </c>
      <c r="Q1096">
        <f>[1]!s_west_netprofit($A1096,YEAR($B$1),$B$1,180)</f>
        <v>8883002105</v>
      </c>
      <c r="R1096">
        <f>[1]!s_west_eps($A1096,YEAR($B$1),$B$1,180)</f>
        <v>1.6763000488281199</v>
      </c>
      <c r="S1096">
        <f>[1]!s_west_instnum_np($A1096,YEAR($B$1),$B$1,180)</f>
        <v>19</v>
      </c>
      <c r="T1096">
        <f>[1]!s_west_stdnetprofit($A1096,YEAR($B$1),$B$1,180)</f>
        <v>351646793</v>
      </c>
      <c r="U1096">
        <f>[1]!s_west_mediannetprofit($A1096,YEAR($B$1),$B$1,180)</f>
        <v>8975000000</v>
      </c>
      <c r="V1096">
        <f>[1]!s_west_maxnetprofit($A1096,YEAR($B$1),$B$1,180)</f>
        <v>9683000000</v>
      </c>
      <c r="W1096">
        <f>[1]!s_west_minnetprofit($A1096,YEAR($B$1),$B$1,180)</f>
        <v>8157000000</v>
      </c>
      <c r="X1096">
        <f>[1]!s_west_netprofit($A1096,YEAR($B$1)+1,$B$1,180)</f>
        <v>9975657895</v>
      </c>
      <c r="Y1096">
        <f>[1]!s_west_eps($A1096,YEAR($B$1)+1,$B$1,180)</f>
        <v>1.8824000358581501</v>
      </c>
      <c r="Z1096">
        <f>[1]!s_west_instnum_np($A1096,YEAR($B$1)+1,$B$1,180)</f>
        <v>19</v>
      </c>
      <c r="AA1096">
        <f>[1]!s_west_stdnetprofit($A1096,YEAR($B$1)+1,$B$1,180)</f>
        <v>679694418</v>
      </c>
      <c r="AB1096">
        <f>[1]!s_west_mediannetprofit($A1096,YEAR($B$1)+1,$B$1,180)</f>
        <v>9922000000</v>
      </c>
      <c r="AC1096">
        <f>[1]!s_west_maxnetprofit($A1096,YEAR($B$1)+1,$B$1,180)</f>
        <v>11359000000</v>
      </c>
      <c r="AD1096">
        <f>[1]!s_west_minnetprofit($A1096,YEAR($B$1)+1,$B$1,180)</f>
        <v>8461000000</v>
      </c>
      <c r="AE1096">
        <f>[1]!s_west_avgroe($A1096,YEAR($B$1),$B$1,180)</f>
        <v>4.5211000442504901</v>
      </c>
      <c r="AF1096">
        <f>IFERROR([1]!s_info_indexweight($A1096,$B$1,"000016.SH"),"")</f>
        <v>0</v>
      </c>
      <c r="AG1096">
        <f>IFERROR([1]!s_info_indexweight($A1096,$B$1,"000300.SH"),"")</f>
        <v>0.18429999999999999</v>
      </c>
      <c r="AH1096">
        <f>IFERROR([1]!s_info_indexweight($A1096,$B$1,"000905.SH"),"")</f>
        <v>0</v>
      </c>
      <c r="AI1096">
        <f>IFERROR([1]!s_info_indexweight($A1096,$B$1,"000852.SH"),"")</f>
        <v>0</v>
      </c>
    </row>
    <row r="1097" spans="1:35">
      <c r="A1097" t="s">
        <v>1129</v>
      </c>
      <c r="B1097">
        <f>[1]!s_dq_close($A1097,$B$1,3)</f>
        <v>4.99</v>
      </c>
      <c r="C1097">
        <f>[1]!s_dq_volume($A1097,$B$1)</f>
        <v>41347085</v>
      </c>
      <c r="D1097">
        <f>[1]!s_dq_amount($A1097,$B$1)</f>
        <v>206165440</v>
      </c>
      <c r="E1097">
        <f>[1]!s_dq_turn($A1097,$B$1)</f>
        <v>2.9172359558346601</v>
      </c>
      <c r="F1097">
        <f>[1]!S_VAL_MV($A1097,$B$1)</f>
        <v>7072515123</v>
      </c>
      <c r="G1097">
        <f>[1]!s_val_ev($A1097,$B$1)</f>
        <v>7072515123</v>
      </c>
      <c r="H1097">
        <f>[1]!s_val_ev1($A1097,$B$1)</f>
        <v>9079109347.6900005</v>
      </c>
      <c r="I1097">
        <f>IFERROR([1]!s_mq_amount($A1097,$B$1),"")</f>
        <v>383373000</v>
      </c>
      <c r="J1097">
        <f>[1]!s_val_pe_ttm($A1097,$B$1)</f>
        <v>-9.4379587173461896</v>
      </c>
      <c r="K1097">
        <f>[1]!s_val_pb_lf($A1097,$B$1)</f>
        <v>1.40340948104858</v>
      </c>
      <c r="L1097">
        <f>[1]!s_val_dividendyield2($A1097,$B$1)</f>
        <v>0.29635942992666497</v>
      </c>
      <c r="M1097">
        <f>[1]!s_val_evtoebitda($A1097,$B$1)</f>
        <v>-120.71808425627501</v>
      </c>
      <c r="N1097">
        <f>[1]!s_risk_betar24($A1097,$B$1)</f>
        <v>1.00020003318787</v>
      </c>
      <c r="O1097">
        <f>[1]!s_profitnotice_changeratio($A1097,$B$1)</f>
        <v>0</v>
      </c>
      <c r="P1097">
        <f>IFERROR([1]!i_pq_pctchange($A1097,TEXT(DATE(YEAR($B$1),1,1),"yyyy-mm-dd"),$B$1),"")</f>
        <v>-11.3676731793961</v>
      </c>
      <c r="Q1097">
        <f>[1]!s_west_netprofit($A1097,YEAR($B$1),$B$1,180)</f>
        <v>139675000</v>
      </c>
      <c r="R1097">
        <f>[1]!s_west_eps($A1097,YEAR($B$1),$B$1,180)</f>
        <v>9.8499998450279194E-2</v>
      </c>
      <c r="S1097">
        <f>[1]!s_west_instnum_np($A1097,YEAR($B$1),$B$1,180)</f>
        <v>2</v>
      </c>
      <c r="T1097">
        <f>[1]!s_west_stdnetprofit($A1097,YEAR($B$1),$B$1,180)</f>
        <v>37724147</v>
      </c>
      <c r="U1097">
        <f>[1]!s_west_mediannetprofit($A1097,YEAR($B$1),$B$1,180)</f>
        <v>139675000</v>
      </c>
      <c r="V1097">
        <f>[1]!s_west_maxnetprofit($A1097,YEAR($B$1),$B$1,180)</f>
        <v>166350000</v>
      </c>
      <c r="W1097">
        <f>[1]!s_west_minnetprofit($A1097,YEAR($B$1),$B$1,180)</f>
        <v>113000000</v>
      </c>
      <c r="X1097">
        <f>[1]!s_west_netprofit($A1097,YEAR($B$1)+1,$B$1,180)</f>
        <v>460105000</v>
      </c>
      <c r="Y1097">
        <f>[1]!s_west_eps($A1097,YEAR($B$1)+1,$B$1,180)</f>
        <v>0.32460001111030601</v>
      </c>
      <c r="Z1097">
        <f>[1]!s_west_instnum_np($A1097,YEAR($B$1)+1,$B$1,180)</f>
        <v>2</v>
      </c>
      <c r="AA1097">
        <f>[1]!s_west_stdnetprofit($A1097,YEAR($B$1)+1,$B$1,180)</f>
        <v>86415520</v>
      </c>
      <c r="AB1097">
        <f>[1]!s_west_mediannetprofit($A1097,YEAR($B$1)+1,$B$1,180)</f>
        <v>460105000</v>
      </c>
      <c r="AC1097">
        <f>[1]!s_west_maxnetprofit($A1097,YEAR($B$1)+1,$B$1,180)</f>
        <v>521210000</v>
      </c>
      <c r="AD1097">
        <f>[1]!s_west_minnetprofit($A1097,YEAR($B$1)+1,$B$1,180)</f>
        <v>399000000</v>
      </c>
      <c r="AE1097">
        <f>[1]!s_west_avgroe($A1097,YEAR($B$1),$B$1,180)</f>
        <v>2.6800000667571999</v>
      </c>
      <c r="AF1097">
        <f>IFERROR([1]!s_info_indexweight($A1097,$B$1,"000016.SH"),"")</f>
        <v>0</v>
      </c>
      <c r="AG1097">
        <f>IFERROR([1]!s_info_indexweight($A1097,$B$1,"000300.SH"),"")</f>
        <v>0</v>
      </c>
      <c r="AH1097">
        <f>IFERROR([1]!s_info_indexweight($A1097,$B$1,"000905.SH"),"")</f>
        <v>0</v>
      </c>
      <c r="AI1097">
        <f>IFERROR([1]!s_info_indexweight($A1097,$B$1,"000852.SH"),"")</f>
        <v>5.5E-2</v>
      </c>
    </row>
    <row r="1098" spans="1:35">
      <c r="A1098" t="s">
        <v>1130</v>
      </c>
      <c r="B1098">
        <f>[1]!s_dq_close($A1098,$B$1,3)</f>
        <v>13.37</v>
      </c>
      <c r="C1098">
        <f>[1]!s_dq_volume($A1098,$B$1)</f>
        <v>4294730</v>
      </c>
      <c r="D1098">
        <f>[1]!s_dq_amount($A1098,$B$1)</f>
        <v>57899066</v>
      </c>
      <c r="E1098">
        <f>[1]!s_dq_turn($A1098,$B$1)</f>
        <v>0.70794833763519105</v>
      </c>
      <c r="F1098">
        <f>[1]!S_VAL_MV($A1098,$B$1)</f>
        <v>8110837620.1300001</v>
      </c>
      <c r="G1098">
        <f>[1]!s_val_ev($A1098,$B$1)</f>
        <v>8110837620.1300001</v>
      </c>
      <c r="H1098">
        <f>[1]!s_val_ev1($A1098,$B$1)</f>
        <v>9271167261.4400005</v>
      </c>
      <c r="I1098">
        <f>IFERROR([1]!s_mq_amount($A1098,$B$1),"")</f>
        <v>126989594</v>
      </c>
      <c r="J1098">
        <f>[1]!s_val_pe_ttm($A1098,$B$1)</f>
        <v>16.5548610687256</v>
      </c>
      <c r="K1098">
        <f>[1]!s_val_pb_lf($A1098,$B$1)</f>
        <v>1.03286969661713</v>
      </c>
      <c r="L1098">
        <f>[1]!s_val_dividendyield2($A1098,$B$1)</f>
        <v>3.7399214940162802</v>
      </c>
      <c r="M1098">
        <f>[1]!s_val_evtoebitda($A1098,$B$1)</f>
        <v>6.9293133124553297</v>
      </c>
      <c r="N1098">
        <f>[1]!s_risk_betar24($A1098,$B$1)</f>
        <v>0.78090000152587902</v>
      </c>
      <c r="O1098">
        <f>[1]!s_profitnotice_changeratio($A1098,$B$1)</f>
        <v>0</v>
      </c>
      <c r="P1098">
        <f>IFERROR([1]!i_pq_pctchange($A1098,TEXT(DATE(YEAR($B$1),1,1),"yyyy-mm-dd"),$B$1),"")</f>
        <v>-7.1527777777777901</v>
      </c>
      <c r="Q1098">
        <f>[1]!s_west_netprofit($A1098,YEAR($B$1),$B$1,180)</f>
        <v>638730000</v>
      </c>
      <c r="R1098">
        <f>[1]!s_west_eps($A1098,YEAR($B$1),$B$1,180)</f>
        <v>1.05270004272461</v>
      </c>
      <c r="S1098">
        <f>[1]!s_west_instnum_np($A1098,YEAR($B$1),$B$1,180)</f>
        <v>3</v>
      </c>
      <c r="T1098">
        <f>[1]!s_west_stdnetprofit($A1098,YEAR($B$1),$B$1,180)</f>
        <v>137186875</v>
      </c>
      <c r="U1098">
        <f>[1]!s_west_mediannetprofit($A1098,YEAR($B$1),$B$1,180)</f>
        <v>575000000</v>
      </c>
      <c r="V1098">
        <f>[1]!s_west_maxnetprofit($A1098,YEAR($B$1),$B$1,180)</f>
        <v>796190000</v>
      </c>
      <c r="W1098">
        <f>[1]!s_west_minnetprofit($A1098,YEAR($B$1),$B$1,180)</f>
        <v>545000000</v>
      </c>
      <c r="X1098">
        <f>[1]!s_west_netprofit($A1098,YEAR($B$1)+1,$B$1,180)</f>
        <v>701103333</v>
      </c>
      <c r="Y1098">
        <f>[1]!s_west_eps($A1098,YEAR($B$1)+1,$B$1,180)</f>
        <v>1.15550005435944</v>
      </c>
      <c r="Z1098">
        <f>[1]!s_west_instnum_np($A1098,YEAR($B$1)+1,$B$1,180)</f>
        <v>3</v>
      </c>
      <c r="AA1098">
        <f>[1]!s_west_stdnetprofit($A1098,YEAR($B$1)+1,$B$1,180)</f>
        <v>178779087</v>
      </c>
      <c r="AB1098">
        <f>[1]!s_west_mediannetprofit($A1098,YEAR($B$1)+1,$B$1,180)</f>
        <v>631000000</v>
      </c>
      <c r="AC1098">
        <f>[1]!s_west_maxnetprofit($A1098,YEAR($B$1)+1,$B$1,180)</f>
        <v>904310000</v>
      </c>
      <c r="AD1098">
        <f>[1]!s_west_minnetprofit($A1098,YEAR($B$1)+1,$B$1,180)</f>
        <v>568000000</v>
      </c>
      <c r="AE1098">
        <f>[1]!s_west_avgroe($A1098,YEAR($B$1),$B$1,180)</f>
        <v>7.6399998664856001</v>
      </c>
      <c r="AF1098">
        <f>IFERROR([1]!s_info_indexweight($A1098,$B$1,"000016.SH"),"")</f>
        <v>0</v>
      </c>
      <c r="AG1098">
        <f>IFERROR([1]!s_info_indexweight($A1098,$B$1,"000300.SH"),"")</f>
        <v>0</v>
      </c>
      <c r="AH1098">
        <f>IFERROR([1]!s_info_indexweight($A1098,$B$1,"000905.SH"),"")</f>
        <v>0</v>
      </c>
      <c r="AI1098">
        <f>IFERROR([1]!s_info_indexweight($A1098,$B$1,"000852.SH"),"")</f>
        <v>7.0000000000000007E-2</v>
      </c>
    </row>
    <row r="1099" spans="1:35">
      <c r="A1099" t="s">
        <v>1131</v>
      </c>
      <c r="B1099">
        <f>[1]!s_dq_close($A1099,$B$1,3)</f>
        <v>11.28</v>
      </c>
      <c r="C1099">
        <f>[1]!s_dq_volume($A1099,$B$1)</f>
        <v>90766105</v>
      </c>
      <c r="D1099">
        <f>[1]!s_dq_amount($A1099,$B$1)</f>
        <v>1022149522</v>
      </c>
      <c r="E1099">
        <f>[1]!s_dq_turn($A1099,$B$1)</f>
        <v>2.65631178885099</v>
      </c>
      <c r="F1099">
        <f>[1]!S_VAL_MV($A1099,$B$1)</f>
        <v>38543730773.519997</v>
      </c>
      <c r="G1099">
        <f>[1]!s_val_ev($A1099,$B$1)</f>
        <v>38543730773.519997</v>
      </c>
      <c r="H1099">
        <f>[1]!s_val_ev1($A1099,$B$1)</f>
        <v>43543528204.519997</v>
      </c>
      <c r="I1099">
        <f>IFERROR([1]!s_mq_amount($A1099,$B$1),"")</f>
        <v>2129753174</v>
      </c>
      <c r="J1099">
        <f>[1]!s_val_pe_ttm($A1099,$B$1)</f>
        <v>-28.011062622070298</v>
      </c>
      <c r="K1099">
        <f>[1]!s_val_pb_lf($A1099,$B$1)</f>
        <v>5.5897378921508798</v>
      </c>
      <c r="L1099">
        <f>[1]!s_val_dividendyield2($A1099,$B$1)</f>
        <v>0</v>
      </c>
      <c r="M1099">
        <f>[1]!s_val_evtoebitda($A1099,$B$1)</f>
        <v>217.88391922564401</v>
      </c>
      <c r="N1099">
        <f>[1]!s_risk_betar24($A1099,$B$1)</f>
        <v>1.9250999689102199</v>
      </c>
      <c r="O1099">
        <f>[1]!s_profitnotice_changeratio($A1099,$B$1)</f>
        <v>0</v>
      </c>
      <c r="P1099">
        <f>IFERROR([1]!i_pq_pctchange($A1099,TEXT(DATE(YEAR($B$1),1,1),"yyyy-mm-dd"),$B$1),"")</f>
        <v>-14.932126696832601</v>
      </c>
      <c r="Q1099">
        <f>[1]!s_west_netprofit($A1099,YEAR($B$1),$B$1,180)</f>
        <v>2028571</v>
      </c>
      <c r="R1099">
        <f>[1]!s_west_eps($A1099,YEAR($B$1),$B$1,180)</f>
        <v>6.00000028498471E-4</v>
      </c>
      <c r="S1099">
        <f>[1]!s_west_instnum_np($A1099,YEAR($B$1),$B$1,180)</f>
        <v>7</v>
      </c>
      <c r="T1099">
        <f>[1]!s_west_stdnetprofit($A1099,YEAR($B$1),$B$1,180)</f>
        <v>293297015</v>
      </c>
      <c r="U1099">
        <f>[1]!s_west_mediannetprofit($A1099,YEAR($B$1),$B$1,180)</f>
        <v>68000000</v>
      </c>
      <c r="V1099">
        <f>[1]!s_west_maxnetprofit($A1099,YEAR($B$1),$B$1,180)</f>
        <v>242000000</v>
      </c>
      <c r="W1099">
        <f>[1]!s_west_minnetprofit($A1099,YEAR($B$1),$B$1,180)</f>
        <v>-601000000</v>
      </c>
      <c r="X1099">
        <f>[1]!s_west_netprofit($A1099,YEAR($B$1)+1,$B$1,180)</f>
        <v>377131429</v>
      </c>
      <c r="Y1099">
        <f>[1]!s_west_eps($A1099,YEAR($B$1)+1,$B$1,180)</f>
        <v>0.110399998724461</v>
      </c>
      <c r="Z1099">
        <f>[1]!s_west_instnum_np($A1099,YEAR($B$1)+1,$B$1,180)</f>
        <v>7</v>
      </c>
      <c r="AA1099">
        <f>[1]!s_west_stdnetprofit($A1099,YEAR($B$1)+1,$B$1,180)</f>
        <v>299226025</v>
      </c>
      <c r="AB1099">
        <f>[1]!s_west_mediannetprofit($A1099,YEAR($B$1)+1,$B$1,180)</f>
        <v>294000000</v>
      </c>
      <c r="AC1099">
        <f>[1]!s_west_maxnetprofit($A1099,YEAR($B$1)+1,$B$1,180)</f>
        <v>731000000</v>
      </c>
      <c r="AD1099">
        <f>[1]!s_west_minnetprofit($A1099,YEAR($B$1)+1,$B$1,180)</f>
        <v>27000000</v>
      </c>
      <c r="AE1099">
        <f>[1]!s_west_avgroe($A1099,YEAR($B$1),$B$1,180)</f>
        <v>-2.8999999631196299E-3</v>
      </c>
      <c r="AF1099">
        <f>IFERROR([1]!s_info_indexweight($A1099,$B$1,"000016.SH"),"")</f>
        <v>0</v>
      </c>
      <c r="AG1099">
        <f>IFERROR([1]!s_info_indexweight($A1099,$B$1,"000300.SH"),"")</f>
        <v>8.8400000000000006E-2</v>
      </c>
      <c r="AH1099">
        <f>IFERROR([1]!s_info_indexweight($A1099,$B$1,"000905.SH"),"")</f>
        <v>0</v>
      </c>
      <c r="AI1099">
        <f>IFERROR([1]!s_info_indexweight($A1099,$B$1,"000852.SH"),"")</f>
        <v>0</v>
      </c>
    </row>
    <row r="1100" spans="1:35">
      <c r="A1100" t="s">
        <v>1132</v>
      </c>
      <c r="B1100">
        <f>[1]!s_dq_close($A1100,$B$1,3)</f>
        <v>7.55</v>
      </c>
      <c r="C1100">
        <f>[1]!s_dq_volume($A1100,$B$1)</f>
        <v>106134563</v>
      </c>
      <c r="D1100">
        <f>[1]!s_dq_amount($A1100,$B$1)</f>
        <v>795631314</v>
      </c>
      <c r="E1100">
        <f>[1]!s_dq_turn($A1100,$B$1)</f>
        <v>2.6481306313680402</v>
      </c>
      <c r="F1100">
        <f>[1]!S_VAL_MV($A1100,$B$1)</f>
        <v>30259683610.700001</v>
      </c>
      <c r="G1100">
        <f>[1]!s_val_ev($A1100,$B$1)</f>
        <v>30259683610.700001</v>
      </c>
      <c r="H1100">
        <f>[1]!s_val_ev1($A1100,$B$1)</f>
        <v>33520294113.630001</v>
      </c>
      <c r="I1100">
        <f>IFERROR([1]!s_mq_amount($A1100,$B$1),"")</f>
        <v>1727959047</v>
      </c>
      <c r="J1100">
        <f>[1]!s_val_pe_ttm($A1100,$B$1)</f>
        <v>13.702277183532701</v>
      </c>
      <c r="K1100">
        <f>[1]!s_val_pb_lf($A1100,$B$1)</f>
        <v>1.75581431388855</v>
      </c>
      <c r="L1100">
        <f>[1]!s_val_dividendyield2($A1100,$B$1)</f>
        <v>2.3178807947019902</v>
      </c>
      <c r="M1100">
        <f>[1]!s_val_evtoebitda($A1100,$B$1)</f>
        <v>10.792896504364601</v>
      </c>
      <c r="N1100">
        <f>[1]!s_risk_betar24($A1100,$B$1)</f>
        <v>1.7695000171661399</v>
      </c>
      <c r="O1100">
        <f>[1]!s_profitnotice_changeratio($A1100,$B$1)</f>
        <v>0</v>
      </c>
      <c r="P1100">
        <f>IFERROR([1]!i_pq_pctchange($A1100,TEXT(DATE(YEAR($B$1),1,1),"yyyy-mm-dd"),$B$1),"")</f>
        <v>-1.5220301890902601</v>
      </c>
      <c r="Q1100">
        <f>[1]!s_west_netprofit($A1100,YEAR($B$1),$B$1,180)</f>
        <v>3528986000</v>
      </c>
      <c r="R1100">
        <f>[1]!s_west_eps($A1100,YEAR($B$1),$B$1,180)</f>
        <v>0.88050001859664895</v>
      </c>
      <c r="S1100">
        <f>[1]!s_west_instnum_np($A1100,YEAR($B$1),$B$1,180)</f>
        <v>5</v>
      </c>
      <c r="T1100">
        <f>[1]!s_west_stdnetprofit($A1100,YEAR($B$1),$B$1,180)</f>
        <v>629084649</v>
      </c>
      <c r="U1100">
        <f>[1]!s_west_mediannetprofit($A1100,YEAR($B$1),$B$1,180)</f>
        <v>3721000000</v>
      </c>
      <c r="V1100">
        <f>[1]!s_west_maxnetprofit($A1100,YEAR($B$1),$B$1,180)</f>
        <v>4007000000</v>
      </c>
      <c r="W1100">
        <f>[1]!s_west_minnetprofit($A1100,YEAR($B$1),$B$1,180)</f>
        <v>2472000000</v>
      </c>
      <c r="X1100">
        <f>[1]!s_west_netprofit($A1100,YEAR($B$1)+1,$B$1,180)</f>
        <v>4024832000</v>
      </c>
      <c r="Y1100">
        <f>[1]!s_west_eps($A1100,YEAR($B$1)+1,$B$1,180)</f>
        <v>1.00419998168945</v>
      </c>
      <c r="Z1100">
        <f>[1]!s_west_instnum_np($A1100,YEAR($B$1)+1,$B$1,180)</f>
        <v>5</v>
      </c>
      <c r="AA1100">
        <f>[1]!s_west_stdnetprofit($A1100,YEAR($B$1)+1,$B$1,180)</f>
        <v>757739098</v>
      </c>
      <c r="AB1100">
        <f>[1]!s_west_mediannetprofit($A1100,YEAR($B$1)+1,$B$1,180)</f>
        <v>4324000000</v>
      </c>
      <c r="AC1100">
        <f>[1]!s_west_maxnetprofit($A1100,YEAR($B$1)+1,$B$1,180)</f>
        <v>4567000000</v>
      </c>
      <c r="AD1100">
        <f>[1]!s_west_minnetprofit($A1100,YEAR($B$1)+1,$B$1,180)</f>
        <v>2689000000</v>
      </c>
      <c r="AE1100">
        <f>[1]!s_west_avgroe($A1100,YEAR($B$1),$B$1,180)</f>
        <v>17.899999618530298</v>
      </c>
      <c r="AF1100">
        <f>IFERROR([1]!s_info_indexweight($A1100,$B$1,"000016.SH"),"")</f>
        <v>0</v>
      </c>
      <c r="AG1100">
        <f>IFERROR([1]!s_info_indexweight($A1100,$B$1,"000300.SH"),"")</f>
        <v>0</v>
      </c>
      <c r="AH1100">
        <f>IFERROR([1]!s_info_indexweight($A1100,$B$1,"000905.SH"),"")</f>
        <v>0</v>
      </c>
      <c r="AI1100">
        <f>IFERROR([1]!s_info_indexweight($A1100,$B$1,"000852.SH"),"")</f>
        <v>0.21099999999999999</v>
      </c>
    </row>
    <row r="1101" spans="1:35">
      <c r="A1101" t="s">
        <v>1133</v>
      </c>
      <c r="B1101">
        <f>[1]!s_dq_close($A1101,$B$1,3)</f>
        <v>13.09</v>
      </c>
      <c r="C1101">
        <f>[1]!s_dq_volume($A1101,$B$1)</f>
        <v>71884738</v>
      </c>
      <c r="D1101">
        <f>[1]!s_dq_amount($A1101,$B$1)</f>
        <v>941385993</v>
      </c>
      <c r="E1101">
        <f>[1]!s_dq_turn($A1101,$B$1)</f>
        <v>5.3263852387098698</v>
      </c>
      <c r="F1101">
        <f>[1]!S_VAL_MV($A1101,$B$1)</f>
        <v>17666225371.41</v>
      </c>
      <c r="G1101">
        <f>[1]!s_val_ev($A1101,$B$1)</f>
        <v>17666225371.41</v>
      </c>
      <c r="H1101">
        <f>[1]!s_val_ev1($A1101,$B$1)</f>
        <v>21175028870.009998</v>
      </c>
      <c r="I1101">
        <f>IFERROR([1]!s_mq_amount($A1101,$B$1),"")</f>
        <v>1700618440</v>
      </c>
      <c r="J1101">
        <f>[1]!s_val_pe_ttm($A1101,$B$1)</f>
        <v>84.122711181640597</v>
      </c>
      <c r="K1101">
        <f>[1]!s_val_pb_lf($A1101,$B$1)</f>
        <v>1.4072836637496899</v>
      </c>
      <c r="L1101">
        <f>[1]!s_val_dividendyield2($A1101,$B$1)</f>
        <v>0.76394194041252905</v>
      </c>
      <c r="M1101">
        <f>[1]!s_val_evtoebitda($A1101,$B$1)</f>
        <v>17.551539446897198</v>
      </c>
      <c r="N1101">
        <f>[1]!s_risk_betar24($A1101,$B$1)</f>
        <v>1.6319999694824201</v>
      </c>
      <c r="O1101">
        <f>[1]!s_profitnotice_changeratio($A1101,$B$1)</f>
        <v>0</v>
      </c>
      <c r="P1101">
        <f>IFERROR([1]!i_pq_pctchange($A1101,TEXT(DATE(YEAR($B$1),1,1),"yyyy-mm-dd"),$B$1),"")</f>
        <v>14.1238012205754</v>
      </c>
      <c r="Q1101">
        <f>[1]!s_west_netprofit($A1101,YEAR($B$1),$B$1,180)</f>
        <v>664982857</v>
      </c>
      <c r="R1101">
        <f>[1]!s_west_eps($A1101,YEAR($B$1),$B$1,180)</f>
        <v>0.49270001053810097</v>
      </c>
      <c r="S1101">
        <f>[1]!s_west_instnum_np($A1101,YEAR($B$1),$B$1,180)</f>
        <v>7</v>
      </c>
      <c r="T1101">
        <f>[1]!s_west_stdnetprofit($A1101,YEAR($B$1),$B$1,180)</f>
        <v>95310095</v>
      </c>
      <c r="U1101">
        <f>[1]!s_west_mediannetprofit($A1101,YEAR($B$1),$B$1,180)</f>
        <v>637930000</v>
      </c>
      <c r="V1101">
        <f>[1]!s_west_maxnetprofit($A1101,YEAR($B$1),$B$1,180)</f>
        <v>878000000</v>
      </c>
      <c r="W1101">
        <f>[1]!s_west_minnetprofit($A1101,YEAR($B$1),$B$1,180)</f>
        <v>601950000</v>
      </c>
      <c r="X1101">
        <f>[1]!s_west_netprofit($A1101,YEAR($B$1)+1,$B$1,180)</f>
        <v>1001340000</v>
      </c>
      <c r="Y1101">
        <f>[1]!s_west_eps($A1101,YEAR($B$1)+1,$B$1,180)</f>
        <v>0.74190002679824796</v>
      </c>
      <c r="Z1101">
        <f>[1]!s_west_instnum_np($A1101,YEAR($B$1)+1,$B$1,180)</f>
        <v>7</v>
      </c>
      <c r="AA1101">
        <f>[1]!s_west_stdnetprofit($A1101,YEAR($B$1)+1,$B$1,180)</f>
        <v>139168102</v>
      </c>
      <c r="AB1101">
        <f>[1]!s_west_mediannetprofit($A1101,YEAR($B$1)+1,$B$1,180)</f>
        <v>969000000</v>
      </c>
      <c r="AC1101">
        <f>[1]!s_west_maxnetprofit($A1101,YEAR($B$1)+1,$B$1,180)</f>
        <v>1297000000</v>
      </c>
      <c r="AD1101">
        <f>[1]!s_west_minnetprofit($A1101,YEAR($B$1)+1,$B$1,180)</f>
        <v>884590000</v>
      </c>
      <c r="AE1101">
        <f>[1]!s_west_avgroe($A1101,YEAR($B$1),$B$1,180)</f>
        <v>5.1813998222351101</v>
      </c>
      <c r="AF1101">
        <f>IFERROR([1]!s_info_indexweight($A1101,$B$1,"000016.SH"),"")</f>
        <v>0</v>
      </c>
      <c r="AG1101">
        <f>IFERROR([1]!s_info_indexweight($A1101,$B$1,"000300.SH"),"")</f>
        <v>0</v>
      </c>
      <c r="AH1101">
        <f>IFERROR([1]!s_info_indexweight($A1101,$B$1,"000905.SH"),"")</f>
        <v>0</v>
      </c>
      <c r="AI1101">
        <f>IFERROR([1]!s_info_indexweight($A1101,$B$1,"000852.SH"),"")</f>
        <v>0.123</v>
      </c>
    </row>
    <row r="1102" spans="1:35">
      <c r="A1102" t="s">
        <v>1134</v>
      </c>
      <c r="B1102">
        <f>[1]!s_dq_close($A1102,$B$1,3)</f>
        <v>7.03</v>
      </c>
      <c r="C1102">
        <f>[1]!s_dq_volume($A1102,$B$1)</f>
        <v>8022982</v>
      </c>
      <c r="D1102">
        <f>[1]!s_dq_amount($A1102,$B$1)</f>
        <v>56739721</v>
      </c>
      <c r="E1102">
        <f>[1]!s_dq_turn($A1102,$B$1)</f>
        <v>0.58202697130062997</v>
      </c>
      <c r="F1102">
        <f>[1]!S_VAL_MV($A1102,$B$1)</f>
        <v>9690670553.8899994</v>
      </c>
      <c r="G1102">
        <f>[1]!s_val_ev($A1102,$B$1)</f>
        <v>9690670553.8899994</v>
      </c>
      <c r="H1102">
        <f>[1]!s_val_ev1($A1102,$B$1)</f>
        <v>13597075289.889999</v>
      </c>
      <c r="I1102">
        <f>IFERROR([1]!s_mq_amount($A1102,$B$1),"")</f>
        <v>121179371</v>
      </c>
      <c r="J1102">
        <f>[1]!s_val_pe_ttm($A1102,$B$1)</f>
        <v>-43.338779449462898</v>
      </c>
      <c r="K1102">
        <f>[1]!s_val_pb_lf($A1102,$B$1)</f>
        <v>1.05427050590515</v>
      </c>
      <c r="L1102">
        <f>[1]!s_val_dividendyield2($A1102,$B$1)</f>
        <v>2.2759601706970098</v>
      </c>
      <c r="M1102">
        <f>[1]!s_val_evtoebitda($A1102,$B$1)</f>
        <v>8.3293826576211707</v>
      </c>
      <c r="N1102">
        <f>[1]!s_risk_betar24($A1102,$B$1)</f>
        <v>0.97689998149871804</v>
      </c>
      <c r="O1102">
        <f>[1]!s_profitnotice_changeratio($A1102,$B$1)</f>
        <v>0</v>
      </c>
      <c r="P1102">
        <f>IFERROR([1]!i_pq_pctchange($A1102,TEXT(DATE(YEAR($B$1),1,1),"yyyy-mm-dd"),$B$1),"")</f>
        <v>-13.1025957972806</v>
      </c>
      <c r="Q1102">
        <f>[1]!s_west_netprofit($A1102,YEAR($B$1),$B$1,180)</f>
        <v>395323333</v>
      </c>
      <c r="R1102">
        <f>[1]!s_west_eps($A1102,YEAR($B$1),$B$1,180)</f>
        <v>0.286799997091293</v>
      </c>
      <c r="S1102">
        <f>[1]!s_west_instnum_np($A1102,YEAR($B$1),$B$1,180)</f>
        <v>3</v>
      </c>
      <c r="T1102">
        <f>[1]!s_west_stdnetprofit($A1102,YEAR($B$1),$B$1,180)</f>
        <v>84111436</v>
      </c>
      <c r="U1102">
        <f>[1]!s_west_mediannetprofit($A1102,YEAR($B$1),$B$1,180)</f>
        <v>390000000</v>
      </c>
      <c r="V1102">
        <f>[1]!s_west_maxnetprofit($A1102,YEAR($B$1),$B$1,180)</f>
        <v>481970000</v>
      </c>
      <c r="W1102">
        <f>[1]!s_west_minnetprofit($A1102,YEAR($B$1),$B$1,180)</f>
        <v>314000000</v>
      </c>
      <c r="X1102">
        <f>[1]!s_west_netprofit($A1102,YEAR($B$1)+1,$B$1,180)</f>
        <v>498893333</v>
      </c>
      <c r="Y1102">
        <f>[1]!s_west_eps($A1102,YEAR($B$1)+1,$B$1,180)</f>
        <v>0.36190000176429699</v>
      </c>
      <c r="Z1102">
        <f>[1]!s_west_instnum_np($A1102,YEAR($B$1)+1,$B$1,180)</f>
        <v>3</v>
      </c>
      <c r="AA1102">
        <f>[1]!s_west_stdnetprofit($A1102,YEAR($B$1)+1,$B$1,180)</f>
        <v>150094084</v>
      </c>
      <c r="AB1102">
        <f>[1]!s_west_mediannetprofit($A1102,YEAR($B$1)+1,$B$1,180)</f>
        <v>463000000</v>
      </c>
      <c r="AC1102">
        <f>[1]!s_west_maxnetprofit($A1102,YEAR($B$1)+1,$B$1,180)</f>
        <v>663680000</v>
      </c>
      <c r="AD1102">
        <f>[1]!s_west_minnetprofit($A1102,YEAR($B$1)+1,$B$1,180)</f>
        <v>370000000</v>
      </c>
      <c r="AE1102">
        <f>[1]!s_west_avgroe($A1102,YEAR($B$1),$B$1,180)</f>
        <v>4.2466998100280797</v>
      </c>
      <c r="AF1102">
        <f>IFERROR([1]!s_info_indexweight($A1102,$B$1,"000016.SH"),"")</f>
        <v>0</v>
      </c>
      <c r="AG1102">
        <f>IFERROR([1]!s_info_indexweight($A1102,$B$1,"000300.SH"),"")</f>
        <v>0</v>
      </c>
      <c r="AH1102">
        <f>IFERROR([1]!s_info_indexweight($A1102,$B$1,"000905.SH"),"")</f>
        <v>0</v>
      </c>
      <c r="AI1102">
        <f>IFERROR([1]!s_info_indexweight($A1102,$B$1,"000852.SH"),"")</f>
        <v>5.1999999999999998E-2</v>
      </c>
    </row>
    <row r="1103" spans="1:35">
      <c r="A1103" t="s">
        <v>1135</v>
      </c>
      <c r="B1103">
        <f>[1]!s_dq_close($A1103,$B$1,3)</f>
        <v>14.49</v>
      </c>
      <c r="C1103">
        <f>[1]!s_dq_volume($A1103,$B$1)</f>
        <v>16765915</v>
      </c>
      <c r="D1103">
        <f>[1]!s_dq_amount($A1103,$B$1)</f>
        <v>242508319</v>
      </c>
      <c r="E1103">
        <f>[1]!s_dq_turn($A1103,$B$1)</f>
        <v>0.94313463943187303</v>
      </c>
      <c r="F1103">
        <f>[1]!S_VAL_MV($A1103,$B$1)</f>
        <v>25758581881.41</v>
      </c>
      <c r="G1103">
        <f>[1]!s_val_ev($A1103,$B$1)</f>
        <v>25758581881.41</v>
      </c>
      <c r="H1103">
        <f>[1]!s_val_ev1($A1103,$B$1)</f>
        <v>25767439680.810001</v>
      </c>
      <c r="I1103">
        <f>IFERROR([1]!s_mq_amount($A1103,$B$1),"")</f>
        <v>564909634</v>
      </c>
      <c r="J1103">
        <f>[1]!s_val_pe_ttm($A1103,$B$1)</f>
        <v>21.315700531005898</v>
      </c>
      <c r="K1103">
        <f>[1]!s_val_pb_lf($A1103,$B$1)</f>
        <v>3.3879301548004199</v>
      </c>
      <c r="L1103">
        <f>[1]!s_val_dividendyield2($A1103,$B$1)</f>
        <v>3.7957211870255301</v>
      </c>
      <c r="M1103">
        <f>[1]!s_val_evtoebitda($A1103,$B$1)</f>
        <v>16.029985908545601</v>
      </c>
      <c r="N1103">
        <f>[1]!s_risk_betar24($A1103,$B$1)</f>
        <v>0.55019998550414995</v>
      </c>
      <c r="O1103">
        <f>[1]!s_profitnotice_changeratio($A1103,$B$1)</f>
        <v>0</v>
      </c>
      <c r="P1103">
        <f>IFERROR([1]!i_pq_pctchange($A1103,TEXT(DATE(YEAR($B$1),1,1),"yyyy-mm-dd"),$B$1),"")</f>
        <v>0.58936906446955795</v>
      </c>
      <c r="Q1103">
        <f>[1]!s_west_netprofit($A1103,YEAR($B$1),$B$1,180)</f>
        <v>1244500000</v>
      </c>
      <c r="R1103">
        <f>[1]!s_west_eps($A1103,YEAR($B$1),$B$1,180)</f>
        <v>0.69999998807907104</v>
      </c>
      <c r="S1103">
        <f>[1]!s_west_instnum_np($A1103,YEAR($B$1),$B$1,180)</f>
        <v>1</v>
      </c>
      <c r="T1103">
        <f>[1]!s_west_stdnetprofit($A1103,YEAR($B$1),$B$1,180)</f>
        <v>45961941</v>
      </c>
      <c r="U1103">
        <f>[1]!s_west_mediannetprofit($A1103,YEAR($B$1),$B$1,180)</f>
        <v>1244500000</v>
      </c>
      <c r="V1103">
        <f>[1]!s_west_maxnetprofit($A1103,YEAR($B$1),$B$1,180)</f>
        <v>1277000000</v>
      </c>
      <c r="W1103">
        <f>[1]!s_west_minnetprofit($A1103,YEAR($B$1),$B$1,180)</f>
        <v>1212000000</v>
      </c>
      <c r="X1103">
        <f>[1]!s_west_netprofit($A1103,YEAR($B$1)+1,$B$1,180)</f>
        <v>1311000000</v>
      </c>
      <c r="Y1103">
        <f>[1]!s_west_eps($A1103,YEAR($B$1)+1,$B$1,180)</f>
        <v>0.73739999532699596</v>
      </c>
      <c r="Z1103">
        <f>[1]!s_west_instnum_np($A1103,YEAR($B$1)+1,$B$1,180)</f>
        <v>2</v>
      </c>
      <c r="AA1103">
        <f>[1]!s_west_stdnetprofit($A1103,YEAR($B$1)+1,$B$1,180)</f>
        <v>97580736</v>
      </c>
      <c r="AB1103">
        <f>[1]!s_west_mediannetprofit($A1103,YEAR($B$1)+1,$B$1,180)</f>
        <v>1311000000</v>
      </c>
      <c r="AC1103">
        <f>[1]!s_west_maxnetprofit($A1103,YEAR($B$1)+1,$B$1,180)</f>
        <v>1380000000</v>
      </c>
      <c r="AD1103">
        <f>[1]!s_west_minnetprofit($A1103,YEAR($B$1)+1,$B$1,180)</f>
        <v>1242000000</v>
      </c>
      <c r="AE1103">
        <f>[1]!s_west_avgroe($A1103,YEAR($B$1),$B$1,180)</f>
        <v>15.125</v>
      </c>
      <c r="AF1103">
        <f>IFERROR([1]!s_info_indexweight($A1103,$B$1,"000016.SH"),"")</f>
        <v>0</v>
      </c>
      <c r="AG1103">
        <f>IFERROR([1]!s_info_indexweight($A1103,$B$1,"000300.SH"),"")</f>
        <v>0</v>
      </c>
      <c r="AH1103">
        <f>IFERROR([1]!s_info_indexweight($A1103,$B$1,"000905.SH"),"")</f>
        <v>9.6000000000000002E-2</v>
      </c>
      <c r="AI1103">
        <f>IFERROR([1]!s_info_indexweight($A1103,$B$1,"000852.SH"),"")</f>
        <v>0</v>
      </c>
    </row>
    <row r="1104" spans="1:35">
      <c r="A1104" t="s">
        <v>1136</v>
      </c>
      <c r="B1104">
        <f>[1]!s_dq_close($A1104,$B$1,3)</f>
        <v>61.01</v>
      </c>
      <c r="C1104">
        <f>[1]!s_dq_volume($A1104,$B$1)</f>
        <v>6263132</v>
      </c>
      <c r="D1104">
        <f>[1]!s_dq_amount($A1104,$B$1)</f>
        <v>382569822</v>
      </c>
      <c r="E1104">
        <f>[1]!s_dq_turn($A1104,$B$1)</f>
        <v>0.88321856812958299</v>
      </c>
      <c r="F1104">
        <f>[1]!S_VAL_MV($A1104,$B$1)</f>
        <v>83229544332.210007</v>
      </c>
      <c r="G1104">
        <f>[1]!s_val_ev($A1104,$B$1)</f>
        <v>71901102227.121094</v>
      </c>
      <c r="H1104">
        <f>[1]!s_val_ev1($A1104,$B$1)</f>
        <v>72004900729.121094</v>
      </c>
      <c r="I1104">
        <f>IFERROR([1]!s_mq_amount($A1104,$B$1),"")</f>
        <v>869131121</v>
      </c>
      <c r="J1104">
        <f>[1]!s_val_pe_ttm($A1104,$B$1)</f>
        <v>17.793485641479499</v>
      </c>
      <c r="K1104">
        <f>[1]!s_val_pb_lf($A1104,$B$1)</f>
        <v>2.56554079055786</v>
      </c>
      <c r="L1104">
        <f>[1]!s_val_dividendyield2($A1104,$B$1)</f>
        <v>3.6059747118813998</v>
      </c>
      <c r="M1104">
        <f>[1]!s_val_evtoebitda($A1104,$B$1)</f>
        <v>8.1811802060390608</v>
      </c>
      <c r="N1104">
        <f>[1]!s_risk_betar24($A1104,$B$1)</f>
        <v>1.4752999544143699</v>
      </c>
      <c r="O1104">
        <f>[1]!s_profitnotice_changeratio($A1104,$B$1)</f>
        <v>0</v>
      </c>
      <c r="P1104">
        <f>IFERROR([1]!i_pq_pctchange($A1104,TEXT(DATE(YEAR($B$1),1,1),"yyyy-mm-dd"),$B$1),"")</f>
        <v>-0.310457516339879</v>
      </c>
      <c r="Q1104">
        <f>[1]!s_west_netprofit($A1104,YEAR($B$1),$B$1,180)</f>
        <v>4844540882</v>
      </c>
      <c r="R1104">
        <f>[1]!s_west_eps($A1104,YEAR($B$1),$B$1,180)</f>
        <v>3.5511999130249001</v>
      </c>
      <c r="S1104">
        <f>[1]!s_west_instnum_np($A1104,YEAR($B$1),$B$1,180)</f>
        <v>34</v>
      </c>
      <c r="T1104">
        <f>[1]!s_west_stdnetprofit($A1104,YEAR($B$1),$B$1,180)</f>
        <v>79167828</v>
      </c>
      <c r="U1104">
        <f>[1]!s_west_mediannetprofit($A1104,YEAR($B$1),$B$1,180)</f>
        <v>4859000000</v>
      </c>
      <c r="V1104">
        <f>[1]!s_west_maxnetprofit($A1104,YEAR($B$1),$B$1,180)</f>
        <v>4997060000</v>
      </c>
      <c r="W1104">
        <f>[1]!s_west_minnetprofit($A1104,YEAR($B$1),$B$1,180)</f>
        <v>4683000000</v>
      </c>
      <c r="X1104">
        <f>[1]!s_west_netprofit($A1104,YEAR($B$1)+1,$B$1,180)</f>
        <v>5104599412</v>
      </c>
      <c r="Y1104">
        <f>[1]!s_west_eps($A1104,YEAR($B$1)+1,$B$1,180)</f>
        <v>3.74180006980896</v>
      </c>
      <c r="Z1104">
        <f>[1]!s_west_instnum_np($A1104,YEAR($B$1)+1,$B$1,180)</f>
        <v>34</v>
      </c>
      <c r="AA1104">
        <f>[1]!s_west_stdnetprofit($A1104,YEAR($B$1)+1,$B$1,180)</f>
        <v>124579613</v>
      </c>
      <c r="AB1104">
        <f>[1]!s_west_mediannetprofit($A1104,YEAR($B$1)+1,$B$1,180)</f>
        <v>5122500000</v>
      </c>
      <c r="AC1104">
        <f>[1]!s_west_maxnetprofit($A1104,YEAR($B$1)+1,$B$1,180)</f>
        <v>5314000000</v>
      </c>
      <c r="AD1104">
        <f>[1]!s_west_minnetprofit($A1104,YEAR($B$1)+1,$B$1,180)</f>
        <v>4812000000</v>
      </c>
      <c r="AE1104">
        <f>[1]!s_west_avgroe($A1104,YEAR($B$1),$B$1,180)</f>
        <v>14.8170003890991</v>
      </c>
      <c r="AF1104">
        <f>IFERROR([1]!s_info_indexweight($A1104,$B$1,"000016.SH"),"")</f>
        <v>0</v>
      </c>
      <c r="AG1104">
        <f>IFERROR([1]!s_info_indexweight($A1104,$B$1,"000300.SH"),"")</f>
        <v>8.2400000000000001E-2</v>
      </c>
      <c r="AH1104">
        <f>IFERROR([1]!s_info_indexweight($A1104,$B$1,"000905.SH"),"")</f>
        <v>0</v>
      </c>
      <c r="AI1104">
        <f>IFERROR([1]!s_info_indexweight($A1104,$B$1,"000852.SH"),"")</f>
        <v>0</v>
      </c>
    </row>
    <row r="1105" spans="1:35">
      <c r="A1105" t="s">
        <v>1137</v>
      </c>
      <c r="B1105">
        <f>[1]!s_dq_close($A1105,$B$1,3)</f>
        <v>12.67</v>
      </c>
      <c r="C1105">
        <f>[1]!s_dq_volume($A1105,$B$1)</f>
        <v>267598753</v>
      </c>
      <c r="D1105">
        <f>[1]!s_dq_amount($A1105,$B$1)</f>
        <v>3365850473</v>
      </c>
      <c r="E1105">
        <f>[1]!s_dq_turn($A1105,$B$1)</f>
        <v>6.4167849737135301</v>
      </c>
      <c r="F1105">
        <f>[1]!S_VAL_MV($A1105,$B$1)</f>
        <v>54148322378.290001</v>
      </c>
      <c r="G1105">
        <f>[1]!s_val_ev($A1105,$B$1)</f>
        <v>54148322378.290001</v>
      </c>
      <c r="H1105">
        <f>[1]!s_val_ev1($A1105,$B$1)</f>
        <v>56446903553.739998</v>
      </c>
      <c r="I1105">
        <f>IFERROR([1]!s_mq_amount($A1105,$B$1),"")</f>
        <v>7814786819</v>
      </c>
      <c r="J1105">
        <f>[1]!s_val_pe_ttm($A1105,$B$1)</f>
        <v>86.588294982910199</v>
      </c>
      <c r="K1105">
        <f>[1]!s_val_pb_lf($A1105,$B$1)</f>
        <v>11.098177909851101</v>
      </c>
      <c r="L1105">
        <f>[1]!s_val_dividendyield2($A1105,$B$1)</f>
        <v>0</v>
      </c>
      <c r="M1105">
        <f>[1]!s_val_evtoebitda($A1105,$B$1)</f>
        <v>62.366792124549598</v>
      </c>
      <c r="N1105">
        <f>[1]!s_risk_betar24($A1105,$B$1)</f>
        <v>1.3018000125885001</v>
      </c>
      <c r="O1105">
        <f>[1]!s_profitnotice_changeratio($A1105,$B$1)</f>
        <v>0</v>
      </c>
      <c r="P1105">
        <f>IFERROR([1]!i_pq_pctchange($A1105,TEXT(DATE(YEAR($B$1),1,1),"yyyy-mm-dd"),$B$1),"")</f>
        <v>8.10580204778155</v>
      </c>
      <c r="Q1105">
        <f>[1]!s_west_netprofit($A1105,YEAR($B$1),$B$1,180)</f>
        <v>0</v>
      </c>
      <c r="R1105">
        <f>[1]!s_west_eps($A1105,YEAR($B$1),$B$1,180)</f>
        <v>0</v>
      </c>
      <c r="S1105">
        <f>[1]!s_west_instnum_np($A1105,YEAR($B$1),$B$1,180)</f>
        <v>0</v>
      </c>
      <c r="T1105">
        <f>[1]!s_west_stdnetprofit($A1105,YEAR($B$1),$B$1,180)</f>
        <v>0</v>
      </c>
      <c r="U1105">
        <f>[1]!s_west_mediannetprofit($A1105,YEAR($B$1),$B$1,180)</f>
        <v>0</v>
      </c>
      <c r="V1105">
        <f>[1]!s_west_maxnetprofit($A1105,YEAR($B$1),$B$1,180)</f>
        <v>0</v>
      </c>
      <c r="W1105">
        <f>[1]!s_west_minnetprofit($A1105,YEAR($B$1),$B$1,180)</f>
        <v>0</v>
      </c>
      <c r="X1105">
        <f>[1]!s_west_netprofit($A1105,YEAR($B$1)+1,$B$1,180)</f>
        <v>0</v>
      </c>
      <c r="Y1105">
        <f>[1]!s_west_eps($A1105,YEAR($B$1)+1,$B$1,180)</f>
        <v>0</v>
      </c>
      <c r="Z1105">
        <f>[1]!s_west_instnum_np($A1105,YEAR($B$1)+1,$B$1,180)</f>
        <v>0</v>
      </c>
      <c r="AA1105">
        <f>[1]!s_west_stdnetprofit($A1105,YEAR($B$1)+1,$B$1,180)</f>
        <v>0</v>
      </c>
      <c r="AB1105">
        <f>[1]!s_west_mediannetprofit($A1105,YEAR($B$1)+1,$B$1,180)</f>
        <v>0</v>
      </c>
      <c r="AC1105">
        <f>[1]!s_west_maxnetprofit($A1105,YEAR($B$1)+1,$B$1,180)</f>
        <v>0</v>
      </c>
      <c r="AD1105">
        <f>[1]!s_west_minnetprofit($A1105,YEAR($B$1)+1,$B$1,180)</f>
        <v>0</v>
      </c>
      <c r="AE1105">
        <f>[1]!s_west_avgroe($A1105,YEAR($B$1),$B$1,180)</f>
        <v>0</v>
      </c>
      <c r="AF1105">
        <f>IFERROR([1]!s_info_indexweight($A1105,$B$1,"000016.SH"),"")</f>
        <v>0</v>
      </c>
      <c r="AG1105">
        <f>IFERROR([1]!s_info_indexweight($A1105,$B$1,"000300.SH"),"")</f>
        <v>0</v>
      </c>
      <c r="AH1105">
        <f>IFERROR([1]!s_info_indexweight($A1105,$B$1,"000905.SH"),"")</f>
        <v>0.38100000000000001</v>
      </c>
      <c r="AI1105">
        <f>IFERROR([1]!s_info_indexweight($A1105,$B$1,"000852.SH"),"")</f>
        <v>0</v>
      </c>
    </row>
    <row r="1106" spans="1:35">
      <c r="A1106" t="s">
        <v>1138</v>
      </c>
      <c r="B1106">
        <f>[1]!s_dq_close($A1106,$B$1,3)</f>
        <v>19.149999999999999</v>
      </c>
      <c r="C1106">
        <f>[1]!s_dq_volume($A1106,$B$1)</f>
        <v>33892625</v>
      </c>
      <c r="D1106">
        <f>[1]!s_dq_amount($A1106,$B$1)</f>
        <v>634111794</v>
      </c>
      <c r="E1106">
        <f>[1]!s_dq_turn($A1106,$B$1)</f>
        <v>3.1548478702456202</v>
      </c>
      <c r="F1106">
        <f>[1]!S_VAL_MV($A1106,$B$1)</f>
        <v>26190946663.25</v>
      </c>
      <c r="G1106">
        <f>[1]!s_val_ev($A1106,$B$1)</f>
        <v>21945180218.6311</v>
      </c>
      <c r="H1106">
        <f>[1]!s_val_ev1($A1106,$B$1)</f>
        <v>22410294739.271099</v>
      </c>
      <c r="I1106">
        <f>IFERROR([1]!s_mq_amount($A1106,$B$1),"")</f>
        <v>1043088175</v>
      </c>
      <c r="J1106">
        <f>[1]!s_val_pe_ttm($A1106,$B$1)</f>
        <v>133.52119445800801</v>
      </c>
      <c r="K1106">
        <f>[1]!s_val_pb_lf($A1106,$B$1)</f>
        <v>5.32249212265015</v>
      </c>
      <c r="L1106">
        <f>[1]!s_val_dividendyield2($A1106,$B$1)</f>
        <v>0.234986945169713</v>
      </c>
      <c r="M1106">
        <f>[1]!s_val_evtoebitda($A1106,$B$1)</f>
        <v>71.238396452374104</v>
      </c>
      <c r="N1106">
        <f>[1]!s_risk_betar24($A1106,$B$1)</f>
        <v>1.6087000370025599</v>
      </c>
      <c r="O1106">
        <f>[1]!s_profitnotice_changeratio($A1106,$B$1)</f>
        <v>0</v>
      </c>
      <c r="P1106">
        <f>IFERROR([1]!i_pq_pctchange($A1106,TEXT(DATE(YEAR($B$1),1,1),"yyyy-mm-dd"),$B$1),"")</f>
        <v>2.4612092027822099</v>
      </c>
      <c r="Q1106">
        <f>[1]!s_west_netprofit($A1106,YEAR($B$1),$B$1,180)</f>
        <v>290500000</v>
      </c>
      <c r="R1106">
        <f>[1]!s_west_eps($A1106,YEAR($B$1),$B$1,180)</f>
        <v>0.21240000426769301</v>
      </c>
      <c r="S1106">
        <f>[1]!s_west_instnum_np($A1106,YEAR($B$1),$B$1,180)</f>
        <v>2</v>
      </c>
      <c r="T1106">
        <f>[1]!s_west_stdnetprofit($A1106,YEAR($B$1),$B$1,180)</f>
        <v>12020815</v>
      </c>
      <c r="U1106">
        <f>[1]!s_west_mediannetprofit($A1106,YEAR($B$1),$B$1,180)</f>
        <v>290500000</v>
      </c>
      <c r="V1106">
        <f>[1]!s_west_maxnetprofit($A1106,YEAR($B$1),$B$1,180)</f>
        <v>299000000</v>
      </c>
      <c r="W1106">
        <f>[1]!s_west_minnetprofit($A1106,YEAR($B$1),$B$1,180)</f>
        <v>282000000</v>
      </c>
      <c r="X1106">
        <f>[1]!s_west_netprofit($A1106,YEAR($B$1)+1,$B$1,180)</f>
        <v>366500000</v>
      </c>
      <c r="Y1106">
        <f>[1]!s_west_eps($A1106,YEAR($B$1)+1,$B$1,180)</f>
        <v>0.267899990081787</v>
      </c>
      <c r="Z1106">
        <f>[1]!s_west_instnum_np($A1106,YEAR($B$1)+1,$B$1,180)</f>
        <v>2</v>
      </c>
      <c r="AA1106">
        <f>[1]!s_west_stdnetprofit($A1106,YEAR($B$1)+1,$B$1,180)</f>
        <v>38890873</v>
      </c>
      <c r="AB1106">
        <f>[1]!s_west_mediannetprofit($A1106,YEAR($B$1)+1,$B$1,180)</f>
        <v>366500000</v>
      </c>
      <c r="AC1106">
        <f>[1]!s_west_maxnetprofit($A1106,YEAR($B$1)+1,$B$1,180)</f>
        <v>394000000</v>
      </c>
      <c r="AD1106">
        <f>[1]!s_west_minnetprofit($A1106,YEAR($B$1)+1,$B$1,180)</f>
        <v>339000000</v>
      </c>
      <c r="AE1106">
        <f>[1]!s_west_avgroe($A1106,YEAR($B$1),$B$1,180)</f>
        <v>5.75</v>
      </c>
      <c r="AF1106">
        <f>IFERROR([1]!s_info_indexweight($A1106,$B$1,"000016.SH"),"")</f>
        <v>0</v>
      </c>
      <c r="AG1106">
        <f>IFERROR([1]!s_info_indexweight($A1106,$B$1,"000300.SH"),"")</f>
        <v>0</v>
      </c>
      <c r="AH1106">
        <f>IFERROR([1]!s_info_indexweight($A1106,$B$1,"000905.SH"),"")</f>
        <v>0.113</v>
      </c>
      <c r="AI1106">
        <f>IFERROR([1]!s_info_indexweight($A1106,$B$1,"000852.SH"),"")</f>
        <v>0</v>
      </c>
    </row>
    <row r="1107" spans="1:35">
      <c r="A1107" t="s">
        <v>1139</v>
      </c>
      <c r="B1107">
        <f>[1]!s_dq_close($A1107,$B$1,3)</f>
        <v>1.48</v>
      </c>
      <c r="C1107">
        <f>[1]!s_dq_volume($A1107,$B$1)</f>
        <v>144987632</v>
      </c>
      <c r="D1107">
        <f>[1]!s_dq_amount($A1107,$B$1)</f>
        <v>215777380</v>
      </c>
      <c r="E1107">
        <f>[1]!s_dq_turn($A1107,$B$1)</f>
        <v>1.0316307087358401</v>
      </c>
      <c r="F1107">
        <f>[1]!S_VAL_MV($A1107,$B$1)</f>
        <v>20800243104.720001</v>
      </c>
      <c r="G1107">
        <f>[1]!s_val_ev($A1107,$B$1)</f>
        <v>20800243104.720001</v>
      </c>
      <c r="H1107">
        <f>[1]!s_val_ev1($A1107,$B$1)</f>
        <v>239179643936.35001</v>
      </c>
      <c r="I1107">
        <f>IFERROR([1]!s_mq_amount($A1107,$B$1),"")</f>
        <v>571084948</v>
      </c>
      <c r="J1107">
        <f>[1]!s_val_pe_ttm($A1107,$B$1)</f>
        <v>-0.80741959810257002</v>
      </c>
      <c r="K1107">
        <f>[1]!s_val_pb_lf($A1107,$B$1)</f>
        <v>0.539534211158752</v>
      </c>
      <c r="L1107">
        <f>[1]!s_val_dividendyield2($A1107,$B$1)</f>
        <v>0</v>
      </c>
      <c r="M1107">
        <f>[1]!s_val_evtoebitda($A1107,$B$1)</f>
        <v>-12.3166495735138</v>
      </c>
      <c r="N1107">
        <f>[1]!s_risk_betar24($A1107,$B$1)</f>
        <v>2.20040011405945</v>
      </c>
      <c r="O1107">
        <f>[1]!s_profitnotice_changeratio($A1107,$B$1)</f>
        <v>0</v>
      </c>
      <c r="P1107">
        <f>IFERROR([1]!i_pq_pctchange($A1107,TEXT(DATE(YEAR($B$1),1,1),"yyyy-mm-dd"),$B$1),"")</f>
        <v>-10.8433734939759</v>
      </c>
      <c r="Q1107">
        <f>[1]!s_west_netprofit($A1107,YEAR($B$1),$B$1,180)</f>
        <v>0</v>
      </c>
      <c r="R1107">
        <f>[1]!s_west_eps($A1107,YEAR($B$1),$B$1,180)</f>
        <v>0</v>
      </c>
      <c r="S1107">
        <f>[1]!s_west_instnum_np($A1107,YEAR($B$1),$B$1,180)</f>
        <v>0</v>
      </c>
      <c r="T1107">
        <f>[1]!s_west_stdnetprofit($A1107,YEAR($B$1),$B$1,180)</f>
        <v>0</v>
      </c>
      <c r="U1107">
        <f>[1]!s_west_mediannetprofit($A1107,YEAR($B$1),$B$1,180)</f>
        <v>0</v>
      </c>
      <c r="V1107">
        <f>[1]!s_west_maxnetprofit($A1107,YEAR($B$1),$B$1,180)</f>
        <v>0</v>
      </c>
      <c r="W1107">
        <f>[1]!s_west_minnetprofit($A1107,YEAR($B$1),$B$1,180)</f>
        <v>0</v>
      </c>
      <c r="X1107">
        <f>[1]!s_west_netprofit($A1107,YEAR($B$1)+1,$B$1,180)</f>
        <v>0</v>
      </c>
      <c r="Y1107">
        <f>[1]!s_west_eps($A1107,YEAR($B$1)+1,$B$1,180)</f>
        <v>0</v>
      </c>
      <c r="Z1107">
        <f>[1]!s_west_instnum_np($A1107,YEAR($B$1)+1,$B$1,180)</f>
        <v>0</v>
      </c>
      <c r="AA1107">
        <f>[1]!s_west_stdnetprofit($A1107,YEAR($B$1)+1,$B$1,180)</f>
        <v>0</v>
      </c>
      <c r="AB1107">
        <f>[1]!s_west_mediannetprofit($A1107,YEAR($B$1)+1,$B$1,180)</f>
        <v>0</v>
      </c>
      <c r="AC1107">
        <f>[1]!s_west_maxnetprofit($A1107,YEAR($B$1)+1,$B$1,180)</f>
        <v>0</v>
      </c>
      <c r="AD1107">
        <f>[1]!s_west_minnetprofit($A1107,YEAR($B$1)+1,$B$1,180)</f>
        <v>0</v>
      </c>
      <c r="AE1107">
        <f>[1]!s_west_avgroe($A1107,YEAR($B$1),$B$1,180)</f>
        <v>0</v>
      </c>
      <c r="AF1107">
        <f>IFERROR([1]!s_info_indexweight($A1107,$B$1,"000016.SH"),"")</f>
        <v>0</v>
      </c>
      <c r="AG1107">
        <f>IFERROR([1]!s_info_indexweight($A1107,$B$1,"000300.SH"),"")</f>
        <v>0</v>
      </c>
      <c r="AH1107">
        <f>IFERROR([1]!s_info_indexweight($A1107,$B$1,"000905.SH"),"")</f>
        <v>5.8999999999999997E-2</v>
      </c>
      <c r="AI1107">
        <f>IFERROR([1]!s_info_indexweight($A1107,$B$1,"000852.SH"),"")</f>
        <v>0</v>
      </c>
    </row>
    <row r="1108" spans="1:35">
      <c r="A1108" t="s">
        <v>1140</v>
      </c>
      <c r="B1108">
        <f>[1]!s_dq_close($A1108,$B$1,3)</f>
        <v>36.65</v>
      </c>
      <c r="C1108">
        <f>[1]!s_dq_volume($A1108,$B$1)</f>
        <v>1237000</v>
      </c>
      <c r="D1108">
        <f>[1]!s_dq_amount($A1108,$B$1)</f>
        <v>45577406</v>
      </c>
      <c r="E1108">
        <f>[1]!s_dq_turn($A1108,$B$1)</f>
        <v>0.39008591445173102</v>
      </c>
      <c r="F1108">
        <f>[1]!S_VAL_MV($A1108,$B$1)</f>
        <v>19172266050.599998</v>
      </c>
      <c r="G1108">
        <f>[1]!s_val_ev($A1108,$B$1)</f>
        <v>15878332159.316601</v>
      </c>
      <c r="H1108">
        <f>[1]!s_val_ev1($A1108,$B$1)</f>
        <v>22582504537.7766</v>
      </c>
      <c r="I1108">
        <f>IFERROR([1]!s_mq_amount($A1108,$B$1),"")</f>
        <v>108237988</v>
      </c>
      <c r="J1108">
        <f>[1]!s_val_pe_ttm($A1108,$B$1)</f>
        <v>11.351447105407701</v>
      </c>
      <c r="K1108">
        <f>[1]!s_val_pb_lf($A1108,$B$1)</f>
        <v>1.39645183086395</v>
      </c>
      <c r="L1108">
        <f>[1]!s_val_dividendyield2($A1108,$B$1)</f>
        <v>5.5934515688949498</v>
      </c>
      <c r="M1108">
        <f>[1]!s_val_evtoebitda($A1108,$B$1)</f>
        <v>3.4076579927644599</v>
      </c>
      <c r="N1108">
        <f>[1]!s_risk_betar24($A1108,$B$1)</f>
        <v>1.2618999481201201</v>
      </c>
      <c r="O1108">
        <f>[1]!s_profitnotice_changeratio($A1108,$B$1)</f>
        <v>0</v>
      </c>
      <c r="P1108">
        <f>IFERROR([1]!i_pq_pctchange($A1108,TEXT(DATE(YEAR($B$1),1,1),"yyyy-mm-dd"),$B$1),"")</f>
        <v>-17.584888689003801</v>
      </c>
      <c r="Q1108">
        <f>[1]!s_west_netprofit($A1108,YEAR($B$1),$B$1,180)</f>
        <v>1584543529</v>
      </c>
      <c r="R1108">
        <f>[1]!s_west_eps($A1108,YEAR($B$1),$B$1,180)</f>
        <v>3.0290000438690199</v>
      </c>
      <c r="S1108">
        <f>[1]!s_west_instnum_np($A1108,YEAR($B$1),$B$1,180)</f>
        <v>17</v>
      </c>
      <c r="T1108">
        <f>[1]!s_west_stdnetprofit($A1108,YEAR($B$1),$B$1,180)</f>
        <v>228309285</v>
      </c>
      <c r="U1108">
        <f>[1]!s_west_mediannetprofit($A1108,YEAR($B$1),$B$1,180)</f>
        <v>1539000000</v>
      </c>
      <c r="V1108">
        <f>[1]!s_west_maxnetprofit($A1108,YEAR($B$1),$B$1,180)</f>
        <v>1997000000</v>
      </c>
      <c r="W1108">
        <f>[1]!s_west_minnetprofit($A1108,YEAR($B$1),$B$1,180)</f>
        <v>1279000000</v>
      </c>
      <c r="X1108">
        <f>[1]!s_west_netprofit($A1108,YEAR($B$1)+1,$B$1,180)</f>
        <v>1705834706</v>
      </c>
      <c r="Y1108">
        <f>[1]!s_west_eps($A1108,YEAR($B$1)+1,$B$1,180)</f>
        <v>3.2609000205993701</v>
      </c>
      <c r="Z1108">
        <f>[1]!s_west_instnum_np($A1108,YEAR($B$1)+1,$B$1,180)</f>
        <v>17</v>
      </c>
      <c r="AA1108">
        <f>[1]!s_west_stdnetprofit($A1108,YEAR($B$1)+1,$B$1,180)</f>
        <v>241285507</v>
      </c>
      <c r="AB1108">
        <f>[1]!s_west_mediannetprofit($A1108,YEAR($B$1)+1,$B$1,180)</f>
        <v>1607000000</v>
      </c>
      <c r="AC1108">
        <f>[1]!s_west_maxnetprofit($A1108,YEAR($B$1)+1,$B$1,180)</f>
        <v>2137000000</v>
      </c>
      <c r="AD1108">
        <f>[1]!s_west_minnetprofit($A1108,YEAR($B$1)+1,$B$1,180)</f>
        <v>1385000000</v>
      </c>
      <c r="AE1108">
        <f>[1]!s_west_avgroe($A1108,YEAR($B$1),$B$1,180)</f>
        <v>11.3634996414185</v>
      </c>
      <c r="AF1108">
        <f>IFERROR([1]!s_info_indexweight($A1108,$B$1,"000016.SH"),"")</f>
        <v>0</v>
      </c>
      <c r="AG1108">
        <f>IFERROR([1]!s_info_indexweight($A1108,$B$1,"000300.SH"),"")</f>
        <v>0</v>
      </c>
      <c r="AH1108">
        <f>IFERROR([1]!s_info_indexweight($A1108,$B$1,"000905.SH"),"")</f>
        <v>0</v>
      </c>
      <c r="AI1108">
        <f>IFERROR([1]!s_info_indexweight($A1108,$B$1,"000852.SH"),"")</f>
        <v>4.9000000000000002E-2</v>
      </c>
    </row>
    <row r="1109" spans="1:35">
      <c r="A1109" t="s">
        <v>1141</v>
      </c>
      <c r="B1109">
        <f>[1]!s_dq_close($A1109,$B$1,3)</f>
        <v>10.48</v>
      </c>
      <c r="C1109">
        <f>[1]!s_dq_volume($A1109,$B$1)</f>
        <v>5907900</v>
      </c>
      <c r="D1109">
        <f>[1]!s_dq_amount($A1109,$B$1)</f>
        <v>62139135</v>
      </c>
      <c r="E1109">
        <f>[1]!s_dq_turn($A1109,$B$1)</f>
        <v>0.78788810800879505</v>
      </c>
      <c r="F1109">
        <f>[1]!S_VAL_MV($A1109,$B$1)</f>
        <v>12119071748.48</v>
      </c>
      <c r="G1109">
        <f>[1]!s_val_ev($A1109,$B$1)</f>
        <v>9640854410.5760002</v>
      </c>
      <c r="H1109">
        <f>[1]!s_val_ev1($A1109,$B$1)</f>
        <v>11654050072.146</v>
      </c>
      <c r="I1109">
        <f>IFERROR([1]!s_mq_amount($A1109,$B$1),"")</f>
        <v>150197188</v>
      </c>
      <c r="J1109">
        <f>[1]!s_val_pe_ttm($A1109,$B$1)</f>
        <v>14.481264114379901</v>
      </c>
      <c r="K1109">
        <f>[1]!s_val_pb_lf($A1109,$B$1)</f>
        <v>1.2723401784896899</v>
      </c>
      <c r="L1109">
        <f>[1]!s_val_dividendyield2($A1109,$B$1)</f>
        <v>2.0038167938931299</v>
      </c>
      <c r="M1109">
        <f>[1]!s_val_evtoebitda($A1109,$B$1)</f>
        <v>7.0751354776566098</v>
      </c>
      <c r="N1109">
        <f>[1]!s_risk_betar24($A1109,$B$1)</f>
        <v>1.3107000589370701</v>
      </c>
      <c r="O1109">
        <f>[1]!s_profitnotice_changeratio($A1109,$B$1)</f>
        <v>0</v>
      </c>
      <c r="P1109">
        <f>IFERROR([1]!i_pq_pctchange($A1109,TEXT(DATE(YEAR($B$1),1,1),"yyyy-mm-dd"),$B$1),"")</f>
        <v>-11.7845117845118</v>
      </c>
      <c r="Q1109">
        <f>[1]!s_west_netprofit($A1109,YEAR($B$1),$B$1,180)</f>
        <v>0</v>
      </c>
      <c r="R1109">
        <f>[1]!s_west_eps($A1109,YEAR($B$1),$B$1,180)</f>
        <v>0</v>
      </c>
      <c r="S1109">
        <f>[1]!s_west_instnum_np($A1109,YEAR($B$1),$B$1,180)</f>
        <v>0</v>
      </c>
      <c r="T1109">
        <f>[1]!s_west_stdnetprofit($A1109,YEAR($B$1),$B$1,180)</f>
        <v>0</v>
      </c>
      <c r="U1109">
        <f>[1]!s_west_mediannetprofit($A1109,YEAR($B$1),$B$1,180)</f>
        <v>0</v>
      </c>
      <c r="V1109">
        <f>[1]!s_west_maxnetprofit($A1109,YEAR($B$1),$B$1,180)</f>
        <v>0</v>
      </c>
      <c r="W1109">
        <f>[1]!s_west_minnetprofit($A1109,YEAR($B$1),$B$1,180)</f>
        <v>0</v>
      </c>
      <c r="X1109">
        <f>[1]!s_west_netprofit($A1109,YEAR($B$1)+1,$B$1,180)</f>
        <v>0</v>
      </c>
      <c r="Y1109">
        <f>[1]!s_west_eps($A1109,YEAR($B$1)+1,$B$1,180)</f>
        <v>0</v>
      </c>
      <c r="Z1109">
        <f>[1]!s_west_instnum_np($A1109,YEAR($B$1)+1,$B$1,180)</f>
        <v>0</v>
      </c>
      <c r="AA1109">
        <f>[1]!s_west_stdnetprofit($A1109,YEAR($B$1)+1,$B$1,180)</f>
        <v>0</v>
      </c>
      <c r="AB1109">
        <f>[1]!s_west_mediannetprofit($A1109,YEAR($B$1)+1,$B$1,180)</f>
        <v>0</v>
      </c>
      <c r="AC1109">
        <f>[1]!s_west_maxnetprofit($A1109,YEAR($B$1)+1,$B$1,180)</f>
        <v>0</v>
      </c>
      <c r="AD1109">
        <f>[1]!s_west_minnetprofit($A1109,YEAR($B$1)+1,$B$1,180)</f>
        <v>0</v>
      </c>
      <c r="AE1109">
        <f>[1]!s_west_avgroe($A1109,YEAR($B$1),$B$1,180)</f>
        <v>0</v>
      </c>
      <c r="AF1109">
        <f>IFERROR([1]!s_info_indexweight($A1109,$B$1,"000016.SH"),"")</f>
        <v>0</v>
      </c>
      <c r="AG1109">
        <f>IFERROR([1]!s_info_indexweight($A1109,$B$1,"000300.SH"),"")</f>
        <v>0</v>
      </c>
      <c r="AH1109">
        <f>IFERROR([1]!s_info_indexweight($A1109,$B$1,"000905.SH"),"")</f>
        <v>0</v>
      </c>
      <c r="AI1109">
        <f>IFERROR([1]!s_info_indexweight($A1109,$B$1,"000852.SH"),"")</f>
        <v>2.5000000000000001E-2</v>
      </c>
    </row>
    <row r="1110" spans="1:35">
      <c r="A1110" t="s">
        <v>1142</v>
      </c>
      <c r="B1110">
        <f>[1]!s_dq_close($A1110,$B$1,3)</f>
        <v>14.95</v>
      </c>
      <c r="C1110">
        <f>[1]!s_dq_volume($A1110,$B$1)</f>
        <v>15112436</v>
      </c>
      <c r="D1110">
        <f>[1]!s_dq_amount($A1110,$B$1)</f>
        <v>226889569</v>
      </c>
      <c r="E1110">
        <f>[1]!s_dq_turn($A1110,$B$1)</f>
        <v>1.9149668791121199</v>
      </c>
      <c r="F1110">
        <f>[1]!S_VAL_MV($A1110,$B$1)</f>
        <v>16046498869.700001</v>
      </c>
      <c r="G1110">
        <f>[1]!s_val_ev($A1110,$B$1)</f>
        <v>12960763613.7418</v>
      </c>
      <c r="H1110">
        <f>[1]!s_val_ev1($A1110,$B$1)</f>
        <v>16594568181.101801</v>
      </c>
      <c r="I1110">
        <f>IFERROR([1]!s_mq_amount($A1110,$B$1),"")</f>
        <v>481431296</v>
      </c>
      <c r="J1110">
        <f>[1]!s_val_pe_ttm($A1110,$B$1)</f>
        <v>124.397468566895</v>
      </c>
      <c r="K1110">
        <f>[1]!s_val_pb_lf($A1110,$B$1)</f>
        <v>2.60053658485413</v>
      </c>
      <c r="L1110">
        <f>[1]!s_val_dividendyield2($A1110,$B$1)</f>
        <v>8.6956521739130405E-2</v>
      </c>
      <c r="M1110">
        <f>[1]!s_val_evtoebitda($A1110,$B$1)</f>
        <v>12.133546858699001</v>
      </c>
      <c r="N1110">
        <f>[1]!s_risk_betar24($A1110,$B$1)</f>
        <v>3.5710000991821298</v>
      </c>
      <c r="O1110">
        <f>[1]!s_profitnotice_changeratio($A1110,$B$1)</f>
        <v>0</v>
      </c>
      <c r="P1110">
        <f>IFERROR([1]!i_pq_pctchange($A1110,TEXT(DATE(YEAR($B$1),1,1),"yyyy-mm-dd"),$B$1),"")</f>
        <v>-29.146919431279599</v>
      </c>
      <c r="Q1110">
        <f>[1]!s_west_netprofit($A1110,YEAR($B$1),$B$1,180)</f>
        <v>0</v>
      </c>
      <c r="R1110">
        <f>[1]!s_west_eps($A1110,YEAR($B$1),$B$1,180)</f>
        <v>0</v>
      </c>
      <c r="S1110">
        <f>[1]!s_west_instnum_np($A1110,YEAR($B$1),$B$1,180)</f>
        <v>0</v>
      </c>
      <c r="T1110">
        <f>[1]!s_west_stdnetprofit($A1110,YEAR($B$1),$B$1,180)</f>
        <v>0</v>
      </c>
      <c r="U1110">
        <f>[1]!s_west_mediannetprofit($A1110,YEAR($B$1),$B$1,180)</f>
        <v>0</v>
      </c>
      <c r="V1110">
        <f>[1]!s_west_maxnetprofit($A1110,YEAR($B$1),$B$1,180)</f>
        <v>0</v>
      </c>
      <c r="W1110">
        <f>[1]!s_west_minnetprofit($A1110,YEAR($B$1),$B$1,180)</f>
        <v>0</v>
      </c>
      <c r="X1110">
        <f>[1]!s_west_netprofit($A1110,YEAR($B$1)+1,$B$1,180)</f>
        <v>0</v>
      </c>
      <c r="Y1110">
        <f>[1]!s_west_eps($A1110,YEAR($B$1)+1,$B$1,180)</f>
        <v>0</v>
      </c>
      <c r="Z1110">
        <f>[1]!s_west_instnum_np($A1110,YEAR($B$1)+1,$B$1,180)</f>
        <v>0</v>
      </c>
      <c r="AA1110">
        <f>[1]!s_west_stdnetprofit($A1110,YEAR($B$1)+1,$B$1,180)</f>
        <v>0</v>
      </c>
      <c r="AB1110">
        <f>[1]!s_west_mediannetprofit($A1110,YEAR($B$1)+1,$B$1,180)</f>
        <v>0</v>
      </c>
      <c r="AC1110">
        <f>[1]!s_west_maxnetprofit($A1110,YEAR($B$1)+1,$B$1,180)</f>
        <v>0</v>
      </c>
      <c r="AD1110">
        <f>[1]!s_west_minnetprofit($A1110,YEAR($B$1)+1,$B$1,180)</f>
        <v>0</v>
      </c>
      <c r="AE1110">
        <f>[1]!s_west_avgroe($A1110,YEAR($B$1),$B$1,180)</f>
        <v>0</v>
      </c>
      <c r="AF1110">
        <f>IFERROR([1]!s_info_indexweight($A1110,$B$1,"000016.SH"),"")</f>
        <v>0</v>
      </c>
      <c r="AG1110">
        <f>IFERROR([1]!s_info_indexweight($A1110,$B$1,"000300.SH"),"")</f>
        <v>0</v>
      </c>
      <c r="AH1110">
        <f>IFERROR([1]!s_info_indexweight($A1110,$B$1,"000905.SH"),"")</f>
        <v>0</v>
      </c>
      <c r="AI1110">
        <f>IFERROR([1]!s_info_indexweight($A1110,$B$1,"000852.SH"),"")</f>
        <v>9.0999999999999998E-2</v>
      </c>
    </row>
    <row r="1111" spans="1:35">
      <c r="A1111" t="s">
        <v>1143</v>
      </c>
      <c r="B1111">
        <f>[1]!s_dq_close($A1111,$B$1,3)</f>
        <v>13.15</v>
      </c>
      <c r="C1111">
        <f>[1]!s_dq_volume($A1111,$B$1)</f>
        <v>8152300</v>
      </c>
      <c r="D1111">
        <f>[1]!s_dq_amount($A1111,$B$1)</f>
        <v>107267091</v>
      </c>
      <c r="E1111">
        <f>[1]!s_dq_turn($A1111,$B$1)</f>
        <v>0.76843297582293002</v>
      </c>
      <c r="F1111">
        <f>[1]!S_VAL_MV($A1111,$B$1)</f>
        <v>13950825689.799999</v>
      </c>
      <c r="G1111">
        <f>[1]!s_val_ev($A1111,$B$1)</f>
        <v>13950825689.799999</v>
      </c>
      <c r="H1111">
        <f>[1]!s_val_ev1($A1111,$B$1)</f>
        <v>30178108182.599998</v>
      </c>
      <c r="I1111">
        <f>IFERROR([1]!s_mq_amount($A1111,$B$1),"")</f>
        <v>203092481</v>
      </c>
      <c r="J1111">
        <f>[1]!s_val_pe_ttm($A1111,$B$1)</f>
        <v>21.345287322998001</v>
      </c>
      <c r="K1111">
        <f>[1]!s_val_pb_lf($A1111,$B$1)</f>
        <v>1.4914841651916499</v>
      </c>
      <c r="L1111">
        <f>[1]!s_val_dividendyield2($A1111,$B$1)</f>
        <v>0.88973384030418201</v>
      </c>
      <c r="M1111">
        <f>[1]!s_val_evtoebitda($A1111,$B$1)</f>
        <v>0</v>
      </c>
      <c r="N1111">
        <f>[1]!s_risk_betar24($A1111,$B$1)</f>
        <v>1.8270000219345099</v>
      </c>
      <c r="O1111">
        <f>[1]!s_profitnotice_changeratio($A1111,$B$1)</f>
        <v>0</v>
      </c>
      <c r="P1111">
        <f>IFERROR([1]!i_pq_pctchange($A1111,TEXT(DATE(YEAR($B$1),1,1),"yyyy-mm-dd"),$B$1),"")</f>
        <v>-13.7139107611548</v>
      </c>
      <c r="Q1111">
        <f>[1]!s_west_netprofit($A1111,YEAR($B$1),$B$1,180)</f>
        <v>0</v>
      </c>
      <c r="R1111">
        <f>[1]!s_west_eps($A1111,YEAR($B$1),$B$1,180)</f>
        <v>0</v>
      </c>
      <c r="S1111">
        <f>[1]!s_west_instnum_np($A1111,YEAR($B$1),$B$1,180)</f>
        <v>0</v>
      </c>
      <c r="T1111">
        <f>[1]!s_west_stdnetprofit($A1111,YEAR($B$1),$B$1,180)</f>
        <v>0</v>
      </c>
      <c r="U1111">
        <f>[1]!s_west_mediannetprofit($A1111,YEAR($B$1),$B$1,180)</f>
        <v>0</v>
      </c>
      <c r="V1111">
        <f>[1]!s_west_maxnetprofit($A1111,YEAR($B$1),$B$1,180)</f>
        <v>0</v>
      </c>
      <c r="W1111">
        <f>[1]!s_west_minnetprofit($A1111,YEAR($B$1),$B$1,180)</f>
        <v>0</v>
      </c>
      <c r="X1111">
        <f>[1]!s_west_netprofit($A1111,YEAR($B$1)+1,$B$1,180)</f>
        <v>0</v>
      </c>
      <c r="Y1111">
        <f>[1]!s_west_eps($A1111,YEAR($B$1)+1,$B$1,180)</f>
        <v>0</v>
      </c>
      <c r="Z1111">
        <f>[1]!s_west_instnum_np($A1111,YEAR($B$1)+1,$B$1,180)</f>
        <v>0</v>
      </c>
      <c r="AA1111">
        <f>[1]!s_west_stdnetprofit($A1111,YEAR($B$1)+1,$B$1,180)</f>
        <v>0</v>
      </c>
      <c r="AB1111">
        <f>[1]!s_west_mediannetprofit($A1111,YEAR($B$1)+1,$B$1,180)</f>
        <v>0</v>
      </c>
      <c r="AC1111">
        <f>[1]!s_west_maxnetprofit($A1111,YEAR($B$1)+1,$B$1,180)</f>
        <v>0</v>
      </c>
      <c r="AD1111">
        <f>[1]!s_west_minnetprofit($A1111,YEAR($B$1)+1,$B$1,180)</f>
        <v>0</v>
      </c>
      <c r="AE1111">
        <f>[1]!s_west_avgroe($A1111,YEAR($B$1),$B$1,180)</f>
        <v>0</v>
      </c>
      <c r="AF1111">
        <f>IFERROR([1]!s_info_indexweight($A1111,$B$1,"000016.SH"),"")</f>
        <v>0</v>
      </c>
      <c r="AG1111">
        <f>IFERROR([1]!s_info_indexweight($A1111,$B$1,"000300.SH"),"")</f>
        <v>0</v>
      </c>
      <c r="AH1111">
        <f>IFERROR([1]!s_info_indexweight($A1111,$B$1,"000905.SH"),"")</f>
        <v>0</v>
      </c>
      <c r="AI1111">
        <f>IFERROR([1]!s_info_indexweight($A1111,$B$1,"000852.SH"),"")</f>
        <v>7.4999999999999997E-2</v>
      </c>
    </row>
    <row r="1112" spans="1:35">
      <c r="A1112" t="s">
        <v>1144</v>
      </c>
      <c r="B1112">
        <f>[1]!s_dq_close($A1112,$B$1,3)</f>
        <v>8.73</v>
      </c>
      <c r="C1112">
        <f>[1]!s_dq_volume($A1112,$B$1)</f>
        <v>14889320</v>
      </c>
      <c r="D1112">
        <f>[1]!s_dq_amount($A1112,$B$1)</f>
        <v>130276676</v>
      </c>
      <c r="E1112">
        <f>[1]!s_dq_turn($A1112,$B$1)</f>
        <v>0.79365907987163098</v>
      </c>
      <c r="F1112">
        <f>[1]!S_VAL_MV($A1112,$B$1)</f>
        <v>18532317074.400002</v>
      </c>
      <c r="G1112">
        <f>[1]!s_val_ev($A1112,$B$1)</f>
        <v>17204056914.029999</v>
      </c>
      <c r="H1112">
        <f>[1]!s_val_ev1($A1112,$B$1)</f>
        <v>39696665270.019997</v>
      </c>
      <c r="I1112">
        <f>IFERROR([1]!s_mq_amount($A1112,$B$1),"")</f>
        <v>287501788</v>
      </c>
      <c r="J1112">
        <f>[1]!s_val_pe_ttm($A1112,$B$1)</f>
        <v>31.9324626922607</v>
      </c>
      <c r="K1112">
        <f>[1]!s_val_pb_lf($A1112,$B$1)</f>
        <v>0.82201457023620605</v>
      </c>
      <c r="L1112">
        <f>[1]!s_val_dividendyield2($A1112,$B$1)</f>
        <v>2.0618556701030899</v>
      </c>
      <c r="M1112">
        <f>[1]!s_val_evtoebitda($A1112,$B$1)</f>
        <v>6.5470399001076798</v>
      </c>
      <c r="N1112">
        <f>[1]!s_risk_betar24($A1112,$B$1)</f>
        <v>1.31229996681213</v>
      </c>
      <c r="O1112">
        <f>[1]!s_profitnotice_changeratio($A1112,$B$1)</f>
        <v>0</v>
      </c>
      <c r="P1112">
        <f>IFERROR([1]!i_pq_pctchange($A1112,TEXT(DATE(YEAR($B$1),1,1),"yyyy-mm-dd"),$B$1),"")</f>
        <v>13.2295719844358</v>
      </c>
      <c r="Q1112">
        <f>[1]!s_west_netprofit($A1112,YEAR($B$1),$B$1,180)</f>
        <v>1463950000</v>
      </c>
      <c r="R1112">
        <f>[1]!s_west_eps($A1112,YEAR($B$1),$B$1,180)</f>
        <v>0.68959999084472701</v>
      </c>
      <c r="S1112">
        <f>[1]!s_west_instnum_np($A1112,YEAR($B$1),$B$1,180)</f>
        <v>3</v>
      </c>
      <c r="T1112">
        <f>[1]!s_west_stdnetprofit($A1112,YEAR($B$1),$B$1,180)</f>
        <v>425150688</v>
      </c>
      <c r="U1112">
        <f>[1]!s_west_mediannetprofit($A1112,YEAR($B$1),$B$1,180)</f>
        <v>1365000000</v>
      </c>
      <c r="V1112">
        <f>[1]!s_west_maxnetprofit($A1112,YEAR($B$1),$B$1,180)</f>
        <v>1929850000</v>
      </c>
      <c r="W1112">
        <f>[1]!s_west_minnetprofit($A1112,YEAR($B$1),$B$1,180)</f>
        <v>1097000000</v>
      </c>
      <c r="X1112">
        <f>[1]!s_west_netprofit($A1112,YEAR($B$1)+1,$B$1,180)</f>
        <v>1550663333</v>
      </c>
      <c r="Y1112">
        <f>[1]!s_west_eps($A1112,YEAR($B$1)+1,$B$1,180)</f>
        <v>0.73049998283386197</v>
      </c>
      <c r="Z1112">
        <f>[1]!s_west_instnum_np($A1112,YEAR($B$1)+1,$B$1,180)</f>
        <v>3</v>
      </c>
      <c r="AA1112">
        <f>[1]!s_west_stdnetprofit($A1112,YEAR($B$1)+1,$B$1,180)</f>
        <v>575555141</v>
      </c>
      <c r="AB1112">
        <f>[1]!s_west_mediannetprofit($A1112,YEAR($B$1)+1,$B$1,180)</f>
        <v>1277000000</v>
      </c>
      <c r="AC1112">
        <f>[1]!s_west_maxnetprofit($A1112,YEAR($B$1)+1,$B$1,180)</f>
        <v>2211990000</v>
      </c>
      <c r="AD1112">
        <f>[1]!s_west_minnetprofit($A1112,YEAR($B$1)+1,$B$1,180)</f>
        <v>1163000000</v>
      </c>
      <c r="AE1112">
        <f>[1]!s_west_avgroe($A1112,YEAR($B$1),$B$1,180)</f>
        <v>5.7632999420165998</v>
      </c>
      <c r="AF1112">
        <f>IFERROR([1]!s_info_indexweight($A1112,$B$1,"000016.SH"),"")</f>
        <v>0</v>
      </c>
      <c r="AG1112">
        <f>IFERROR([1]!s_info_indexweight($A1112,$B$1,"000300.SH"),"")</f>
        <v>0</v>
      </c>
      <c r="AH1112">
        <f>IFERROR([1]!s_info_indexweight($A1112,$B$1,"000905.SH"),"")</f>
        <v>0</v>
      </c>
      <c r="AI1112">
        <f>IFERROR([1]!s_info_indexweight($A1112,$B$1,"000852.SH"),"")</f>
        <v>7.0999999999999994E-2</v>
      </c>
    </row>
    <row r="1113" spans="1:35">
      <c r="A1113" t="s">
        <v>1145</v>
      </c>
      <c r="B1113">
        <f>[1]!s_dq_close($A1113,$B$1,3)</f>
        <v>16.71</v>
      </c>
      <c r="C1113">
        <f>[1]!s_dq_volume($A1113,$B$1)</f>
        <v>20703667</v>
      </c>
      <c r="D1113">
        <f>[1]!s_dq_amount($A1113,$B$1)</f>
        <v>344800107</v>
      </c>
      <c r="E1113">
        <f>[1]!s_dq_turn($A1113,$B$1)</f>
        <v>2.1607492598719902</v>
      </c>
      <c r="F1113">
        <f>[1]!S_VAL_MV($A1113,$B$1)</f>
        <v>16011032931.719999</v>
      </c>
      <c r="G1113">
        <f>[1]!s_val_ev($A1113,$B$1)</f>
        <v>16011032931.719999</v>
      </c>
      <c r="H1113">
        <f>[1]!s_val_ev1($A1113,$B$1)</f>
        <v>17088590065.93</v>
      </c>
      <c r="I1113">
        <f>IFERROR([1]!s_mq_amount($A1113,$B$1),"")</f>
        <v>630143147</v>
      </c>
      <c r="J1113">
        <f>[1]!s_val_pe_ttm($A1113,$B$1)</f>
        <v>1029.82763671875</v>
      </c>
      <c r="K1113">
        <f>[1]!s_val_pb_lf($A1113,$B$1)</f>
        <v>3.0554051399231001</v>
      </c>
      <c r="L1113">
        <f>[1]!s_val_dividendyield2($A1113,$B$1)</f>
        <v>0.73937338648196005</v>
      </c>
      <c r="M1113">
        <f>[1]!s_val_evtoebitda($A1113,$B$1)</f>
        <v>38.252328336742202</v>
      </c>
      <c r="N1113">
        <f>[1]!s_risk_betar24($A1113,$B$1)</f>
        <v>1.1114000082016</v>
      </c>
      <c r="O1113">
        <f>[1]!s_profitnotice_changeratio($A1113,$B$1)</f>
        <v>0</v>
      </c>
      <c r="P1113">
        <f>IFERROR([1]!i_pq_pctchange($A1113,TEXT(DATE(YEAR($B$1),1,1),"yyyy-mm-dd"),$B$1),"")</f>
        <v>-22.9953917050691</v>
      </c>
      <c r="Q1113">
        <f>[1]!s_west_netprofit($A1113,YEAR($B$1),$B$1,180)</f>
        <v>0</v>
      </c>
      <c r="R1113">
        <f>[1]!s_west_eps($A1113,YEAR($B$1),$B$1,180)</f>
        <v>0</v>
      </c>
      <c r="S1113">
        <f>[1]!s_west_instnum_np($A1113,YEAR($B$1),$B$1,180)</f>
        <v>0</v>
      </c>
      <c r="T1113">
        <f>[1]!s_west_stdnetprofit($A1113,YEAR($B$1),$B$1,180)</f>
        <v>0</v>
      </c>
      <c r="U1113">
        <f>[1]!s_west_mediannetprofit($A1113,YEAR($B$1),$B$1,180)</f>
        <v>0</v>
      </c>
      <c r="V1113">
        <f>[1]!s_west_maxnetprofit($A1113,YEAR($B$1),$B$1,180)</f>
        <v>0</v>
      </c>
      <c r="W1113">
        <f>[1]!s_west_minnetprofit($A1113,YEAR($B$1),$B$1,180)</f>
        <v>0</v>
      </c>
      <c r="X1113">
        <f>[1]!s_west_netprofit($A1113,YEAR($B$1)+1,$B$1,180)</f>
        <v>0</v>
      </c>
      <c r="Y1113">
        <f>[1]!s_west_eps($A1113,YEAR($B$1)+1,$B$1,180)</f>
        <v>0</v>
      </c>
      <c r="Z1113">
        <f>[1]!s_west_instnum_np($A1113,YEAR($B$1)+1,$B$1,180)</f>
        <v>0</v>
      </c>
      <c r="AA1113">
        <f>[1]!s_west_stdnetprofit($A1113,YEAR($B$1)+1,$B$1,180)</f>
        <v>0</v>
      </c>
      <c r="AB1113">
        <f>[1]!s_west_mediannetprofit($A1113,YEAR($B$1)+1,$B$1,180)</f>
        <v>0</v>
      </c>
      <c r="AC1113">
        <f>[1]!s_west_maxnetprofit($A1113,YEAR($B$1)+1,$B$1,180)</f>
        <v>0</v>
      </c>
      <c r="AD1113">
        <f>[1]!s_west_minnetprofit($A1113,YEAR($B$1)+1,$B$1,180)</f>
        <v>0</v>
      </c>
      <c r="AE1113">
        <f>[1]!s_west_avgroe($A1113,YEAR($B$1),$B$1,180)</f>
        <v>0</v>
      </c>
      <c r="AF1113">
        <f>IFERROR([1]!s_info_indexweight($A1113,$B$1,"000016.SH"),"")</f>
        <v>0</v>
      </c>
      <c r="AG1113">
        <f>IFERROR([1]!s_info_indexweight($A1113,$B$1,"000300.SH"),"")</f>
        <v>0</v>
      </c>
      <c r="AH1113">
        <f>IFERROR([1]!s_info_indexweight($A1113,$B$1,"000905.SH"),"")</f>
        <v>0</v>
      </c>
      <c r="AI1113">
        <f>IFERROR([1]!s_info_indexweight($A1113,$B$1,"000852.SH"),"")</f>
        <v>9.1999999999999998E-2</v>
      </c>
    </row>
    <row r="1114" spans="1:35">
      <c r="A1114" t="s">
        <v>1146</v>
      </c>
      <c r="B1114">
        <f>[1]!s_dq_close($A1114,$B$1,3)</f>
        <v>12.32</v>
      </c>
      <c r="C1114">
        <f>[1]!s_dq_volume($A1114,$B$1)</f>
        <v>14946791</v>
      </c>
      <c r="D1114">
        <f>[1]!s_dq_amount($A1114,$B$1)</f>
        <v>183625354</v>
      </c>
      <c r="E1114">
        <f>[1]!s_dq_turn($A1114,$B$1)</f>
        <v>1.1786997790773299</v>
      </c>
      <c r="F1114">
        <f>[1]!S_VAL_MV($A1114,$B$1)</f>
        <v>15622677495.040001</v>
      </c>
      <c r="G1114">
        <f>[1]!s_val_ev($A1114,$B$1)</f>
        <v>15622677495.040001</v>
      </c>
      <c r="H1114">
        <f>[1]!s_val_ev1($A1114,$B$1)</f>
        <v>16308087234.389999</v>
      </c>
      <c r="I1114">
        <f>IFERROR([1]!s_mq_amount($A1114,$B$1),"")</f>
        <v>414375472</v>
      </c>
      <c r="J1114">
        <f>[1]!s_val_pe_ttm($A1114,$B$1)</f>
        <v>26.529447555541999</v>
      </c>
      <c r="K1114">
        <f>[1]!s_val_pb_lf($A1114,$B$1)</f>
        <v>1.5011059045791599</v>
      </c>
      <c r="L1114">
        <f>[1]!s_val_dividendyield2($A1114,$B$1)</f>
        <v>1.94805194805195</v>
      </c>
      <c r="M1114">
        <f>[1]!s_val_evtoebitda($A1114,$B$1)</f>
        <v>16.095034326592199</v>
      </c>
      <c r="N1114">
        <f>[1]!s_risk_betar24($A1114,$B$1)</f>
        <v>1.58889997005463</v>
      </c>
      <c r="O1114">
        <f>[1]!s_profitnotice_changeratio($A1114,$B$1)</f>
        <v>0</v>
      </c>
      <c r="P1114">
        <f>IFERROR([1]!i_pq_pctchange($A1114,TEXT(DATE(YEAR($B$1),1,1),"yyyy-mm-dd"),$B$1),"")</f>
        <v>-4.19906687402798</v>
      </c>
      <c r="Q1114">
        <f>[1]!s_west_netprofit($A1114,YEAR($B$1),$B$1,180)</f>
        <v>696678000</v>
      </c>
      <c r="R1114">
        <f>[1]!s_west_eps($A1114,YEAR($B$1),$B$1,180)</f>
        <v>0.54939997196197499</v>
      </c>
      <c r="S1114">
        <f>[1]!s_west_instnum_np($A1114,YEAR($B$1),$B$1,180)</f>
        <v>5</v>
      </c>
      <c r="T1114">
        <f>[1]!s_west_stdnetprofit($A1114,YEAR($B$1),$B$1,180)</f>
        <v>48146167</v>
      </c>
      <c r="U1114">
        <f>[1]!s_west_mediannetprofit($A1114,YEAR($B$1),$B$1,180)</f>
        <v>708390000</v>
      </c>
      <c r="V1114">
        <f>[1]!s_west_maxnetprofit($A1114,YEAR($B$1),$B$1,180)</f>
        <v>740000000</v>
      </c>
      <c r="W1114">
        <f>[1]!s_west_minnetprofit($A1114,YEAR($B$1),$B$1,180)</f>
        <v>614000000</v>
      </c>
      <c r="X1114">
        <f>[1]!s_west_netprofit($A1114,YEAR($B$1)+1,$B$1,180)</f>
        <v>761100000</v>
      </c>
      <c r="Y1114">
        <f>[1]!s_west_eps($A1114,YEAR($B$1)+1,$B$1,180)</f>
        <v>0.60019999742507901</v>
      </c>
      <c r="Z1114">
        <f>[1]!s_west_instnum_np($A1114,YEAR($B$1)+1,$B$1,180)</f>
        <v>5</v>
      </c>
      <c r="AA1114">
        <f>[1]!s_west_stdnetprofit($A1114,YEAR($B$1)+1,$B$1,180)</f>
        <v>68350567</v>
      </c>
      <c r="AB1114">
        <f>[1]!s_west_mediannetprofit($A1114,YEAR($B$1)+1,$B$1,180)</f>
        <v>777000000</v>
      </c>
      <c r="AC1114">
        <f>[1]!s_west_maxnetprofit($A1114,YEAR($B$1)+1,$B$1,180)</f>
        <v>818000000</v>
      </c>
      <c r="AD1114">
        <f>[1]!s_west_minnetprofit($A1114,YEAR($B$1)+1,$B$1,180)</f>
        <v>645000000</v>
      </c>
      <c r="AE1114">
        <f>[1]!s_west_avgroe($A1114,YEAR($B$1),$B$1,180)</f>
        <v>6.57200002670288</v>
      </c>
      <c r="AF1114">
        <f>IFERROR([1]!s_info_indexweight($A1114,$B$1,"000016.SH"),"")</f>
        <v>0</v>
      </c>
      <c r="AG1114">
        <f>IFERROR([1]!s_info_indexweight($A1114,$B$1,"000300.SH"),"")</f>
        <v>0</v>
      </c>
      <c r="AH1114">
        <f>IFERROR([1]!s_info_indexweight($A1114,$B$1,"000905.SH"),"")</f>
        <v>0</v>
      </c>
      <c r="AI1114">
        <f>IFERROR([1]!s_info_indexweight($A1114,$B$1,"000852.SH"),"")</f>
        <v>0.1</v>
      </c>
    </row>
    <row r="1115" spans="1:35">
      <c r="A1115" t="s">
        <v>1147</v>
      </c>
      <c r="B1115">
        <f>[1]!s_dq_close($A1115,$B$1,3)</f>
        <v>5.2</v>
      </c>
      <c r="C1115">
        <f>[1]!s_dq_volume($A1115,$B$1)</f>
        <v>66221904</v>
      </c>
      <c r="D1115">
        <f>[1]!s_dq_amount($A1115,$B$1)</f>
        <v>347689376</v>
      </c>
      <c r="E1115">
        <f>[1]!s_dq_turn($A1115,$B$1)</f>
        <v>2.7378093237401302</v>
      </c>
      <c r="F1115">
        <f>[1]!S_VAL_MV($A1115,$B$1)</f>
        <v>15352660310</v>
      </c>
      <c r="G1115">
        <f>[1]!s_val_ev($A1115,$B$1)</f>
        <v>13979778096.1628</v>
      </c>
      <c r="H1115">
        <f>[1]!s_val_ev1($A1115,$B$1)</f>
        <v>21321953849.302799</v>
      </c>
      <c r="I1115">
        <f>IFERROR([1]!s_mq_amount($A1115,$B$1),"")</f>
        <v>684306676</v>
      </c>
      <c r="J1115">
        <f>[1]!s_val_pe_ttm($A1115,$B$1)</f>
        <v>56.468967437744098</v>
      </c>
      <c r="K1115">
        <f>[1]!s_val_pb_lf($A1115,$B$1)</f>
        <v>1.7273533344268801</v>
      </c>
      <c r="L1115">
        <f>[1]!s_val_dividendyield2($A1115,$B$1)</f>
        <v>0.69230769230769196</v>
      </c>
      <c r="M1115">
        <f>[1]!s_val_evtoebitda($A1115,$B$1)</f>
        <v>15.9017458771342</v>
      </c>
      <c r="N1115">
        <f>[1]!s_risk_betar24($A1115,$B$1)</f>
        <v>0.68220001459121704</v>
      </c>
      <c r="O1115">
        <f>[1]!s_profitnotice_changeratio($A1115,$B$1)</f>
        <v>0</v>
      </c>
      <c r="P1115">
        <f>IFERROR([1]!i_pq_pctchange($A1115,TEXT(DATE(YEAR($B$1),1,1),"yyyy-mm-dd"),$B$1),"")</f>
        <v>-20.489296636085601</v>
      </c>
      <c r="Q1115">
        <f>[1]!s_west_netprofit($A1115,YEAR($B$1),$B$1,180)</f>
        <v>0</v>
      </c>
      <c r="R1115">
        <f>[1]!s_west_eps($A1115,YEAR($B$1),$B$1,180)</f>
        <v>0</v>
      </c>
      <c r="S1115">
        <f>[1]!s_west_instnum_np($A1115,YEAR($B$1),$B$1,180)</f>
        <v>0</v>
      </c>
      <c r="T1115">
        <f>[1]!s_west_stdnetprofit($A1115,YEAR($B$1),$B$1,180)</f>
        <v>0</v>
      </c>
      <c r="U1115">
        <f>[1]!s_west_mediannetprofit($A1115,YEAR($B$1),$B$1,180)</f>
        <v>0</v>
      </c>
      <c r="V1115">
        <f>[1]!s_west_maxnetprofit($A1115,YEAR($B$1),$B$1,180)</f>
        <v>0</v>
      </c>
      <c r="W1115">
        <f>[1]!s_west_minnetprofit($A1115,YEAR($B$1),$B$1,180)</f>
        <v>0</v>
      </c>
      <c r="X1115">
        <f>[1]!s_west_netprofit($A1115,YEAR($B$1)+1,$B$1,180)</f>
        <v>0</v>
      </c>
      <c r="Y1115">
        <f>[1]!s_west_eps($A1115,YEAR($B$1)+1,$B$1,180)</f>
        <v>0</v>
      </c>
      <c r="Z1115">
        <f>[1]!s_west_instnum_np($A1115,YEAR($B$1)+1,$B$1,180)</f>
        <v>0</v>
      </c>
      <c r="AA1115">
        <f>[1]!s_west_stdnetprofit($A1115,YEAR($B$1)+1,$B$1,180)</f>
        <v>0</v>
      </c>
      <c r="AB1115">
        <f>[1]!s_west_mediannetprofit($A1115,YEAR($B$1)+1,$B$1,180)</f>
        <v>0</v>
      </c>
      <c r="AC1115">
        <f>[1]!s_west_maxnetprofit($A1115,YEAR($B$1)+1,$B$1,180)</f>
        <v>0</v>
      </c>
      <c r="AD1115">
        <f>[1]!s_west_minnetprofit($A1115,YEAR($B$1)+1,$B$1,180)</f>
        <v>0</v>
      </c>
      <c r="AE1115">
        <f>[1]!s_west_avgroe($A1115,YEAR($B$1),$B$1,180)</f>
        <v>0</v>
      </c>
      <c r="AF1115">
        <f>IFERROR([1]!s_info_indexweight($A1115,$B$1,"000016.SH"),"")</f>
        <v>0</v>
      </c>
      <c r="AG1115">
        <f>IFERROR([1]!s_info_indexweight($A1115,$B$1,"000300.SH"),"")</f>
        <v>0</v>
      </c>
      <c r="AH1115">
        <f>IFERROR([1]!s_info_indexweight($A1115,$B$1,"000905.SH"),"")</f>
        <v>0</v>
      </c>
      <c r="AI1115">
        <f>IFERROR([1]!s_info_indexweight($A1115,$B$1,"000852.SH"),"")</f>
        <v>0.109</v>
      </c>
    </row>
    <row r="1116" spans="1:35">
      <c r="A1116" t="s">
        <v>1148</v>
      </c>
      <c r="B1116">
        <f>[1]!s_dq_close($A1116,$B$1,3)</f>
        <v>9.44</v>
      </c>
      <c r="C1116">
        <f>[1]!s_dq_volume($A1116,$B$1)</f>
        <v>59779809</v>
      </c>
      <c r="D1116">
        <f>[1]!s_dq_amount($A1116,$B$1)</f>
        <v>565687591</v>
      </c>
      <c r="E1116">
        <f>[1]!s_dq_turn($A1116,$B$1)</f>
        <v>1.77815557434857</v>
      </c>
      <c r="F1116">
        <f>[1]!S_VAL_MV($A1116,$B$1)</f>
        <v>31736334272.48</v>
      </c>
      <c r="G1116">
        <f>[1]!s_val_ev($A1116,$B$1)</f>
        <v>31736334272.48</v>
      </c>
      <c r="H1116">
        <f>[1]!s_val_ev1($A1116,$B$1)</f>
        <v>32919912436.23</v>
      </c>
      <c r="I1116">
        <f>IFERROR([1]!s_mq_amount($A1116,$B$1),"")</f>
        <v>1069146030</v>
      </c>
      <c r="J1116">
        <f>[1]!s_val_pe_ttm($A1116,$B$1)</f>
        <v>56.846431732177699</v>
      </c>
      <c r="K1116">
        <f>[1]!s_val_pb_lf($A1116,$B$1)</f>
        <v>1.0599515438079801</v>
      </c>
      <c r="L1116">
        <f>[1]!s_val_dividendyield2($A1116,$B$1)</f>
        <v>2.4364406779660999</v>
      </c>
      <c r="M1116">
        <f>[1]!s_val_evtoebitda($A1116,$B$1)</f>
        <v>15.4374099497907</v>
      </c>
      <c r="N1116">
        <f>[1]!s_risk_betar24($A1116,$B$1)</f>
        <v>1.3471000194549601</v>
      </c>
      <c r="O1116">
        <f>[1]!s_profitnotice_changeratio($A1116,$B$1)</f>
        <v>0</v>
      </c>
      <c r="P1116">
        <f>IFERROR([1]!i_pq_pctchange($A1116,TEXT(DATE(YEAR($B$1),1,1),"yyyy-mm-dd"),$B$1),"")</f>
        <v>-4.1624365482233499</v>
      </c>
      <c r="Q1116">
        <f>[1]!s_west_netprofit($A1116,YEAR($B$1),$B$1,180)</f>
        <v>649000000</v>
      </c>
      <c r="R1116">
        <f>[1]!s_west_eps($A1116,YEAR($B$1),$B$1,180)</f>
        <v>0.193000003695488</v>
      </c>
      <c r="S1116">
        <f>[1]!s_west_instnum_np($A1116,YEAR($B$1),$B$1,180)</f>
        <v>2</v>
      </c>
      <c r="T1116">
        <f>[1]!s_west_stdnetprofit($A1116,YEAR($B$1),$B$1,180)</f>
        <v>5656854</v>
      </c>
      <c r="U1116">
        <f>[1]!s_west_mediannetprofit($A1116,YEAR($B$1),$B$1,180)</f>
        <v>649000000</v>
      </c>
      <c r="V1116">
        <f>[1]!s_west_maxnetprofit($A1116,YEAR($B$1),$B$1,180)</f>
        <v>653000000</v>
      </c>
      <c r="W1116">
        <f>[1]!s_west_minnetprofit($A1116,YEAR($B$1),$B$1,180)</f>
        <v>645000000</v>
      </c>
      <c r="X1116">
        <f>[1]!s_west_netprofit($A1116,YEAR($B$1)+1,$B$1,180)</f>
        <v>714500000</v>
      </c>
      <c r="Y1116">
        <f>[1]!s_west_eps($A1116,YEAR($B$1)+1,$B$1,180)</f>
        <v>0.21250000596046401</v>
      </c>
      <c r="Z1116">
        <f>[1]!s_west_instnum_np($A1116,YEAR($B$1)+1,$B$1,180)</f>
        <v>2</v>
      </c>
      <c r="AA1116">
        <f>[1]!s_west_stdnetprofit($A1116,YEAR($B$1)+1,$B$1,180)</f>
        <v>64346717</v>
      </c>
      <c r="AB1116">
        <f>[1]!s_west_mediannetprofit($A1116,YEAR($B$1)+1,$B$1,180)</f>
        <v>714500000</v>
      </c>
      <c r="AC1116">
        <f>[1]!s_west_maxnetprofit($A1116,YEAR($B$1)+1,$B$1,180)</f>
        <v>760000000</v>
      </c>
      <c r="AD1116">
        <f>[1]!s_west_minnetprofit($A1116,YEAR($B$1)+1,$B$1,180)</f>
        <v>669000000</v>
      </c>
      <c r="AE1116">
        <f>[1]!s_west_avgroe($A1116,YEAR($B$1),$B$1,180)</f>
        <v>2.1500000953674299</v>
      </c>
      <c r="AF1116">
        <f>IFERROR([1]!s_info_indexweight($A1116,$B$1,"000016.SH"),"")</f>
        <v>0</v>
      </c>
      <c r="AG1116">
        <f>IFERROR([1]!s_info_indexweight($A1116,$B$1,"000300.SH"),"")</f>
        <v>0</v>
      </c>
      <c r="AH1116">
        <f>IFERROR([1]!s_info_indexweight($A1116,$B$1,"000905.SH"),"")</f>
        <v>0.186</v>
      </c>
      <c r="AI1116">
        <f>IFERROR([1]!s_info_indexweight($A1116,$B$1,"000852.SH"),"")</f>
        <v>0</v>
      </c>
    </row>
    <row r="1117" spans="1:35">
      <c r="A1117" t="s">
        <v>1149</v>
      </c>
      <c r="B1117">
        <f>[1]!s_dq_close($A1117,$B$1,3)</f>
        <v>9.86</v>
      </c>
      <c r="C1117">
        <f>[1]!s_dq_volume($A1117,$B$1)</f>
        <v>4351919</v>
      </c>
      <c r="D1117">
        <f>[1]!s_dq_amount($A1117,$B$1)</f>
        <v>43206442</v>
      </c>
      <c r="E1117">
        <f>[1]!s_dq_turn($A1117,$B$1)</f>
        <v>0.51184793418639296</v>
      </c>
      <c r="F1117">
        <f>[1]!S_VAL_MV($A1117,$B$1)</f>
        <v>11066991124.98</v>
      </c>
      <c r="G1117">
        <f>[1]!s_val_ev($A1117,$B$1)</f>
        <v>9771537956.0712395</v>
      </c>
      <c r="H1117">
        <f>[1]!s_val_ev1($A1117,$B$1)</f>
        <v>30420562026.6912</v>
      </c>
      <c r="I1117">
        <f>IFERROR([1]!s_mq_amount($A1117,$B$1),"")</f>
        <v>106958896</v>
      </c>
      <c r="J1117">
        <f>[1]!s_val_pe_ttm($A1117,$B$1)</f>
        <v>10.6123723983765</v>
      </c>
      <c r="K1117">
        <f>[1]!s_val_pb_lf($A1117,$B$1)</f>
        <v>0.73479789495468095</v>
      </c>
      <c r="L1117">
        <f>[1]!s_val_dividendyield2($A1117,$B$1)</f>
        <v>3.2068483077575598</v>
      </c>
      <c r="M1117">
        <f>[1]!s_val_evtoebitda($A1117,$B$1)</f>
        <v>11.6798183289999</v>
      </c>
      <c r="N1117">
        <f>[1]!s_risk_betar24($A1117,$B$1)</f>
        <v>1.0692000389099101</v>
      </c>
      <c r="O1117">
        <f>[1]!s_profitnotice_changeratio($A1117,$B$1)</f>
        <v>0</v>
      </c>
      <c r="P1117">
        <f>IFERROR([1]!i_pq_pctchange($A1117,TEXT(DATE(YEAR($B$1),1,1),"yyyy-mm-dd"),$B$1),"")</f>
        <v>-3.9922103213242299</v>
      </c>
      <c r="Q1117">
        <f>[1]!s_west_netprofit($A1117,YEAR($B$1),$B$1,180)</f>
        <v>980000000</v>
      </c>
      <c r="R1117">
        <f>[1]!s_west_eps($A1117,YEAR($B$1),$B$1,180)</f>
        <v>0.87309998273849498</v>
      </c>
      <c r="S1117">
        <f>[1]!s_west_instnum_np($A1117,YEAR($B$1),$B$1,180)</f>
        <v>2</v>
      </c>
      <c r="T1117">
        <f>[1]!s_west_stdnetprofit($A1117,YEAR($B$1),$B$1,180)</f>
        <v>253144228</v>
      </c>
      <c r="U1117">
        <f>[1]!s_west_mediannetprofit($A1117,YEAR($B$1),$B$1,180)</f>
        <v>980000000</v>
      </c>
      <c r="V1117">
        <f>[1]!s_west_maxnetprofit($A1117,YEAR($B$1),$B$1,180)</f>
        <v>1159000000</v>
      </c>
      <c r="W1117">
        <f>[1]!s_west_minnetprofit($A1117,YEAR($B$1),$B$1,180)</f>
        <v>801000000</v>
      </c>
      <c r="X1117">
        <f>[1]!s_west_netprofit($A1117,YEAR($B$1)+1,$B$1,180)</f>
        <v>1034500000</v>
      </c>
      <c r="Y1117">
        <f>[1]!s_west_eps($A1117,YEAR($B$1)+1,$B$1,180)</f>
        <v>0.92170000076293901</v>
      </c>
      <c r="Z1117">
        <f>[1]!s_west_instnum_np($A1117,YEAR($B$1)+1,$B$1,180)</f>
        <v>2</v>
      </c>
      <c r="AA1117">
        <f>[1]!s_west_stdnetprofit($A1117,YEAR($B$1)+1,$B$1,180)</f>
        <v>262336616</v>
      </c>
      <c r="AB1117">
        <f>[1]!s_west_mediannetprofit($A1117,YEAR($B$1)+1,$B$1,180)</f>
        <v>1034500000</v>
      </c>
      <c r="AC1117">
        <f>[1]!s_west_maxnetprofit($A1117,YEAR($B$1)+1,$B$1,180)</f>
        <v>1220000000</v>
      </c>
      <c r="AD1117">
        <f>[1]!s_west_minnetprofit($A1117,YEAR($B$1)+1,$B$1,180)</f>
        <v>849000000</v>
      </c>
      <c r="AE1117">
        <f>[1]!s_west_avgroe($A1117,YEAR($B$1),$B$1,180)</f>
        <v>6.1999998092651403</v>
      </c>
      <c r="AF1117">
        <f>IFERROR([1]!s_info_indexweight($A1117,$B$1,"000016.SH"),"")</f>
        <v>0</v>
      </c>
      <c r="AG1117">
        <f>IFERROR([1]!s_info_indexweight($A1117,$B$1,"000300.SH"),"")</f>
        <v>0</v>
      </c>
      <c r="AH1117">
        <f>IFERROR([1]!s_info_indexweight($A1117,$B$1,"000905.SH"),"")</f>
        <v>0</v>
      </c>
      <c r="AI1117">
        <f>IFERROR([1]!s_info_indexweight($A1117,$B$1,"000852.SH"),"")</f>
        <v>3.5999999999999997E-2</v>
      </c>
    </row>
    <row r="1118" spans="1:35">
      <c r="A1118" t="s">
        <v>1150</v>
      </c>
      <c r="B1118">
        <f>[1]!s_dq_close($A1118,$B$1,3)</f>
        <v>11.64</v>
      </c>
      <c r="C1118">
        <f>[1]!s_dq_volume($A1118,$B$1)</f>
        <v>9860443</v>
      </c>
      <c r="D1118">
        <f>[1]!s_dq_amount($A1118,$B$1)</f>
        <v>115431472</v>
      </c>
      <c r="E1118">
        <f>[1]!s_dq_turn($A1118,$B$1)</f>
        <v>1.2392224849105</v>
      </c>
      <c r="F1118">
        <f>[1]!S_VAL_MV($A1118,$B$1)</f>
        <v>9261900741.6000004</v>
      </c>
      <c r="G1118">
        <f>[1]!s_val_ev($A1118,$B$1)</f>
        <v>9261900741.6000004</v>
      </c>
      <c r="H1118">
        <f>[1]!s_val_ev1($A1118,$B$1)</f>
        <v>9271799242.75</v>
      </c>
      <c r="I1118">
        <f>IFERROR([1]!s_mq_amount($A1118,$B$1),"")</f>
        <v>289206822</v>
      </c>
      <c r="J1118">
        <f>[1]!s_val_pe_ttm($A1118,$B$1)</f>
        <v>392.85821533203102</v>
      </c>
      <c r="K1118">
        <f>[1]!s_val_pb_lf($A1118,$B$1)</f>
        <v>2.3286464214325</v>
      </c>
      <c r="L1118">
        <f>[1]!s_val_dividendyield2($A1118,$B$1)</f>
        <v>7.7319587628865996E-2</v>
      </c>
      <c r="M1118">
        <f>[1]!s_val_evtoebitda($A1118,$B$1)</f>
        <v>129.04335046479099</v>
      </c>
      <c r="N1118">
        <f>[1]!s_risk_betar24($A1118,$B$1)</f>
        <v>1.1984000205993699</v>
      </c>
      <c r="O1118">
        <f>[1]!s_profitnotice_changeratio($A1118,$B$1)</f>
        <v>0</v>
      </c>
      <c r="P1118">
        <f>IFERROR([1]!i_pq_pctchange($A1118,TEXT(DATE(YEAR($B$1),1,1),"yyyy-mm-dd"),$B$1),"")</f>
        <v>-7.3248407643312099</v>
      </c>
      <c r="Q1118">
        <f>[1]!s_west_netprofit($A1118,YEAR($B$1),$B$1,180)</f>
        <v>0</v>
      </c>
      <c r="R1118">
        <f>[1]!s_west_eps($A1118,YEAR($B$1),$B$1,180)</f>
        <v>0</v>
      </c>
      <c r="S1118">
        <f>[1]!s_west_instnum_np($A1118,YEAR($B$1),$B$1,180)</f>
        <v>0</v>
      </c>
      <c r="T1118">
        <f>[1]!s_west_stdnetprofit($A1118,YEAR($B$1),$B$1,180)</f>
        <v>0</v>
      </c>
      <c r="U1118">
        <f>[1]!s_west_mediannetprofit($A1118,YEAR($B$1),$B$1,180)</f>
        <v>0</v>
      </c>
      <c r="V1118">
        <f>[1]!s_west_maxnetprofit($A1118,YEAR($B$1),$B$1,180)</f>
        <v>0</v>
      </c>
      <c r="W1118">
        <f>[1]!s_west_minnetprofit($A1118,YEAR($B$1),$B$1,180)</f>
        <v>0</v>
      </c>
      <c r="X1118">
        <f>[1]!s_west_netprofit($A1118,YEAR($B$1)+1,$B$1,180)</f>
        <v>0</v>
      </c>
      <c r="Y1118">
        <f>[1]!s_west_eps($A1118,YEAR($B$1)+1,$B$1,180)</f>
        <v>0</v>
      </c>
      <c r="Z1118">
        <f>[1]!s_west_instnum_np($A1118,YEAR($B$1)+1,$B$1,180)</f>
        <v>0</v>
      </c>
      <c r="AA1118">
        <f>[1]!s_west_stdnetprofit($A1118,YEAR($B$1)+1,$B$1,180)</f>
        <v>0</v>
      </c>
      <c r="AB1118">
        <f>[1]!s_west_mediannetprofit($A1118,YEAR($B$1)+1,$B$1,180)</f>
        <v>0</v>
      </c>
      <c r="AC1118">
        <f>[1]!s_west_maxnetprofit($A1118,YEAR($B$1)+1,$B$1,180)</f>
        <v>0</v>
      </c>
      <c r="AD1118">
        <f>[1]!s_west_minnetprofit($A1118,YEAR($B$1)+1,$B$1,180)</f>
        <v>0</v>
      </c>
      <c r="AE1118">
        <f>[1]!s_west_avgroe($A1118,YEAR($B$1),$B$1,180)</f>
        <v>0</v>
      </c>
      <c r="AF1118">
        <f>IFERROR([1]!s_info_indexweight($A1118,$B$1,"000016.SH"),"")</f>
        <v>0</v>
      </c>
      <c r="AG1118">
        <f>IFERROR([1]!s_info_indexweight($A1118,$B$1,"000300.SH"),"")</f>
        <v>0</v>
      </c>
      <c r="AH1118">
        <f>IFERROR([1]!s_info_indexweight($A1118,$B$1,"000905.SH"),"")</f>
        <v>0</v>
      </c>
      <c r="AI1118">
        <f>IFERROR([1]!s_info_indexweight($A1118,$B$1,"000852.SH"),"")</f>
        <v>0.04</v>
      </c>
    </row>
    <row r="1119" spans="1:35">
      <c r="A1119" t="s">
        <v>1151</v>
      </c>
      <c r="B1119">
        <f>[1]!s_dq_close($A1119,$B$1,3)</f>
        <v>25.65</v>
      </c>
      <c r="C1119">
        <f>[1]!s_dq_volume($A1119,$B$1)</f>
        <v>26956312</v>
      </c>
      <c r="D1119">
        <f>[1]!s_dq_amount($A1119,$B$1)</f>
        <v>697599053</v>
      </c>
      <c r="E1119">
        <f>[1]!s_dq_turn($A1119,$B$1)</f>
        <v>2.8965662311824198</v>
      </c>
      <c r="F1119">
        <f>[1]!S_VAL_MV($A1119,$B$1)</f>
        <v>24287110848</v>
      </c>
      <c r="G1119">
        <f>[1]!s_val_ev($A1119,$B$1)</f>
        <v>24287110848</v>
      </c>
      <c r="H1119">
        <f>[1]!s_val_ev1($A1119,$B$1)</f>
        <v>26115310870.68</v>
      </c>
      <c r="I1119">
        <f>IFERROR([1]!s_mq_amount($A1119,$B$1),"")</f>
        <v>1703021836</v>
      </c>
      <c r="J1119">
        <f>[1]!s_val_pe_ttm($A1119,$B$1)</f>
        <v>-197.43568420410199</v>
      </c>
      <c r="K1119">
        <f>[1]!s_val_pb_lf($A1119,$B$1)</f>
        <v>2.9299278259277299</v>
      </c>
      <c r="L1119">
        <f>[1]!s_val_dividendyield2($A1119,$B$1)</f>
        <v>0.162242123501671</v>
      </c>
      <c r="M1119">
        <f>[1]!s_val_evtoebitda($A1119,$B$1)</f>
        <v>-233.623488491518</v>
      </c>
      <c r="N1119">
        <f>[1]!s_risk_betar24($A1119,$B$1)</f>
        <v>1.6394000053405799</v>
      </c>
      <c r="O1119">
        <f>[1]!s_profitnotice_changeratio($A1119,$B$1)</f>
        <v>0</v>
      </c>
      <c r="P1119">
        <f>IFERROR([1]!i_pq_pctchange($A1119,TEXT(DATE(YEAR($B$1),1,1),"yyyy-mm-dd"),$B$1),"")</f>
        <v>45.408163265306101</v>
      </c>
      <c r="Q1119">
        <f>[1]!s_west_netprofit($A1119,YEAR($B$1),$B$1,180)</f>
        <v>141666667</v>
      </c>
      <c r="R1119">
        <f>[1]!s_west_eps($A1119,YEAR($B$1),$B$1,180)</f>
        <v>0.149599999189377</v>
      </c>
      <c r="S1119">
        <f>[1]!s_west_instnum_np($A1119,YEAR($B$1),$B$1,180)</f>
        <v>3</v>
      </c>
      <c r="T1119">
        <f>[1]!s_west_stdnetprofit($A1119,YEAR($B$1),$B$1,180)</f>
        <v>6027714</v>
      </c>
      <c r="U1119">
        <f>[1]!s_west_mediannetprofit($A1119,YEAR($B$1),$B$1,180)</f>
        <v>141000000</v>
      </c>
      <c r="V1119">
        <f>[1]!s_west_maxnetprofit($A1119,YEAR($B$1),$B$1,180)</f>
        <v>148000000</v>
      </c>
      <c r="W1119">
        <f>[1]!s_west_minnetprofit($A1119,YEAR($B$1),$B$1,180)</f>
        <v>136000000</v>
      </c>
      <c r="X1119">
        <f>[1]!s_west_netprofit($A1119,YEAR($B$1)+1,$B$1,180)</f>
        <v>277666667</v>
      </c>
      <c r="Y1119">
        <f>[1]!s_west_eps($A1119,YEAR($B$1)+1,$B$1,180)</f>
        <v>0.29319998621940602</v>
      </c>
      <c r="Z1119">
        <f>[1]!s_west_instnum_np($A1119,YEAR($B$1)+1,$B$1,180)</f>
        <v>3</v>
      </c>
      <c r="AA1119">
        <f>[1]!s_west_stdnetprofit($A1119,YEAR($B$1)+1,$B$1,180)</f>
        <v>4932883</v>
      </c>
      <c r="AB1119">
        <f>[1]!s_west_mediannetprofit($A1119,YEAR($B$1)+1,$B$1,180)</f>
        <v>280000000</v>
      </c>
      <c r="AC1119">
        <f>[1]!s_west_maxnetprofit($A1119,YEAR($B$1)+1,$B$1,180)</f>
        <v>281000000</v>
      </c>
      <c r="AD1119">
        <f>[1]!s_west_minnetprofit($A1119,YEAR($B$1)+1,$B$1,180)</f>
        <v>272000000</v>
      </c>
      <c r="AE1119">
        <f>[1]!s_west_avgroe($A1119,YEAR($B$1),$B$1,180)</f>
        <v>1.78999996185303</v>
      </c>
      <c r="AF1119">
        <f>IFERROR([1]!s_info_indexweight($A1119,$B$1,"000016.SH"),"")</f>
        <v>0</v>
      </c>
      <c r="AG1119">
        <f>IFERROR([1]!s_info_indexweight($A1119,$B$1,"000300.SH"),"")</f>
        <v>0</v>
      </c>
      <c r="AH1119">
        <f>IFERROR([1]!s_info_indexweight($A1119,$B$1,"000905.SH"),"")</f>
        <v>0</v>
      </c>
      <c r="AI1119">
        <f>IFERROR([1]!s_info_indexweight($A1119,$B$1,"000852.SH"),"")</f>
        <v>0.189</v>
      </c>
    </row>
    <row r="1120" spans="1:35">
      <c r="A1120" t="s">
        <v>1152</v>
      </c>
      <c r="B1120">
        <f>[1]!s_dq_close($A1120,$B$1,3)</f>
        <v>10.65</v>
      </c>
      <c r="C1120">
        <f>[1]!s_dq_volume($A1120,$B$1)</f>
        <v>65737844</v>
      </c>
      <c r="D1120">
        <f>[1]!s_dq_amount($A1120,$B$1)</f>
        <v>699146014</v>
      </c>
      <c r="E1120">
        <f>[1]!s_dq_turn($A1120,$B$1)</f>
        <v>1.3432847128501999</v>
      </c>
      <c r="F1120">
        <f>[1]!S_VAL_MV($A1120,$B$1)</f>
        <v>52121945354.400002</v>
      </c>
      <c r="G1120">
        <f>[1]!s_val_ev($A1120,$B$1)</f>
        <v>52121945354.400002</v>
      </c>
      <c r="H1120">
        <f>[1]!s_val_ev1($A1120,$B$1)</f>
        <v>96737460091.5</v>
      </c>
      <c r="I1120">
        <f>IFERROR([1]!s_mq_amount($A1120,$B$1),"")</f>
        <v>1552063410</v>
      </c>
      <c r="J1120">
        <f>[1]!s_val_pe_ttm($A1120,$B$1)</f>
        <v>13.7505502700806</v>
      </c>
      <c r="K1120">
        <f>[1]!s_val_pb_lf($A1120,$B$1)</f>
        <v>1.3677464723587001</v>
      </c>
      <c r="L1120">
        <f>[1]!s_val_dividendyield2($A1120,$B$1)</f>
        <v>4.2253653220832499</v>
      </c>
      <c r="M1120">
        <f>[1]!s_val_evtoebitda($A1120,$B$1)</f>
        <v>7.3053403813419804</v>
      </c>
      <c r="N1120">
        <f>[1]!s_risk_betar24($A1120,$B$1)</f>
        <v>0.24210000038147</v>
      </c>
      <c r="O1120">
        <f>[1]!s_profitnotice_changeratio($A1120,$B$1)</f>
        <v>0</v>
      </c>
      <c r="P1120">
        <f>IFERROR([1]!i_pq_pctchange($A1120,TEXT(DATE(YEAR($B$1),1,1),"yyyy-mm-dd"),$B$1),"")</f>
        <v>36.889460154241597</v>
      </c>
      <c r="Q1120">
        <f>[1]!s_west_netprofit($A1120,YEAR($B$1),$B$1,180)</f>
        <v>3723698571</v>
      </c>
      <c r="R1120">
        <f>[1]!s_west_eps($A1120,YEAR($B$1),$B$1,180)</f>
        <v>0.76090002059936501</v>
      </c>
      <c r="S1120">
        <f>[1]!s_west_instnum_np($A1120,YEAR($B$1),$B$1,180)</f>
        <v>7</v>
      </c>
      <c r="T1120">
        <f>[1]!s_west_stdnetprofit($A1120,YEAR($B$1),$B$1,180)</f>
        <v>103978007</v>
      </c>
      <c r="U1120">
        <f>[1]!s_west_mediannetprofit($A1120,YEAR($B$1),$B$1,180)</f>
        <v>3682000000</v>
      </c>
      <c r="V1120">
        <f>[1]!s_west_maxnetprofit($A1120,YEAR($B$1),$B$1,180)</f>
        <v>3954890000</v>
      </c>
      <c r="W1120">
        <f>[1]!s_west_minnetprofit($A1120,YEAR($B$1),$B$1,180)</f>
        <v>3664000000</v>
      </c>
      <c r="X1120">
        <f>[1]!s_west_netprofit($A1120,YEAR($B$1)+1,$B$1,180)</f>
        <v>3884138571</v>
      </c>
      <c r="Y1120">
        <f>[1]!s_west_eps($A1120,YEAR($B$1)+1,$B$1,180)</f>
        <v>0.79360002279281605</v>
      </c>
      <c r="Z1120">
        <f>[1]!s_west_instnum_np($A1120,YEAR($B$1)+1,$B$1,180)</f>
        <v>7</v>
      </c>
      <c r="AA1120">
        <f>[1]!s_west_stdnetprofit($A1120,YEAR($B$1)+1,$B$1,180)</f>
        <v>145261882</v>
      </c>
      <c r="AB1120">
        <f>[1]!s_west_mediannetprofit($A1120,YEAR($B$1)+1,$B$1,180)</f>
        <v>3833000000</v>
      </c>
      <c r="AC1120">
        <f>[1]!s_west_maxnetprofit($A1120,YEAR($B$1)+1,$B$1,180)</f>
        <v>4196970000</v>
      </c>
      <c r="AD1120">
        <f>[1]!s_west_minnetprofit($A1120,YEAR($B$1)+1,$B$1,180)</f>
        <v>3780000000</v>
      </c>
      <c r="AE1120">
        <f>[1]!s_west_avgroe($A1120,YEAR($B$1),$B$1,180)</f>
        <v>8.6956996917724592</v>
      </c>
      <c r="AF1120">
        <f>IFERROR([1]!s_info_indexweight($A1120,$B$1,"000016.SH"),"")</f>
        <v>0</v>
      </c>
      <c r="AG1120">
        <f>IFERROR([1]!s_info_indexweight($A1120,$B$1,"000300.SH"),"")</f>
        <v>0</v>
      </c>
      <c r="AH1120">
        <f>IFERROR([1]!s_info_indexweight($A1120,$B$1,"000905.SH"),"")</f>
        <v>0.192</v>
      </c>
      <c r="AI1120">
        <f>IFERROR([1]!s_info_indexweight($A1120,$B$1,"000852.SH"),"")</f>
        <v>0</v>
      </c>
    </row>
    <row r="1121" spans="1:35">
      <c r="A1121" t="s">
        <v>1153</v>
      </c>
      <c r="B1121">
        <f>[1]!s_dq_close($A1121,$B$1,3)</f>
        <v>4.3099999999999996</v>
      </c>
      <c r="C1121">
        <f>[1]!s_dq_volume($A1121,$B$1)</f>
        <v>11299034</v>
      </c>
      <c r="D1121">
        <f>[1]!s_dq_amount($A1121,$B$1)</f>
        <v>48941517</v>
      </c>
      <c r="E1121">
        <f>[1]!s_dq_turn($A1121,$B$1)</f>
        <v>0.71047390877905603</v>
      </c>
      <c r="F1121">
        <f>[1]!S_VAL_MV($A1121,$B$1)</f>
        <v>6866566053.1800003</v>
      </c>
      <c r="G1121">
        <f>[1]!s_val_ev($A1121,$B$1)</f>
        <v>6866566053.1800003</v>
      </c>
      <c r="H1121">
        <f>[1]!s_val_ev1($A1121,$B$1)</f>
        <v>15232284246.49</v>
      </c>
      <c r="I1121">
        <f>IFERROR([1]!s_mq_amount($A1121,$B$1),"")</f>
        <v>106526718</v>
      </c>
      <c r="J1121">
        <f>[1]!s_val_pe_ttm($A1121,$B$1)</f>
        <v>-3.4215247631072998</v>
      </c>
      <c r="K1121">
        <f>[1]!s_val_pb_lf($A1121,$B$1)</f>
        <v>0.69910758733749401</v>
      </c>
      <c r="L1121">
        <f>[1]!s_val_dividendyield2($A1121,$B$1)</f>
        <v>0</v>
      </c>
      <c r="M1121">
        <f>[1]!s_val_evtoebitda($A1121,$B$1)</f>
        <v>-8.0210164500116203</v>
      </c>
      <c r="N1121">
        <f>[1]!s_risk_betar24($A1121,$B$1)</f>
        <v>2.21070003509521</v>
      </c>
      <c r="O1121">
        <f>[1]!s_profitnotice_changeratio($A1121,$B$1)</f>
        <v>0</v>
      </c>
      <c r="P1121">
        <f>IFERROR([1]!i_pq_pctchange($A1121,TEXT(DATE(YEAR($B$1),1,1),"yyyy-mm-dd"),$B$1),"")</f>
        <v>-22.061482820976501</v>
      </c>
      <c r="Q1121">
        <f>[1]!s_west_netprofit($A1121,YEAR($B$1),$B$1,180)</f>
        <v>0</v>
      </c>
      <c r="R1121">
        <f>[1]!s_west_eps($A1121,YEAR($B$1),$B$1,180)</f>
        <v>0</v>
      </c>
      <c r="S1121">
        <f>[1]!s_west_instnum_np($A1121,YEAR($B$1),$B$1,180)</f>
        <v>0</v>
      </c>
      <c r="T1121">
        <f>[1]!s_west_stdnetprofit($A1121,YEAR($B$1),$B$1,180)</f>
        <v>0</v>
      </c>
      <c r="U1121">
        <f>[1]!s_west_mediannetprofit($A1121,YEAR($B$1),$B$1,180)</f>
        <v>0</v>
      </c>
      <c r="V1121">
        <f>[1]!s_west_maxnetprofit($A1121,YEAR($B$1),$B$1,180)</f>
        <v>0</v>
      </c>
      <c r="W1121">
        <f>[1]!s_west_minnetprofit($A1121,YEAR($B$1),$B$1,180)</f>
        <v>0</v>
      </c>
      <c r="X1121">
        <f>[1]!s_west_netprofit($A1121,YEAR($B$1)+1,$B$1,180)</f>
        <v>0</v>
      </c>
      <c r="Y1121">
        <f>[1]!s_west_eps($A1121,YEAR($B$1)+1,$B$1,180)</f>
        <v>0</v>
      </c>
      <c r="Z1121">
        <f>[1]!s_west_instnum_np($A1121,YEAR($B$1)+1,$B$1,180)</f>
        <v>0</v>
      </c>
      <c r="AA1121">
        <f>[1]!s_west_stdnetprofit($A1121,YEAR($B$1)+1,$B$1,180)</f>
        <v>0</v>
      </c>
      <c r="AB1121">
        <f>[1]!s_west_mediannetprofit($A1121,YEAR($B$1)+1,$B$1,180)</f>
        <v>0</v>
      </c>
      <c r="AC1121">
        <f>[1]!s_west_maxnetprofit($A1121,YEAR($B$1)+1,$B$1,180)</f>
        <v>0</v>
      </c>
      <c r="AD1121">
        <f>[1]!s_west_minnetprofit($A1121,YEAR($B$1)+1,$B$1,180)</f>
        <v>0</v>
      </c>
      <c r="AE1121">
        <f>[1]!s_west_avgroe($A1121,YEAR($B$1),$B$1,180)</f>
        <v>0</v>
      </c>
      <c r="AF1121">
        <f>IFERROR([1]!s_info_indexweight($A1121,$B$1,"000016.SH"),"")</f>
        <v>0</v>
      </c>
      <c r="AG1121">
        <f>IFERROR([1]!s_info_indexweight($A1121,$B$1,"000300.SH"),"")</f>
        <v>0</v>
      </c>
      <c r="AH1121">
        <f>IFERROR([1]!s_info_indexweight($A1121,$B$1,"000905.SH"),"")</f>
        <v>0</v>
      </c>
      <c r="AI1121">
        <f>IFERROR([1]!s_info_indexweight($A1121,$B$1,"000852.SH"),"")</f>
        <v>3.6999999999999998E-2</v>
      </c>
    </row>
    <row r="1122" spans="1:35">
      <c r="A1122" t="s">
        <v>1154</v>
      </c>
      <c r="B1122">
        <f>[1]!s_dq_close($A1122,$B$1,3)</f>
        <v>19.53</v>
      </c>
      <c r="C1122">
        <f>[1]!s_dq_volume($A1122,$B$1)</f>
        <v>9674028</v>
      </c>
      <c r="D1122">
        <f>[1]!s_dq_amount($A1122,$B$1)</f>
        <v>189777999</v>
      </c>
      <c r="E1122">
        <f>[1]!s_dq_turn($A1122,$B$1)</f>
        <v>2.0681156524807398</v>
      </c>
      <c r="F1122">
        <f>[1]!S_VAL_MV($A1122,$B$1)</f>
        <v>9139041821.7000008</v>
      </c>
      <c r="G1122">
        <f>[1]!s_val_ev($A1122,$B$1)</f>
        <v>9139041821.7000008</v>
      </c>
      <c r="H1122">
        <f>[1]!s_val_ev1($A1122,$B$1)</f>
        <v>9213361298.0699997</v>
      </c>
      <c r="I1122">
        <f>IFERROR([1]!s_mq_amount($A1122,$B$1),"")</f>
        <v>359889092</v>
      </c>
      <c r="J1122">
        <f>[1]!s_val_pe_ttm($A1122,$B$1)</f>
        <v>83.047653198242202</v>
      </c>
      <c r="K1122">
        <f>[1]!s_val_pb_lf($A1122,$B$1)</f>
        <v>2.4572911262512198</v>
      </c>
      <c r="L1122">
        <f>[1]!s_val_dividendyield2($A1122,$B$1)</f>
        <v>0</v>
      </c>
      <c r="M1122">
        <f>[1]!s_val_evtoebitda($A1122,$B$1)</f>
        <v>23.729085390483299</v>
      </c>
      <c r="N1122">
        <f>[1]!s_risk_betar24($A1122,$B$1)</f>
        <v>0.91860002279281605</v>
      </c>
      <c r="O1122">
        <f>[1]!s_profitnotice_changeratio($A1122,$B$1)</f>
        <v>0</v>
      </c>
      <c r="P1122">
        <f>IFERROR([1]!i_pq_pctchange($A1122,TEXT(DATE(YEAR($B$1),1,1),"yyyy-mm-dd"),$B$1),"")</f>
        <v>-22.5</v>
      </c>
      <c r="Q1122">
        <f>[1]!s_west_netprofit($A1122,YEAR($B$1),$B$1,180)</f>
        <v>0</v>
      </c>
      <c r="R1122">
        <f>[1]!s_west_eps($A1122,YEAR($B$1),$B$1,180)</f>
        <v>0</v>
      </c>
      <c r="S1122">
        <f>[1]!s_west_instnum_np($A1122,YEAR($B$1),$B$1,180)</f>
        <v>0</v>
      </c>
      <c r="T1122">
        <f>[1]!s_west_stdnetprofit($A1122,YEAR($B$1),$B$1,180)</f>
        <v>0</v>
      </c>
      <c r="U1122">
        <f>[1]!s_west_mediannetprofit($A1122,YEAR($B$1),$B$1,180)</f>
        <v>0</v>
      </c>
      <c r="V1122">
        <f>[1]!s_west_maxnetprofit($A1122,YEAR($B$1),$B$1,180)</f>
        <v>0</v>
      </c>
      <c r="W1122">
        <f>[1]!s_west_minnetprofit($A1122,YEAR($B$1),$B$1,180)</f>
        <v>0</v>
      </c>
      <c r="X1122">
        <f>[1]!s_west_netprofit($A1122,YEAR($B$1)+1,$B$1,180)</f>
        <v>0</v>
      </c>
      <c r="Y1122">
        <f>[1]!s_west_eps($A1122,YEAR($B$1)+1,$B$1,180)</f>
        <v>0</v>
      </c>
      <c r="Z1122">
        <f>[1]!s_west_instnum_np($A1122,YEAR($B$1)+1,$B$1,180)</f>
        <v>0</v>
      </c>
      <c r="AA1122">
        <f>[1]!s_west_stdnetprofit($A1122,YEAR($B$1)+1,$B$1,180)</f>
        <v>0</v>
      </c>
      <c r="AB1122">
        <f>[1]!s_west_mediannetprofit($A1122,YEAR($B$1)+1,$B$1,180)</f>
        <v>0</v>
      </c>
      <c r="AC1122">
        <f>[1]!s_west_maxnetprofit($A1122,YEAR($B$1)+1,$B$1,180)</f>
        <v>0</v>
      </c>
      <c r="AD1122">
        <f>[1]!s_west_minnetprofit($A1122,YEAR($B$1)+1,$B$1,180)</f>
        <v>0</v>
      </c>
      <c r="AE1122">
        <f>[1]!s_west_avgroe($A1122,YEAR($B$1),$B$1,180)</f>
        <v>0</v>
      </c>
      <c r="AF1122">
        <f>IFERROR([1]!s_info_indexweight($A1122,$B$1,"000016.SH"),"")</f>
        <v>0</v>
      </c>
      <c r="AG1122">
        <f>IFERROR([1]!s_info_indexweight($A1122,$B$1,"000300.SH"),"")</f>
        <v>0</v>
      </c>
      <c r="AH1122">
        <f>IFERROR([1]!s_info_indexweight($A1122,$B$1,"000905.SH"),"")</f>
        <v>0</v>
      </c>
      <c r="AI1122">
        <f>IFERROR([1]!s_info_indexweight($A1122,$B$1,"000852.SH"),"")</f>
        <v>0.08</v>
      </c>
    </row>
    <row r="1123" spans="1:35">
      <c r="A1123" t="s">
        <v>1155</v>
      </c>
      <c r="B1123">
        <f>[1]!s_dq_close($A1123,$B$1,3)</f>
        <v>3.89</v>
      </c>
      <c r="C1123">
        <f>[1]!s_dq_volume($A1123,$B$1)</f>
        <v>34096483</v>
      </c>
      <c r="D1123">
        <f>[1]!s_dq_amount($A1123,$B$1)</f>
        <v>133599869</v>
      </c>
      <c r="E1123">
        <f>[1]!s_dq_turn($A1123,$B$1)</f>
        <v>1.3614083667152601</v>
      </c>
      <c r="F1123">
        <f>[1]!S_VAL_MV($A1123,$B$1)</f>
        <v>9742507987.5200005</v>
      </c>
      <c r="G1123">
        <f>[1]!s_val_ev($A1123,$B$1)</f>
        <v>9742507987.5200005</v>
      </c>
      <c r="H1123">
        <f>[1]!s_val_ev1($A1123,$B$1)</f>
        <v>51748554458.110001</v>
      </c>
      <c r="I1123">
        <f>IFERROR([1]!s_mq_amount($A1123,$B$1),"")</f>
        <v>232644959</v>
      </c>
      <c r="J1123">
        <f>[1]!s_val_pe_ttm($A1123,$B$1)</f>
        <v>35.690029144287102</v>
      </c>
      <c r="K1123">
        <f>[1]!s_val_pb_lf($A1123,$B$1)</f>
        <v>0.46275097131729098</v>
      </c>
      <c r="L1123">
        <f>[1]!s_val_dividendyield2($A1123,$B$1)</f>
        <v>1.02827763496144</v>
      </c>
      <c r="M1123">
        <f>[1]!s_val_evtoebitda($A1123,$B$1)</f>
        <v>24.646357058793701</v>
      </c>
      <c r="N1123">
        <f>[1]!s_risk_betar24($A1123,$B$1)</f>
        <v>2.4484999179840101</v>
      </c>
      <c r="O1123">
        <f>[1]!s_profitnotice_changeratio($A1123,$B$1)</f>
        <v>0</v>
      </c>
      <c r="P1123">
        <f>IFERROR([1]!i_pq_pctchange($A1123,TEXT(DATE(YEAR($B$1),1,1),"yyyy-mm-dd"),$B$1),"")</f>
        <v>-12.584269662921299</v>
      </c>
      <c r="Q1123">
        <f>[1]!s_west_netprofit($A1123,YEAR($B$1),$B$1,180)</f>
        <v>359605000</v>
      </c>
      <c r="R1123">
        <f>[1]!s_west_eps($A1123,YEAR($B$1),$B$1,180)</f>
        <v>0.14360000193118999</v>
      </c>
      <c r="S1123">
        <f>[1]!s_west_instnum_np($A1123,YEAR($B$1),$B$1,180)</f>
        <v>2</v>
      </c>
      <c r="T1123">
        <f>[1]!s_west_stdnetprofit($A1123,YEAR($B$1),$B$1,180)</f>
        <v>37328167</v>
      </c>
      <c r="U1123">
        <f>[1]!s_west_mediannetprofit($A1123,YEAR($B$1),$B$1,180)</f>
        <v>359605000</v>
      </c>
      <c r="V1123">
        <f>[1]!s_west_maxnetprofit($A1123,YEAR($B$1),$B$1,180)</f>
        <v>386000000</v>
      </c>
      <c r="W1123">
        <f>[1]!s_west_minnetprofit($A1123,YEAR($B$1),$B$1,180)</f>
        <v>333210000</v>
      </c>
      <c r="X1123">
        <f>[1]!s_west_netprofit($A1123,YEAR($B$1)+1,$B$1,180)</f>
        <v>487515000</v>
      </c>
      <c r="Y1123">
        <f>[1]!s_west_eps($A1123,YEAR($B$1)+1,$B$1,180)</f>
        <v>0.194700002670288</v>
      </c>
      <c r="Z1123">
        <f>[1]!s_west_instnum_np($A1123,YEAR($B$1)+1,$B$1,180)</f>
        <v>2</v>
      </c>
      <c r="AA1123">
        <f>[1]!s_west_stdnetprofit($A1123,YEAR($B$1)+1,$B$1,180)</f>
        <v>136450396</v>
      </c>
      <c r="AB1123">
        <f>[1]!s_west_mediannetprofit($A1123,YEAR($B$1)+1,$B$1,180)</f>
        <v>487515000</v>
      </c>
      <c r="AC1123">
        <f>[1]!s_west_maxnetprofit($A1123,YEAR($B$1)+1,$B$1,180)</f>
        <v>584000000</v>
      </c>
      <c r="AD1123">
        <f>[1]!s_west_minnetprofit($A1123,YEAR($B$1)+1,$B$1,180)</f>
        <v>391030000</v>
      </c>
      <c r="AE1123">
        <f>[1]!s_west_avgroe($A1123,YEAR($B$1),$B$1,180)</f>
        <v>1.5349999666214</v>
      </c>
      <c r="AF1123">
        <f>IFERROR([1]!s_info_indexweight($A1123,$B$1,"000016.SH"),"")</f>
        <v>0</v>
      </c>
      <c r="AG1123">
        <f>IFERROR([1]!s_info_indexweight($A1123,$B$1,"000300.SH"),"")</f>
        <v>0</v>
      </c>
      <c r="AH1123">
        <f>IFERROR([1]!s_info_indexweight($A1123,$B$1,"000905.SH"),"")</f>
        <v>0</v>
      </c>
      <c r="AI1123">
        <f>IFERROR([1]!s_info_indexweight($A1123,$B$1,"000852.SH"),"")</f>
        <v>5.2999999999999999E-2</v>
      </c>
    </row>
    <row r="1124" spans="1:35">
      <c r="A1124" t="s">
        <v>1156</v>
      </c>
      <c r="B1124">
        <f>[1]!s_dq_close($A1124,$B$1,3)</f>
        <v>6.49</v>
      </c>
      <c r="C1124">
        <f>[1]!s_dq_volume($A1124,$B$1)</f>
        <v>25864787</v>
      </c>
      <c r="D1124">
        <f>[1]!s_dq_amount($A1124,$B$1)</f>
        <v>169622879</v>
      </c>
      <c r="E1124">
        <f>[1]!s_dq_turn($A1124,$B$1)</f>
        <v>1.0316911835546401</v>
      </c>
      <c r="F1124">
        <f>[1]!S_VAL_MV($A1124,$B$1)</f>
        <v>16270611817.35</v>
      </c>
      <c r="G1124">
        <f>[1]!s_val_ev($A1124,$B$1)</f>
        <v>16270611817.35</v>
      </c>
      <c r="H1124">
        <f>[1]!s_val_ev1($A1124,$B$1)</f>
        <v>17150842169.030001</v>
      </c>
      <c r="I1124">
        <f>IFERROR([1]!s_mq_amount($A1124,$B$1),"")</f>
        <v>376293873</v>
      </c>
      <c r="J1124">
        <f>[1]!s_val_pe_ttm($A1124,$B$1)</f>
        <v>270.49349975585898</v>
      </c>
      <c r="K1124">
        <f>[1]!s_val_pb_lf($A1124,$B$1)</f>
        <v>6.4493851661682102</v>
      </c>
      <c r="L1124">
        <f>[1]!s_val_dividendyield2($A1124,$B$1)</f>
        <v>0</v>
      </c>
      <c r="M1124">
        <f>[1]!s_val_evtoebitda($A1124,$B$1)</f>
        <v>91.948167809732396</v>
      </c>
      <c r="N1124">
        <f>[1]!s_risk_betar24($A1124,$B$1)</f>
        <v>1.8062000274658201</v>
      </c>
      <c r="O1124">
        <f>[1]!s_profitnotice_changeratio($A1124,$B$1)</f>
        <v>0</v>
      </c>
      <c r="P1124">
        <f>IFERROR([1]!i_pq_pctchange($A1124,TEXT(DATE(YEAR($B$1),1,1),"yyyy-mm-dd"),$B$1),"")</f>
        <v>-10.9739368998628</v>
      </c>
      <c r="Q1124">
        <f>[1]!s_west_netprofit($A1124,YEAR($B$1),$B$1,180)</f>
        <v>0</v>
      </c>
      <c r="R1124">
        <f>[1]!s_west_eps($A1124,YEAR($B$1),$B$1,180)</f>
        <v>0</v>
      </c>
      <c r="S1124">
        <f>[1]!s_west_instnum_np($A1124,YEAR($B$1),$B$1,180)</f>
        <v>0</v>
      </c>
      <c r="T1124">
        <f>[1]!s_west_stdnetprofit($A1124,YEAR($B$1),$B$1,180)</f>
        <v>0</v>
      </c>
      <c r="U1124">
        <f>[1]!s_west_mediannetprofit($A1124,YEAR($B$1),$B$1,180)</f>
        <v>0</v>
      </c>
      <c r="V1124">
        <f>[1]!s_west_maxnetprofit($A1124,YEAR($B$1),$B$1,180)</f>
        <v>0</v>
      </c>
      <c r="W1124">
        <f>[1]!s_west_minnetprofit($A1124,YEAR($B$1),$B$1,180)</f>
        <v>0</v>
      </c>
      <c r="X1124">
        <f>[1]!s_west_netprofit($A1124,YEAR($B$1)+1,$B$1,180)</f>
        <v>0</v>
      </c>
      <c r="Y1124">
        <f>[1]!s_west_eps($A1124,YEAR($B$1)+1,$B$1,180)</f>
        <v>0</v>
      </c>
      <c r="Z1124">
        <f>[1]!s_west_instnum_np($A1124,YEAR($B$1)+1,$B$1,180)</f>
        <v>0</v>
      </c>
      <c r="AA1124">
        <f>[1]!s_west_stdnetprofit($A1124,YEAR($B$1)+1,$B$1,180)</f>
        <v>0</v>
      </c>
      <c r="AB1124">
        <f>[1]!s_west_mediannetprofit($A1124,YEAR($B$1)+1,$B$1,180)</f>
        <v>0</v>
      </c>
      <c r="AC1124">
        <f>[1]!s_west_maxnetprofit($A1124,YEAR($B$1)+1,$B$1,180)</f>
        <v>0</v>
      </c>
      <c r="AD1124">
        <f>[1]!s_west_minnetprofit($A1124,YEAR($B$1)+1,$B$1,180)</f>
        <v>0</v>
      </c>
      <c r="AE1124">
        <f>[1]!s_west_avgroe($A1124,YEAR($B$1),$B$1,180)</f>
        <v>0</v>
      </c>
      <c r="AF1124">
        <f>IFERROR([1]!s_info_indexweight($A1124,$B$1,"000016.SH"),"")</f>
        <v>0</v>
      </c>
      <c r="AG1124">
        <f>IFERROR([1]!s_info_indexweight($A1124,$B$1,"000300.SH"),"")</f>
        <v>0</v>
      </c>
      <c r="AH1124">
        <f>IFERROR([1]!s_info_indexweight($A1124,$B$1,"000905.SH"),"")</f>
        <v>0</v>
      </c>
      <c r="AI1124">
        <f>IFERROR([1]!s_info_indexweight($A1124,$B$1,"000852.SH"),"")</f>
        <v>6.9000000000000006E-2</v>
      </c>
    </row>
    <row r="1125" spans="1:35">
      <c r="A1125" t="s">
        <v>1157</v>
      </c>
      <c r="B1125">
        <f>[1]!s_dq_close($A1125,$B$1,3)</f>
        <v>3.24</v>
      </c>
      <c r="C1125">
        <f>[1]!s_dq_volume($A1125,$B$1)</f>
        <v>63532834</v>
      </c>
      <c r="D1125">
        <f>[1]!s_dq_amount($A1125,$B$1)</f>
        <v>206113084</v>
      </c>
      <c r="E1125">
        <f>[1]!s_dq_turn($A1125,$B$1)</f>
        <v>2.7415190112369499</v>
      </c>
      <c r="F1125">
        <f>[1]!S_VAL_MV($A1125,$B$1)</f>
        <v>9323404193.8799992</v>
      </c>
      <c r="G1125">
        <f>[1]!s_val_ev($A1125,$B$1)</f>
        <v>9323404193.8799992</v>
      </c>
      <c r="H1125">
        <f>[1]!s_val_ev1($A1125,$B$1)</f>
        <v>9595147585.7099991</v>
      </c>
      <c r="I1125">
        <f>IFERROR([1]!s_mq_amount($A1125,$B$1),"")</f>
        <v>416909910</v>
      </c>
      <c r="J1125">
        <f>[1]!s_val_pe_ttm($A1125,$B$1)</f>
        <v>128.15843200683599</v>
      </c>
      <c r="K1125">
        <f>[1]!s_val_pb_lf($A1125,$B$1)</f>
        <v>5.5319709777831996</v>
      </c>
      <c r="L1125">
        <f>[1]!s_val_dividendyield2($A1125,$B$1)</f>
        <v>0</v>
      </c>
      <c r="M1125">
        <f>[1]!s_val_evtoebitda($A1125,$B$1)</f>
        <v>57.777055848080799</v>
      </c>
      <c r="N1125">
        <f>[1]!s_risk_betar24($A1125,$B$1)</f>
        <v>1.19210004806519</v>
      </c>
      <c r="O1125">
        <f>[1]!s_profitnotice_changeratio($A1125,$B$1)</f>
        <v>0</v>
      </c>
      <c r="P1125">
        <f>IFERROR([1]!i_pq_pctchange($A1125,TEXT(DATE(YEAR($B$1),1,1),"yyyy-mm-dd"),$B$1),"")</f>
        <v>-14.058355437665799</v>
      </c>
      <c r="Q1125">
        <f>[1]!s_west_netprofit($A1125,YEAR($B$1),$B$1,180)</f>
        <v>0</v>
      </c>
      <c r="R1125">
        <f>[1]!s_west_eps($A1125,YEAR($B$1),$B$1,180)</f>
        <v>0</v>
      </c>
      <c r="S1125">
        <f>[1]!s_west_instnum_np($A1125,YEAR($B$1),$B$1,180)</f>
        <v>0</v>
      </c>
      <c r="T1125">
        <f>[1]!s_west_stdnetprofit($A1125,YEAR($B$1),$B$1,180)</f>
        <v>0</v>
      </c>
      <c r="U1125">
        <f>[1]!s_west_mediannetprofit($A1125,YEAR($B$1),$B$1,180)</f>
        <v>0</v>
      </c>
      <c r="V1125">
        <f>[1]!s_west_maxnetprofit($A1125,YEAR($B$1),$B$1,180)</f>
        <v>0</v>
      </c>
      <c r="W1125">
        <f>[1]!s_west_minnetprofit($A1125,YEAR($B$1),$B$1,180)</f>
        <v>0</v>
      </c>
      <c r="X1125">
        <f>[1]!s_west_netprofit($A1125,YEAR($B$1)+1,$B$1,180)</f>
        <v>0</v>
      </c>
      <c r="Y1125">
        <f>[1]!s_west_eps($A1125,YEAR($B$1)+1,$B$1,180)</f>
        <v>0</v>
      </c>
      <c r="Z1125">
        <f>[1]!s_west_instnum_np($A1125,YEAR($B$1)+1,$B$1,180)</f>
        <v>0</v>
      </c>
      <c r="AA1125">
        <f>[1]!s_west_stdnetprofit($A1125,YEAR($B$1)+1,$B$1,180)</f>
        <v>0</v>
      </c>
      <c r="AB1125">
        <f>[1]!s_west_mediannetprofit($A1125,YEAR($B$1)+1,$B$1,180)</f>
        <v>0</v>
      </c>
      <c r="AC1125">
        <f>[1]!s_west_maxnetprofit($A1125,YEAR($B$1)+1,$B$1,180)</f>
        <v>0</v>
      </c>
      <c r="AD1125">
        <f>[1]!s_west_minnetprofit($A1125,YEAR($B$1)+1,$B$1,180)</f>
        <v>0</v>
      </c>
      <c r="AE1125">
        <f>[1]!s_west_avgroe($A1125,YEAR($B$1),$B$1,180)</f>
        <v>0</v>
      </c>
      <c r="AF1125">
        <f>IFERROR([1]!s_info_indexweight($A1125,$B$1,"000016.SH"),"")</f>
        <v>0</v>
      </c>
      <c r="AG1125">
        <f>IFERROR([1]!s_info_indexweight($A1125,$B$1,"000300.SH"),"")</f>
        <v>0</v>
      </c>
      <c r="AH1125">
        <f>IFERROR([1]!s_info_indexweight($A1125,$B$1,"000905.SH"),"")</f>
        <v>0</v>
      </c>
      <c r="AI1125">
        <f>IFERROR([1]!s_info_indexweight($A1125,$B$1,"000852.SH"),"")</f>
        <v>6.0999999999999999E-2</v>
      </c>
    </row>
    <row r="1126" spans="1:35">
      <c r="A1126" t="s">
        <v>1158</v>
      </c>
      <c r="B1126">
        <f>[1]!s_dq_close($A1126,$B$1,3)</f>
        <v>4.6900000000000004</v>
      </c>
      <c r="C1126">
        <f>[1]!s_dq_volume($A1126,$B$1)</f>
        <v>11087737</v>
      </c>
      <c r="D1126">
        <f>[1]!s_dq_amount($A1126,$B$1)</f>
        <v>52209145</v>
      </c>
      <c r="E1126">
        <f>[1]!s_dq_turn($A1126,$B$1)</f>
        <v>0.28504306396274898</v>
      </c>
      <c r="F1126">
        <f>[1]!S_VAL_MV($A1126,$B$1)</f>
        <v>18249767316.27</v>
      </c>
      <c r="G1126">
        <f>[1]!s_val_ev($A1126,$B$1)</f>
        <v>18249767316.27</v>
      </c>
      <c r="H1126">
        <f>[1]!s_val_ev1($A1126,$B$1)</f>
        <v>63726404311.730003</v>
      </c>
      <c r="I1126">
        <f>IFERROR([1]!s_mq_amount($A1126,$B$1),"")</f>
        <v>120825202</v>
      </c>
      <c r="J1126">
        <f>[1]!s_val_pe_ttm($A1126,$B$1)</f>
        <v>-3.8087642192840598</v>
      </c>
      <c r="K1126">
        <f>[1]!s_val_pb_lf($A1126,$B$1)</f>
        <v>0.60894376039505005</v>
      </c>
      <c r="L1126">
        <f>[1]!s_val_dividendyield2($A1126,$B$1)</f>
        <v>4.0301321113518904</v>
      </c>
      <c r="M1126">
        <f>[1]!s_val_evtoebitda($A1126,$B$1)</f>
        <v>-17.753028311928201</v>
      </c>
      <c r="N1126">
        <f>[1]!s_risk_betar24($A1126,$B$1)</f>
        <v>1.40160000324249</v>
      </c>
      <c r="O1126">
        <f>[1]!s_profitnotice_changeratio($A1126,$B$1)</f>
        <v>0</v>
      </c>
      <c r="P1126">
        <f>IFERROR([1]!i_pq_pctchange($A1126,TEXT(DATE(YEAR($B$1),1,1),"yyyy-mm-dd"),$B$1),"")</f>
        <v>-8.5769980506822598</v>
      </c>
      <c r="Q1126">
        <f>[1]!s_west_netprofit($A1126,YEAR($B$1),$B$1,180)</f>
        <v>231522000</v>
      </c>
      <c r="R1126">
        <f>[1]!s_west_eps($A1126,YEAR($B$1),$B$1,180)</f>
        <v>5.9500001370906802E-2</v>
      </c>
      <c r="S1126">
        <f>[1]!s_west_instnum_np($A1126,YEAR($B$1),$B$1,180)</f>
        <v>15</v>
      </c>
      <c r="T1126">
        <f>[1]!s_west_stdnetprofit($A1126,YEAR($B$1),$B$1,180)</f>
        <v>129861124</v>
      </c>
      <c r="U1126">
        <f>[1]!s_west_mediannetprofit($A1126,YEAR($B$1),$B$1,180)</f>
        <v>259000000</v>
      </c>
      <c r="V1126">
        <f>[1]!s_west_maxnetprofit($A1126,YEAR($B$1),$B$1,180)</f>
        <v>510000000</v>
      </c>
      <c r="W1126">
        <f>[1]!s_west_minnetprofit($A1126,YEAR($B$1),$B$1,180)</f>
        <v>23000000</v>
      </c>
      <c r="X1126">
        <f>[1]!s_west_netprofit($A1126,YEAR($B$1)+1,$B$1,180)</f>
        <v>601643333</v>
      </c>
      <c r="Y1126">
        <f>[1]!s_west_eps($A1126,YEAR($B$1)+1,$B$1,180)</f>
        <v>0.154599994421005</v>
      </c>
      <c r="Z1126">
        <f>[1]!s_west_instnum_np($A1126,YEAR($B$1)+1,$B$1,180)</f>
        <v>15</v>
      </c>
      <c r="AA1126">
        <f>[1]!s_west_stdnetprofit($A1126,YEAR($B$1)+1,$B$1,180)</f>
        <v>159393474</v>
      </c>
      <c r="AB1126">
        <f>[1]!s_west_mediannetprofit($A1126,YEAR($B$1)+1,$B$1,180)</f>
        <v>600000000</v>
      </c>
      <c r="AC1126">
        <f>[1]!s_west_maxnetprofit($A1126,YEAR($B$1)+1,$B$1,180)</f>
        <v>928000000</v>
      </c>
      <c r="AD1126">
        <f>[1]!s_west_minnetprofit($A1126,YEAR($B$1)+1,$B$1,180)</f>
        <v>379000000</v>
      </c>
      <c r="AE1126">
        <f>[1]!s_west_avgroe($A1126,YEAR($B$1),$B$1,180)</f>
        <v>0.96069997549056996</v>
      </c>
      <c r="AF1126">
        <f>IFERROR([1]!s_info_indexweight($A1126,$B$1,"000016.SH"),"")</f>
        <v>0</v>
      </c>
      <c r="AG1126">
        <f>IFERROR([1]!s_info_indexweight($A1126,$B$1,"000300.SH"),"")</f>
        <v>0</v>
      </c>
      <c r="AH1126">
        <f>IFERROR([1]!s_info_indexweight($A1126,$B$1,"000905.SH"),"")</f>
        <v>8.7999999999999995E-2</v>
      </c>
      <c r="AI1126">
        <f>IFERROR([1]!s_info_indexweight($A1126,$B$1,"000852.SH"),"")</f>
        <v>0</v>
      </c>
    </row>
    <row r="1127" spans="1:35">
      <c r="A1127" t="s">
        <v>1159</v>
      </c>
      <c r="B1127">
        <f>[1]!s_dq_close($A1127,$B$1,3)</f>
        <v>2.86</v>
      </c>
      <c r="C1127">
        <f>[1]!s_dq_volume($A1127,$B$1)</f>
        <v>23073157</v>
      </c>
      <c r="D1127">
        <f>[1]!s_dq_amount($A1127,$B$1)</f>
        <v>66733654</v>
      </c>
      <c r="E1127">
        <f>[1]!s_dq_turn($A1127,$B$1)</f>
        <v>0.80905116509701902</v>
      </c>
      <c r="F1127">
        <f>[1]!S_VAL_MV($A1127,$B$1)</f>
        <v>8156372781.6999998</v>
      </c>
      <c r="G1127">
        <f>[1]!s_val_ev($A1127,$B$1)</f>
        <v>8156372781.6999998</v>
      </c>
      <c r="H1127">
        <f>[1]!s_val_ev1($A1127,$B$1)</f>
        <v>42560967926.610001</v>
      </c>
      <c r="I1127">
        <f>IFERROR([1]!s_mq_amount($A1127,$B$1),"")</f>
        <v>145355603</v>
      </c>
      <c r="J1127">
        <f>[1]!s_val_pe_ttm($A1127,$B$1)</f>
        <v>-1.00215232372284</v>
      </c>
      <c r="K1127">
        <f>[1]!s_val_pb_lf($A1127,$B$1)</f>
        <v>0.52652162313461304</v>
      </c>
      <c r="L1127">
        <f>[1]!s_val_dividendyield2($A1127,$B$1)</f>
        <v>0</v>
      </c>
      <c r="M1127">
        <f>[1]!s_val_evtoebitda($A1127,$B$1)</f>
        <v>-5.2167036196511702</v>
      </c>
      <c r="N1127">
        <f>[1]!s_risk_betar24($A1127,$B$1)</f>
        <v>1.98730003833771</v>
      </c>
      <c r="O1127">
        <f>[1]!s_profitnotice_changeratio($A1127,$B$1)</f>
        <v>0</v>
      </c>
      <c r="P1127">
        <f>IFERROR([1]!i_pq_pctchange($A1127,TEXT(DATE(YEAR($B$1),1,1),"yyyy-mm-dd"),$B$1),"")</f>
        <v>-17.101449275362299</v>
      </c>
      <c r="Q1127">
        <f>[1]!s_west_netprofit($A1127,YEAR($B$1),$B$1,180)</f>
        <v>0</v>
      </c>
      <c r="R1127">
        <f>[1]!s_west_eps($A1127,YEAR($B$1),$B$1,180)</f>
        <v>0</v>
      </c>
      <c r="S1127">
        <f>[1]!s_west_instnum_np($A1127,YEAR($B$1),$B$1,180)</f>
        <v>0</v>
      </c>
      <c r="T1127">
        <f>[1]!s_west_stdnetprofit($A1127,YEAR($B$1),$B$1,180)</f>
        <v>0</v>
      </c>
      <c r="U1127">
        <f>[1]!s_west_mediannetprofit($A1127,YEAR($B$1),$B$1,180)</f>
        <v>0</v>
      </c>
      <c r="V1127">
        <f>[1]!s_west_maxnetprofit($A1127,YEAR($B$1),$B$1,180)</f>
        <v>0</v>
      </c>
      <c r="W1127">
        <f>[1]!s_west_minnetprofit($A1127,YEAR($B$1),$B$1,180)</f>
        <v>0</v>
      </c>
      <c r="X1127">
        <f>[1]!s_west_netprofit($A1127,YEAR($B$1)+1,$B$1,180)</f>
        <v>0</v>
      </c>
      <c r="Y1127">
        <f>[1]!s_west_eps($A1127,YEAR($B$1)+1,$B$1,180)</f>
        <v>0</v>
      </c>
      <c r="Z1127">
        <f>[1]!s_west_instnum_np($A1127,YEAR($B$1)+1,$B$1,180)</f>
        <v>0</v>
      </c>
      <c r="AA1127">
        <f>[1]!s_west_stdnetprofit($A1127,YEAR($B$1)+1,$B$1,180)</f>
        <v>0</v>
      </c>
      <c r="AB1127">
        <f>[1]!s_west_mediannetprofit($A1127,YEAR($B$1)+1,$B$1,180)</f>
        <v>0</v>
      </c>
      <c r="AC1127">
        <f>[1]!s_west_maxnetprofit($A1127,YEAR($B$1)+1,$B$1,180)</f>
        <v>0</v>
      </c>
      <c r="AD1127">
        <f>[1]!s_west_minnetprofit($A1127,YEAR($B$1)+1,$B$1,180)</f>
        <v>0</v>
      </c>
      <c r="AE1127">
        <f>[1]!s_west_avgroe($A1127,YEAR($B$1),$B$1,180)</f>
        <v>0</v>
      </c>
      <c r="AF1127">
        <f>IFERROR([1]!s_info_indexweight($A1127,$B$1,"000016.SH"),"")</f>
        <v>0</v>
      </c>
      <c r="AG1127">
        <f>IFERROR([1]!s_info_indexweight($A1127,$B$1,"000300.SH"),"")</f>
        <v>0</v>
      </c>
      <c r="AH1127">
        <f>IFERROR([1]!s_info_indexweight($A1127,$B$1,"000905.SH"),"")</f>
        <v>0</v>
      </c>
      <c r="AI1127">
        <f>IFERROR([1]!s_info_indexweight($A1127,$B$1,"000852.SH"),"")</f>
        <v>2.5999999999999999E-2</v>
      </c>
    </row>
    <row r="1128" spans="1:35">
      <c r="A1128" t="s">
        <v>1160</v>
      </c>
      <c r="B1128">
        <f>[1]!s_dq_close($A1128,$B$1,3)</f>
        <v>54.24</v>
      </c>
      <c r="C1128">
        <f>[1]!s_dq_volume($A1128,$B$1)</f>
        <v>20359587</v>
      </c>
      <c r="D1128">
        <f>[1]!s_dq_amount($A1128,$B$1)</f>
        <v>1091739782</v>
      </c>
      <c r="E1128">
        <f>[1]!s_dq_turn($A1128,$B$1)</f>
        <v>1.0164616040924599</v>
      </c>
      <c r="F1128">
        <f>[1]!S_VAL_MV($A1128,$B$1)</f>
        <v>141552489175.67999</v>
      </c>
      <c r="G1128">
        <f>[1]!s_val_ev($A1128,$B$1)</f>
        <v>138651196498.14401</v>
      </c>
      <c r="H1128">
        <f>[1]!s_val_ev1($A1128,$B$1)</f>
        <v>159075499675.14401</v>
      </c>
      <c r="I1128">
        <f>IFERROR([1]!s_mq_amount($A1128,$B$1),"")</f>
        <v>1685432735</v>
      </c>
      <c r="J1128">
        <f>[1]!s_val_pe_ttm($A1128,$B$1)</f>
        <v>15.738366127014199</v>
      </c>
      <c r="K1128">
        <f>[1]!s_val_pb_lf($A1128,$B$1)</f>
        <v>3.9309375286102299</v>
      </c>
      <c r="L1128">
        <f>[1]!s_val_dividendyield2($A1128,$B$1)</f>
        <v>3.8716814159292001</v>
      </c>
      <c r="M1128">
        <f>[1]!s_val_evtoebitda($A1128,$B$1)</f>
        <v>10.105444069903999</v>
      </c>
      <c r="N1128">
        <f>[1]!s_risk_betar24($A1128,$B$1)</f>
        <v>1.01259994506836</v>
      </c>
      <c r="O1128">
        <f>[1]!s_profitnotice_changeratio($A1128,$B$1)</f>
        <v>0</v>
      </c>
      <c r="P1128">
        <f>IFERROR([1]!i_pq_pctchange($A1128,TEXT(DATE(YEAR($B$1),1,1),"yyyy-mm-dd"),$B$1),"")</f>
        <v>-14.5323596071918</v>
      </c>
      <c r="Q1128">
        <f>[1]!s_west_netprofit($A1128,YEAR($B$1),$B$1,180)</f>
        <v>10505132273</v>
      </c>
      <c r="R1128">
        <f>[1]!s_west_eps($A1128,YEAR($B$1),$B$1,180)</f>
        <v>4.0253000259399396</v>
      </c>
      <c r="S1128">
        <f>[1]!s_west_instnum_np($A1128,YEAR($B$1),$B$1,180)</f>
        <v>22</v>
      </c>
      <c r="T1128">
        <f>[1]!s_west_stdnetprofit($A1128,YEAR($B$1),$B$1,180)</f>
        <v>331601889</v>
      </c>
      <c r="U1128">
        <f>[1]!s_west_mediannetprofit($A1128,YEAR($B$1),$B$1,180)</f>
        <v>10457575000</v>
      </c>
      <c r="V1128">
        <f>[1]!s_west_maxnetprofit($A1128,YEAR($B$1),$B$1,180)</f>
        <v>11358330000</v>
      </c>
      <c r="W1128">
        <f>[1]!s_west_minnetprofit($A1128,YEAR($B$1),$B$1,180)</f>
        <v>10031000000</v>
      </c>
      <c r="X1128">
        <f>[1]!s_west_netprofit($A1128,YEAR($B$1)+1,$B$1,180)</f>
        <v>12221322145</v>
      </c>
      <c r="Y1128">
        <f>[1]!s_west_eps($A1128,YEAR($B$1)+1,$B$1,180)</f>
        <v>4.68289995193481</v>
      </c>
      <c r="Z1128">
        <f>[1]!s_west_instnum_np($A1128,YEAR($B$1)+1,$B$1,180)</f>
        <v>21</v>
      </c>
      <c r="AA1128">
        <f>[1]!s_west_stdnetprofit($A1128,YEAR($B$1)+1,$B$1,180)</f>
        <v>530808264</v>
      </c>
      <c r="AB1128">
        <f>[1]!s_west_mediannetprofit($A1128,YEAR($B$1)+1,$B$1,180)</f>
        <v>12282500000</v>
      </c>
      <c r="AC1128">
        <f>[1]!s_west_maxnetprofit($A1128,YEAR($B$1)+1,$B$1,180)</f>
        <v>13241820000</v>
      </c>
      <c r="AD1128">
        <f>[1]!s_west_minnetprofit($A1128,YEAR($B$1)+1,$B$1,180)</f>
        <v>11070000000</v>
      </c>
      <c r="AE1128">
        <f>[1]!s_west_avgroe($A1128,YEAR($B$1),$B$1,180)</f>
        <v>24.717800140380898</v>
      </c>
      <c r="AF1128">
        <f>IFERROR([1]!s_info_indexweight($A1128,$B$1,"000016.SH"),"")</f>
        <v>0</v>
      </c>
      <c r="AG1128">
        <f>IFERROR([1]!s_info_indexweight($A1128,$B$1,"000300.SH"),"")</f>
        <v>0.31790000000000002</v>
      </c>
      <c r="AH1128">
        <f>IFERROR([1]!s_info_indexweight($A1128,$B$1,"000905.SH"),"")</f>
        <v>0</v>
      </c>
      <c r="AI1128">
        <f>IFERROR([1]!s_info_indexweight($A1128,$B$1,"000852.SH"),"")</f>
        <v>0</v>
      </c>
    </row>
    <row r="1129" spans="1:35">
      <c r="A1129" t="s">
        <v>1161</v>
      </c>
      <c r="B1129">
        <f>[1]!s_dq_close($A1129,$B$1,3)</f>
        <v>4.5</v>
      </c>
      <c r="C1129">
        <f>[1]!s_dq_volume($A1129,$B$1)</f>
        <v>14878576</v>
      </c>
      <c r="D1129">
        <f>[1]!s_dq_amount($A1129,$B$1)</f>
        <v>67601938</v>
      </c>
      <c r="E1129">
        <f>[1]!s_dq_turn($A1129,$B$1)</f>
        <v>0.653580707506909</v>
      </c>
      <c r="F1129">
        <f>[1]!S_VAL_MV($A1129,$B$1)</f>
        <v>10275558187.5</v>
      </c>
      <c r="G1129">
        <f>[1]!s_val_ev($A1129,$B$1)</f>
        <v>10275558187.5</v>
      </c>
      <c r="H1129">
        <f>[1]!s_val_ev1($A1129,$B$1)</f>
        <v>10519159842.870001</v>
      </c>
      <c r="I1129">
        <f>IFERROR([1]!s_mq_amount($A1129,$B$1),"")</f>
        <v>149226906</v>
      </c>
      <c r="J1129">
        <f>[1]!s_val_pe_ttm($A1129,$B$1)</f>
        <v>15.1556854248047</v>
      </c>
      <c r="K1129">
        <f>[1]!s_val_pb_lf($A1129,$B$1)</f>
        <v>1.8950833082199099</v>
      </c>
      <c r="L1129">
        <f>[1]!s_val_dividendyield2($A1129,$B$1)</f>
        <v>5.3334246801957503</v>
      </c>
      <c r="M1129">
        <f>[1]!s_val_evtoebitda($A1129,$B$1)</f>
        <v>2.1716096445455402</v>
      </c>
      <c r="N1129">
        <f>[1]!s_risk_betar24($A1129,$B$1)</f>
        <v>1.4707000255584699</v>
      </c>
      <c r="O1129">
        <f>[1]!s_profitnotice_changeratio($A1129,$B$1)</f>
        <v>0</v>
      </c>
      <c r="P1129">
        <f>IFERROR([1]!i_pq_pctchange($A1129,TEXT(DATE(YEAR($B$1),1,1),"yyyy-mm-dd"),$B$1),"")</f>
        <v>-10.3585657370518</v>
      </c>
      <c r="Q1129">
        <f>[1]!s_west_netprofit($A1129,YEAR($B$1),$B$1,180)</f>
        <v>726666667</v>
      </c>
      <c r="R1129">
        <f>[1]!s_west_eps($A1129,YEAR($B$1),$B$1,180)</f>
        <v>0.31819999217987099</v>
      </c>
      <c r="S1129">
        <f>[1]!s_west_instnum_np($A1129,YEAR($B$1),$B$1,180)</f>
        <v>3</v>
      </c>
      <c r="T1129">
        <f>[1]!s_west_stdnetprofit($A1129,YEAR($B$1),$B$1,180)</f>
        <v>28536526</v>
      </c>
      <c r="U1129">
        <f>[1]!s_west_mediannetprofit($A1129,YEAR($B$1),$B$1,180)</f>
        <v>725000000</v>
      </c>
      <c r="V1129">
        <f>[1]!s_west_maxnetprofit($A1129,YEAR($B$1),$B$1,180)</f>
        <v>756000000</v>
      </c>
      <c r="W1129">
        <f>[1]!s_west_minnetprofit($A1129,YEAR($B$1),$B$1,180)</f>
        <v>699000000</v>
      </c>
      <c r="X1129">
        <f>[1]!s_west_netprofit($A1129,YEAR($B$1)+1,$B$1,180)</f>
        <v>801000000</v>
      </c>
      <c r="Y1129">
        <f>[1]!s_west_eps($A1129,YEAR($B$1)+1,$B$1,180)</f>
        <v>0.35080000758171098</v>
      </c>
      <c r="Z1129">
        <f>[1]!s_west_instnum_np($A1129,YEAR($B$1)+1,$B$1,180)</f>
        <v>3</v>
      </c>
      <c r="AA1129">
        <f>[1]!s_west_stdnetprofit($A1129,YEAR($B$1)+1,$B$1,180)</f>
        <v>20808652</v>
      </c>
      <c r="AB1129">
        <f>[1]!s_west_mediannetprofit($A1129,YEAR($B$1)+1,$B$1,180)</f>
        <v>790000000</v>
      </c>
      <c r="AC1129">
        <f>[1]!s_west_maxnetprofit($A1129,YEAR($B$1)+1,$B$1,180)</f>
        <v>825000000</v>
      </c>
      <c r="AD1129">
        <f>[1]!s_west_minnetprofit($A1129,YEAR($B$1)+1,$B$1,180)</f>
        <v>788000000</v>
      </c>
      <c r="AE1129">
        <f>[1]!s_west_avgroe($A1129,YEAR($B$1),$B$1,180)</f>
        <v>13.166700363159199</v>
      </c>
      <c r="AF1129">
        <f>IFERROR([1]!s_info_indexweight($A1129,$B$1,"000016.SH"),"")</f>
        <v>0</v>
      </c>
      <c r="AG1129">
        <f>IFERROR([1]!s_info_indexweight($A1129,$B$1,"000300.SH"),"")</f>
        <v>0</v>
      </c>
      <c r="AH1129">
        <f>IFERROR([1]!s_info_indexweight($A1129,$B$1,"000905.SH"),"")</f>
        <v>0</v>
      </c>
      <c r="AI1129">
        <f>IFERROR([1]!s_info_indexweight($A1129,$B$1,"000852.SH"),"")</f>
        <v>3.3000000000000002E-2</v>
      </c>
    </row>
    <row r="1130" spans="1:35">
      <c r="A1130" t="s">
        <v>1162</v>
      </c>
      <c r="B1130">
        <f>[1]!s_dq_close($A1130,$B$1,3)</f>
        <v>7.27</v>
      </c>
      <c r="C1130">
        <f>[1]!s_dq_volume($A1130,$B$1)</f>
        <v>16123204</v>
      </c>
      <c r="D1130">
        <f>[1]!s_dq_amount($A1130,$B$1)</f>
        <v>119339849</v>
      </c>
      <c r="E1130">
        <f>[1]!s_dq_turn($A1130,$B$1)</f>
        <v>0.51092586351895197</v>
      </c>
      <c r="F1130">
        <f>[1]!S_VAL_MV($A1130,$B$1)</f>
        <v>36605567246.330002</v>
      </c>
      <c r="G1130">
        <f>[1]!s_val_ev($A1130,$B$1)</f>
        <v>31425317826.093201</v>
      </c>
      <c r="H1130">
        <f>[1]!s_val_ev1($A1130,$B$1)</f>
        <v>109116933580.573</v>
      </c>
      <c r="I1130">
        <f>IFERROR([1]!s_mq_amount($A1130,$B$1),"")</f>
        <v>292346365</v>
      </c>
      <c r="J1130">
        <f>[1]!s_val_pe_ttm($A1130,$B$1)</f>
        <v>46.080242156982401</v>
      </c>
      <c r="K1130">
        <f>[1]!s_val_pb_lf($A1130,$B$1)</f>
        <v>1.4514746665954601</v>
      </c>
      <c r="L1130">
        <f>[1]!s_val_dividendyield2($A1130,$B$1)</f>
        <v>2.06685006877579</v>
      </c>
      <c r="M1130">
        <f>[1]!s_val_evtoebitda($A1130,$B$1)</f>
        <v>19.593265435122699</v>
      </c>
      <c r="N1130">
        <f>[1]!s_risk_betar24($A1130,$B$1)</f>
        <v>1.7804000377655</v>
      </c>
      <c r="O1130">
        <f>[1]!s_profitnotice_changeratio($A1130,$B$1)</f>
        <v>0</v>
      </c>
      <c r="P1130">
        <f>IFERROR([1]!i_pq_pctchange($A1130,TEXT(DATE(YEAR($B$1),1,1),"yyyy-mm-dd"),$B$1),"")</f>
        <v>-8.0910240202275698</v>
      </c>
      <c r="Q1130">
        <f>[1]!s_west_netprofit($A1130,YEAR($B$1),$B$1,180)</f>
        <v>2822500000</v>
      </c>
      <c r="R1130">
        <f>[1]!s_west_eps($A1130,YEAR($B$1),$B$1,180)</f>
        <v>0.56059998273849498</v>
      </c>
      <c r="S1130">
        <f>[1]!s_west_instnum_np($A1130,YEAR($B$1),$B$1,180)</f>
        <v>2</v>
      </c>
      <c r="T1130">
        <f>[1]!s_west_stdnetprofit($A1130,YEAR($B$1),$B$1,180)</f>
        <v>915703282</v>
      </c>
      <c r="U1130">
        <f>[1]!s_west_mediannetprofit($A1130,YEAR($B$1),$B$1,180)</f>
        <v>2822500000</v>
      </c>
      <c r="V1130">
        <f>[1]!s_west_maxnetprofit($A1130,YEAR($B$1),$B$1,180)</f>
        <v>3470000000</v>
      </c>
      <c r="W1130">
        <f>[1]!s_west_minnetprofit($A1130,YEAR($B$1),$B$1,180)</f>
        <v>2175000000</v>
      </c>
      <c r="X1130">
        <f>[1]!s_west_netprofit($A1130,YEAR($B$1)+1,$B$1,180)</f>
        <v>2566500000</v>
      </c>
      <c r="Y1130">
        <f>[1]!s_west_eps($A1130,YEAR($B$1)+1,$B$1,180)</f>
        <v>0.50970000028610196</v>
      </c>
      <c r="Z1130">
        <f>[1]!s_west_instnum_np($A1130,YEAR($B$1)+1,$B$1,180)</f>
        <v>2</v>
      </c>
      <c r="AA1130">
        <f>[1]!s_west_stdnetprofit($A1130,YEAR($B$1)+1,$B$1,180)</f>
        <v>509823989</v>
      </c>
      <c r="AB1130">
        <f>[1]!s_west_mediannetprofit($A1130,YEAR($B$1)+1,$B$1,180)</f>
        <v>2566500000</v>
      </c>
      <c r="AC1130">
        <f>[1]!s_west_maxnetprofit($A1130,YEAR($B$1)+1,$B$1,180)</f>
        <v>2927000000</v>
      </c>
      <c r="AD1130">
        <f>[1]!s_west_minnetprofit($A1130,YEAR($B$1)+1,$B$1,180)</f>
        <v>2206000000</v>
      </c>
      <c r="AE1130">
        <f>[1]!s_west_avgroe($A1130,YEAR($B$1),$B$1,180)</f>
        <v>9.9499998092651403</v>
      </c>
      <c r="AF1130">
        <f>IFERROR([1]!s_info_indexweight($A1130,$B$1,"000016.SH"),"")</f>
        <v>0</v>
      </c>
      <c r="AG1130">
        <f>IFERROR([1]!s_info_indexweight($A1130,$B$1,"000300.SH"),"")</f>
        <v>0</v>
      </c>
      <c r="AH1130">
        <f>IFERROR([1]!s_info_indexweight($A1130,$B$1,"000905.SH"),"")</f>
        <v>8.1000000000000003E-2</v>
      </c>
      <c r="AI1130">
        <f>IFERROR([1]!s_info_indexweight($A1130,$B$1,"000852.SH"),"")</f>
        <v>0</v>
      </c>
    </row>
    <row r="1131" spans="1:35">
      <c r="A1131" t="s">
        <v>1163</v>
      </c>
      <c r="B1131">
        <f>[1]!s_dq_close($A1131,$B$1,3)</f>
        <v>3.33</v>
      </c>
      <c r="C1131">
        <f>[1]!s_dq_volume($A1131,$B$1)</f>
        <v>38019555</v>
      </c>
      <c r="D1131">
        <f>[1]!s_dq_amount($A1131,$B$1)</f>
        <v>127121502</v>
      </c>
      <c r="E1131">
        <f>[1]!s_dq_turn($A1131,$B$1)</f>
        <v>1.5096051582844801</v>
      </c>
      <c r="F1131">
        <f>[1]!S_VAL_MV($A1131,$B$1)</f>
        <v>8386637887.0799999</v>
      </c>
      <c r="G1131">
        <f>[1]!s_val_ev($A1131,$B$1)</f>
        <v>8386637887.0799999</v>
      </c>
      <c r="H1131">
        <f>[1]!s_val_ev1($A1131,$B$1)</f>
        <v>9606585312.6700001</v>
      </c>
      <c r="I1131">
        <f>IFERROR([1]!s_mq_amount($A1131,$B$1),"")</f>
        <v>273313700</v>
      </c>
      <c r="J1131">
        <f>[1]!s_val_pe_ttm($A1131,$B$1)</f>
        <v>27.071062088012699</v>
      </c>
      <c r="K1131">
        <f>[1]!s_val_pb_lf($A1131,$B$1)</f>
        <v>1.4311619997024501</v>
      </c>
      <c r="L1131">
        <f>[1]!s_val_dividendyield2($A1131,$B$1)</f>
        <v>0</v>
      </c>
      <c r="M1131">
        <f>[1]!s_val_evtoebitda($A1131,$B$1)</f>
        <v>7.3749571638957203</v>
      </c>
      <c r="N1131">
        <f>[1]!s_risk_betar24($A1131,$B$1)</f>
        <v>0.65109997987747203</v>
      </c>
      <c r="O1131">
        <f>[1]!s_profitnotice_changeratio($A1131,$B$1)</f>
        <v>0</v>
      </c>
      <c r="P1131">
        <f>IFERROR([1]!i_pq_pctchange($A1131,TEXT(DATE(YEAR($B$1),1,1),"yyyy-mm-dd"),$B$1),"")</f>
        <v>-3.47826086956522</v>
      </c>
      <c r="Q1131">
        <f>[1]!s_west_netprofit($A1131,YEAR($B$1),$B$1,180)</f>
        <v>452090000</v>
      </c>
      <c r="R1131">
        <f>[1]!s_west_eps($A1131,YEAR($B$1),$B$1,180)</f>
        <v>0.17949999868869801</v>
      </c>
      <c r="S1131">
        <f>[1]!s_west_instnum_np($A1131,YEAR($B$1),$B$1,180)</f>
        <v>1</v>
      </c>
      <c r="T1131">
        <f>[1]!s_west_stdnetprofit($A1131,YEAR($B$1),$B$1,180)</f>
        <v>0</v>
      </c>
      <c r="U1131">
        <f>[1]!s_west_mediannetprofit($A1131,YEAR($B$1),$B$1,180)</f>
        <v>452090000</v>
      </c>
      <c r="V1131">
        <f>[1]!s_west_maxnetprofit($A1131,YEAR($B$1),$B$1,180)</f>
        <v>452090000</v>
      </c>
      <c r="W1131">
        <f>[1]!s_west_minnetprofit($A1131,YEAR($B$1),$B$1,180)</f>
        <v>452090000</v>
      </c>
      <c r="X1131">
        <f>[1]!s_west_netprofit($A1131,YEAR($B$1)+1,$B$1,180)</f>
        <v>520400000</v>
      </c>
      <c r="Y1131">
        <f>[1]!s_west_eps($A1131,YEAR($B$1)+1,$B$1,180)</f>
        <v>0.20659999549388899</v>
      </c>
      <c r="Z1131">
        <f>[1]!s_west_instnum_np($A1131,YEAR($B$1)+1,$B$1,180)</f>
        <v>1</v>
      </c>
      <c r="AA1131">
        <f>[1]!s_west_stdnetprofit($A1131,YEAR($B$1)+1,$B$1,180)</f>
        <v>0</v>
      </c>
      <c r="AB1131">
        <f>[1]!s_west_mediannetprofit($A1131,YEAR($B$1)+1,$B$1,180)</f>
        <v>520400000</v>
      </c>
      <c r="AC1131">
        <f>[1]!s_west_maxnetprofit($A1131,YEAR($B$1)+1,$B$1,180)</f>
        <v>520400000</v>
      </c>
      <c r="AD1131">
        <f>[1]!s_west_minnetprofit($A1131,YEAR($B$1)+1,$B$1,180)</f>
        <v>520400000</v>
      </c>
      <c r="AE1131">
        <f>[1]!s_west_avgroe($A1131,YEAR($B$1),$B$1,180)</f>
        <v>7.6399998664856001</v>
      </c>
      <c r="AF1131">
        <f>IFERROR([1]!s_info_indexweight($A1131,$B$1,"000016.SH"),"")</f>
        <v>0</v>
      </c>
      <c r="AG1131">
        <f>IFERROR([1]!s_info_indexweight($A1131,$B$1,"000300.SH"),"")</f>
        <v>0</v>
      </c>
      <c r="AH1131">
        <f>IFERROR([1]!s_info_indexweight($A1131,$B$1,"000905.SH"),"")</f>
        <v>0</v>
      </c>
      <c r="AI1131">
        <f>IFERROR([1]!s_info_indexweight($A1131,$B$1,"000852.SH"),"")</f>
        <v>5.5E-2</v>
      </c>
    </row>
    <row r="1132" spans="1:35">
      <c r="A1132" t="s">
        <v>1164</v>
      </c>
      <c r="B1132">
        <f>[1]!s_dq_close($A1132,$B$1,3)</f>
        <v>14.94</v>
      </c>
      <c r="C1132">
        <f>[1]!s_dq_volume($A1132,$B$1)</f>
        <v>390863475</v>
      </c>
      <c r="D1132">
        <f>[1]!s_dq_amount($A1132,$B$1)</f>
        <v>5578535691</v>
      </c>
      <c r="E1132">
        <f>[1]!s_dq_turn($A1132,$B$1)</f>
        <v>18.687812233065099</v>
      </c>
      <c r="F1132">
        <f>[1]!S_VAL_MV($A1132,$B$1)</f>
        <v>31247640139.32</v>
      </c>
      <c r="G1132">
        <f>[1]!s_val_ev($A1132,$B$1)</f>
        <v>31247640139.32</v>
      </c>
      <c r="H1132">
        <f>[1]!s_val_ev1($A1132,$B$1)</f>
        <v>36086671068.43</v>
      </c>
      <c r="I1132">
        <f>IFERROR([1]!s_mq_amount($A1132,$B$1),"")</f>
        <v>10796430436</v>
      </c>
      <c r="J1132">
        <f>[1]!s_val_pe_ttm($A1132,$B$1)</f>
        <v>68.033958435058594</v>
      </c>
      <c r="K1132">
        <f>[1]!s_val_pb_lf($A1132,$B$1)</f>
        <v>3.5740835666656499</v>
      </c>
      <c r="L1132">
        <f>[1]!s_val_dividendyield2($A1132,$B$1)</f>
        <v>0.64033016899161699</v>
      </c>
      <c r="M1132">
        <f>[1]!s_val_evtoebitda($A1132,$B$1)</f>
        <v>17.350197577619301</v>
      </c>
      <c r="N1132">
        <f>[1]!s_risk_betar24($A1132,$B$1)</f>
        <v>1.18710005283356</v>
      </c>
      <c r="O1132">
        <f>[1]!s_profitnotice_changeratio($A1132,$B$1)</f>
        <v>0</v>
      </c>
      <c r="P1132">
        <f>IFERROR([1]!i_pq_pctchange($A1132,TEXT(DATE(YEAR($B$1),1,1),"yyyy-mm-dd"),$B$1),"")</f>
        <v>87.452948557089101</v>
      </c>
      <c r="Q1132">
        <f>[1]!s_west_netprofit($A1132,YEAR($B$1),$B$1,180)</f>
        <v>462000000</v>
      </c>
      <c r="R1132">
        <f>[1]!s_west_eps($A1132,YEAR($B$1),$B$1,180)</f>
        <v>0.220899999141693</v>
      </c>
      <c r="S1132">
        <f>[1]!s_west_instnum_np($A1132,YEAR($B$1),$B$1,180)</f>
        <v>1</v>
      </c>
      <c r="T1132">
        <f>[1]!s_west_stdnetprofit($A1132,YEAR($B$1),$B$1,180)</f>
        <v>0</v>
      </c>
      <c r="U1132">
        <f>[1]!s_west_mediannetprofit($A1132,YEAR($B$1),$B$1,180)</f>
        <v>462000000</v>
      </c>
      <c r="V1132">
        <f>[1]!s_west_maxnetprofit($A1132,YEAR($B$1),$B$1,180)</f>
        <v>462000000</v>
      </c>
      <c r="W1132">
        <f>[1]!s_west_minnetprofit($A1132,YEAR($B$1),$B$1,180)</f>
        <v>462000000</v>
      </c>
      <c r="X1132">
        <f>[1]!s_west_netprofit($A1132,YEAR($B$1)+1,$B$1,180)</f>
        <v>495000000</v>
      </c>
      <c r="Y1132">
        <f>[1]!s_west_eps($A1132,YEAR($B$1)+1,$B$1,180)</f>
        <v>0.236699998378754</v>
      </c>
      <c r="Z1132">
        <f>[1]!s_west_instnum_np($A1132,YEAR($B$1)+1,$B$1,180)</f>
        <v>1</v>
      </c>
      <c r="AA1132">
        <f>[1]!s_west_stdnetprofit($A1132,YEAR($B$1)+1,$B$1,180)</f>
        <v>0</v>
      </c>
      <c r="AB1132">
        <f>[1]!s_west_mediannetprofit($A1132,YEAR($B$1)+1,$B$1,180)</f>
        <v>495000000</v>
      </c>
      <c r="AC1132">
        <f>[1]!s_west_maxnetprofit($A1132,YEAR($B$1)+1,$B$1,180)</f>
        <v>495000000</v>
      </c>
      <c r="AD1132">
        <f>[1]!s_west_minnetprofit($A1132,YEAR($B$1)+1,$B$1,180)</f>
        <v>495000000</v>
      </c>
      <c r="AE1132">
        <f>[1]!s_west_avgroe($A1132,YEAR($B$1),$B$1,180)</f>
        <v>5.0999999046325701</v>
      </c>
      <c r="AF1132">
        <f>IFERROR([1]!s_info_indexweight($A1132,$B$1,"000016.SH"),"")</f>
        <v>0</v>
      </c>
      <c r="AG1132">
        <f>IFERROR([1]!s_info_indexweight($A1132,$B$1,"000300.SH"),"")</f>
        <v>0</v>
      </c>
      <c r="AH1132">
        <f>IFERROR([1]!s_info_indexweight($A1132,$B$1,"000905.SH"),"")</f>
        <v>0</v>
      </c>
      <c r="AI1132">
        <f>IFERROR([1]!s_info_indexweight($A1132,$B$1,"000852.SH"),"")</f>
        <v>0.20300000000000001</v>
      </c>
    </row>
    <row r="1133" spans="1:35">
      <c r="A1133" t="s">
        <v>1165</v>
      </c>
      <c r="B1133">
        <f>[1]!s_dq_close($A1133,$B$1,3)</f>
        <v>35.619999999999997</v>
      </c>
      <c r="C1133">
        <f>[1]!s_dq_volume($A1133,$B$1)</f>
        <v>88050091</v>
      </c>
      <c r="D1133">
        <f>[1]!s_dq_amount($A1133,$B$1)</f>
        <v>3159220411</v>
      </c>
      <c r="E1133">
        <f>[1]!s_dq_turn($A1133,$B$1)</f>
        <v>2.93347965094928</v>
      </c>
      <c r="F1133">
        <f>[1]!S_VAL_MV($A1133,$B$1)</f>
        <v>107200351201.58</v>
      </c>
      <c r="G1133">
        <f>[1]!s_val_ev($A1133,$B$1)</f>
        <v>107200351201.58</v>
      </c>
      <c r="H1133">
        <f>[1]!s_val_ev1($A1133,$B$1)</f>
        <v>123314771412.56</v>
      </c>
      <c r="I1133">
        <f>IFERROR([1]!s_mq_amount($A1133,$B$1),"")</f>
        <v>6431647940</v>
      </c>
      <c r="J1133">
        <f>[1]!s_val_pe_ttm($A1133,$B$1)</f>
        <v>918.56921386718795</v>
      </c>
      <c r="K1133">
        <f>[1]!s_val_pb_lf($A1133,$B$1)</f>
        <v>10.7968044281006</v>
      </c>
      <c r="L1133">
        <f>[1]!s_val_dividendyield2($A1133,$B$1)</f>
        <v>0</v>
      </c>
      <c r="M1133">
        <f>[1]!s_val_evtoebitda($A1133,$B$1)</f>
        <v>74.327746736908495</v>
      </c>
      <c r="N1133">
        <f>[1]!s_risk_betar24($A1133,$B$1)</f>
        <v>2.0945999622345002</v>
      </c>
      <c r="O1133">
        <f>[1]!s_profitnotice_changeratio($A1133,$B$1)</f>
        <v>0</v>
      </c>
      <c r="P1133">
        <f>IFERROR([1]!i_pq_pctchange($A1133,TEXT(DATE(YEAR($B$1),1,1),"yyyy-mm-dd"),$B$1),"")</f>
        <v>58.805171645118101</v>
      </c>
      <c r="Q1133">
        <f>[1]!s_west_netprofit($A1133,YEAR($B$1),$B$1,180)</f>
        <v>1842833333</v>
      </c>
      <c r="R1133">
        <f>[1]!s_west_eps($A1133,YEAR($B$1),$B$1,180)</f>
        <v>0.61229997873306297</v>
      </c>
      <c r="S1133">
        <f>[1]!s_west_instnum_np($A1133,YEAR($B$1),$B$1,180)</f>
        <v>6</v>
      </c>
      <c r="T1133">
        <f>[1]!s_west_stdnetprofit($A1133,YEAR($B$1),$B$1,180)</f>
        <v>137374549</v>
      </c>
      <c r="U1133">
        <f>[1]!s_west_mediannetprofit($A1133,YEAR($B$1),$B$1,180)</f>
        <v>1895500000</v>
      </c>
      <c r="V1133">
        <f>[1]!s_west_maxnetprofit($A1133,YEAR($B$1),$B$1,180)</f>
        <v>1972000000</v>
      </c>
      <c r="W1133">
        <f>[1]!s_west_minnetprofit($A1133,YEAR($B$1),$B$1,180)</f>
        <v>1630000000</v>
      </c>
      <c r="X1133">
        <f>[1]!s_west_netprofit($A1133,YEAR($B$1)+1,$B$1,180)</f>
        <v>2286166667</v>
      </c>
      <c r="Y1133">
        <f>[1]!s_west_eps($A1133,YEAR($B$1)+1,$B$1,180)</f>
        <v>0.75959998369216897</v>
      </c>
      <c r="Z1133">
        <f>[1]!s_west_instnum_np($A1133,YEAR($B$1)+1,$B$1,180)</f>
        <v>6</v>
      </c>
      <c r="AA1133">
        <f>[1]!s_west_stdnetprofit($A1133,YEAR($B$1)+1,$B$1,180)</f>
        <v>250436752</v>
      </c>
      <c r="AB1133">
        <f>[1]!s_west_mediannetprofit($A1133,YEAR($B$1)+1,$B$1,180)</f>
        <v>2343000000</v>
      </c>
      <c r="AC1133">
        <f>[1]!s_west_maxnetprofit($A1133,YEAR($B$1)+1,$B$1,180)</f>
        <v>2544000000</v>
      </c>
      <c r="AD1133">
        <f>[1]!s_west_minnetprofit($A1133,YEAR($B$1)+1,$B$1,180)</f>
        <v>1963000000</v>
      </c>
      <c r="AE1133">
        <f>[1]!s_west_avgroe($A1133,YEAR($B$1),$B$1,180)</f>
        <v>15.9282999038696</v>
      </c>
      <c r="AF1133">
        <f>IFERROR([1]!s_info_indexweight($A1133,$B$1,"000016.SH"),"")</f>
        <v>0</v>
      </c>
      <c r="AG1133">
        <f>IFERROR([1]!s_info_indexweight($A1133,$B$1,"000300.SH"),"")</f>
        <v>0</v>
      </c>
      <c r="AH1133">
        <f>IFERROR([1]!s_info_indexweight($A1133,$B$1,"000905.SH"),"")</f>
        <v>0.50900000000000001</v>
      </c>
      <c r="AI1133">
        <f>IFERROR([1]!s_info_indexweight($A1133,$B$1,"000852.SH"),"")</f>
        <v>0</v>
      </c>
    </row>
    <row r="1134" spans="1:35">
      <c r="A1134" t="s">
        <v>1166</v>
      </c>
      <c r="B1134">
        <f>[1]!s_dq_close($A1134,$B$1,3)</f>
        <v>15.44</v>
      </c>
      <c r="C1134">
        <f>[1]!s_dq_volume($A1134,$B$1)</f>
        <v>61382453</v>
      </c>
      <c r="D1134">
        <f>[1]!s_dq_amount($A1134,$B$1)</f>
        <v>954158968</v>
      </c>
      <c r="E1134">
        <f>[1]!s_dq_turn($A1134,$B$1)</f>
        <v>1.25922879866774</v>
      </c>
      <c r="F1134">
        <f>[1]!S_VAL_MV($A1134,$B$1)</f>
        <v>75263929424.320007</v>
      </c>
      <c r="G1134">
        <f>[1]!s_val_ev($A1134,$B$1)</f>
        <v>75263929424.320007</v>
      </c>
      <c r="H1134">
        <f>[1]!s_val_ev1($A1134,$B$1)</f>
        <v>94699588936.229996</v>
      </c>
      <c r="I1134">
        <f>IFERROR([1]!s_mq_amount($A1134,$B$1),"")</f>
        <v>2134842103</v>
      </c>
      <c r="J1134">
        <f>[1]!s_val_pe_ttm($A1134,$B$1)</f>
        <v>15.9184017181396</v>
      </c>
      <c r="K1134">
        <f>[1]!s_val_pb_lf($A1134,$B$1)</f>
        <v>1.62274098396301</v>
      </c>
      <c r="L1134">
        <f>[1]!s_val_dividendyield2($A1134,$B$1)</f>
        <v>2.59067357512953</v>
      </c>
      <c r="M1134">
        <f>[1]!s_val_evtoebitda($A1134,$B$1)</f>
        <v>16.087040258214099</v>
      </c>
      <c r="N1134">
        <f>[1]!s_risk_betar24($A1134,$B$1)</f>
        <v>0.29870000481605502</v>
      </c>
      <c r="O1134">
        <f>[1]!s_profitnotice_changeratio($A1134,$B$1)</f>
        <v>0</v>
      </c>
      <c r="P1134">
        <f>IFERROR([1]!i_pq_pctchange($A1134,TEXT(DATE(YEAR($B$1),1,1),"yyyy-mm-dd"),$B$1),"")</f>
        <v>11.0791366906475</v>
      </c>
      <c r="Q1134">
        <f>[1]!s_west_netprofit($A1134,YEAR($B$1),$B$1,180)</f>
        <v>4971124545</v>
      </c>
      <c r="R1134">
        <f>[1]!s_west_eps($A1134,YEAR($B$1),$B$1,180)</f>
        <v>1.0197999477386499</v>
      </c>
      <c r="S1134">
        <f>[1]!s_west_instnum_np($A1134,YEAR($B$1),$B$1,180)</f>
        <v>11</v>
      </c>
      <c r="T1134">
        <f>[1]!s_west_stdnetprofit($A1134,YEAR($B$1),$B$1,180)</f>
        <v>164152608</v>
      </c>
      <c r="U1134">
        <f>[1]!s_west_mediannetprofit($A1134,YEAR($B$1),$B$1,180)</f>
        <v>5014370000</v>
      </c>
      <c r="V1134">
        <f>[1]!s_west_maxnetprofit($A1134,YEAR($B$1),$B$1,180)</f>
        <v>5251000000</v>
      </c>
      <c r="W1134">
        <f>[1]!s_west_minnetprofit($A1134,YEAR($B$1),$B$1,180)</f>
        <v>4785000000</v>
      </c>
      <c r="X1134">
        <f>[1]!s_west_netprofit($A1134,YEAR($B$1)+1,$B$1,180)</f>
        <v>5227662727</v>
      </c>
      <c r="Y1134">
        <f>[1]!s_west_eps($A1134,YEAR($B$1)+1,$B$1,180)</f>
        <v>1.07239997386932</v>
      </c>
      <c r="Z1134">
        <f>[1]!s_west_instnum_np($A1134,YEAR($B$1)+1,$B$1,180)</f>
        <v>11</v>
      </c>
      <c r="AA1134">
        <f>[1]!s_west_stdnetprofit($A1134,YEAR($B$1)+1,$B$1,180)</f>
        <v>177572378</v>
      </c>
      <c r="AB1134">
        <f>[1]!s_west_mediannetprofit($A1134,YEAR($B$1)+1,$B$1,180)</f>
        <v>5297000000</v>
      </c>
      <c r="AC1134">
        <f>[1]!s_west_maxnetprofit($A1134,YEAR($B$1)+1,$B$1,180)</f>
        <v>5504000000</v>
      </c>
      <c r="AD1134">
        <f>[1]!s_west_minnetprofit($A1134,YEAR($B$1)+1,$B$1,180)</f>
        <v>5001000000</v>
      </c>
      <c r="AE1134">
        <f>[1]!s_west_avgroe($A1134,YEAR($B$1),$B$1,180)</f>
        <v>10.4664001464844</v>
      </c>
      <c r="AF1134">
        <f>IFERROR([1]!s_info_indexweight($A1134,$B$1,"000016.SH"),"")</f>
        <v>0</v>
      </c>
      <c r="AG1134">
        <f>IFERROR([1]!s_info_indexweight($A1134,$B$1,"000300.SH"),"")</f>
        <v>0.11600000000000001</v>
      </c>
      <c r="AH1134">
        <f>IFERROR([1]!s_info_indexweight($A1134,$B$1,"000905.SH"),"")</f>
        <v>0</v>
      </c>
      <c r="AI1134">
        <f>IFERROR([1]!s_info_indexweight($A1134,$B$1,"000852.SH"),"")</f>
        <v>0</v>
      </c>
    </row>
    <row r="1135" spans="1:35">
      <c r="A1135" t="s">
        <v>1167</v>
      </c>
      <c r="B1135">
        <f>[1]!s_dq_close($A1135,$B$1,3)</f>
        <v>2.4300000000000002</v>
      </c>
      <c r="C1135">
        <f>[1]!s_dq_volume($A1135,$B$1)</f>
        <v>27889045</v>
      </c>
      <c r="D1135">
        <f>[1]!s_dq_amount($A1135,$B$1)</f>
        <v>68597413</v>
      </c>
      <c r="E1135">
        <f>[1]!s_dq_turn($A1135,$B$1)</f>
        <v>0.46127060466222303</v>
      </c>
      <c r="F1135">
        <f>[1]!S_VAL_MV($A1135,$B$1)</f>
        <v>14692108854.33</v>
      </c>
      <c r="G1135">
        <f>[1]!s_val_ev($A1135,$B$1)</f>
        <v>14692108854.33</v>
      </c>
      <c r="H1135">
        <f>[1]!s_val_ev1($A1135,$B$1)</f>
        <v>41608906806.07</v>
      </c>
      <c r="I1135">
        <f>IFERROR([1]!s_mq_amount($A1135,$B$1),"")</f>
        <v>128368336</v>
      </c>
      <c r="J1135">
        <f>[1]!s_val_pe_ttm($A1135,$B$1)</f>
        <v>-33.852508544921903</v>
      </c>
      <c r="K1135">
        <f>[1]!s_val_pb_lf($A1135,$B$1)</f>
        <v>1.0237276554107699</v>
      </c>
      <c r="L1135">
        <f>[1]!s_val_dividendyield2($A1135,$B$1)</f>
        <v>0</v>
      </c>
      <c r="M1135">
        <f>[1]!s_val_evtoebitda($A1135,$B$1)</f>
        <v>11.880587338302</v>
      </c>
      <c r="N1135">
        <f>[1]!s_risk_betar24($A1135,$B$1)</f>
        <v>1.44690001010895</v>
      </c>
      <c r="O1135">
        <f>[1]!s_profitnotice_changeratio($A1135,$B$1)</f>
        <v>0</v>
      </c>
      <c r="P1135">
        <f>IFERROR([1]!i_pq_pctchange($A1135,TEXT(DATE(YEAR($B$1),1,1),"yyyy-mm-dd"),$B$1),"")</f>
        <v>-10.3321033210332</v>
      </c>
      <c r="Q1135">
        <f>[1]!s_west_netprofit($A1135,YEAR($B$1),$B$1,180)</f>
        <v>680000000</v>
      </c>
      <c r="R1135">
        <f>[1]!s_west_eps($A1135,YEAR($B$1),$B$1,180)</f>
        <v>0.112499997019768</v>
      </c>
      <c r="S1135">
        <f>[1]!s_west_instnum_np($A1135,YEAR($B$1),$B$1,180)</f>
        <v>1</v>
      </c>
      <c r="T1135">
        <f>[1]!s_west_stdnetprofit($A1135,YEAR($B$1),$B$1,180)</f>
        <v>0</v>
      </c>
      <c r="U1135">
        <f>[1]!s_west_mediannetprofit($A1135,YEAR($B$1),$B$1,180)</f>
        <v>680000000</v>
      </c>
      <c r="V1135">
        <f>[1]!s_west_maxnetprofit($A1135,YEAR($B$1),$B$1,180)</f>
        <v>680000000</v>
      </c>
      <c r="W1135">
        <f>[1]!s_west_minnetprofit($A1135,YEAR($B$1),$B$1,180)</f>
        <v>680000000</v>
      </c>
      <c r="X1135">
        <f>[1]!s_west_netprofit($A1135,YEAR($B$1)+1,$B$1,180)</f>
        <v>703000000</v>
      </c>
      <c r="Y1135">
        <f>[1]!s_west_eps($A1135,YEAR($B$1)+1,$B$1,180)</f>
        <v>0.116300001740456</v>
      </c>
      <c r="Z1135">
        <f>[1]!s_west_instnum_np($A1135,YEAR($B$1)+1,$B$1,180)</f>
        <v>1</v>
      </c>
      <c r="AA1135">
        <f>[1]!s_west_stdnetprofit($A1135,YEAR($B$1)+1,$B$1,180)</f>
        <v>0</v>
      </c>
      <c r="AB1135">
        <f>[1]!s_west_mediannetprofit($A1135,YEAR($B$1)+1,$B$1,180)</f>
        <v>703000000</v>
      </c>
      <c r="AC1135">
        <f>[1]!s_west_maxnetprofit($A1135,YEAR($B$1)+1,$B$1,180)</f>
        <v>703000000</v>
      </c>
      <c r="AD1135">
        <f>[1]!s_west_minnetprofit($A1135,YEAR($B$1)+1,$B$1,180)</f>
        <v>703000000</v>
      </c>
      <c r="AE1135">
        <f>[1]!s_west_avgroe($A1135,YEAR($B$1),$B$1,180)</f>
        <v>4.1999998092651403</v>
      </c>
      <c r="AF1135">
        <f>IFERROR([1]!s_info_indexweight($A1135,$B$1,"000016.SH"),"")</f>
        <v>0</v>
      </c>
      <c r="AG1135">
        <f>IFERROR([1]!s_info_indexweight($A1135,$B$1,"000300.SH"),"")</f>
        <v>0</v>
      </c>
      <c r="AH1135">
        <f>IFERROR([1]!s_info_indexweight($A1135,$B$1,"000905.SH"),"")</f>
        <v>0</v>
      </c>
      <c r="AI1135">
        <f>IFERROR([1]!s_info_indexweight($A1135,$B$1,"000852.SH"),"")</f>
        <v>4.7E-2</v>
      </c>
    </row>
    <row r="1136" spans="1:35">
      <c r="A1136" t="s">
        <v>1168</v>
      </c>
      <c r="B1136">
        <f>[1]!s_dq_close($A1136,$B$1,3)</f>
        <v>6.17</v>
      </c>
      <c r="C1136">
        <f>[1]!s_dq_volume($A1136,$B$1)</f>
        <v>29919712</v>
      </c>
      <c r="D1136">
        <f>[1]!s_dq_amount($A1136,$B$1)</f>
        <v>182625455</v>
      </c>
      <c r="E1136">
        <f>[1]!s_dq_turn($A1136,$B$1)</f>
        <v>2.5702888967669701</v>
      </c>
      <c r="F1136">
        <f>[1]!S_VAL_MV($A1136,$B$1)</f>
        <v>8299465803.5699997</v>
      </c>
      <c r="G1136">
        <f>[1]!s_val_ev($A1136,$B$1)</f>
        <v>8299465803.5699997</v>
      </c>
      <c r="H1136">
        <f>[1]!s_val_ev1($A1136,$B$1)</f>
        <v>9348671019.0900002</v>
      </c>
      <c r="I1136">
        <f>IFERROR([1]!s_mq_amount($A1136,$B$1),"")</f>
        <v>378332451</v>
      </c>
      <c r="J1136">
        <f>[1]!s_val_pe_ttm($A1136,$B$1)</f>
        <v>-8.8337678909301793</v>
      </c>
      <c r="K1136">
        <f>[1]!s_val_pb_lf($A1136,$B$1)</f>
        <v>0.50519990921020497</v>
      </c>
      <c r="L1136">
        <f>[1]!s_val_dividendyield2($A1136,$B$1)</f>
        <v>0.25816258591948898</v>
      </c>
      <c r="M1136">
        <f>[1]!s_val_evtoebitda($A1136,$B$1)</f>
        <v>-31.8557785229345</v>
      </c>
      <c r="N1136">
        <f>[1]!s_risk_betar24($A1136,$B$1)</f>
        <v>1.64310002326965</v>
      </c>
      <c r="O1136">
        <f>[1]!s_profitnotice_changeratio($A1136,$B$1)</f>
        <v>0</v>
      </c>
      <c r="P1136">
        <f>IFERROR([1]!i_pq_pctchange($A1136,TEXT(DATE(YEAR($B$1),1,1),"yyyy-mm-dd"),$B$1),"")</f>
        <v>-29.4050343249428</v>
      </c>
      <c r="Q1136">
        <f>[1]!s_west_netprofit($A1136,YEAR($B$1),$B$1,180)</f>
        <v>0</v>
      </c>
      <c r="R1136">
        <f>[1]!s_west_eps($A1136,YEAR($B$1),$B$1,180)</f>
        <v>0</v>
      </c>
      <c r="S1136">
        <f>[1]!s_west_instnum_np($A1136,YEAR($B$1),$B$1,180)</f>
        <v>0</v>
      </c>
      <c r="T1136">
        <f>[1]!s_west_stdnetprofit($A1136,YEAR($B$1),$B$1,180)</f>
        <v>0</v>
      </c>
      <c r="U1136">
        <f>[1]!s_west_mediannetprofit($A1136,YEAR($B$1),$B$1,180)</f>
        <v>0</v>
      </c>
      <c r="V1136">
        <f>[1]!s_west_maxnetprofit($A1136,YEAR($B$1),$B$1,180)</f>
        <v>0</v>
      </c>
      <c r="W1136">
        <f>[1]!s_west_minnetprofit($A1136,YEAR($B$1),$B$1,180)</f>
        <v>0</v>
      </c>
      <c r="X1136">
        <f>[1]!s_west_netprofit($A1136,YEAR($B$1)+1,$B$1,180)</f>
        <v>0</v>
      </c>
      <c r="Y1136">
        <f>[1]!s_west_eps($A1136,YEAR($B$1)+1,$B$1,180)</f>
        <v>0</v>
      </c>
      <c r="Z1136">
        <f>[1]!s_west_instnum_np($A1136,YEAR($B$1)+1,$B$1,180)</f>
        <v>0</v>
      </c>
      <c r="AA1136">
        <f>[1]!s_west_stdnetprofit($A1136,YEAR($B$1)+1,$B$1,180)</f>
        <v>0</v>
      </c>
      <c r="AB1136">
        <f>[1]!s_west_mediannetprofit($A1136,YEAR($B$1)+1,$B$1,180)</f>
        <v>0</v>
      </c>
      <c r="AC1136">
        <f>[1]!s_west_maxnetprofit($A1136,YEAR($B$1)+1,$B$1,180)</f>
        <v>0</v>
      </c>
      <c r="AD1136">
        <f>[1]!s_west_minnetprofit($A1136,YEAR($B$1)+1,$B$1,180)</f>
        <v>0</v>
      </c>
      <c r="AE1136">
        <f>[1]!s_west_avgroe($A1136,YEAR($B$1),$B$1,180)</f>
        <v>0</v>
      </c>
      <c r="AF1136">
        <f>IFERROR([1]!s_info_indexweight($A1136,$B$1,"000016.SH"),"")</f>
        <v>0</v>
      </c>
      <c r="AG1136">
        <f>IFERROR([1]!s_info_indexweight($A1136,$B$1,"000300.SH"),"")</f>
        <v>0</v>
      </c>
      <c r="AH1136">
        <f>IFERROR([1]!s_info_indexweight($A1136,$B$1,"000905.SH"),"")</f>
        <v>0</v>
      </c>
      <c r="AI1136">
        <f>IFERROR([1]!s_info_indexweight($A1136,$B$1,"000852.SH"),"")</f>
        <v>4.2000000000000003E-2</v>
      </c>
    </row>
    <row r="1137" spans="1:35">
      <c r="A1137" t="s">
        <v>1169</v>
      </c>
      <c r="B1137">
        <f>[1]!s_dq_close($A1137,$B$1,3)</f>
        <v>27.86</v>
      </c>
      <c r="C1137">
        <f>[1]!s_dq_volume($A1137,$B$1)</f>
        <v>8280502</v>
      </c>
      <c r="D1137">
        <f>[1]!s_dq_amount($A1137,$B$1)</f>
        <v>229802299</v>
      </c>
      <c r="E1137">
        <f>[1]!s_dq_turn($A1137,$B$1)</f>
        <v>1.0080530018107401</v>
      </c>
      <c r="F1137">
        <f>[1]!S_VAL_MV($A1137,$B$1)</f>
        <v>39380287691.080002</v>
      </c>
      <c r="G1137">
        <f>[1]!s_val_ev($A1137,$B$1)</f>
        <v>30261274374.174</v>
      </c>
      <c r="H1137">
        <f>[1]!s_val_ev1($A1137,$B$1)</f>
        <v>35564461403.643997</v>
      </c>
      <c r="I1137">
        <f>IFERROR([1]!s_mq_amount($A1137,$B$1),"")</f>
        <v>465445356</v>
      </c>
      <c r="J1137">
        <f>[1]!s_val_pe_ttm($A1137,$B$1)</f>
        <v>32.280109405517599</v>
      </c>
      <c r="K1137">
        <f>[1]!s_val_pb_lf($A1137,$B$1)</f>
        <v>2.1596255302429199</v>
      </c>
      <c r="L1137">
        <f>[1]!s_val_dividendyield2($A1137,$B$1)</f>
        <v>0.53840631730079003</v>
      </c>
      <c r="M1137">
        <f>[1]!s_val_evtoebitda($A1137,$B$1)</f>
        <v>14.674419188846599</v>
      </c>
      <c r="N1137">
        <f>[1]!s_risk_betar24($A1137,$B$1)</f>
        <v>0.94880002737045299</v>
      </c>
      <c r="O1137">
        <f>[1]!s_profitnotice_changeratio($A1137,$B$1)</f>
        <v>0</v>
      </c>
      <c r="P1137">
        <f>IFERROR([1]!i_pq_pctchange($A1137,TEXT(DATE(YEAR($B$1),1,1),"yyyy-mm-dd"),$B$1),"")</f>
        <v>-2.0738137082600998</v>
      </c>
      <c r="Q1137">
        <f>[1]!s_west_netprofit($A1137,YEAR($B$1),$B$1,180)</f>
        <v>1679605000</v>
      </c>
      <c r="R1137">
        <f>[1]!s_west_eps($A1137,YEAR($B$1),$B$1,180)</f>
        <v>1.18830001354218</v>
      </c>
      <c r="S1137">
        <f>[1]!s_west_instnum_np($A1137,YEAR($B$1),$B$1,180)</f>
        <v>2</v>
      </c>
      <c r="T1137">
        <f>[1]!s_west_stdnetprofit($A1137,YEAR($B$1),$B$1,180)</f>
        <v>242686118</v>
      </c>
      <c r="U1137">
        <f>[1]!s_west_mediannetprofit($A1137,YEAR($B$1),$B$1,180)</f>
        <v>1679605000</v>
      </c>
      <c r="V1137">
        <f>[1]!s_west_maxnetprofit($A1137,YEAR($B$1),$B$1,180)</f>
        <v>1851210000</v>
      </c>
      <c r="W1137">
        <f>[1]!s_west_minnetprofit($A1137,YEAR($B$1),$B$1,180)</f>
        <v>1508000000</v>
      </c>
      <c r="X1137">
        <f>[1]!s_west_netprofit($A1137,YEAR($B$1)+1,$B$1,180)</f>
        <v>2150820000</v>
      </c>
      <c r="Y1137">
        <f>[1]!s_west_eps($A1137,YEAR($B$1)+1,$B$1,180)</f>
        <v>1.52160000801086</v>
      </c>
      <c r="Z1137">
        <f>[1]!s_west_instnum_np($A1137,YEAR($B$1)+1,$B$1,180)</f>
        <v>2</v>
      </c>
      <c r="AA1137">
        <f>[1]!s_west_stdnetprofit($A1137,YEAR($B$1)+1,$B$1,180)</f>
        <v>12473364</v>
      </c>
      <c r="AB1137">
        <f>[1]!s_west_mediannetprofit($A1137,YEAR($B$1)+1,$B$1,180)</f>
        <v>2150820000</v>
      </c>
      <c r="AC1137">
        <f>[1]!s_west_maxnetprofit($A1137,YEAR($B$1)+1,$B$1,180)</f>
        <v>2159640000</v>
      </c>
      <c r="AD1137">
        <f>[1]!s_west_minnetprofit($A1137,YEAR($B$1)+1,$B$1,180)</f>
        <v>2142000000</v>
      </c>
      <c r="AE1137">
        <f>[1]!s_west_avgroe($A1137,YEAR($B$1),$B$1,180)</f>
        <v>7</v>
      </c>
      <c r="AF1137">
        <f>IFERROR([1]!s_info_indexweight($A1137,$B$1,"000016.SH"),"")</f>
        <v>0</v>
      </c>
      <c r="AG1137">
        <f>IFERROR([1]!s_info_indexweight($A1137,$B$1,"000300.SH"),"")</f>
        <v>0</v>
      </c>
      <c r="AH1137">
        <f>IFERROR([1]!s_info_indexweight($A1137,$B$1,"000905.SH"),"")</f>
        <v>0.11</v>
      </c>
      <c r="AI1137">
        <f>IFERROR([1]!s_info_indexweight($A1137,$B$1,"000852.SH"),"")</f>
        <v>0</v>
      </c>
    </row>
    <row r="1138" spans="1:35">
      <c r="A1138" t="s">
        <v>1170</v>
      </c>
      <c r="B1138">
        <f>[1]!s_dq_close($A1138,$B$1,3)</f>
        <v>13.63</v>
      </c>
      <c r="C1138">
        <f>[1]!s_dq_volume($A1138,$B$1)</f>
        <v>11341800</v>
      </c>
      <c r="D1138">
        <f>[1]!s_dq_amount($A1138,$B$1)</f>
        <v>153169746</v>
      </c>
      <c r="E1138">
        <f>[1]!s_dq_turn($A1138,$B$1)</f>
        <v>1.5817364000071401</v>
      </c>
      <c r="F1138">
        <f>[1]!S_VAL_MV($A1138,$B$1)</f>
        <v>9773356293.7099991</v>
      </c>
      <c r="G1138">
        <f>[1]!s_val_ev($A1138,$B$1)</f>
        <v>9773356293.7099991</v>
      </c>
      <c r="H1138">
        <f>[1]!s_val_ev1($A1138,$B$1)</f>
        <v>14137593672.07</v>
      </c>
      <c r="I1138">
        <f>IFERROR([1]!s_mq_amount($A1138,$B$1),"")</f>
        <v>347785351</v>
      </c>
      <c r="J1138">
        <f>[1]!s_val_pe_ttm($A1138,$B$1)</f>
        <v>17.099174499511701</v>
      </c>
      <c r="K1138">
        <f>[1]!s_val_pb_lf($A1138,$B$1)</f>
        <v>2.6892752647399898</v>
      </c>
      <c r="L1138">
        <f>[1]!s_val_dividendyield2($A1138,$B$1)</f>
        <v>0.66030814380044001</v>
      </c>
      <c r="M1138">
        <f>[1]!s_val_evtoebitda($A1138,$B$1)</f>
        <v>9.1689902689337899</v>
      </c>
      <c r="N1138">
        <f>[1]!s_risk_betar24($A1138,$B$1)</f>
        <v>-0.32620000839233398</v>
      </c>
      <c r="O1138">
        <f>[1]!s_profitnotice_changeratio($A1138,$B$1)</f>
        <v>0</v>
      </c>
      <c r="P1138">
        <f>IFERROR([1]!i_pq_pctchange($A1138,TEXT(DATE(YEAR($B$1),1,1),"yyyy-mm-dd"),$B$1),"")</f>
        <v>-23.167981961668499</v>
      </c>
      <c r="Q1138">
        <f>[1]!s_west_netprofit($A1138,YEAR($B$1),$B$1,180)</f>
        <v>831752500</v>
      </c>
      <c r="R1138">
        <f>[1]!s_west_eps($A1138,YEAR($B$1),$B$1,180)</f>
        <v>1.1599999666214</v>
      </c>
      <c r="S1138">
        <f>[1]!s_west_instnum_np($A1138,YEAR($B$1),$B$1,180)</f>
        <v>4</v>
      </c>
      <c r="T1138">
        <f>[1]!s_west_stdnetprofit($A1138,YEAR($B$1),$B$1,180)</f>
        <v>147859906</v>
      </c>
      <c r="U1138">
        <f>[1]!s_west_mediannetprofit($A1138,YEAR($B$1),$B$1,180)</f>
        <v>808500000</v>
      </c>
      <c r="V1138">
        <f>[1]!s_west_maxnetprofit($A1138,YEAR($B$1),$B$1,180)</f>
        <v>1033000000</v>
      </c>
      <c r="W1138">
        <f>[1]!s_west_minnetprofit($A1138,YEAR($B$1),$B$1,180)</f>
        <v>677010000</v>
      </c>
      <c r="X1138">
        <f>[1]!s_west_netprofit($A1138,YEAR($B$1)+1,$B$1,180)</f>
        <v>1124045000</v>
      </c>
      <c r="Y1138">
        <f>[1]!s_west_eps($A1138,YEAR($B$1)+1,$B$1,180)</f>
        <v>1.56760001182556</v>
      </c>
      <c r="Z1138">
        <f>[1]!s_west_instnum_np($A1138,YEAR($B$1)+1,$B$1,180)</f>
        <v>4</v>
      </c>
      <c r="AA1138">
        <f>[1]!s_west_stdnetprofit($A1138,YEAR($B$1)+1,$B$1,180)</f>
        <v>226534048</v>
      </c>
      <c r="AB1138">
        <f>[1]!s_west_mediannetprofit($A1138,YEAR($B$1)+1,$B$1,180)</f>
        <v>1095500000</v>
      </c>
      <c r="AC1138">
        <f>[1]!s_west_maxnetprofit($A1138,YEAR($B$1)+1,$B$1,180)</f>
        <v>1406000000</v>
      </c>
      <c r="AD1138">
        <f>[1]!s_west_minnetprofit($A1138,YEAR($B$1)+1,$B$1,180)</f>
        <v>899180000</v>
      </c>
      <c r="AE1138">
        <f>[1]!s_west_avgroe($A1138,YEAR($B$1),$B$1,180)</f>
        <v>20.219999313354499</v>
      </c>
      <c r="AF1138">
        <f>IFERROR([1]!s_info_indexweight($A1138,$B$1,"000016.SH"),"")</f>
        <v>0</v>
      </c>
      <c r="AG1138">
        <f>IFERROR([1]!s_info_indexweight($A1138,$B$1,"000300.SH"),"")</f>
        <v>0</v>
      </c>
      <c r="AH1138">
        <f>IFERROR([1]!s_info_indexweight($A1138,$B$1,"000905.SH"),"")</f>
        <v>0</v>
      </c>
      <c r="AI1138">
        <f>IFERROR([1]!s_info_indexweight($A1138,$B$1,"000852.SH"),"")</f>
        <v>6.2E-2</v>
      </c>
    </row>
    <row r="1139" spans="1:35">
      <c r="A1139" t="s">
        <v>1171</v>
      </c>
      <c r="B1139">
        <f>[1]!s_dq_close($A1139,$B$1,3)</f>
        <v>2.79</v>
      </c>
      <c r="C1139">
        <f>[1]!s_dq_volume($A1139,$B$1)</f>
        <v>58161900</v>
      </c>
      <c r="D1139">
        <f>[1]!s_dq_amount($A1139,$B$1)</f>
        <v>160571838</v>
      </c>
      <c r="E1139">
        <f>[1]!s_dq_turn($A1139,$B$1)</f>
        <v>0.79360594999449796</v>
      </c>
      <c r="F1139">
        <f>[1]!S_VAL_MV($A1139,$B$1)</f>
        <v>29413902825</v>
      </c>
      <c r="G1139">
        <f>[1]!s_val_ev($A1139,$B$1)</f>
        <v>23634767197.4688</v>
      </c>
      <c r="H1139">
        <f>[1]!s_val_ev1($A1139,$B$1)</f>
        <v>26770369197.4688</v>
      </c>
      <c r="I1139">
        <f>IFERROR([1]!s_mq_amount($A1139,$B$1),"")</f>
        <v>299862849</v>
      </c>
      <c r="J1139">
        <f>[1]!s_val_pe_ttm($A1139,$B$1)</f>
        <v>-31.710197448730501</v>
      </c>
      <c r="K1139">
        <f>[1]!s_val_pb_lf($A1139,$B$1)</f>
        <v>1.2497652769088701</v>
      </c>
      <c r="L1139">
        <f>[1]!s_val_dividendyield2($A1139,$B$1)</f>
        <v>0.71684587813620104</v>
      </c>
      <c r="M1139">
        <f>[1]!s_val_evtoebitda($A1139,$B$1)</f>
        <v>57.286094175183699</v>
      </c>
      <c r="N1139">
        <f>[1]!s_risk_betar24($A1139,$B$1)</f>
        <v>0.98110002279281605</v>
      </c>
      <c r="O1139">
        <f>[1]!s_profitnotice_changeratio($A1139,$B$1)</f>
        <v>0</v>
      </c>
      <c r="P1139">
        <f>IFERROR([1]!i_pq_pctchange($A1139,TEXT(DATE(YEAR($B$1),1,1),"yyyy-mm-dd"),$B$1),"")</f>
        <v>0.35971223021582499</v>
      </c>
      <c r="Q1139">
        <f>[1]!s_west_netprofit($A1139,YEAR($B$1),$B$1,180)</f>
        <v>709000000</v>
      </c>
      <c r="R1139">
        <f>[1]!s_west_eps($A1139,YEAR($B$1),$B$1,180)</f>
        <v>6.7299999296665206E-2</v>
      </c>
      <c r="S1139">
        <f>[1]!s_west_instnum_np($A1139,YEAR($B$1),$B$1,180)</f>
        <v>2</v>
      </c>
      <c r="T1139">
        <f>[1]!s_west_stdnetprofit($A1139,YEAR($B$1),$B$1,180)</f>
        <v>479418398</v>
      </c>
      <c r="U1139">
        <f>[1]!s_west_mediannetprofit($A1139,YEAR($B$1),$B$1,180)</f>
        <v>709000000</v>
      </c>
      <c r="V1139">
        <f>[1]!s_west_maxnetprofit($A1139,YEAR($B$1),$B$1,180)</f>
        <v>1048000000</v>
      </c>
      <c r="W1139">
        <f>[1]!s_west_minnetprofit($A1139,YEAR($B$1),$B$1,180)</f>
        <v>370000000</v>
      </c>
      <c r="X1139">
        <f>[1]!s_west_netprofit($A1139,YEAR($B$1)+1,$B$1,180)</f>
        <v>1223000000</v>
      </c>
      <c r="Y1139">
        <f>[1]!s_west_eps($A1139,YEAR($B$1)+1,$B$1,180)</f>
        <v>0.11599999666214</v>
      </c>
      <c r="Z1139">
        <f>[1]!s_west_instnum_np($A1139,YEAR($B$1)+1,$B$1,180)</f>
        <v>2</v>
      </c>
      <c r="AA1139">
        <f>[1]!s_west_stdnetprofit($A1139,YEAR($B$1)+1,$B$1,180)</f>
        <v>859841846</v>
      </c>
      <c r="AB1139">
        <f>[1]!s_west_mediannetprofit($A1139,YEAR($B$1)+1,$B$1,180)</f>
        <v>1223000000</v>
      </c>
      <c r="AC1139">
        <f>[1]!s_west_maxnetprofit($A1139,YEAR($B$1)+1,$B$1,180)</f>
        <v>1831000000</v>
      </c>
      <c r="AD1139">
        <f>[1]!s_west_minnetprofit($A1139,YEAR($B$1)+1,$B$1,180)</f>
        <v>615000000</v>
      </c>
      <c r="AE1139">
        <f>[1]!s_west_avgroe($A1139,YEAR($B$1),$B$1,180)</f>
        <v>1.5</v>
      </c>
      <c r="AF1139">
        <f>IFERROR([1]!s_info_indexweight($A1139,$B$1,"000016.SH"),"")</f>
        <v>0</v>
      </c>
      <c r="AG1139">
        <f>IFERROR([1]!s_info_indexweight($A1139,$B$1,"000300.SH"),"")</f>
        <v>0</v>
      </c>
      <c r="AH1139">
        <f>IFERROR([1]!s_info_indexweight($A1139,$B$1,"000905.SH"),"")</f>
        <v>5.7000000000000002E-2</v>
      </c>
      <c r="AI1139">
        <f>IFERROR([1]!s_info_indexweight($A1139,$B$1,"000852.SH"),"")</f>
        <v>0</v>
      </c>
    </row>
    <row r="1140" spans="1:35">
      <c r="A1140" t="s">
        <v>1172</v>
      </c>
      <c r="B1140">
        <f>[1]!s_dq_close($A1140,$B$1,3)</f>
        <v>21.13</v>
      </c>
      <c r="C1140">
        <f>[1]!s_dq_volume($A1140,$B$1)</f>
        <v>40822919</v>
      </c>
      <c r="D1140">
        <f>[1]!s_dq_amount($A1140,$B$1)</f>
        <v>857244858</v>
      </c>
      <c r="E1140">
        <f>[1]!s_dq_turn($A1140,$B$1)</f>
        <v>0.65285036812221198</v>
      </c>
      <c r="F1140">
        <f>[1]!S_VAL_MV($A1140,$B$1)</f>
        <v>198149314504.5</v>
      </c>
      <c r="G1140">
        <f>[1]!s_val_ev($A1140,$B$1)</f>
        <v>183565213289.689</v>
      </c>
      <c r="H1140">
        <f>[1]!s_val_ev1($A1140,$B$1)</f>
        <v>230829131684.349</v>
      </c>
      <c r="I1140">
        <f>IFERROR([1]!s_mq_amount($A1140,$B$1),"")</f>
        <v>2024079095</v>
      </c>
      <c r="J1140">
        <f>[1]!s_val_pe_ttm($A1140,$B$1)</f>
        <v>10.586145401001</v>
      </c>
      <c r="K1140">
        <f>[1]!s_val_pb_lf($A1140,$B$1)</f>
        <v>1.5828174352645901</v>
      </c>
      <c r="L1140">
        <f>[1]!s_val_dividendyield2($A1140,$B$1)</f>
        <v>5.8038434687060301</v>
      </c>
      <c r="M1140">
        <f>[1]!s_val_evtoebitda($A1140,$B$1)</f>
        <v>5.4311081327460702</v>
      </c>
      <c r="N1140">
        <f>[1]!s_risk_betar24($A1140,$B$1)</f>
        <v>1.51339995861053</v>
      </c>
      <c r="O1140">
        <f>[1]!s_profitnotice_changeratio($A1140,$B$1)</f>
        <v>0</v>
      </c>
      <c r="P1140">
        <f>IFERROR([1]!i_pq_pctchange($A1140,TEXT(DATE(YEAR($B$1),1,1),"yyyy-mm-dd"),$B$1),"")</f>
        <v>-19.011115369873501</v>
      </c>
      <c r="Q1140">
        <f>[1]!s_west_netprofit($A1140,YEAR($B$1),$B$1,180)</f>
        <v>20454006247</v>
      </c>
      <c r="R1140">
        <f>[1]!s_west_eps($A1140,YEAR($B$1),$B$1,180)</f>
        <v>2.1810998916625999</v>
      </c>
      <c r="S1140">
        <f>[1]!s_west_instnum_np($A1140,YEAR($B$1),$B$1,180)</f>
        <v>28</v>
      </c>
      <c r="T1140">
        <f>[1]!s_west_stdnetprofit($A1140,YEAR($B$1),$B$1,180)</f>
        <v>527175362</v>
      </c>
      <c r="U1140">
        <f>[1]!s_west_mediannetprofit($A1140,YEAR($B$1),$B$1,180)</f>
        <v>20597950000</v>
      </c>
      <c r="V1140">
        <f>[1]!s_west_maxnetprofit($A1140,YEAR($B$1),$B$1,180)</f>
        <v>21282000000</v>
      </c>
      <c r="W1140">
        <f>[1]!s_west_minnetprofit($A1140,YEAR($B$1),$B$1,180)</f>
        <v>18487000000</v>
      </c>
      <c r="X1140">
        <f>[1]!s_west_netprofit($A1140,YEAR($B$1)+1,$B$1,180)</f>
        <v>22249924906</v>
      </c>
      <c r="Y1140">
        <f>[1]!s_west_eps($A1140,YEAR($B$1)+1,$B$1,180)</f>
        <v>2.3726999759674099</v>
      </c>
      <c r="Z1140">
        <f>[1]!s_west_instnum_np($A1140,YEAR($B$1)+1,$B$1,180)</f>
        <v>28</v>
      </c>
      <c r="AA1140">
        <f>[1]!s_west_stdnetprofit($A1140,YEAR($B$1)+1,$B$1,180)</f>
        <v>754587915</v>
      </c>
      <c r="AB1140">
        <f>[1]!s_west_mediannetprofit($A1140,YEAR($B$1)+1,$B$1,180)</f>
        <v>22341090000</v>
      </c>
      <c r="AC1140">
        <f>[1]!s_west_maxnetprofit($A1140,YEAR($B$1)+1,$B$1,180)</f>
        <v>23501000000</v>
      </c>
      <c r="AD1140">
        <f>[1]!s_west_minnetprofit($A1140,YEAR($B$1)+1,$B$1,180)</f>
        <v>19848000000</v>
      </c>
      <c r="AE1140">
        <f>[1]!s_west_avgroe($A1140,YEAR($B$1),$B$1,180)</f>
        <v>15.866299629211399</v>
      </c>
      <c r="AF1140">
        <f>IFERROR([1]!s_info_indexweight($A1140,$B$1,"000016.SH"),"")</f>
        <v>0.87</v>
      </c>
      <c r="AG1140">
        <f>IFERROR([1]!s_info_indexweight($A1140,$B$1,"000300.SH"),"")</f>
        <v>0.29899999999999999</v>
      </c>
      <c r="AH1140">
        <f>IFERROR([1]!s_info_indexweight($A1140,$B$1,"000905.SH"),"")</f>
        <v>0</v>
      </c>
      <c r="AI1140">
        <f>IFERROR([1]!s_info_indexweight($A1140,$B$1,"000852.SH"),"")</f>
        <v>0</v>
      </c>
    </row>
    <row r="1141" spans="1:35">
      <c r="A1141" t="s">
        <v>1173</v>
      </c>
      <c r="B1141">
        <f>[1]!s_dq_close($A1141,$B$1,3)</f>
        <v>26.35</v>
      </c>
      <c r="C1141">
        <f>[1]!s_dq_volume($A1141,$B$1)</f>
        <v>32554973</v>
      </c>
      <c r="D1141">
        <f>[1]!s_dq_amount($A1141,$B$1)</f>
        <v>854643248</v>
      </c>
      <c r="E1141">
        <f>[1]!s_dq_turn($A1141,$B$1)</f>
        <v>2.4024859195906498</v>
      </c>
      <c r="F1141">
        <f>[1]!S_VAL_MV($A1141,$B$1)</f>
        <v>40862804335.050003</v>
      </c>
      <c r="G1141">
        <f>[1]!s_val_ev($A1141,$B$1)</f>
        <v>39003677991.029999</v>
      </c>
      <c r="H1141">
        <f>[1]!s_val_ev1($A1141,$B$1)</f>
        <v>65798487411.43</v>
      </c>
      <c r="I1141">
        <f>IFERROR([1]!s_mq_amount($A1141,$B$1),"")</f>
        <v>1860257670</v>
      </c>
      <c r="J1141">
        <f>[1]!s_val_pe_ttm($A1141,$B$1)</f>
        <v>29.240798950195298</v>
      </c>
      <c r="K1141">
        <f>[1]!s_val_pb_lf($A1141,$B$1)</f>
        <v>2.3689513206481898</v>
      </c>
      <c r="L1141">
        <f>[1]!s_val_dividendyield2($A1141,$B$1)</f>
        <v>0.67704452286622896</v>
      </c>
      <c r="M1141">
        <f>[1]!s_val_evtoebitda($A1141,$B$1)</f>
        <v>8.1450616344179601</v>
      </c>
      <c r="N1141">
        <f>[1]!s_risk_betar24($A1141,$B$1)</f>
        <v>1.3228000402450599</v>
      </c>
      <c r="O1141">
        <f>[1]!s_profitnotice_changeratio($A1141,$B$1)</f>
        <v>0</v>
      </c>
      <c r="P1141">
        <f>IFERROR([1]!i_pq_pctchange($A1141,TEXT(DATE(YEAR($B$1),1,1),"yyyy-mm-dd"),$B$1),"")</f>
        <v>-15.393834177754901</v>
      </c>
      <c r="Q1141">
        <f>[1]!s_west_netprofit($A1141,YEAR($B$1),$B$1,180)</f>
        <v>1770077059</v>
      </c>
      <c r="R1141">
        <f>[1]!s_west_eps($A1141,YEAR($B$1),$B$1,180)</f>
        <v>1.1412999629974401</v>
      </c>
      <c r="S1141">
        <f>[1]!s_west_instnum_np($A1141,YEAR($B$1),$B$1,180)</f>
        <v>17</v>
      </c>
      <c r="T1141">
        <f>[1]!s_west_stdnetprofit($A1141,YEAR($B$1),$B$1,180)</f>
        <v>91177317</v>
      </c>
      <c r="U1141">
        <f>[1]!s_west_mediannetprofit($A1141,YEAR($B$1),$B$1,180)</f>
        <v>1775000000</v>
      </c>
      <c r="V1141">
        <f>[1]!s_west_maxnetprofit($A1141,YEAR($B$1),$B$1,180)</f>
        <v>1873000000</v>
      </c>
      <c r="W1141">
        <f>[1]!s_west_minnetprofit($A1141,YEAR($B$1),$B$1,180)</f>
        <v>1450000000</v>
      </c>
      <c r="X1141">
        <f>[1]!s_west_netprofit($A1141,YEAR($B$1)+1,$B$1,180)</f>
        <v>2094454118</v>
      </c>
      <c r="Y1141">
        <f>[1]!s_west_eps($A1141,YEAR($B$1)+1,$B$1,180)</f>
        <v>1.3504999876022299</v>
      </c>
      <c r="Z1141">
        <f>[1]!s_west_instnum_np($A1141,YEAR($B$1)+1,$B$1,180)</f>
        <v>17</v>
      </c>
      <c r="AA1141">
        <f>[1]!s_west_stdnetprofit($A1141,YEAR($B$1)+1,$B$1,180)</f>
        <v>146051051</v>
      </c>
      <c r="AB1141">
        <f>[1]!s_west_mediannetprofit($A1141,YEAR($B$1)+1,$B$1,180)</f>
        <v>2116000000</v>
      </c>
      <c r="AC1141">
        <f>[1]!s_west_maxnetprofit($A1141,YEAR($B$1)+1,$B$1,180)</f>
        <v>2303000000</v>
      </c>
      <c r="AD1141">
        <f>[1]!s_west_minnetprofit($A1141,YEAR($B$1)+1,$B$1,180)</f>
        <v>1669000000</v>
      </c>
      <c r="AE1141">
        <f>[1]!s_west_avgroe($A1141,YEAR($B$1),$B$1,180)</f>
        <v>9.4207000732421893</v>
      </c>
      <c r="AF1141">
        <f>IFERROR([1]!s_info_indexweight($A1141,$B$1,"000016.SH"),"")</f>
        <v>0</v>
      </c>
      <c r="AG1141">
        <f>IFERROR([1]!s_info_indexweight($A1141,$B$1,"000300.SH"),"")</f>
        <v>0</v>
      </c>
      <c r="AH1141">
        <f>IFERROR([1]!s_info_indexweight($A1141,$B$1,"000905.SH"),"")</f>
        <v>0.24299999999999999</v>
      </c>
      <c r="AI1141">
        <f>IFERROR([1]!s_info_indexweight($A1141,$B$1,"000852.SH"),"")</f>
        <v>0</v>
      </c>
    </row>
    <row r="1142" spans="1:35">
      <c r="A1142" t="s">
        <v>1174</v>
      </c>
      <c r="B1142">
        <f>[1]!s_dq_close($A1142,$B$1,3)</f>
        <v>4.97</v>
      </c>
      <c r="C1142">
        <f>[1]!s_dq_volume($A1142,$B$1)</f>
        <v>42175447</v>
      </c>
      <c r="D1142">
        <f>[1]!s_dq_amount($A1142,$B$1)</f>
        <v>210018671</v>
      </c>
      <c r="E1142">
        <f>[1]!s_dq_turn($A1142,$B$1)</f>
        <v>0.81558653725349295</v>
      </c>
      <c r="F1142">
        <f>[1]!S_VAL_MV($A1142,$B$1)</f>
        <v>25700764053.299999</v>
      </c>
      <c r="G1142">
        <f>[1]!s_val_ev($A1142,$B$1)</f>
        <v>25700764053.299999</v>
      </c>
      <c r="H1142">
        <f>[1]!s_val_ev1($A1142,$B$1)</f>
        <v>97876553385.440002</v>
      </c>
      <c r="I1142">
        <f>IFERROR([1]!s_mq_amount($A1142,$B$1),"")</f>
        <v>472274614</v>
      </c>
      <c r="J1142">
        <f>[1]!s_val_pe_ttm($A1142,$B$1)</f>
        <v>7.1184549331665004</v>
      </c>
      <c r="K1142">
        <f>[1]!s_val_pb_lf($A1142,$B$1)</f>
        <v>0.60975265502929699</v>
      </c>
      <c r="L1142">
        <f>[1]!s_val_dividendyield2($A1142,$B$1)</f>
        <v>6.2374245472837</v>
      </c>
      <c r="M1142">
        <f>[1]!s_val_evtoebitda($A1142,$B$1)</f>
        <v>5.8253425906241496</v>
      </c>
      <c r="N1142">
        <f>[1]!s_risk_betar24($A1142,$B$1)</f>
        <v>1.2032999992370601</v>
      </c>
      <c r="O1142">
        <f>[1]!s_profitnotice_changeratio($A1142,$B$1)</f>
        <v>0</v>
      </c>
      <c r="P1142">
        <f>IFERROR([1]!i_pq_pctchange($A1142,TEXT(DATE(YEAR($B$1),1,1),"yyyy-mm-dd"),$B$1),"")</f>
        <v>-9.2596552081771808</v>
      </c>
      <c r="Q1142">
        <f>[1]!s_west_netprofit($A1142,YEAR($B$1),$B$1,180)</f>
        <v>3985710000</v>
      </c>
      <c r="R1142">
        <f>[1]!s_west_eps($A1142,YEAR($B$1),$B$1,180)</f>
        <v>0.77079999446868896</v>
      </c>
      <c r="S1142">
        <f>[1]!s_west_instnum_np($A1142,YEAR($B$1),$B$1,180)</f>
        <v>2</v>
      </c>
      <c r="T1142">
        <f>[1]!s_west_stdnetprofit($A1142,YEAR($B$1),$B$1,180)</f>
        <v>126869099</v>
      </c>
      <c r="U1142">
        <f>[1]!s_west_mediannetprofit($A1142,YEAR($B$1),$B$1,180)</f>
        <v>3985710000</v>
      </c>
      <c r="V1142">
        <f>[1]!s_west_maxnetprofit($A1142,YEAR($B$1),$B$1,180)</f>
        <v>4075420000</v>
      </c>
      <c r="W1142">
        <f>[1]!s_west_minnetprofit($A1142,YEAR($B$1),$B$1,180)</f>
        <v>3896000000</v>
      </c>
      <c r="X1142">
        <f>[1]!s_west_netprofit($A1142,YEAR($B$1)+1,$B$1,180)</f>
        <v>4360735000</v>
      </c>
      <c r="Y1142">
        <f>[1]!s_west_eps($A1142,YEAR($B$1)+1,$B$1,180)</f>
        <v>0.84329998493194602</v>
      </c>
      <c r="Z1142">
        <f>[1]!s_west_instnum_np($A1142,YEAR($B$1)+1,$B$1,180)</f>
        <v>2</v>
      </c>
      <c r="AA1142">
        <f>[1]!s_west_stdnetprofit($A1142,YEAR($B$1)+1,$B$1,180)</f>
        <v>197615132</v>
      </c>
      <c r="AB1142">
        <f>[1]!s_west_mediannetprofit($A1142,YEAR($B$1)+1,$B$1,180)</f>
        <v>4360735000</v>
      </c>
      <c r="AC1142">
        <f>[1]!s_west_maxnetprofit($A1142,YEAR($B$1)+1,$B$1,180)</f>
        <v>4500470000</v>
      </c>
      <c r="AD1142">
        <f>[1]!s_west_minnetprofit($A1142,YEAR($B$1)+1,$B$1,180)</f>
        <v>4221000000</v>
      </c>
      <c r="AE1142">
        <f>[1]!s_west_avgroe($A1142,YEAR($B$1),$B$1,180)</f>
        <v>10.6599998474121</v>
      </c>
      <c r="AF1142">
        <f>IFERROR([1]!s_info_indexweight($A1142,$B$1,"000016.SH"),"")</f>
        <v>0</v>
      </c>
      <c r="AG1142">
        <f>IFERROR([1]!s_info_indexweight($A1142,$B$1,"000300.SH"),"")</f>
        <v>0</v>
      </c>
      <c r="AH1142">
        <f>IFERROR([1]!s_info_indexweight($A1142,$B$1,"000905.SH"),"")</f>
        <v>0.14599999999999999</v>
      </c>
      <c r="AI1142">
        <f>IFERROR([1]!s_info_indexweight($A1142,$B$1,"000852.SH"),"")</f>
        <v>0</v>
      </c>
    </row>
    <row r="1143" spans="1:35">
      <c r="A1143" t="s">
        <v>1175</v>
      </c>
      <c r="B1143">
        <f>[1]!s_dq_close($A1143,$B$1,3)</f>
        <v>10.09</v>
      </c>
      <c r="C1143">
        <f>[1]!s_dq_volume($A1143,$B$1)</f>
        <v>153844707</v>
      </c>
      <c r="D1143">
        <f>[1]!s_dq_amount($A1143,$B$1)</f>
        <v>1512325212</v>
      </c>
      <c r="E1143">
        <f>[1]!s_dq_turn($A1143,$B$1)</f>
        <v>4.2881513208362403</v>
      </c>
      <c r="F1143">
        <f>[1]!S_VAL_MV($A1143,$B$1)</f>
        <v>36206852395.879997</v>
      </c>
      <c r="G1143">
        <f>[1]!s_val_ev($A1143,$B$1)</f>
        <v>36206852395.879997</v>
      </c>
      <c r="H1143">
        <f>[1]!s_val_ev1($A1143,$B$1)</f>
        <v>47886130130.029999</v>
      </c>
      <c r="I1143">
        <f>IFERROR([1]!s_mq_amount($A1143,$B$1),"")</f>
        <v>3330261551</v>
      </c>
      <c r="J1143">
        <f>[1]!s_val_pe_ttm($A1143,$B$1)</f>
        <v>630.09722900390602</v>
      </c>
      <c r="K1143">
        <f>[1]!s_val_pb_lf($A1143,$B$1)</f>
        <v>1.66101157665253</v>
      </c>
      <c r="L1143">
        <f>[1]!s_val_dividendyield2($A1143,$B$1)</f>
        <v>0</v>
      </c>
      <c r="M1143">
        <f>[1]!s_val_evtoebitda($A1143,$B$1)</f>
        <v>10.084659453917199</v>
      </c>
      <c r="N1143">
        <f>[1]!s_risk_betar24($A1143,$B$1)</f>
        <v>1.2130999565124501</v>
      </c>
      <c r="O1143">
        <f>[1]!s_profitnotice_changeratio($A1143,$B$1)</f>
        <v>0</v>
      </c>
      <c r="P1143">
        <f>IFERROR([1]!i_pq_pctchange($A1143,TEXT(DATE(YEAR($B$1),1,1),"yyyy-mm-dd"),$B$1),"")</f>
        <v>55.469953775038498</v>
      </c>
      <c r="Q1143">
        <f>[1]!s_west_netprofit($A1143,YEAR($B$1),$B$1,180)</f>
        <v>0</v>
      </c>
      <c r="R1143">
        <f>[1]!s_west_eps($A1143,YEAR($B$1),$B$1,180)</f>
        <v>0</v>
      </c>
      <c r="S1143">
        <f>[1]!s_west_instnum_np($A1143,YEAR($B$1),$B$1,180)</f>
        <v>0</v>
      </c>
      <c r="T1143">
        <f>[1]!s_west_stdnetprofit($A1143,YEAR($B$1),$B$1,180)</f>
        <v>0</v>
      </c>
      <c r="U1143">
        <f>[1]!s_west_mediannetprofit($A1143,YEAR($B$1),$B$1,180)</f>
        <v>0</v>
      </c>
      <c r="V1143">
        <f>[1]!s_west_maxnetprofit($A1143,YEAR($B$1),$B$1,180)</f>
        <v>0</v>
      </c>
      <c r="W1143">
        <f>[1]!s_west_minnetprofit($A1143,YEAR($B$1),$B$1,180)</f>
        <v>0</v>
      </c>
      <c r="X1143">
        <f>[1]!s_west_netprofit($A1143,YEAR($B$1)+1,$B$1,180)</f>
        <v>0</v>
      </c>
      <c r="Y1143">
        <f>[1]!s_west_eps($A1143,YEAR($B$1)+1,$B$1,180)</f>
        <v>0</v>
      </c>
      <c r="Z1143">
        <f>[1]!s_west_instnum_np($A1143,YEAR($B$1)+1,$B$1,180)</f>
        <v>0</v>
      </c>
      <c r="AA1143">
        <f>[1]!s_west_stdnetprofit($A1143,YEAR($B$1)+1,$B$1,180)</f>
        <v>0</v>
      </c>
      <c r="AB1143">
        <f>[1]!s_west_mediannetprofit($A1143,YEAR($B$1)+1,$B$1,180)</f>
        <v>0</v>
      </c>
      <c r="AC1143">
        <f>[1]!s_west_maxnetprofit($A1143,YEAR($B$1)+1,$B$1,180)</f>
        <v>0</v>
      </c>
      <c r="AD1143">
        <f>[1]!s_west_minnetprofit($A1143,YEAR($B$1)+1,$B$1,180)</f>
        <v>0</v>
      </c>
      <c r="AE1143">
        <f>[1]!s_west_avgroe($A1143,YEAR($B$1),$B$1,180)</f>
        <v>0</v>
      </c>
      <c r="AF1143">
        <f>IFERROR([1]!s_info_indexweight($A1143,$B$1,"000016.SH"),"")</f>
        <v>0</v>
      </c>
      <c r="AG1143">
        <f>IFERROR([1]!s_info_indexweight($A1143,$B$1,"000300.SH"),"")</f>
        <v>0</v>
      </c>
      <c r="AH1143">
        <f>IFERROR([1]!s_info_indexweight($A1143,$B$1,"000905.SH"),"")</f>
        <v>0.13300000000000001</v>
      </c>
      <c r="AI1143">
        <f>IFERROR([1]!s_info_indexweight($A1143,$B$1,"000852.SH"),"")</f>
        <v>0</v>
      </c>
    </row>
    <row r="1144" spans="1:35">
      <c r="A1144" t="s">
        <v>1176</v>
      </c>
      <c r="B1144">
        <f>[1]!s_dq_close($A1144,$B$1,3)</f>
        <v>11.44</v>
      </c>
      <c r="C1144">
        <f>[1]!s_dq_volume($A1144,$B$1)</f>
        <v>8740253</v>
      </c>
      <c r="D1144">
        <f>[1]!s_dq_amount($A1144,$B$1)</f>
        <v>99973538</v>
      </c>
      <c r="E1144">
        <f>[1]!s_dq_turn($A1144,$B$1)</f>
        <v>0.66885454644857301</v>
      </c>
      <c r="F1144">
        <f>[1]!S_VAL_MV($A1144,$B$1)</f>
        <v>14949213524.959999</v>
      </c>
      <c r="G1144">
        <f>[1]!s_val_ev($A1144,$B$1)</f>
        <v>14949213524.959999</v>
      </c>
      <c r="H1144">
        <f>[1]!s_val_ev1($A1144,$B$1)</f>
        <v>21424626815.779999</v>
      </c>
      <c r="I1144">
        <f>IFERROR([1]!s_mq_amount($A1144,$B$1),"")</f>
        <v>229636707</v>
      </c>
      <c r="J1144">
        <f>[1]!s_val_pe_ttm($A1144,$B$1)</f>
        <v>10.884298324585</v>
      </c>
      <c r="K1144">
        <f>[1]!s_val_pb_lf($A1144,$B$1)</f>
        <v>1.7453640699386599</v>
      </c>
      <c r="L1144">
        <f>[1]!s_val_dividendyield2($A1144,$B$1)</f>
        <v>3.2255244755244799</v>
      </c>
      <c r="M1144">
        <f>[1]!s_val_evtoebitda($A1144,$B$1)</f>
        <v>2.2596675769669798</v>
      </c>
      <c r="N1144">
        <f>[1]!s_risk_betar24($A1144,$B$1)</f>
        <v>0.70630002021789595</v>
      </c>
      <c r="O1144">
        <f>[1]!s_profitnotice_changeratio($A1144,$B$1)</f>
        <v>0</v>
      </c>
      <c r="P1144">
        <f>IFERROR([1]!i_pq_pctchange($A1144,TEXT(DATE(YEAR($B$1),1,1),"yyyy-mm-dd"),$B$1),"")</f>
        <v>5.8279370952821301</v>
      </c>
      <c r="Q1144">
        <f>[1]!s_west_netprofit($A1144,YEAR($B$1),$B$1,180)</f>
        <v>1480898750</v>
      </c>
      <c r="R1144">
        <f>[1]!s_west_eps($A1144,YEAR($B$1),$B$1,180)</f>
        <v>1.1331000328064</v>
      </c>
      <c r="S1144">
        <f>[1]!s_west_instnum_np($A1144,YEAR($B$1),$B$1,180)</f>
        <v>8</v>
      </c>
      <c r="T1144">
        <f>[1]!s_west_stdnetprofit($A1144,YEAR($B$1),$B$1,180)</f>
        <v>35180177</v>
      </c>
      <c r="U1144">
        <f>[1]!s_west_mediannetprofit($A1144,YEAR($B$1),$B$1,180)</f>
        <v>1486500000</v>
      </c>
      <c r="V1144">
        <f>[1]!s_west_maxnetprofit($A1144,YEAR($B$1),$B$1,180)</f>
        <v>1514000000</v>
      </c>
      <c r="W1144">
        <f>[1]!s_west_minnetprofit($A1144,YEAR($B$1),$B$1,180)</f>
        <v>1400000000</v>
      </c>
      <c r="X1144">
        <f>[1]!s_west_netprofit($A1144,YEAR($B$1)+1,$B$1,180)</f>
        <v>1630603750</v>
      </c>
      <c r="Y1144">
        <f>[1]!s_west_eps($A1144,YEAR($B$1)+1,$B$1,180)</f>
        <v>1.2476999759674099</v>
      </c>
      <c r="Z1144">
        <f>[1]!s_west_instnum_np($A1144,YEAR($B$1)+1,$B$1,180)</f>
        <v>8</v>
      </c>
      <c r="AA1144">
        <f>[1]!s_west_stdnetprofit($A1144,YEAR($B$1)+1,$B$1,180)</f>
        <v>67804522</v>
      </c>
      <c r="AB1144">
        <f>[1]!s_west_mediannetprofit($A1144,YEAR($B$1)+1,$B$1,180)</f>
        <v>1637000000</v>
      </c>
      <c r="AC1144">
        <f>[1]!s_west_maxnetprofit($A1144,YEAR($B$1)+1,$B$1,180)</f>
        <v>1723000000</v>
      </c>
      <c r="AD1144">
        <f>[1]!s_west_minnetprofit($A1144,YEAR($B$1)+1,$B$1,180)</f>
        <v>1489000000</v>
      </c>
      <c r="AE1144">
        <f>[1]!s_west_avgroe($A1144,YEAR($B$1),$B$1,180)</f>
        <v>16.268800735473601</v>
      </c>
      <c r="AF1144">
        <f>IFERROR([1]!s_info_indexweight($A1144,$B$1,"000016.SH"),"")</f>
        <v>0</v>
      </c>
      <c r="AG1144">
        <f>IFERROR([1]!s_info_indexweight($A1144,$B$1,"000300.SH"),"")</f>
        <v>0</v>
      </c>
      <c r="AH1144">
        <f>IFERROR([1]!s_info_indexweight($A1144,$B$1,"000905.SH"),"")</f>
        <v>0</v>
      </c>
      <c r="AI1144">
        <f>IFERROR([1]!s_info_indexweight($A1144,$B$1,"000852.SH"),"")</f>
        <v>6.6000000000000003E-2</v>
      </c>
    </row>
    <row r="1145" spans="1:35">
      <c r="A1145" t="s">
        <v>1177</v>
      </c>
      <c r="B1145">
        <f>[1]!s_dq_close($A1145,$B$1,3)</f>
        <v>4.53</v>
      </c>
      <c r="C1145">
        <f>[1]!s_dq_volume($A1145,$B$1)</f>
        <v>23412111</v>
      </c>
      <c r="D1145">
        <f>[1]!s_dq_amount($A1145,$B$1)</f>
        <v>106800526</v>
      </c>
      <c r="E1145">
        <f>[1]!s_dq_turn($A1145,$B$1)</f>
        <v>0.80898765040456799</v>
      </c>
      <c r="F1145">
        <f>[1]!S_VAL_MV($A1145,$B$1)</f>
        <v>13109824702.139999</v>
      </c>
      <c r="G1145">
        <f>[1]!s_val_ev($A1145,$B$1)</f>
        <v>13109824702.139999</v>
      </c>
      <c r="H1145">
        <f>[1]!s_val_ev1($A1145,$B$1)</f>
        <v>17217460839.66</v>
      </c>
      <c r="I1145">
        <f>IFERROR([1]!s_mq_amount($A1145,$B$1),"")</f>
        <v>243900096</v>
      </c>
      <c r="J1145">
        <f>[1]!s_val_pe_ttm($A1145,$B$1)</f>
        <v>12.3849086761475</v>
      </c>
      <c r="K1145">
        <f>[1]!s_val_pb_lf($A1145,$B$1)</f>
        <v>0.64127367734909102</v>
      </c>
      <c r="L1145">
        <f>[1]!s_val_dividendyield2($A1145,$B$1)</f>
        <v>2.2958057395143499</v>
      </c>
      <c r="M1145">
        <f>[1]!s_val_evtoebitda($A1145,$B$1)</f>
        <v>3.4864196444245801</v>
      </c>
      <c r="N1145">
        <f>[1]!s_risk_betar24($A1145,$B$1)</f>
        <v>0.95130002498626698</v>
      </c>
      <c r="O1145">
        <f>[1]!s_profitnotice_changeratio($A1145,$B$1)</f>
        <v>0</v>
      </c>
      <c r="P1145">
        <f>IFERROR([1]!i_pq_pctchange($A1145,TEXT(DATE(YEAR($B$1),1,1),"yyyy-mm-dd"),$B$1),"")</f>
        <v>1.34228187919465</v>
      </c>
      <c r="Q1145">
        <f>[1]!s_west_netprofit($A1145,YEAR($B$1),$B$1,180)</f>
        <v>0</v>
      </c>
      <c r="R1145">
        <f>[1]!s_west_eps($A1145,YEAR($B$1),$B$1,180)</f>
        <v>0</v>
      </c>
      <c r="S1145">
        <f>[1]!s_west_instnum_np($A1145,YEAR($B$1),$B$1,180)</f>
        <v>0</v>
      </c>
      <c r="T1145">
        <f>[1]!s_west_stdnetprofit($A1145,YEAR($B$1),$B$1,180)</f>
        <v>0</v>
      </c>
      <c r="U1145">
        <f>[1]!s_west_mediannetprofit($A1145,YEAR($B$1),$B$1,180)</f>
        <v>0</v>
      </c>
      <c r="V1145">
        <f>[1]!s_west_maxnetprofit($A1145,YEAR($B$1),$B$1,180)</f>
        <v>0</v>
      </c>
      <c r="W1145">
        <f>[1]!s_west_minnetprofit($A1145,YEAR($B$1),$B$1,180)</f>
        <v>0</v>
      </c>
      <c r="X1145">
        <f>[1]!s_west_netprofit($A1145,YEAR($B$1)+1,$B$1,180)</f>
        <v>0</v>
      </c>
      <c r="Y1145">
        <f>[1]!s_west_eps($A1145,YEAR($B$1)+1,$B$1,180)</f>
        <v>0</v>
      </c>
      <c r="Z1145">
        <f>[1]!s_west_instnum_np($A1145,YEAR($B$1)+1,$B$1,180)</f>
        <v>0</v>
      </c>
      <c r="AA1145">
        <f>[1]!s_west_stdnetprofit($A1145,YEAR($B$1)+1,$B$1,180)</f>
        <v>0</v>
      </c>
      <c r="AB1145">
        <f>[1]!s_west_mediannetprofit($A1145,YEAR($B$1)+1,$B$1,180)</f>
        <v>0</v>
      </c>
      <c r="AC1145">
        <f>[1]!s_west_maxnetprofit($A1145,YEAR($B$1)+1,$B$1,180)</f>
        <v>0</v>
      </c>
      <c r="AD1145">
        <f>[1]!s_west_minnetprofit($A1145,YEAR($B$1)+1,$B$1,180)</f>
        <v>0</v>
      </c>
      <c r="AE1145">
        <f>[1]!s_west_avgroe($A1145,YEAR($B$1),$B$1,180)</f>
        <v>0</v>
      </c>
      <c r="AF1145">
        <f>IFERROR([1]!s_info_indexweight($A1145,$B$1,"000016.SH"),"")</f>
        <v>0</v>
      </c>
      <c r="AG1145">
        <f>IFERROR([1]!s_info_indexweight($A1145,$B$1,"000300.SH"),"")</f>
        <v>0</v>
      </c>
      <c r="AH1145">
        <f>IFERROR([1]!s_info_indexweight($A1145,$B$1,"000905.SH"),"")</f>
        <v>0</v>
      </c>
      <c r="AI1145">
        <f>IFERROR([1]!s_info_indexweight($A1145,$B$1,"000852.SH"),"")</f>
        <v>7.0000000000000007E-2</v>
      </c>
    </row>
    <row r="1146" spans="1:35">
      <c r="A1146" t="s">
        <v>1178</v>
      </c>
      <c r="B1146">
        <f>[1]!s_dq_close($A1146,$B$1,3)</f>
        <v>8.32</v>
      </c>
      <c r="C1146">
        <f>[1]!s_dq_volume($A1146,$B$1)</f>
        <v>9517883</v>
      </c>
      <c r="D1146">
        <f>[1]!s_dq_amount($A1146,$B$1)</f>
        <v>79569505</v>
      </c>
      <c r="E1146">
        <f>[1]!s_dq_turn($A1146,$B$1)</f>
        <v>0.79551771359561296</v>
      </c>
      <c r="F1146">
        <f>[1]!S_VAL_MV($A1146,$B$1)</f>
        <v>9954371248.6399994</v>
      </c>
      <c r="G1146">
        <f>[1]!s_val_ev($A1146,$B$1)</f>
        <v>9954371248.6399994</v>
      </c>
      <c r="H1146">
        <f>[1]!s_val_ev1($A1146,$B$1)</f>
        <v>11310993785.639999</v>
      </c>
      <c r="I1146">
        <f>IFERROR([1]!s_mq_amount($A1146,$B$1),"")</f>
        <v>195696485</v>
      </c>
      <c r="J1146">
        <f>[1]!s_val_pe_ttm($A1146,$B$1)</f>
        <v>-20.1680202484131</v>
      </c>
      <c r="K1146">
        <f>[1]!s_val_pb_lf($A1146,$B$1)</f>
        <v>1.12511169910431</v>
      </c>
      <c r="L1146">
        <f>[1]!s_val_dividendyield2($A1146,$B$1)</f>
        <v>1.79158607656275</v>
      </c>
      <c r="M1146">
        <f>[1]!s_val_evtoebitda($A1146,$B$1)</f>
        <v>263.99869605355099</v>
      </c>
      <c r="N1146">
        <f>[1]!s_risk_betar24($A1146,$B$1)</f>
        <v>1.32659995555878</v>
      </c>
      <c r="O1146">
        <f>[1]!s_profitnotice_changeratio($A1146,$B$1)</f>
        <v>0</v>
      </c>
      <c r="P1146">
        <f>IFERROR([1]!i_pq_pctchange($A1146,TEXT(DATE(YEAR($B$1),1,1),"yyyy-mm-dd"),$B$1),"")</f>
        <v>-17.378351539225399</v>
      </c>
      <c r="Q1146">
        <f>[1]!s_west_netprofit($A1146,YEAR($B$1),$B$1,180)</f>
        <v>277940000</v>
      </c>
      <c r="R1146">
        <f>[1]!s_west_eps($A1146,YEAR($B$1),$B$1,180)</f>
        <v>0.23229999840259599</v>
      </c>
      <c r="S1146">
        <f>[1]!s_west_instnum_np($A1146,YEAR($B$1),$B$1,180)</f>
        <v>1</v>
      </c>
      <c r="T1146">
        <f>[1]!s_west_stdnetprofit($A1146,YEAR($B$1),$B$1,180)</f>
        <v>0</v>
      </c>
      <c r="U1146">
        <f>[1]!s_west_mediannetprofit($A1146,YEAR($B$1),$B$1,180)</f>
        <v>277940000</v>
      </c>
      <c r="V1146">
        <f>[1]!s_west_maxnetprofit($A1146,YEAR($B$1),$B$1,180)</f>
        <v>277940000</v>
      </c>
      <c r="W1146">
        <f>[1]!s_west_minnetprofit($A1146,YEAR($B$1),$B$1,180)</f>
        <v>277940000</v>
      </c>
      <c r="X1146">
        <f>[1]!s_west_netprofit($A1146,YEAR($B$1)+1,$B$1,180)</f>
        <v>411420000</v>
      </c>
      <c r="Y1146">
        <f>[1]!s_west_eps($A1146,YEAR($B$1)+1,$B$1,180)</f>
        <v>0.34389999508857699</v>
      </c>
      <c r="Z1146">
        <f>[1]!s_west_instnum_np($A1146,YEAR($B$1)+1,$B$1,180)</f>
        <v>1</v>
      </c>
      <c r="AA1146">
        <f>[1]!s_west_stdnetprofit($A1146,YEAR($B$1)+1,$B$1,180)</f>
        <v>0</v>
      </c>
      <c r="AB1146">
        <f>[1]!s_west_mediannetprofit($A1146,YEAR($B$1)+1,$B$1,180)</f>
        <v>411420000</v>
      </c>
      <c r="AC1146">
        <f>[1]!s_west_maxnetprofit($A1146,YEAR($B$1)+1,$B$1,180)</f>
        <v>411420000</v>
      </c>
      <c r="AD1146">
        <f>[1]!s_west_minnetprofit($A1146,YEAR($B$1)+1,$B$1,180)</f>
        <v>411420000</v>
      </c>
      <c r="AE1146">
        <f>[1]!s_west_avgroe($A1146,YEAR($B$1),$B$1,180)</f>
        <v>2.8199999332428001</v>
      </c>
      <c r="AF1146">
        <f>IFERROR([1]!s_info_indexweight($A1146,$B$1,"000016.SH"),"")</f>
        <v>0</v>
      </c>
      <c r="AG1146">
        <f>IFERROR([1]!s_info_indexweight($A1146,$B$1,"000300.SH"),"")</f>
        <v>0</v>
      </c>
      <c r="AH1146">
        <f>IFERROR([1]!s_info_indexweight($A1146,$B$1,"000905.SH"),"")</f>
        <v>0</v>
      </c>
      <c r="AI1146">
        <f>IFERROR([1]!s_info_indexweight($A1146,$B$1,"000852.SH"),"")</f>
        <v>8.4000000000000005E-2</v>
      </c>
    </row>
    <row r="1147" spans="1:35">
      <c r="A1147" t="s">
        <v>1179</v>
      </c>
      <c r="B1147">
        <f>[1]!s_dq_close($A1147,$B$1,3)</f>
        <v>6.08</v>
      </c>
      <c r="C1147">
        <f>[1]!s_dq_volume($A1147,$B$1)</f>
        <v>8766460</v>
      </c>
      <c r="D1147">
        <f>[1]!s_dq_amount($A1147,$B$1)</f>
        <v>53761617</v>
      </c>
      <c r="E1147">
        <f>[1]!s_dq_turn($A1147,$B$1)</f>
        <v>0.86878370640847202</v>
      </c>
      <c r="F1147">
        <f>[1]!S_VAL_MV($A1147,$B$1)</f>
        <v>13951141035.200001</v>
      </c>
      <c r="G1147">
        <f>[1]!s_val_ev($A1147,$B$1)</f>
        <v>13951141035.200001</v>
      </c>
      <c r="H1147">
        <f>[1]!s_val_ev1($A1147,$B$1)</f>
        <v>15359368423.379999</v>
      </c>
      <c r="I1147">
        <f>IFERROR([1]!s_mq_amount($A1147,$B$1),"")</f>
        <v>120158988</v>
      </c>
      <c r="J1147">
        <f>[1]!s_val_pe_ttm($A1147,$B$1)</f>
        <v>9.7384719848632795</v>
      </c>
      <c r="K1147">
        <f>[1]!s_val_pb_lf($A1147,$B$1)</f>
        <v>0.87234735488891602</v>
      </c>
      <c r="L1147">
        <f>[1]!s_val_dividendyield2($A1147,$B$1)</f>
        <v>3.76644736842105</v>
      </c>
      <c r="M1147">
        <f>[1]!s_val_evtoebitda($A1147,$B$1)</f>
        <v>4.7496828845204604</v>
      </c>
      <c r="N1147">
        <f>[1]!s_risk_betar24($A1147,$B$1)</f>
        <v>0.81620001792907704</v>
      </c>
      <c r="O1147">
        <f>[1]!s_profitnotice_changeratio($A1147,$B$1)</f>
        <v>0</v>
      </c>
      <c r="P1147">
        <f>IFERROR([1]!i_pq_pctchange($A1147,TEXT(DATE(YEAR($B$1),1,1),"yyyy-mm-dd"),$B$1),"")</f>
        <v>-15.789473684210501</v>
      </c>
      <c r="Q1147">
        <f>[1]!s_west_netprofit($A1147,YEAR($B$1),$B$1,180)</f>
        <v>1459750000</v>
      </c>
      <c r="R1147">
        <f>[1]!s_west_eps($A1147,YEAR($B$1),$B$1,180)</f>
        <v>0.636099994182587</v>
      </c>
      <c r="S1147">
        <f>[1]!s_west_instnum_np($A1147,YEAR($B$1),$B$1,180)</f>
        <v>4</v>
      </c>
      <c r="T1147">
        <f>[1]!s_west_stdnetprofit($A1147,YEAR($B$1),$B$1,180)</f>
        <v>44267181</v>
      </c>
      <c r="U1147">
        <f>[1]!s_west_mediannetprofit($A1147,YEAR($B$1),$B$1,180)</f>
        <v>1456000000</v>
      </c>
      <c r="V1147">
        <f>[1]!s_west_maxnetprofit($A1147,YEAR($B$1),$B$1,180)</f>
        <v>1509000000</v>
      </c>
      <c r="W1147">
        <f>[1]!s_west_minnetprofit($A1147,YEAR($B$1),$B$1,180)</f>
        <v>1418000000</v>
      </c>
      <c r="X1147">
        <f>[1]!s_west_netprofit($A1147,YEAR($B$1)+1,$B$1,180)</f>
        <v>1524500000</v>
      </c>
      <c r="Y1147">
        <f>[1]!s_west_eps($A1147,YEAR($B$1)+1,$B$1,180)</f>
        <v>0.66430002450943004</v>
      </c>
      <c r="Z1147">
        <f>[1]!s_west_instnum_np($A1147,YEAR($B$1)+1,$B$1,180)</f>
        <v>4</v>
      </c>
      <c r="AA1147">
        <f>[1]!s_west_stdnetprofit($A1147,YEAR($B$1)+1,$B$1,180)</f>
        <v>75350293</v>
      </c>
      <c r="AB1147">
        <f>[1]!s_west_mediannetprofit($A1147,YEAR($B$1)+1,$B$1,180)</f>
        <v>1496500000</v>
      </c>
      <c r="AC1147">
        <f>[1]!s_west_maxnetprofit($A1147,YEAR($B$1)+1,$B$1,180)</f>
        <v>1634000000</v>
      </c>
      <c r="AD1147">
        <f>[1]!s_west_minnetprofit($A1147,YEAR($B$1)+1,$B$1,180)</f>
        <v>1471000000</v>
      </c>
      <c r="AE1147">
        <f>[1]!s_west_avgroe($A1147,YEAR($B$1),$B$1,180)</f>
        <v>8.6149997711181605</v>
      </c>
      <c r="AF1147">
        <f>IFERROR([1]!s_info_indexweight($A1147,$B$1,"000016.SH"),"")</f>
        <v>0</v>
      </c>
      <c r="AG1147">
        <f>IFERROR([1]!s_info_indexweight($A1147,$B$1,"000300.SH"),"")</f>
        <v>0</v>
      </c>
      <c r="AH1147">
        <f>IFERROR([1]!s_info_indexweight($A1147,$B$1,"000905.SH"),"")</f>
        <v>5.2999999999999999E-2</v>
      </c>
      <c r="AI1147">
        <f>IFERROR([1]!s_info_indexweight($A1147,$B$1,"000852.SH"),"")</f>
        <v>0</v>
      </c>
    </row>
    <row r="1148" spans="1:35">
      <c r="A1148" t="s">
        <v>1180</v>
      </c>
      <c r="B1148">
        <f>[1]!s_dq_close($A1148,$B$1,3)</f>
        <v>9.24</v>
      </c>
      <c r="C1148">
        <f>[1]!s_dq_volume($A1148,$B$1)</f>
        <v>406822470</v>
      </c>
      <c r="D1148">
        <f>[1]!s_dq_amount($A1148,$B$1)</f>
        <v>3756542061</v>
      </c>
      <c r="E1148">
        <f>[1]!s_dq_turn($A1148,$B$1)</f>
        <v>5.4421962929857797</v>
      </c>
      <c r="F1148">
        <f>[1]!S_VAL_MV($A1148,$B$1)</f>
        <v>73063786580.399994</v>
      </c>
      <c r="G1148">
        <f>[1]!s_val_ev($A1148,$B$1)</f>
        <v>69758449632.297501</v>
      </c>
      <c r="H1148">
        <f>[1]!s_val_ev1($A1148,$B$1)</f>
        <v>89002553606.407501</v>
      </c>
      <c r="I1148">
        <f>IFERROR([1]!s_mq_amount($A1148,$B$1),"")</f>
        <v>8739346804</v>
      </c>
      <c r="J1148">
        <f>[1]!s_val_pe_ttm($A1148,$B$1)</f>
        <v>225.01939392089801</v>
      </c>
      <c r="K1148">
        <f>[1]!s_val_pb_lf($A1148,$B$1)</f>
        <v>14.6716394424438</v>
      </c>
      <c r="L1148">
        <f>[1]!s_val_dividendyield2($A1148,$B$1)</f>
        <v>0</v>
      </c>
      <c r="M1148">
        <f>[1]!s_val_evtoebitda($A1148,$B$1)</f>
        <v>21.9824438812933</v>
      </c>
      <c r="N1148">
        <f>[1]!s_risk_betar24($A1148,$B$1)</f>
        <v>-1.6506999731063801</v>
      </c>
      <c r="O1148">
        <f>[1]!s_profitnotice_changeratio($A1148,$B$1)</f>
        <v>0</v>
      </c>
      <c r="P1148">
        <f>IFERROR([1]!i_pq_pctchange($A1148,TEXT(DATE(YEAR($B$1),1,1),"yyyy-mm-dd"),$B$1),"")</f>
        <v>286.61087866108801</v>
      </c>
      <c r="Q1148">
        <f>[1]!s_west_netprofit($A1148,YEAR($B$1),$B$1,180)</f>
        <v>0</v>
      </c>
      <c r="R1148">
        <f>[1]!s_west_eps($A1148,YEAR($B$1),$B$1,180)</f>
        <v>0</v>
      </c>
      <c r="S1148">
        <f>[1]!s_west_instnum_np($A1148,YEAR($B$1),$B$1,180)</f>
        <v>0</v>
      </c>
      <c r="T1148">
        <f>[1]!s_west_stdnetprofit($A1148,YEAR($B$1),$B$1,180)</f>
        <v>0</v>
      </c>
      <c r="U1148">
        <f>[1]!s_west_mediannetprofit($A1148,YEAR($B$1),$B$1,180)</f>
        <v>0</v>
      </c>
      <c r="V1148">
        <f>[1]!s_west_maxnetprofit($A1148,YEAR($B$1),$B$1,180)</f>
        <v>0</v>
      </c>
      <c r="W1148">
        <f>[1]!s_west_minnetprofit($A1148,YEAR($B$1),$B$1,180)</f>
        <v>0</v>
      </c>
      <c r="X1148">
        <f>[1]!s_west_netprofit($A1148,YEAR($B$1)+1,$B$1,180)</f>
        <v>0</v>
      </c>
      <c r="Y1148">
        <f>[1]!s_west_eps($A1148,YEAR($B$1)+1,$B$1,180)</f>
        <v>0</v>
      </c>
      <c r="Z1148">
        <f>[1]!s_west_instnum_np($A1148,YEAR($B$1)+1,$B$1,180)</f>
        <v>0</v>
      </c>
      <c r="AA1148">
        <f>[1]!s_west_stdnetprofit($A1148,YEAR($B$1)+1,$B$1,180)</f>
        <v>0</v>
      </c>
      <c r="AB1148">
        <f>[1]!s_west_mediannetprofit($A1148,YEAR($B$1)+1,$B$1,180)</f>
        <v>0</v>
      </c>
      <c r="AC1148">
        <f>[1]!s_west_maxnetprofit($A1148,YEAR($B$1)+1,$B$1,180)</f>
        <v>0</v>
      </c>
      <c r="AD1148">
        <f>[1]!s_west_minnetprofit($A1148,YEAR($B$1)+1,$B$1,180)</f>
        <v>0</v>
      </c>
      <c r="AE1148">
        <f>[1]!s_west_avgroe($A1148,YEAR($B$1),$B$1,180)</f>
        <v>0</v>
      </c>
      <c r="AF1148">
        <f>IFERROR([1]!s_info_indexweight($A1148,$B$1,"000016.SH"),"")</f>
        <v>0</v>
      </c>
      <c r="AG1148">
        <f>IFERROR([1]!s_info_indexweight($A1148,$B$1,"000300.SH"),"")</f>
        <v>0</v>
      </c>
      <c r="AH1148">
        <f>IFERROR([1]!s_info_indexweight($A1148,$B$1,"000905.SH"),"")</f>
        <v>0</v>
      </c>
      <c r="AI1148">
        <f>IFERROR([1]!s_info_indexweight($A1148,$B$1,"000852.SH"),"")</f>
        <v>0.122</v>
      </c>
    </row>
    <row r="1149" spans="1:35">
      <c r="A1149" t="s">
        <v>1181</v>
      </c>
      <c r="B1149">
        <f>[1]!s_dq_close($A1149,$B$1,3)</f>
        <v>4.8600000000000003</v>
      </c>
      <c r="C1149">
        <f>[1]!s_dq_volume($A1149,$B$1)</f>
        <v>25003120</v>
      </c>
      <c r="D1149">
        <f>[1]!s_dq_amount($A1149,$B$1)</f>
        <v>121975833</v>
      </c>
      <c r="E1149">
        <f>[1]!s_dq_turn($A1149,$B$1)</f>
        <v>1.172424677118</v>
      </c>
      <c r="F1149">
        <f>[1]!S_VAL_MV($A1149,$B$1)</f>
        <v>10364432408.459999</v>
      </c>
      <c r="G1149">
        <f>[1]!s_val_ev($A1149,$B$1)</f>
        <v>10364432408.459999</v>
      </c>
      <c r="H1149">
        <f>[1]!s_val_ev1($A1149,$B$1)</f>
        <v>11125985507.18</v>
      </c>
      <c r="I1149">
        <f>IFERROR([1]!s_mq_amount($A1149,$B$1),"")</f>
        <v>277188676</v>
      </c>
      <c r="J1149">
        <f>[1]!s_val_pe_ttm($A1149,$B$1)</f>
        <v>157.55123901367199</v>
      </c>
      <c r="K1149">
        <f>[1]!s_val_pb_lf($A1149,$B$1)</f>
        <v>1.3121467828750599</v>
      </c>
      <c r="L1149">
        <f>[1]!s_val_dividendyield2($A1149,$B$1)</f>
        <v>0</v>
      </c>
      <c r="M1149">
        <f>[1]!s_val_evtoebitda($A1149,$B$1)</f>
        <v>24.472864205283201</v>
      </c>
      <c r="N1149">
        <f>[1]!s_risk_betar24($A1149,$B$1)</f>
        <v>1.5551999807357799</v>
      </c>
      <c r="O1149">
        <f>[1]!s_profitnotice_changeratio($A1149,$B$1)</f>
        <v>0</v>
      </c>
      <c r="P1149">
        <f>IFERROR([1]!i_pq_pctchange($A1149,TEXT(DATE(YEAR($B$1),1,1),"yyyy-mm-dd"),$B$1),"")</f>
        <v>-27.245508982035901</v>
      </c>
      <c r="Q1149">
        <f>[1]!s_west_netprofit($A1149,YEAR($B$1),$B$1,180)</f>
        <v>192000000</v>
      </c>
      <c r="R1149">
        <f>[1]!s_west_eps($A1149,YEAR($B$1),$B$1,180)</f>
        <v>9.00000035762787E-2</v>
      </c>
      <c r="S1149">
        <f>[1]!s_west_instnum_np($A1149,YEAR($B$1),$B$1,180)</f>
        <v>2</v>
      </c>
      <c r="T1149">
        <f>[1]!s_west_stdnetprofit($A1149,YEAR($B$1),$B$1,180)</f>
        <v>1414214</v>
      </c>
      <c r="U1149">
        <f>[1]!s_west_mediannetprofit($A1149,YEAR($B$1),$B$1,180)</f>
        <v>192000000</v>
      </c>
      <c r="V1149">
        <f>[1]!s_west_maxnetprofit($A1149,YEAR($B$1),$B$1,180)</f>
        <v>193000000</v>
      </c>
      <c r="W1149">
        <f>[1]!s_west_minnetprofit($A1149,YEAR($B$1),$B$1,180)</f>
        <v>191000000</v>
      </c>
      <c r="X1149">
        <f>[1]!s_west_netprofit($A1149,YEAR($B$1)+1,$B$1,180)</f>
        <v>236000000</v>
      </c>
      <c r="Y1149">
        <f>[1]!s_west_eps($A1149,YEAR($B$1)+1,$B$1,180)</f>
        <v>0.110699996352196</v>
      </c>
      <c r="Z1149">
        <f>[1]!s_west_instnum_np($A1149,YEAR($B$1)+1,$B$1,180)</f>
        <v>2</v>
      </c>
      <c r="AA1149">
        <f>[1]!s_west_stdnetprofit($A1149,YEAR($B$1)+1,$B$1,180)</f>
        <v>24041631</v>
      </c>
      <c r="AB1149">
        <f>[1]!s_west_mediannetprofit($A1149,YEAR($B$1)+1,$B$1,180)</f>
        <v>236000000</v>
      </c>
      <c r="AC1149">
        <f>[1]!s_west_maxnetprofit($A1149,YEAR($B$1)+1,$B$1,180)</f>
        <v>253000000</v>
      </c>
      <c r="AD1149">
        <f>[1]!s_west_minnetprofit($A1149,YEAR($B$1)+1,$B$1,180)</f>
        <v>219000000</v>
      </c>
      <c r="AE1149">
        <f>[1]!s_west_avgroe($A1149,YEAR($B$1),$B$1,180)</f>
        <v>2.3949999809265101</v>
      </c>
      <c r="AF1149">
        <f>IFERROR([1]!s_info_indexweight($A1149,$B$1,"000016.SH"),"")</f>
        <v>0</v>
      </c>
      <c r="AG1149">
        <f>IFERROR([1]!s_info_indexweight($A1149,$B$1,"000300.SH"),"")</f>
        <v>0</v>
      </c>
      <c r="AH1149">
        <f>IFERROR([1]!s_info_indexweight($A1149,$B$1,"000905.SH"),"")</f>
        <v>0</v>
      </c>
      <c r="AI1149">
        <f>IFERROR([1]!s_info_indexweight($A1149,$B$1,"000852.SH"),"")</f>
        <v>0.111</v>
      </c>
    </row>
    <row r="1150" spans="1:35">
      <c r="A1150" t="s">
        <v>1182</v>
      </c>
      <c r="B1150">
        <f>[1]!s_dq_close($A1150,$B$1,3)</f>
        <v>20.309999999999999</v>
      </c>
      <c r="C1150">
        <f>[1]!s_dq_volume($A1150,$B$1)</f>
        <v>6228000</v>
      </c>
      <c r="D1150">
        <f>[1]!s_dq_amount($A1150,$B$1)</f>
        <v>128289031</v>
      </c>
      <c r="E1150">
        <f>[1]!s_dq_turn($A1150,$B$1)</f>
        <v>3.2356130398821401</v>
      </c>
      <c r="F1150">
        <f>[1]!S_VAL_MV($A1150,$B$1)</f>
        <v>8945601993.8700008</v>
      </c>
      <c r="G1150">
        <f>[1]!s_val_ev($A1150,$B$1)</f>
        <v>8945601993.8700008</v>
      </c>
      <c r="H1150">
        <f>[1]!s_val_ev1($A1150,$B$1)</f>
        <v>14226552521.16</v>
      </c>
      <c r="I1150">
        <f>IFERROR([1]!s_mq_amount($A1150,$B$1),"")</f>
        <v>246663389</v>
      </c>
      <c r="J1150">
        <f>[1]!s_val_pe_ttm($A1150,$B$1)</f>
        <v>10.532545089721699</v>
      </c>
      <c r="K1150">
        <f>[1]!s_val_pb_lf($A1150,$B$1)</f>
        <v>1.1007885932922401</v>
      </c>
      <c r="L1150">
        <f>[1]!s_val_dividendyield2($A1150,$B$1)</f>
        <v>7.4895597452326896</v>
      </c>
      <c r="M1150">
        <f>[1]!s_val_evtoebitda($A1150,$B$1)</f>
        <v>5.3480170505079201</v>
      </c>
      <c r="N1150">
        <f>[1]!s_risk_betar24($A1150,$B$1)</f>
        <v>1.6994999647140501</v>
      </c>
      <c r="O1150">
        <f>[1]!s_profitnotice_changeratio($A1150,$B$1)</f>
        <v>0</v>
      </c>
      <c r="P1150">
        <f>IFERROR([1]!i_pq_pctchange($A1150,TEXT(DATE(YEAR($B$1),1,1),"yyyy-mm-dd"),$B$1),"")</f>
        <v>-21.431604949858698</v>
      </c>
      <c r="Q1150">
        <f>[1]!s_west_netprofit($A1150,YEAR($B$1),$B$1,180)</f>
        <v>979529000</v>
      </c>
      <c r="R1150">
        <f>[1]!s_west_eps($A1150,YEAR($B$1),$B$1,180)</f>
        <v>2.2239000797271702</v>
      </c>
      <c r="S1150">
        <f>[1]!s_west_instnum_np($A1150,YEAR($B$1),$B$1,180)</f>
        <v>10</v>
      </c>
      <c r="T1150">
        <f>[1]!s_west_stdnetprofit($A1150,YEAR($B$1),$B$1,180)</f>
        <v>172276742</v>
      </c>
      <c r="U1150">
        <f>[1]!s_west_mediannetprofit($A1150,YEAR($B$1),$B$1,180)</f>
        <v>977500000</v>
      </c>
      <c r="V1150">
        <f>[1]!s_west_maxnetprofit($A1150,YEAR($B$1),$B$1,180)</f>
        <v>1187770000</v>
      </c>
      <c r="W1150">
        <f>[1]!s_west_minnetprofit($A1150,YEAR($B$1),$B$1,180)</f>
        <v>685000000</v>
      </c>
      <c r="X1150">
        <f>[1]!s_west_netprofit($A1150,YEAR($B$1)+1,$B$1,180)</f>
        <v>1071962000</v>
      </c>
      <c r="Y1150">
        <f>[1]!s_west_eps($A1150,YEAR($B$1)+1,$B$1,180)</f>
        <v>2.4337999820709202</v>
      </c>
      <c r="Z1150">
        <f>[1]!s_west_instnum_np($A1150,YEAR($B$1)+1,$B$1,180)</f>
        <v>10</v>
      </c>
      <c r="AA1150">
        <f>[1]!s_west_stdnetprofit($A1150,YEAR($B$1)+1,$B$1,180)</f>
        <v>154782153</v>
      </c>
      <c r="AB1150">
        <f>[1]!s_west_mediannetprofit($A1150,YEAR($B$1)+1,$B$1,180)</f>
        <v>1088000000</v>
      </c>
      <c r="AC1150">
        <f>[1]!s_west_maxnetprofit($A1150,YEAR($B$1)+1,$B$1,180)</f>
        <v>1253690000</v>
      </c>
      <c r="AD1150">
        <f>[1]!s_west_minnetprofit($A1150,YEAR($B$1)+1,$B$1,180)</f>
        <v>755000000</v>
      </c>
      <c r="AE1150">
        <f>[1]!s_west_avgroe($A1150,YEAR($B$1),$B$1,180)</f>
        <v>11.6890001296997</v>
      </c>
      <c r="AF1150">
        <f>IFERROR([1]!s_info_indexweight($A1150,$B$1,"000016.SH"),"")</f>
        <v>0</v>
      </c>
      <c r="AG1150">
        <f>IFERROR([1]!s_info_indexweight($A1150,$B$1,"000300.SH"),"")</f>
        <v>0</v>
      </c>
      <c r="AH1150">
        <f>IFERROR([1]!s_info_indexweight($A1150,$B$1,"000905.SH"),"")</f>
        <v>0</v>
      </c>
      <c r="AI1150">
        <f>IFERROR([1]!s_info_indexweight($A1150,$B$1,"000852.SH"),"")</f>
        <v>4.8000000000000001E-2</v>
      </c>
    </row>
    <row r="1151" spans="1:35">
      <c r="A1151" t="s">
        <v>1183</v>
      </c>
      <c r="B1151">
        <f>[1]!s_dq_close($A1151,$B$1,3)</f>
        <v>14.15</v>
      </c>
      <c r="C1151">
        <f>[1]!s_dq_volume($A1151,$B$1)</f>
        <v>46301628</v>
      </c>
      <c r="D1151">
        <f>[1]!s_dq_amount($A1151,$B$1)</f>
        <v>653074827</v>
      </c>
      <c r="E1151">
        <f>[1]!s_dq_turn($A1151,$B$1)</f>
        <v>2.1647925922867302</v>
      </c>
      <c r="F1151">
        <f>[1]!S_VAL_MV($A1151,$B$1)</f>
        <v>30264702426.200001</v>
      </c>
      <c r="G1151">
        <f>[1]!s_val_ev($A1151,$B$1)</f>
        <v>30264702426.200001</v>
      </c>
      <c r="H1151">
        <f>[1]!s_val_ev1($A1151,$B$1)</f>
        <v>35876382995.699997</v>
      </c>
      <c r="I1151">
        <f>IFERROR([1]!s_mq_amount($A1151,$B$1),"")</f>
        <v>1552894848</v>
      </c>
      <c r="J1151">
        <f>[1]!s_val_pe_ttm($A1151,$B$1)</f>
        <v>30.563549041748001</v>
      </c>
      <c r="K1151">
        <f>[1]!s_val_pb_lf($A1151,$B$1)</f>
        <v>2.60190081596375</v>
      </c>
      <c r="L1151">
        <f>[1]!s_val_dividendyield2($A1151,$B$1)</f>
        <v>2.8975265017667802</v>
      </c>
      <c r="M1151">
        <f>[1]!s_val_evtoebitda($A1151,$B$1)</f>
        <v>19.880946014743799</v>
      </c>
      <c r="N1151">
        <f>[1]!s_risk_betar24($A1151,$B$1)</f>
        <v>2.20469999313354</v>
      </c>
      <c r="O1151">
        <f>[1]!s_profitnotice_changeratio($A1151,$B$1)</f>
        <v>0</v>
      </c>
      <c r="P1151">
        <f>IFERROR([1]!i_pq_pctchange($A1151,TEXT(DATE(YEAR($B$1),1,1),"yyyy-mm-dd"),$B$1),"")</f>
        <v>-17.7803602556653</v>
      </c>
      <c r="Q1151">
        <f>[1]!s_west_netprofit($A1151,YEAR($B$1),$B$1,180)</f>
        <v>0</v>
      </c>
      <c r="R1151">
        <f>[1]!s_west_eps($A1151,YEAR($B$1),$B$1,180)</f>
        <v>0</v>
      </c>
      <c r="S1151">
        <f>[1]!s_west_instnum_np($A1151,YEAR($B$1),$B$1,180)</f>
        <v>0</v>
      </c>
      <c r="T1151">
        <f>[1]!s_west_stdnetprofit($A1151,YEAR($B$1),$B$1,180)</f>
        <v>0</v>
      </c>
      <c r="U1151">
        <f>[1]!s_west_mediannetprofit($A1151,YEAR($B$1),$B$1,180)</f>
        <v>0</v>
      </c>
      <c r="V1151">
        <f>[1]!s_west_maxnetprofit($A1151,YEAR($B$1),$B$1,180)</f>
        <v>0</v>
      </c>
      <c r="W1151">
        <f>[1]!s_west_minnetprofit($A1151,YEAR($B$1),$B$1,180)</f>
        <v>0</v>
      </c>
      <c r="X1151">
        <f>[1]!s_west_netprofit($A1151,YEAR($B$1)+1,$B$1,180)</f>
        <v>0</v>
      </c>
      <c r="Y1151">
        <f>[1]!s_west_eps($A1151,YEAR($B$1)+1,$B$1,180)</f>
        <v>0</v>
      </c>
      <c r="Z1151">
        <f>[1]!s_west_instnum_np($A1151,YEAR($B$1)+1,$B$1,180)</f>
        <v>0</v>
      </c>
      <c r="AA1151">
        <f>[1]!s_west_stdnetprofit($A1151,YEAR($B$1)+1,$B$1,180)</f>
        <v>0</v>
      </c>
      <c r="AB1151">
        <f>[1]!s_west_mediannetprofit($A1151,YEAR($B$1)+1,$B$1,180)</f>
        <v>0</v>
      </c>
      <c r="AC1151">
        <f>[1]!s_west_maxnetprofit($A1151,YEAR($B$1)+1,$B$1,180)</f>
        <v>0</v>
      </c>
      <c r="AD1151">
        <f>[1]!s_west_minnetprofit($A1151,YEAR($B$1)+1,$B$1,180)</f>
        <v>0</v>
      </c>
      <c r="AE1151">
        <f>[1]!s_west_avgroe($A1151,YEAR($B$1),$B$1,180)</f>
        <v>0</v>
      </c>
      <c r="AF1151">
        <f>IFERROR([1]!s_info_indexweight($A1151,$B$1,"000016.SH"),"")</f>
        <v>0</v>
      </c>
      <c r="AG1151">
        <f>IFERROR([1]!s_info_indexweight($A1151,$B$1,"000300.SH"),"")</f>
        <v>0</v>
      </c>
      <c r="AH1151">
        <f>IFERROR([1]!s_info_indexweight($A1151,$B$1,"000905.SH"),"")</f>
        <v>0.13100000000000001</v>
      </c>
      <c r="AI1151">
        <f>IFERROR([1]!s_info_indexweight($A1151,$B$1,"000852.SH"),"")</f>
        <v>0</v>
      </c>
    </row>
    <row r="1152" spans="1:35">
      <c r="A1152" t="s">
        <v>1184</v>
      </c>
      <c r="B1152">
        <f>[1]!s_dq_close($A1152,$B$1,3)</f>
        <v>10.71</v>
      </c>
      <c r="C1152">
        <f>[1]!s_dq_volume($A1152,$B$1)</f>
        <v>8821397</v>
      </c>
      <c r="D1152">
        <f>[1]!s_dq_amount($A1152,$B$1)</f>
        <v>94732578</v>
      </c>
      <c r="E1152">
        <f>[1]!s_dq_turn($A1152,$B$1)</f>
        <v>0.57947216065652296</v>
      </c>
      <c r="F1152">
        <f>[1]!S_VAL_MV($A1152,$B$1)</f>
        <v>16304003588.879999</v>
      </c>
      <c r="G1152">
        <f>[1]!s_val_ev($A1152,$B$1)</f>
        <v>16304003588.879999</v>
      </c>
      <c r="H1152">
        <f>[1]!s_val_ev1($A1152,$B$1)</f>
        <v>30477885075.5</v>
      </c>
      <c r="I1152">
        <f>IFERROR([1]!s_mq_amount($A1152,$B$1),"")</f>
        <v>193864472</v>
      </c>
      <c r="J1152">
        <f>[1]!s_val_pe_ttm($A1152,$B$1)</f>
        <v>17.342329025268601</v>
      </c>
      <c r="K1152">
        <f>[1]!s_val_pb_lf($A1152,$B$1)</f>
        <v>0.55499994754791304</v>
      </c>
      <c r="L1152">
        <f>[1]!s_val_dividendyield2($A1152,$B$1)</f>
        <v>0.18674136321195101</v>
      </c>
      <c r="M1152">
        <f>[1]!s_val_evtoebitda($A1152,$B$1)</f>
        <v>17.755641008715401</v>
      </c>
      <c r="N1152">
        <f>[1]!s_risk_betar24($A1152,$B$1)</f>
        <v>2.6143000125885001</v>
      </c>
      <c r="O1152">
        <f>[1]!s_profitnotice_changeratio($A1152,$B$1)</f>
        <v>0</v>
      </c>
      <c r="P1152">
        <f>IFERROR([1]!i_pq_pctchange($A1152,TEXT(DATE(YEAR($B$1),1,1),"yyyy-mm-dd"),$B$1),"")</f>
        <v>-4.2039355992844403</v>
      </c>
      <c r="Q1152">
        <f>[1]!s_west_netprofit($A1152,YEAR($B$1),$B$1,180)</f>
        <v>0</v>
      </c>
      <c r="R1152">
        <f>[1]!s_west_eps($A1152,YEAR($B$1),$B$1,180)</f>
        <v>0</v>
      </c>
      <c r="S1152">
        <f>[1]!s_west_instnum_np($A1152,YEAR($B$1),$B$1,180)</f>
        <v>0</v>
      </c>
      <c r="T1152">
        <f>[1]!s_west_stdnetprofit($A1152,YEAR($B$1),$B$1,180)</f>
        <v>0</v>
      </c>
      <c r="U1152">
        <f>[1]!s_west_mediannetprofit($A1152,YEAR($B$1),$B$1,180)</f>
        <v>0</v>
      </c>
      <c r="V1152">
        <f>[1]!s_west_maxnetprofit($A1152,YEAR($B$1),$B$1,180)</f>
        <v>0</v>
      </c>
      <c r="W1152">
        <f>[1]!s_west_minnetprofit($A1152,YEAR($B$1),$B$1,180)</f>
        <v>0</v>
      </c>
      <c r="X1152">
        <f>[1]!s_west_netprofit($A1152,YEAR($B$1)+1,$B$1,180)</f>
        <v>0</v>
      </c>
      <c r="Y1152">
        <f>[1]!s_west_eps($A1152,YEAR($B$1)+1,$B$1,180)</f>
        <v>0</v>
      </c>
      <c r="Z1152">
        <f>[1]!s_west_instnum_np($A1152,YEAR($B$1)+1,$B$1,180)</f>
        <v>0</v>
      </c>
      <c r="AA1152">
        <f>[1]!s_west_stdnetprofit($A1152,YEAR($B$1)+1,$B$1,180)</f>
        <v>0</v>
      </c>
      <c r="AB1152">
        <f>[1]!s_west_mediannetprofit($A1152,YEAR($B$1)+1,$B$1,180)</f>
        <v>0</v>
      </c>
      <c r="AC1152">
        <f>[1]!s_west_maxnetprofit($A1152,YEAR($B$1)+1,$B$1,180)</f>
        <v>0</v>
      </c>
      <c r="AD1152">
        <f>[1]!s_west_minnetprofit($A1152,YEAR($B$1)+1,$B$1,180)</f>
        <v>0</v>
      </c>
      <c r="AE1152">
        <f>[1]!s_west_avgroe($A1152,YEAR($B$1),$B$1,180)</f>
        <v>0</v>
      </c>
      <c r="AF1152">
        <f>IFERROR([1]!s_info_indexweight($A1152,$B$1,"000016.SH"),"")</f>
        <v>0</v>
      </c>
      <c r="AG1152">
        <f>IFERROR([1]!s_info_indexweight($A1152,$B$1,"000300.SH"),"")</f>
        <v>0</v>
      </c>
      <c r="AH1152">
        <f>IFERROR([1]!s_info_indexweight($A1152,$B$1,"000905.SH"),"")</f>
        <v>9.4E-2</v>
      </c>
      <c r="AI1152">
        <f>IFERROR([1]!s_info_indexweight($A1152,$B$1,"000852.SH"),"")</f>
        <v>0</v>
      </c>
    </row>
    <row r="1153" spans="1:35">
      <c r="A1153" t="s">
        <v>1185</v>
      </c>
      <c r="B1153">
        <f>[1]!s_dq_close($A1153,$B$1,3)</f>
        <v>4.03</v>
      </c>
      <c r="C1153">
        <f>[1]!s_dq_volume($A1153,$B$1)</f>
        <v>64383875</v>
      </c>
      <c r="D1153">
        <f>[1]!s_dq_amount($A1153,$B$1)</f>
        <v>259870286</v>
      </c>
      <c r="E1153">
        <f>[1]!s_dq_turn($A1153,$B$1)</f>
        <v>2.51291297835325</v>
      </c>
      <c r="F1153">
        <f>[1]!S_VAL_MV($A1153,$B$1)</f>
        <v>10325348250.620001</v>
      </c>
      <c r="G1153">
        <f>[1]!s_val_ev($A1153,$B$1)</f>
        <v>10325348250.620001</v>
      </c>
      <c r="H1153">
        <f>[1]!s_val_ev1($A1153,$B$1)</f>
        <v>18773822469.09</v>
      </c>
      <c r="I1153">
        <f>IFERROR([1]!s_mq_amount($A1153,$B$1),"")</f>
        <v>522519199</v>
      </c>
      <c r="J1153">
        <f>[1]!s_val_pe_ttm($A1153,$B$1)</f>
        <v>76.377143859863295</v>
      </c>
      <c r="K1153">
        <f>[1]!s_val_pb_lf($A1153,$B$1)</f>
        <v>0.67809712886810303</v>
      </c>
      <c r="L1153">
        <f>[1]!s_val_dividendyield2($A1153,$B$1)</f>
        <v>0.49627791563275397</v>
      </c>
      <c r="M1153">
        <f>[1]!s_val_evtoebitda($A1153,$B$1)</f>
        <v>24.334918982554701</v>
      </c>
      <c r="N1153">
        <f>[1]!s_risk_betar24($A1153,$B$1)</f>
        <v>1.4437999725341799</v>
      </c>
      <c r="O1153">
        <f>[1]!s_profitnotice_changeratio($A1153,$B$1)</f>
        <v>0</v>
      </c>
      <c r="P1153">
        <f>IFERROR([1]!i_pq_pctchange($A1153,TEXT(DATE(YEAR($B$1),1,1),"yyyy-mm-dd"),$B$1),"")</f>
        <v>7.1808510638297998</v>
      </c>
      <c r="Q1153">
        <f>[1]!s_west_netprofit($A1153,YEAR($B$1),$B$1,180)</f>
        <v>702000000</v>
      </c>
      <c r="R1153">
        <f>[1]!s_west_eps($A1153,YEAR($B$1),$B$1,180)</f>
        <v>0.27399998903274497</v>
      </c>
      <c r="S1153">
        <f>[1]!s_west_instnum_np($A1153,YEAR($B$1),$B$1,180)</f>
        <v>1</v>
      </c>
      <c r="T1153">
        <f>[1]!s_west_stdnetprofit($A1153,YEAR($B$1),$B$1,180)</f>
        <v>0</v>
      </c>
      <c r="U1153">
        <f>[1]!s_west_mediannetprofit($A1153,YEAR($B$1),$B$1,180)</f>
        <v>702000000</v>
      </c>
      <c r="V1153">
        <f>[1]!s_west_maxnetprofit($A1153,YEAR($B$1),$B$1,180)</f>
        <v>702000000</v>
      </c>
      <c r="W1153">
        <f>[1]!s_west_minnetprofit($A1153,YEAR($B$1),$B$1,180)</f>
        <v>702000000</v>
      </c>
      <c r="X1153">
        <f>[1]!s_west_netprofit($A1153,YEAR($B$1)+1,$B$1,180)</f>
        <v>830000000</v>
      </c>
      <c r="Y1153">
        <f>[1]!s_west_eps($A1153,YEAR($B$1)+1,$B$1,180)</f>
        <v>0.32400000095367398</v>
      </c>
      <c r="Z1153">
        <f>[1]!s_west_instnum_np($A1153,YEAR($B$1)+1,$B$1,180)</f>
        <v>1</v>
      </c>
      <c r="AA1153">
        <f>[1]!s_west_stdnetprofit($A1153,YEAR($B$1)+1,$B$1,180)</f>
        <v>0</v>
      </c>
      <c r="AB1153">
        <f>[1]!s_west_mediannetprofit($A1153,YEAR($B$1)+1,$B$1,180)</f>
        <v>830000000</v>
      </c>
      <c r="AC1153">
        <f>[1]!s_west_maxnetprofit($A1153,YEAR($B$1)+1,$B$1,180)</f>
        <v>830000000</v>
      </c>
      <c r="AD1153">
        <f>[1]!s_west_minnetprofit($A1153,YEAR($B$1)+1,$B$1,180)</f>
        <v>830000000</v>
      </c>
      <c r="AE1153">
        <f>[1]!s_west_avgroe($A1153,YEAR($B$1),$B$1,180)</f>
        <v>4.4200000762939498</v>
      </c>
      <c r="AF1153">
        <f>IFERROR([1]!s_info_indexweight($A1153,$B$1,"000016.SH"),"")</f>
        <v>0</v>
      </c>
      <c r="AG1153">
        <f>IFERROR([1]!s_info_indexweight($A1153,$B$1,"000300.SH"),"")</f>
        <v>0</v>
      </c>
      <c r="AH1153">
        <f>IFERROR([1]!s_info_indexweight($A1153,$B$1,"000905.SH"),"")</f>
        <v>0</v>
      </c>
      <c r="AI1153">
        <f>IFERROR([1]!s_info_indexweight($A1153,$B$1,"000852.SH"),"")</f>
        <v>5.2999999999999999E-2</v>
      </c>
    </row>
    <row r="1154" spans="1:35">
      <c r="A1154" t="s">
        <v>1186</v>
      </c>
      <c r="B1154">
        <f>[1]!s_dq_close($A1154,$B$1,3)</f>
        <v>16.97</v>
      </c>
      <c r="C1154">
        <f>[1]!s_dq_volume($A1154,$B$1)</f>
        <v>19796695</v>
      </c>
      <c r="D1154">
        <f>[1]!s_dq_amount($A1154,$B$1)</f>
        <v>335792951</v>
      </c>
      <c r="E1154">
        <f>[1]!s_dq_turn($A1154,$B$1)</f>
        <v>0.62792350679817699</v>
      </c>
      <c r="F1154">
        <f>[1]!S_VAL_MV($A1154,$B$1)</f>
        <v>53501726008.480003</v>
      </c>
      <c r="G1154">
        <f>[1]!s_val_ev($A1154,$B$1)</f>
        <v>53501726008.480003</v>
      </c>
      <c r="H1154">
        <f>[1]!s_val_ev1($A1154,$B$1)</f>
        <v>72931769753.940002</v>
      </c>
      <c r="I1154">
        <f>IFERROR([1]!s_mq_amount($A1154,$B$1),"")</f>
        <v>939837024</v>
      </c>
      <c r="J1154">
        <f>[1]!s_val_pe_ttm($A1154,$B$1)</f>
        <v>7.4505729675293004</v>
      </c>
      <c r="K1154">
        <f>[1]!s_val_pb_lf($A1154,$B$1)</f>
        <v>0.78550791740417503</v>
      </c>
      <c r="L1154">
        <f>[1]!s_val_dividendyield2($A1154,$B$1)</f>
        <v>4.7142015321155002</v>
      </c>
      <c r="M1154">
        <f>[1]!s_val_evtoebitda($A1154,$B$1)</f>
        <v>2.1466791746571299</v>
      </c>
      <c r="N1154">
        <f>[1]!s_risk_betar24($A1154,$B$1)</f>
        <v>1.0428999662399301</v>
      </c>
      <c r="O1154">
        <f>[1]!s_profitnotice_changeratio($A1154,$B$1)</f>
        <v>0</v>
      </c>
      <c r="P1154">
        <f>IFERROR([1]!i_pq_pctchange($A1154,TEXT(DATE(YEAR($B$1),1,1),"yyyy-mm-dd"),$B$1),"")</f>
        <v>-15.15</v>
      </c>
      <c r="Q1154">
        <f>[1]!s_west_netprofit($A1154,YEAR($B$1),$B$1,180)</f>
        <v>7413196183</v>
      </c>
      <c r="R1154">
        <f>[1]!s_west_eps($A1154,YEAR($B$1),$B$1,180)</f>
        <v>2.3513000011444101</v>
      </c>
      <c r="S1154">
        <f>[1]!s_west_instnum_np($A1154,YEAR($B$1),$B$1,180)</f>
        <v>10</v>
      </c>
      <c r="T1154">
        <f>[1]!s_west_stdnetprofit($A1154,YEAR($B$1),$B$1,180)</f>
        <v>694265554</v>
      </c>
      <c r="U1154">
        <f>[1]!s_west_mediannetprofit($A1154,YEAR($B$1),$B$1,180)</f>
        <v>7578000000</v>
      </c>
      <c r="V1154">
        <f>[1]!s_west_maxnetprofit($A1154,YEAR($B$1),$B$1,180)</f>
        <v>7891000000</v>
      </c>
      <c r="W1154">
        <f>[1]!s_west_minnetprofit($A1154,YEAR($B$1),$B$1,180)</f>
        <v>5391158013</v>
      </c>
      <c r="X1154">
        <f>[1]!s_west_netprofit($A1154,YEAR($B$1)+1,$B$1,180)</f>
        <v>7992311856</v>
      </c>
      <c r="Y1154">
        <f>[1]!s_west_eps($A1154,YEAR($B$1)+1,$B$1,180)</f>
        <v>2.5348999500274698</v>
      </c>
      <c r="Z1154">
        <f>[1]!s_west_instnum_np($A1154,YEAR($B$1)+1,$B$1,180)</f>
        <v>10</v>
      </c>
      <c r="AA1154">
        <f>[1]!s_west_stdnetprofit($A1154,YEAR($B$1)+1,$B$1,180)</f>
        <v>792547177</v>
      </c>
      <c r="AB1154">
        <f>[1]!s_west_mediannetprofit($A1154,YEAR($B$1)+1,$B$1,180)</f>
        <v>8215000000</v>
      </c>
      <c r="AC1154">
        <f>[1]!s_west_maxnetprofit($A1154,YEAR($B$1)+1,$B$1,180)</f>
        <v>8600000000</v>
      </c>
      <c r="AD1154">
        <f>[1]!s_west_minnetprofit($A1154,YEAR($B$1)+1,$B$1,180)</f>
        <v>5706430411</v>
      </c>
      <c r="AE1154">
        <f>[1]!s_west_avgroe($A1154,YEAR($B$1),$B$1,180)</f>
        <v>11.017499923706101</v>
      </c>
      <c r="AF1154">
        <f>IFERROR([1]!s_info_indexweight($A1154,$B$1,"000016.SH"),"")</f>
        <v>0</v>
      </c>
      <c r="AG1154">
        <f>IFERROR([1]!s_info_indexweight($A1154,$B$1,"000300.SH"),"")</f>
        <v>0.1012</v>
      </c>
      <c r="AH1154">
        <f>IFERROR([1]!s_info_indexweight($A1154,$B$1,"000905.SH"),"")</f>
        <v>0</v>
      </c>
      <c r="AI1154">
        <f>IFERROR([1]!s_info_indexweight($A1154,$B$1,"000852.SH"),"")</f>
        <v>0</v>
      </c>
    </row>
    <row r="1155" spans="1:35">
      <c r="A1155" t="s">
        <v>1187</v>
      </c>
      <c r="B1155">
        <f>[1]!s_dq_close($A1155,$B$1,3)</f>
        <v>8.83</v>
      </c>
      <c r="C1155">
        <f>[1]!s_dq_volume($A1155,$B$1)</f>
        <v>231832188</v>
      </c>
      <c r="D1155">
        <f>[1]!s_dq_amount($A1155,$B$1)</f>
        <v>1985435815</v>
      </c>
      <c r="E1155">
        <f>[1]!s_dq_turn($A1155,$B$1)</f>
        <v>11.4139834262057</v>
      </c>
      <c r="F1155">
        <f>[1]!S_VAL_MV($A1155,$B$1)</f>
        <v>17934827339.419998</v>
      </c>
      <c r="G1155">
        <f>[1]!s_val_ev($A1155,$B$1)</f>
        <v>17934827339.419998</v>
      </c>
      <c r="H1155">
        <f>[1]!s_val_ev1($A1155,$B$1)</f>
        <v>42490307113.239998</v>
      </c>
      <c r="I1155">
        <f>IFERROR([1]!s_mq_amount($A1155,$B$1),"")</f>
        <v>3945463533</v>
      </c>
      <c r="J1155">
        <f>[1]!s_val_pe_ttm($A1155,$B$1)</f>
        <v>124.26308441162099</v>
      </c>
      <c r="K1155">
        <f>[1]!s_val_pb_lf($A1155,$B$1)</f>
        <v>13.9133920669556</v>
      </c>
      <c r="L1155">
        <f>[1]!s_val_dividendyield2($A1155,$B$1)</f>
        <v>0</v>
      </c>
      <c r="M1155">
        <f>[1]!s_val_evtoebitda($A1155,$B$1)</f>
        <v>21.8247572811613</v>
      </c>
      <c r="N1155">
        <f>[1]!s_risk_betar24($A1155,$B$1)</f>
        <v>1.2259000539779701</v>
      </c>
      <c r="O1155">
        <f>[1]!s_profitnotice_changeratio($A1155,$B$1)</f>
        <v>0</v>
      </c>
      <c r="P1155">
        <f>IFERROR([1]!i_pq_pctchange($A1155,TEXT(DATE(YEAR($B$1),1,1),"yyyy-mm-dd"),$B$1),"")</f>
        <v>50.170068027210903</v>
      </c>
      <c r="Q1155">
        <f>[1]!s_west_netprofit($A1155,YEAR($B$1),$B$1,180)</f>
        <v>0</v>
      </c>
      <c r="R1155">
        <f>[1]!s_west_eps($A1155,YEAR($B$1),$B$1,180)</f>
        <v>0</v>
      </c>
      <c r="S1155">
        <f>[1]!s_west_instnum_np($A1155,YEAR($B$1),$B$1,180)</f>
        <v>0</v>
      </c>
      <c r="T1155">
        <f>[1]!s_west_stdnetprofit($A1155,YEAR($B$1),$B$1,180)</f>
        <v>0</v>
      </c>
      <c r="U1155">
        <f>[1]!s_west_mediannetprofit($A1155,YEAR($B$1),$B$1,180)</f>
        <v>0</v>
      </c>
      <c r="V1155">
        <f>[1]!s_west_maxnetprofit($A1155,YEAR($B$1),$B$1,180)</f>
        <v>0</v>
      </c>
      <c r="W1155">
        <f>[1]!s_west_minnetprofit($A1155,YEAR($B$1),$B$1,180)</f>
        <v>0</v>
      </c>
      <c r="X1155">
        <f>[1]!s_west_netprofit($A1155,YEAR($B$1)+1,$B$1,180)</f>
        <v>0</v>
      </c>
      <c r="Y1155">
        <f>[1]!s_west_eps($A1155,YEAR($B$1)+1,$B$1,180)</f>
        <v>0</v>
      </c>
      <c r="Z1155">
        <f>[1]!s_west_instnum_np($A1155,YEAR($B$1)+1,$B$1,180)</f>
        <v>0</v>
      </c>
      <c r="AA1155">
        <f>[1]!s_west_stdnetprofit($A1155,YEAR($B$1)+1,$B$1,180)</f>
        <v>0</v>
      </c>
      <c r="AB1155">
        <f>[1]!s_west_mediannetprofit($A1155,YEAR($B$1)+1,$B$1,180)</f>
        <v>0</v>
      </c>
      <c r="AC1155">
        <f>[1]!s_west_maxnetprofit($A1155,YEAR($B$1)+1,$B$1,180)</f>
        <v>0</v>
      </c>
      <c r="AD1155">
        <f>[1]!s_west_minnetprofit($A1155,YEAR($B$1)+1,$B$1,180)</f>
        <v>0</v>
      </c>
      <c r="AE1155">
        <f>[1]!s_west_avgroe($A1155,YEAR($B$1),$B$1,180)</f>
        <v>0</v>
      </c>
      <c r="AF1155">
        <f>IFERROR([1]!s_info_indexweight($A1155,$B$1,"000016.SH"),"")</f>
        <v>0</v>
      </c>
      <c r="AG1155">
        <f>IFERROR([1]!s_info_indexweight($A1155,$B$1,"000300.SH"),"")</f>
        <v>0</v>
      </c>
      <c r="AH1155">
        <f>IFERROR([1]!s_info_indexweight($A1155,$B$1,"000905.SH"),"")</f>
        <v>0</v>
      </c>
      <c r="AI1155">
        <f>IFERROR([1]!s_info_indexweight($A1155,$B$1,"000852.SH"),"")</f>
        <v>9.9000000000000005E-2</v>
      </c>
    </row>
    <row r="1156" spans="1:35">
      <c r="A1156" t="s">
        <v>1188</v>
      </c>
      <c r="B1156">
        <f>[1]!s_dq_close($A1156,$B$1,3)</f>
        <v>6.5</v>
      </c>
      <c r="C1156">
        <f>[1]!s_dq_volume($A1156,$B$1)</f>
        <v>9512600</v>
      </c>
      <c r="D1156">
        <f>[1]!s_dq_amount($A1156,$B$1)</f>
        <v>61964628</v>
      </c>
      <c r="E1156">
        <f>[1]!s_dq_turn($A1156,$B$1)</f>
        <v>0.81454450169000603</v>
      </c>
      <c r="F1156">
        <f>[1]!S_VAL_MV($A1156,$B$1)</f>
        <v>7590978746</v>
      </c>
      <c r="G1156">
        <f>[1]!s_val_ev($A1156,$B$1)</f>
        <v>7590978746</v>
      </c>
      <c r="H1156">
        <f>[1]!s_val_ev1($A1156,$B$1)</f>
        <v>8349464337.5799999</v>
      </c>
      <c r="I1156">
        <f>IFERROR([1]!s_mq_amount($A1156,$B$1),"")</f>
        <v>143610336</v>
      </c>
      <c r="J1156">
        <f>[1]!s_val_pe_ttm($A1156,$B$1)</f>
        <v>116.074668884277</v>
      </c>
      <c r="K1156">
        <f>[1]!s_val_pb_lf($A1156,$B$1)</f>
        <v>1.39297306537628</v>
      </c>
      <c r="L1156">
        <f>[1]!s_val_dividendyield2($A1156,$B$1)</f>
        <v>0.75856243083729502</v>
      </c>
      <c r="M1156">
        <f>[1]!s_val_evtoebitda($A1156,$B$1)</f>
        <v>11.8598845984509</v>
      </c>
      <c r="N1156">
        <f>[1]!s_risk_betar24($A1156,$B$1)</f>
        <v>0.50529998540878296</v>
      </c>
      <c r="O1156">
        <f>[1]!s_profitnotice_changeratio($A1156,$B$1)</f>
        <v>0</v>
      </c>
      <c r="P1156">
        <f>IFERROR([1]!i_pq_pctchange($A1156,TEXT(DATE(YEAR($B$1),1,1),"yyyy-mm-dd"),$B$1),"")</f>
        <v>-5.5232558139534902</v>
      </c>
      <c r="Q1156">
        <f>[1]!s_west_netprofit($A1156,YEAR($B$1),$B$1,180)</f>
        <v>327000000</v>
      </c>
      <c r="R1156">
        <f>[1]!s_west_eps($A1156,YEAR($B$1),$B$1,180)</f>
        <v>0.28000000119209301</v>
      </c>
      <c r="S1156">
        <f>[1]!s_west_instnum_np($A1156,YEAR($B$1),$B$1,180)</f>
        <v>1</v>
      </c>
      <c r="T1156">
        <f>[1]!s_west_stdnetprofit($A1156,YEAR($B$1),$B$1,180)</f>
        <v>0</v>
      </c>
      <c r="U1156">
        <f>[1]!s_west_mediannetprofit($A1156,YEAR($B$1),$B$1,180)</f>
        <v>327000000</v>
      </c>
      <c r="V1156">
        <f>[1]!s_west_maxnetprofit($A1156,YEAR($B$1),$B$1,180)</f>
        <v>327000000</v>
      </c>
      <c r="W1156">
        <f>[1]!s_west_minnetprofit($A1156,YEAR($B$1),$B$1,180)</f>
        <v>327000000</v>
      </c>
      <c r="X1156">
        <f>[1]!s_west_netprofit($A1156,YEAR($B$1)+1,$B$1,180)</f>
        <v>402000000</v>
      </c>
      <c r="Y1156">
        <f>[1]!s_west_eps($A1156,YEAR($B$1)+1,$B$1,180)</f>
        <v>0.34419998526573198</v>
      </c>
      <c r="Z1156">
        <f>[1]!s_west_instnum_np($A1156,YEAR($B$1)+1,$B$1,180)</f>
        <v>1</v>
      </c>
      <c r="AA1156">
        <f>[1]!s_west_stdnetprofit($A1156,YEAR($B$1)+1,$B$1,180)</f>
        <v>0</v>
      </c>
      <c r="AB1156">
        <f>[1]!s_west_mediannetprofit($A1156,YEAR($B$1)+1,$B$1,180)</f>
        <v>402000000</v>
      </c>
      <c r="AC1156">
        <f>[1]!s_west_maxnetprofit($A1156,YEAR($B$1)+1,$B$1,180)</f>
        <v>402000000</v>
      </c>
      <c r="AD1156">
        <f>[1]!s_west_minnetprofit($A1156,YEAR($B$1)+1,$B$1,180)</f>
        <v>402000000</v>
      </c>
      <c r="AE1156">
        <f>[1]!s_west_avgroe($A1156,YEAR($B$1),$B$1,180)</f>
        <v>5.9000000953674299</v>
      </c>
      <c r="AF1156">
        <f>IFERROR([1]!s_info_indexweight($A1156,$B$1,"000016.SH"),"")</f>
        <v>0</v>
      </c>
      <c r="AG1156">
        <f>IFERROR([1]!s_info_indexweight($A1156,$B$1,"000300.SH"),"")</f>
        <v>0</v>
      </c>
      <c r="AH1156">
        <f>IFERROR([1]!s_info_indexweight($A1156,$B$1,"000905.SH"),"")</f>
        <v>0</v>
      </c>
      <c r="AI1156">
        <f>IFERROR([1]!s_info_indexweight($A1156,$B$1,"000852.SH"),"")</f>
        <v>2.4E-2</v>
      </c>
    </row>
    <row r="1157" spans="1:35">
      <c r="A1157" t="s">
        <v>1189</v>
      </c>
      <c r="B1157">
        <f>[1]!s_dq_close($A1157,$B$1,3)</f>
        <v>26.02</v>
      </c>
      <c r="C1157">
        <f>[1]!s_dq_volume($A1157,$B$1)</f>
        <v>6400754</v>
      </c>
      <c r="D1157">
        <f>[1]!s_dq_amount($A1157,$B$1)</f>
        <v>167561359</v>
      </c>
      <c r="E1157">
        <f>[1]!s_dq_turn($A1157,$B$1)</f>
        <v>1.01789067837569</v>
      </c>
      <c r="F1157">
        <f>[1]!S_VAL_MV($A1157,$B$1)</f>
        <v>16538657779.780001</v>
      </c>
      <c r="G1157">
        <f>[1]!s_val_ev($A1157,$B$1)</f>
        <v>16538657779.780001</v>
      </c>
      <c r="H1157">
        <f>[1]!s_val_ev1($A1157,$B$1)</f>
        <v>16540476274.809999</v>
      </c>
      <c r="I1157">
        <f>IFERROR([1]!s_mq_amount($A1157,$B$1),"")</f>
        <v>369334122</v>
      </c>
      <c r="J1157">
        <f>[1]!s_val_pe_ttm($A1157,$B$1)</f>
        <v>18.178026199340799</v>
      </c>
      <c r="K1157">
        <f>[1]!s_val_pb_lf($A1157,$B$1)</f>
        <v>3.8318448066711399</v>
      </c>
      <c r="L1157">
        <f>[1]!s_val_dividendyield2($A1157,$B$1)</f>
        <v>4.6073583270560698</v>
      </c>
      <c r="M1157">
        <f>[1]!s_val_evtoebitda($A1157,$B$1)</f>
        <v>12.1615283529247</v>
      </c>
      <c r="N1157">
        <f>[1]!s_risk_betar24($A1157,$B$1)</f>
        <v>0.352699995040894</v>
      </c>
      <c r="O1157">
        <f>[1]!s_profitnotice_changeratio($A1157,$B$1)</f>
        <v>0</v>
      </c>
      <c r="P1157">
        <f>IFERROR([1]!i_pq_pctchange($A1157,TEXT(DATE(YEAR($B$1),1,1),"yyyy-mm-dd"),$B$1),"")</f>
        <v>12.300388433318901</v>
      </c>
      <c r="Q1157">
        <f>[1]!s_west_netprofit($A1157,YEAR($B$1),$B$1,180)</f>
        <v>993003077</v>
      </c>
      <c r="R1157">
        <f>[1]!s_west_eps($A1157,YEAR($B$1),$B$1,180)</f>
        <v>1.56200003623962</v>
      </c>
      <c r="S1157">
        <f>[1]!s_west_instnum_np($A1157,YEAR($B$1),$B$1,180)</f>
        <v>13</v>
      </c>
      <c r="T1157">
        <f>[1]!s_west_stdnetprofit($A1157,YEAR($B$1),$B$1,180)</f>
        <v>17768327</v>
      </c>
      <c r="U1157">
        <f>[1]!s_west_mediannetprofit($A1157,YEAR($B$1),$B$1,180)</f>
        <v>996000000</v>
      </c>
      <c r="V1157">
        <f>[1]!s_west_maxnetprofit($A1157,YEAR($B$1),$B$1,180)</f>
        <v>1012000000</v>
      </c>
      <c r="W1157">
        <f>[1]!s_west_minnetprofit($A1157,YEAR($B$1),$B$1,180)</f>
        <v>943000000</v>
      </c>
      <c r="X1157">
        <f>[1]!s_west_netprofit($A1157,YEAR($B$1)+1,$B$1,180)</f>
        <v>1105620000</v>
      </c>
      <c r="Y1157">
        <f>[1]!s_west_eps($A1157,YEAR($B$1)+1,$B$1,180)</f>
        <v>1.7390999794006301</v>
      </c>
      <c r="Z1157">
        <f>[1]!s_west_instnum_np($A1157,YEAR($B$1)+1,$B$1,180)</f>
        <v>13</v>
      </c>
      <c r="AA1157">
        <f>[1]!s_west_stdnetprofit($A1157,YEAR($B$1)+1,$B$1,180)</f>
        <v>33153238</v>
      </c>
      <c r="AB1157">
        <f>[1]!s_west_mediannetprofit($A1157,YEAR($B$1)+1,$B$1,180)</f>
        <v>1100000000</v>
      </c>
      <c r="AC1157">
        <f>[1]!s_west_maxnetprofit($A1157,YEAR($B$1)+1,$B$1,180)</f>
        <v>1174000000</v>
      </c>
      <c r="AD1157">
        <f>[1]!s_west_minnetprofit($A1157,YEAR($B$1)+1,$B$1,180)</f>
        <v>1061000000</v>
      </c>
      <c r="AE1157">
        <f>[1]!s_west_avgroe($A1157,YEAR($B$1),$B$1,180)</f>
        <v>22.662500381469702</v>
      </c>
      <c r="AF1157">
        <f>IFERROR([1]!s_info_indexweight($A1157,$B$1,"000016.SH"),"")</f>
        <v>0</v>
      </c>
      <c r="AG1157">
        <f>IFERROR([1]!s_info_indexweight($A1157,$B$1,"000300.SH"),"")</f>
        <v>0</v>
      </c>
      <c r="AH1157">
        <f>IFERROR([1]!s_info_indexweight($A1157,$B$1,"000905.SH"),"")</f>
        <v>0</v>
      </c>
      <c r="AI1157">
        <f>IFERROR([1]!s_info_indexweight($A1157,$B$1,"000852.SH"),"")</f>
        <v>0.10299999999999999</v>
      </c>
    </row>
    <row r="1158" spans="1:35">
      <c r="A1158" t="s">
        <v>1190</v>
      </c>
      <c r="B1158">
        <f>[1]!s_dq_close($A1158,$B$1,3)</f>
        <v>3.26</v>
      </c>
      <c r="C1158">
        <f>[1]!s_dq_volume($A1158,$B$1)</f>
        <v>35842587</v>
      </c>
      <c r="D1158">
        <f>[1]!s_dq_amount($A1158,$B$1)</f>
        <v>116789657</v>
      </c>
      <c r="E1158">
        <f>[1]!s_dq_turn($A1158,$B$1)</f>
        <v>1.3929247434090199</v>
      </c>
      <c r="F1158">
        <f>[1]!S_VAL_MV($A1158,$B$1)</f>
        <v>9451841172.5799999</v>
      </c>
      <c r="G1158">
        <f>[1]!s_val_ev($A1158,$B$1)</f>
        <v>8813363186.7653103</v>
      </c>
      <c r="H1158">
        <f>[1]!s_val_ev1($A1158,$B$1)</f>
        <v>10649813313.2353</v>
      </c>
      <c r="I1158">
        <f>IFERROR([1]!s_mq_amount($A1158,$B$1),"")</f>
        <v>201436293</v>
      </c>
      <c r="J1158">
        <f>[1]!s_val_pe_ttm($A1158,$B$1)</f>
        <v>129.62245178222699</v>
      </c>
      <c r="K1158">
        <f>[1]!s_val_pb_lf($A1158,$B$1)</f>
        <v>1.2502083778381301</v>
      </c>
      <c r="L1158">
        <f>[1]!s_val_dividendyield2($A1158,$B$1)</f>
        <v>0</v>
      </c>
      <c r="M1158">
        <f>[1]!s_val_evtoebitda($A1158,$B$1)</f>
        <v>59.631336786351902</v>
      </c>
      <c r="N1158">
        <f>[1]!s_risk_betar24($A1158,$B$1)</f>
        <v>1.1233999729156501</v>
      </c>
      <c r="O1158">
        <f>[1]!s_profitnotice_changeratio($A1158,$B$1)</f>
        <v>0</v>
      </c>
      <c r="P1158">
        <f>IFERROR([1]!i_pq_pctchange($A1158,TEXT(DATE(YEAR($B$1),1,1),"yyyy-mm-dd"),$B$1),"")</f>
        <v>-14.882506527415201</v>
      </c>
      <c r="Q1158">
        <f>[1]!s_west_netprofit($A1158,YEAR($B$1),$B$1,180)</f>
        <v>117350000</v>
      </c>
      <c r="R1158">
        <f>[1]!s_west_eps($A1158,YEAR($B$1),$B$1,180)</f>
        <v>4.0500000119209303E-2</v>
      </c>
      <c r="S1158">
        <f>[1]!s_west_instnum_np($A1158,YEAR($B$1),$B$1,180)</f>
        <v>1</v>
      </c>
      <c r="T1158">
        <f>[1]!s_west_stdnetprofit($A1158,YEAR($B$1),$B$1,180)</f>
        <v>0</v>
      </c>
      <c r="U1158">
        <f>[1]!s_west_mediannetprofit($A1158,YEAR($B$1),$B$1,180)</f>
        <v>117350000</v>
      </c>
      <c r="V1158">
        <f>[1]!s_west_maxnetprofit($A1158,YEAR($B$1),$B$1,180)</f>
        <v>117350000</v>
      </c>
      <c r="W1158">
        <f>[1]!s_west_minnetprofit($A1158,YEAR($B$1),$B$1,180)</f>
        <v>117350000</v>
      </c>
      <c r="X1158">
        <f>[1]!s_west_netprofit($A1158,YEAR($B$1)+1,$B$1,180)</f>
        <v>134890000</v>
      </c>
      <c r="Y1158">
        <f>[1]!s_west_eps($A1158,YEAR($B$1)+1,$B$1,180)</f>
        <v>4.6500001102685901E-2</v>
      </c>
      <c r="Z1158">
        <f>[1]!s_west_instnum_np($A1158,YEAR($B$1)+1,$B$1,180)</f>
        <v>1</v>
      </c>
      <c r="AA1158">
        <f>[1]!s_west_stdnetprofit($A1158,YEAR($B$1)+1,$B$1,180)</f>
        <v>0</v>
      </c>
      <c r="AB1158">
        <f>[1]!s_west_mediannetprofit($A1158,YEAR($B$1)+1,$B$1,180)</f>
        <v>134890000</v>
      </c>
      <c r="AC1158">
        <f>[1]!s_west_maxnetprofit($A1158,YEAR($B$1)+1,$B$1,180)</f>
        <v>134890000</v>
      </c>
      <c r="AD1158">
        <f>[1]!s_west_minnetprofit($A1158,YEAR($B$1)+1,$B$1,180)</f>
        <v>134890000</v>
      </c>
      <c r="AE1158">
        <f>[1]!s_west_avgroe($A1158,YEAR($B$1),$B$1,180)</f>
        <v>1.5199999809265099</v>
      </c>
      <c r="AF1158">
        <f>IFERROR([1]!s_info_indexweight($A1158,$B$1,"000016.SH"),"")</f>
        <v>0</v>
      </c>
      <c r="AG1158">
        <f>IFERROR([1]!s_info_indexweight($A1158,$B$1,"000300.SH"),"")</f>
        <v>0</v>
      </c>
      <c r="AH1158">
        <f>IFERROR([1]!s_info_indexweight($A1158,$B$1,"000905.SH"),"")</f>
        <v>0</v>
      </c>
      <c r="AI1158">
        <f>IFERROR([1]!s_info_indexweight($A1158,$B$1,"000852.SH"),"")</f>
        <v>5.5E-2</v>
      </c>
    </row>
    <row r="1159" spans="1:35">
      <c r="A1159" t="s">
        <v>1191</v>
      </c>
      <c r="B1159">
        <f>[1]!s_dq_close($A1159,$B$1,3)</f>
        <v>20.5</v>
      </c>
      <c r="C1159">
        <f>[1]!s_dq_volume($A1159,$B$1)</f>
        <v>10489865</v>
      </c>
      <c r="D1159">
        <f>[1]!s_dq_amount($A1159,$B$1)</f>
        <v>215910088</v>
      </c>
      <c r="E1159">
        <f>[1]!s_dq_turn($A1159,$B$1)</f>
        <v>1.1577654364035099</v>
      </c>
      <c r="F1159">
        <f>[1]!S_VAL_MV($A1159,$B$1)</f>
        <v>21859118102</v>
      </c>
      <c r="G1159">
        <f>[1]!s_val_ev($A1159,$B$1)</f>
        <v>20194998304.400002</v>
      </c>
      <c r="H1159">
        <f>[1]!s_val_ev1($A1159,$B$1)</f>
        <v>40802246332.480003</v>
      </c>
      <c r="I1159">
        <f>IFERROR([1]!s_mq_amount($A1159,$B$1),"")</f>
        <v>513816999</v>
      </c>
      <c r="J1159">
        <f>[1]!s_val_pe_ttm($A1159,$B$1)</f>
        <v>21.2984008789062</v>
      </c>
      <c r="K1159">
        <f>[1]!s_val_pb_lf($A1159,$B$1)</f>
        <v>1.40373742580414</v>
      </c>
      <c r="L1159">
        <f>[1]!s_val_dividendyield2($A1159,$B$1)</f>
        <v>2.48780487804878</v>
      </c>
      <c r="M1159">
        <f>[1]!s_val_evtoebitda($A1159,$B$1)</f>
        <v>7.9901199112572296</v>
      </c>
      <c r="N1159">
        <f>[1]!s_risk_betar24($A1159,$B$1)</f>
        <v>1.39709997177124</v>
      </c>
      <c r="O1159">
        <f>[1]!s_profitnotice_changeratio($A1159,$B$1)</f>
        <v>0</v>
      </c>
      <c r="P1159">
        <f>IFERROR([1]!i_pq_pctchange($A1159,TEXT(DATE(YEAR($B$1),1,1),"yyyy-mm-dd"),$B$1),"")</f>
        <v>-16.916243620474098</v>
      </c>
      <c r="Q1159">
        <f>[1]!s_west_netprofit($A1159,YEAR($B$1),$B$1,180)</f>
        <v>1164165652</v>
      </c>
      <c r="R1159">
        <f>[1]!s_west_eps($A1159,YEAR($B$1),$B$1,180)</f>
        <v>1.0917999744415301</v>
      </c>
      <c r="S1159">
        <f>[1]!s_west_instnum_np($A1159,YEAR($B$1),$B$1,180)</f>
        <v>23</v>
      </c>
      <c r="T1159">
        <f>[1]!s_west_stdnetprofit($A1159,YEAR($B$1),$B$1,180)</f>
        <v>48676037</v>
      </c>
      <c r="U1159">
        <f>[1]!s_west_mediannetprofit($A1159,YEAR($B$1),$B$1,180)</f>
        <v>1168930000</v>
      </c>
      <c r="V1159">
        <f>[1]!s_west_maxnetprofit($A1159,YEAR($B$1),$B$1,180)</f>
        <v>1249000000</v>
      </c>
      <c r="W1159">
        <f>[1]!s_west_minnetprofit($A1159,YEAR($B$1),$B$1,180)</f>
        <v>1006700000</v>
      </c>
      <c r="X1159">
        <f>[1]!s_west_netprofit($A1159,YEAR($B$1)+1,$B$1,180)</f>
        <v>1369644348</v>
      </c>
      <c r="Y1159">
        <f>[1]!s_west_eps($A1159,YEAR($B$1)+1,$B$1,180)</f>
        <v>1.2845000028610201</v>
      </c>
      <c r="Z1159">
        <f>[1]!s_west_instnum_np($A1159,YEAR($B$1)+1,$B$1,180)</f>
        <v>23</v>
      </c>
      <c r="AA1159">
        <f>[1]!s_west_stdnetprofit($A1159,YEAR($B$1)+1,$B$1,180)</f>
        <v>71259054</v>
      </c>
      <c r="AB1159">
        <f>[1]!s_west_mediannetprofit($A1159,YEAR($B$1)+1,$B$1,180)</f>
        <v>1380000000</v>
      </c>
      <c r="AC1159">
        <f>[1]!s_west_maxnetprofit($A1159,YEAR($B$1)+1,$B$1,180)</f>
        <v>1546000000</v>
      </c>
      <c r="AD1159">
        <f>[1]!s_west_minnetprofit($A1159,YEAR($B$1)+1,$B$1,180)</f>
        <v>1170600000</v>
      </c>
      <c r="AE1159">
        <f>[1]!s_west_avgroe($A1159,YEAR($B$1),$B$1,180)</f>
        <v>7.6428999900817898</v>
      </c>
      <c r="AF1159">
        <f>IFERROR([1]!s_info_indexweight($A1159,$B$1,"000016.SH"),"")</f>
        <v>0</v>
      </c>
      <c r="AG1159">
        <f>IFERROR([1]!s_info_indexweight($A1159,$B$1,"000300.SH"),"")</f>
        <v>0</v>
      </c>
      <c r="AH1159">
        <f>IFERROR([1]!s_info_indexweight($A1159,$B$1,"000905.SH"),"")</f>
        <v>8.7999999999999995E-2</v>
      </c>
      <c r="AI1159">
        <f>IFERROR([1]!s_info_indexweight($A1159,$B$1,"000852.SH"),"")</f>
        <v>0</v>
      </c>
    </row>
    <row r="1160" spans="1:35">
      <c r="A1160" t="s">
        <v>1192</v>
      </c>
      <c r="B1160">
        <f>[1]!s_dq_close($A1160,$B$1,3)</f>
        <v>8.11</v>
      </c>
      <c r="C1160">
        <f>[1]!s_dq_volume($A1160,$B$1)</f>
        <v>8388301</v>
      </c>
      <c r="D1160">
        <f>[1]!s_dq_amount($A1160,$B$1)</f>
        <v>68248058</v>
      </c>
      <c r="E1160">
        <f>[1]!s_dq_turn($A1160,$B$1)</f>
        <v>0.69125018751692902</v>
      </c>
      <c r="F1160">
        <f>[1]!S_VAL_MV($A1160,$B$1)</f>
        <v>9842703714.0300007</v>
      </c>
      <c r="G1160">
        <f>[1]!s_val_ev($A1160,$B$1)</f>
        <v>9842703714.0300007</v>
      </c>
      <c r="H1160">
        <f>[1]!s_val_ev1($A1160,$B$1)</f>
        <v>9888180658.6100006</v>
      </c>
      <c r="I1160">
        <f>IFERROR([1]!s_mq_amount($A1160,$B$1),"")</f>
        <v>196340657</v>
      </c>
      <c r="J1160">
        <f>[1]!s_val_pe_ttm($A1160,$B$1)</f>
        <v>10.377615928649901</v>
      </c>
      <c r="K1160">
        <f>[1]!s_val_pb_lf($A1160,$B$1)</f>
        <v>0.95141494274139404</v>
      </c>
      <c r="L1160">
        <f>[1]!s_val_dividendyield2($A1160,$B$1)</f>
        <v>5.0554870530209604</v>
      </c>
      <c r="M1160">
        <f>[1]!s_val_evtoebitda($A1160,$B$1)</f>
        <v>8.2751292874777107</v>
      </c>
      <c r="N1160">
        <f>[1]!s_risk_betar24($A1160,$B$1)</f>
        <v>0.35910001397132901</v>
      </c>
      <c r="O1160">
        <f>[1]!s_profitnotice_changeratio($A1160,$B$1)</f>
        <v>0</v>
      </c>
      <c r="P1160">
        <f>IFERROR([1]!i_pq_pctchange($A1160,TEXT(DATE(YEAR($B$1),1,1),"yyyy-mm-dd"),$B$1),"")</f>
        <v>-8.6711711711711903</v>
      </c>
      <c r="Q1160">
        <f>[1]!s_west_netprofit($A1160,YEAR($B$1),$B$1,180)</f>
        <v>0</v>
      </c>
      <c r="R1160">
        <f>[1]!s_west_eps($A1160,YEAR($B$1),$B$1,180)</f>
        <v>0</v>
      </c>
      <c r="S1160">
        <f>[1]!s_west_instnum_np($A1160,YEAR($B$1),$B$1,180)</f>
        <v>0</v>
      </c>
      <c r="T1160">
        <f>[1]!s_west_stdnetprofit($A1160,YEAR($B$1),$B$1,180)</f>
        <v>0</v>
      </c>
      <c r="U1160">
        <f>[1]!s_west_mediannetprofit($A1160,YEAR($B$1),$B$1,180)</f>
        <v>0</v>
      </c>
      <c r="V1160">
        <f>[1]!s_west_maxnetprofit($A1160,YEAR($B$1),$B$1,180)</f>
        <v>0</v>
      </c>
      <c r="W1160">
        <f>[1]!s_west_minnetprofit($A1160,YEAR($B$1),$B$1,180)</f>
        <v>0</v>
      </c>
      <c r="X1160">
        <f>[1]!s_west_netprofit($A1160,YEAR($B$1)+1,$B$1,180)</f>
        <v>0</v>
      </c>
      <c r="Y1160">
        <f>[1]!s_west_eps($A1160,YEAR($B$1)+1,$B$1,180)</f>
        <v>0</v>
      </c>
      <c r="Z1160">
        <f>[1]!s_west_instnum_np($A1160,YEAR($B$1)+1,$B$1,180)</f>
        <v>0</v>
      </c>
      <c r="AA1160">
        <f>[1]!s_west_stdnetprofit($A1160,YEAR($B$1)+1,$B$1,180)</f>
        <v>0</v>
      </c>
      <c r="AB1160">
        <f>[1]!s_west_mediannetprofit($A1160,YEAR($B$1)+1,$B$1,180)</f>
        <v>0</v>
      </c>
      <c r="AC1160">
        <f>[1]!s_west_maxnetprofit($A1160,YEAR($B$1)+1,$B$1,180)</f>
        <v>0</v>
      </c>
      <c r="AD1160">
        <f>[1]!s_west_minnetprofit($A1160,YEAR($B$1)+1,$B$1,180)</f>
        <v>0</v>
      </c>
      <c r="AE1160">
        <f>[1]!s_west_avgroe($A1160,YEAR($B$1),$B$1,180)</f>
        <v>0</v>
      </c>
      <c r="AF1160">
        <f>IFERROR([1]!s_info_indexweight($A1160,$B$1,"000016.SH"),"")</f>
        <v>0</v>
      </c>
      <c r="AG1160">
        <f>IFERROR([1]!s_info_indexweight($A1160,$B$1,"000300.SH"),"")</f>
        <v>0</v>
      </c>
      <c r="AH1160">
        <f>IFERROR([1]!s_info_indexweight($A1160,$B$1,"000905.SH"),"")</f>
        <v>0</v>
      </c>
      <c r="AI1160">
        <f>IFERROR([1]!s_info_indexweight($A1160,$B$1,"000852.SH"),"")</f>
        <v>5.2999999999999999E-2</v>
      </c>
    </row>
    <row r="1161" spans="1:35">
      <c r="A1161" t="s">
        <v>1193</v>
      </c>
      <c r="B1161">
        <f>[1]!s_dq_close($A1161,$B$1,3)</f>
        <v>43.27</v>
      </c>
      <c r="C1161">
        <f>[1]!s_dq_volume($A1161,$B$1)</f>
        <v>13223393</v>
      </c>
      <c r="D1161">
        <f>[1]!s_dq_amount($A1161,$B$1)</f>
        <v>574494102</v>
      </c>
      <c r="E1161">
        <f>[1]!s_dq_turn($A1161,$B$1)</f>
        <v>0.46733157608241299</v>
      </c>
      <c r="F1161">
        <f>[1]!S_VAL_MV($A1161,$B$1)</f>
        <v>122674548274.78</v>
      </c>
      <c r="G1161">
        <f>[1]!s_val_ev($A1161,$B$1)</f>
        <v>122674548274.78</v>
      </c>
      <c r="H1161">
        <f>[1]!s_val_ev1($A1161,$B$1)</f>
        <v>122752301757.97</v>
      </c>
      <c r="I1161">
        <f>IFERROR([1]!s_mq_amount($A1161,$B$1),"")</f>
        <v>1246146065</v>
      </c>
      <c r="J1161">
        <f>[1]!s_val_pe_ttm($A1161,$B$1)</f>
        <v>37.721004486083999</v>
      </c>
      <c r="K1161">
        <f>[1]!s_val_pb_lf($A1161,$B$1)</f>
        <v>5.32690477371216</v>
      </c>
      <c r="L1161">
        <f>[1]!s_val_dividendyield2($A1161,$B$1)</f>
        <v>0.93598336029581697</v>
      </c>
      <c r="M1161">
        <f>[1]!s_val_evtoebitda($A1161,$B$1)</f>
        <v>21.170365003032199</v>
      </c>
      <c r="N1161">
        <f>[1]!s_risk_betar24($A1161,$B$1)</f>
        <v>0.73049998283386197</v>
      </c>
      <c r="O1161">
        <f>[1]!s_profitnotice_changeratio($A1161,$B$1)</f>
        <v>0</v>
      </c>
      <c r="P1161">
        <f>IFERROR([1]!i_pq_pctchange($A1161,TEXT(DATE(YEAR($B$1),1,1),"yyyy-mm-dd"),$B$1),"")</f>
        <v>-22.282674466850199</v>
      </c>
      <c r="Q1161">
        <f>[1]!s_west_netprofit($A1161,YEAR($B$1),$B$1,180)</f>
        <v>3740125000</v>
      </c>
      <c r="R1161">
        <f>[1]!s_west_eps($A1161,YEAR($B$1),$B$1,180)</f>
        <v>1.3192000389099101</v>
      </c>
      <c r="S1161">
        <f>[1]!s_west_instnum_np($A1161,YEAR($B$1),$B$1,180)</f>
        <v>8</v>
      </c>
      <c r="T1161">
        <f>[1]!s_west_stdnetprofit($A1161,YEAR($B$1),$B$1,180)</f>
        <v>335190964</v>
      </c>
      <c r="U1161">
        <f>[1]!s_west_mediannetprofit($A1161,YEAR($B$1),$B$1,180)</f>
        <v>3856500000</v>
      </c>
      <c r="V1161">
        <f>[1]!s_west_maxnetprofit($A1161,YEAR($B$1),$B$1,180)</f>
        <v>4070000000</v>
      </c>
      <c r="W1161">
        <f>[1]!s_west_minnetprofit($A1161,YEAR($B$1),$B$1,180)</f>
        <v>2990000000</v>
      </c>
      <c r="X1161">
        <f>[1]!s_west_netprofit($A1161,YEAR($B$1)+1,$B$1,180)</f>
        <v>4354375000</v>
      </c>
      <c r="Y1161">
        <f>[1]!s_west_eps($A1161,YEAR($B$1)+1,$B$1,180)</f>
        <v>1.53589999675751</v>
      </c>
      <c r="Z1161">
        <f>[1]!s_west_instnum_np($A1161,YEAR($B$1)+1,$B$1,180)</f>
        <v>8</v>
      </c>
      <c r="AA1161">
        <f>[1]!s_west_stdnetprofit($A1161,YEAR($B$1)+1,$B$1,180)</f>
        <v>461902259</v>
      </c>
      <c r="AB1161">
        <f>[1]!s_west_mediannetprofit($A1161,YEAR($B$1)+1,$B$1,180)</f>
        <v>4441000000</v>
      </c>
      <c r="AC1161">
        <f>[1]!s_west_maxnetprofit($A1161,YEAR($B$1)+1,$B$1,180)</f>
        <v>4992000000</v>
      </c>
      <c r="AD1161">
        <f>[1]!s_west_minnetprofit($A1161,YEAR($B$1)+1,$B$1,180)</f>
        <v>3441000000</v>
      </c>
      <c r="AE1161">
        <f>[1]!s_west_avgroe($A1161,YEAR($B$1),$B$1,180)</f>
        <v>14.0625</v>
      </c>
      <c r="AF1161">
        <f>IFERROR([1]!s_info_indexweight($A1161,$B$1,"000016.SH"),"")</f>
        <v>0.40600000000000003</v>
      </c>
      <c r="AG1161">
        <f>IFERROR([1]!s_info_indexweight($A1161,$B$1,"000300.SH"),"")</f>
        <v>0.1409</v>
      </c>
      <c r="AH1161">
        <f>IFERROR([1]!s_info_indexweight($A1161,$B$1,"000905.SH"),"")</f>
        <v>0</v>
      </c>
      <c r="AI1161">
        <f>IFERROR([1]!s_info_indexweight($A1161,$B$1,"000852.SH"),"")</f>
        <v>0</v>
      </c>
    </row>
    <row r="1162" spans="1:35">
      <c r="A1162" t="s">
        <v>1194</v>
      </c>
      <c r="B1162">
        <f>[1]!s_dq_close($A1162,$B$1,3)</f>
        <v>17.2</v>
      </c>
      <c r="C1162">
        <f>[1]!s_dq_volume($A1162,$B$1)</f>
        <v>11959013</v>
      </c>
      <c r="D1162">
        <f>[1]!s_dq_amount($A1162,$B$1)</f>
        <v>207729177</v>
      </c>
      <c r="E1162">
        <f>[1]!s_dq_turn($A1162,$B$1)</f>
        <v>1.34266421864408</v>
      </c>
      <c r="F1162">
        <f>[1]!S_VAL_MV($A1162,$B$1)</f>
        <v>15319915489.200001</v>
      </c>
      <c r="G1162">
        <f>[1]!s_val_ev($A1162,$B$1)</f>
        <v>15319915489.200001</v>
      </c>
      <c r="H1162">
        <f>[1]!s_val_ev1($A1162,$B$1)</f>
        <v>17197795910.470001</v>
      </c>
      <c r="I1162">
        <f>IFERROR([1]!s_mq_amount($A1162,$B$1),"")</f>
        <v>456376121</v>
      </c>
      <c r="J1162">
        <f>[1]!s_val_pe_ttm($A1162,$B$1)</f>
        <v>12.4715013504028</v>
      </c>
      <c r="K1162">
        <f>[1]!s_val_pb_lf($A1162,$B$1)</f>
        <v>1.4307328462600699</v>
      </c>
      <c r="L1162">
        <f>[1]!s_val_dividendyield2($A1162,$B$1)</f>
        <v>3.4883720930232598</v>
      </c>
      <c r="M1162">
        <f>[1]!s_val_evtoebitda($A1162,$B$1)</f>
        <v>6.8026911839661999</v>
      </c>
      <c r="N1162">
        <f>[1]!s_risk_betar24($A1162,$B$1)</f>
        <v>1.7527999877929701</v>
      </c>
      <c r="O1162">
        <f>[1]!s_profitnotice_changeratio($A1162,$B$1)</f>
        <v>0</v>
      </c>
      <c r="P1162">
        <f>IFERROR([1]!i_pq_pctchange($A1162,TEXT(DATE(YEAR($B$1),1,1),"yyyy-mm-dd"),$B$1),"")</f>
        <v>-15.3074566294452</v>
      </c>
      <c r="Q1162">
        <f>[1]!s_west_netprofit($A1162,YEAR($B$1),$B$1,180)</f>
        <v>1362511429</v>
      </c>
      <c r="R1162">
        <f>[1]!s_west_eps($A1162,YEAR($B$1),$B$1,180)</f>
        <v>1.5293999910354601</v>
      </c>
      <c r="S1162">
        <f>[1]!s_west_instnum_np($A1162,YEAR($B$1),$B$1,180)</f>
        <v>14</v>
      </c>
      <c r="T1162">
        <f>[1]!s_west_stdnetprofit($A1162,YEAR($B$1),$B$1,180)</f>
        <v>18357819</v>
      </c>
      <c r="U1162">
        <f>[1]!s_west_mediannetprofit($A1162,YEAR($B$1),$B$1,180)</f>
        <v>1357500000</v>
      </c>
      <c r="V1162">
        <f>[1]!s_west_maxnetprofit($A1162,YEAR($B$1),$B$1,180)</f>
        <v>1397000000</v>
      </c>
      <c r="W1162">
        <f>[1]!s_west_minnetprofit($A1162,YEAR($B$1),$B$1,180)</f>
        <v>1332000000</v>
      </c>
      <c r="X1162">
        <f>[1]!s_west_netprofit($A1162,YEAR($B$1)+1,$B$1,180)</f>
        <v>1538171429</v>
      </c>
      <c r="Y1162">
        <f>[1]!s_west_eps($A1162,YEAR($B$1)+1,$B$1,180)</f>
        <v>1.7266000509262101</v>
      </c>
      <c r="Z1162">
        <f>[1]!s_west_instnum_np($A1162,YEAR($B$1)+1,$B$1,180)</f>
        <v>14</v>
      </c>
      <c r="AA1162">
        <f>[1]!s_west_stdnetprofit($A1162,YEAR($B$1)+1,$B$1,180)</f>
        <v>43982294</v>
      </c>
      <c r="AB1162">
        <f>[1]!s_west_mediannetprofit($A1162,YEAR($B$1)+1,$B$1,180)</f>
        <v>1544000000</v>
      </c>
      <c r="AC1162">
        <f>[1]!s_west_maxnetprofit($A1162,YEAR($B$1)+1,$B$1,180)</f>
        <v>1628000000</v>
      </c>
      <c r="AD1162">
        <f>[1]!s_west_minnetprofit($A1162,YEAR($B$1)+1,$B$1,180)</f>
        <v>1460000000</v>
      </c>
      <c r="AE1162">
        <f>[1]!s_west_avgroe($A1162,YEAR($B$1),$B$1,180)</f>
        <v>11.689299583435099</v>
      </c>
      <c r="AF1162">
        <f>IFERROR([1]!s_info_indexweight($A1162,$B$1,"000016.SH"),"")</f>
        <v>0</v>
      </c>
      <c r="AG1162">
        <f>IFERROR([1]!s_info_indexweight($A1162,$B$1,"000300.SH"),"")</f>
        <v>0</v>
      </c>
      <c r="AH1162">
        <f>IFERROR([1]!s_info_indexweight($A1162,$B$1,"000905.SH"),"")</f>
        <v>0</v>
      </c>
      <c r="AI1162">
        <f>IFERROR([1]!s_info_indexweight($A1162,$B$1,"000852.SH"),"")</f>
        <v>0.11899999999999999</v>
      </c>
    </row>
    <row r="1163" spans="1:35">
      <c r="A1163" t="s">
        <v>1195</v>
      </c>
      <c r="B1163">
        <f>[1]!s_dq_close($A1163,$B$1,3)</f>
        <v>36.81</v>
      </c>
      <c r="C1163">
        <f>[1]!s_dq_volume($A1163,$B$1)</f>
        <v>5284729</v>
      </c>
      <c r="D1163">
        <f>[1]!s_dq_amount($A1163,$B$1)</f>
        <v>195530003</v>
      </c>
      <c r="E1163">
        <f>[1]!s_dq_turn($A1163,$B$1)</f>
        <v>1.18150180702921</v>
      </c>
      <c r="F1163">
        <f>[1]!S_VAL_MV($A1163,$B$1)</f>
        <v>16464712396.77</v>
      </c>
      <c r="G1163">
        <f>[1]!s_val_ev($A1163,$B$1)</f>
        <v>16464712396.77</v>
      </c>
      <c r="H1163">
        <f>[1]!s_val_ev1($A1163,$B$1)</f>
        <v>17611354799.080002</v>
      </c>
      <c r="I1163">
        <f>IFERROR([1]!s_mq_amount($A1163,$B$1),"")</f>
        <v>416687642</v>
      </c>
      <c r="J1163">
        <f>[1]!s_val_pe_ttm($A1163,$B$1)</f>
        <v>32.610145568847699</v>
      </c>
      <c r="K1163">
        <f>[1]!s_val_pb_lf($A1163,$B$1)</f>
        <v>3.72429323196411</v>
      </c>
      <c r="L1163">
        <f>[1]!s_val_dividendyield2($A1163,$B$1)</f>
        <v>1.22249388753056</v>
      </c>
      <c r="M1163">
        <f>[1]!s_val_evtoebitda($A1163,$B$1)</f>
        <v>16.7746235706466</v>
      </c>
      <c r="N1163">
        <f>[1]!s_risk_betar24($A1163,$B$1)</f>
        <v>1.87960004806519</v>
      </c>
      <c r="O1163">
        <f>[1]!s_profitnotice_changeratio($A1163,$B$1)</f>
        <v>0</v>
      </c>
      <c r="P1163">
        <f>IFERROR([1]!i_pq_pctchange($A1163,TEXT(DATE(YEAR($B$1),1,1),"yyyy-mm-dd"),$B$1),"")</f>
        <v>-8.4556080576970807</v>
      </c>
      <c r="Q1163">
        <f>[1]!s_west_netprofit($A1163,YEAR($B$1),$B$1,180)</f>
        <v>589000000</v>
      </c>
      <c r="R1163">
        <f>[1]!s_west_eps($A1163,YEAR($B$1),$B$1,180)</f>
        <v>1.31679999828339</v>
      </c>
      <c r="S1163">
        <f>[1]!s_west_instnum_np($A1163,YEAR($B$1),$B$1,180)</f>
        <v>15</v>
      </c>
      <c r="T1163">
        <f>[1]!s_west_stdnetprofit($A1163,YEAR($B$1),$B$1,180)</f>
        <v>20404105</v>
      </c>
      <c r="U1163">
        <f>[1]!s_west_mediannetprofit($A1163,YEAR($B$1),$B$1,180)</f>
        <v>587020000</v>
      </c>
      <c r="V1163">
        <f>[1]!s_west_maxnetprofit($A1163,YEAR($B$1),$B$1,180)</f>
        <v>624000000</v>
      </c>
      <c r="W1163">
        <f>[1]!s_west_minnetprofit($A1163,YEAR($B$1),$B$1,180)</f>
        <v>551000000</v>
      </c>
      <c r="X1163">
        <f>[1]!s_west_netprofit($A1163,YEAR($B$1)+1,$B$1,180)</f>
        <v>674277333</v>
      </c>
      <c r="Y1163">
        <f>[1]!s_west_eps($A1163,YEAR($B$1)+1,$B$1,180)</f>
        <v>1.5075000524520901</v>
      </c>
      <c r="Z1163">
        <f>[1]!s_west_instnum_np($A1163,YEAR($B$1)+1,$B$1,180)</f>
        <v>15</v>
      </c>
      <c r="AA1163">
        <f>[1]!s_west_stdnetprofit($A1163,YEAR($B$1)+1,$B$1,180)</f>
        <v>30586833</v>
      </c>
      <c r="AB1163">
        <f>[1]!s_west_mediannetprofit($A1163,YEAR($B$1)+1,$B$1,180)</f>
        <v>671000000</v>
      </c>
      <c r="AC1163">
        <f>[1]!s_west_maxnetprofit($A1163,YEAR($B$1)+1,$B$1,180)</f>
        <v>733000000</v>
      </c>
      <c r="AD1163">
        <f>[1]!s_west_minnetprofit($A1163,YEAR($B$1)+1,$B$1,180)</f>
        <v>618000000</v>
      </c>
      <c r="AE1163">
        <f>[1]!s_west_avgroe($A1163,YEAR($B$1),$B$1,180)</f>
        <v>12.529299736022899</v>
      </c>
      <c r="AF1163">
        <f>IFERROR([1]!s_info_indexweight($A1163,$B$1,"000016.SH"),"")</f>
        <v>0</v>
      </c>
      <c r="AG1163">
        <f>IFERROR([1]!s_info_indexweight($A1163,$B$1,"000300.SH"),"")</f>
        <v>0</v>
      </c>
      <c r="AH1163">
        <f>IFERROR([1]!s_info_indexweight($A1163,$B$1,"000905.SH"),"")</f>
        <v>0.111</v>
      </c>
      <c r="AI1163">
        <f>IFERROR([1]!s_info_indexweight($A1163,$B$1,"000852.SH"),"")</f>
        <v>0</v>
      </c>
    </row>
    <row r="1164" spans="1:35">
      <c r="A1164" t="s">
        <v>1196</v>
      </c>
      <c r="B1164">
        <f>[1]!s_dq_close($A1164,$B$1,3)</f>
        <v>20.81</v>
      </c>
      <c r="C1164">
        <f>[1]!s_dq_volume($A1164,$B$1)</f>
        <v>3405937</v>
      </c>
      <c r="D1164">
        <f>[1]!s_dq_amount($A1164,$B$1)</f>
        <v>71185500</v>
      </c>
      <c r="E1164">
        <f>[1]!s_dq_turn($A1164,$B$1)</f>
        <v>0.479284570424449</v>
      </c>
      <c r="F1164">
        <f>[1]!S_VAL_MV($A1164,$B$1)</f>
        <v>14788197522.66</v>
      </c>
      <c r="G1164">
        <f>[1]!s_val_ev($A1164,$B$1)</f>
        <v>14788197522.66</v>
      </c>
      <c r="H1164">
        <f>[1]!s_val_ev1($A1164,$B$1)</f>
        <v>15526083815.73</v>
      </c>
      <c r="I1164">
        <f>IFERROR([1]!s_mq_amount($A1164,$B$1),"")</f>
        <v>165245624</v>
      </c>
      <c r="J1164">
        <f>[1]!s_val_pe_ttm($A1164,$B$1)</f>
        <v>128.434494018555</v>
      </c>
      <c r="K1164">
        <f>[1]!s_val_pb_lf($A1164,$B$1)</f>
        <v>1.8028763532638501</v>
      </c>
      <c r="L1164">
        <f>[1]!s_val_dividendyield2($A1164,$B$1)</f>
        <v>0.61989428159538695</v>
      </c>
      <c r="M1164">
        <f>[1]!s_val_evtoebitda($A1164,$B$1)</f>
        <v>44.437501760340702</v>
      </c>
      <c r="N1164">
        <f>[1]!s_risk_betar24($A1164,$B$1)</f>
        <v>1.11629998683929</v>
      </c>
      <c r="O1164">
        <f>[1]!s_profitnotice_changeratio($A1164,$B$1)</f>
        <v>0</v>
      </c>
      <c r="P1164">
        <f>IFERROR([1]!i_pq_pctchange($A1164,TEXT(DATE(YEAR($B$1),1,1),"yyyy-mm-dd"),$B$1),"")</f>
        <v>-23.701633632985299</v>
      </c>
      <c r="Q1164">
        <f>[1]!s_west_netprofit($A1164,YEAR($B$1),$B$1,180)</f>
        <v>215646667</v>
      </c>
      <c r="R1164">
        <f>[1]!s_west_eps($A1164,YEAR($B$1),$B$1,180)</f>
        <v>0.30340000987052901</v>
      </c>
      <c r="S1164">
        <f>[1]!s_west_instnum_np($A1164,YEAR($B$1),$B$1,180)</f>
        <v>3</v>
      </c>
      <c r="T1164">
        <f>[1]!s_west_stdnetprofit($A1164,YEAR($B$1),$B$1,180)</f>
        <v>63766249</v>
      </c>
      <c r="U1164">
        <f>[1]!s_west_mediannetprofit($A1164,YEAR($B$1),$B$1,180)</f>
        <v>233000000</v>
      </c>
      <c r="V1164">
        <f>[1]!s_west_maxnetprofit($A1164,YEAR($B$1),$B$1,180)</f>
        <v>268940000</v>
      </c>
      <c r="W1164">
        <f>[1]!s_west_minnetprofit($A1164,YEAR($B$1),$B$1,180)</f>
        <v>145000000</v>
      </c>
      <c r="X1164">
        <f>[1]!s_west_netprofit($A1164,YEAR($B$1)+1,$B$1,180)</f>
        <v>278306667</v>
      </c>
      <c r="Y1164">
        <f>[1]!s_west_eps($A1164,YEAR($B$1)+1,$B$1,180)</f>
        <v>0.39160001277923601</v>
      </c>
      <c r="Z1164">
        <f>[1]!s_west_instnum_np($A1164,YEAR($B$1)+1,$B$1,180)</f>
        <v>3</v>
      </c>
      <c r="AA1164">
        <f>[1]!s_west_stdnetprofit($A1164,YEAR($B$1)+1,$B$1,180)</f>
        <v>96662931</v>
      </c>
      <c r="AB1164">
        <f>[1]!s_west_mediannetprofit($A1164,YEAR($B$1)+1,$B$1,180)</f>
        <v>302000000</v>
      </c>
      <c r="AC1164">
        <f>[1]!s_west_maxnetprofit($A1164,YEAR($B$1)+1,$B$1,180)</f>
        <v>360920000</v>
      </c>
      <c r="AD1164">
        <f>[1]!s_west_minnetprofit($A1164,YEAR($B$1)+1,$B$1,180)</f>
        <v>172000000</v>
      </c>
      <c r="AE1164">
        <f>[1]!s_west_avgroe($A1164,YEAR($B$1),$B$1,180)</f>
        <v>2.6767001152038601</v>
      </c>
      <c r="AF1164">
        <f>IFERROR([1]!s_info_indexweight($A1164,$B$1,"000016.SH"),"")</f>
        <v>0</v>
      </c>
      <c r="AG1164">
        <f>IFERROR([1]!s_info_indexweight($A1164,$B$1,"000300.SH"),"")</f>
        <v>0</v>
      </c>
      <c r="AH1164">
        <f>IFERROR([1]!s_info_indexweight($A1164,$B$1,"000905.SH"),"")</f>
        <v>5.5E-2</v>
      </c>
      <c r="AI1164">
        <f>IFERROR([1]!s_info_indexweight($A1164,$B$1,"000852.SH"),"")</f>
        <v>0</v>
      </c>
    </row>
    <row r="1165" spans="1:35">
      <c r="A1165" t="s">
        <v>1197</v>
      </c>
      <c r="B1165">
        <f>[1]!s_dq_close($A1165,$B$1,3)</f>
        <v>14.1</v>
      </c>
      <c r="C1165">
        <f>[1]!s_dq_volume($A1165,$B$1)</f>
        <v>16923300</v>
      </c>
      <c r="D1165">
        <f>[1]!s_dq_amount($A1165,$B$1)</f>
        <v>238674253</v>
      </c>
      <c r="E1165">
        <f>[1]!s_dq_turn($A1165,$B$1)</f>
        <v>1.0900717382605201</v>
      </c>
      <c r="F1165">
        <f>[1]!S_VAL_MV($A1165,$B$1)</f>
        <v>21890167557.299999</v>
      </c>
      <c r="G1165">
        <f>[1]!s_val_ev($A1165,$B$1)</f>
        <v>21890167557.299999</v>
      </c>
      <c r="H1165">
        <f>[1]!s_val_ev1($A1165,$B$1)</f>
        <v>25798344780.5</v>
      </c>
      <c r="I1165">
        <f>IFERROR([1]!s_mq_amount($A1165,$B$1),"")</f>
        <v>415099317</v>
      </c>
      <c r="J1165">
        <f>[1]!s_val_pe_ttm($A1165,$B$1)</f>
        <v>38.472000122070298</v>
      </c>
      <c r="K1165">
        <f>[1]!s_val_pb_lf($A1165,$B$1)</f>
        <v>1.52721083164215</v>
      </c>
      <c r="L1165">
        <f>[1]!s_val_dividendyield2($A1165,$B$1)</f>
        <v>5.9787234042553199E-2</v>
      </c>
      <c r="M1165">
        <f>[1]!s_val_evtoebitda($A1165,$B$1)</f>
        <v>14.760289168241099</v>
      </c>
      <c r="N1165">
        <f>[1]!s_risk_betar24($A1165,$B$1)</f>
        <v>1.0970000028610201</v>
      </c>
      <c r="O1165">
        <f>[1]!s_profitnotice_changeratio($A1165,$B$1)</f>
        <v>0</v>
      </c>
      <c r="P1165">
        <f>IFERROR([1]!i_pq_pctchange($A1165,TEXT(DATE(YEAR($B$1),1,1),"yyyy-mm-dd"),$B$1),"")</f>
        <v>-26.360353280870498</v>
      </c>
      <c r="Q1165">
        <f>[1]!s_west_netprofit($A1165,YEAR($B$1),$B$1,180)</f>
        <v>744500000</v>
      </c>
      <c r="R1165">
        <f>[1]!s_west_eps($A1165,YEAR($B$1),$B$1,180)</f>
        <v>0.47960001230239901</v>
      </c>
      <c r="S1165">
        <f>[1]!s_west_instnum_np($A1165,YEAR($B$1),$B$1,180)</f>
        <v>2</v>
      </c>
      <c r="T1165">
        <f>[1]!s_west_stdnetprofit($A1165,YEAR($B$1),$B$1,180)</f>
        <v>26162951</v>
      </c>
      <c r="U1165">
        <f>[1]!s_west_mediannetprofit($A1165,YEAR($B$1),$B$1,180)</f>
        <v>744500000</v>
      </c>
      <c r="V1165">
        <f>[1]!s_west_maxnetprofit($A1165,YEAR($B$1),$B$1,180)</f>
        <v>763000000</v>
      </c>
      <c r="W1165">
        <f>[1]!s_west_minnetprofit($A1165,YEAR($B$1),$B$1,180)</f>
        <v>726000000</v>
      </c>
      <c r="X1165">
        <f>[1]!s_west_netprofit($A1165,YEAR($B$1)+1,$B$1,180)</f>
        <v>913500000</v>
      </c>
      <c r="Y1165">
        <f>[1]!s_west_eps($A1165,YEAR($B$1)+1,$B$1,180)</f>
        <v>0.58840000629425004</v>
      </c>
      <c r="Z1165">
        <f>[1]!s_west_instnum_np($A1165,YEAR($B$1)+1,$B$1,180)</f>
        <v>2</v>
      </c>
      <c r="AA1165">
        <f>[1]!s_west_stdnetprofit($A1165,YEAR($B$1)+1,$B$1,180)</f>
        <v>92630988</v>
      </c>
      <c r="AB1165">
        <f>[1]!s_west_mediannetprofit($A1165,YEAR($B$1)+1,$B$1,180)</f>
        <v>913500000</v>
      </c>
      <c r="AC1165">
        <f>[1]!s_west_maxnetprofit($A1165,YEAR($B$1)+1,$B$1,180)</f>
        <v>979000000</v>
      </c>
      <c r="AD1165">
        <f>[1]!s_west_minnetprofit($A1165,YEAR($B$1)+1,$B$1,180)</f>
        <v>848000000</v>
      </c>
      <c r="AE1165">
        <f>[1]!s_west_avgroe($A1165,YEAR($B$1),$B$1,180)</f>
        <v>5.0999999046325701</v>
      </c>
      <c r="AF1165">
        <f>IFERROR([1]!s_info_indexweight($A1165,$B$1,"000016.SH"),"")</f>
        <v>0</v>
      </c>
      <c r="AG1165">
        <f>IFERROR([1]!s_info_indexweight($A1165,$B$1,"000300.SH"),"")</f>
        <v>0</v>
      </c>
      <c r="AH1165">
        <f>IFERROR([1]!s_info_indexweight($A1165,$B$1,"000905.SH"),"")</f>
        <v>0.14899999999999999</v>
      </c>
      <c r="AI1165">
        <f>IFERROR([1]!s_info_indexweight($A1165,$B$1,"000852.SH"),"")</f>
        <v>0</v>
      </c>
    </row>
    <row r="1166" spans="1:35">
      <c r="A1166" t="s">
        <v>1198</v>
      </c>
      <c r="B1166">
        <f>[1]!s_dq_close($A1166,$B$1,3)</f>
        <v>14.84</v>
      </c>
      <c r="C1166">
        <f>[1]!s_dq_volume($A1166,$B$1)</f>
        <v>5295338</v>
      </c>
      <c r="D1166">
        <f>[1]!s_dq_amount($A1166,$B$1)</f>
        <v>79159433</v>
      </c>
      <c r="E1166">
        <f>[1]!s_dq_turn($A1166,$B$1)</f>
        <v>1.0818046653882101</v>
      </c>
      <c r="F1166">
        <f>[1]!S_VAL_MV($A1166,$B$1)</f>
        <v>7264048532.4399996</v>
      </c>
      <c r="G1166">
        <f>[1]!s_val_ev($A1166,$B$1)</f>
        <v>7264048532.4399996</v>
      </c>
      <c r="H1166">
        <f>[1]!s_val_ev1($A1166,$B$1)</f>
        <v>7307190230.6599998</v>
      </c>
      <c r="I1166">
        <f>IFERROR([1]!s_mq_amount($A1166,$B$1),"")</f>
        <v>167034475</v>
      </c>
      <c r="J1166">
        <f>[1]!s_val_pe_ttm($A1166,$B$1)</f>
        <v>109.73337554931599</v>
      </c>
      <c r="K1166">
        <f>[1]!s_val_pb_lf($A1166,$B$1)</f>
        <v>4.2744617462158203</v>
      </c>
      <c r="L1166">
        <f>[1]!s_val_dividendyield2($A1166,$B$1)</f>
        <v>0</v>
      </c>
      <c r="M1166">
        <f>[1]!s_val_evtoebitda($A1166,$B$1)</f>
        <v>45.407467533772298</v>
      </c>
      <c r="N1166">
        <f>[1]!s_risk_betar24($A1166,$B$1)</f>
        <v>1.2209000587463399</v>
      </c>
      <c r="O1166">
        <f>[1]!s_profitnotice_changeratio($A1166,$B$1)</f>
        <v>0</v>
      </c>
      <c r="P1166">
        <f>IFERROR([1]!i_pq_pctchange($A1166,TEXT(DATE(YEAR($B$1),1,1),"yyyy-mm-dd"),$B$1),"")</f>
        <v>-17.4638487208009</v>
      </c>
      <c r="Q1166">
        <f>[1]!s_west_netprofit($A1166,YEAR($B$1),$B$1,180)</f>
        <v>122500000</v>
      </c>
      <c r="R1166">
        <f>[1]!s_west_eps($A1166,YEAR($B$1),$B$1,180)</f>
        <v>0.25029999017715499</v>
      </c>
      <c r="S1166">
        <f>[1]!s_west_instnum_np($A1166,YEAR($B$1),$B$1,180)</f>
        <v>2</v>
      </c>
      <c r="T1166">
        <f>[1]!s_west_stdnetprofit($A1166,YEAR($B$1),$B$1,180)</f>
        <v>12020815</v>
      </c>
      <c r="U1166">
        <f>[1]!s_west_mediannetprofit($A1166,YEAR($B$1),$B$1,180)</f>
        <v>122500000</v>
      </c>
      <c r="V1166">
        <f>[1]!s_west_maxnetprofit($A1166,YEAR($B$1),$B$1,180)</f>
        <v>131000000</v>
      </c>
      <c r="W1166">
        <f>[1]!s_west_minnetprofit($A1166,YEAR($B$1),$B$1,180)</f>
        <v>114000000</v>
      </c>
      <c r="X1166">
        <f>[1]!s_west_netprofit($A1166,YEAR($B$1)+1,$B$1,180)</f>
        <v>149000000</v>
      </c>
      <c r="Y1166">
        <f>[1]!s_west_eps($A1166,YEAR($B$1)+1,$B$1,180)</f>
        <v>0.30439999699592601</v>
      </c>
      <c r="Z1166">
        <f>[1]!s_west_instnum_np($A1166,YEAR($B$1)+1,$B$1,180)</f>
        <v>2</v>
      </c>
      <c r="AA1166">
        <f>[1]!s_west_stdnetprofit($A1166,YEAR($B$1)+1,$B$1,180)</f>
        <v>11313708</v>
      </c>
      <c r="AB1166">
        <f>[1]!s_west_mediannetprofit($A1166,YEAR($B$1)+1,$B$1,180)</f>
        <v>149000000</v>
      </c>
      <c r="AC1166">
        <f>[1]!s_west_maxnetprofit($A1166,YEAR($B$1)+1,$B$1,180)</f>
        <v>157000000</v>
      </c>
      <c r="AD1166">
        <f>[1]!s_west_minnetprofit($A1166,YEAR($B$1)+1,$B$1,180)</f>
        <v>141000000</v>
      </c>
      <c r="AE1166">
        <f>[1]!s_west_avgroe($A1166,YEAR($B$1),$B$1,180)</f>
        <v>6.9800000190734899</v>
      </c>
      <c r="AF1166">
        <f>IFERROR([1]!s_info_indexweight($A1166,$B$1,"000016.SH"),"")</f>
        <v>0</v>
      </c>
      <c r="AG1166">
        <f>IFERROR([1]!s_info_indexweight($A1166,$B$1,"000300.SH"),"")</f>
        <v>0</v>
      </c>
      <c r="AH1166">
        <f>IFERROR([1]!s_info_indexweight($A1166,$B$1,"000905.SH"),"")</f>
        <v>0</v>
      </c>
      <c r="AI1166">
        <f>IFERROR([1]!s_info_indexweight($A1166,$B$1,"000852.SH"),"")</f>
        <v>0.08</v>
      </c>
    </row>
    <row r="1167" spans="1:35">
      <c r="A1167" t="s">
        <v>1199</v>
      </c>
      <c r="B1167">
        <f>[1]!s_dq_close($A1167,$B$1,3)</f>
        <v>16.14</v>
      </c>
      <c r="C1167">
        <f>[1]!s_dq_volume($A1167,$B$1)</f>
        <v>25492746</v>
      </c>
      <c r="D1167">
        <f>[1]!s_dq_amount($A1167,$B$1)</f>
        <v>416254768</v>
      </c>
      <c r="E1167">
        <f>[1]!s_dq_turn($A1167,$B$1)</f>
        <v>2.6789720347810801</v>
      </c>
      <c r="F1167">
        <f>[1]!S_VAL_MV($A1167,$B$1)</f>
        <v>15358612001.1</v>
      </c>
      <c r="G1167">
        <f>[1]!s_val_ev($A1167,$B$1)</f>
        <v>15358612001.1</v>
      </c>
      <c r="H1167">
        <f>[1]!s_val_ev1($A1167,$B$1)</f>
        <v>18406146447.990002</v>
      </c>
      <c r="I1167">
        <f>IFERROR([1]!s_mq_amount($A1167,$B$1),"")</f>
        <v>905502400</v>
      </c>
      <c r="J1167">
        <f>[1]!s_val_pe_ttm($A1167,$B$1)</f>
        <v>-26.880336761474599</v>
      </c>
      <c r="K1167">
        <f>[1]!s_val_pb_lf($A1167,$B$1)</f>
        <v>3.6229672431945801</v>
      </c>
      <c r="L1167">
        <f>[1]!s_val_dividendyield2($A1167,$B$1)</f>
        <v>6.1957868649318501E-2</v>
      </c>
      <c r="M1167">
        <f>[1]!s_val_evtoebitda($A1167,$B$1)</f>
        <v>-42.556115158856599</v>
      </c>
      <c r="N1167">
        <f>[1]!s_risk_betar24($A1167,$B$1)</f>
        <v>1.0332000255584699</v>
      </c>
      <c r="O1167">
        <f>[1]!s_profitnotice_changeratio($A1167,$B$1)</f>
        <v>0</v>
      </c>
      <c r="P1167">
        <f>IFERROR([1]!i_pq_pctchange($A1167,TEXT(DATE(YEAR($B$1),1,1),"yyyy-mm-dd"),$B$1),"")</f>
        <v>30.266343825665899</v>
      </c>
      <c r="Q1167">
        <f>[1]!s_west_netprofit($A1167,YEAR($B$1),$B$1,180)</f>
        <v>0</v>
      </c>
      <c r="R1167">
        <f>[1]!s_west_eps($A1167,YEAR($B$1),$B$1,180)</f>
        <v>0</v>
      </c>
      <c r="S1167">
        <f>[1]!s_west_instnum_np($A1167,YEAR($B$1),$B$1,180)</f>
        <v>0</v>
      </c>
      <c r="T1167">
        <f>[1]!s_west_stdnetprofit($A1167,YEAR($B$1),$B$1,180)</f>
        <v>0</v>
      </c>
      <c r="U1167">
        <f>[1]!s_west_mediannetprofit($A1167,YEAR($B$1),$B$1,180)</f>
        <v>0</v>
      </c>
      <c r="V1167">
        <f>[1]!s_west_maxnetprofit($A1167,YEAR($B$1),$B$1,180)</f>
        <v>0</v>
      </c>
      <c r="W1167">
        <f>[1]!s_west_minnetprofit($A1167,YEAR($B$1),$B$1,180)</f>
        <v>0</v>
      </c>
      <c r="X1167">
        <f>[1]!s_west_netprofit($A1167,YEAR($B$1)+1,$B$1,180)</f>
        <v>0</v>
      </c>
      <c r="Y1167">
        <f>[1]!s_west_eps($A1167,YEAR($B$1)+1,$B$1,180)</f>
        <v>0</v>
      </c>
      <c r="Z1167">
        <f>[1]!s_west_instnum_np($A1167,YEAR($B$1)+1,$B$1,180)</f>
        <v>0</v>
      </c>
      <c r="AA1167">
        <f>[1]!s_west_stdnetprofit($A1167,YEAR($B$1)+1,$B$1,180)</f>
        <v>0</v>
      </c>
      <c r="AB1167">
        <f>[1]!s_west_mediannetprofit($A1167,YEAR($B$1)+1,$B$1,180)</f>
        <v>0</v>
      </c>
      <c r="AC1167">
        <f>[1]!s_west_maxnetprofit($A1167,YEAR($B$1)+1,$B$1,180)</f>
        <v>0</v>
      </c>
      <c r="AD1167">
        <f>[1]!s_west_minnetprofit($A1167,YEAR($B$1)+1,$B$1,180)</f>
        <v>0</v>
      </c>
      <c r="AE1167">
        <f>[1]!s_west_avgroe($A1167,YEAR($B$1),$B$1,180)</f>
        <v>0</v>
      </c>
      <c r="AF1167">
        <f>IFERROR([1]!s_info_indexweight($A1167,$B$1,"000016.SH"),"")</f>
        <v>0</v>
      </c>
      <c r="AG1167">
        <f>IFERROR([1]!s_info_indexweight($A1167,$B$1,"000300.SH"),"")</f>
        <v>0</v>
      </c>
      <c r="AH1167">
        <f>IFERROR([1]!s_info_indexweight($A1167,$B$1,"000905.SH"),"")</f>
        <v>0</v>
      </c>
      <c r="AI1167">
        <f>IFERROR([1]!s_info_indexweight($A1167,$B$1,"000852.SH"),"")</f>
        <v>0.10299999999999999</v>
      </c>
    </row>
    <row r="1168" spans="1:35">
      <c r="A1168" t="s">
        <v>1200</v>
      </c>
      <c r="B1168">
        <f>[1]!s_dq_close($A1168,$B$1,3)</f>
        <v>14.73</v>
      </c>
      <c r="C1168">
        <f>[1]!s_dq_volume($A1168,$B$1)</f>
        <v>16643422</v>
      </c>
      <c r="D1168">
        <f>[1]!s_dq_amount($A1168,$B$1)</f>
        <v>243686976</v>
      </c>
      <c r="E1168">
        <f>[1]!s_dq_turn($A1168,$B$1)</f>
        <v>1.74094360730085</v>
      </c>
      <c r="F1168">
        <f>[1]!S_VAL_MV($A1168,$B$1)</f>
        <v>18500880942.720001</v>
      </c>
      <c r="G1168">
        <f>[1]!s_val_ev($A1168,$B$1)</f>
        <v>15014679102.719999</v>
      </c>
      <c r="H1168">
        <f>[1]!s_val_ev1($A1168,$B$1)</f>
        <v>15111326275.200001</v>
      </c>
      <c r="I1168">
        <f>IFERROR([1]!s_mq_amount($A1168,$B$1),"")</f>
        <v>443661219</v>
      </c>
      <c r="J1168">
        <f>[1]!s_val_pe_ttm($A1168,$B$1)</f>
        <v>40.453384399414098</v>
      </c>
      <c r="K1168">
        <f>[1]!s_val_pb_lf($A1168,$B$1)</f>
        <v>4.8440423011779803</v>
      </c>
      <c r="L1168">
        <f>[1]!s_val_dividendyield2($A1168,$B$1)</f>
        <v>0.414120841819416</v>
      </c>
      <c r="M1168">
        <f>[1]!s_val_evtoebitda($A1168,$B$1)</f>
        <v>31.5667584628825</v>
      </c>
      <c r="N1168">
        <f>[1]!s_risk_betar24($A1168,$B$1)</f>
        <v>1.72780001163483</v>
      </c>
      <c r="O1168">
        <f>[1]!s_profitnotice_changeratio($A1168,$B$1)</f>
        <v>0</v>
      </c>
      <c r="P1168">
        <f>IFERROR([1]!i_pq_pctchange($A1168,TEXT(DATE(YEAR($B$1),1,1),"yyyy-mm-dd"),$B$1),"")</f>
        <v>-10.7272727272727</v>
      </c>
      <c r="Q1168">
        <f>[1]!s_west_netprofit($A1168,YEAR($B$1),$B$1,180)</f>
        <v>0</v>
      </c>
      <c r="R1168">
        <f>[1]!s_west_eps($A1168,YEAR($B$1),$B$1,180)</f>
        <v>0</v>
      </c>
      <c r="S1168">
        <f>[1]!s_west_instnum_np($A1168,YEAR($B$1),$B$1,180)</f>
        <v>0</v>
      </c>
      <c r="T1168">
        <f>[1]!s_west_stdnetprofit($A1168,YEAR($B$1),$B$1,180)</f>
        <v>0</v>
      </c>
      <c r="U1168">
        <f>[1]!s_west_mediannetprofit($A1168,YEAR($B$1),$B$1,180)</f>
        <v>0</v>
      </c>
      <c r="V1168">
        <f>[1]!s_west_maxnetprofit($A1168,YEAR($B$1),$B$1,180)</f>
        <v>0</v>
      </c>
      <c r="W1168">
        <f>[1]!s_west_minnetprofit($A1168,YEAR($B$1),$B$1,180)</f>
        <v>0</v>
      </c>
      <c r="X1168">
        <f>[1]!s_west_netprofit($A1168,YEAR($B$1)+1,$B$1,180)</f>
        <v>0</v>
      </c>
      <c r="Y1168">
        <f>[1]!s_west_eps($A1168,YEAR($B$1)+1,$B$1,180)</f>
        <v>0</v>
      </c>
      <c r="Z1168">
        <f>[1]!s_west_instnum_np($A1168,YEAR($B$1)+1,$B$1,180)</f>
        <v>0</v>
      </c>
      <c r="AA1168">
        <f>[1]!s_west_stdnetprofit($A1168,YEAR($B$1)+1,$B$1,180)</f>
        <v>0</v>
      </c>
      <c r="AB1168">
        <f>[1]!s_west_mediannetprofit($A1168,YEAR($B$1)+1,$B$1,180)</f>
        <v>0</v>
      </c>
      <c r="AC1168">
        <f>[1]!s_west_maxnetprofit($A1168,YEAR($B$1)+1,$B$1,180)</f>
        <v>0</v>
      </c>
      <c r="AD1168">
        <f>[1]!s_west_minnetprofit($A1168,YEAR($B$1)+1,$B$1,180)</f>
        <v>0</v>
      </c>
      <c r="AE1168">
        <f>[1]!s_west_avgroe($A1168,YEAR($B$1),$B$1,180)</f>
        <v>0</v>
      </c>
      <c r="AF1168">
        <f>IFERROR([1]!s_info_indexweight($A1168,$B$1,"000016.SH"),"")</f>
        <v>0</v>
      </c>
      <c r="AG1168">
        <f>IFERROR([1]!s_info_indexweight($A1168,$B$1,"000300.SH"),"")</f>
        <v>0</v>
      </c>
      <c r="AH1168">
        <f>IFERROR([1]!s_info_indexweight($A1168,$B$1,"000905.SH"),"")</f>
        <v>0</v>
      </c>
      <c r="AI1168">
        <f>IFERROR([1]!s_info_indexweight($A1168,$B$1,"000852.SH"),"")</f>
        <v>7.4999999999999997E-2</v>
      </c>
    </row>
    <row r="1169" spans="1:35">
      <c r="A1169" t="s">
        <v>1201</v>
      </c>
      <c r="B1169">
        <f>[1]!s_dq_close($A1169,$B$1,3)</f>
        <v>2.81</v>
      </c>
      <c r="C1169">
        <f>[1]!s_dq_volume($A1169,$B$1)</f>
        <v>55387667</v>
      </c>
      <c r="D1169">
        <f>[1]!s_dq_amount($A1169,$B$1)</f>
        <v>157474708</v>
      </c>
      <c r="E1169">
        <f>[1]!s_dq_turn($A1169,$B$1)</f>
        <v>1.76076897178881</v>
      </c>
      <c r="F1169">
        <f>[1]!S_VAL_MV($A1169,$B$1)</f>
        <v>8947102238.6900005</v>
      </c>
      <c r="G1169">
        <f>[1]!s_val_ev($A1169,$B$1)</f>
        <v>8947102238.6900005</v>
      </c>
      <c r="H1169">
        <f>[1]!s_val_ev1($A1169,$B$1)</f>
        <v>11539333670.9</v>
      </c>
      <c r="I1169">
        <f>IFERROR([1]!s_mq_amount($A1169,$B$1),"")</f>
        <v>308452036</v>
      </c>
      <c r="J1169">
        <f>[1]!s_val_pe_ttm($A1169,$B$1)</f>
        <v>-12.807276725769</v>
      </c>
      <c r="K1169">
        <f>[1]!s_val_pb_lf($A1169,$B$1)</f>
        <v>0.35223016142845198</v>
      </c>
      <c r="L1169">
        <f>[1]!s_val_dividendyield2($A1169,$B$1)</f>
        <v>0.35570646943517797</v>
      </c>
      <c r="M1169">
        <f>[1]!s_val_evtoebitda($A1169,$B$1)</f>
        <v>6.1434967147063304</v>
      </c>
      <c r="N1169">
        <f>[1]!s_risk_betar24($A1169,$B$1)</f>
        <v>0.91500002145767201</v>
      </c>
      <c r="O1169">
        <f>[1]!s_profitnotice_changeratio($A1169,$B$1)</f>
        <v>0</v>
      </c>
      <c r="P1169">
        <f>IFERROR([1]!i_pq_pctchange($A1169,TEXT(DATE(YEAR($B$1),1,1),"yyyy-mm-dd"),$B$1),"")</f>
        <v>-27.577319587628899</v>
      </c>
      <c r="Q1169">
        <f>[1]!s_west_netprofit($A1169,YEAR($B$1),$B$1,180)</f>
        <v>580000000</v>
      </c>
      <c r="R1169">
        <f>[1]!s_west_eps($A1169,YEAR($B$1),$B$1,180)</f>
        <v>0.18219999969005601</v>
      </c>
      <c r="S1169">
        <f>[1]!s_west_instnum_np($A1169,YEAR($B$1),$B$1,180)</f>
        <v>1</v>
      </c>
      <c r="T1169">
        <f>[1]!s_west_stdnetprofit($A1169,YEAR($B$1),$B$1,180)</f>
        <v>0</v>
      </c>
      <c r="U1169">
        <f>[1]!s_west_mediannetprofit($A1169,YEAR($B$1),$B$1,180)</f>
        <v>580000000</v>
      </c>
      <c r="V1169">
        <f>[1]!s_west_maxnetprofit($A1169,YEAR($B$1),$B$1,180)</f>
        <v>580000000</v>
      </c>
      <c r="W1169">
        <f>[1]!s_west_minnetprofit($A1169,YEAR($B$1),$B$1,180)</f>
        <v>580000000</v>
      </c>
      <c r="X1169">
        <f>[1]!s_west_netprofit($A1169,YEAR($B$1)+1,$B$1,180)</f>
        <v>674000000</v>
      </c>
      <c r="Y1169">
        <f>[1]!s_west_eps($A1169,YEAR($B$1)+1,$B$1,180)</f>
        <v>0.21170000731944999</v>
      </c>
      <c r="Z1169">
        <f>[1]!s_west_instnum_np($A1169,YEAR($B$1)+1,$B$1,180)</f>
        <v>1</v>
      </c>
      <c r="AA1169">
        <f>[1]!s_west_stdnetprofit($A1169,YEAR($B$1)+1,$B$1,180)</f>
        <v>0</v>
      </c>
      <c r="AB1169">
        <f>[1]!s_west_mediannetprofit($A1169,YEAR($B$1)+1,$B$1,180)</f>
        <v>674000000</v>
      </c>
      <c r="AC1169">
        <f>[1]!s_west_maxnetprofit($A1169,YEAR($B$1)+1,$B$1,180)</f>
        <v>674000000</v>
      </c>
      <c r="AD1169">
        <f>[1]!s_west_minnetprofit($A1169,YEAR($B$1)+1,$B$1,180)</f>
        <v>674000000</v>
      </c>
      <c r="AE1169">
        <f>[1]!s_west_avgroe($A1169,YEAR($B$1),$B$1,180)</f>
        <v>2.2000000476837198</v>
      </c>
      <c r="AF1169">
        <f>IFERROR([1]!s_info_indexweight($A1169,$B$1,"000016.SH"),"")</f>
        <v>0</v>
      </c>
      <c r="AG1169">
        <f>IFERROR([1]!s_info_indexweight($A1169,$B$1,"000300.SH"),"")</f>
        <v>0</v>
      </c>
      <c r="AH1169">
        <f>IFERROR([1]!s_info_indexweight($A1169,$B$1,"000905.SH"),"")</f>
        <v>0</v>
      </c>
      <c r="AI1169">
        <f>IFERROR([1]!s_info_indexweight($A1169,$B$1,"000852.SH"),"")</f>
        <v>5.8000000000000003E-2</v>
      </c>
    </row>
    <row r="1170" spans="1:35">
      <c r="A1170" t="s">
        <v>1202</v>
      </c>
      <c r="B1170">
        <f>[1]!s_dq_close($A1170,$B$1,3)</f>
        <v>21.4</v>
      </c>
      <c r="C1170">
        <f>[1]!s_dq_volume($A1170,$B$1)</f>
        <v>28657114</v>
      </c>
      <c r="D1170">
        <f>[1]!s_dq_amount($A1170,$B$1)</f>
        <v>614079998</v>
      </c>
      <c r="E1170">
        <f>[1]!s_dq_turn($A1170,$B$1)</f>
        <v>3.8499034311782201</v>
      </c>
      <c r="F1170">
        <f>[1]!S_VAL_MV($A1170,$B$1)</f>
        <v>15929288891.6</v>
      </c>
      <c r="G1170">
        <f>[1]!s_val_ev($A1170,$B$1)</f>
        <v>15929288891.6</v>
      </c>
      <c r="H1170">
        <f>[1]!s_val_ev1($A1170,$B$1)</f>
        <v>19902476919.459999</v>
      </c>
      <c r="I1170">
        <f>IFERROR([1]!s_mq_amount($A1170,$B$1),"")</f>
        <v>974941482</v>
      </c>
      <c r="J1170">
        <f>[1]!s_val_pe_ttm($A1170,$B$1)</f>
        <v>95.403251647949205</v>
      </c>
      <c r="K1170">
        <f>[1]!s_val_pb_lf($A1170,$B$1)</f>
        <v>3.6192274093627899</v>
      </c>
      <c r="L1170">
        <f>[1]!s_val_dividendyield2($A1170,$B$1)</f>
        <v>0.32710280373831802</v>
      </c>
      <c r="M1170">
        <f>[1]!s_val_evtoebitda($A1170,$B$1)</f>
        <v>55.822270715940199</v>
      </c>
      <c r="N1170">
        <f>[1]!s_risk_betar24($A1170,$B$1)</f>
        <v>1.682000041008</v>
      </c>
      <c r="O1170">
        <f>[1]!s_profitnotice_changeratio($A1170,$B$1)</f>
        <v>0</v>
      </c>
      <c r="P1170">
        <f>IFERROR([1]!i_pq_pctchange($A1170,TEXT(DATE(YEAR($B$1),1,1),"yyyy-mm-dd"),$B$1),"")</f>
        <v>-13.4654266073595</v>
      </c>
      <c r="Q1170">
        <f>[1]!s_west_netprofit($A1170,YEAR($B$1),$B$1,180)</f>
        <v>0</v>
      </c>
      <c r="R1170">
        <f>[1]!s_west_eps($A1170,YEAR($B$1),$B$1,180)</f>
        <v>0</v>
      </c>
      <c r="S1170">
        <f>[1]!s_west_instnum_np($A1170,YEAR($B$1),$B$1,180)</f>
        <v>0</v>
      </c>
      <c r="T1170">
        <f>[1]!s_west_stdnetprofit($A1170,YEAR($B$1),$B$1,180)</f>
        <v>0</v>
      </c>
      <c r="U1170">
        <f>[1]!s_west_mediannetprofit($A1170,YEAR($B$1),$B$1,180)</f>
        <v>0</v>
      </c>
      <c r="V1170">
        <f>[1]!s_west_maxnetprofit($A1170,YEAR($B$1),$B$1,180)</f>
        <v>0</v>
      </c>
      <c r="W1170">
        <f>[1]!s_west_minnetprofit($A1170,YEAR($B$1),$B$1,180)</f>
        <v>0</v>
      </c>
      <c r="X1170">
        <f>[1]!s_west_netprofit($A1170,YEAR($B$1)+1,$B$1,180)</f>
        <v>0</v>
      </c>
      <c r="Y1170">
        <f>[1]!s_west_eps($A1170,YEAR($B$1)+1,$B$1,180)</f>
        <v>0</v>
      </c>
      <c r="Z1170">
        <f>[1]!s_west_instnum_np($A1170,YEAR($B$1)+1,$B$1,180)</f>
        <v>0</v>
      </c>
      <c r="AA1170">
        <f>[1]!s_west_stdnetprofit($A1170,YEAR($B$1)+1,$B$1,180)</f>
        <v>0</v>
      </c>
      <c r="AB1170">
        <f>[1]!s_west_mediannetprofit($A1170,YEAR($B$1)+1,$B$1,180)</f>
        <v>0</v>
      </c>
      <c r="AC1170">
        <f>[1]!s_west_maxnetprofit($A1170,YEAR($B$1)+1,$B$1,180)</f>
        <v>0</v>
      </c>
      <c r="AD1170">
        <f>[1]!s_west_minnetprofit($A1170,YEAR($B$1)+1,$B$1,180)</f>
        <v>0</v>
      </c>
      <c r="AE1170">
        <f>[1]!s_west_avgroe($A1170,YEAR($B$1),$B$1,180)</f>
        <v>0</v>
      </c>
      <c r="AF1170">
        <f>IFERROR([1]!s_info_indexweight($A1170,$B$1,"000016.SH"),"")</f>
        <v>0</v>
      </c>
      <c r="AG1170">
        <f>IFERROR([1]!s_info_indexweight($A1170,$B$1,"000300.SH"),"")</f>
        <v>0</v>
      </c>
      <c r="AH1170">
        <f>IFERROR([1]!s_info_indexweight($A1170,$B$1,"000905.SH"),"")</f>
        <v>0</v>
      </c>
      <c r="AI1170">
        <f>IFERROR([1]!s_info_indexweight($A1170,$B$1,"000852.SH"),"")</f>
        <v>6.8000000000000005E-2</v>
      </c>
    </row>
    <row r="1171" spans="1:35">
      <c r="A1171" t="s">
        <v>1203</v>
      </c>
      <c r="B1171">
        <f>[1]!s_dq_close($A1171,$B$1,3)</f>
        <v>4.83</v>
      </c>
      <c r="C1171">
        <f>[1]!s_dq_volume($A1171,$B$1)</f>
        <v>18454200</v>
      </c>
      <c r="D1171">
        <f>[1]!s_dq_amount($A1171,$B$1)</f>
        <v>89594822</v>
      </c>
      <c r="E1171">
        <f>[1]!s_dq_turn($A1171,$B$1)</f>
        <v>0.85039277605626495</v>
      </c>
      <c r="F1171">
        <f>[1]!S_VAL_MV($A1171,$B$1)</f>
        <v>10481484381.059999</v>
      </c>
      <c r="G1171">
        <f>[1]!s_val_ev($A1171,$B$1)</f>
        <v>10481484381.059999</v>
      </c>
      <c r="H1171">
        <f>[1]!s_val_ev1($A1171,$B$1)</f>
        <v>11722708871.379999</v>
      </c>
      <c r="I1171">
        <f>IFERROR([1]!s_mq_amount($A1171,$B$1),"")</f>
        <v>205297286</v>
      </c>
      <c r="J1171">
        <f>[1]!s_val_pe_ttm($A1171,$B$1)</f>
        <v>18.906927108764599</v>
      </c>
      <c r="K1171">
        <f>[1]!s_val_pb_lf($A1171,$B$1)</f>
        <v>0.74950170516967796</v>
      </c>
      <c r="L1171">
        <f>[1]!s_val_dividendyield2($A1171,$B$1)</f>
        <v>1.4525297664432799</v>
      </c>
      <c r="M1171">
        <f>[1]!s_val_evtoebitda($A1171,$B$1)</f>
        <v>5.8089042625738996</v>
      </c>
      <c r="N1171">
        <f>[1]!s_risk_betar24($A1171,$B$1)</f>
        <v>1.05859994888306</v>
      </c>
      <c r="O1171">
        <f>[1]!s_profitnotice_changeratio($A1171,$B$1)</f>
        <v>0</v>
      </c>
      <c r="P1171">
        <f>IFERROR([1]!i_pq_pctchange($A1171,TEXT(DATE(YEAR($B$1),1,1),"yyyy-mm-dd"),$B$1),"")</f>
        <v>-14.0569395017794</v>
      </c>
      <c r="Q1171">
        <f>[1]!s_west_netprofit($A1171,YEAR($B$1),$B$1,180)</f>
        <v>0</v>
      </c>
      <c r="R1171">
        <f>[1]!s_west_eps($A1171,YEAR($B$1),$B$1,180)</f>
        <v>0</v>
      </c>
      <c r="S1171">
        <f>[1]!s_west_instnum_np($A1171,YEAR($B$1),$B$1,180)</f>
        <v>0</v>
      </c>
      <c r="T1171">
        <f>[1]!s_west_stdnetprofit($A1171,YEAR($B$1),$B$1,180)</f>
        <v>0</v>
      </c>
      <c r="U1171">
        <f>[1]!s_west_mediannetprofit($A1171,YEAR($B$1),$B$1,180)</f>
        <v>0</v>
      </c>
      <c r="V1171">
        <f>[1]!s_west_maxnetprofit($A1171,YEAR($B$1),$B$1,180)</f>
        <v>0</v>
      </c>
      <c r="W1171">
        <f>[1]!s_west_minnetprofit($A1171,YEAR($B$1),$B$1,180)</f>
        <v>0</v>
      </c>
      <c r="X1171">
        <f>[1]!s_west_netprofit($A1171,YEAR($B$1)+1,$B$1,180)</f>
        <v>0</v>
      </c>
      <c r="Y1171">
        <f>[1]!s_west_eps($A1171,YEAR($B$1)+1,$B$1,180)</f>
        <v>0</v>
      </c>
      <c r="Z1171">
        <f>[1]!s_west_instnum_np($A1171,YEAR($B$1)+1,$B$1,180)</f>
        <v>0</v>
      </c>
      <c r="AA1171">
        <f>[1]!s_west_stdnetprofit($A1171,YEAR($B$1)+1,$B$1,180)</f>
        <v>0</v>
      </c>
      <c r="AB1171">
        <f>[1]!s_west_mediannetprofit($A1171,YEAR($B$1)+1,$B$1,180)</f>
        <v>0</v>
      </c>
      <c r="AC1171">
        <f>[1]!s_west_maxnetprofit($A1171,YEAR($B$1)+1,$B$1,180)</f>
        <v>0</v>
      </c>
      <c r="AD1171">
        <f>[1]!s_west_minnetprofit($A1171,YEAR($B$1)+1,$B$1,180)</f>
        <v>0</v>
      </c>
      <c r="AE1171">
        <f>[1]!s_west_avgroe($A1171,YEAR($B$1),$B$1,180)</f>
        <v>0</v>
      </c>
      <c r="AF1171">
        <f>IFERROR([1]!s_info_indexweight($A1171,$B$1,"000016.SH"),"")</f>
        <v>0</v>
      </c>
      <c r="AG1171">
        <f>IFERROR([1]!s_info_indexweight($A1171,$B$1,"000300.SH"),"")</f>
        <v>0</v>
      </c>
      <c r="AH1171">
        <f>IFERROR([1]!s_info_indexweight($A1171,$B$1,"000905.SH"),"")</f>
        <v>0</v>
      </c>
      <c r="AI1171">
        <f>IFERROR([1]!s_info_indexweight($A1171,$B$1,"000852.SH"),"")</f>
        <v>6.7000000000000004E-2</v>
      </c>
    </row>
    <row r="1172" spans="1:35">
      <c r="A1172" t="s">
        <v>1204</v>
      </c>
      <c r="B1172">
        <f>[1]!s_dq_close($A1172,$B$1,3)</f>
        <v>7.8</v>
      </c>
      <c r="C1172">
        <f>[1]!s_dq_volume($A1172,$B$1)</f>
        <v>8442450</v>
      </c>
      <c r="D1172">
        <f>[1]!s_dq_amount($A1172,$B$1)</f>
        <v>66296204</v>
      </c>
      <c r="E1172">
        <f>[1]!s_dq_turn($A1172,$B$1)</f>
        <v>0.93943866570980294</v>
      </c>
      <c r="F1172">
        <f>[1]!S_VAL_MV($A1172,$B$1)</f>
        <v>8152480268.3999996</v>
      </c>
      <c r="G1172">
        <f>[1]!s_val_ev($A1172,$B$1)</f>
        <v>8152480268.3999996</v>
      </c>
      <c r="H1172">
        <f>[1]!s_val_ev1($A1172,$B$1)</f>
        <v>10800825159.57</v>
      </c>
      <c r="I1172">
        <f>IFERROR([1]!s_mq_amount($A1172,$B$1),"")</f>
        <v>128598711</v>
      </c>
      <c r="J1172">
        <f>[1]!s_val_pe_ttm($A1172,$B$1)</f>
        <v>93.749176025390597</v>
      </c>
      <c r="K1172">
        <f>[1]!s_val_pb_lf($A1172,$B$1)</f>
        <v>1.57762479782104</v>
      </c>
      <c r="L1172">
        <f>[1]!s_val_dividendyield2($A1172,$B$1)</f>
        <v>1.2346058557680399</v>
      </c>
      <c r="M1172">
        <f>[1]!s_val_evtoebitda($A1172,$B$1)</f>
        <v>13.0487592542814</v>
      </c>
      <c r="N1172">
        <f>[1]!s_risk_betar24($A1172,$B$1)</f>
        <v>0.75429999828338601</v>
      </c>
      <c r="O1172">
        <f>[1]!s_profitnotice_changeratio($A1172,$B$1)</f>
        <v>0</v>
      </c>
      <c r="P1172">
        <f>IFERROR([1]!i_pq_pctchange($A1172,TEXT(DATE(YEAR($B$1),1,1),"yyyy-mm-dd"),$B$1),"")</f>
        <v>-13.716814159291999</v>
      </c>
      <c r="Q1172">
        <f>[1]!s_west_netprofit($A1172,YEAR($B$1),$B$1,180)</f>
        <v>0</v>
      </c>
      <c r="R1172">
        <f>[1]!s_west_eps($A1172,YEAR($B$1),$B$1,180)</f>
        <v>0</v>
      </c>
      <c r="S1172">
        <f>[1]!s_west_instnum_np($A1172,YEAR($B$1),$B$1,180)</f>
        <v>0</v>
      </c>
      <c r="T1172">
        <f>[1]!s_west_stdnetprofit($A1172,YEAR($B$1),$B$1,180)</f>
        <v>0</v>
      </c>
      <c r="U1172">
        <f>[1]!s_west_mediannetprofit($A1172,YEAR($B$1),$B$1,180)</f>
        <v>0</v>
      </c>
      <c r="V1172">
        <f>[1]!s_west_maxnetprofit($A1172,YEAR($B$1),$B$1,180)</f>
        <v>0</v>
      </c>
      <c r="W1172">
        <f>[1]!s_west_minnetprofit($A1172,YEAR($B$1),$B$1,180)</f>
        <v>0</v>
      </c>
      <c r="X1172">
        <f>[1]!s_west_netprofit($A1172,YEAR($B$1)+1,$B$1,180)</f>
        <v>0</v>
      </c>
      <c r="Y1172">
        <f>[1]!s_west_eps($A1172,YEAR($B$1)+1,$B$1,180)</f>
        <v>0</v>
      </c>
      <c r="Z1172">
        <f>[1]!s_west_instnum_np($A1172,YEAR($B$1)+1,$B$1,180)</f>
        <v>0</v>
      </c>
      <c r="AA1172">
        <f>[1]!s_west_stdnetprofit($A1172,YEAR($B$1)+1,$B$1,180)</f>
        <v>0</v>
      </c>
      <c r="AB1172">
        <f>[1]!s_west_mediannetprofit($A1172,YEAR($B$1)+1,$B$1,180)</f>
        <v>0</v>
      </c>
      <c r="AC1172">
        <f>[1]!s_west_maxnetprofit($A1172,YEAR($B$1)+1,$B$1,180)</f>
        <v>0</v>
      </c>
      <c r="AD1172">
        <f>[1]!s_west_minnetprofit($A1172,YEAR($B$1)+1,$B$1,180)</f>
        <v>0</v>
      </c>
      <c r="AE1172">
        <f>[1]!s_west_avgroe($A1172,YEAR($B$1),$B$1,180)</f>
        <v>0</v>
      </c>
      <c r="AF1172">
        <f>IFERROR([1]!s_info_indexweight($A1172,$B$1,"000016.SH"),"")</f>
        <v>0</v>
      </c>
      <c r="AG1172">
        <f>IFERROR([1]!s_info_indexweight($A1172,$B$1,"000300.SH"),"")</f>
        <v>0</v>
      </c>
      <c r="AH1172">
        <f>IFERROR([1]!s_info_indexweight($A1172,$B$1,"000905.SH"),"")</f>
        <v>0</v>
      </c>
      <c r="AI1172">
        <f>IFERROR([1]!s_info_indexweight($A1172,$B$1,"000852.SH"),"")</f>
        <v>6.2E-2</v>
      </c>
    </row>
    <row r="1173" spans="1:35">
      <c r="A1173" t="s">
        <v>1205</v>
      </c>
      <c r="B1173">
        <f>[1]!s_dq_close($A1173,$B$1,3)</f>
        <v>5.32</v>
      </c>
      <c r="C1173">
        <f>[1]!s_dq_volume($A1173,$B$1)</f>
        <v>434044105</v>
      </c>
      <c r="D1173">
        <f>[1]!s_dq_amount($A1173,$B$1)</f>
        <v>2294523897</v>
      </c>
      <c r="E1173">
        <f>[1]!s_dq_turn($A1173,$B$1)</f>
        <v>2.4335802587197199</v>
      </c>
      <c r="F1173">
        <f>[1]!S_VAL_MV($A1173,$B$1)</f>
        <v>94885493516.240005</v>
      </c>
      <c r="G1173">
        <f>[1]!s_val_ev($A1173,$B$1)</f>
        <v>94885493516.240005</v>
      </c>
      <c r="H1173">
        <f>[1]!s_val_ev1($A1173,$B$1)</f>
        <v>380896323506.59003</v>
      </c>
      <c r="I1173">
        <f>IFERROR([1]!s_mq_amount($A1173,$B$1),"")</f>
        <v>5319129216</v>
      </c>
      <c r="J1173">
        <f>[1]!s_val_pe_ttm($A1173,$B$1)</f>
        <v>14.059588432311999</v>
      </c>
      <c r="K1173">
        <f>[1]!s_val_pb_lf($A1173,$B$1)</f>
        <v>1.55339932441711</v>
      </c>
      <c r="L1173">
        <f>[1]!s_val_dividendyield2($A1173,$B$1)</f>
        <v>3.9473684210526301</v>
      </c>
      <c r="M1173">
        <f>[1]!s_val_evtoebitda($A1173,$B$1)</f>
        <v>8.0405586690247297</v>
      </c>
      <c r="N1173">
        <f>[1]!s_risk_betar24($A1173,$B$1)</f>
        <v>7.2200000286102295E-2</v>
      </c>
      <c r="O1173">
        <f>[1]!s_profitnotice_changeratio($A1173,$B$1)</f>
        <v>0</v>
      </c>
      <c r="P1173">
        <f>IFERROR([1]!i_pq_pctchange($A1173,TEXT(DATE(YEAR($B$1),1,1),"yyyy-mm-dd"),$B$1),"")</f>
        <v>5.5555555555555598</v>
      </c>
      <c r="Q1173">
        <f>[1]!s_west_netprofit($A1173,YEAR($B$1),$B$1,180)</f>
        <v>6304135714</v>
      </c>
      <c r="R1173">
        <f>[1]!s_west_eps($A1173,YEAR($B$1),$B$1,180)</f>
        <v>0.35350000858306901</v>
      </c>
      <c r="S1173">
        <f>[1]!s_west_instnum_np($A1173,YEAR($B$1),$B$1,180)</f>
        <v>14</v>
      </c>
      <c r="T1173">
        <f>[1]!s_west_stdnetprofit($A1173,YEAR($B$1),$B$1,180)</f>
        <v>547469630</v>
      </c>
      <c r="U1173">
        <f>[1]!s_west_mediannetprofit($A1173,YEAR($B$1),$B$1,180)</f>
        <v>6162500000</v>
      </c>
      <c r="V1173">
        <f>[1]!s_west_maxnetprofit($A1173,YEAR($B$1),$B$1,180)</f>
        <v>7556000000</v>
      </c>
      <c r="W1173">
        <f>[1]!s_west_minnetprofit($A1173,YEAR($B$1),$B$1,180)</f>
        <v>5420000000</v>
      </c>
      <c r="X1173">
        <f>[1]!s_west_netprofit($A1173,YEAR($B$1)+1,$B$1,180)</f>
        <v>7226686429</v>
      </c>
      <c r="Y1173">
        <f>[1]!s_west_eps($A1173,YEAR($B$1)+1,$B$1,180)</f>
        <v>0.405200004577637</v>
      </c>
      <c r="Z1173">
        <f>[1]!s_west_instnum_np($A1173,YEAR($B$1)+1,$B$1,180)</f>
        <v>14</v>
      </c>
      <c r="AA1173">
        <f>[1]!s_west_stdnetprofit($A1173,YEAR($B$1)+1,$B$1,180)</f>
        <v>421221542</v>
      </c>
      <c r="AB1173">
        <f>[1]!s_west_mediannetprofit($A1173,YEAR($B$1)+1,$B$1,180)</f>
        <v>7195500000</v>
      </c>
      <c r="AC1173">
        <f>[1]!s_west_maxnetprofit($A1173,YEAR($B$1)+1,$B$1,180)</f>
        <v>8164000000</v>
      </c>
      <c r="AD1173">
        <f>[1]!s_west_minnetprofit($A1173,YEAR($B$1)+1,$B$1,180)</f>
        <v>6478000000</v>
      </c>
      <c r="AE1173">
        <f>[1]!s_west_avgroe($A1173,YEAR($B$1),$B$1,180)</f>
        <v>10.085000038146999</v>
      </c>
      <c r="AF1173">
        <f>IFERROR([1]!s_info_indexweight($A1173,$B$1,"000016.SH"),"")</f>
        <v>0</v>
      </c>
      <c r="AG1173">
        <f>IFERROR([1]!s_info_indexweight($A1173,$B$1,"000300.SH"),"")</f>
        <v>0.17699999999999999</v>
      </c>
      <c r="AH1173">
        <f>IFERROR([1]!s_info_indexweight($A1173,$B$1,"000905.SH"),"")</f>
        <v>0</v>
      </c>
      <c r="AI1173">
        <f>IFERROR([1]!s_info_indexweight($A1173,$B$1,"000852.SH"),"")</f>
        <v>0</v>
      </c>
    </row>
    <row r="1174" spans="1:35">
      <c r="A1174" t="s">
        <v>1206</v>
      </c>
      <c r="B1174">
        <f>[1]!s_dq_close($A1174,$B$1,3)</f>
        <v>18.920000000000002</v>
      </c>
      <c r="C1174">
        <f>[1]!s_dq_volume($A1174,$B$1)</f>
        <v>15055767</v>
      </c>
      <c r="D1174">
        <f>[1]!s_dq_amount($A1174,$B$1)</f>
        <v>286620597</v>
      </c>
      <c r="E1174">
        <f>[1]!s_dq_turn($A1174,$B$1)</f>
        <v>1.1221430559426999</v>
      </c>
      <c r="F1174">
        <f>[1]!S_VAL_MV($A1174,$B$1)</f>
        <v>39334597679.080002</v>
      </c>
      <c r="G1174">
        <f>[1]!s_val_ev($A1174,$B$1)</f>
        <v>34695583093.223999</v>
      </c>
      <c r="H1174">
        <f>[1]!s_val_ev1($A1174,$B$1)</f>
        <v>60371557621.223999</v>
      </c>
      <c r="I1174">
        <f>IFERROR([1]!s_mq_amount($A1174,$B$1),"")</f>
        <v>544169246</v>
      </c>
      <c r="J1174">
        <f>[1]!s_val_pe_ttm($A1174,$B$1)</f>
        <v>12.1046485900879</v>
      </c>
      <c r="K1174">
        <f>[1]!s_val_pb_lf($A1174,$B$1)</f>
        <v>1.1968367099762001</v>
      </c>
      <c r="L1174">
        <f>[1]!s_val_dividendyield2($A1174,$B$1)</f>
        <v>4.2261014406767403</v>
      </c>
      <c r="M1174">
        <f>[1]!s_val_evtoebitda($A1174,$B$1)</f>
        <v>5.6184606420362302</v>
      </c>
      <c r="N1174">
        <f>[1]!s_risk_betar24($A1174,$B$1)</f>
        <v>1.69659996032715</v>
      </c>
      <c r="O1174">
        <f>[1]!s_profitnotice_changeratio($A1174,$B$1)</f>
        <v>0</v>
      </c>
      <c r="P1174">
        <f>IFERROR([1]!i_pq_pctchange($A1174,TEXT(DATE(YEAR($B$1),1,1),"yyyy-mm-dd"),$B$1),"")</f>
        <v>-22.9013854930725</v>
      </c>
      <c r="Q1174">
        <f>[1]!s_west_netprofit($A1174,YEAR($B$1),$B$1,180)</f>
        <v>3720176111</v>
      </c>
      <c r="R1174">
        <f>[1]!s_west_eps($A1174,YEAR($B$1),$B$1,180)</f>
        <v>1.78939998149872</v>
      </c>
      <c r="S1174">
        <f>[1]!s_west_instnum_np($A1174,YEAR($B$1),$B$1,180)</f>
        <v>18</v>
      </c>
      <c r="T1174">
        <f>[1]!s_west_stdnetprofit($A1174,YEAR($B$1),$B$1,180)</f>
        <v>238266565</v>
      </c>
      <c r="U1174">
        <f>[1]!s_west_mediannetprofit($A1174,YEAR($B$1),$B$1,180)</f>
        <v>3689500000</v>
      </c>
      <c r="V1174">
        <f>[1]!s_west_maxnetprofit($A1174,YEAR($B$1),$B$1,180)</f>
        <v>4075000000</v>
      </c>
      <c r="W1174">
        <f>[1]!s_west_minnetprofit($A1174,YEAR($B$1),$B$1,180)</f>
        <v>3207000000</v>
      </c>
      <c r="X1174">
        <f>[1]!s_west_netprofit($A1174,YEAR($B$1)+1,$B$1,180)</f>
        <v>4250785556</v>
      </c>
      <c r="Y1174">
        <f>[1]!s_west_eps($A1174,YEAR($B$1)+1,$B$1,180)</f>
        <v>2.0446000099182098</v>
      </c>
      <c r="Z1174">
        <f>[1]!s_west_instnum_np($A1174,YEAR($B$1)+1,$B$1,180)</f>
        <v>18</v>
      </c>
      <c r="AA1174">
        <f>[1]!s_west_stdnetprofit($A1174,YEAR($B$1)+1,$B$1,180)</f>
        <v>419096333</v>
      </c>
      <c r="AB1174">
        <f>[1]!s_west_mediannetprofit($A1174,YEAR($B$1)+1,$B$1,180)</f>
        <v>4128000000</v>
      </c>
      <c r="AC1174">
        <f>[1]!s_west_maxnetprofit($A1174,YEAR($B$1)+1,$B$1,180)</f>
        <v>5033000000</v>
      </c>
      <c r="AD1174">
        <f>[1]!s_west_minnetprofit($A1174,YEAR($B$1)+1,$B$1,180)</f>
        <v>3623000000</v>
      </c>
      <c r="AE1174">
        <f>[1]!s_west_avgroe($A1174,YEAR($B$1),$B$1,180)</f>
        <v>10.7334995269775</v>
      </c>
      <c r="AF1174">
        <f>IFERROR([1]!s_info_indexweight($A1174,$B$1,"000016.SH"),"")</f>
        <v>0</v>
      </c>
      <c r="AG1174">
        <f>IFERROR([1]!s_info_indexweight($A1174,$B$1,"000300.SH"),"")</f>
        <v>0</v>
      </c>
      <c r="AH1174">
        <f>IFERROR([1]!s_info_indexweight($A1174,$B$1,"000905.SH"),"")</f>
        <v>0.11899999999999999</v>
      </c>
      <c r="AI1174">
        <f>IFERROR([1]!s_info_indexweight($A1174,$B$1,"000852.SH"),"")</f>
        <v>0</v>
      </c>
    </row>
    <row r="1175" spans="1:35">
      <c r="A1175" t="s">
        <v>1207</v>
      </c>
      <c r="B1175">
        <f>[1]!s_dq_close($A1175,$B$1,3)</f>
        <v>19.63</v>
      </c>
      <c r="C1175">
        <f>[1]!s_dq_volume($A1175,$B$1)</f>
        <v>6605820</v>
      </c>
      <c r="D1175">
        <f>[1]!s_dq_amount($A1175,$B$1)</f>
        <v>130841913</v>
      </c>
      <c r="E1175">
        <f>[1]!s_dq_turn($A1175,$B$1)</f>
        <v>0.21505233473232899</v>
      </c>
      <c r="F1175">
        <f>[1]!S_VAL_MV($A1175,$B$1)</f>
        <v>60770261650.410004</v>
      </c>
      <c r="G1175">
        <f>[1]!s_val_ev($A1175,$B$1)</f>
        <v>60770261650.410004</v>
      </c>
      <c r="H1175">
        <f>[1]!s_val_ev1($A1175,$B$1)</f>
        <v>99285751650.410004</v>
      </c>
      <c r="I1175">
        <f>IFERROR([1]!s_mq_amount($A1175,$B$1),"")</f>
        <v>315559832</v>
      </c>
      <c r="J1175">
        <f>[1]!s_val_pe_ttm($A1175,$B$1)</f>
        <v>13.938549041748001</v>
      </c>
      <c r="K1175">
        <f>[1]!s_val_pb_lf($A1175,$B$1)</f>
        <v>2.5115206241607702</v>
      </c>
      <c r="L1175">
        <f>[1]!s_val_dividendyield2($A1175,$B$1)</f>
        <v>6.1542555965690298</v>
      </c>
      <c r="M1175">
        <f>[1]!s_val_evtoebitda($A1175,$B$1)</f>
        <v>4.9075645439654698</v>
      </c>
      <c r="N1175">
        <f>[1]!s_risk_betar24($A1175,$B$1)</f>
        <v>0.3158999979496</v>
      </c>
      <c r="O1175">
        <f>[1]!s_profitnotice_changeratio($A1175,$B$1)</f>
        <v>0</v>
      </c>
      <c r="P1175">
        <f>IFERROR([1]!i_pq_pctchange($A1175,TEXT(DATE(YEAR($B$1),1,1),"yyyy-mm-dd"),$B$1),"")</f>
        <v>-5.4431599229287304</v>
      </c>
      <c r="Q1175">
        <f>[1]!s_west_netprofit($A1175,YEAR($B$1),$B$1,180)</f>
        <v>5550985000</v>
      </c>
      <c r="R1175">
        <f>[1]!s_west_eps($A1175,YEAR($B$1),$B$1,180)</f>
        <v>1.7930999994278001</v>
      </c>
      <c r="S1175">
        <f>[1]!s_west_instnum_np($A1175,YEAR($B$1),$B$1,180)</f>
        <v>6</v>
      </c>
      <c r="T1175">
        <f>[1]!s_west_stdnetprofit($A1175,YEAR($B$1),$B$1,180)</f>
        <v>302682562</v>
      </c>
      <c r="U1175">
        <f>[1]!s_west_mediannetprofit($A1175,YEAR($B$1),$B$1,180)</f>
        <v>5608500000</v>
      </c>
      <c r="V1175">
        <f>[1]!s_west_maxnetprofit($A1175,YEAR($B$1),$B$1,180)</f>
        <v>5847000000</v>
      </c>
      <c r="W1175">
        <f>[1]!s_west_minnetprofit($A1175,YEAR($B$1),$B$1,180)</f>
        <v>5059000000</v>
      </c>
      <c r="X1175">
        <f>[1]!s_west_netprofit($A1175,YEAR($B$1)+1,$B$1,180)</f>
        <v>6164858333</v>
      </c>
      <c r="Y1175">
        <f>[1]!s_west_eps($A1175,YEAR($B$1)+1,$B$1,180)</f>
        <v>1.99140000343323</v>
      </c>
      <c r="Z1175">
        <f>[1]!s_west_instnum_np($A1175,YEAR($B$1)+1,$B$1,180)</f>
        <v>6</v>
      </c>
      <c r="AA1175">
        <f>[1]!s_west_stdnetprofit($A1175,YEAR($B$1)+1,$B$1,180)</f>
        <v>256151128</v>
      </c>
      <c r="AB1175">
        <f>[1]!s_west_mediannetprofit($A1175,YEAR($B$1)+1,$B$1,180)</f>
        <v>6222000000</v>
      </c>
      <c r="AC1175">
        <f>[1]!s_west_maxnetprofit($A1175,YEAR($B$1)+1,$B$1,180)</f>
        <v>6423000000</v>
      </c>
      <c r="AD1175">
        <f>[1]!s_west_minnetprofit($A1175,YEAR($B$1)+1,$B$1,180)</f>
        <v>5708000000</v>
      </c>
      <c r="AE1175">
        <f>[1]!s_west_avgroe($A1175,YEAR($B$1),$B$1,180)</f>
        <v>20.588300704956101</v>
      </c>
      <c r="AF1175">
        <f>IFERROR([1]!s_info_indexweight($A1175,$B$1,"000016.SH"),"")</f>
        <v>0</v>
      </c>
      <c r="AG1175">
        <f>IFERROR([1]!s_info_indexweight($A1175,$B$1,"000300.SH"),"")</f>
        <v>6.9699999999999998E-2</v>
      </c>
      <c r="AH1175">
        <f>IFERROR([1]!s_info_indexweight($A1175,$B$1,"000905.SH"),"")</f>
        <v>0</v>
      </c>
      <c r="AI1175">
        <f>IFERROR([1]!s_info_indexweight($A1175,$B$1,"000852.SH"),"")</f>
        <v>0</v>
      </c>
    </row>
    <row r="1176" spans="1:35">
      <c r="A1176" t="s">
        <v>1208</v>
      </c>
      <c r="B1176">
        <f>[1]!s_dq_close($A1176,$B$1,3)</f>
        <v>2.88</v>
      </c>
      <c r="C1176">
        <f>[1]!s_dq_volume($A1176,$B$1)</f>
        <v>59135067</v>
      </c>
      <c r="D1176">
        <f>[1]!s_dq_amount($A1176,$B$1)</f>
        <v>171872352</v>
      </c>
      <c r="E1176">
        <f>[1]!s_dq_turn($A1176,$B$1)</f>
        <v>0.99091039751669696</v>
      </c>
      <c r="F1176">
        <f>[1]!S_VAL_MV($A1176,$B$1)</f>
        <v>22177961815.68</v>
      </c>
      <c r="G1176">
        <f>[1]!s_val_ev($A1176,$B$1)</f>
        <v>20096819287.582001</v>
      </c>
      <c r="H1176">
        <f>[1]!s_val_ev1($A1176,$B$1)</f>
        <v>35816146831.582001</v>
      </c>
      <c r="I1176">
        <f>IFERROR([1]!s_mq_amount($A1176,$B$1),"")</f>
        <v>330735481</v>
      </c>
      <c r="J1176">
        <f>[1]!s_val_pe_ttm($A1176,$B$1)</f>
        <v>-991.88928222656205</v>
      </c>
      <c r="K1176">
        <f>[1]!s_val_pb_lf($A1176,$B$1)</f>
        <v>0.921478271484375</v>
      </c>
      <c r="L1176">
        <f>[1]!s_val_dividendyield2($A1176,$B$1)</f>
        <v>0</v>
      </c>
      <c r="M1176">
        <f>[1]!s_val_evtoebitda($A1176,$B$1)</f>
        <v>5.1564694140715499</v>
      </c>
      <c r="N1176">
        <f>[1]!s_risk_betar24($A1176,$B$1)</f>
        <v>1.37080001831055</v>
      </c>
      <c r="O1176">
        <f>[1]!s_profitnotice_changeratio($A1176,$B$1)</f>
        <v>0</v>
      </c>
      <c r="P1176">
        <f>IFERROR([1]!i_pq_pctchange($A1176,TEXT(DATE(YEAR($B$1),1,1),"yyyy-mm-dd"),$B$1),"")</f>
        <v>-31.753554502369699</v>
      </c>
      <c r="Q1176">
        <f>[1]!s_west_netprofit($A1176,YEAR($B$1),$B$1,180)</f>
        <v>631666667</v>
      </c>
      <c r="R1176">
        <f>[1]!s_west_eps($A1176,YEAR($B$1),$B$1,180)</f>
        <v>8.2000002264976501E-2</v>
      </c>
      <c r="S1176">
        <f>[1]!s_west_instnum_np($A1176,YEAR($B$1),$B$1,180)</f>
        <v>3</v>
      </c>
      <c r="T1176">
        <f>[1]!s_west_stdnetprofit($A1176,YEAR($B$1),$B$1,180)</f>
        <v>582645976</v>
      </c>
      <c r="U1176">
        <f>[1]!s_west_mediannetprofit($A1176,YEAR($B$1),$B$1,180)</f>
        <v>372000000</v>
      </c>
      <c r="V1176">
        <f>[1]!s_west_maxnetprofit($A1176,YEAR($B$1),$B$1,180)</f>
        <v>1299000000</v>
      </c>
      <c r="W1176">
        <f>[1]!s_west_minnetprofit($A1176,YEAR($B$1),$B$1,180)</f>
        <v>224000000</v>
      </c>
      <c r="X1176">
        <f>[1]!s_west_netprofit($A1176,YEAR($B$1)+1,$B$1,180)</f>
        <v>1437666667</v>
      </c>
      <c r="Y1176">
        <f>[1]!s_west_eps($A1176,YEAR($B$1)+1,$B$1,180)</f>
        <v>0.18670000135898601</v>
      </c>
      <c r="Z1176">
        <f>[1]!s_west_instnum_np($A1176,YEAR($B$1)+1,$B$1,180)</f>
        <v>3</v>
      </c>
      <c r="AA1176">
        <f>[1]!s_west_stdnetprofit($A1176,YEAR($B$1)+1,$B$1,180)</f>
        <v>637867019</v>
      </c>
      <c r="AB1176">
        <f>[1]!s_west_mediannetprofit($A1176,YEAR($B$1)+1,$B$1,180)</f>
        <v>1582000000</v>
      </c>
      <c r="AC1176">
        <f>[1]!s_west_maxnetprofit($A1176,YEAR($B$1)+1,$B$1,180)</f>
        <v>1991000000</v>
      </c>
      <c r="AD1176">
        <f>[1]!s_west_minnetprofit($A1176,YEAR($B$1)+1,$B$1,180)</f>
        <v>740000000</v>
      </c>
      <c r="AE1176">
        <f>[1]!s_west_avgroe($A1176,YEAR($B$1),$B$1,180)</f>
        <v>2.57669997215271</v>
      </c>
      <c r="AF1176">
        <f>IFERROR([1]!s_info_indexweight($A1176,$B$1,"000016.SH"),"")</f>
        <v>0</v>
      </c>
      <c r="AG1176">
        <f>IFERROR([1]!s_info_indexweight($A1176,$B$1,"000300.SH"),"")</f>
        <v>0</v>
      </c>
      <c r="AH1176">
        <f>IFERROR([1]!s_info_indexweight($A1176,$B$1,"000905.SH"),"")</f>
        <v>6.7000000000000004E-2</v>
      </c>
      <c r="AI1176">
        <f>IFERROR([1]!s_info_indexweight($A1176,$B$1,"000852.SH"),"")</f>
        <v>0</v>
      </c>
    </row>
    <row r="1177" spans="1:35">
      <c r="A1177" t="s">
        <v>1209</v>
      </c>
      <c r="B1177">
        <f>[1]!s_dq_close($A1177,$B$1,3)</f>
        <v>125.7</v>
      </c>
      <c r="C1177">
        <f>[1]!s_dq_volume($A1177,$B$1)</f>
        <v>9128579</v>
      </c>
      <c r="D1177">
        <f>[1]!s_dq_amount($A1177,$B$1)</f>
        <v>1153939523</v>
      </c>
      <c r="E1177">
        <f>[1]!s_dq_turn($A1177,$B$1)</f>
        <v>0.74826612415195903</v>
      </c>
      <c r="F1177">
        <f>[1]!S_VAL_MV($A1177,$B$1)</f>
        <v>153349502705.39999</v>
      </c>
      <c r="G1177">
        <f>[1]!s_val_ev($A1177,$B$1)</f>
        <v>153349502705.39999</v>
      </c>
      <c r="H1177">
        <f>[1]!s_val_ev1($A1177,$B$1)</f>
        <v>153373368884.45001</v>
      </c>
      <c r="I1177">
        <f>IFERROR([1]!s_mq_amount($A1177,$B$1),"")</f>
        <v>2334545457</v>
      </c>
      <c r="J1177">
        <f>[1]!s_val_pe_ttm($A1177,$B$1)</f>
        <v>13.9645986557007</v>
      </c>
      <c r="K1177">
        <f>[1]!s_val_pb_lf($A1177,$B$1)</f>
        <v>3.4060196876525901</v>
      </c>
      <c r="L1177">
        <f>[1]!s_val_dividendyield2($A1177,$B$1)</f>
        <v>2.8639618138424798</v>
      </c>
      <c r="M1177">
        <f>[1]!s_val_evtoebitda($A1177,$B$1)</f>
        <v>8.1665571215784105</v>
      </c>
      <c r="N1177">
        <f>[1]!s_risk_betar24($A1177,$B$1)</f>
        <v>1.47759997844696</v>
      </c>
      <c r="O1177">
        <f>[1]!s_profitnotice_changeratio($A1177,$B$1)</f>
        <v>0</v>
      </c>
      <c r="P1177">
        <f>IFERROR([1]!i_pq_pctchange($A1177,TEXT(DATE(YEAR($B$1),1,1),"yyyy-mm-dd"),$B$1),"")</f>
        <v>-26.790914385556199</v>
      </c>
      <c r="Q1177">
        <f>[1]!s_west_netprofit($A1177,YEAR($B$1),$B$1,180)</f>
        <v>11855022727</v>
      </c>
      <c r="R1177">
        <f>[1]!s_west_eps($A1177,YEAR($B$1),$B$1,180)</f>
        <v>9.7173004150390607</v>
      </c>
      <c r="S1177">
        <f>[1]!s_west_instnum_np($A1177,YEAR($B$1),$B$1,180)</f>
        <v>33</v>
      </c>
      <c r="T1177">
        <f>[1]!s_west_stdnetprofit($A1177,YEAR($B$1),$B$1,180)</f>
        <v>636210743</v>
      </c>
      <c r="U1177">
        <f>[1]!s_west_mediannetprofit($A1177,YEAR($B$1),$B$1,180)</f>
        <v>12137000000</v>
      </c>
      <c r="V1177">
        <f>[1]!s_west_maxnetprofit($A1177,YEAR($B$1),$B$1,180)</f>
        <v>13213480000</v>
      </c>
      <c r="W1177">
        <f>[1]!s_west_minnetprofit($A1177,YEAR($B$1),$B$1,180)</f>
        <v>10527000000</v>
      </c>
      <c r="X1177">
        <f>[1]!s_west_netprofit($A1177,YEAR($B$1)+1,$B$1,180)</f>
        <v>12628963333</v>
      </c>
      <c r="Y1177">
        <f>[1]!s_west_eps($A1177,YEAR($B$1)+1,$B$1,180)</f>
        <v>10.3516998291016</v>
      </c>
      <c r="Z1177">
        <f>[1]!s_west_instnum_np($A1177,YEAR($B$1)+1,$B$1,180)</f>
        <v>33</v>
      </c>
      <c r="AA1177">
        <f>[1]!s_west_stdnetprofit($A1177,YEAR($B$1)+1,$B$1,180)</f>
        <v>778232408</v>
      </c>
      <c r="AB1177">
        <f>[1]!s_west_mediannetprofit($A1177,YEAR($B$1)+1,$B$1,180)</f>
        <v>12754000000</v>
      </c>
      <c r="AC1177">
        <f>[1]!s_west_maxnetprofit($A1177,YEAR($B$1)+1,$B$1,180)</f>
        <v>14612000000</v>
      </c>
      <c r="AD1177">
        <f>[1]!s_west_minnetprofit($A1177,YEAR($B$1)+1,$B$1,180)</f>
        <v>11411000000</v>
      </c>
      <c r="AE1177">
        <f>[1]!s_west_avgroe($A1177,YEAR($B$1),$B$1,180)</f>
        <v>26.707899093627901</v>
      </c>
      <c r="AF1177">
        <f>IFERROR([1]!s_info_indexweight($A1177,$B$1,"000016.SH"),"")</f>
        <v>0.69499999999999995</v>
      </c>
      <c r="AG1177">
        <f>IFERROR([1]!s_info_indexweight($A1177,$B$1,"000300.SH"),"")</f>
        <v>0.2364</v>
      </c>
      <c r="AH1177">
        <f>IFERROR([1]!s_info_indexweight($A1177,$B$1,"000905.SH"),"")</f>
        <v>0</v>
      </c>
      <c r="AI1177">
        <f>IFERROR([1]!s_info_indexweight($A1177,$B$1,"000852.SH"),"")</f>
        <v>0</v>
      </c>
    </row>
    <row r="1178" spans="1:35">
      <c r="A1178" t="s">
        <v>1210</v>
      </c>
      <c r="B1178">
        <f>[1]!s_dq_close($A1178,$B$1,3)</f>
        <v>5.78</v>
      </c>
      <c r="C1178">
        <f>[1]!s_dq_volume($A1178,$B$1)</f>
        <v>18733310</v>
      </c>
      <c r="D1178">
        <f>[1]!s_dq_amount($A1178,$B$1)</f>
        <v>109154980</v>
      </c>
      <c r="E1178">
        <f>[1]!s_dq_turn($A1178,$B$1)</f>
        <v>1.73335739001983</v>
      </c>
      <c r="F1178">
        <f>[1]!S_VAL_MV($A1178,$B$1)</f>
        <v>6303545955.3000002</v>
      </c>
      <c r="G1178">
        <f>[1]!s_val_ev($A1178,$B$1)</f>
        <v>6303545955.3000002</v>
      </c>
      <c r="H1178">
        <f>[1]!s_val_ev1($A1178,$B$1)</f>
        <v>20024162533.66</v>
      </c>
      <c r="I1178">
        <f>IFERROR([1]!s_mq_amount($A1178,$B$1),"")</f>
        <v>196793093</v>
      </c>
      <c r="J1178">
        <f>[1]!s_val_pe_ttm($A1178,$B$1)</f>
        <v>-36.0963134765625</v>
      </c>
      <c r="K1178">
        <f>[1]!s_val_pb_lf($A1178,$B$1)</f>
        <v>0.88982981443405196</v>
      </c>
      <c r="L1178">
        <f>[1]!s_val_dividendyield2($A1178,$B$1)</f>
        <v>0.77312118203920699</v>
      </c>
      <c r="M1178">
        <f>[1]!s_val_evtoebitda($A1178,$B$1)</f>
        <v>22.4057397132242</v>
      </c>
      <c r="N1178">
        <f>[1]!s_risk_betar24($A1178,$B$1)</f>
        <v>1.2511999607086199</v>
      </c>
      <c r="O1178">
        <f>[1]!s_profitnotice_changeratio($A1178,$B$1)</f>
        <v>0</v>
      </c>
      <c r="P1178">
        <f>IFERROR([1]!i_pq_pctchange($A1178,TEXT(DATE(YEAR($B$1),1,1),"yyyy-mm-dd"),$B$1),"")</f>
        <v>-35.706340378198</v>
      </c>
      <c r="Q1178">
        <f>[1]!s_west_netprofit($A1178,YEAR($B$1),$B$1,180)</f>
        <v>0</v>
      </c>
      <c r="R1178">
        <f>[1]!s_west_eps($A1178,YEAR($B$1),$B$1,180)</f>
        <v>0</v>
      </c>
      <c r="S1178">
        <f>[1]!s_west_instnum_np($A1178,YEAR($B$1),$B$1,180)</f>
        <v>0</v>
      </c>
      <c r="T1178">
        <f>[1]!s_west_stdnetprofit($A1178,YEAR($B$1),$B$1,180)</f>
        <v>0</v>
      </c>
      <c r="U1178">
        <f>[1]!s_west_mediannetprofit($A1178,YEAR($B$1),$B$1,180)</f>
        <v>0</v>
      </c>
      <c r="V1178">
        <f>[1]!s_west_maxnetprofit($A1178,YEAR($B$1),$B$1,180)</f>
        <v>0</v>
      </c>
      <c r="W1178">
        <f>[1]!s_west_minnetprofit($A1178,YEAR($B$1),$B$1,180)</f>
        <v>0</v>
      </c>
      <c r="X1178">
        <f>[1]!s_west_netprofit($A1178,YEAR($B$1)+1,$B$1,180)</f>
        <v>0</v>
      </c>
      <c r="Y1178">
        <f>[1]!s_west_eps($A1178,YEAR($B$1)+1,$B$1,180)</f>
        <v>0</v>
      </c>
      <c r="Z1178">
        <f>[1]!s_west_instnum_np($A1178,YEAR($B$1)+1,$B$1,180)</f>
        <v>0</v>
      </c>
      <c r="AA1178">
        <f>[1]!s_west_stdnetprofit($A1178,YEAR($B$1)+1,$B$1,180)</f>
        <v>0</v>
      </c>
      <c r="AB1178">
        <f>[1]!s_west_mediannetprofit($A1178,YEAR($B$1)+1,$B$1,180)</f>
        <v>0</v>
      </c>
      <c r="AC1178">
        <f>[1]!s_west_maxnetprofit($A1178,YEAR($B$1)+1,$B$1,180)</f>
        <v>0</v>
      </c>
      <c r="AD1178">
        <f>[1]!s_west_minnetprofit($A1178,YEAR($B$1)+1,$B$1,180)</f>
        <v>0</v>
      </c>
      <c r="AE1178">
        <f>[1]!s_west_avgroe($A1178,YEAR($B$1),$B$1,180)</f>
        <v>0</v>
      </c>
      <c r="AF1178">
        <f>IFERROR([1]!s_info_indexweight($A1178,$B$1,"000016.SH"),"")</f>
        <v>0</v>
      </c>
      <c r="AG1178">
        <f>IFERROR([1]!s_info_indexweight($A1178,$B$1,"000300.SH"),"")</f>
        <v>0</v>
      </c>
      <c r="AH1178">
        <f>IFERROR([1]!s_info_indexweight($A1178,$B$1,"000905.SH"),"")</f>
        <v>0</v>
      </c>
      <c r="AI1178">
        <f>IFERROR([1]!s_info_indexweight($A1178,$B$1,"000852.SH"),"")</f>
        <v>3.5999999999999997E-2</v>
      </c>
    </row>
    <row r="1179" spans="1:35">
      <c r="A1179" t="s">
        <v>1211</v>
      </c>
      <c r="B1179">
        <f>[1]!s_dq_close($A1179,$B$1,3)</f>
        <v>4.54</v>
      </c>
      <c r="C1179">
        <f>[1]!s_dq_volume($A1179,$B$1)</f>
        <v>13055332</v>
      </c>
      <c r="D1179">
        <f>[1]!s_dq_amount($A1179,$B$1)</f>
        <v>59676809</v>
      </c>
      <c r="E1179">
        <f>[1]!s_dq_turn($A1179,$B$1)</f>
        <v>0.76091979417488498</v>
      </c>
      <c r="F1179">
        <f>[1]!S_VAL_MV($A1179,$B$1)</f>
        <v>7789415879.8000002</v>
      </c>
      <c r="G1179">
        <f>[1]!s_val_ev($A1179,$B$1)</f>
        <v>7789415879.8000002</v>
      </c>
      <c r="H1179">
        <f>[1]!s_val_ev1($A1179,$B$1)</f>
        <v>19026220005.73</v>
      </c>
      <c r="I1179">
        <f>IFERROR([1]!s_mq_amount($A1179,$B$1),"")</f>
        <v>131481473</v>
      </c>
      <c r="J1179">
        <f>[1]!s_val_pe_ttm($A1179,$B$1)</f>
        <v>48.370227813720703</v>
      </c>
      <c r="K1179">
        <f>[1]!s_val_pb_lf($A1179,$B$1)</f>
        <v>1.40354335308075</v>
      </c>
      <c r="L1179">
        <f>[1]!s_val_dividendyield2($A1179,$B$1)</f>
        <v>0.66079295154185003</v>
      </c>
      <c r="M1179">
        <f>[1]!s_val_evtoebitda($A1179,$B$1)</f>
        <v>10.6734812487675</v>
      </c>
      <c r="N1179">
        <f>[1]!s_risk_betar24($A1179,$B$1)</f>
        <v>0.67710000276565596</v>
      </c>
      <c r="O1179">
        <f>[1]!s_profitnotice_changeratio($A1179,$B$1)</f>
        <v>0</v>
      </c>
      <c r="P1179">
        <f>IFERROR([1]!i_pq_pctchange($A1179,TEXT(DATE(YEAR($B$1),1,1),"yyyy-mm-dd"),$B$1),"")</f>
        <v>-17.902350813743201</v>
      </c>
      <c r="Q1179">
        <f>[1]!s_west_netprofit($A1179,YEAR($B$1),$B$1,180)</f>
        <v>0</v>
      </c>
      <c r="R1179">
        <f>[1]!s_west_eps($A1179,YEAR($B$1),$B$1,180)</f>
        <v>0</v>
      </c>
      <c r="S1179">
        <f>[1]!s_west_instnum_np($A1179,YEAR($B$1),$B$1,180)</f>
        <v>0</v>
      </c>
      <c r="T1179">
        <f>[1]!s_west_stdnetprofit($A1179,YEAR($B$1),$B$1,180)</f>
        <v>0</v>
      </c>
      <c r="U1179">
        <f>[1]!s_west_mediannetprofit($A1179,YEAR($B$1),$B$1,180)</f>
        <v>0</v>
      </c>
      <c r="V1179">
        <f>[1]!s_west_maxnetprofit($A1179,YEAR($B$1),$B$1,180)</f>
        <v>0</v>
      </c>
      <c r="W1179">
        <f>[1]!s_west_minnetprofit($A1179,YEAR($B$1),$B$1,180)</f>
        <v>0</v>
      </c>
      <c r="X1179">
        <f>[1]!s_west_netprofit($A1179,YEAR($B$1)+1,$B$1,180)</f>
        <v>0</v>
      </c>
      <c r="Y1179">
        <f>[1]!s_west_eps($A1179,YEAR($B$1)+1,$B$1,180)</f>
        <v>0</v>
      </c>
      <c r="Z1179">
        <f>[1]!s_west_instnum_np($A1179,YEAR($B$1)+1,$B$1,180)</f>
        <v>0</v>
      </c>
      <c r="AA1179">
        <f>[1]!s_west_stdnetprofit($A1179,YEAR($B$1)+1,$B$1,180)</f>
        <v>0</v>
      </c>
      <c r="AB1179">
        <f>[1]!s_west_mediannetprofit($A1179,YEAR($B$1)+1,$B$1,180)</f>
        <v>0</v>
      </c>
      <c r="AC1179">
        <f>[1]!s_west_maxnetprofit($A1179,YEAR($B$1)+1,$B$1,180)</f>
        <v>0</v>
      </c>
      <c r="AD1179">
        <f>[1]!s_west_minnetprofit($A1179,YEAR($B$1)+1,$B$1,180)</f>
        <v>0</v>
      </c>
      <c r="AE1179">
        <f>[1]!s_west_avgroe($A1179,YEAR($B$1),$B$1,180)</f>
        <v>0</v>
      </c>
      <c r="AF1179">
        <f>IFERROR([1]!s_info_indexweight($A1179,$B$1,"000016.SH"),"")</f>
        <v>0</v>
      </c>
      <c r="AG1179">
        <f>IFERROR([1]!s_info_indexweight($A1179,$B$1,"000300.SH"),"")</f>
        <v>0</v>
      </c>
      <c r="AH1179">
        <f>IFERROR([1]!s_info_indexweight($A1179,$B$1,"000905.SH"),"")</f>
        <v>0</v>
      </c>
      <c r="AI1179">
        <f>IFERROR([1]!s_info_indexweight($A1179,$B$1,"000852.SH"),"")</f>
        <v>4.2000000000000003E-2</v>
      </c>
    </row>
    <row r="1180" spans="1:35">
      <c r="A1180" t="s">
        <v>1212</v>
      </c>
      <c r="B1180">
        <f>[1]!s_dq_close($A1180,$B$1,3)</f>
        <v>3.03</v>
      </c>
      <c r="C1180">
        <f>[1]!s_dq_volume($A1180,$B$1)</f>
        <v>58590840</v>
      </c>
      <c r="D1180">
        <f>[1]!s_dq_amount($A1180,$B$1)</f>
        <v>178132098</v>
      </c>
      <c r="E1180">
        <f>[1]!s_dq_turn($A1180,$B$1)</f>
        <v>1.0712993687076899</v>
      </c>
      <c r="F1180">
        <f>[1]!S_VAL_MV($A1180,$B$1)</f>
        <v>29828678209.619999</v>
      </c>
      <c r="G1180">
        <f>[1]!s_val_ev($A1180,$B$1)</f>
        <v>29828678209.619999</v>
      </c>
      <c r="H1180">
        <f>[1]!s_val_ev1($A1180,$B$1)</f>
        <v>31691344828.759998</v>
      </c>
      <c r="I1180">
        <f>IFERROR([1]!s_mq_amount($A1180,$B$1),"")</f>
        <v>377208596</v>
      </c>
      <c r="J1180">
        <f>[1]!s_val_pe_ttm($A1180,$B$1)</f>
        <v>26.901979446411101</v>
      </c>
      <c r="K1180">
        <f>[1]!s_val_pb_lf($A1180,$B$1)</f>
        <v>1.95035171508789</v>
      </c>
      <c r="L1180">
        <f>[1]!s_val_dividendyield2($A1180,$B$1)</f>
        <v>0</v>
      </c>
      <c r="M1180">
        <f>[1]!s_val_evtoebitda($A1180,$B$1)</f>
        <v>753.37684046937898</v>
      </c>
      <c r="N1180">
        <f>[1]!s_risk_betar24($A1180,$B$1)</f>
        <v>1.54480004310608</v>
      </c>
      <c r="O1180">
        <f>[1]!s_profitnotice_changeratio($A1180,$B$1)</f>
        <v>0</v>
      </c>
      <c r="P1180">
        <f>IFERROR([1]!i_pq_pctchange($A1180,TEXT(DATE(YEAR($B$1),1,1),"yyyy-mm-dd"),$B$1),"")</f>
        <v>7.0671378091872796</v>
      </c>
      <c r="Q1180">
        <f>[1]!s_west_netprofit($A1180,YEAR($B$1),$B$1,180)</f>
        <v>0</v>
      </c>
      <c r="R1180">
        <f>[1]!s_west_eps($A1180,YEAR($B$1),$B$1,180)</f>
        <v>0</v>
      </c>
      <c r="S1180">
        <f>[1]!s_west_instnum_np($A1180,YEAR($B$1),$B$1,180)</f>
        <v>0</v>
      </c>
      <c r="T1180">
        <f>[1]!s_west_stdnetprofit($A1180,YEAR($B$1),$B$1,180)</f>
        <v>0</v>
      </c>
      <c r="U1180">
        <f>[1]!s_west_mediannetprofit($A1180,YEAR($B$1),$B$1,180)</f>
        <v>0</v>
      </c>
      <c r="V1180">
        <f>[1]!s_west_maxnetprofit($A1180,YEAR($B$1),$B$1,180)</f>
        <v>0</v>
      </c>
      <c r="W1180">
        <f>[1]!s_west_minnetprofit($A1180,YEAR($B$1),$B$1,180)</f>
        <v>0</v>
      </c>
      <c r="X1180">
        <f>[1]!s_west_netprofit($A1180,YEAR($B$1)+1,$B$1,180)</f>
        <v>0</v>
      </c>
      <c r="Y1180">
        <f>[1]!s_west_eps($A1180,YEAR($B$1)+1,$B$1,180)</f>
        <v>0</v>
      </c>
      <c r="Z1180">
        <f>[1]!s_west_instnum_np($A1180,YEAR($B$1)+1,$B$1,180)</f>
        <v>0</v>
      </c>
      <c r="AA1180">
        <f>[1]!s_west_stdnetprofit($A1180,YEAR($B$1)+1,$B$1,180)</f>
        <v>0</v>
      </c>
      <c r="AB1180">
        <f>[1]!s_west_mediannetprofit($A1180,YEAR($B$1)+1,$B$1,180)</f>
        <v>0</v>
      </c>
      <c r="AC1180">
        <f>[1]!s_west_maxnetprofit($A1180,YEAR($B$1)+1,$B$1,180)</f>
        <v>0</v>
      </c>
      <c r="AD1180">
        <f>[1]!s_west_minnetprofit($A1180,YEAR($B$1)+1,$B$1,180)</f>
        <v>0</v>
      </c>
      <c r="AE1180">
        <f>[1]!s_west_avgroe($A1180,YEAR($B$1),$B$1,180)</f>
        <v>0</v>
      </c>
      <c r="AF1180">
        <f>IFERROR([1]!s_info_indexweight($A1180,$B$1,"000016.SH"),"")</f>
        <v>0</v>
      </c>
      <c r="AG1180">
        <f>IFERROR([1]!s_info_indexweight($A1180,$B$1,"000300.SH"),"")</f>
        <v>0</v>
      </c>
      <c r="AH1180">
        <f>IFERROR([1]!s_info_indexweight($A1180,$B$1,"000905.SH"),"")</f>
        <v>0.115</v>
      </c>
      <c r="AI1180">
        <f>IFERROR([1]!s_info_indexweight($A1180,$B$1,"000852.SH"),"")</f>
        <v>0</v>
      </c>
    </row>
    <row r="1181" spans="1:35">
      <c r="A1181" t="s">
        <v>1213</v>
      </c>
      <c r="B1181">
        <f>[1]!s_dq_close($A1181,$B$1,3)</f>
        <v>5.8</v>
      </c>
      <c r="C1181">
        <f>[1]!s_dq_volume($A1181,$B$1)</f>
        <v>18646510</v>
      </c>
      <c r="D1181">
        <f>[1]!s_dq_amount($A1181,$B$1)</f>
        <v>107742844</v>
      </c>
      <c r="E1181">
        <f>[1]!s_dq_turn($A1181,$B$1)</f>
        <v>0.59306425257115603</v>
      </c>
      <c r="F1181">
        <f>[1]!S_VAL_MV($A1181,$B$1)</f>
        <v>18235757345.200001</v>
      </c>
      <c r="G1181">
        <f>[1]!s_val_ev($A1181,$B$1)</f>
        <v>18235757345.200001</v>
      </c>
      <c r="H1181">
        <f>[1]!s_val_ev1($A1181,$B$1)</f>
        <v>61948528245.32</v>
      </c>
      <c r="I1181">
        <f>IFERROR([1]!s_mq_amount($A1181,$B$1),"")</f>
        <v>215337221</v>
      </c>
      <c r="J1181">
        <f>[1]!s_val_pe_ttm($A1181,$B$1)</f>
        <v>8.3620643615722692</v>
      </c>
      <c r="K1181">
        <f>[1]!s_val_pb_lf($A1181,$B$1)</f>
        <v>0.56740719079971302</v>
      </c>
      <c r="L1181">
        <f>[1]!s_val_dividendyield2($A1181,$B$1)</f>
        <v>5.1724137931034502</v>
      </c>
      <c r="M1181">
        <f>[1]!s_val_evtoebitda($A1181,$B$1)</f>
        <v>6.7950675636280602</v>
      </c>
      <c r="N1181">
        <f>[1]!s_risk_betar24($A1181,$B$1)</f>
        <v>0.82220000028610196</v>
      </c>
      <c r="O1181">
        <f>[1]!s_profitnotice_changeratio($A1181,$B$1)</f>
        <v>0</v>
      </c>
      <c r="P1181">
        <f>IFERROR([1]!i_pq_pctchange($A1181,TEXT(DATE(YEAR($B$1),1,1),"yyyy-mm-dd"),$B$1),"")</f>
        <v>-10.6317411402157</v>
      </c>
      <c r="Q1181">
        <f>[1]!s_west_netprofit($A1181,YEAR($B$1),$B$1,180)</f>
        <v>2343323750</v>
      </c>
      <c r="R1181">
        <f>[1]!s_west_eps($A1181,YEAR($B$1),$B$1,180)</f>
        <v>0.74529999494552601</v>
      </c>
      <c r="S1181">
        <f>[1]!s_west_instnum_np($A1181,YEAR($B$1),$B$1,180)</f>
        <v>8</v>
      </c>
      <c r="T1181">
        <f>[1]!s_west_stdnetprofit($A1181,YEAR($B$1),$B$1,180)</f>
        <v>33446005</v>
      </c>
      <c r="U1181">
        <f>[1]!s_west_mediannetprofit($A1181,YEAR($B$1),$B$1,180)</f>
        <v>2347885000</v>
      </c>
      <c r="V1181">
        <f>[1]!s_west_maxnetprofit($A1181,YEAR($B$1),$B$1,180)</f>
        <v>2380820000</v>
      </c>
      <c r="W1181">
        <f>[1]!s_west_minnetprofit($A1181,YEAR($B$1),$B$1,180)</f>
        <v>2293000000</v>
      </c>
      <c r="X1181">
        <f>[1]!s_west_netprofit($A1181,YEAR($B$1)+1,$B$1,180)</f>
        <v>2491173750</v>
      </c>
      <c r="Y1181">
        <f>[1]!s_west_eps($A1181,YEAR($B$1)+1,$B$1,180)</f>
        <v>0.79229998588562001</v>
      </c>
      <c r="Z1181">
        <f>[1]!s_west_instnum_np($A1181,YEAR($B$1)+1,$B$1,180)</f>
        <v>8</v>
      </c>
      <c r="AA1181">
        <f>[1]!s_west_stdnetprofit($A1181,YEAR($B$1)+1,$B$1,180)</f>
        <v>66509276</v>
      </c>
      <c r="AB1181">
        <f>[1]!s_west_mediannetprofit($A1181,YEAR($B$1)+1,$B$1,180)</f>
        <v>2523990000</v>
      </c>
      <c r="AC1181">
        <f>[1]!s_west_maxnetprofit($A1181,YEAR($B$1)+1,$B$1,180)</f>
        <v>2539000000</v>
      </c>
      <c r="AD1181">
        <f>[1]!s_west_minnetprofit($A1181,YEAR($B$1)+1,$B$1,180)</f>
        <v>2361000000</v>
      </c>
      <c r="AE1181">
        <f>[1]!s_west_avgroe($A1181,YEAR($B$1),$B$1,180)</f>
        <v>5.5199999809265101</v>
      </c>
      <c r="AF1181">
        <f>IFERROR([1]!s_info_indexweight($A1181,$B$1,"000016.SH"),"")</f>
        <v>0</v>
      </c>
      <c r="AG1181">
        <f>IFERROR([1]!s_info_indexweight($A1181,$B$1,"000300.SH"),"")</f>
        <v>0</v>
      </c>
      <c r="AH1181">
        <f>IFERROR([1]!s_info_indexweight($A1181,$B$1,"000905.SH"),"")</f>
        <v>0.12</v>
      </c>
      <c r="AI1181">
        <f>IFERROR([1]!s_info_indexweight($A1181,$B$1,"000852.SH"),"")</f>
        <v>0</v>
      </c>
    </row>
    <row r="1182" spans="1:35">
      <c r="A1182" t="s">
        <v>1214</v>
      </c>
      <c r="B1182">
        <f>[1]!s_dq_close($A1182,$B$1,3)</f>
        <v>7.99</v>
      </c>
      <c r="C1182">
        <f>[1]!s_dq_volume($A1182,$B$1)</f>
        <v>143213663</v>
      </c>
      <c r="D1182">
        <f>[1]!s_dq_amount($A1182,$B$1)</f>
        <v>1131156532</v>
      </c>
      <c r="E1182">
        <f>[1]!s_dq_turn($A1182,$B$1)</f>
        <v>7.2796140150416697</v>
      </c>
      <c r="F1182">
        <f>[1]!S_VAL_MV($A1182,$B$1)</f>
        <v>15718926374.469999</v>
      </c>
      <c r="G1182">
        <f>[1]!s_val_ev($A1182,$B$1)</f>
        <v>15718926374.469999</v>
      </c>
      <c r="H1182">
        <f>[1]!s_val_ev1($A1182,$B$1)</f>
        <v>41891123866.779999</v>
      </c>
      <c r="I1182">
        <f>IFERROR([1]!s_mq_amount($A1182,$B$1),"")</f>
        <v>2305053272</v>
      </c>
      <c r="J1182">
        <f>[1]!s_val_pe_ttm($A1182,$B$1)</f>
        <v>-410.27978515625</v>
      </c>
      <c r="K1182">
        <f>[1]!s_val_pb_lf($A1182,$B$1)</f>
        <v>1.7434928417205799</v>
      </c>
      <c r="L1182">
        <f>[1]!s_val_dividendyield2($A1182,$B$1)</f>
        <v>2.5031289111389201</v>
      </c>
      <c r="M1182">
        <f>[1]!s_val_evtoebitda($A1182,$B$1)</f>
        <v>16.251195860954901</v>
      </c>
      <c r="N1182">
        <f>[1]!s_risk_betar24($A1182,$B$1)</f>
        <v>0.38240000605583202</v>
      </c>
      <c r="O1182">
        <f>[1]!s_profitnotice_changeratio($A1182,$B$1)</f>
        <v>0</v>
      </c>
      <c r="P1182">
        <f>IFERROR([1]!i_pq_pctchange($A1182,TEXT(DATE(YEAR($B$1),1,1),"yyyy-mm-dd"),$B$1),"")</f>
        <v>56.6666666666667</v>
      </c>
      <c r="Q1182">
        <f>[1]!s_west_netprofit($A1182,YEAR($B$1),$B$1,180)</f>
        <v>645666667</v>
      </c>
      <c r="R1182">
        <f>[1]!s_west_eps($A1182,YEAR($B$1),$B$1,180)</f>
        <v>0.32820001244545</v>
      </c>
      <c r="S1182">
        <f>[1]!s_west_instnum_np($A1182,YEAR($B$1),$B$1,180)</f>
        <v>3</v>
      </c>
      <c r="T1182">
        <f>[1]!s_west_stdnetprofit($A1182,YEAR($B$1),$B$1,180)</f>
        <v>182516666</v>
      </c>
      <c r="U1182">
        <f>[1]!s_west_mediannetprofit($A1182,YEAR($B$1),$B$1,180)</f>
        <v>732000000</v>
      </c>
      <c r="V1182">
        <f>[1]!s_west_maxnetprofit($A1182,YEAR($B$1),$B$1,180)</f>
        <v>769000000</v>
      </c>
      <c r="W1182">
        <f>[1]!s_west_minnetprofit($A1182,YEAR($B$1),$B$1,180)</f>
        <v>436000000</v>
      </c>
      <c r="X1182">
        <f>[1]!s_west_netprofit($A1182,YEAR($B$1)+1,$B$1,180)</f>
        <v>736000000</v>
      </c>
      <c r="Y1182">
        <f>[1]!s_west_eps($A1182,YEAR($B$1)+1,$B$1,180)</f>
        <v>0.37409999966621399</v>
      </c>
      <c r="Z1182">
        <f>[1]!s_west_instnum_np($A1182,YEAR($B$1)+1,$B$1,180)</f>
        <v>3</v>
      </c>
      <c r="AA1182">
        <f>[1]!s_west_stdnetprofit($A1182,YEAR($B$1)+1,$B$1,180)</f>
        <v>145564419</v>
      </c>
      <c r="AB1182">
        <f>[1]!s_west_mediannetprofit($A1182,YEAR($B$1)+1,$B$1,180)</f>
        <v>803000000</v>
      </c>
      <c r="AC1182">
        <f>[1]!s_west_maxnetprofit($A1182,YEAR($B$1)+1,$B$1,180)</f>
        <v>836000000</v>
      </c>
      <c r="AD1182">
        <f>[1]!s_west_minnetprofit($A1182,YEAR($B$1)+1,$B$1,180)</f>
        <v>569000000</v>
      </c>
      <c r="AE1182">
        <f>[1]!s_west_avgroe($A1182,YEAR($B$1),$B$1,180)</f>
        <v>6.8533000946044904</v>
      </c>
      <c r="AF1182">
        <f>IFERROR([1]!s_info_indexweight($A1182,$B$1,"000016.SH"),"")</f>
        <v>0</v>
      </c>
      <c r="AG1182">
        <f>IFERROR([1]!s_info_indexweight($A1182,$B$1,"000300.SH"),"")</f>
        <v>0</v>
      </c>
      <c r="AH1182">
        <f>IFERROR([1]!s_info_indexweight($A1182,$B$1,"000905.SH"),"")</f>
        <v>0</v>
      </c>
      <c r="AI1182">
        <f>IFERROR([1]!s_info_indexweight($A1182,$B$1,"000852.SH"),"")</f>
        <v>0.13900000000000001</v>
      </c>
    </row>
    <row r="1183" spans="1:35">
      <c r="A1183" t="s">
        <v>1215</v>
      </c>
      <c r="B1183">
        <f>[1]!s_dq_close($A1183,$B$1,3)</f>
        <v>8.3800000000000008</v>
      </c>
      <c r="C1183">
        <f>[1]!s_dq_volume($A1183,$B$1)</f>
        <v>15189673</v>
      </c>
      <c r="D1183">
        <f>[1]!s_dq_amount($A1183,$B$1)</f>
        <v>128813903</v>
      </c>
      <c r="E1183">
        <f>[1]!s_dq_turn($A1183,$B$1)</f>
        <v>0.94672154055141899</v>
      </c>
      <c r="F1183">
        <f>[1]!S_VAL_MV($A1183,$B$1)</f>
        <v>14951328820.459999</v>
      </c>
      <c r="G1183">
        <f>[1]!s_val_ev($A1183,$B$1)</f>
        <v>14113157565.686701</v>
      </c>
      <c r="H1183">
        <f>[1]!s_val_ev1($A1183,$B$1)</f>
        <v>22964537855.706699</v>
      </c>
      <c r="I1183">
        <f>IFERROR([1]!s_mq_amount($A1183,$B$1),"")</f>
        <v>278146995</v>
      </c>
      <c r="J1183">
        <f>[1]!s_val_pe_ttm($A1183,$B$1)</f>
        <v>12.1545705795288</v>
      </c>
      <c r="K1183">
        <f>[1]!s_val_pb_lf($A1183,$B$1)</f>
        <v>0.72652721405029297</v>
      </c>
      <c r="L1183">
        <f>[1]!s_val_dividendyield2($A1183,$B$1)</f>
        <v>3.1622911694510698</v>
      </c>
      <c r="M1183">
        <f>[1]!s_val_evtoebitda($A1183,$B$1)</f>
        <v>4.6563826765052703</v>
      </c>
      <c r="N1183">
        <f>[1]!s_risk_betar24($A1183,$B$1)</f>
        <v>1.2353999614715601</v>
      </c>
      <c r="O1183">
        <f>[1]!s_profitnotice_changeratio($A1183,$B$1)</f>
        <v>0</v>
      </c>
      <c r="P1183">
        <f>IFERROR([1]!i_pq_pctchange($A1183,TEXT(DATE(YEAR($B$1),1,1),"yyyy-mm-dd"),$B$1),"")</f>
        <v>-6.7853170189098897</v>
      </c>
      <c r="Q1183">
        <f>[1]!s_west_netprofit($A1183,YEAR($B$1),$B$1,180)</f>
        <v>717856000</v>
      </c>
      <c r="R1183">
        <f>[1]!s_west_eps($A1183,YEAR($B$1),$B$1,180)</f>
        <v>0.40230000019073497</v>
      </c>
      <c r="S1183">
        <f>[1]!s_west_instnum_np($A1183,YEAR($B$1),$B$1,180)</f>
        <v>5</v>
      </c>
      <c r="T1183">
        <f>[1]!s_west_stdnetprofit($A1183,YEAR($B$1),$B$1,180)</f>
        <v>254143825</v>
      </c>
      <c r="U1183">
        <f>[1]!s_west_mediannetprofit($A1183,YEAR($B$1),$B$1,180)</f>
        <v>640000000</v>
      </c>
      <c r="V1183">
        <f>[1]!s_west_maxnetprofit($A1183,YEAR($B$1),$B$1,180)</f>
        <v>1062000000</v>
      </c>
      <c r="W1183">
        <f>[1]!s_west_minnetprofit($A1183,YEAR($B$1),$B$1,180)</f>
        <v>475000000</v>
      </c>
      <c r="X1183">
        <f>[1]!s_west_netprofit($A1183,YEAR($B$1)+1,$B$1,180)</f>
        <v>603376000</v>
      </c>
      <c r="Y1183">
        <f>[1]!s_west_eps($A1183,YEAR($B$1)+1,$B$1,180)</f>
        <v>0.338200002908707</v>
      </c>
      <c r="Z1183">
        <f>[1]!s_west_instnum_np($A1183,YEAR($B$1)+1,$B$1,180)</f>
        <v>5</v>
      </c>
      <c r="AA1183">
        <f>[1]!s_west_stdnetprofit($A1183,YEAR($B$1)+1,$B$1,180)</f>
        <v>122460307</v>
      </c>
      <c r="AB1183">
        <f>[1]!s_west_mediannetprofit($A1183,YEAR($B$1)+1,$B$1,180)</f>
        <v>530000000</v>
      </c>
      <c r="AC1183">
        <f>[1]!s_west_maxnetprofit($A1183,YEAR($B$1)+1,$B$1,180)</f>
        <v>782880000</v>
      </c>
      <c r="AD1183">
        <f>[1]!s_west_minnetprofit($A1183,YEAR($B$1)+1,$B$1,180)</f>
        <v>504000000</v>
      </c>
      <c r="AE1183">
        <f>[1]!s_west_avgroe($A1183,YEAR($B$1),$B$1,180)</f>
        <v>3.4539999961853001</v>
      </c>
      <c r="AF1183">
        <f>IFERROR([1]!s_info_indexweight($A1183,$B$1,"000016.SH"),"")</f>
        <v>0</v>
      </c>
      <c r="AG1183">
        <f>IFERROR([1]!s_info_indexweight($A1183,$B$1,"000300.SH"),"")</f>
        <v>0</v>
      </c>
      <c r="AH1183">
        <f>IFERROR([1]!s_info_indexweight($A1183,$B$1,"000905.SH"),"")</f>
        <v>0</v>
      </c>
      <c r="AI1183">
        <f>IFERROR([1]!s_info_indexweight($A1183,$B$1,"000852.SH"),"")</f>
        <v>7.2999999999999995E-2</v>
      </c>
    </row>
    <row r="1184" spans="1:35">
      <c r="A1184" t="s">
        <v>1216</v>
      </c>
      <c r="B1184">
        <f>[1]!s_dq_close($A1184,$B$1,3)</f>
        <v>22.22</v>
      </c>
      <c r="C1184">
        <f>[1]!s_dq_volume($A1184,$B$1)</f>
        <v>8594850</v>
      </c>
      <c r="D1184">
        <f>[1]!s_dq_amount($A1184,$B$1)</f>
        <v>188148311</v>
      </c>
      <c r="E1184">
        <f>[1]!s_dq_turn($A1184,$B$1)</f>
        <v>1.0656917762248801</v>
      </c>
      <c r="F1184">
        <f>[1]!S_VAL_MV($A1184,$B$1)</f>
        <v>22725267423.759998</v>
      </c>
      <c r="G1184">
        <f>[1]!s_val_ev($A1184,$B$1)</f>
        <v>19943459488.496101</v>
      </c>
      <c r="H1184">
        <f>[1]!s_val_ev1($A1184,$B$1)</f>
        <v>20026998011.696098</v>
      </c>
      <c r="I1184">
        <f>IFERROR([1]!s_mq_amount($A1184,$B$1),"")</f>
        <v>326022768</v>
      </c>
      <c r="J1184">
        <f>[1]!s_val_pe_ttm($A1184,$B$1)</f>
        <v>29.613592147827099</v>
      </c>
      <c r="K1184">
        <f>[1]!s_val_pb_lf($A1184,$B$1)</f>
        <v>1.6069593429565401</v>
      </c>
      <c r="L1184">
        <f>[1]!s_val_dividendyield2($A1184,$B$1)</f>
        <v>1.89018901890189</v>
      </c>
      <c r="M1184">
        <f>[1]!s_val_evtoebitda($A1184,$B$1)</f>
        <v>4.8376745519539499</v>
      </c>
      <c r="N1184">
        <f>[1]!s_risk_betar24($A1184,$B$1)</f>
        <v>1.39750003814697</v>
      </c>
      <c r="O1184">
        <f>[1]!s_profitnotice_changeratio($A1184,$B$1)</f>
        <v>0</v>
      </c>
      <c r="P1184">
        <f>IFERROR([1]!i_pq_pctchange($A1184,TEXT(DATE(YEAR($B$1),1,1),"yyyy-mm-dd"),$B$1),"")</f>
        <v>-25.958013995334898</v>
      </c>
      <c r="Q1184">
        <f>[1]!s_west_netprofit($A1184,YEAR($B$1),$B$1,180)</f>
        <v>0</v>
      </c>
      <c r="R1184">
        <f>[1]!s_west_eps($A1184,YEAR($B$1),$B$1,180)</f>
        <v>0</v>
      </c>
      <c r="S1184">
        <f>[1]!s_west_instnum_np($A1184,YEAR($B$1),$B$1,180)</f>
        <v>0</v>
      </c>
      <c r="T1184">
        <f>[1]!s_west_stdnetprofit($A1184,YEAR($B$1),$B$1,180)</f>
        <v>0</v>
      </c>
      <c r="U1184">
        <f>[1]!s_west_mediannetprofit($A1184,YEAR($B$1),$B$1,180)</f>
        <v>0</v>
      </c>
      <c r="V1184">
        <f>[1]!s_west_maxnetprofit($A1184,YEAR($B$1),$B$1,180)</f>
        <v>0</v>
      </c>
      <c r="W1184">
        <f>[1]!s_west_minnetprofit($A1184,YEAR($B$1),$B$1,180)</f>
        <v>0</v>
      </c>
      <c r="X1184">
        <f>[1]!s_west_netprofit($A1184,YEAR($B$1)+1,$B$1,180)</f>
        <v>0</v>
      </c>
      <c r="Y1184">
        <f>[1]!s_west_eps($A1184,YEAR($B$1)+1,$B$1,180)</f>
        <v>0</v>
      </c>
      <c r="Z1184">
        <f>[1]!s_west_instnum_np($A1184,YEAR($B$1)+1,$B$1,180)</f>
        <v>0</v>
      </c>
      <c r="AA1184">
        <f>[1]!s_west_stdnetprofit($A1184,YEAR($B$1)+1,$B$1,180)</f>
        <v>0</v>
      </c>
      <c r="AB1184">
        <f>[1]!s_west_mediannetprofit($A1184,YEAR($B$1)+1,$B$1,180)</f>
        <v>0</v>
      </c>
      <c r="AC1184">
        <f>[1]!s_west_maxnetprofit($A1184,YEAR($B$1)+1,$B$1,180)</f>
        <v>0</v>
      </c>
      <c r="AD1184">
        <f>[1]!s_west_minnetprofit($A1184,YEAR($B$1)+1,$B$1,180)</f>
        <v>0</v>
      </c>
      <c r="AE1184">
        <f>[1]!s_west_avgroe($A1184,YEAR($B$1),$B$1,180)</f>
        <v>0</v>
      </c>
      <c r="AF1184">
        <f>IFERROR([1]!s_info_indexweight($A1184,$B$1,"000016.SH"),"")</f>
        <v>0</v>
      </c>
      <c r="AG1184">
        <f>IFERROR([1]!s_info_indexweight($A1184,$B$1,"000300.SH"),"")</f>
        <v>0</v>
      </c>
      <c r="AH1184">
        <f>IFERROR([1]!s_info_indexweight($A1184,$B$1,"000905.SH"),"")</f>
        <v>0</v>
      </c>
      <c r="AI1184">
        <f>IFERROR([1]!s_info_indexweight($A1184,$B$1,"000852.SH"),"")</f>
        <v>7.5999999999999998E-2</v>
      </c>
    </row>
    <row r="1185" spans="1:35">
      <c r="A1185" t="s">
        <v>1217</v>
      </c>
      <c r="B1185">
        <f>[1]!s_dq_close($A1185,$B$1,3)</f>
        <v>20.84</v>
      </c>
      <c r="C1185">
        <f>[1]!s_dq_volume($A1185,$B$1)</f>
        <v>16743774</v>
      </c>
      <c r="D1185">
        <f>[1]!s_dq_amount($A1185,$B$1)</f>
        <v>344725539</v>
      </c>
      <c r="E1185">
        <f>[1]!s_dq_turn($A1185,$B$1)</f>
        <v>0.78459930252763399</v>
      </c>
      <c r="F1185">
        <f>[1]!S_VAL_MV($A1185,$B$1)</f>
        <v>59827030233.68</v>
      </c>
      <c r="G1185">
        <f>[1]!s_val_ev($A1185,$B$1)</f>
        <v>49376633783.980904</v>
      </c>
      <c r="H1185">
        <f>[1]!s_val_ev1($A1185,$B$1)</f>
        <v>51122128746.090897</v>
      </c>
      <c r="I1185">
        <f>IFERROR([1]!s_mq_amount($A1185,$B$1),"")</f>
        <v>661478587</v>
      </c>
      <c r="J1185">
        <f>[1]!s_val_pe_ttm($A1185,$B$1)</f>
        <v>48.183883666992202</v>
      </c>
      <c r="K1185">
        <f>[1]!s_val_pb_lf($A1185,$B$1)</f>
        <v>5.5591306686401403</v>
      </c>
      <c r="L1185">
        <f>[1]!s_val_dividendyield2($A1185,$B$1)</f>
        <v>1.1036468330134399</v>
      </c>
      <c r="M1185">
        <f>[1]!s_val_evtoebitda($A1185,$B$1)</f>
        <v>22.9622019494157</v>
      </c>
      <c r="N1185">
        <f>[1]!s_risk_betar24($A1185,$B$1)</f>
        <v>0.94669997692108199</v>
      </c>
      <c r="O1185">
        <f>[1]!s_profitnotice_changeratio($A1185,$B$1)</f>
        <v>0</v>
      </c>
      <c r="P1185">
        <f>IFERROR([1]!i_pq_pctchange($A1185,TEXT(DATE(YEAR($B$1),1,1),"yyyy-mm-dd"),$B$1),"")</f>
        <v>1.6130030536146001</v>
      </c>
      <c r="Q1185">
        <f>[1]!s_west_netprofit($A1185,YEAR($B$1),$B$1,180)</f>
        <v>1738883333</v>
      </c>
      <c r="R1185">
        <f>[1]!s_west_eps($A1185,YEAR($B$1),$B$1,180)</f>
        <v>0.60519999265670799</v>
      </c>
      <c r="S1185">
        <f>[1]!s_west_instnum_np($A1185,YEAR($B$1),$B$1,180)</f>
        <v>6</v>
      </c>
      <c r="T1185">
        <f>[1]!s_west_stdnetprofit($A1185,YEAR($B$1),$B$1,180)</f>
        <v>209562405</v>
      </c>
      <c r="U1185">
        <f>[1]!s_west_mediannetprofit($A1185,YEAR($B$1),$B$1,180)</f>
        <v>1707000000</v>
      </c>
      <c r="V1185">
        <f>[1]!s_west_maxnetprofit($A1185,YEAR($B$1),$B$1,180)</f>
        <v>2124300000</v>
      </c>
      <c r="W1185">
        <f>[1]!s_west_minnetprofit($A1185,YEAR($B$1),$B$1,180)</f>
        <v>1510000000</v>
      </c>
      <c r="X1185">
        <f>[1]!s_west_netprofit($A1185,YEAR($B$1)+1,$B$1,180)</f>
        <v>2069883333</v>
      </c>
      <c r="Y1185">
        <f>[1]!s_west_eps($A1185,YEAR($B$1)+1,$B$1,180)</f>
        <v>0.72039997577667203</v>
      </c>
      <c r="Z1185">
        <f>[1]!s_west_instnum_np($A1185,YEAR($B$1)+1,$B$1,180)</f>
        <v>6</v>
      </c>
      <c r="AA1185">
        <f>[1]!s_west_stdnetprofit($A1185,YEAR($B$1)+1,$B$1,180)</f>
        <v>265319584</v>
      </c>
      <c r="AB1185">
        <f>[1]!s_west_mediannetprofit($A1185,YEAR($B$1)+1,$B$1,180)</f>
        <v>2050000000</v>
      </c>
      <c r="AC1185">
        <f>[1]!s_west_maxnetprofit($A1185,YEAR($B$1)+1,$B$1,180)</f>
        <v>2439300000</v>
      </c>
      <c r="AD1185">
        <f>[1]!s_west_minnetprofit($A1185,YEAR($B$1)+1,$B$1,180)</f>
        <v>1674000000</v>
      </c>
      <c r="AE1185">
        <f>[1]!s_west_avgroe($A1185,YEAR($B$1),$B$1,180)</f>
        <v>14.7166996002197</v>
      </c>
      <c r="AF1185">
        <f>IFERROR([1]!s_info_indexweight($A1185,$B$1,"000016.SH"),"")</f>
        <v>0</v>
      </c>
      <c r="AG1185">
        <f>IFERROR([1]!s_info_indexweight($A1185,$B$1,"000300.SH"),"")</f>
        <v>6.6400000000000001E-2</v>
      </c>
      <c r="AH1185">
        <f>IFERROR([1]!s_info_indexweight($A1185,$B$1,"000905.SH"),"")</f>
        <v>0</v>
      </c>
      <c r="AI1185">
        <f>IFERROR([1]!s_info_indexweight($A1185,$B$1,"000852.SH"),"")</f>
        <v>0</v>
      </c>
    </row>
    <row r="1186" spans="1:35">
      <c r="A1186" t="s">
        <v>1218</v>
      </c>
      <c r="B1186">
        <f>[1]!s_dq_close($A1186,$B$1,3)</f>
        <v>9.51</v>
      </c>
      <c r="C1186">
        <f>[1]!s_dq_volume($A1186,$B$1)</f>
        <v>35698103</v>
      </c>
      <c r="D1186">
        <f>[1]!s_dq_amount($A1186,$B$1)</f>
        <v>339179128</v>
      </c>
      <c r="E1186">
        <f>[1]!s_dq_turn($A1186,$B$1)</f>
        <v>1.4912034748568199</v>
      </c>
      <c r="F1186">
        <f>[1]!S_VAL_MV($A1186,$B$1)</f>
        <v>23988851408.040001</v>
      </c>
      <c r="G1186">
        <f>[1]!s_val_ev($A1186,$B$1)</f>
        <v>23271092126.7533</v>
      </c>
      <c r="H1186">
        <f>[1]!s_val_ev1($A1186,$B$1)</f>
        <v>57288075920.383301</v>
      </c>
      <c r="I1186">
        <f>IFERROR([1]!s_mq_amount($A1186,$B$1),"")</f>
        <v>522129333</v>
      </c>
      <c r="J1186">
        <f>[1]!s_val_pe_ttm($A1186,$B$1)</f>
        <v>26.026044845581101</v>
      </c>
      <c r="K1186">
        <f>[1]!s_val_pb_lf($A1186,$B$1)</f>
        <v>1.4298959970474201</v>
      </c>
      <c r="L1186">
        <f>[1]!s_val_dividendyield2($A1186,$B$1)</f>
        <v>2.1030494216614102</v>
      </c>
      <c r="M1186">
        <f>[1]!s_val_evtoebitda($A1186,$B$1)</f>
        <v>13.796486078828099</v>
      </c>
      <c r="N1186">
        <f>[1]!s_risk_betar24($A1186,$B$1)</f>
        <v>1.2335000038146999</v>
      </c>
      <c r="O1186">
        <f>[1]!s_profitnotice_changeratio($A1186,$B$1)</f>
        <v>0</v>
      </c>
      <c r="P1186">
        <f>IFERROR([1]!i_pq_pctchange($A1186,TEXT(DATE(YEAR($B$1),1,1),"yyyy-mm-dd"),$B$1),"")</f>
        <v>-18.717948717948701</v>
      </c>
      <c r="Q1186">
        <f>[1]!s_west_netprofit($A1186,YEAR($B$1),$B$1,180)</f>
        <v>1054500000</v>
      </c>
      <c r="R1186">
        <f>[1]!s_west_eps($A1186,YEAR($B$1),$B$1,180)</f>
        <v>0.41800001263618503</v>
      </c>
      <c r="S1186">
        <f>[1]!s_west_instnum_np($A1186,YEAR($B$1),$B$1,180)</f>
        <v>2</v>
      </c>
      <c r="T1186">
        <f>[1]!s_west_stdnetprofit($A1186,YEAR($B$1),$B$1,180)</f>
        <v>23334524</v>
      </c>
      <c r="U1186">
        <f>[1]!s_west_mediannetprofit($A1186,YEAR($B$1),$B$1,180)</f>
        <v>1054500000</v>
      </c>
      <c r="V1186">
        <f>[1]!s_west_maxnetprofit($A1186,YEAR($B$1),$B$1,180)</f>
        <v>1071000000</v>
      </c>
      <c r="W1186">
        <f>[1]!s_west_minnetprofit($A1186,YEAR($B$1),$B$1,180)</f>
        <v>1038000000</v>
      </c>
      <c r="X1186">
        <f>[1]!s_west_netprofit($A1186,YEAR($B$1)+1,$B$1,180)</f>
        <v>1169500000</v>
      </c>
      <c r="Y1186">
        <f>[1]!s_west_eps($A1186,YEAR($B$1)+1,$B$1,180)</f>
        <v>0.46360000967979398</v>
      </c>
      <c r="Z1186">
        <f>[1]!s_west_instnum_np($A1186,YEAR($B$1)+1,$B$1,180)</f>
        <v>2</v>
      </c>
      <c r="AA1186">
        <f>[1]!s_west_stdnetprofit($A1186,YEAR($B$1)+1,$B$1,180)</f>
        <v>41719300</v>
      </c>
      <c r="AB1186">
        <f>[1]!s_west_mediannetprofit($A1186,YEAR($B$1)+1,$B$1,180)</f>
        <v>1169500000</v>
      </c>
      <c r="AC1186">
        <f>[1]!s_west_maxnetprofit($A1186,YEAR($B$1)+1,$B$1,180)</f>
        <v>1199000000</v>
      </c>
      <c r="AD1186">
        <f>[1]!s_west_minnetprofit($A1186,YEAR($B$1)+1,$B$1,180)</f>
        <v>1140000000</v>
      </c>
      <c r="AE1186">
        <f>[1]!s_west_avgroe($A1186,YEAR($B$1),$B$1,180)</f>
        <v>6.1999998092651403</v>
      </c>
      <c r="AF1186">
        <f>IFERROR([1]!s_info_indexweight($A1186,$B$1,"000016.SH"),"")</f>
        <v>0</v>
      </c>
      <c r="AG1186">
        <f>IFERROR([1]!s_info_indexweight($A1186,$B$1,"000300.SH"),"")</f>
        <v>0</v>
      </c>
      <c r="AH1186">
        <f>IFERROR([1]!s_info_indexweight($A1186,$B$1,"000905.SH"),"")</f>
        <v>8.1000000000000003E-2</v>
      </c>
      <c r="AI1186">
        <f>IFERROR([1]!s_info_indexweight($A1186,$B$1,"000852.SH"),"")</f>
        <v>0</v>
      </c>
    </row>
    <row r="1187" spans="1:35">
      <c r="A1187" t="s">
        <v>1219</v>
      </c>
      <c r="B1187">
        <f>[1]!s_dq_close($A1187,$B$1,3)</f>
        <v>25.41</v>
      </c>
      <c r="C1187">
        <f>[1]!s_dq_volume($A1187,$B$1)</f>
        <v>34689056</v>
      </c>
      <c r="D1187">
        <f>[1]!s_dq_amount($A1187,$B$1)</f>
        <v>869014277</v>
      </c>
      <c r="E1187">
        <f>[1]!s_dq_turn($A1187,$B$1)</f>
        <v>5.0998412536020803</v>
      </c>
      <c r="F1187">
        <f>[1]!S_VAL_MV($A1187,$B$1)</f>
        <v>17283850008.810001</v>
      </c>
      <c r="G1187">
        <f>[1]!s_val_ev($A1187,$B$1)</f>
        <v>17283850008.810001</v>
      </c>
      <c r="H1187">
        <f>[1]!s_val_ev1($A1187,$B$1)</f>
        <v>18349590330.610001</v>
      </c>
      <c r="I1187">
        <f>IFERROR([1]!s_mq_amount($A1187,$B$1),"")</f>
        <v>2040555162</v>
      </c>
      <c r="J1187">
        <f>[1]!s_val_pe_ttm($A1187,$B$1)</f>
        <v>56.925899505615199</v>
      </c>
      <c r="K1187">
        <f>[1]!s_val_pb_lf($A1187,$B$1)</f>
        <v>3.52056884765625</v>
      </c>
      <c r="L1187">
        <f>[1]!s_val_dividendyield2($A1187,$B$1)</f>
        <v>1.62553682609367</v>
      </c>
      <c r="M1187">
        <f>[1]!s_val_evtoebitda($A1187,$B$1)</f>
        <v>32.5894797964188</v>
      </c>
      <c r="N1187">
        <f>[1]!s_risk_betar24($A1187,$B$1)</f>
        <v>1.25</v>
      </c>
      <c r="O1187">
        <f>[1]!s_profitnotice_changeratio($A1187,$B$1)</f>
        <v>0</v>
      </c>
      <c r="P1187">
        <f>IFERROR([1]!i_pq_pctchange($A1187,TEXT(DATE(YEAR($B$1),1,1),"yyyy-mm-dd"),$B$1),"")</f>
        <v>-14.2712550607287</v>
      </c>
      <c r="Q1187">
        <f>[1]!s_west_netprofit($A1187,YEAR($B$1),$B$1,180)</f>
        <v>625000000</v>
      </c>
      <c r="R1187">
        <f>[1]!s_west_eps($A1187,YEAR($B$1),$B$1,180)</f>
        <v>0.91879999637603804</v>
      </c>
      <c r="S1187">
        <f>[1]!s_west_instnum_np($A1187,YEAR($B$1),$B$1,180)</f>
        <v>1</v>
      </c>
      <c r="T1187">
        <f>[1]!s_west_stdnetprofit($A1187,YEAR($B$1),$B$1,180)</f>
        <v>0</v>
      </c>
      <c r="U1187">
        <f>[1]!s_west_mediannetprofit($A1187,YEAR($B$1),$B$1,180)</f>
        <v>625000000</v>
      </c>
      <c r="V1187">
        <f>[1]!s_west_maxnetprofit($A1187,YEAR($B$1),$B$1,180)</f>
        <v>625000000</v>
      </c>
      <c r="W1187">
        <f>[1]!s_west_minnetprofit($A1187,YEAR($B$1),$B$1,180)</f>
        <v>625000000</v>
      </c>
      <c r="X1187">
        <f>[1]!s_west_netprofit($A1187,YEAR($B$1)+1,$B$1,180)</f>
        <v>726000000</v>
      </c>
      <c r="Y1187">
        <f>[1]!s_west_eps($A1187,YEAR($B$1)+1,$B$1,180)</f>
        <v>1.06729996204376</v>
      </c>
      <c r="Z1187">
        <f>[1]!s_west_instnum_np($A1187,YEAR($B$1)+1,$B$1,180)</f>
        <v>1</v>
      </c>
      <c r="AA1187">
        <f>[1]!s_west_stdnetprofit($A1187,YEAR($B$1)+1,$B$1,180)</f>
        <v>0</v>
      </c>
      <c r="AB1187">
        <f>[1]!s_west_mediannetprofit($A1187,YEAR($B$1)+1,$B$1,180)</f>
        <v>726000000</v>
      </c>
      <c r="AC1187">
        <f>[1]!s_west_maxnetprofit($A1187,YEAR($B$1)+1,$B$1,180)</f>
        <v>726000000</v>
      </c>
      <c r="AD1187">
        <f>[1]!s_west_minnetprofit($A1187,YEAR($B$1)+1,$B$1,180)</f>
        <v>726000000</v>
      </c>
      <c r="AE1187">
        <f>[1]!s_west_avgroe($A1187,YEAR($B$1),$B$1,180)</f>
        <v>10.5</v>
      </c>
      <c r="AF1187">
        <f>IFERROR([1]!s_info_indexweight($A1187,$B$1,"000016.SH"),"")</f>
        <v>0</v>
      </c>
      <c r="AG1187">
        <f>IFERROR([1]!s_info_indexweight($A1187,$B$1,"000300.SH"),"")</f>
        <v>0</v>
      </c>
      <c r="AH1187">
        <f>IFERROR([1]!s_info_indexweight($A1187,$B$1,"000905.SH"),"")</f>
        <v>0</v>
      </c>
      <c r="AI1187">
        <f>IFERROR([1]!s_info_indexweight($A1187,$B$1,"000852.SH"),"")</f>
        <v>0.107</v>
      </c>
    </row>
    <row r="1188" spans="1:35">
      <c r="A1188" t="s">
        <v>1220</v>
      </c>
      <c r="B1188">
        <f>[1]!s_dq_close($A1188,$B$1,3)</f>
        <v>10.98</v>
      </c>
      <c r="C1188">
        <f>[1]!s_dq_volume($A1188,$B$1)</f>
        <v>17704958</v>
      </c>
      <c r="D1188">
        <f>[1]!s_dq_amount($A1188,$B$1)</f>
        <v>195885973</v>
      </c>
      <c r="E1188">
        <f>[1]!s_dq_turn($A1188,$B$1)</f>
        <v>1.5754151873537801</v>
      </c>
      <c r="F1188">
        <f>[1]!S_VAL_MV($A1188,$B$1)</f>
        <v>12340767035.52</v>
      </c>
      <c r="G1188">
        <f>[1]!s_val_ev($A1188,$B$1)</f>
        <v>12340767035.52</v>
      </c>
      <c r="H1188">
        <f>[1]!s_val_ev1($A1188,$B$1)</f>
        <v>22896553079.669998</v>
      </c>
      <c r="I1188">
        <f>IFERROR([1]!s_mq_amount($A1188,$B$1),"")</f>
        <v>414007824</v>
      </c>
      <c r="J1188">
        <f>[1]!s_val_pe_ttm($A1188,$B$1)</f>
        <v>-281.286865234375</v>
      </c>
      <c r="K1188">
        <f>[1]!s_val_pb_lf($A1188,$B$1)</f>
        <v>0.63496524095535301</v>
      </c>
      <c r="L1188">
        <f>[1]!s_val_dividendyield2($A1188,$B$1)</f>
        <v>0.72859744990892505</v>
      </c>
      <c r="M1188">
        <f>[1]!s_val_evtoebitda($A1188,$B$1)</f>
        <v>5.9909908661287297</v>
      </c>
      <c r="N1188">
        <f>[1]!s_risk_betar24($A1188,$B$1)</f>
        <v>1.46360003948212</v>
      </c>
      <c r="O1188">
        <f>[1]!s_profitnotice_changeratio($A1188,$B$1)</f>
        <v>0</v>
      </c>
      <c r="P1188">
        <f>IFERROR([1]!i_pq_pctchange($A1188,TEXT(DATE(YEAR($B$1),1,1),"yyyy-mm-dd"),$B$1),"")</f>
        <v>-29.2981326464907</v>
      </c>
      <c r="Q1188">
        <f>[1]!s_west_netprofit($A1188,YEAR($B$1),$B$1,180)</f>
        <v>215400000</v>
      </c>
      <c r="R1188">
        <f>[1]!s_west_eps($A1188,YEAR($B$1),$B$1,180)</f>
        <v>0.19159999489784199</v>
      </c>
      <c r="S1188">
        <f>[1]!s_west_instnum_np($A1188,YEAR($B$1),$B$1,180)</f>
        <v>5</v>
      </c>
      <c r="T1188">
        <f>[1]!s_west_stdnetprofit($A1188,YEAR($B$1),$B$1,180)</f>
        <v>153236092</v>
      </c>
      <c r="U1188">
        <f>[1]!s_west_mediannetprofit($A1188,YEAR($B$1),$B$1,180)</f>
        <v>171000000</v>
      </c>
      <c r="V1188">
        <f>[1]!s_west_maxnetprofit($A1188,YEAR($B$1),$B$1,180)</f>
        <v>462000000</v>
      </c>
      <c r="W1188">
        <f>[1]!s_west_minnetprofit($A1188,YEAR($B$1),$B$1,180)</f>
        <v>49000000</v>
      </c>
      <c r="X1188">
        <f>[1]!s_west_netprofit($A1188,YEAR($B$1)+1,$B$1,180)</f>
        <v>249800000</v>
      </c>
      <c r="Y1188">
        <f>[1]!s_west_eps($A1188,YEAR($B$1)+1,$B$1,180)</f>
        <v>0.22229999303817699</v>
      </c>
      <c r="Z1188">
        <f>[1]!s_west_instnum_np($A1188,YEAR($B$1)+1,$B$1,180)</f>
        <v>5</v>
      </c>
      <c r="AA1188">
        <f>[1]!s_west_stdnetprofit($A1188,YEAR($B$1)+1,$B$1,180)</f>
        <v>157406163</v>
      </c>
      <c r="AB1188">
        <f>[1]!s_west_mediannetprofit($A1188,YEAR($B$1)+1,$B$1,180)</f>
        <v>187000000</v>
      </c>
      <c r="AC1188">
        <f>[1]!s_west_maxnetprofit($A1188,YEAR($B$1)+1,$B$1,180)</f>
        <v>499000000</v>
      </c>
      <c r="AD1188">
        <f>[1]!s_west_minnetprofit($A1188,YEAR($B$1)+1,$B$1,180)</f>
        <v>94000000</v>
      </c>
      <c r="AE1188">
        <f>[1]!s_west_avgroe($A1188,YEAR($B$1),$B$1,180)</f>
        <v>0.80000001192092896</v>
      </c>
      <c r="AF1188">
        <f>IFERROR([1]!s_info_indexweight($A1188,$B$1,"000016.SH"),"")</f>
        <v>0</v>
      </c>
      <c r="AG1188">
        <f>IFERROR([1]!s_info_indexweight($A1188,$B$1,"000300.SH"),"")</f>
        <v>0</v>
      </c>
      <c r="AH1188">
        <f>IFERROR([1]!s_info_indexweight($A1188,$B$1,"000905.SH"),"")</f>
        <v>0</v>
      </c>
      <c r="AI1188">
        <f>IFERROR([1]!s_info_indexweight($A1188,$B$1,"000852.SH"),"")</f>
        <v>9.5000000000000001E-2</v>
      </c>
    </row>
    <row r="1189" spans="1:35">
      <c r="A1189" t="s">
        <v>1221</v>
      </c>
      <c r="B1189">
        <f>[1]!s_dq_close($A1189,$B$1,3)</f>
        <v>14.43</v>
      </c>
      <c r="C1189">
        <f>[1]!s_dq_volume($A1189,$B$1)</f>
        <v>2739596</v>
      </c>
      <c r="D1189">
        <f>[1]!s_dq_amount($A1189,$B$1)</f>
        <v>39846381</v>
      </c>
      <c r="E1189">
        <f>[1]!s_dq_turn($A1189,$B$1)</f>
        <v>0.51034215208939604</v>
      </c>
      <c r="F1189">
        <f>[1]!S_VAL_MV($A1189,$B$1)</f>
        <v>8169006520.7399998</v>
      </c>
      <c r="G1189">
        <f>[1]!s_val_ev($A1189,$B$1)</f>
        <v>8169006520.7399998</v>
      </c>
      <c r="H1189">
        <f>[1]!s_val_ev1($A1189,$B$1)</f>
        <v>8306117083.9200001</v>
      </c>
      <c r="I1189">
        <f>IFERROR([1]!s_mq_amount($A1189,$B$1),"")</f>
        <v>91329672</v>
      </c>
      <c r="J1189">
        <f>[1]!s_val_pe_ttm($A1189,$B$1)</f>
        <v>9.7055311203002894</v>
      </c>
      <c r="K1189">
        <f>[1]!s_val_pb_lf($A1189,$B$1)</f>
        <v>1.0790973901748699</v>
      </c>
      <c r="L1189">
        <f>[1]!s_val_dividendyield2($A1189,$B$1)</f>
        <v>4.8440748440748402</v>
      </c>
      <c r="M1189">
        <f>[1]!s_val_evtoebitda($A1189,$B$1)</f>
        <v>1.29685175961751</v>
      </c>
      <c r="N1189">
        <f>[1]!s_risk_betar24($A1189,$B$1)</f>
        <v>1.6275999546051001</v>
      </c>
      <c r="O1189">
        <f>[1]!s_profitnotice_changeratio($A1189,$B$1)</f>
        <v>0</v>
      </c>
      <c r="P1189">
        <f>IFERROR([1]!i_pq_pctchange($A1189,TEXT(DATE(YEAR($B$1),1,1),"yyyy-mm-dd"),$B$1),"")</f>
        <v>-21.319520174482001</v>
      </c>
      <c r="Q1189">
        <f>[1]!s_west_netprofit($A1189,YEAR($B$1),$B$1,180)</f>
        <v>925088889</v>
      </c>
      <c r="R1189">
        <f>[1]!s_west_eps($A1189,YEAR($B$1),$B$1,180)</f>
        <v>1.63409996032715</v>
      </c>
      <c r="S1189">
        <f>[1]!s_west_instnum_np($A1189,YEAR($B$1),$B$1,180)</f>
        <v>9</v>
      </c>
      <c r="T1189">
        <f>[1]!s_west_stdnetprofit($A1189,YEAR($B$1),$B$1,180)</f>
        <v>58995518</v>
      </c>
      <c r="U1189">
        <f>[1]!s_west_mediannetprofit($A1189,YEAR($B$1),$B$1,180)</f>
        <v>892800000</v>
      </c>
      <c r="V1189">
        <f>[1]!s_west_maxnetprofit($A1189,YEAR($B$1),$B$1,180)</f>
        <v>1058000000</v>
      </c>
      <c r="W1189">
        <f>[1]!s_west_minnetprofit($A1189,YEAR($B$1),$B$1,180)</f>
        <v>879000000</v>
      </c>
      <c r="X1189">
        <f>[1]!s_west_netprofit($A1189,YEAR($B$1)+1,$B$1,180)</f>
        <v>1022828889</v>
      </c>
      <c r="Y1189">
        <f>[1]!s_west_eps($A1189,YEAR($B$1)+1,$B$1,180)</f>
        <v>1.8068000078201301</v>
      </c>
      <c r="Z1189">
        <f>[1]!s_west_instnum_np($A1189,YEAR($B$1)+1,$B$1,180)</f>
        <v>9</v>
      </c>
      <c r="AA1189">
        <f>[1]!s_west_stdnetprofit($A1189,YEAR($B$1)+1,$B$1,180)</f>
        <v>51745662</v>
      </c>
      <c r="AB1189">
        <f>[1]!s_west_mediannetprofit($A1189,YEAR($B$1)+1,$B$1,180)</f>
        <v>1005000000</v>
      </c>
      <c r="AC1189">
        <f>[1]!s_west_maxnetprofit($A1189,YEAR($B$1)+1,$B$1,180)</f>
        <v>1149000000</v>
      </c>
      <c r="AD1189">
        <f>[1]!s_west_minnetprofit($A1189,YEAR($B$1)+1,$B$1,180)</f>
        <v>976000000</v>
      </c>
      <c r="AE1189">
        <f>[1]!s_west_avgroe($A1189,YEAR($B$1),$B$1,180)</f>
        <v>11.806699752807599</v>
      </c>
      <c r="AF1189">
        <f>IFERROR([1]!s_info_indexweight($A1189,$B$1,"000016.SH"),"")</f>
        <v>0</v>
      </c>
      <c r="AG1189">
        <f>IFERROR([1]!s_info_indexweight($A1189,$B$1,"000300.SH"),"")</f>
        <v>0</v>
      </c>
      <c r="AH1189">
        <f>IFERROR([1]!s_info_indexweight($A1189,$B$1,"000905.SH"),"")</f>
        <v>0</v>
      </c>
      <c r="AI1189">
        <f>IFERROR([1]!s_info_indexweight($A1189,$B$1,"000852.SH"),"")</f>
        <v>3.5000000000000003E-2</v>
      </c>
    </row>
    <row r="1190" spans="1:35">
      <c r="A1190" t="s">
        <v>1222</v>
      </c>
      <c r="B1190">
        <f>[1]!s_dq_close($A1190,$B$1,3)</f>
        <v>17.760000000000002</v>
      </c>
      <c r="C1190">
        <f>[1]!s_dq_volume($A1190,$B$1)</f>
        <v>13145000</v>
      </c>
      <c r="D1190">
        <f>[1]!s_dq_amount($A1190,$B$1)</f>
        <v>232499661</v>
      </c>
      <c r="E1190">
        <f>[1]!s_dq_turn($A1190,$B$1)</f>
        <v>0.94361354053830904</v>
      </c>
      <c r="F1190">
        <f>[1]!S_VAL_MV($A1190,$B$1)</f>
        <v>24740552140.32</v>
      </c>
      <c r="G1190">
        <f>[1]!s_val_ev($A1190,$B$1)</f>
        <v>24740552140.32</v>
      </c>
      <c r="H1190">
        <f>[1]!s_val_ev1($A1190,$B$1)</f>
        <v>24845638164.119999</v>
      </c>
      <c r="I1190">
        <f>IFERROR([1]!s_mq_amount($A1190,$B$1),"")</f>
        <v>484843161</v>
      </c>
      <c r="J1190">
        <f>[1]!s_val_pe_ttm($A1190,$B$1)</f>
        <v>26.776971817016602</v>
      </c>
      <c r="K1190">
        <f>[1]!s_val_pb_lf($A1190,$B$1)</f>
        <v>3.1198978424072301</v>
      </c>
      <c r="L1190">
        <f>[1]!s_val_dividendyield2($A1190,$B$1)</f>
        <v>1.4020270270270301</v>
      </c>
      <c r="M1190">
        <f>[1]!s_val_evtoebitda($A1190,$B$1)</f>
        <v>15.752462184837899</v>
      </c>
      <c r="N1190">
        <f>[1]!s_risk_betar24($A1190,$B$1)</f>
        <v>0.92680001258850098</v>
      </c>
      <c r="O1190">
        <f>[1]!s_profitnotice_changeratio($A1190,$B$1)</f>
        <v>0</v>
      </c>
      <c r="P1190">
        <f>IFERROR([1]!i_pq_pctchange($A1190,TEXT(DATE(YEAR($B$1),1,1),"yyyy-mm-dd"),$B$1),"")</f>
        <v>-24.841303427845901</v>
      </c>
      <c r="Q1190">
        <f>[1]!s_west_netprofit($A1190,YEAR($B$1),$B$1,180)</f>
        <v>1031545455</v>
      </c>
      <c r="R1190">
        <f>[1]!s_west_eps($A1190,YEAR($B$1),$B$1,180)</f>
        <v>0.74049997329711903</v>
      </c>
      <c r="S1190">
        <f>[1]!s_west_instnum_np($A1190,YEAR($B$1),$B$1,180)</f>
        <v>11</v>
      </c>
      <c r="T1190">
        <f>[1]!s_west_stdnetprofit($A1190,YEAR($B$1),$B$1,180)</f>
        <v>139202273</v>
      </c>
      <c r="U1190">
        <f>[1]!s_west_mediannetprofit($A1190,YEAR($B$1),$B$1,180)</f>
        <v>1084000000</v>
      </c>
      <c r="V1190">
        <f>[1]!s_west_maxnetprofit($A1190,YEAR($B$1),$B$1,180)</f>
        <v>1249000000</v>
      </c>
      <c r="W1190">
        <f>[1]!s_west_minnetprofit($A1190,YEAR($B$1),$B$1,180)</f>
        <v>810000000</v>
      </c>
      <c r="X1190">
        <f>[1]!s_west_netprofit($A1190,YEAR($B$1)+1,$B$1,180)</f>
        <v>1174818182</v>
      </c>
      <c r="Y1190">
        <f>[1]!s_west_eps($A1190,YEAR($B$1)+1,$B$1,180)</f>
        <v>0.84329998493194602</v>
      </c>
      <c r="Z1190">
        <f>[1]!s_west_instnum_np($A1190,YEAR($B$1)+1,$B$1,180)</f>
        <v>11</v>
      </c>
      <c r="AA1190">
        <f>[1]!s_west_stdnetprofit($A1190,YEAR($B$1)+1,$B$1,180)</f>
        <v>132746238</v>
      </c>
      <c r="AB1190">
        <f>[1]!s_west_mediannetprofit($A1190,YEAR($B$1)+1,$B$1,180)</f>
        <v>1203000000</v>
      </c>
      <c r="AC1190">
        <f>[1]!s_west_maxnetprofit($A1190,YEAR($B$1)+1,$B$1,180)</f>
        <v>1377000000</v>
      </c>
      <c r="AD1190">
        <f>[1]!s_west_minnetprofit($A1190,YEAR($B$1)+1,$B$1,180)</f>
        <v>919000000</v>
      </c>
      <c r="AE1190">
        <f>[1]!s_west_avgroe($A1190,YEAR($B$1),$B$1,180)</f>
        <v>12.2936000823975</v>
      </c>
      <c r="AF1190">
        <f>IFERROR([1]!s_info_indexweight($A1190,$B$1,"000016.SH"),"")</f>
        <v>0</v>
      </c>
      <c r="AG1190">
        <f>IFERROR([1]!s_info_indexweight($A1190,$B$1,"000300.SH"),"")</f>
        <v>0</v>
      </c>
      <c r="AH1190">
        <f>IFERROR([1]!s_info_indexweight($A1190,$B$1,"000905.SH"),"")</f>
        <v>0.14099999999999999</v>
      </c>
      <c r="AI1190">
        <f>IFERROR([1]!s_info_indexweight($A1190,$B$1,"000852.SH"),"")</f>
        <v>0</v>
      </c>
    </row>
    <row r="1191" spans="1:35">
      <c r="A1191" t="s">
        <v>1223</v>
      </c>
      <c r="B1191">
        <f>[1]!s_dq_close($A1191,$B$1,3)</f>
        <v>7.38</v>
      </c>
      <c r="C1191">
        <f>[1]!s_dq_volume($A1191,$B$1)</f>
        <v>583205662</v>
      </c>
      <c r="D1191">
        <f>[1]!s_dq_amount($A1191,$B$1)</f>
        <v>4299085599</v>
      </c>
      <c r="E1191">
        <f>[1]!s_dq_turn($A1191,$B$1)</f>
        <v>8.9354326118046998</v>
      </c>
      <c r="F1191">
        <f>[1]!S_VAL_MV($A1191,$B$1)</f>
        <v>57823698952.800003</v>
      </c>
      <c r="G1191">
        <f>[1]!s_val_ev($A1191,$B$1)</f>
        <v>57823698952.800003</v>
      </c>
      <c r="H1191">
        <f>[1]!s_val_ev1($A1191,$B$1)</f>
        <v>72210388396.199997</v>
      </c>
      <c r="I1191">
        <f>IFERROR([1]!s_mq_amount($A1191,$B$1),"")</f>
        <v>10137506492</v>
      </c>
      <c r="J1191">
        <f>[1]!s_val_pe_ttm($A1191,$B$1)</f>
        <v>23.661680221557599</v>
      </c>
      <c r="K1191">
        <f>[1]!s_val_pb_lf($A1191,$B$1)</f>
        <v>2.7720141410827601</v>
      </c>
      <c r="L1191">
        <f>[1]!s_val_dividendyield2($A1191,$B$1)</f>
        <v>2.4832643784896899</v>
      </c>
      <c r="M1191">
        <f>[1]!s_val_evtoebitda($A1191,$B$1)</f>
        <v>10.6672143315716</v>
      </c>
      <c r="N1191">
        <f>[1]!s_risk_betar24($A1191,$B$1)</f>
        <v>0.11119999736547501</v>
      </c>
      <c r="O1191">
        <f>[1]!s_profitnotice_changeratio($A1191,$B$1)</f>
        <v>0</v>
      </c>
      <c r="P1191">
        <f>IFERROR([1]!i_pq_pctchange($A1191,TEXT(DATE(YEAR($B$1),1,1),"yyyy-mm-dd"),$B$1),"")</f>
        <v>64.732142857142804</v>
      </c>
      <c r="Q1191">
        <f>[1]!s_west_netprofit($A1191,YEAR($B$1),$B$1,180)</f>
        <v>2563500000</v>
      </c>
      <c r="R1191">
        <f>[1]!s_west_eps($A1191,YEAR($B$1),$B$1,180)</f>
        <v>0.32719999551773099</v>
      </c>
      <c r="S1191">
        <f>[1]!s_west_instnum_np($A1191,YEAR($B$1),$B$1,180)</f>
        <v>8</v>
      </c>
      <c r="T1191">
        <f>[1]!s_west_stdnetprofit($A1191,YEAR($B$1),$B$1,180)</f>
        <v>360385904</v>
      </c>
      <c r="U1191">
        <f>[1]!s_west_mediannetprofit($A1191,YEAR($B$1),$B$1,180)</f>
        <v>2418500000</v>
      </c>
      <c r="V1191">
        <f>[1]!s_west_maxnetprofit($A1191,YEAR($B$1),$B$1,180)</f>
        <v>3376000000</v>
      </c>
      <c r="W1191">
        <f>[1]!s_west_minnetprofit($A1191,YEAR($B$1),$B$1,180)</f>
        <v>2241000000</v>
      </c>
      <c r="X1191">
        <f>[1]!s_west_netprofit($A1191,YEAR($B$1)+1,$B$1,180)</f>
        <v>2902750000</v>
      </c>
      <c r="Y1191">
        <f>[1]!s_west_eps($A1191,YEAR($B$1)+1,$B$1,180)</f>
        <v>0.37049999833107</v>
      </c>
      <c r="Z1191">
        <f>[1]!s_west_instnum_np($A1191,YEAR($B$1)+1,$B$1,180)</f>
        <v>8</v>
      </c>
      <c r="AA1191">
        <f>[1]!s_west_stdnetprofit($A1191,YEAR($B$1)+1,$B$1,180)</f>
        <v>228265979</v>
      </c>
      <c r="AB1191">
        <f>[1]!s_west_mediannetprofit($A1191,YEAR($B$1)+1,$B$1,180)</f>
        <v>2881000000</v>
      </c>
      <c r="AC1191">
        <f>[1]!s_west_maxnetprofit($A1191,YEAR($B$1)+1,$B$1,180)</f>
        <v>3393000000</v>
      </c>
      <c r="AD1191">
        <f>[1]!s_west_minnetprofit($A1191,YEAR($B$1)+1,$B$1,180)</f>
        <v>2616000000</v>
      </c>
      <c r="AE1191">
        <f>[1]!s_west_avgroe($A1191,YEAR($B$1),$B$1,180)</f>
        <v>12.4724998474121</v>
      </c>
      <c r="AF1191">
        <f>IFERROR([1]!s_info_indexweight($A1191,$B$1,"000016.SH"),"")</f>
        <v>0</v>
      </c>
      <c r="AG1191">
        <f>IFERROR([1]!s_info_indexweight($A1191,$B$1,"000300.SH"),"")</f>
        <v>0</v>
      </c>
      <c r="AH1191">
        <f>IFERROR([1]!s_info_indexweight($A1191,$B$1,"000905.SH"),"")</f>
        <v>0.217</v>
      </c>
      <c r="AI1191">
        <f>IFERROR([1]!s_info_indexweight($A1191,$B$1,"000852.SH"),"")</f>
        <v>0</v>
      </c>
    </row>
    <row r="1192" spans="1:35">
      <c r="A1192" t="s">
        <v>1224</v>
      </c>
      <c r="B1192">
        <f>[1]!s_dq_close($A1192,$B$1,3)</f>
        <v>5.57</v>
      </c>
      <c r="C1192">
        <f>[1]!s_dq_volume($A1192,$B$1)</f>
        <v>26917497</v>
      </c>
      <c r="D1192">
        <f>[1]!s_dq_amount($A1192,$B$1)</f>
        <v>150493313</v>
      </c>
      <c r="E1192">
        <f>[1]!s_dq_turn($A1192,$B$1)</f>
        <v>1.2937555704672801</v>
      </c>
      <c r="F1192">
        <f>[1]!S_VAL_MV($A1192,$B$1)</f>
        <v>11588777796.4</v>
      </c>
      <c r="G1192">
        <f>[1]!s_val_ev($A1192,$B$1)</f>
        <v>11588777796.4</v>
      </c>
      <c r="H1192">
        <f>[1]!s_val_ev1($A1192,$B$1)</f>
        <v>44321195735.400002</v>
      </c>
      <c r="I1192">
        <f>IFERROR([1]!s_mq_amount($A1192,$B$1),"")</f>
        <v>314807914</v>
      </c>
      <c r="J1192">
        <f>[1]!s_val_pe_ttm($A1192,$B$1)</f>
        <v>37.559288024902301</v>
      </c>
      <c r="K1192">
        <f>[1]!s_val_pb_lf($A1192,$B$1)</f>
        <v>0.89834773540496804</v>
      </c>
      <c r="L1192">
        <f>[1]!s_val_dividendyield2($A1192,$B$1)</f>
        <v>0.89766606822262096</v>
      </c>
      <c r="M1192">
        <f>[1]!s_val_evtoebitda($A1192,$B$1)</f>
        <v>43.225774315493801</v>
      </c>
      <c r="N1192">
        <f>[1]!s_risk_betar24($A1192,$B$1)</f>
        <v>1.5642999410629299</v>
      </c>
      <c r="O1192">
        <f>[1]!s_profitnotice_changeratio($A1192,$B$1)</f>
        <v>0</v>
      </c>
      <c r="P1192">
        <f>IFERROR([1]!i_pq_pctchange($A1192,TEXT(DATE(YEAR($B$1),1,1),"yyyy-mm-dd"),$B$1),"")</f>
        <v>-15.9879336349924</v>
      </c>
      <c r="Q1192">
        <f>[1]!s_west_netprofit($A1192,YEAR($B$1),$B$1,180)</f>
        <v>379000000</v>
      </c>
      <c r="R1192">
        <f>[1]!s_west_eps($A1192,YEAR($B$1),$B$1,180)</f>
        <v>0.18219999969005601</v>
      </c>
      <c r="S1192">
        <f>[1]!s_west_instnum_np($A1192,YEAR($B$1),$B$1,180)</f>
        <v>1</v>
      </c>
      <c r="T1192">
        <f>[1]!s_west_stdnetprofit($A1192,YEAR($B$1),$B$1,180)</f>
        <v>0</v>
      </c>
      <c r="U1192">
        <f>[1]!s_west_mediannetprofit($A1192,YEAR($B$1),$B$1,180)</f>
        <v>379000000</v>
      </c>
      <c r="V1192">
        <f>[1]!s_west_maxnetprofit($A1192,YEAR($B$1),$B$1,180)</f>
        <v>379000000</v>
      </c>
      <c r="W1192">
        <f>[1]!s_west_minnetprofit($A1192,YEAR($B$1),$B$1,180)</f>
        <v>379000000</v>
      </c>
      <c r="X1192">
        <f>[1]!s_west_netprofit($A1192,YEAR($B$1)+1,$B$1,180)</f>
        <v>393000000</v>
      </c>
      <c r="Y1192">
        <f>[1]!s_west_eps($A1192,YEAR($B$1)+1,$B$1,180)</f>
        <v>0.18889999389648399</v>
      </c>
      <c r="Z1192">
        <f>[1]!s_west_instnum_np($A1192,YEAR($B$1)+1,$B$1,180)</f>
        <v>1</v>
      </c>
      <c r="AA1192">
        <f>[1]!s_west_stdnetprofit($A1192,YEAR($B$1)+1,$B$1,180)</f>
        <v>0</v>
      </c>
      <c r="AB1192">
        <f>[1]!s_west_mediannetprofit($A1192,YEAR($B$1)+1,$B$1,180)</f>
        <v>393000000</v>
      </c>
      <c r="AC1192">
        <f>[1]!s_west_maxnetprofit($A1192,YEAR($B$1)+1,$B$1,180)</f>
        <v>393000000</v>
      </c>
      <c r="AD1192">
        <f>[1]!s_west_minnetprofit($A1192,YEAR($B$1)+1,$B$1,180)</f>
        <v>393000000</v>
      </c>
      <c r="AE1192">
        <f>[1]!s_west_avgroe($A1192,YEAR($B$1),$B$1,180)</f>
        <v>2.8299999237060498</v>
      </c>
      <c r="AF1192">
        <f>IFERROR([1]!s_info_indexweight($A1192,$B$1,"000016.SH"),"")</f>
        <v>0</v>
      </c>
      <c r="AG1192">
        <f>IFERROR([1]!s_info_indexweight($A1192,$B$1,"000300.SH"),"")</f>
        <v>0</v>
      </c>
      <c r="AH1192">
        <f>IFERROR([1]!s_info_indexweight($A1192,$B$1,"000905.SH"),"")</f>
        <v>0</v>
      </c>
      <c r="AI1192">
        <f>IFERROR([1]!s_info_indexweight($A1192,$B$1,"000852.SH"),"")</f>
        <v>7.4999999999999997E-2</v>
      </c>
    </row>
    <row r="1193" spans="1:35">
      <c r="A1193" t="s">
        <v>1225</v>
      </c>
      <c r="B1193">
        <f>[1]!s_dq_close($A1193,$B$1,3)</f>
        <v>5.05</v>
      </c>
      <c r="C1193">
        <f>[1]!s_dq_volume($A1193,$B$1)</f>
        <v>15364700</v>
      </c>
      <c r="D1193">
        <f>[1]!s_dq_amount($A1193,$B$1)</f>
        <v>77923801</v>
      </c>
      <c r="E1193">
        <f>[1]!s_dq_turn($A1193,$B$1)</f>
        <v>1.22352885250126</v>
      </c>
      <c r="F1193">
        <f>[1]!S_VAL_MV($A1193,$B$1)</f>
        <v>8390436710.8000002</v>
      </c>
      <c r="G1193">
        <f>[1]!s_val_ev($A1193,$B$1)</f>
        <v>8390436710.8000002</v>
      </c>
      <c r="H1193">
        <f>[1]!s_val_ev1($A1193,$B$1)</f>
        <v>14516823034.950001</v>
      </c>
      <c r="I1193">
        <f>IFERROR([1]!s_mq_amount($A1193,$B$1),"")</f>
        <v>173255972</v>
      </c>
      <c r="J1193">
        <f>[1]!s_val_pe_ttm($A1193,$B$1)</f>
        <v>18.326663970947301</v>
      </c>
      <c r="K1193">
        <f>[1]!s_val_pb_lf($A1193,$B$1)</f>
        <v>1.0266646146774301</v>
      </c>
      <c r="L1193">
        <f>[1]!s_val_dividendyield2($A1193,$B$1)</f>
        <v>7.5247524752475297</v>
      </c>
      <c r="M1193">
        <f>[1]!s_val_evtoebitda($A1193,$B$1)</f>
        <v>6.3834177870094004</v>
      </c>
      <c r="N1193">
        <f>[1]!s_risk_betar24($A1193,$B$1)</f>
        <v>0.89749997854232799</v>
      </c>
      <c r="O1193">
        <f>[1]!s_profitnotice_changeratio($A1193,$B$1)</f>
        <v>0</v>
      </c>
      <c r="P1193">
        <f>IFERROR([1]!i_pq_pctchange($A1193,TEXT(DATE(YEAR($B$1),1,1),"yyyy-mm-dd"),$B$1),"")</f>
        <v>-27.3381294964029</v>
      </c>
      <c r="Q1193">
        <f>[1]!s_west_netprofit($A1193,YEAR($B$1),$B$1,180)</f>
        <v>1053550000</v>
      </c>
      <c r="R1193">
        <f>[1]!s_west_eps($A1193,YEAR($B$1),$B$1,180)</f>
        <v>0.63410001993179299</v>
      </c>
      <c r="S1193">
        <f>[1]!s_west_instnum_np($A1193,YEAR($B$1),$B$1,180)</f>
        <v>2</v>
      </c>
      <c r="T1193">
        <f>[1]!s_west_stdnetprofit($A1193,YEAR($B$1),$B$1,180)</f>
        <v>19021172</v>
      </c>
      <c r="U1193">
        <f>[1]!s_west_mediannetprofit($A1193,YEAR($B$1),$B$1,180)</f>
        <v>1053550000</v>
      </c>
      <c r="V1193">
        <f>[1]!s_west_maxnetprofit($A1193,YEAR($B$1),$B$1,180)</f>
        <v>1067000000</v>
      </c>
      <c r="W1193">
        <f>[1]!s_west_minnetprofit($A1193,YEAR($B$1),$B$1,180)</f>
        <v>1040100000</v>
      </c>
      <c r="X1193">
        <f>[1]!s_west_netprofit($A1193,YEAR($B$1)+1,$B$1,180)</f>
        <v>1244930000</v>
      </c>
      <c r="Y1193">
        <f>[1]!s_west_eps($A1193,YEAR($B$1)+1,$B$1,180)</f>
        <v>0.74930000305175803</v>
      </c>
      <c r="Z1193">
        <f>[1]!s_west_instnum_np($A1193,YEAR($B$1)+1,$B$1,180)</f>
        <v>2</v>
      </c>
      <c r="AA1193">
        <f>[1]!s_west_stdnetprofit($A1193,YEAR($B$1)+1,$B$1,180)</f>
        <v>80709168</v>
      </c>
      <c r="AB1193">
        <f>[1]!s_west_mediannetprofit($A1193,YEAR($B$1)+1,$B$1,180)</f>
        <v>1244930000</v>
      </c>
      <c r="AC1193">
        <f>[1]!s_west_maxnetprofit($A1193,YEAR($B$1)+1,$B$1,180)</f>
        <v>1302000000</v>
      </c>
      <c r="AD1193">
        <f>[1]!s_west_minnetprofit($A1193,YEAR($B$1)+1,$B$1,180)</f>
        <v>1187860000</v>
      </c>
      <c r="AE1193">
        <f>[1]!s_west_avgroe($A1193,YEAR($B$1),$B$1,180)</f>
        <v>12.375</v>
      </c>
      <c r="AF1193">
        <f>IFERROR([1]!s_info_indexweight($A1193,$B$1,"000016.SH"),"")</f>
        <v>0</v>
      </c>
      <c r="AG1193">
        <f>IFERROR([1]!s_info_indexweight($A1193,$B$1,"000300.SH"),"")</f>
        <v>0</v>
      </c>
      <c r="AH1193">
        <f>IFERROR([1]!s_info_indexweight($A1193,$B$1,"000905.SH"),"")</f>
        <v>0</v>
      </c>
      <c r="AI1193">
        <f>IFERROR([1]!s_info_indexweight($A1193,$B$1,"000852.SH"),"")</f>
        <v>5.3999999999999999E-2</v>
      </c>
    </row>
    <row r="1194" spans="1:35">
      <c r="A1194" t="s">
        <v>1226</v>
      </c>
      <c r="B1194">
        <f>[1]!s_dq_close($A1194,$B$1,3)</f>
        <v>8.5</v>
      </c>
      <c r="C1194">
        <f>[1]!s_dq_volume($A1194,$B$1)</f>
        <v>23810015</v>
      </c>
      <c r="D1194">
        <f>[1]!s_dq_amount($A1194,$B$1)</f>
        <v>204339000</v>
      </c>
      <c r="E1194">
        <f>[1]!s_dq_turn($A1194,$B$1)</f>
        <v>1.21570050179383</v>
      </c>
      <c r="F1194">
        <f>[1]!S_VAL_MV($A1194,$B$1)</f>
        <v>16647614046.5</v>
      </c>
      <c r="G1194">
        <f>[1]!s_val_ev($A1194,$B$1)</f>
        <v>16647614046.5</v>
      </c>
      <c r="H1194">
        <f>[1]!s_val_ev1($A1194,$B$1)</f>
        <v>17331177381.330002</v>
      </c>
      <c r="I1194">
        <f>IFERROR([1]!s_mq_amount($A1194,$B$1),"")</f>
        <v>444129100</v>
      </c>
      <c r="J1194">
        <f>[1]!s_val_pe_ttm($A1194,$B$1)</f>
        <v>13.461446762085</v>
      </c>
      <c r="K1194">
        <f>[1]!s_val_pb_lf($A1194,$B$1)</f>
        <v>2.29946732521057</v>
      </c>
      <c r="L1194">
        <f>[1]!s_val_dividendyield2($A1194,$B$1)</f>
        <v>2.91853386102586</v>
      </c>
      <c r="M1194">
        <f>[1]!s_val_evtoebitda($A1194,$B$1)</f>
        <v>8.6791051452717891</v>
      </c>
      <c r="N1194">
        <f>[1]!s_risk_betar24($A1194,$B$1)</f>
        <v>0.59930002689361594</v>
      </c>
      <c r="O1194">
        <f>[1]!s_profitnotice_changeratio($A1194,$B$1)</f>
        <v>0</v>
      </c>
      <c r="P1194">
        <f>IFERROR([1]!i_pq_pctchange($A1194,TEXT(DATE(YEAR($B$1),1,1),"yyyy-mm-dd"),$B$1),"")</f>
        <v>4.0391676866585096</v>
      </c>
      <c r="Q1194">
        <f>[1]!s_west_netprofit($A1194,YEAR($B$1),$B$1,180)</f>
        <v>656589678</v>
      </c>
      <c r="R1194">
        <f>[1]!s_west_eps($A1194,YEAR($B$1),$B$1,180)</f>
        <v>0.33520001173019398</v>
      </c>
      <c r="S1194">
        <f>[1]!s_west_instnum_np($A1194,YEAR($B$1),$B$1,180)</f>
        <v>7</v>
      </c>
      <c r="T1194">
        <f>[1]!s_west_stdnetprofit($A1194,YEAR($B$1),$B$1,180)</f>
        <v>100988998</v>
      </c>
      <c r="U1194">
        <f>[1]!s_west_mediannetprofit($A1194,YEAR($B$1),$B$1,180)</f>
        <v>629940000</v>
      </c>
      <c r="V1194">
        <f>[1]!s_west_maxnetprofit($A1194,YEAR($B$1),$B$1,180)</f>
        <v>852000000</v>
      </c>
      <c r="W1194">
        <f>[1]!s_west_minnetprofit($A1194,YEAR($B$1),$B$1,180)</f>
        <v>566860000</v>
      </c>
      <c r="X1194">
        <f>[1]!s_west_netprofit($A1194,YEAR($B$1)+1,$B$1,180)</f>
        <v>782547392</v>
      </c>
      <c r="Y1194">
        <f>[1]!s_west_eps($A1194,YEAR($B$1)+1,$B$1,180)</f>
        <v>0.399599999189377</v>
      </c>
      <c r="Z1194">
        <f>[1]!s_west_instnum_np($A1194,YEAR($B$1)+1,$B$1,180)</f>
        <v>7</v>
      </c>
      <c r="AA1194">
        <f>[1]!s_west_stdnetprofit($A1194,YEAR($B$1)+1,$B$1,180)</f>
        <v>123519167</v>
      </c>
      <c r="AB1194">
        <f>[1]!s_west_mediannetprofit($A1194,YEAR($B$1)+1,$B$1,180)</f>
        <v>786885000</v>
      </c>
      <c r="AC1194">
        <f>[1]!s_west_maxnetprofit($A1194,YEAR($B$1)+1,$B$1,180)</f>
        <v>975000000</v>
      </c>
      <c r="AD1194">
        <f>[1]!s_west_minnetprofit($A1194,YEAR($B$1)+1,$B$1,180)</f>
        <v>646319134</v>
      </c>
      <c r="AE1194">
        <f>[1]!s_west_avgroe($A1194,YEAR($B$1),$B$1,180)</f>
        <v>8.7399997711181605</v>
      </c>
      <c r="AF1194">
        <f>IFERROR([1]!s_info_indexweight($A1194,$B$1,"000016.SH"),"")</f>
        <v>0</v>
      </c>
      <c r="AG1194">
        <f>IFERROR([1]!s_info_indexweight($A1194,$B$1,"000300.SH"),"")</f>
        <v>0</v>
      </c>
      <c r="AH1194">
        <f>IFERROR([1]!s_info_indexweight($A1194,$B$1,"000905.SH"),"")</f>
        <v>0</v>
      </c>
      <c r="AI1194">
        <f>IFERROR([1]!s_info_indexweight($A1194,$B$1,"000852.SH"),"")</f>
        <v>0.106</v>
      </c>
    </row>
    <row r="1195" spans="1:35">
      <c r="A1195" t="s">
        <v>1227</v>
      </c>
      <c r="B1195">
        <f>[1]!s_dq_close($A1195,$B$1,3)</f>
        <v>25.28</v>
      </c>
      <c r="C1195">
        <f>[1]!s_dq_volume($A1195,$B$1)</f>
        <v>121375207</v>
      </c>
      <c r="D1195">
        <f>[1]!s_dq_amount($A1195,$B$1)</f>
        <v>2977574147</v>
      </c>
      <c r="E1195">
        <f>[1]!s_dq_turn($A1195,$B$1)</f>
        <v>5.4689461699478796</v>
      </c>
      <c r="F1195">
        <f>[1]!S_VAL_MV($A1195,$B$1)</f>
        <v>56105237418.879997</v>
      </c>
      <c r="G1195">
        <f>[1]!s_val_ev($A1195,$B$1)</f>
        <v>56105237418.879997</v>
      </c>
      <c r="H1195">
        <f>[1]!s_val_ev1($A1195,$B$1)</f>
        <v>63692577635.389999</v>
      </c>
      <c r="I1195">
        <f>IFERROR([1]!s_mq_amount($A1195,$B$1),"")</f>
        <v>5865641993</v>
      </c>
      <c r="J1195">
        <f>[1]!s_val_pe_ttm($A1195,$B$1)</f>
        <v>512.05108642578102</v>
      </c>
      <c r="K1195">
        <f>[1]!s_val_pb_lf($A1195,$B$1)</f>
        <v>13.042564392089799</v>
      </c>
      <c r="L1195">
        <f>[1]!s_val_dividendyield2($A1195,$B$1)</f>
        <v>0</v>
      </c>
      <c r="M1195">
        <f>[1]!s_val_evtoebitda($A1195,$B$1)</f>
        <v>73.649971495160898</v>
      </c>
      <c r="N1195">
        <f>[1]!s_risk_betar24($A1195,$B$1)</f>
        <v>1.36189997196198</v>
      </c>
      <c r="O1195">
        <f>[1]!s_profitnotice_changeratio($A1195,$B$1)</f>
        <v>0</v>
      </c>
      <c r="P1195">
        <f>IFERROR([1]!i_pq_pctchange($A1195,TEXT(DATE(YEAR($B$1),1,1),"yyyy-mm-dd"),$B$1),"")</f>
        <v>214.03726708074501</v>
      </c>
      <c r="Q1195">
        <f>[1]!s_west_netprofit($A1195,YEAR($B$1),$B$1,180)</f>
        <v>757725714</v>
      </c>
      <c r="R1195">
        <f>[1]!s_west_eps($A1195,YEAR($B$1),$B$1,180)</f>
        <v>0.34139999747276301</v>
      </c>
      <c r="S1195">
        <f>[1]!s_west_instnum_np($A1195,YEAR($B$1),$B$1,180)</f>
        <v>7</v>
      </c>
      <c r="T1195">
        <f>[1]!s_west_stdnetprofit($A1195,YEAR($B$1),$B$1,180)</f>
        <v>152371323</v>
      </c>
      <c r="U1195">
        <f>[1]!s_west_mediannetprofit($A1195,YEAR($B$1),$B$1,180)</f>
        <v>759000000</v>
      </c>
      <c r="V1195">
        <f>[1]!s_west_maxnetprofit($A1195,YEAR($B$1),$B$1,180)</f>
        <v>1012000000</v>
      </c>
      <c r="W1195">
        <f>[1]!s_west_minnetprofit($A1195,YEAR($B$1),$B$1,180)</f>
        <v>514000000</v>
      </c>
      <c r="X1195">
        <f>[1]!s_west_netprofit($A1195,YEAR($B$1)+1,$B$1,180)</f>
        <v>1193041429</v>
      </c>
      <c r="Y1195">
        <f>[1]!s_west_eps($A1195,YEAR($B$1)+1,$B$1,180)</f>
        <v>0.53759998083114602</v>
      </c>
      <c r="Z1195">
        <f>[1]!s_west_instnum_np($A1195,YEAR($B$1)+1,$B$1,180)</f>
        <v>7</v>
      </c>
      <c r="AA1195">
        <f>[1]!s_west_stdnetprofit($A1195,YEAR($B$1)+1,$B$1,180)</f>
        <v>421898845</v>
      </c>
      <c r="AB1195">
        <f>[1]!s_west_mediannetprofit($A1195,YEAR($B$1)+1,$B$1,180)</f>
        <v>1096290000</v>
      </c>
      <c r="AC1195">
        <f>[1]!s_west_maxnetprofit($A1195,YEAR($B$1)+1,$B$1,180)</f>
        <v>2068000000</v>
      </c>
      <c r="AD1195">
        <f>[1]!s_west_minnetprofit($A1195,YEAR($B$1)+1,$B$1,180)</f>
        <v>749000000</v>
      </c>
      <c r="AE1195">
        <f>[1]!s_west_avgroe($A1195,YEAR($B$1),$B$1,180)</f>
        <v>15.118599891662599</v>
      </c>
      <c r="AF1195">
        <f>IFERROR([1]!s_info_indexweight($A1195,$B$1,"000016.SH"),"")</f>
        <v>0</v>
      </c>
      <c r="AG1195">
        <f>IFERROR([1]!s_info_indexweight($A1195,$B$1,"000300.SH"),"")</f>
        <v>0</v>
      </c>
      <c r="AH1195">
        <f>IFERROR([1]!s_info_indexweight($A1195,$B$1,"000905.SH"),"")</f>
        <v>0</v>
      </c>
      <c r="AI1195">
        <f>IFERROR([1]!s_info_indexweight($A1195,$B$1,"000852.SH"),"")</f>
        <v>0.28799999999999998</v>
      </c>
    </row>
    <row r="1196" spans="1:35">
      <c r="A1196" t="s">
        <v>1228</v>
      </c>
      <c r="B1196">
        <f>[1]!s_dq_close($A1196,$B$1,3)</f>
        <v>2.36</v>
      </c>
      <c r="C1196">
        <f>[1]!s_dq_volume($A1196,$B$1)</f>
        <v>128695830</v>
      </c>
      <c r="D1196">
        <f>[1]!s_dq_amount($A1196,$B$1)</f>
        <v>303500846</v>
      </c>
      <c r="E1196">
        <f>[1]!s_dq_turn($A1196,$B$1)</f>
        <v>0.94999418813182102</v>
      </c>
      <c r="F1196">
        <f>[1]!S_VAL_MV($A1196,$B$1)</f>
        <v>44738628165.879997</v>
      </c>
      <c r="G1196">
        <f>[1]!s_val_ev($A1196,$B$1)</f>
        <v>35312650007.716003</v>
      </c>
      <c r="H1196">
        <f>[1]!s_val_ev1($A1196,$B$1)</f>
        <v>66260122007.716003</v>
      </c>
      <c r="I1196">
        <f>IFERROR([1]!s_mq_amount($A1196,$B$1),"")</f>
        <v>617592663</v>
      </c>
      <c r="J1196">
        <f>[1]!s_val_pe_ttm($A1196,$B$1)</f>
        <v>69.336418151855497</v>
      </c>
      <c r="K1196">
        <f>[1]!s_val_pb_lf($A1196,$B$1)</f>
        <v>4.6541914939880398</v>
      </c>
      <c r="L1196">
        <f>[1]!s_val_dividendyield2($A1196,$B$1)</f>
        <v>0</v>
      </c>
      <c r="M1196">
        <f>[1]!s_val_evtoebitda($A1196,$B$1)</f>
        <v>7.0450460325464004</v>
      </c>
      <c r="N1196">
        <f>[1]!s_risk_betar24($A1196,$B$1)</f>
        <v>0.99839997291564897</v>
      </c>
      <c r="O1196">
        <f>[1]!s_profitnotice_changeratio($A1196,$B$1)</f>
        <v>0</v>
      </c>
      <c r="P1196">
        <f>IFERROR([1]!i_pq_pctchange($A1196,TEXT(DATE(YEAR($B$1),1,1),"yyyy-mm-dd"),$B$1),"")</f>
        <v>9.2592592592592595</v>
      </c>
      <c r="Q1196">
        <f>[1]!s_west_netprofit($A1196,YEAR($B$1),$B$1,180)</f>
        <v>805000000</v>
      </c>
      <c r="R1196">
        <f>[1]!s_west_eps($A1196,YEAR($B$1),$B$1,180)</f>
        <v>4.2500000447034801E-2</v>
      </c>
      <c r="S1196">
        <f>[1]!s_west_instnum_np($A1196,YEAR($B$1),$B$1,180)</f>
        <v>1</v>
      </c>
      <c r="T1196">
        <f>[1]!s_west_stdnetprofit($A1196,YEAR($B$1),$B$1,180)</f>
        <v>0</v>
      </c>
      <c r="U1196">
        <f>[1]!s_west_mediannetprofit($A1196,YEAR($B$1),$B$1,180)</f>
        <v>805000000</v>
      </c>
      <c r="V1196">
        <f>[1]!s_west_maxnetprofit($A1196,YEAR($B$1),$B$1,180)</f>
        <v>805000000</v>
      </c>
      <c r="W1196">
        <f>[1]!s_west_minnetprofit($A1196,YEAR($B$1),$B$1,180)</f>
        <v>805000000</v>
      </c>
      <c r="X1196">
        <f>[1]!s_west_netprofit($A1196,YEAR($B$1)+1,$B$1,180)</f>
        <v>911000000</v>
      </c>
      <c r="Y1196">
        <f>[1]!s_west_eps($A1196,YEAR($B$1)+1,$B$1,180)</f>
        <v>4.8099998384714099E-2</v>
      </c>
      <c r="Z1196">
        <f>[1]!s_west_instnum_np($A1196,YEAR($B$1)+1,$B$1,180)</f>
        <v>1</v>
      </c>
      <c r="AA1196">
        <f>[1]!s_west_stdnetprofit($A1196,YEAR($B$1)+1,$B$1,180)</f>
        <v>0</v>
      </c>
      <c r="AB1196">
        <f>[1]!s_west_mediannetprofit($A1196,YEAR($B$1)+1,$B$1,180)</f>
        <v>911000000</v>
      </c>
      <c r="AC1196">
        <f>[1]!s_west_maxnetprofit($A1196,YEAR($B$1)+1,$B$1,180)</f>
        <v>911000000</v>
      </c>
      <c r="AD1196">
        <f>[1]!s_west_minnetprofit($A1196,YEAR($B$1)+1,$B$1,180)</f>
        <v>911000000</v>
      </c>
      <c r="AE1196">
        <f>[1]!s_west_avgroe($A1196,YEAR($B$1),$B$1,180)</f>
        <v>8</v>
      </c>
      <c r="AF1196">
        <f>IFERROR([1]!s_info_indexweight($A1196,$B$1,"000016.SH"),"")</f>
        <v>0</v>
      </c>
      <c r="AG1196">
        <f>IFERROR([1]!s_info_indexweight($A1196,$B$1,"000300.SH"),"")</f>
        <v>0</v>
      </c>
      <c r="AH1196">
        <f>IFERROR([1]!s_info_indexweight($A1196,$B$1,"000905.SH"),"")</f>
        <v>8.8999999999999996E-2</v>
      </c>
      <c r="AI1196">
        <f>IFERROR([1]!s_info_indexweight($A1196,$B$1,"000852.SH"),"")</f>
        <v>0</v>
      </c>
    </row>
    <row r="1197" spans="1:35">
      <c r="A1197" t="s">
        <v>1229</v>
      </c>
      <c r="B1197">
        <f>[1]!s_dq_close($A1197,$B$1,3)</f>
        <v>18.97</v>
      </c>
      <c r="C1197">
        <f>[1]!s_dq_volume($A1197,$B$1)</f>
        <v>10788568</v>
      </c>
      <c r="D1197">
        <f>[1]!s_dq_amount($A1197,$B$1)</f>
        <v>206761077</v>
      </c>
      <c r="E1197">
        <f>[1]!s_dq_turn($A1197,$B$1)</f>
        <v>1.3993173304459601</v>
      </c>
      <c r="F1197">
        <f>[1]!S_VAL_MV($A1197,$B$1)</f>
        <v>14768320055.16</v>
      </c>
      <c r="G1197">
        <f>[1]!s_val_ev($A1197,$B$1)</f>
        <v>14768320055.16</v>
      </c>
      <c r="H1197">
        <f>[1]!s_val_ev1($A1197,$B$1)</f>
        <v>15452788683.16</v>
      </c>
      <c r="I1197">
        <f>IFERROR([1]!s_mq_amount($A1197,$B$1),"")</f>
        <v>427888086</v>
      </c>
      <c r="J1197">
        <f>[1]!s_val_pe_ttm($A1197,$B$1)</f>
        <v>23.867740631103501</v>
      </c>
      <c r="K1197">
        <f>[1]!s_val_pb_lf($A1197,$B$1)</f>
        <v>2.4859654903411901</v>
      </c>
      <c r="L1197">
        <f>[1]!s_val_dividendyield2($A1197,$B$1)</f>
        <v>2.2038395109556301</v>
      </c>
      <c r="M1197">
        <f>[1]!s_val_evtoebitda($A1197,$B$1)</f>
        <v>16.632847076331402</v>
      </c>
      <c r="N1197">
        <f>[1]!s_risk_betar24($A1197,$B$1)</f>
        <v>1.5559999942779501</v>
      </c>
      <c r="O1197">
        <f>[1]!s_profitnotice_changeratio($A1197,$B$1)</f>
        <v>0</v>
      </c>
      <c r="P1197">
        <f>IFERROR([1]!i_pq_pctchange($A1197,TEXT(DATE(YEAR($B$1),1,1),"yyyy-mm-dd"),$B$1),"")</f>
        <v>8.0911680911680808</v>
      </c>
      <c r="Q1197">
        <f>[1]!s_west_netprofit($A1197,YEAR($B$1),$B$1,180)</f>
        <v>695846504</v>
      </c>
      <c r="R1197">
        <f>[1]!s_west_eps($A1197,YEAR($B$1),$B$1,180)</f>
        <v>0.89380002021789595</v>
      </c>
      <c r="S1197">
        <f>[1]!s_west_instnum_np($A1197,YEAR($B$1),$B$1,180)</f>
        <v>27</v>
      </c>
      <c r="T1197">
        <f>[1]!s_west_stdnetprofit($A1197,YEAR($B$1),$B$1,180)</f>
        <v>29530156</v>
      </c>
      <c r="U1197">
        <f>[1]!s_west_mediannetprofit($A1197,YEAR($B$1),$B$1,180)</f>
        <v>699500000</v>
      </c>
      <c r="V1197">
        <f>[1]!s_west_maxnetprofit($A1197,YEAR($B$1),$B$1,180)</f>
        <v>770000000</v>
      </c>
      <c r="W1197">
        <f>[1]!s_west_minnetprofit($A1197,YEAR($B$1),$B$1,180)</f>
        <v>599452106</v>
      </c>
      <c r="X1197">
        <f>[1]!s_west_netprofit($A1197,YEAR($B$1)+1,$B$1,180)</f>
        <v>792445849</v>
      </c>
      <c r="Y1197">
        <f>[1]!s_west_eps($A1197,YEAR($B$1)+1,$B$1,180)</f>
        <v>1.01789999008179</v>
      </c>
      <c r="Z1197">
        <f>[1]!s_west_instnum_np($A1197,YEAR($B$1)+1,$B$1,180)</f>
        <v>26</v>
      </c>
      <c r="AA1197">
        <f>[1]!s_west_stdnetprofit($A1197,YEAR($B$1)+1,$B$1,180)</f>
        <v>33921373</v>
      </c>
      <c r="AB1197">
        <f>[1]!s_west_mediannetprofit($A1197,YEAR($B$1)+1,$B$1,180)</f>
        <v>796000000</v>
      </c>
      <c r="AC1197">
        <f>[1]!s_west_maxnetprofit($A1197,YEAR($B$1)+1,$B$1,180)</f>
        <v>880000000</v>
      </c>
      <c r="AD1197">
        <f>[1]!s_west_minnetprofit($A1197,YEAR($B$1)+1,$B$1,180)</f>
        <v>669517936</v>
      </c>
      <c r="AE1197">
        <f>[1]!s_west_avgroe($A1197,YEAR($B$1),$B$1,180)</f>
        <v>11.1464996337891</v>
      </c>
      <c r="AF1197">
        <f>IFERROR([1]!s_info_indexweight($A1197,$B$1,"000016.SH"),"")</f>
        <v>0</v>
      </c>
      <c r="AG1197">
        <f>IFERROR([1]!s_info_indexweight($A1197,$B$1,"000300.SH"),"")</f>
        <v>0</v>
      </c>
      <c r="AH1197">
        <f>IFERROR([1]!s_info_indexweight($A1197,$B$1,"000905.SH"),"")</f>
        <v>0</v>
      </c>
      <c r="AI1197">
        <f>IFERROR([1]!s_info_indexweight($A1197,$B$1,"000852.SH"),"")</f>
        <v>0.13200000000000001</v>
      </c>
    </row>
    <row r="1198" spans="1:35">
      <c r="A1198" t="s">
        <v>1230</v>
      </c>
      <c r="B1198">
        <f>[1]!s_dq_close($A1198,$B$1,3)</f>
        <v>9.44</v>
      </c>
      <c r="C1198">
        <f>[1]!s_dq_volume($A1198,$B$1)</f>
        <v>18643693</v>
      </c>
      <c r="D1198">
        <f>[1]!s_dq_amount($A1198,$B$1)</f>
        <v>177190064</v>
      </c>
      <c r="E1198">
        <f>[1]!s_dq_turn($A1198,$B$1)</f>
        <v>0.66483903054503202</v>
      </c>
      <c r="F1198">
        <f>[1]!S_VAL_MV($A1198,$B$1)</f>
        <v>26472041176</v>
      </c>
      <c r="G1198">
        <f>[1]!s_val_ev($A1198,$B$1)</f>
        <v>26472041176</v>
      </c>
      <c r="H1198">
        <f>[1]!s_val_ev1($A1198,$B$1)</f>
        <v>30523025074.099998</v>
      </c>
      <c r="I1198">
        <f>IFERROR([1]!s_mq_amount($A1198,$B$1),"")</f>
        <v>358571542</v>
      </c>
      <c r="J1198">
        <f>[1]!s_val_pe_ttm($A1198,$B$1)</f>
        <v>11.122264862060501</v>
      </c>
      <c r="K1198">
        <f>[1]!s_val_pb_lf($A1198,$B$1)</f>
        <v>1.6124566793441799</v>
      </c>
      <c r="L1198">
        <f>[1]!s_val_dividendyield2($A1198,$B$1)</f>
        <v>0</v>
      </c>
      <c r="M1198">
        <f>[1]!s_val_evtoebitda($A1198,$B$1)</f>
        <v>5.3937730451370696</v>
      </c>
      <c r="N1198">
        <f>[1]!s_risk_betar24($A1198,$B$1)</f>
        <v>0.56819999217987105</v>
      </c>
      <c r="O1198">
        <f>[1]!s_profitnotice_changeratio($A1198,$B$1)</f>
        <v>0</v>
      </c>
      <c r="P1198">
        <f>IFERROR([1]!i_pq_pctchange($A1198,TEXT(DATE(YEAR($B$1),1,1),"yyyy-mm-dd"),$B$1),"")</f>
        <v>-6.8114511352418603</v>
      </c>
      <c r="Q1198">
        <f>[1]!s_west_netprofit($A1198,YEAR($B$1),$B$1,180)</f>
        <v>2173240000</v>
      </c>
      <c r="R1198">
        <f>[1]!s_west_eps($A1198,YEAR($B$1),$B$1,180)</f>
        <v>0.77499997615814198</v>
      </c>
      <c r="S1198">
        <f>[1]!s_west_instnum_np($A1198,YEAR($B$1),$B$1,180)</f>
        <v>11</v>
      </c>
      <c r="T1198">
        <f>[1]!s_west_stdnetprofit($A1198,YEAR($B$1),$B$1,180)</f>
        <v>289636717</v>
      </c>
      <c r="U1198">
        <f>[1]!s_west_mediannetprofit($A1198,YEAR($B$1),$B$1,180)</f>
        <v>2113000000</v>
      </c>
      <c r="V1198">
        <f>[1]!s_west_maxnetprofit($A1198,YEAR($B$1),$B$1,180)</f>
        <v>2714470000</v>
      </c>
      <c r="W1198">
        <f>[1]!s_west_minnetprofit($A1198,YEAR($B$1),$B$1,180)</f>
        <v>1830000000</v>
      </c>
      <c r="X1198">
        <f>[1]!s_west_netprofit($A1198,YEAR($B$1)+1,$B$1,180)</f>
        <v>2713006364</v>
      </c>
      <c r="Y1198">
        <f>[1]!s_west_eps($A1198,YEAR($B$1)+1,$B$1,180)</f>
        <v>0.96749997138977095</v>
      </c>
      <c r="Z1198">
        <f>[1]!s_west_instnum_np($A1198,YEAR($B$1)+1,$B$1,180)</f>
        <v>11</v>
      </c>
      <c r="AA1198">
        <f>[1]!s_west_stdnetprofit($A1198,YEAR($B$1)+1,$B$1,180)</f>
        <v>386792655</v>
      </c>
      <c r="AB1198">
        <f>[1]!s_west_mediannetprofit($A1198,YEAR($B$1)+1,$B$1,180)</f>
        <v>2562000000</v>
      </c>
      <c r="AC1198">
        <f>[1]!s_west_maxnetprofit($A1198,YEAR($B$1)+1,$B$1,180)</f>
        <v>3499000000</v>
      </c>
      <c r="AD1198">
        <f>[1]!s_west_minnetprofit($A1198,YEAR($B$1)+1,$B$1,180)</f>
        <v>2286000000</v>
      </c>
      <c r="AE1198">
        <f>[1]!s_west_avgroe($A1198,YEAR($B$1),$B$1,180)</f>
        <v>12.2340002059937</v>
      </c>
      <c r="AF1198">
        <f>IFERROR([1]!s_info_indexweight($A1198,$B$1,"000016.SH"),"")</f>
        <v>0</v>
      </c>
      <c r="AG1198">
        <f>IFERROR([1]!s_info_indexweight($A1198,$B$1,"000300.SH"),"")</f>
        <v>0</v>
      </c>
      <c r="AH1198">
        <f>IFERROR([1]!s_info_indexweight($A1198,$B$1,"000905.SH"),"")</f>
        <v>0.17499999999999999</v>
      </c>
      <c r="AI1198">
        <f>IFERROR([1]!s_info_indexweight($A1198,$B$1,"000852.SH"),"")</f>
        <v>0</v>
      </c>
    </row>
    <row r="1199" spans="1:35">
      <c r="A1199" t="s">
        <v>1231</v>
      </c>
      <c r="B1199">
        <f>[1]!s_dq_close($A1199,$B$1,3)</f>
        <v>33.07</v>
      </c>
      <c r="C1199">
        <f>[1]!s_dq_volume($A1199,$B$1)</f>
        <v>96184711</v>
      </c>
      <c r="D1199">
        <f>[1]!s_dq_amount($A1199,$B$1)</f>
        <v>3180897036</v>
      </c>
      <c r="E1199">
        <f>[1]!s_dq_turn($A1199,$B$1)</f>
        <v>4.2496302283722596</v>
      </c>
      <c r="F1199">
        <f>[1]!S_VAL_MV($A1199,$B$1)</f>
        <v>114367975980.82001</v>
      </c>
      <c r="G1199">
        <f>[1]!s_val_ev($A1199,$B$1)</f>
        <v>112375855596.82001</v>
      </c>
      <c r="H1199">
        <f>[1]!s_val_ev1($A1199,$B$1)</f>
        <v>125201232561.62</v>
      </c>
      <c r="I1199">
        <f>IFERROR([1]!s_mq_amount($A1199,$B$1),"")</f>
        <v>4993202888</v>
      </c>
      <c r="J1199">
        <f>[1]!s_val_pe_ttm($A1199,$B$1)</f>
        <v>26.828449249267599</v>
      </c>
      <c r="K1199">
        <f>[1]!s_val_pb_lf($A1199,$B$1)</f>
        <v>2.4394364356994598</v>
      </c>
      <c r="L1199">
        <f>[1]!s_val_dividendyield2($A1199,$B$1)</f>
        <v>1.2186271545207099</v>
      </c>
      <c r="M1199">
        <f>[1]!s_val_evtoebitda($A1199,$B$1)</f>
        <v>16.609241442629099</v>
      </c>
      <c r="N1199">
        <f>[1]!s_risk_betar24($A1199,$B$1)</f>
        <v>1.07519996166229</v>
      </c>
      <c r="O1199">
        <f>[1]!s_profitnotice_changeratio($A1199,$B$1)</f>
        <v>0</v>
      </c>
      <c r="P1199">
        <f>IFERROR([1]!i_pq_pctchange($A1199,TEXT(DATE(YEAR($B$1),1,1),"yyyy-mm-dd"),$B$1),"")</f>
        <v>36.202635914332802</v>
      </c>
      <c r="Q1199">
        <f>[1]!s_west_netprofit($A1199,YEAR($B$1),$B$1,180)</f>
        <v>4785376670</v>
      </c>
      <c r="R1199">
        <f>[1]!s_west_eps($A1199,YEAR($B$1),$B$1,180)</f>
        <v>1.38370001316071</v>
      </c>
      <c r="S1199">
        <f>[1]!s_west_instnum_np($A1199,YEAR($B$1),$B$1,180)</f>
        <v>14</v>
      </c>
      <c r="T1199">
        <f>[1]!s_west_stdnetprofit($A1199,YEAR($B$1),$B$1,180)</f>
        <v>297604647</v>
      </c>
      <c r="U1199">
        <f>[1]!s_west_mediannetprofit($A1199,YEAR($B$1),$B$1,180)</f>
        <v>4703370043</v>
      </c>
      <c r="V1199">
        <f>[1]!s_west_maxnetprofit($A1199,YEAR($B$1),$B$1,180)</f>
        <v>5738000000</v>
      </c>
      <c r="W1199">
        <f>[1]!s_west_minnetprofit($A1199,YEAR($B$1),$B$1,180)</f>
        <v>4484000000</v>
      </c>
      <c r="X1199">
        <f>[1]!s_west_netprofit($A1199,YEAR($B$1)+1,$B$1,180)</f>
        <v>5797957864</v>
      </c>
      <c r="Y1199">
        <f>[1]!s_west_eps($A1199,YEAR($B$1)+1,$B$1,180)</f>
        <v>1.6764999628067001</v>
      </c>
      <c r="Z1199">
        <f>[1]!s_west_instnum_np($A1199,YEAR($B$1)+1,$B$1,180)</f>
        <v>14</v>
      </c>
      <c r="AA1199">
        <f>[1]!s_west_stdnetprofit($A1199,YEAR($B$1)+1,$B$1,180)</f>
        <v>774501177</v>
      </c>
      <c r="AB1199">
        <f>[1]!s_west_mediannetprofit($A1199,YEAR($B$1)+1,$B$1,180)</f>
        <v>5599280000</v>
      </c>
      <c r="AC1199">
        <f>[1]!s_west_maxnetprofit($A1199,YEAR($B$1)+1,$B$1,180)</f>
        <v>8486000000</v>
      </c>
      <c r="AD1199">
        <f>[1]!s_west_minnetprofit($A1199,YEAR($B$1)+1,$B$1,180)</f>
        <v>5265000000</v>
      </c>
      <c r="AE1199">
        <f>[1]!s_west_avgroe($A1199,YEAR($B$1),$B$1,180)</f>
        <v>9.8622999191284197</v>
      </c>
      <c r="AF1199">
        <f>IFERROR([1]!s_info_indexweight($A1199,$B$1,"000016.SH"),"")</f>
        <v>0</v>
      </c>
      <c r="AG1199">
        <f>IFERROR([1]!s_info_indexweight($A1199,$B$1,"000300.SH"),"")</f>
        <v>0.1628</v>
      </c>
      <c r="AH1199">
        <f>IFERROR([1]!s_info_indexweight($A1199,$B$1,"000905.SH"),"")</f>
        <v>0</v>
      </c>
      <c r="AI1199">
        <f>IFERROR([1]!s_info_indexweight($A1199,$B$1,"000852.SH"),"")</f>
        <v>0</v>
      </c>
    </row>
    <row r="1200" spans="1:35">
      <c r="A1200" t="s">
        <v>1232</v>
      </c>
      <c r="B1200">
        <f>[1]!s_dq_close($A1200,$B$1,3)</f>
        <v>13.88</v>
      </c>
      <c r="C1200">
        <f>[1]!s_dq_volume($A1200,$B$1)</f>
        <v>19519423</v>
      </c>
      <c r="D1200">
        <f>[1]!s_dq_amount($A1200,$B$1)</f>
        <v>271234713</v>
      </c>
      <c r="E1200">
        <f>[1]!s_dq_turn($A1200,$B$1)</f>
        <v>1.64851708312643</v>
      </c>
      <c r="F1200">
        <f>[1]!S_VAL_MV($A1200,$B$1)</f>
        <v>16434745748.959999</v>
      </c>
      <c r="G1200">
        <f>[1]!s_val_ev($A1200,$B$1)</f>
        <v>16434745748.959999</v>
      </c>
      <c r="H1200">
        <f>[1]!s_val_ev1($A1200,$B$1)</f>
        <v>16435173587.15</v>
      </c>
      <c r="I1200">
        <f>IFERROR([1]!s_mq_amount($A1200,$B$1),"")</f>
        <v>555131632</v>
      </c>
      <c r="J1200">
        <f>[1]!s_val_pe_ttm($A1200,$B$1)</f>
        <v>550.39465332031205</v>
      </c>
      <c r="K1200">
        <f>[1]!s_val_pb_lf($A1200,$B$1)</f>
        <v>6.5648756027221697</v>
      </c>
      <c r="L1200">
        <f>[1]!s_val_dividendyield2($A1200,$B$1)</f>
        <v>0</v>
      </c>
      <c r="M1200">
        <f>[1]!s_val_evtoebitda($A1200,$B$1)</f>
        <v>162.403991738673</v>
      </c>
      <c r="N1200">
        <f>[1]!s_risk_betar24($A1200,$B$1)</f>
        <v>1.65559995174408</v>
      </c>
      <c r="O1200">
        <f>[1]!s_profitnotice_changeratio($A1200,$B$1)</f>
        <v>0</v>
      </c>
      <c r="P1200">
        <f>IFERROR([1]!i_pq_pctchange($A1200,TEXT(DATE(YEAR($B$1),1,1),"yyyy-mm-dd"),$B$1),"")</f>
        <v>-20.9116809116809</v>
      </c>
      <c r="Q1200">
        <f>[1]!s_west_netprofit($A1200,YEAR($B$1),$B$1,180)</f>
        <v>0</v>
      </c>
      <c r="R1200">
        <f>[1]!s_west_eps($A1200,YEAR($B$1),$B$1,180)</f>
        <v>0</v>
      </c>
      <c r="S1200">
        <f>[1]!s_west_instnum_np($A1200,YEAR($B$1),$B$1,180)</f>
        <v>0</v>
      </c>
      <c r="T1200">
        <f>[1]!s_west_stdnetprofit($A1200,YEAR($B$1),$B$1,180)</f>
        <v>0</v>
      </c>
      <c r="U1200">
        <f>[1]!s_west_mediannetprofit($A1200,YEAR($B$1),$B$1,180)</f>
        <v>0</v>
      </c>
      <c r="V1200">
        <f>[1]!s_west_maxnetprofit($A1200,YEAR($B$1),$B$1,180)</f>
        <v>0</v>
      </c>
      <c r="W1200">
        <f>[1]!s_west_minnetprofit($A1200,YEAR($B$1),$B$1,180)</f>
        <v>0</v>
      </c>
      <c r="X1200">
        <f>[1]!s_west_netprofit($A1200,YEAR($B$1)+1,$B$1,180)</f>
        <v>0</v>
      </c>
      <c r="Y1200">
        <f>[1]!s_west_eps($A1200,YEAR($B$1)+1,$B$1,180)</f>
        <v>0</v>
      </c>
      <c r="Z1200">
        <f>[1]!s_west_instnum_np($A1200,YEAR($B$1)+1,$B$1,180)</f>
        <v>0</v>
      </c>
      <c r="AA1200">
        <f>[1]!s_west_stdnetprofit($A1200,YEAR($B$1)+1,$B$1,180)</f>
        <v>0</v>
      </c>
      <c r="AB1200">
        <f>[1]!s_west_mediannetprofit($A1200,YEAR($B$1)+1,$B$1,180)</f>
        <v>0</v>
      </c>
      <c r="AC1200">
        <f>[1]!s_west_maxnetprofit($A1200,YEAR($B$1)+1,$B$1,180)</f>
        <v>0</v>
      </c>
      <c r="AD1200">
        <f>[1]!s_west_minnetprofit($A1200,YEAR($B$1)+1,$B$1,180)</f>
        <v>0</v>
      </c>
      <c r="AE1200">
        <f>[1]!s_west_avgroe($A1200,YEAR($B$1),$B$1,180)</f>
        <v>0</v>
      </c>
      <c r="AF1200">
        <f>IFERROR([1]!s_info_indexweight($A1200,$B$1,"000016.SH"),"")</f>
        <v>0</v>
      </c>
      <c r="AG1200">
        <f>IFERROR([1]!s_info_indexweight($A1200,$B$1,"000300.SH"),"")</f>
        <v>0</v>
      </c>
      <c r="AH1200">
        <f>IFERROR([1]!s_info_indexweight($A1200,$B$1,"000905.SH"),"")</f>
        <v>0</v>
      </c>
      <c r="AI1200">
        <f>IFERROR([1]!s_info_indexweight($A1200,$B$1,"000852.SH"),"")</f>
        <v>0.111</v>
      </c>
    </row>
    <row r="1201" spans="1:35">
      <c r="A1201" t="s">
        <v>1233</v>
      </c>
      <c r="B1201">
        <f>[1]!s_dq_close($A1201,$B$1,3)</f>
        <v>19.39</v>
      </c>
      <c r="C1201">
        <f>[1]!s_dq_volume($A1201,$B$1)</f>
        <v>129179564</v>
      </c>
      <c r="D1201">
        <f>[1]!s_dq_amount($A1201,$B$1)</f>
        <v>2443633718</v>
      </c>
      <c r="E1201">
        <f>[1]!s_dq_turn($A1201,$B$1)</f>
        <v>3.9153635642809501</v>
      </c>
      <c r="F1201">
        <f>[1]!S_VAL_MV($A1201,$B$1)</f>
        <v>63973414086.260002</v>
      </c>
      <c r="G1201">
        <f>[1]!s_val_ev($A1201,$B$1)</f>
        <v>63973414086.260002</v>
      </c>
      <c r="H1201">
        <f>[1]!s_val_ev1($A1201,$B$1)</f>
        <v>69221165985.369995</v>
      </c>
      <c r="I1201">
        <f>IFERROR([1]!s_mq_amount($A1201,$B$1),"")</f>
        <v>3993100021</v>
      </c>
      <c r="J1201">
        <f>[1]!s_val_pe_ttm($A1201,$B$1)</f>
        <v>279.92645263671898</v>
      </c>
      <c r="K1201">
        <f>[1]!s_val_pb_lf($A1201,$B$1)</f>
        <v>3.0637769699096702</v>
      </c>
      <c r="L1201">
        <f>[1]!s_val_dividendyield2($A1201,$B$1)</f>
        <v>0.257864878803507</v>
      </c>
      <c r="M1201">
        <f>[1]!s_val_evtoebitda($A1201,$B$1)</f>
        <v>59.806385737951302</v>
      </c>
      <c r="N1201">
        <f>[1]!s_risk_betar24($A1201,$B$1)</f>
        <v>1.55859994888306</v>
      </c>
      <c r="O1201">
        <f>[1]!s_profitnotice_changeratio($A1201,$B$1)</f>
        <v>0</v>
      </c>
      <c r="P1201">
        <f>IFERROR([1]!i_pq_pctchange($A1201,TEXT(DATE(YEAR($B$1),1,1),"yyyy-mm-dd"),$B$1),"")</f>
        <v>-9.0525328330206296</v>
      </c>
      <c r="Q1201">
        <f>[1]!s_west_netprofit($A1201,YEAR($B$1),$B$1,180)</f>
        <v>495400000</v>
      </c>
      <c r="R1201">
        <f>[1]!s_west_eps($A1201,YEAR($B$1),$B$1,180)</f>
        <v>0.150199994444847</v>
      </c>
      <c r="S1201">
        <f>[1]!s_west_instnum_np($A1201,YEAR($B$1),$B$1,180)</f>
        <v>10</v>
      </c>
      <c r="T1201">
        <f>[1]!s_west_stdnetprofit($A1201,YEAR($B$1),$B$1,180)</f>
        <v>205147752</v>
      </c>
      <c r="U1201">
        <f>[1]!s_west_mediannetprofit($A1201,YEAR($B$1),$B$1,180)</f>
        <v>409000000</v>
      </c>
      <c r="V1201">
        <f>[1]!s_west_maxnetprofit($A1201,YEAR($B$1),$B$1,180)</f>
        <v>806000000</v>
      </c>
      <c r="W1201">
        <f>[1]!s_west_minnetprofit($A1201,YEAR($B$1),$B$1,180)</f>
        <v>290000000</v>
      </c>
      <c r="X1201">
        <f>[1]!s_west_netprofit($A1201,YEAR($B$1)+1,$B$1,180)</f>
        <v>624669000</v>
      </c>
      <c r="Y1201">
        <f>[1]!s_west_eps($A1201,YEAR($B$1)+1,$B$1,180)</f>
        <v>0.18930000066757199</v>
      </c>
      <c r="Z1201">
        <f>[1]!s_west_instnum_np($A1201,YEAR($B$1)+1,$B$1,180)</f>
        <v>10</v>
      </c>
      <c r="AA1201">
        <f>[1]!s_west_stdnetprofit($A1201,YEAR($B$1)+1,$B$1,180)</f>
        <v>252089191</v>
      </c>
      <c r="AB1201">
        <f>[1]!s_west_mediannetprofit($A1201,YEAR($B$1)+1,$B$1,180)</f>
        <v>557500000</v>
      </c>
      <c r="AC1201">
        <f>[1]!s_west_maxnetprofit($A1201,YEAR($B$1)+1,$B$1,180)</f>
        <v>1042000000</v>
      </c>
      <c r="AD1201">
        <f>[1]!s_west_minnetprofit($A1201,YEAR($B$1)+1,$B$1,180)</f>
        <v>356000000</v>
      </c>
      <c r="AE1201">
        <f>[1]!s_west_avgroe($A1201,YEAR($B$1),$B$1,180)</f>
        <v>2.37100005149841</v>
      </c>
      <c r="AF1201">
        <f>IFERROR([1]!s_info_indexweight($A1201,$B$1,"000016.SH"),"")</f>
        <v>0</v>
      </c>
      <c r="AG1201">
        <f>IFERROR([1]!s_info_indexweight($A1201,$B$1,"000300.SH"),"")</f>
        <v>0</v>
      </c>
      <c r="AH1201">
        <f>IFERROR([1]!s_info_indexweight($A1201,$B$1,"000905.SH"),"")</f>
        <v>0.48899999999999999</v>
      </c>
      <c r="AI1201">
        <f>IFERROR([1]!s_info_indexweight($A1201,$B$1,"000852.SH"),"")</f>
        <v>0</v>
      </c>
    </row>
    <row r="1202" spans="1:35">
      <c r="A1202" t="s">
        <v>1234</v>
      </c>
      <c r="B1202">
        <f>[1]!s_dq_close($A1202,$B$1,3)</f>
        <v>19.39</v>
      </c>
      <c r="C1202">
        <f>[1]!s_dq_volume($A1202,$B$1)</f>
        <v>11296700</v>
      </c>
      <c r="D1202">
        <f>[1]!s_dq_amount($A1202,$B$1)</f>
        <v>221631523</v>
      </c>
      <c r="E1202">
        <f>[1]!s_dq_turn($A1202,$B$1)</f>
        <v>2.2148062397836399</v>
      </c>
      <c r="F1202">
        <f>[1]!S_VAL_MV($A1202,$B$1)</f>
        <v>9889940215.3299999</v>
      </c>
      <c r="G1202">
        <f>[1]!s_val_ev($A1202,$B$1)</f>
        <v>9889940215.3299999</v>
      </c>
      <c r="H1202">
        <f>[1]!s_val_ev1($A1202,$B$1)</f>
        <v>12668648316.629999</v>
      </c>
      <c r="I1202">
        <f>IFERROR([1]!s_mq_amount($A1202,$B$1),"")</f>
        <v>615254525</v>
      </c>
      <c r="J1202">
        <f>[1]!s_val_pe_ttm($A1202,$B$1)</f>
        <v>88.575836181640597</v>
      </c>
      <c r="K1202">
        <f>[1]!s_val_pb_lf($A1202,$B$1)</f>
        <v>2.12760353088379</v>
      </c>
      <c r="L1202">
        <f>[1]!s_val_dividendyield2($A1202,$B$1)</f>
        <v>0</v>
      </c>
      <c r="M1202">
        <f>[1]!s_val_evtoebitda($A1202,$B$1)</f>
        <v>25.292397485677402</v>
      </c>
      <c r="N1202">
        <f>[1]!s_risk_betar24($A1202,$B$1)</f>
        <v>1.5163999795913701</v>
      </c>
      <c r="O1202">
        <f>[1]!s_profitnotice_changeratio($A1202,$B$1)</f>
        <v>0</v>
      </c>
      <c r="P1202">
        <f>IFERROR([1]!i_pq_pctchange($A1202,TEXT(DATE(YEAR($B$1),1,1),"yyyy-mm-dd"),$B$1),"")</f>
        <v>-22.8719172633254</v>
      </c>
      <c r="Q1202">
        <f>[1]!s_west_netprofit($A1202,YEAR($B$1),$B$1,180)</f>
        <v>342630625</v>
      </c>
      <c r="R1202">
        <f>[1]!s_west_eps($A1202,YEAR($B$1),$B$1,180)</f>
        <v>0.671800017356873</v>
      </c>
      <c r="S1202">
        <f>[1]!s_west_instnum_np($A1202,YEAR($B$1),$B$1,180)</f>
        <v>16</v>
      </c>
      <c r="T1202">
        <f>[1]!s_west_stdnetprofit($A1202,YEAR($B$1),$B$1,180)</f>
        <v>22800394</v>
      </c>
      <c r="U1202">
        <f>[1]!s_west_mediannetprofit($A1202,YEAR($B$1),$B$1,180)</f>
        <v>340500000</v>
      </c>
      <c r="V1202">
        <f>[1]!s_west_maxnetprofit($A1202,YEAR($B$1),$B$1,180)</f>
        <v>410000000</v>
      </c>
      <c r="W1202">
        <f>[1]!s_west_minnetprofit($A1202,YEAR($B$1),$B$1,180)</f>
        <v>318000000</v>
      </c>
      <c r="X1202">
        <f>[1]!s_west_netprofit($A1202,YEAR($B$1)+1,$B$1,180)</f>
        <v>465523125</v>
      </c>
      <c r="Y1202">
        <f>[1]!s_west_eps($A1202,YEAR($B$1)+1,$B$1,180)</f>
        <v>0.91269999742507901</v>
      </c>
      <c r="Z1202">
        <f>[1]!s_west_instnum_np($A1202,YEAR($B$1)+1,$B$1,180)</f>
        <v>16</v>
      </c>
      <c r="AA1202">
        <f>[1]!s_west_stdnetprofit($A1202,YEAR($B$1)+1,$B$1,180)</f>
        <v>32383789</v>
      </c>
      <c r="AB1202">
        <f>[1]!s_west_mediannetprofit($A1202,YEAR($B$1)+1,$B$1,180)</f>
        <v>455750000</v>
      </c>
      <c r="AC1202">
        <f>[1]!s_west_maxnetprofit($A1202,YEAR($B$1)+1,$B$1,180)</f>
        <v>572000000</v>
      </c>
      <c r="AD1202">
        <f>[1]!s_west_minnetprofit($A1202,YEAR($B$1)+1,$B$1,180)</f>
        <v>435000000</v>
      </c>
      <c r="AE1202">
        <f>[1]!s_west_avgroe($A1202,YEAR($B$1),$B$1,180)</f>
        <v>7.0152997970581099</v>
      </c>
      <c r="AF1202">
        <f>IFERROR([1]!s_info_indexweight($A1202,$B$1,"000016.SH"),"")</f>
        <v>0</v>
      </c>
      <c r="AG1202">
        <f>IFERROR([1]!s_info_indexweight($A1202,$B$1,"000300.SH"),"")</f>
        <v>0</v>
      </c>
      <c r="AH1202">
        <f>IFERROR([1]!s_info_indexweight($A1202,$B$1,"000905.SH"),"")</f>
        <v>0</v>
      </c>
      <c r="AI1202">
        <f>IFERROR([1]!s_info_indexweight($A1202,$B$1,"000852.SH"),"")</f>
        <v>5.2999999999999999E-2</v>
      </c>
    </row>
    <row r="1203" spans="1:35">
      <c r="A1203" t="s">
        <v>1235</v>
      </c>
      <c r="B1203">
        <f>[1]!s_dq_close($A1203,$B$1,3)</f>
        <v>14.08</v>
      </c>
      <c r="C1203">
        <f>[1]!s_dq_volume($A1203,$B$1)</f>
        <v>79613776</v>
      </c>
      <c r="D1203">
        <f>[1]!s_dq_amount($A1203,$B$1)</f>
        <v>1110344793</v>
      </c>
      <c r="E1203">
        <f>[1]!s_dq_turn($A1203,$B$1)</f>
        <v>4.33836593007773</v>
      </c>
      <c r="F1203">
        <f>[1]!S_VAL_MV($A1203,$B$1)</f>
        <v>31671733111.040001</v>
      </c>
      <c r="G1203">
        <f>[1]!s_val_ev($A1203,$B$1)</f>
        <v>31701419776.280998</v>
      </c>
      <c r="H1203">
        <f>[1]!s_val_ev1($A1203,$B$1)</f>
        <v>48001777809.231003</v>
      </c>
      <c r="I1203">
        <f>IFERROR([1]!s_mq_amount($A1203,$B$1),"")</f>
        <v>2259098534</v>
      </c>
      <c r="J1203">
        <f>[1]!s_val_pe_ttm($A1203,$B$1)</f>
        <v>41.903766632080099</v>
      </c>
      <c r="K1203">
        <f>[1]!s_val_pb_lf($A1203,$B$1)</f>
        <v>1.4068917036056501</v>
      </c>
      <c r="L1203">
        <f>[1]!s_val_dividendyield2($A1203,$B$1)</f>
        <v>0</v>
      </c>
      <c r="M1203">
        <f>[1]!s_val_evtoebitda($A1203,$B$1)</f>
        <v>14.072981562593499</v>
      </c>
      <c r="N1203">
        <f>[1]!s_risk_betar24($A1203,$B$1)</f>
        <v>2.2200999259948699</v>
      </c>
      <c r="O1203">
        <f>[1]!s_profitnotice_changeratio($A1203,$B$1)</f>
        <v>0</v>
      </c>
      <c r="P1203">
        <f>IFERROR([1]!i_pq_pctchange($A1203,TEXT(DATE(YEAR($B$1),1,1),"yyyy-mm-dd"),$B$1),"")</f>
        <v>4.2190969652109702</v>
      </c>
      <c r="Q1203">
        <f>[1]!s_west_netprofit($A1203,YEAR($B$1),$B$1,180)</f>
        <v>0</v>
      </c>
      <c r="R1203">
        <f>[1]!s_west_eps($A1203,YEAR($B$1),$B$1,180)</f>
        <v>0</v>
      </c>
      <c r="S1203">
        <f>[1]!s_west_instnum_np($A1203,YEAR($B$1),$B$1,180)</f>
        <v>0</v>
      </c>
      <c r="T1203">
        <f>[1]!s_west_stdnetprofit($A1203,YEAR($B$1),$B$1,180)</f>
        <v>0</v>
      </c>
      <c r="U1203">
        <f>[1]!s_west_mediannetprofit($A1203,YEAR($B$1),$B$1,180)</f>
        <v>0</v>
      </c>
      <c r="V1203">
        <f>[1]!s_west_maxnetprofit($A1203,YEAR($B$1),$B$1,180)</f>
        <v>0</v>
      </c>
      <c r="W1203">
        <f>[1]!s_west_minnetprofit($A1203,YEAR($B$1),$B$1,180)</f>
        <v>0</v>
      </c>
      <c r="X1203">
        <f>[1]!s_west_netprofit($A1203,YEAR($B$1)+1,$B$1,180)</f>
        <v>0</v>
      </c>
      <c r="Y1203">
        <f>[1]!s_west_eps($A1203,YEAR($B$1)+1,$B$1,180)</f>
        <v>0</v>
      </c>
      <c r="Z1203">
        <f>[1]!s_west_instnum_np($A1203,YEAR($B$1)+1,$B$1,180)</f>
        <v>0</v>
      </c>
      <c r="AA1203">
        <f>[1]!s_west_stdnetprofit($A1203,YEAR($B$1)+1,$B$1,180)</f>
        <v>0</v>
      </c>
      <c r="AB1203">
        <f>[1]!s_west_mediannetprofit($A1203,YEAR($B$1)+1,$B$1,180)</f>
        <v>0</v>
      </c>
      <c r="AC1203">
        <f>[1]!s_west_maxnetprofit($A1203,YEAR($B$1)+1,$B$1,180)</f>
        <v>0</v>
      </c>
      <c r="AD1203">
        <f>[1]!s_west_minnetprofit($A1203,YEAR($B$1)+1,$B$1,180)</f>
        <v>0</v>
      </c>
      <c r="AE1203">
        <f>[1]!s_west_avgroe($A1203,YEAR($B$1),$B$1,180)</f>
        <v>0</v>
      </c>
      <c r="AF1203">
        <f>IFERROR([1]!s_info_indexweight($A1203,$B$1,"000016.SH"),"")</f>
        <v>0</v>
      </c>
      <c r="AG1203">
        <f>IFERROR([1]!s_info_indexweight($A1203,$B$1,"000300.SH"),"")</f>
        <v>0</v>
      </c>
      <c r="AH1203">
        <f>IFERROR([1]!s_info_indexweight($A1203,$B$1,"000905.SH"),"")</f>
        <v>0.25</v>
      </c>
      <c r="AI1203">
        <f>IFERROR([1]!s_info_indexweight($A1203,$B$1,"000852.SH"),"")</f>
        <v>0</v>
      </c>
    </row>
    <row r="1204" spans="1:35">
      <c r="A1204" t="s">
        <v>1236</v>
      </c>
      <c r="B1204">
        <f>[1]!s_dq_close($A1204,$B$1,3)</f>
        <v>35.11</v>
      </c>
      <c r="C1204">
        <f>[1]!s_dq_volume($A1204,$B$1)</f>
        <v>25403264</v>
      </c>
      <c r="D1204">
        <f>[1]!s_dq_amount($A1204,$B$1)</f>
        <v>881766753</v>
      </c>
      <c r="E1204">
        <f>[1]!s_dq_turn($A1204,$B$1)</f>
        <v>1.64146790839235</v>
      </c>
      <c r="F1204">
        <f>[1]!S_VAL_MV($A1204,$B$1)</f>
        <v>54336036329.43</v>
      </c>
      <c r="G1204">
        <f>[1]!s_val_ev($A1204,$B$1)</f>
        <v>54336036329.43</v>
      </c>
      <c r="H1204">
        <f>[1]!s_val_ev1($A1204,$B$1)</f>
        <v>55302576478.580002</v>
      </c>
      <c r="I1204">
        <f>IFERROR([1]!s_mq_amount($A1204,$B$1),"")</f>
        <v>1833892977</v>
      </c>
      <c r="J1204">
        <f>[1]!s_val_pe_ttm($A1204,$B$1)</f>
        <v>29.680244445800799</v>
      </c>
      <c r="K1204">
        <f>[1]!s_val_pb_lf($A1204,$B$1)</f>
        <v>4.3278303146362296</v>
      </c>
      <c r="L1204">
        <f>[1]!s_val_dividendyield2($A1204,$B$1)</f>
        <v>0.98832241526630604</v>
      </c>
      <c r="M1204">
        <f>[1]!s_val_evtoebitda($A1204,$B$1)</f>
        <v>13.5583848586242</v>
      </c>
      <c r="N1204">
        <f>[1]!s_risk_betar24($A1204,$B$1)</f>
        <v>1.2042000293731701</v>
      </c>
      <c r="O1204">
        <f>[1]!s_profitnotice_changeratio($A1204,$B$1)</f>
        <v>0</v>
      </c>
      <c r="P1204">
        <f>IFERROR([1]!i_pq_pctchange($A1204,TEXT(DATE(YEAR($B$1),1,1),"yyyy-mm-dd"),$B$1),"")</f>
        <v>16.7441203195668</v>
      </c>
      <c r="Q1204">
        <f>[1]!s_west_netprofit($A1204,YEAR($B$1),$B$1,180)</f>
        <v>2077719769</v>
      </c>
      <c r="R1204">
        <f>[1]!s_west_eps($A1204,YEAR($B$1),$B$1,180)</f>
        <v>1.3423999547958401</v>
      </c>
      <c r="S1204">
        <f>[1]!s_west_instnum_np($A1204,YEAR($B$1),$B$1,180)</f>
        <v>11</v>
      </c>
      <c r="T1204">
        <f>[1]!s_west_stdnetprofit($A1204,YEAR($B$1),$B$1,180)</f>
        <v>113308676</v>
      </c>
      <c r="U1204">
        <f>[1]!s_west_mediannetprofit($A1204,YEAR($B$1),$B$1,180)</f>
        <v>2108000000</v>
      </c>
      <c r="V1204">
        <f>[1]!s_west_maxnetprofit($A1204,YEAR($B$1),$B$1,180)</f>
        <v>2217000000</v>
      </c>
      <c r="W1204">
        <f>[1]!s_west_minnetprofit($A1204,YEAR($B$1),$B$1,180)</f>
        <v>1841637232</v>
      </c>
      <c r="X1204">
        <f>[1]!s_west_netprofit($A1204,YEAR($B$1)+1,$B$1,180)</f>
        <v>2567782623</v>
      </c>
      <c r="Y1204">
        <f>[1]!s_west_eps($A1204,YEAR($B$1)+1,$B$1,180)</f>
        <v>1.6590000391006501</v>
      </c>
      <c r="Z1204">
        <f>[1]!s_west_instnum_np($A1204,YEAR($B$1)+1,$B$1,180)</f>
        <v>11</v>
      </c>
      <c r="AA1204">
        <f>[1]!s_west_stdnetprofit($A1204,YEAR($B$1)+1,$B$1,180)</f>
        <v>137850116</v>
      </c>
      <c r="AB1204">
        <f>[1]!s_west_mediannetprofit($A1204,YEAR($B$1)+1,$B$1,180)</f>
        <v>2590000000</v>
      </c>
      <c r="AC1204">
        <f>[1]!s_west_maxnetprofit($A1204,YEAR($B$1)+1,$B$1,180)</f>
        <v>2725000000</v>
      </c>
      <c r="AD1204">
        <f>[1]!s_west_minnetprofit($A1204,YEAR($B$1)+1,$B$1,180)</f>
        <v>2312000000</v>
      </c>
      <c r="AE1204">
        <f>[1]!s_west_avgroe($A1204,YEAR($B$1),$B$1,180)</f>
        <v>14.920000076293899</v>
      </c>
      <c r="AF1204">
        <f>IFERROR([1]!s_info_indexweight($A1204,$B$1,"000016.SH"),"")</f>
        <v>0</v>
      </c>
      <c r="AG1204">
        <f>IFERROR([1]!s_info_indexweight($A1204,$B$1,"000300.SH"),"")</f>
        <v>0</v>
      </c>
      <c r="AH1204">
        <f>IFERROR([1]!s_info_indexweight($A1204,$B$1,"000905.SH"),"")</f>
        <v>0.39800000000000002</v>
      </c>
      <c r="AI1204">
        <f>IFERROR([1]!s_info_indexweight($A1204,$B$1,"000852.SH"),"")</f>
        <v>0</v>
      </c>
    </row>
    <row r="1205" spans="1:35">
      <c r="A1205" t="s">
        <v>1237</v>
      </c>
      <c r="B1205">
        <f>[1]!s_dq_close($A1205,$B$1,3)</f>
        <v>14.46</v>
      </c>
      <c r="C1205">
        <f>[1]!s_dq_volume($A1205,$B$1)</f>
        <v>67138075</v>
      </c>
      <c r="D1205">
        <f>[1]!s_dq_amount($A1205,$B$1)</f>
        <v>976054706</v>
      </c>
      <c r="E1205">
        <f>[1]!s_dq_turn($A1205,$B$1)</f>
        <v>0.90067689307709398</v>
      </c>
      <c r="F1205">
        <f>[1]!S_VAL_MV($A1205,$B$1)</f>
        <v>115744987028.52</v>
      </c>
      <c r="G1205">
        <f>[1]!s_val_ev($A1205,$B$1)</f>
        <v>115744987028.52</v>
      </c>
      <c r="H1205">
        <f>[1]!s_val_ev1($A1205,$B$1)</f>
        <v>274379846489.73001</v>
      </c>
      <c r="I1205">
        <f>IFERROR([1]!s_mq_amount($A1205,$B$1),"")</f>
        <v>1911952004</v>
      </c>
      <c r="J1205">
        <f>[1]!s_val_pe_ttm($A1205,$B$1)</f>
        <v>15.5714378356934</v>
      </c>
      <c r="K1205">
        <f>[1]!s_val_pb_lf($A1205,$B$1)</f>
        <v>1.6770203113555899</v>
      </c>
      <c r="L1205">
        <f>[1]!s_val_dividendyield2($A1205,$B$1)</f>
        <v>3.15698478561549</v>
      </c>
      <c r="M1205">
        <f>[1]!s_val_evtoebitda($A1205,$B$1)</f>
        <v>8.4747820375362899</v>
      </c>
      <c r="N1205">
        <f>[1]!s_risk_betar24($A1205,$B$1)</f>
        <v>0.316900014877319</v>
      </c>
      <c r="O1205">
        <f>[1]!s_profitnotice_changeratio($A1205,$B$1)</f>
        <v>0</v>
      </c>
      <c r="P1205">
        <f>IFERROR([1]!i_pq_pctchange($A1205,TEXT(DATE(YEAR($B$1),1,1),"yyyy-mm-dd"),$B$1),"")</f>
        <v>10.2134146341464</v>
      </c>
      <c r="Q1205">
        <f>[1]!s_west_netprofit($A1205,YEAR($B$1),$B$1,180)</f>
        <v>7557057000</v>
      </c>
      <c r="R1205">
        <f>[1]!s_west_eps($A1205,YEAR($B$1),$B$1,180)</f>
        <v>0.944100022315979</v>
      </c>
      <c r="S1205">
        <f>[1]!s_west_instnum_np($A1205,YEAR($B$1),$B$1,180)</f>
        <v>10</v>
      </c>
      <c r="T1205">
        <f>[1]!s_west_stdnetprofit($A1205,YEAR($B$1),$B$1,180)</f>
        <v>187704683</v>
      </c>
      <c r="U1205">
        <f>[1]!s_west_mediannetprofit($A1205,YEAR($B$1),$B$1,180)</f>
        <v>7547500000</v>
      </c>
      <c r="V1205">
        <f>[1]!s_west_maxnetprofit($A1205,YEAR($B$1),$B$1,180)</f>
        <v>7836000000</v>
      </c>
      <c r="W1205">
        <f>[1]!s_west_minnetprofit($A1205,YEAR($B$1),$B$1,180)</f>
        <v>7262000000</v>
      </c>
      <c r="X1205">
        <f>[1]!s_west_netprofit($A1205,YEAR($B$1)+1,$B$1,180)</f>
        <v>7966822000</v>
      </c>
      <c r="Y1205">
        <f>[1]!s_west_eps($A1205,YEAR($B$1)+1,$B$1,180)</f>
        <v>0.99529999494552601</v>
      </c>
      <c r="Z1205">
        <f>[1]!s_west_instnum_np($A1205,YEAR($B$1)+1,$B$1,180)</f>
        <v>10</v>
      </c>
      <c r="AA1205">
        <f>[1]!s_west_stdnetprofit($A1205,YEAR($B$1)+1,$B$1,180)</f>
        <v>258680801</v>
      </c>
      <c r="AB1205">
        <f>[1]!s_west_mediannetprofit($A1205,YEAR($B$1)+1,$B$1,180)</f>
        <v>7982500000</v>
      </c>
      <c r="AC1205">
        <f>[1]!s_west_maxnetprofit($A1205,YEAR($B$1)+1,$B$1,180)</f>
        <v>8380000000</v>
      </c>
      <c r="AD1205">
        <f>[1]!s_west_minnetprofit($A1205,YEAR($B$1)+1,$B$1,180)</f>
        <v>7399000000</v>
      </c>
      <c r="AE1205">
        <f>[1]!s_west_avgroe($A1205,YEAR($B$1),$B$1,180)</f>
        <v>9.9155998229980504</v>
      </c>
      <c r="AF1205">
        <f>IFERROR([1]!s_info_indexweight($A1205,$B$1,"000016.SH"),"")</f>
        <v>0</v>
      </c>
      <c r="AG1205">
        <f>IFERROR([1]!s_info_indexweight($A1205,$B$1,"000300.SH"),"")</f>
        <v>0.13170000000000001</v>
      </c>
      <c r="AH1205">
        <f>IFERROR([1]!s_info_indexweight($A1205,$B$1,"000905.SH"),"")</f>
        <v>0</v>
      </c>
      <c r="AI1205">
        <f>IFERROR([1]!s_info_indexweight($A1205,$B$1,"000852.SH"),"")</f>
        <v>0</v>
      </c>
    </row>
    <row r="1206" spans="1:35">
      <c r="A1206" t="s">
        <v>1238</v>
      </c>
      <c r="B1206">
        <f>[1]!s_dq_close($A1206,$B$1,3)</f>
        <v>26.86</v>
      </c>
      <c r="C1206">
        <f>[1]!s_dq_volume($A1206,$B$1)</f>
        <v>41520219</v>
      </c>
      <c r="D1206">
        <f>[1]!s_dq_amount($A1206,$B$1)</f>
        <v>1117322837</v>
      </c>
      <c r="E1206">
        <f>[1]!s_dq_turn($A1206,$B$1)</f>
        <v>0.65968672737901402</v>
      </c>
      <c r="F1206">
        <f>[1]!S_VAL_MV($A1206,$B$1)</f>
        <v>169899187515.62</v>
      </c>
      <c r="G1206">
        <f>[1]!s_val_ev($A1206,$B$1)</f>
        <v>169899187515.62</v>
      </c>
      <c r="H1206">
        <f>[1]!s_val_ev1($A1206,$B$1)</f>
        <v>232039884865.79001</v>
      </c>
      <c r="I1206">
        <f>IFERROR([1]!s_mq_amount($A1206,$B$1),"")</f>
        <v>2957206133</v>
      </c>
      <c r="J1206">
        <f>[1]!s_val_pe_ttm($A1206,$B$1)</f>
        <v>14.057853698730501</v>
      </c>
      <c r="K1206">
        <f>[1]!s_val_pb_lf($A1206,$B$1)</f>
        <v>2.8512258529663099</v>
      </c>
      <c r="L1206">
        <f>[1]!s_val_dividendyield2($A1206,$B$1)</f>
        <v>6.3291139240506302</v>
      </c>
      <c r="M1206">
        <f>[1]!s_val_evtoebitda($A1206,$B$1)</f>
        <v>12.647497521054801</v>
      </c>
      <c r="N1206">
        <f>[1]!s_risk_betar24($A1206,$B$1)</f>
        <v>1.1014000177383401</v>
      </c>
      <c r="O1206">
        <f>[1]!s_profitnotice_changeratio($A1206,$B$1)</f>
        <v>0</v>
      </c>
      <c r="P1206">
        <f>IFERROR([1]!i_pq_pctchange($A1206,TEXT(DATE(YEAR($B$1),1,1),"yyyy-mm-dd"),$B$1),"")</f>
        <v>-6.0839160839160904</v>
      </c>
      <c r="Q1206">
        <f>[1]!s_west_netprofit($A1206,YEAR($B$1),$B$1,180)</f>
        <v>12224991503</v>
      </c>
      <c r="R1206">
        <f>[1]!s_west_eps($A1206,YEAR($B$1),$B$1,180)</f>
        <v>1.93270003795624</v>
      </c>
      <c r="S1206">
        <f>[1]!s_west_instnum_np($A1206,YEAR($B$1),$B$1,180)</f>
        <v>36</v>
      </c>
      <c r="T1206">
        <f>[1]!s_west_stdnetprofit($A1206,YEAR($B$1),$B$1,180)</f>
        <v>318674980</v>
      </c>
      <c r="U1206">
        <f>[1]!s_west_mediannetprofit($A1206,YEAR($B$1),$B$1,180)</f>
        <v>12276000000</v>
      </c>
      <c r="V1206">
        <f>[1]!s_west_maxnetprofit($A1206,YEAR($B$1),$B$1,180)</f>
        <v>12669400000</v>
      </c>
      <c r="W1206">
        <f>[1]!s_west_minnetprofit($A1206,YEAR($B$1),$B$1,180)</f>
        <v>11139000000</v>
      </c>
      <c r="X1206">
        <f>[1]!s_west_netprofit($A1206,YEAR($B$1)+1,$B$1,180)</f>
        <v>13247504976</v>
      </c>
      <c r="Y1206">
        <f>[1]!s_west_eps($A1206,YEAR($B$1)+1,$B$1,180)</f>
        <v>2.09430003166199</v>
      </c>
      <c r="Z1206">
        <f>[1]!s_west_instnum_np($A1206,YEAR($B$1)+1,$B$1,180)</f>
        <v>36</v>
      </c>
      <c r="AA1206">
        <f>[1]!s_west_stdnetprofit($A1206,YEAR($B$1)+1,$B$1,180)</f>
        <v>298336323</v>
      </c>
      <c r="AB1206">
        <f>[1]!s_west_mediannetprofit($A1206,YEAR($B$1)+1,$B$1,180)</f>
        <v>13306000000</v>
      </c>
      <c r="AC1206">
        <f>[1]!s_west_maxnetprofit($A1206,YEAR($B$1)+1,$B$1,180)</f>
        <v>13723000000</v>
      </c>
      <c r="AD1206">
        <f>[1]!s_west_minnetprofit($A1206,YEAR($B$1)+1,$B$1,180)</f>
        <v>12381000000</v>
      </c>
      <c r="AE1206">
        <f>[1]!s_west_avgroe($A1206,YEAR($B$1),$B$1,180)</f>
        <v>20.422700881958001</v>
      </c>
      <c r="AF1206">
        <f>IFERROR([1]!s_info_indexweight($A1206,$B$1,"000016.SH"),"")</f>
        <v>1.891</v>
      </c>
      <c r="AG1206">
        <f>IFERROR([1]!s_info_indexweight($A1206,$B$1,"000300.SH"),"")</f>
        <v>0.64570000000000005</v>
      </c>
      <c r="AH1206">
        <f>IFERROR([1]!s_info_indexweight($A1206,$B$1,"000905.SH"),"")</f>
        <v>0</v>
      </c>
      <c r="AI1206">
        <f>IFERROR([1]!s_info_indexweight($A1206,$B$1,"000852.SH"),"")</f>
        <v>0</v>
      </c>
    </row>
    <row r="1207" spans="1:35">
      <c r="A1207" t="s">
        <v>1239</v>
      </c>
      <c r="B1207">
        <f>[1]!s_dq_close($A1207,$B$1,3)</f>
        <v>11.83</v>
      </c>
      <c r="C1207">
        <f>[1]!s_dq_volume($A1207,$B$1)</f>
        <v>72566573</v>
      </c>
      <c r="D1207">
        <f>[1]!s_dq_amount($A1207,$B$1)</f>
        <v>852424207</v>
      </c>
      <c r="E1207">
        <f>[1]!s_dq_turn($A1207,$B$1)</f>
        <v>4.6724119194255902</v>
      </c>
      <c r="F1207">
        <f>[1]!S_VAL_MV($A1207,$B$1)</f>
        <v>18373006776.669998</v>
      </c>
      <c r="G1207">
        <f>[1]!s_val_ev($A1207,$B$1)</f>
        <v>18373006776.669998</v>
      </c>
      <c r="H1207">
        <f>[1]!s_val_ev1($A1207,$B$1)</f>
        <v>24118318507.68</v>
      </c>
      <c r="I1207">
        <f>IFERROR([1]!s_mq_amount($A1207,$B$1),"")</f>
        <v>2190394422</v>
      </c>
      <c r="J1207">
        <f>[1]!s_val_pe_ttm($A1207,$B$1)</f>
        <v>26.054834365844702</v>
      </c>
      <c r="K1207">
        <f>[1]!s_val_pb_lf($A1207,$B$1)</f>
        <v>1.4352053403854399</v>
      </c>
      <c r="L1207">
        <f>[1]!s_val_dividendyield2($A1207,$B$1)</f>
        <v>2.0628199024628699</v>
      </c>
      <c r="M1207">
        <f>[1]!s_val_evtoebitda($A1207,$B$1)</f>
        <v>14.739521664857101</v>
      </c>
      <c r="N1207">
        <f>[1]!s_risk_betar24($A1207,$B$1)</f>
        <v>1.0106999874114999</v>
      </c>
      <c r="O1207">
        <f>[1]!s_profitnotice_changeratio($A1207,$B$1)</f>
        <v>0</v>
      </c>
      <c r="P1207">
        <f>IFERROR([1]!i_pq_pctchange($A1207,TEXT(DATE(YEAR($B$1),1,1),"yyyy-mm-dd"),$B$1),"")</f>
        <v>44.4444444444445</v>
      </c>
      <c r="Q1207">
        <f>[1]!s_west_netprofit($A1207,YEAR($B$1),$B$1,180)</f>
        <v>0</v>
      </c>
      <c r="R1207">
        <f>[1]!s_west_eps($A1207,YEAR($B$1),$B$1,180)</f>
        <v>0</v>
      </c>
      <c r="S1207">
        <f>[1]!s_west_instnum_np($A1207,YEAR($B$1),$B$1,180)</f>
        <v>0</v>
      </c>
      <c r="T1207">
        <f>[1]!s_west_stdnetprofit($A1207,YEAR($B$1),$B$1,180)</f>
        <v>0</v>
      </c>
      <c r="U1207">
        <f>[1]!s_west_mediannetprofit($A1207,YEAR($B$1),$B$1,180)</f>
        <v>0</v>
      </c>
      <c r="V1207">
        <f>[1]!s_west_maxnetprofit($A1207,YEAR($B$1),$B$1,180)</f>
        <v>0</v>
      </c>
      <c r="W1207">
        <f>[1]!s_west_minnetprofit($A1207,YEAR($B$1),$B$1,180)</f>
        <v>0</v>
      </c>
      <c r="X1207">
        <f>[1]!s_west_netprofit($A1207,YEAR($B$1)+1,$B$1,180)</f>
        <v>0</v>
      </c>
      <c r="Y1207">
        <f>[1]!s_west_eps($A1207,YEAR($B$1)+1,$B$1,180)</f>
        <v>0</v>
      </c>
      <c r="Z1207">
        <f>[1]!s_west_instnum_np($A1207,YEAR($B$1)+1,$B$1,180)</f>
        <v>0</v>
      </c>
      <c r="AA1207">
        <f>[1]!s_west_stdnetprofit($A1207,YEAR($B$1)+1,$B$1,180)</f>
        <v>0</v>
      </c>
      <c r="AB1207">
        <f>[1]!s_west_mediannetprofit($A1207,YEAR($B$1)+1,$B$1,180)</f>
        <v>0</v>
      </c>
      <c r="AC1207">
        <f>[1]!s_west_maxnetprofit($A1207,YEAR($B$1)+1,$B$1,180)</f>
        <v>0</v>
      </c>
      <c r="AD1207">
        <f>[1]!s_west_minnetprofit($A1207,YEAR($B$1)+1,$B$1,180)</f>
        <v>0</v>
      </c>
      <c r="AE1207">
        <f>[1]!s_west_avgroe($A1207,YEAR($B$1),$B$1,180)</f>
        <v>0</v>
      </c>
      <c r="AF1207">
        <f>IFERROR([1]!s_info_indexweight($A1207,$B$1,"000016.SH"),"")</f>
        <v>0</v>
      </c>
      <c r="AG1207">
        <f>IFERROR([1]!s_info_indexweight($A1207,$B$1,"000300.SH"),"")</f>
        <v>0</v>
      </c>
      <c r="AH1207">
        <f>IFERROR([1]!s_info_indexweight($A1207,$B$1,"000905.SH"),"")</f>
        <v>0</v>
      </c>
      <c r="AI1207">
        <f>IFERROR([1]!s_info_indexweight($A1207,$B$1,"000852.SH"),"")</f>
        <v>0.111</v>
      </c>
    </row>
    <row r="1208" spans="1:35">
      <c r="A1208" t="s">
        <v>1240</v>
      </c>
      <c r="B1208">
        <f>[1]!s_dq_close($A1208,$B$1,3)</f>
        <v>41.12</v>
      </c>
      <c r="C1208">
        <f>[1]!s_dq_volume($A1208,$B$1)</f>
        <v>25620340</v>
      </c>
      <c r="D1208">
        <f>[1]!s_dq_amount($A1208,$B$1)</f>
        <v>1046621494</v>
      </c>
      <c r="E1208">
        <f>[1]!s_dq_turn($A1208,$B$1)</f>
        <v>0.96131859955503096</v>
      </c>
      <c r="F1208">
        <f>[1]!S_VAL_MV($A1208,$B$1)</f>
        <v>109609235066.56</v>
      </c>
      <c r="G1208">
        <f>[1]!s_val_ev($A1208,$B$1)</f>
        <v>109609235066.56</v>
      </c>
      <c r="H1208">
        <f>[1]!s_val_ev1($A1208,$B$1)</f>
        <v>132493718583.25999</v>
      </c>
      <c r="I1208">
        <f>IFERROR([1]!s_mq_amount($A1208,$B$1),"")</f>
        <v>2316407142</v>
      </c>
      <c r="J1208">
        <f>[1]!s_val_pe_ttm($A1208,$B$1)</f>
        <v>174.15539550781199</v>
      </c>
      <c r="K1208">
        <f>[1]!s_val_pb_lf($A1208,$B$1)</f>
        <v>2.7259171009063698</v>
      </c>
      <c r="L1208">
        <f>[1]!s_val_dividendyield2($A1208,$B$1)</f>
        <v>0.23589494163424099</v>
      </c>
      <c r="M1208">
        <f>[1]!s_val_evtoebitda($A1208,$B$1)</f>
        <v>32.900021908209297</v>
      </c>
      <c r="N1208">
        <f>[1]!s_risk_betar24($A1208,$B$1)</f>
        <v>1.07990002632141</v>
      </c>
      <c r="O1208">
        <f>[1]!s_profitnotice_changeratio($A1208,$B$1)</f>
        <v>0</v>
      </c>
      <c r="P1208">
        <f>IFERROR([1]!i_pq_pctchange($A1208,TEXT(DATE(YEAR($B$1),1,1),"yyyy-mm-dd"),$B$1),"")</f>
        <v>2.72295778166374</v>
      </c>
      <c r="Q1208">
        <f>[1]!s_west_netprofit($A1208,YEAR($B$1),$B$1,180)</f>
        <v>609953000</v>
      </c>
      <c r="R1208">
        <f>[1]!s_west_eps($A1208,YEAR($B$1),$B$1,180)</f>
        <v>0.228799998760223</v>
      </c>
      <c r="S1208">
        <f>[1]!s_west_instnum_np($A1208,YEAR($B$1),$B$1,180)</f>
        <v>10</v>
      </c>
      <c r="T1208">
        <f>[1]!s_west_stdnetprofit($A1208,YEAR($B$1),$B$1,180)</f>
        <v>78662683</v>
      </c>
      <c r="U1208">
        <f>[1]!s_west_mediannetprofit($A1208,YEAR($B$1),$B$1,180)</f>
        <v>603000000</v>
      </c>
      <c r="V1208">
        <f>[1]!s_west_maxnetprofit($A1208,YEAR($B$1),$B$1,180)</f>
        <v>790000000</v>
      </c>
      <c r="W1208">
        <f>[1]!s_west_minnetprofit($A1208,YEAR($B$1),$B$1,180)</f>
        <v>523000000</v>
      </c>
      <c r="X1208">
        <f>[1]!s_west_netprofit($A1208,YEAR($B$1)+1,$B$1,180)</f>
        <v>798424000</v>
      </c>
      <c r="Y1208">
        <f>[1]!s_west_eps($A1208,YEAR($B$1)+1,$B$1,180)</f>
        <v>0.29949998855590798</v>
      </c>
      <c r="Z1208">
        <f>[1]!s_west_instnum_np($A1208,YEAR($B$1)+1,$B$1,180)</f>
        <v>10</v>
      </c>
      <c r="AA1208">
        <f>[1]!s_west_stdnetprofit($A1208,YEAR($B$1)+1,$B$1,180)</f>
        <v>100311880</v>
      </c>
      <c r="AB1208">
        <f>[1]!s_west_mediannetprofit($A1208,YEAR($B$1)+1,$B$1,180)</f>
        <v>789000000</v>
      </c>
      <c r="AC1208">
        <f>[1]!s_west_maxnetprofit($A1208,YEAR($B$1)+1,$B$1,180)</f>
        <v>1006000000</v>
      </c>
      <c r="AD1208">
        <f>[1]!s_west_minnetprofit($A1208,YEAR($B$1)+1,$B$1,180)</f>
        <v>672000000</v>
      </c>
      <c r="AE1208">
        <f>[1]!s_west_avgroe($A1208,YEAR($B$1),$B$1,180)</f>
        <v>1.4510999917984</v>
      </c>
      <c r="AF1208">
        <f>IFERROR([1]!s_info_indexweight($A1208,$B$1,"000016.SH"),"")</f>
        <v>0</v>
      </c>
      <c r="AG1208">
        <f>IFERROR([1]!s_info_indexweight($A1208,$B$1,"000300.SH"),"")</f>
        <v>0.2092</v>
      </c>
      <c r="AH1208">
        <f>IFERROR([1]!s_info_indexweight($A1208,$B$1,"000905.SH"),"")</f>
        <v>0</v>
      </c>
      <c r="AI1208">
        <f>IFERROR([1]!s_info_indexweight($A1208,$B$1,"000852.SH"),"")</f>
        <v>0</v>
      </c>
    </row>
    <row r="1209" spans="1:35">
      <c r="A1209" t="s">
        <v>1241</v>
      </c>
      <c r="B1209">
        <f>[1]!s_dq_close($A1209,$B$1,3)</f>
        <v>8.85</v>
      </c>
      <c r="C1209">
        <f>[1]!s_dq_volume($A1209,$B$1)</f>
        <v>7278282</v>
      </c>
      <c r="D1209">
        <f>[1]!s_dq_amount($A1209,$B$1)</f>
        <v>64671128</v>
      </c>
      <c r="E1209">
        <f>[1]!s_dq_turn($A1209,$B$1)</f>
        <v>0.86323073622337598</v>
      </c>
      <c r="F1209">
        <f>[1]!S_VAL_MV($A1209,$B$1)</f>
        <v>7537353503.6999998</v>
      </c>
      <c r="G1209">
        <f>[1]!s_val_ev($A1209,$B$1)</f>
        <v>7537353503.6999998</v>
      </c>
      <c r="H1209">
        <f>[1]!s_val_ev1($A1209,$B$1)</f>
        <v>7982542807.8999996</v>
      </c>
      <c r="I1209">
        <f>IFERROR([1]!s_mq_amount($A1209,$B$1),"")</f>
        <v>130665624</v>
      </c>
      <c r="J1209">
        <f>[1]!s_val_pe_ttm($A1209,$B$1)</f>
        <v>10.5953941345215</v>
      </c>
      <c r="K1209">
        <f>[1]!s_val_pb_lf($A1209,$B$1)</f>
        <v>0.84724736213684104</v>
      </c>
      <c r="L1209">
        <f>[1]!s_val_dividendyield2($A1209,$B$1)</f>
        <v>7.9524135746818896</v>
      </c>
      <c r="M1209">
        <f>[1]!s_val_evtoebitda($A1209,$B$1)</f>
        <v>4.5815327900432603</v>
      </c>
      <c r="N1209">
        <f>[1]!s_risk_betar24($A1209,$B$1)</f>
        <v>1.1998000144958501</v>
      </c>
      <c r="O1209">
        <f>[1]!s_profitnotice_changeratio($A1209,$B$1)</f>
        <v>0</v>
      </c>
      <c r="P1209">
        <f>IFERROR([1]!i_pq_pctchange($A1209,TEXT(DATE(YEAR($B$1),1,1),"yyyy-mm-dd"),$B$1),"")</f>
        <v>-4.3243243243243397</v>
      </c>
      <c r="Q1209">
        <f>[1]!s_west_netprofit($A1209,YEAR($B$1),$B$1,180)</f>
        <v>726000000</v>
      </c>
      <c r="R1209">
        <f>[1]!s_west_eps($A1209,YEAR($B$1),$B$1,180)</f>
        <v>0.85240000486373901</v>
      </c>
      <c r="S1209">
        <f>[1]!s_west_instnum_np($A1209,YEAR($B$1),$B$1,180)</f>
        <v>2</v>
      </c>
      <c r="T1209">
        <f>[1]!s_west_stdnetprofit($A1209,YEAR($B$1),$B$1,180)</f>
        <v>28284271</v>
      </c>
      <c r="U1209">
        <f>[1]!s_west_mediannetprofit($A1209,YEAR($B$1),$B$1,180)</f>
        <v>726000000</v>
      </c>
      <c r="V1209">
        <f>[1]!s_west_maxnetprofit($A1209,YEAR($B$1),$B$1,180)</f>
        <v>746000000</v>
      </c>
      <c r="W1209">
        <f>[1]!s_west_minnetprofit($A1209,YEAR($B$1),$B$1,180)</f>
        <v>706000000</v>
      </c>
      <c r="X1209">
        <f>[1]!s_west_netprofit($A1209,YEAR($B$1)+1,$B$1,180)</f>
        <v>795000000</v>
      </c>
      <c r="Y1209">
        <f>[1]!s_west_eps($A1209,YEAR($B$1)+1,$B$1,180)</f>
        <v>0.93349999189376798</v>
      </c>
      <c r="Z1209">
        <f>[1]!s_west_instnum_np($A1209,YEAR($B$1)+1,$B$1,180)</f>
        <v>2</v>
      </c>
      <c r="AA1209">
        <f>[1]!s_west_stdnetprofit($A1209,YEAR($B$1)+1,$B$1,180)</f>
        <v>15556349</v>
      </c>
      <c r="AB1209">
        <f>[1]!s_west_mediannetprofit($A1209,YEAR($B$1)+1,$B$1,180)</f>
        <v>795000000</v>
      </c>
      <c r="AC1209">
        <f>[1]!s_west_maxnetprofit($A1209,YEAR($B$1)+1,$B$1,180)</f>
        <v>806000000</v>
      </c>
      <c r="AD1209">
        <f>[1]!s_west_minnetprofit($A1209,YEAR($B$1)+1,$B$1,180)</f>
        <v>784000000</v>
      </c>
      <c r="AE1209">
        <f>[1]!s_west_avgroe($A1209,YEAR($B$1),$B$1,180)</f>
        <v>7.9499998092651403</v>
      </c>
      <c r="AF1209">
        <f>IFERROR([1]!s_info_indexweight($A1209,$B$1,"000016.SH"),"")</f>
        <v>0</v>
      </c>
      <c r="AG1209">
        <f>IFERROR([1]!s_info_indexweight($A1209,$B$1,"000300.SH"),"")</f>
        <v>0</v>
      </c>
      <c r="AH1209">
        <f>IFERROR([1]!s_info_indexweight($A1209,$B$1,"000905.SH"),"")</f>
        <v>0</v>
      </c>
      <c r="AI1209">
        <f>IFERROR([1]!s_info_indexweight($A1209,$B$1,"000852.SH"),"")</f>
        <v>0.04</v>
      </c>
    </row>
    <row r="1210" spans="1:35">
      <c r="A1210" t="s">
        <v>1242</v>
      </c>
      <c r="B1210">
        <f>[1]!s_dq_close($A1210,$B$1,3)</f>
        <v>27.96</v>
      </c>
      <c r="C1210">
        <f>[1]!s_dq_volume($A1210,$B$1)</f>
        <v>125757446</v>
      </c>
      <c r="D1210">
        <f>[1]!s_dq_amount($A1210,$B$1)</f>
        <v>3513868172</v>
      </c>
      <c r="E1210">
        <f>[1]!s_dq_turn($A1210,$B$1)</f>
        <v>0.51396242856612295</v>
      </c>
      <c r="F1210">
        <f>[1]!S_VAL_MV($A1210,$B$1)</f>
        <v>684131367339.35999</v>
      </c>
      <c r="G1210">
        <f>[1]!s_val_ev($A1210,$B$1)</f>
        <v>684131367339.35999</v>
      </c>
      <c r="H1210">
        <f>[1]!s_val_ev1($A1210,$B$1)</f>
        <v>973767694470.75</v>
      </c>
      <c r="I1210">
        <f>IFERROR([1]!s_mq_amount($A1210,$B$1),"")</f>
        <v>7375371306</v>
      </c>
      <c r="J1210">
        <f>[1]!s_val_pe_ttm($A1210,$B$1)</f>
        <v>18.959918975830099</v>
      </c>
      <c r="K1210">
        <f>[1]!s_val_pb_lf($A1210,$B$1)</f>
        <v>3.0018446445465101</v>
      </c>
      <c r="L1210">
        <f>[1]!s_val_dividendyield2($A1210,$B$1)</f>
        <v>3.3726752503576498</v>
      </c>
      <c r="M1210">
        <f>[1]!s_val_evtoebitda($A1210,$B$1)</f>
        <v>13.673305953197</v>
      </c>
      <c r="N1210">
        <f>[1]!s_risk_betar24($A1210,$B$1)</f>
        <v>-0.10029999911785099</v>
      </c>
      <c r="O1210">
        <f>[1]!s_profitnotice_changeratio($A1210,$B$1)</f>
        <v>0</v>
      </c>
      <c r="P1210">
        <f>IFERROR([1]!i_pq_pctchange($A1210,TEXT(DATE(YEAR($B$1),1,1),"yyyy-mm-dd"),$B$1),"")</f>
        <v>3.6539636236935702</v>
      </c>
      <c r="Q1210">
        <f>[1]!s_west_netprofit($A1210,YEAR($B$1),$B$1,180)</f>
        <v>35876727647</v>
      </c>
      <c r="R1210">
        <f>[1]!s_west_eps($A1210,YEAR($B$1),$B$1,180)</f>
        <v>1.4663000106811499</v>
      </c>
      <c r="S1210">
        <f>[1]!s_west_instnum_np($A1210,YEAR($B$1),$B$1,180)</f>
        <v>17</v>
      </c>
      <c r="T1210">
        <f>[1]!s_west_stdnetprofit($A1210,YEAR($B$1),$B$1,180)</f>
        <v>720067122</v>
      </c>
      <c r="U1210">
        <f>[1]!s_west_mediannetprofit($A1210,YEAR($B$1),$B$1,180)</f>
        <v>35842000000</v>
      </c>
      <c r="V1210">
        <f>[1]!s_west_maxnetprofit($A1210,YEAR($B$1),$B$1,180)</f>
        <v>37151000000</v>
      </c>
      <c r="W1210">
        <f>[1]!s_west_minnetprofit($A1210,YEAR($B$1),$B$1,180)</f>
        <v>34645000000</v>
      </c>
      <c r="X1210">
        <f>[1]!s_west_netprofit($A1210,YEAR($B$1)+1,$B$1,180)</f>
        <v>37235300000</v>
      </c>
      <c r="Y1210">
        <f>[1]!s_west_eps($A1210,YEAR($B$1)+1,$B$1,180)</f>
        <v>1.52180004119873</v>
      </c>
      <c r="Z1210">
        <f>[1]!s_west_instnum_np($A1210,YEAR($B$1)+1,$B$1,180)</f>
        <v>17</v>
      </c>
      <c r="AA1210">
        <f>[1]!s_west_stdnetprofit($A1210,YEAR($B$1)+1,$B$1,180)</f>
        <v>1162137962</v>
      </c>
      <c r="AB1210">
        <f>[1]!s_west_mediannetprofit($A1210,YEAR($B$1)+1,$B$1,180)</f>
        <v>36893000000</v>
      </c>
      <c r="AC1210">
        <f>[1]!s_west_maxnetprofit($A1210,YEAR($B$1)+1,$B$1,180)</f>
        <v>39965000000</v>
      </c>
      <c r="AD1210">
        <f>[1]!s_west_minnetprofit($A1210,YEAR($B$1)+1,$B$1,180)</f>
        <v>35896000000</v>
      </c>
      <c r="AE1210">
        <f>[1]!s_west_avgroe($A1210,YEAR($B$1),$B$1,180)</f>
        <v>15.3368997573853</v>
      </c>
      <c r="AF1210">
        <f>IFERROR([1]!s_info_indexweight($A1210,$B$1,"000016.SH"),"")</f>
        <v>3.7709999999999999</v>
      </c>
      <c r="AG1210">
        <f>IFERROR([1]!s_info_indexweight($A1210,$B$1,"000300.SH"),"")</f>
        <v>1.2845</v>
      </c>
      <c r="AH1210">
        <f>IFERROR([1]!s_info_indexweight($A1210,$B$1,"000905.SH"),"")</f>
        <v>0</v>
      </c>
      <c r="AI1210">
        <f>IFERROR([1]!s_info_indexweight($A1210,$B$1,"000852.SH"),"")</f>
        <v>0</v>
      </c>
    </row>
    <row r="1211" spans="1:35">
      <c r="A1211" t="s">
        <v>1243</v>
      </c>
      <c r="B1211">
        <f>[1]!s_dq_close($A1211,$B$1,3)</f>
        <v>6.66</v>
      </c>
      <c r="C1211">
        <f>[1]!s_dq_volume($A1211,$B$1)</f>
        <v>46651743</v>
      </c>
      <c r="D1211">
        <f>[1]!s_dq_amount($A1211,$B$1)</f>
        <v>309188495</v>
      </c>
      <c r="E1211">
        <f>[1]!s_dq_turn($A1211,$B$1)</f>
        <v>0.80566663064605004</v>
      </c>
      <c r="F1211">
        <f>[1]!S_VAL_MV($A1211,$B$1)</f>
        <v>38573830430.459999</v>
      </c>
      <c r="G1211">
        <f>[1]!s_val_ev($A1211,$B$1)</f>
        <v>38573830430.459999</v>
      </c>
      <c r="H1211">
        <f>[1]!s_val_ev1($A1211,$B$1)</f>
        <v>187805575887.79999</v>
      </c>
      <c r="I1211">
        <f>IFERROR([1]!s_mq_amount($A1211,$B$1),"")</f>
        <v>614068118</v>
      </c>
      <c r="J1211">
        <f>[1]!s_val_pe_ttm($A1211,$B$1)</f>
        <v>11.7223510742188</v>
      </c>
      <c r="K1211">
        <f>[1]!s_val_pb_lf($A1211,$B$1)</f>
        <v>1.4914027452468901</v>
      </c>
      <c r="L1211">
        <f>[1]!s_val_dividendyield2($A1211,$B$1)</f>
        <v>6.0063653160316202</v>
      </c>
      <c r="M1211">
        <f>[1]!s_val_evtoebitda($A1211,$B$1)</f>
        <v>0</v>
      </c>
      <c r="N1211">
        <f>[1]!s_risk_betar24($A1211,$B$1)</f>
        <v>0.59979999065399203</v>
      </c>
      <c r="O1211">
        <f>[1]!s_profitnotice_changeratio($A1211,$B$1)</f>
        <v>0</v>
      </c>
      <c r="P1211">
        <f>IFERROR([1]!i_pq_pctchange($A1211,TEXT(DATE(YEAR($B$1),1,1),"yyyy-mm-dd"),$B$1),"")</f>
        <v>8.8235294117646994</v>
      </c>
      <c r="Q1211">
        <f>[1]!s_west_netprofit($A1211,YEAR($B$1),$B$1,180)</f>
        <v>3567615385</v>
      </c>
      <c r="R1211">
        <f>[1]!s_west_eps($A1211,YEAR($B$1),$B$1,180)</f>
        <v>0.61599999666214</v>
      </c>
      <c r="S1211">
        <f>[1]!s_west_instnum_np($A1211,YEAR($B$1),$B$1,180)</f>
        <v>13</v>
      </c>
      <c r="T1211">
        <f>[1]!s_west_stdnetprofit($A1211,YEAR($B$1),$B$1,180)</f>
        <v>54538272</v>
      </c>
      <c r="U1211">
        <f>[1]!s_west_mediannetprofit($A1211,YEAR($B$1),$B$1,180)</f>
        <v>3564000000</v>
      </c>
      <c r="V1211">
        <f>[1]!s_west_maxnetprofit($A1211,YEAR($B$1),$B$1,180)</f>
        <v>3711000000</v>
      </c>
      <c r="W1211">
        <f>[1]!s_west_minnetprofit($A1211,YEAR($B$1),$B$1,180)</f>
        <v>3490000000</v>
      </c>
      <c r="X1211">
        <f>[1]!s_west_netprofit($A1211,YEAR($B$1)+1,$B$1,180)</f>
        <v>3933307692</v>
      </c>
      <c r="Y1211">
        <f>[1]!s_west_eps($A1211,YEAR($B$1)+1,$B$1,180)</f>
        <v>0.67909997701644897</v>
      </c>
      <c r="Z1211">
        <f>[1]!s_west_instnum_np($A1211,YEAR($B$1)+1,$B$1,180)</f>
        <v>13</v>
      </c>
      <c r="AA1211">
        <f>[1]!s_west_stdnetprofit($A1211,YEAR($B$1)+1,$B$1,180)</f>
        <v>114532662</v>
      </c>
      <c r="AB1211">
        <f>[1]!s_west_mediannetprofit($A1211,YEAR($B$1)+1,$B$1,180)</f>
        <v>3932000000</v>
      </c>
      <c r="AC1211">
        <f>[1]!s_west_maxnetprofit($A1211,YEAR($B$1)+1,$B$1,180)</f>
        <v>4223000000</v>
      </c>
      <c r="AD1211">
        <f>[1]!s_west_minnetprofit($A1211,YEAR($B$1)+1,$B$1,180)</f>
        <v>3739000000</v>
      </c>
      <c r="AE1211">
        <f>[1]!s_west_avgroe($A1211,YEAR($B$1),$B$1,180)</f>
        <v>13.656399726867701</v>
      </c>
      <c r="AF1211">
        <f>IFERROR([1]!s_info_indexweight($A1211,$B$1,"000016.SH"),"")</f>
        <v>0</v>
      </c>
      <c r="AG1211">
        <f>IFERROR([1]!s_info_indexweight($A1211,$B$1,"000300.SH"),"")</f>
        <v>0</v>
      </c>
      <c r="AH1211">
        <f>IFERROR([1]!s_info_indexweight($A1211,$B$1,"000905.SH"),"")</f>
        <v>0.13700000000000001</v>
      </c>
      <c r="AI1211">
        <f>IFERROR([1]!s_info_indexweight($A1211,$B$1,"000852.SH"),"")</f>
        <v>0</v>
      </c>
    </row>
    <row r="1212" spans="1:35">
      <c r="A1212" t="s">
        <v>1244</v>
      </c>
      <c r="B1212">
        <f>[1]!s_dq_close($A1212,$B$1,3)</f>
        <v>9.6300000000000008</v>
      </c>
      <c r="C1212">
        <f>[1]!s_dq_volume($A1212,$B$1)</f>
        <v>49337146</v>
      </c>
      <c r="D1212">
        <f>[1]!s_dq_amount($A1212,$B$1)</f>
        <v>473123443</v>
      </c>
      <c r="E1212">
        <f>[1]!s_dq_turn($A1212,$B$1)</f>
        <v>4.2901515115257203</v>
      </c>
      <c r="F1212">
        <f>[1]!S_VAL_MV($A1212,$B$1)</f>
        <v>11074590599.040001</v>
      </c>
      <c r="G1212">
        <f>[1]!s_val_ev($A1212,$B$1)</f>
        <v>11074590599.040001</v>
      </c>
      <c r="H1212">
        <f>[1]!s_val_ev1($A1212,$B$1)</f>
        <v>17394622273.529999</v>
      </c>
      <c r="I1212">
        <f>IFERROR([1]!s_mq_amount($A1212,$B$1),"")</f>
        <v>1089685513</v>
      </c>
      <c r="J1212">
        <f>[1]!s_val_pe_ttm($A1212,$B$1)</f>
        <v>143.84703063964801</v>
      </c>
      <c r="K1212">
        <f>[1]!s_val_pb_lf($A1212,$B$1)</f>
        <v>3.6184630393981898</v>
      </c>
      <c r="L1212">
        <f>[1]!s_val_dividendyield2($A1212,$B$1)</f>
        <v>0.36645876000723698</v>
      </c>
      <c r="M1212">
        <f>[1]!s_val_evtoebitda($A1212,$B$1)</f>
        <v>22.237097858253701</v>
      </c>
      <c r="N1212">
        <f>[1]!s_risk_betar24($A1212,$B$1)</f>
        <v>0.75209999084472701</v>
      </c>
      <c r="O1212">
        <f>[1]!s_profitnotice_changeratio($A1212,$B$1)</f>
        <v>0</v>
      </c>
      <c r="P1212">
        <f>IFERROR([1]!i_pq_pctchange($A1212,TEXT(DATE(YEAR($B$1),1,1),"yyyy-mm-dd"),$B$1),"")</f>
        <v>45.688350983358603</v>
      </c>
      <c r="Q1212">
        <f>[1]!s_west_netprofit($A1212,YEAR($B$1),$B$1,180)</f>
        <v>0</v>
      </c>
      <c r="R1212">
        <f>[1]!s_west_eps($A1212,YEAR($B$1),$B$1,180)</f>
        <v>0</v>
      </c>
      <c r="S1212">
        <f>[1]!s_west_instnum_np($A1212,YEAR($B$1),$B$1,180)</f>
        <v>0</v>
      </c>
      <c r="T1212">
        <f>[1]!s_west_stdnetprofit($A1212,YEAR($B$1),$B$1,180)</f>
        <v>0</v>
      </c>
      <c r="U1212">
        <f>[1]!s_west_mediannetprofit($A1212,YEAR($B$1),$B$1,180)</f>
        <v>0</v>
      </c>
      <c r="V1212">
        <f>[1]!s_west_maxnetprofit($A1212,YEAR($B$1),$B$1,180)</f>
        <v>0</v>
      </c>
      <c r="W1212">
        <f>[1]!s_west_minnetprofit($A1212,YEAR($B$1),$B$1,180)</f>
        <v>0</v>
      </c>
      <c r="X1212">
        <f>[1]!s_west_netprofit($A1212,YEAR($B$1)+1,$B$1,180)</f>
        <v>0</v>
      </c>
      <c r="Y1212">
        <f>[1]!s_west_eps($A1212,YEAR($B$1)+1,$B$1,180)</f>
        <v>0</v>
      </c>
      <c r="Z1212">
        <f>[1]!s_west_instnum_np($A1212,YEAR($B$1)+1,$B$1,180)</f>
        <v>0</v>
      </c>
      <c r="AA1212">
        <f>[1]!s_west_stdnetprofit($A1212,YEAR($B$1)+1,$B$1,180)</f>
        <v>0</v>
      </c>
      <c r="AB1212">
        <f>[1]!s_west_mediannetprofit($A1212,YEAR($B$1)+1,$B$1,180)</f>
        <v>0</v>
      </c>
      <c r="AC1212">
        <f>[1]!s_west_maxnetprofit($A1212,YEAR($B$1)+1,$B$1,180)</f>
        <v>0</v>
      </c>
      <c r="AD1212">
        <f>[1]!s_west_minnetprofit($A1212,YEAR($B$1)+1,$B$1,180)</f>
        <v>0</v>
      </c>
      <c r="AE1212">
        <f>[1]!s_west_avgroe($A1212,YEAR($B$1),$B$1,180)</f>
        <v>0</v>
      </c>
      <c r="AF1212">
        <f>IFERROR([1]!s_info_indexweight($A1212,$B$1,"000016.SH"),"")</f>
        <v>0</v>
      </c>
      <c r="AG1212">
        <f>IFERROR([1]!s_info_indexweight($A1212,$B$1,"000300.SH"),"")</f>
        <v>0</v>
      </c>
      <c r="AH1212">
        <f>IFERROR([1]!s_info_indexweight($A1212,$B$1,"000905.SH"),"")</f>
        <v>0</v>
      </c>
      <c r="AI1212">
        <f>IFERROR([1]!s_info_indexweight($A1212,$B$1,"000852.SH"),"")</f>
        <v>4.5999999999999999E-2</v>
      </c>
    </row>
    <row r="1213" spans="1:35">
      <c r="A1213" t="s">
        <v>1245</v>
      </c>
      <c r="B1213">
        <f>[1]!s_dq_close($A1213,$B$1,3)</f>
        <v>4.32</v>
      </c>
      <c r="C1213">
        <f>[1]!s_dq_volume($A1213,$B$1)</f>
        <v>330397307</v>
      </c>
      <c r="D1213">
        <f>[1]!s_dq_amount($A1213,$B$1)</f>
        <v>1427404940</v>
      </c>
      <c r="E1213">
        <f>[1]!s_dq_turn($A1213,$B$1)</f>
        <v>1.15573440055009</v>
      </c>
      <c r="F1213">
        <f>[1]!S_VAL_MV($A1213,$B$1)</f>
        <v>123498648613.44</v>
      </c>
      <c r="G1213">
        <f>[1]!s_val_ev($A1213,$B$1)</f>
        <v>123498648613.44</v>
      </c>
      <c r="H1213">
        <f>[1]!s_val_ev1($A1213,$B$1)</f>
        <v>330417030841.06</v>
      </c>
      <c r="I1213">
        <f>IFERROR([1]!s_mq_amount($A1213,$B$1),"")</f>
        <v>4085872067</v>
      </c>
      <c r="J1213">
        <f>[1]!s_val_pe_ttm($A1213,$B$1)</f>
        <v>53.524082183837898</v>
      </c>
      <c r="K1213">
        <f>[1]!s_val_pb_lf($A1213,$B$1)</f>
        <v>1.3765296936035201</v>
      </c>
      <c r="L1213">
        <f>[1]!s_val_dividendyield2($A1213,$B$1)</f>
        <v>1.55092592592593</v>
      </c>
      <c r="M1213">
        <f>[1]!s_val_evtoebitda($A1213,$B$1)</f>
        <v>14.0118414525563</v>
      </c>
      <c r="N1213">
        <f>[1]!s_risk_betar24($A1213,$B$1)</f>
        <v>0.224900007247925</v>
      </c>
      <c r="O1213">
        <f>[1]!s_profitnotice_changeratio($A1213,$B$1)</f>
        <v>0</v>
      </c>
      <c r="P1213">
        <f>IFERROR([1]!i_pq_pctchange($A1213,TEXT(DATE(YEAR($B$1),1,1),"yyyy-mm-dd"),$B$1),"")</f>
        <v>5.6234718826405796</v>
      </c>
      <c r="Q1213">
        <f>[1]!s_west_netprofit($A1213,YEAR($B$1),$B$1,180)</f>
        <v>3867000000</v>
      </c>
      <c r="R1213">
        <f>[1]!s_west_eps($A1213,YEAR($B$1),$B$1,180)</f>
        <v>0.13529999554157299</v>
      </c>
      <c r="S1213">
        <f>[1]!s_west_instnum_np($A1213,YEAR($B$1),$B$1,180)</f>
        <v>4</v>
      </c>
      <c r="T1213">
        <f>[1]!s_west_stdnetprofit($A1213,YEAR($B$1),$B$1,180)</f>
        <v>276218513</v>
      </c>
      <c r="U1213">
        <f>[1]!s_west_mediannetprofit($A1213,YEAR($B$1),$B$1,180)</f>
        <v>3765000000</v>
      </c>
      <c r="V1213">
        <f>[1]!s_west_maxnetprofit($A1213,YEAR($B$1),$B$1,180)</f>
        <v>4275000000</v>
      </c>
      <c r="W1213">
        <f>[1]!s_west_minnetprofit($A1213,YEAR($B$1),$B$1,180)</f>
        <v>3663000000</v>
      </c>
      <c r="X1213">
        <f>[1]!s_west_netprofit($A1213,YEAR($B$1)+1,$B$1,180)</f>
        <v>4359000000</v>
      </c>
      <c r="Y1213">
        <f>[1]!s_west_eps($A1213,YEAR($B$1)+1,$B$1,180)</f>
        <v>0.15250000357627899</v>
      </c>
      <c r="Z1213">
        <f>[1]!s_west_instnum_np($A1213,YEAR($B$1)+1,$B$1,180)</f>
        <v>4</v>
      </c>
      <c r="AA1213">
        <f>[1]!s_west_stdnetprofit($A1213,YEAR($B$1)+1,$B$1,180)</f>
        <v>401600133</v>
      </c>
      <c r="AB1213">
        <f>[1]!s_west_mediannetprofit($A1213,YEAR($B$1)+1,$B$1,180)</f>
        <v>4464000000</v>
      </c>
      <c r="AC1213">
        <f>[1]!s_west_maxnetprofit($A1213,YEAR($B$1)+1,$B$1,180)</f>
        <v>4711000000</v>
      </c>
      <c r="AD1213">
        <f>[1]!s_west_minnetprofit($A1213,YEAR($B$1)+1,$B$1,180)</f>
        <v>3797000000</v>
      </c>
      <c r="AE1213">
        <f>[1]!s_west_avgroe($A1213,YEAR($B$1),$B$1,180)</f>
        <v>4.2249999046325701</v>
      </c>
      <c r="AF1213">
        <f>IFERROR([1]!s_info_indexweight($A1213,$B$1,"000016.SH"),"")</f>
        <v>0</v>
      </c>
      <c r="AG1213">
        <f>IFERROR([1]!s_info_indexweight($A1213,$B$1,"000300.SH"),"")</f>
        <v>0.23669999999999999</v>
      </c>
      <c r="AH1213">
        <f>IFERROR([1]!s_info_indexweight($A1213,$B$1,"000905.SH"),"")</f>
        <v>0</v>
      </c>
      <c r="AI1213">
        <f>IFERROR([1]!s_info_indexweight($A1213,$B$1,"000852.SH"),"")</f>
        <v>0</v>
      </c>
    </row>
    <row r="1214" spans="1:35">
      <c r="A1214" t="s">
        <v>1246</v>
      </c>
      <c r="B1214">
        <f>[1]!s_dq_close($A1214,$B$1,3)</f>
        <v>6.82</v>
      </c>
      <c r="C1214">
        <f>[1]!s_dq_volume($A1214,$B$1)</f>
        <v>86158324</v>
      </c>
      <c r="D1214">
        <f>[1]!s_dq_amount($A1214,$B$1)</f>
        <v>583783481</v>
      </c>
      <c r="E1214">
        <f>[1]!s_dq_turn($A1214,$B$1)</f>
        <v>4.0559696091997699</v>
      </c>
      <c r="F1214">
        <f>[1]!S_VAL_MV($A1214,$B$1)</f>
        <v>22130900000</v>
      </c>
      <c r="G1214">
        <f>[1]!s_val_ev($A1214,$B$1)</f>
        <v>22130900000</v>
      </c>
      <c r="H1214">
        <f>[1]!s_val_ev1($A1214,$B$1)</f>
        <v>34130809687.07</v>
      </c>
      <c r="I1214">
        <f>IFERROR([1]!s_mq_amount($A1214,$B$1),"")</f>
        <v>903455990</v>
      </c>
      <c r="J1214">
        <f>[1]!s_val_pe_ttm($A1214,$B$1)</f>
        <v>25.081497192382798</v>
      </c>
      <c r="K1214">
        <f>[1]!s_val_pb_lf($A1214,$B$1)</f>
        <v>1.76897048950195</v>
      </c>
      <c r="L1214">
        <f>[1]!s_val_dividendyield2($A1214,$B$1)</f>
        <v>1.90615835777126</v>
      </c>
      <c r="M1214">
        <f>[1]!s_val_evtoebitda($A1214,$B$1)</f>
        <v>0</v>
      </c>
      <c r="N1214">
        <f>[1]!s_risk_betar24($A1214,$B$1)</f>
        <v>1.8873000144958501</v>
      </c>
      <c r="O1214">
        <f>[1]!s_profitnotice_changeratio($A1214,$B$1)</f>
        <v>0</v>
      </c>
      <c r="P1214">
        <f>IFERROR([1]!i_pq_pctchange($A1214,TEXT(DATE(YEAR($B$1),1,1),"yyyy-mm-dd"),$B$1),"")</f>
        <v>2.2488755622189101</v>
      </c>
      <c r="Q1214">
        <f>[1]!s_west_netprofit($A1214,YEAR($B$1),$B$1,180)</f>
        <v>0</v>
      </c>
      <c r="R1214">
        <f>[1]!s_west_eps($A1214,YEAR($B$1),$B$1,180)</f>
        <v>0</v>
      </c>
      <c r="S1214">
        <f>[1]!s_west_instnum_np($A1214,YEAR($B$1),$B$1,180)</f>
        <v>0</v>
      </c>
      <c r="T1214">
        <f>[1]!s_west_stdnetprofit($A1214,YEAR($B$1),$B$1,180)</f>
        <v>0</v>
      </c>
      <c r="U1214">
        <f>[1]!s_west_mediannetprofit($A1214,YEAR($B$1),$B$1,180)</f>
        <v>0</v>
      </c>
      <c r="V1214">
        <f>[1]!s_west_maxnetprofit($A1214,YEAR($B$1),$B$1,180)</f>
        <v>0</v>
      </c>
      <c r="W1214">
        <f>[1]!s_west_minnetprofit($A1214,YEAR($B$1),$B$1,180)</f>
        <v>0</v>
      </c>
      <c r="X1214">
        <f>[1]!s_west_netprofit($A1214,YEAR($B$1)+1,$B$1,180)</f>
        <v>0</v>
      </c>
      <c r="Y1214">
        <f>[1]!s_west_eps($A1214,YEAR($B$1)+1,$B$1,180)</f>
        <v>0</v>
      </c>
      <c r="Z1214">
        <f>[1]!s_west_instnum_np($A1214,YEAR($B$1)+1,$B$1,180)</f>
        <v>0</v>
      </c>
      <c r="AA1214">
        <f>[1]!s_west_stdnetprofit($A1214,YEAR($B$1)+1,$B$1,180)</f>
        <v>0</v>
      </c>
      <c r="AB1214">
        <f>[1]!s_west_mediannetprofit($A1214,YEAR($B$1)+1,$B$1,180)</f>
        <v>0</v>
      </c>
      <c r="AC1214">
        <f>[1]!s_west_maxnetprofit($A1214,YEAR($B$1)+1,$B$1,180)</f>
        <v>0</v>
      </c>
      <c r="AD1214">
        <f>[1]!s_west_minnetprofit($A1214,YEAR($B$1)+1,$B$1,180)</f>
        <v>0</v>
      </c>
      <c r="AE1214">
        <f>[1]!s_west_avgroe($A1214,YEAR($B$1),$B$1,180)</f>
        <v>0</v>
      </c>
      <c r="AF1214">
        <f>IFERROR([1]!s_info_indexweight($A1214,$B$1,"000016.SH"),"")</f>
        <v>0</v>
      </c>
      <c r="AG1214">
        <f>IFERROR([1]!s_info_indexweight($A1214,$B$1,"000300.SH"),"")</f>
        <v>0</v>
      </c>
      <c r="AH1214">
        <f>IFERROR([1]!s_info_indexweight($A1214,$B$1,"000905.SH"),"")</f>
        <v>8.2000000000000003E-2</v>
      </c>
      <c r="AI1214">
        <f>IFERROR([1]!s_info_indexweight($A1214,$B$1,"000852.SH"),"")</f>
        <v>0</v>
      </c>
    </row>
    <row r="1215" spans="1:35">
      <c r="A1215" t="s">
        <v>1247</v>
      </c>
      <c r="B1215">
        <f>[1]!s_dq_close($A1215,$B$1,3)</f>
        <v>5.55</v>
      </c>
      <c r="C1215">
        <f>[1]!s_dq_volume($A1215,$B$1)</f>
        <v>16855187</v>
      </c>
      <c r="D1215">
        <f>[1]!s_dq_amount($A1215,$B$1)</f>
        <v>94503443</v>
      </c>
      <c r="E1215">
        <f>[1]!s_dq_turn($A1215,$B$1)</f>
        <v>0.84304907856920897</v>
      </c>
      <c r="F1215">
        <f>[1]!S_VAL_MV($A1215,$B$1)</f>
        <v>12180483407.25</v>
      </c>
      <c r="G1215">
        <f>[1]!s_val_ev($A1215,$B$1)</f>
        <v>12180483407.25</v>
      </c>
      <c r="H1215">
        <f>[1]!s_val_ev1($A1215,$B$1)</f>
        <v>275814796407.25</v>
      </c>
      <c r="I1215">
        <f>IFERROR([1]!s_mq_amount($A1215,$B$1),"")</f>
        <v>193908498</v>
      </c>
      <c r="J1215">
        <f>[1]!s_val_pe_ttm($A1215,$B$1)</f>
        <v>5.2366271018981898</v>
      </c>
      <c r="K1215">
        <f>[1]!s_val_pb_lf($A1215,$B$1)</f>
        <v>0.52650350332260099</v>
      </c>
      <c r="L1215">
        <f>[1]!s_val_dividendyield2($A1215,$B$1)</f>
        <v>5.9459459459459501</v>
      </c>
      <c r="M1215">
        <f>[1]!s_val_evtoebitda($A1215,$B$1)</f>
        <v>0</v>
      </c>
      <c r="N1215">
        <f>[1]!s_risk_betar24($A1215,$B$1)</f>
        <v>0.82270002365112305</v>
      </c>
      <c r="O1215">
        <f>[1]!s_profitnotice_changeratio($A1215,$B$1)</f>
        <v>0</v>
      </c>
      <c r="P1215">
        <f>IFERROR([1]!i_pq_pctchange($A1215,TEXT(DATE(YEAR($B$1),1,1),"yyyy-mm-dd"),$B$1),"")</f>
        <v>-6.4080944350758804</v>
      </c>
      <c r="Q1215">
        <f>[1]!s_west_netprofit($A1215,YEAR($B$1),$B$1,180)</f>
        <v>2372000000</v>
      </c>
      <c r="R1215">
        <f>[1]!s_west_eps($A1215,YEAR($B$1),$B$1,180)</f>
        <v>1.08060002326965</v>
      </c>
      <c r="S1215">
        <f>[1]!s_west_instnum_np($A1215,YEAR($B$1),$B$1,180)</f>
        <v>1</v>
      </c>
      <c r="T1215">
        <f>[1]!s_west_stdnetprofit($A1215,YEAR($B$1),$B$1,180)</f>
        <v>0</v>
      </c>
      <c r="U1215">
        <f>[1]!s_west_mediannetprofit($A1215,YEAR($B$1),$B$1,180)</f>
        <v>2372000000</v>
      </c>
      <c r="V1215">
        <f>[1]!s_west_maxnetprofit($A1215,YEAR($B$1),$B$1,180)</f>
        <v>2372000000</v>
      </c>
      <c r="W1215">
        <f>[1]!s_west_minnetprofit($A1215,YEAR($B$1),$B$1,180)</f>
        <v>2372000000</v>
      </c>
      <c r="X1215">
        <f>[1]!s_west_netprofit($A1215,YEAR($B$1)+1,$B$1,180)</f>
        <v>2440000000</v>
      </c>
      <c r="Y1215">
        <f>[1]!s_west_eps($A1215,YEAR($B$1)+1,$B$1,180)</f>
        <v>1.11160004138947</v>
      </c>
      <c r="Z1215">
        <f>[1]!s_west_instnum_np($A1215,YEAR($B$1)+1,$B$1,180)</f>
        <v>1</v>
      </c>
      <c r="AA1215">
        <f>[1]!s_west_stdnetprofit($A1215,YEAR($B$1)+1,$B$1,180)</f>
        <v>0</v>
      </c>
      <c r="AB1215">
        <f>[1]!s_west_mediannetprofit($A1215,YEAR($B$1)+1,$B$1,180)</f>
        <v>2440000000</v>
      </c>
      <c r="AC1215">
        <f>[1]!s_west_maxnetprofit($A1215,YEAR($B$1)+1,$B$1,180)</f>
        <v>2440000000</v>
      </c>
      <c r="AD1215">
        <f>[1]!s_west_minnetprofit($A1215,YEAR($B$1)+1,$B$1,180)</f>
        <v>2440000000</v>
      </c>
      <c r="AE1215">
        <f>[1]!s_west_avgroe($A1215,YEAR($B$1),$B$1,180)</f>
        <v>10.1499996185303</v>
      </c>
      <c r="AF1215">
        <f>IFERROR([1]!s_info_indexweight($A1215,$B$1,"000016.SH"),"")</f>
        <v>0</v>
      </c>
      <c r="AG1215">
        <f>IFERROR([1]!s_info_indexweight($A1215,$B$1,"000300.SH"),"")</f>
        <v>0</v>
      </c>
      <c r="AH1215">
        <f>IFERROR([1]!s_info_indexweight($A1215,$B$1,"000905.SH"),"")</f>
        <v>0</v>
      </c>
      <c r="AI1215">
        <f>IFERROR([1]!s_info_indexweight($A1215,$B$1,"000852.SH"),"")</f>
        <v>0.09</v>
      </c>
    </row>
    <row r="1216" spans="1:35">
      <c r="A1216" t="s">
        <v>1248</v>
      </c>
      <c r="B1216">
        <f>[1]!s_dq_close($A1216,$B$1,3)</f>
        <v>7.11</v>
      </c>
      <c r="C1216">
        <f>[1]!s_dq_volume($A1216,$B$1)</f>
        <v>142785851</v>
      </c>
      <c r="D1216">
        <f>[1]!s_dq_amount($A1216,$B$1)</f>
        <v>1016966104</v>
      </c>
      <c r="E1216">
        <f>[1]!s_dq_turn($A1216,$B$1)</f>
        <v>2.8419566761526101</v>
      </c>
      <c r="F1216">
        <f>[1]!S_VAL_MV($A1216,$B$1)</f>
        <v>35722127966.580002</v>
      </c>
      <c r="G1216">
        <f>[1]!s_val_ev($A1216,$B$1)</f>
        <v>35722127966.580002</v>
      </c>
      <c r="H1216">
        <f>[1]!s_val_ev1($A1216,$B$1)</f>
        <v>71169588757.559998</v>
      </c>
      <c r="I1216">
        <f>IFERROR([1]!s_mq_amount($A1216,$B$1),"")</f>
        <v>2318184303</v>
      </c>
      <c r="J1216">
        <f>[1]!s_val_pe_ttm($A1216,$B$1)</f>
        <v>17.710166931152301</v>
      </c>
      <c r="K1216">
        <f>[1]!s_val_pb_lf($A1216,$B$1)</f>
        <v>1.3541439771652199</v>
      </c>
      <c r="L1216">
        <f>[1]!s_val_dividendyield2($A1216,$B$1)</f>
        <v>1.8335298244067799</v>
      </c>
      <c r="M1216">
        <f>[1]!s_val_evtoebitda($A1216,$B$1)</f>
        <v>0</v>
      </c>
      <c r="N1216">
        <f>[1]!s_risk_betar24($A1216,$B$1)</f>
        <v>1.4211000204086299</v>
      </c>
      <c r="O1216">
        <f>[1]!s_profitnotice_changeratio($A1216,$B$1)</f>
        <v>0</v>
      </c>
      <c r="P1216">
        <f>IFERROR([1]!i_pq_pctchange($A1216,TEXT(DATE(YEAR($B$1),1,1),"yyyy-mm-dd"),$B$1),"")</f>
        <v>4.8672566371681603</v>
      </c>
      <c r="Q1216">
        <f>[1]!s_west_netprofit($A1216,YEAR($B$1),$B$1,180)</f>
        <v>2475760000</v>
      </c>
      <c r="R1216">
        <f>[1]!s_west_eps($A1216,YEAR($B$1),$B$1,180)</f>
        <v>0.49279999732971203</v>
      </c>
      <c r="S1216">
        <f>[1]!s_west_instnum_np($A1216,YEAR($B$1),$B$1,180)</f>
        <v>1</v>
      </c>
      <c r="T1216">
        <f>[1]!s_west_stdnetprofit($A1216,YEAR($B$1),$B$1,180)</f>
        <v>0</v>
      </c>
      <c r="U1216">
        <f>[1]!s_west_mediannetprofit($A1216,YEAR($B$1),$B$1,180)</f>
        <v>2475760000</v>
      </c>
      <c r="V1216">
        <f>[1]!s_west_maxnetprofit($A1216,YEAR($B$1),$B$1,180)</f>
        <v>2475760000</v>
      </c>
      <c r="W1216">
        <f>[1]!s_west_minnetprofit($A1216,YEAR($B$1),$B$1,180)</f>
        <v>2475760000</v>
      </c>
      <c r="X1216">
        <f>[1]!s_west_netprofit($A1216,YEAR($B$1)+1,$B$1,180)</f>
        <v>2828440000</v>
      </c>
      <c r="Y1216">
        <f>[1]!s_west_eps($A1216,YEAR($B$1)+1,$B$1,180)</f>
        <v>0.56300002336502097</v>
      </c>
      <c r="Z1216">
        <f>[1]!s_west_instnum_np($A1216,YEAR($B$1)+1,$B$1,180)</f>
        <v>1</v>
      </c>
      <c r="AA1216">
        <f>[1]!s_west_stdnetprofit($A1216,YEAR($B$1)+1,$B$1,180)</f>
        <v>0</v>
      </c>
      <c r="AB1216">
        <f>[1]!s_west_mediannetprofit($A1216,YEAR($B$1)+1,$B$1,180)</f>
        <v>2828440000</v>
      </c>
      <c r="AC1216">
        <f>[1]!s_west_maxnetprofit($A1216,YEAR($B$1)+1,$B$1,180)</f>
        <v>2828440000</v>
      </c>
      <c r="AD1216">
        <f>[1]!s_west_minnetprofit($A1216,YEAR($B$1)+1,$B$1,180)</f>
        <v>2828440000</v>
      </c>
      <c r="AE1216">
        <f>[1]!s_west_avgroe($A1216,YEAR($B$1),$B$1,180)</f>
        <v>0</v>
      </c>
      <c r="AF1216">
        <f>IFERROR([1]!s_info_indexweight($A1216,$B$1,"000016.SH"),"")</f>
        <v>0</v>
      </c>
      <c r="AG1216">
        <f>IFERROR([1]!s_info_indexweight($A1216,$B$1,"000300.SH"),"")</f>
        <v>0</v>
      </c>
      <c r="AH1216">
        <f>IFERROR([1]!s_info_indexweight($A1216,$B$1,"000905.SH"),"")</f>
        <v>0.20499999999999999</v>
      </c>
      <c r="AI1216">
        <f>IFERROR([1]!s_info_indexweight($A1216,$B$1,"000852.SH"),"")</f>
        <v>0</v>
      </c>
    </row>
    <row r="1217" spans="1:35">
      <c r="A1217" t="s">
        <v>1249</v>
      </c>
      <c r="B1217">
        <f>[1]!s_dq_close($A1217,$B$1,3)</f>
        <v>7.99</v>
      </c>
      <c r="C1217">
        <f>[1]!s_dq_volume($A1217,$B$1)</f>
        <v>23701914</v>
      </c>
      <c r="D1217">
        <f>[1]!s_dq_amount($A1217,$B$1)</f>
        <v>188591245</v>
      </c>
      <c r="E1217">
        <f>[1]!s_dq_turn($A1217,$B$1)</f>
        <v>1.41082821428571</v>
      </c>
      <c r="F1217">
        <f>[1]!S_VAL_MV($A1217,$B$1)</f>
        <v>13423200000</v>
      </c>
      <c r="G1217">
        <f>[1]!s_val_ev($A1217,$B$1)</f>
        <v>13423200000</v>
      </c>
      <c r="H1217">
        <f>[1]!s_val_ev1($A1217,$B$1)</f>
        <v>17977983529.869999</v>
      </c>
      <c r="I1217">
        <f>IFERROR([1]!s_mq_amount($A1217,$B$1),"")</f>
        <v>362922251</v>
      </c>
      <c r="J1217">
        <f>[1]!s_val_pe_ttm($A1217,$B$1)</f>
        <v>44.065341949462898</v>
      </c>
      <c r="K1217">
        <f>[1]!s_val_pb_lf($A1217,$B$1)</f>
        <v>1.8383070230484</v>
      </c>
      <c r="L1217">
        <f>[1]!s_val_dividendyield2($A1217,$B$1)</f>
        <v>4.3804755944931202</v>
      </c>
      <c r="M1217">
        <f>[1]!s_val_evtoebitda($A1217,$B$1)</f>
        <v>29.539562444668899</v>
      </c>
      <c r="N1217">
        <f>[1]!s_risk_betar24($A1217,$B$1)</f>
        <v>1.2171000242233301</v>
      </c>
      <c r="O1217">
        <f>[1]!s_profitnotice_changeratio($A1217,$B$1)</f>
        <v>0</v>
      </c>
      <c r="P1217">
        <f>IFERROR([1]!i_pq_pctchange($A1217,TEXT(DATE(YEAR($B$1),1,1),"yyyy-mm-dd"),$B$1),"")</f>
        <v>-1.96319018404908</v>
      </c>
      <c r="Q1217">
        <f>[1]!s_west_netprofit($A1217,YEAR($B$1),$B$1,180)</f>
        <v>641000000</v>
      </c>
      <c r="R1217">
        <f>[1]!s_west_eps($A1217,YEAR($B$1),$B$1,180)</f>
        <v>0.38150000572204601</v>
      </c>
      <c r="S1217">
        <f>[1]!s_west_instnum_np($A1217,YEAR($B$1),$B$1,180)</f>
        <v>1</v>
      </c>
      <c r="T1217">
        <f>[1]!s_west_stdnetprofit($A1217,YEAR($B$1),$B$1,180)</f>
        <v>487903679</v>
      </c>
      <c r="U1217">
        <f>[1]!s_west_mediannetprofit($A1217,YEAR($B$1),$B$1,180)</f>
        <v>641000000</v>
      </c>
      <c r="V1217">
        <f>[1]!s_west_maxnetprofit($A1217,YEAR($B$1),$B$1,180)</f>
        <v>986000000</v>
      </c>
      <c r="W1217">
        <f>[1]!s_west_minnetprofit($A1217,YEAR($B$1),$B$1,180)</f>
        <v>296000000</v>
      </c>
      <c r="X1217">
        <f>[1]!s_west_netprofit($A1217,YEAR($B$1)+1,$B$1,180)</f>
        <v>720000000</v>
      </c>
      <c r="Y1217">
        <f>[1]!s_west_eps($A1217,YEAR($B$1)+1,$B$1,180)</f>
        <v>0.428600013256073</v>
      </c>
      <c r="Z1217">
        <f>[1]!s_west_instnum_np($A1217,YEAR($B$1)+1,$B$1,180)</f>
        <v>2</v>
      </c>
      <c r="AA1217">
        <f>[1]!s_west_stdnetprofit($A1217,YEAR($B$1)+1,$B$1,180)</f>
        <v>567099639</v>
      </c>
      <c r="AB1217">
        <f>[1]!s_west_mediannetprofit($A1217,YEAR($B$1)+1,$B$1,180)</f>
        <v>720000000</v>
      </c>
      <c r="AC1217">
        <f>[1]!s_west_maxnetprofit($A1217,YEAR($B$1)+1,$B$1,180)</f>
        <v>1121000000</v>
      </c>
      <c r="AD1217">
        <f>[1]!s_west_minnetprofit($A1217,YEAR($B$1)+1,$B$1,180)</f>
        <v>319000000</v>
      </c>
      <c r="AE1217">
        <f>[1]!s_west_avgroe($A1217,YEAR($B$1),$B$1,180)</f>
        <v>8.6000003814697301</v>
      </c>
      <c r="AF1217">
        <f>IFERROR([1]!s_info_indexweight($A1217,$B$1,"000016.SH"),"")</f>
        <v>0</v>
      </c>
      <c r="AG1217">
        <f>IFERROR([1]!s_info_indexweight($A1217,$B$1,"000300.SH"),"")</f>
        <v>0</v>
      </c>
      <c r="AH1217">
        <f>IFERROR([1]!s_info_indexweight($A1217,$B$1,"000905.SH"),"")</f>
        <v>0</v>
      </c>
      <c r="AI1217">
        <f>IFERROR([1]!s_info_indexweight($A1217,$B$1,"000852.SH"),"")</f>
        <v>7.1999999999999995E-2</v>
      </c>
    </row>
    <row r="1218" spans="1:35">
      <c r="A1218" t="s">
        <v>1250</v>
      </c>
      <c r="B1218">
        <f>[1]!s_dq_close($A1218,$B$1,3)</f>
        <v>5.51</v>
      </c>
      <c r="C1218">
        <f>[1]!s_dq_volume($A1218,$B$1)</f>
        <v>33422205</v>
      </c>
      <c r="D1218">
        <f>[1]!s_dq_amount($A1218,$B$1)</f>
        <v>184408466</v>
      </c>
      <c r="E1218">
        <f>[1]!s_dq_turn($A1218,$B$1)</f>
        <v>0.73248945255244702</v>
      </c>
      <c r="F1218">
        <f>[1]!S_VAL_MV($A1218,$B$1)</f>
        <v>43630058887.959999</v>
      </c>
      <c r="G1218">
        <f>[1]!s_val_ev($A1218,$B$1)</f>
        <v>43630058887.959999</v>
      </c>
      <c r="H1218">
        <f>[1]!s_val_ev1($A1218,$B$1)</f>
        <v>106971958802.64999</v>
      </c>
      <c r="I1218">
        <f>IFERROR([1]!s_mq_amount($A1218,$B$1),"")</f>
        <v>446365999</v>
      </c>
      <c r="J1218">
        <f>[1]!s_val_pe_ttm($A1218,$B$1)</f>
        <v>28.444799423217798</v>
      </c>
      <c r="K1218">
        <f>[1]!s_val_pb_lf($A1218,$B$1)</f>
        <v>0.9762824177742</v>
      </c>
      <c r="L1218">
        <f>[1]!s_val_dividendyield2($A1218,$B$1)</f>
        <v>0.39930187659699901</v>
      </c>
      <c r="M1218">
        <f>[1]!s_val_evtoebitda($A1218,$B$1)</f>
        <v>0</v>
      </c>
      <c r="N1218">
        <f>[1]!s_risk_betar24($A1218,$B$1)</f>
        <v>1.3206000328064</v>
      </c>
      <c r="O1218">
        <f>[1]!s_profitnotice_changeratio($A1218,$B$1)</f>
        <v>0</v>
      </c>
      <c r="P1218">
        <f>IFERROR([1]!i_pq_pctchange($A1218,TEXT(DATE(YEAR($B$1),1,1),"yyyy-mm-dd"),$B$1),"")</f>
        <v>-15.2307692307692</v>
      </c>
      <c r="Q1218">
        <f>[1]!s_west_netprofit($A1218,YEAR($B$1),$B$1,180)</f>
        <v>1709000000</v>
      </c>
      <c r="R1218">
        <f>[1]!s_west_eps($A1218,YEAR($B$1),$B$1,180)</f>
        <v>0.21580000221729301</v>
      </c>
      <c r="S1218">
        <f>[1]!s_west_instnum_np($A1218,YEAR($B$1),$B$1,180)</f>
        <v>1</v>
      </c>
      <c r="T1218">
        <f>[1]!s_west_stdnetprofit($A1218,YEAR($B$1),$B$1,180)</f>
        <v>0</v>
      </c>
      <c r="U1218">
        <f>[1]!s_west_mediannetprofit($A1218,YEAR($B$1),$B$1,180)</f>
        <v>1709000000</v>
      </c>
      <c r="V1218">
        <f>[1]!s_west_maxnetprofit($A1218,YEAR($B$1),$B$1,180)</f>
        <v>1709000000</v>
      </c>
      <c r="W1218">
        <f>[1]!s_west_minnetprofit($A1218,YEAR($B$1),$B$1,180)</f>
        <v>1709000000</v>
      </c>
      <c r="X1218">
        <f>[1]!s_west_netprofit($A1218,YEAR($B$1)+1,$B$1,180)</f>
        <v>1856000000</v>
      </c>
      <c r="Y1218">
        <f>[1]!s_west_eps($A1218,YEAR($B$1)+1,$B$1,180)</f>
        <v>0.234400004148483</v>
      </c>
      <c r="Z1218">
        <f>[1]!s_west_instnum_np($A1218,YEAR($B$1)+1,$B$1,180)</f>
        <v>1</v>
      </c>
      <c r="AA1218">
        <f>[1]!s_west_stdnetprofit($A1218,YEAR($B$1)+1,$B$1,180)</f>
        <v>0</v>
      </c>
      <c r="AB1218">
        <f>[1]!s_west_mediannetprofit($A1218,YEAR($B$1)+1,$B$1,180)</f>
        <v>1856000000</v>
      </c>
      <c r="AC1218">
        <f>[1]!s_west_maxnetprofit($A1218,YEAR($B$1)+1,$B$1,180)</f>
        <v>1856000000</v>
      </c>
      <c r="AD1218">
        <f>[1]!s_west_minnetprofit($A1218,YEAR($B$1)+1,$B$1,180)</f>
        <v>1856000000</v>
      </c>
      <c r="AE1218">
        <f>[1]!s_west_avgroe($A1218,YEAR($B$1),$B$1,180)</f>
        <v>3.7999999523162802</v>
      </c>
      <c r="AF1218">
        <f>IFERROR([1]!s_info_indexweight($A1218,$B$1,"000016.SH"),"")</f>
        <v>0</v>
      </c>
      <c r="AG1218">
        <f>IFERROR([1]!s_info_indexweight($A1218,$B$1,"000300.SH"),"")</f>
        <v>6.59E-2</v>
      </c>
      <c r="AH1218">
        <f>IFERROR([1]!s_info_indexweight($A1218,$B$1,"000905.SH"),"")</f>
        <v>0</v>
      </c>
      <c r="AI1218">
        <f>IFERROR([1]!s_info_indexweight($A1218,$B$1,"000852.SH"),"")</f>
        <v>0</v>
      </c>
    </row>
    <row r="1219" spans="1:35">
      <c r="A1219" t="s">
        <v>1251</v>
      </c>
      <c r="B1219">
        <f>[1]!s_dq_close($A1219,$B$1,3)</f>
        <v>11.5</v>
      </c>
      <c r="C1219">
        <f>[1]!s_dq_volume($A1219,$B$1)</f>
        <v>103584105</v>
      </c>
      <c r="D1219">
        <f>[1]!s_dq_amount($A1219,$B$1)</f>
        <v>1188473136</v>
      </c>
      <c r="E1219">
        <f>[1]!s_dq_turn($A1219,$B$1)</f>
        <v>0.56445029463048602</v>
      </c>
      <c r="F1219">
        <f>[1]!S_VAL_MV($A1219,$B$1)</f>
        <v>211040231324.5</v>
      </c>
      <c r="G1219">
        <f>[1]!s_val_ev($A1219,$B$1)</f>
        <v>211040231324.5</v>
      </c>
      <c r="H1219">
        <f>[1]!s_val_ev1($A1219,$B$1)</f>
        <v>5169606945324.5</v>
      </c>
      <c r="I1219">
        <f>IFERROR([1]!s_mq_amount($A1219,$B$1),"")</f>
        <v>2516740021</v>
      </c>
      <c r="J1219">
        <f>[1]!s_val_pe_ttm($A1219,$B$1)</f>
        <v>5.9779582023620597</v>
      </c>
      <c r="K1219">
        <f>[1]!s_val_pb_lf($A1219,$B$1)</f>
        <v>0.79876434803009</v>
      </c>
      <c r="L1219">
        <f>[1]!s_val_dividendyield2($A1219,$B$1)</f>
        <v>4.7417391304347802</v>
      </c>
      <c r="M1219">
        <f>[1]!s_val_evtoebitda($A1219,$B$1)</f>
        <v>0</v>
      </c>
      <c r="N1219">
        <f>[1]!s_risk_betar24($A1219,$B$1)</f>
        <v>7.4299998581409496E-2</v>
      </c>
      <c r="O1219">
        <f>[1]!s_profitnotice_changeratio($A1219,$B$1)</f>
        <v>0</v>
      </c>
      <c r="P1219">
        <f>IFERROR([1]!i_pq_pctchange($A1219,TEXT(DATE(YEAR($B$1),1,1),"yyyy-mm-dd"),$B$1),"")</f>
        <v>14.1300605289185</v>
      </c>
      <c r="Q1219">
        <f>[1]!s_west_netprofit($A1219,YEAR($B$1),$B$1,180)</f>
        <v>37003942222</v>
      </c>
      <c r="R1219">
        <f>[1]!s_west_eps($A1219,YEAR($B$1),$B$1,180)</f>
        <v>2.0164000988006601</v>
      </c>
      <c r="S1219">
        <f>[1]!s_west_instnum_np($A1219,YEAR($B$1),$B$1,180)</f>
        <v>9</v>
      </c>
      <c r="T1219">
        <f>[1]!s_west_stdnetprofit($A1219,YEAR($B$1),$B$1,180)</f>
        <v>1233583536</v>
      </c>
      <c r="U1219">
        <f>[1]!s_west_mediannetprofit($A1219,YEAR($B$1),$B$1,180)</f>
        <v>37298000000</v>
      </c>
      <c r="V1219">
        <f>[1]!s_west_maxnetprofit($A1219,YEAR($B$1),$B$1,180)</f>
        <v>38203000000</v>
      </c>
      <c r="W1219">
        <f>[1]!s_west_minnetprofit($A1219,YEAR($B$1),$B$1,180)</f>
        <v>35173000000</v>
      </c>
      <c r="X1219">
        <f>[1]!s_west_netprofit($A1219,YEAR($B$1)+1,$B$1,180)</f>
        <v>40815658889</v>
      </c>
      <c r="Y1219">
        <f>[1]!s_west_eps($A1219,YEAR($B$1)+1,$B$1,180)</f>
        <v>2.2221000194549601</v>
      </c>
      <c r="Z1219">
        <f>[1]!s_west_instnum_np($A1219,YEAR($B$1)+1,$B$1,180)</f>
        <v>9</v>
      </c>
      <c r="AA1219">
        <f>[1]!s_west_stdnetprofit($A1219,YEAR($B$1)+1,$B$1,180)</f>
        <v>1569497683</v>
      </c>
      <c r="AB1219">
        <f>[1]!s_west_mediannetprofit($A1219,YEAR($B$1)+1,$B$1,180)</f>
        <v>41300000000</v>
      </c>
      <c r="AC1219">
        <f>[1]!s_west_maxnetprofit($A1219,YEAR($B$1)+1,$B$1,180)</f>
        <v>43058000000</v>
      </c>
      <c r="AD1219">
        <f>[1]!s_west_minnetprofit($A1219,YEAR($B$1)+1,$B$1,180)</f>
        <v>38407000000</v>
      </c>
      <c r="AE1219">
        <f>[1]!s_west_avgroe($A1219,YEAR($B$1),$B$1,180)</f>
        <v>13.2912998199463</v>
      </c>
      <c r="AF1219">
        <f>IFERROR([1]!s_info_indexweight($A1219,$B$1,"000016.SH"),"")</f>
        <v>0</v>
      </c>
      <c r="AG1219">
        <f>IFERROR([1]!s_info_indexweight($A1219,$B$1,"000300.SH"),"")</f>
        <v>0.63219999999999998</v>
      </c>
      <c r="AH1219">
        <f>IFERROR([1]!s_info_indexweight($A1219,$B$1,"000905.SH"),"")</f>
        <v>0</v>
      </c>
      <c r="AI1219">
        <f>IFERROR([1]!s_info_indexweight($A1219,$B$1,"000852.SH"),"")</f>
        <v>0</v>
      </c>
    </row>
    <row r="1220" spans="1:35">
      <c r="A1220" t="s">
        <v>1252</v>
      </c>
      <c r="B1220">
        <f>[1]!s_dq_close($A1220,$B$1,3)</f>
        <v>16.23</v>
      </c>
      <c r="C1220">
        <f>[1]!s_dq_volume($A1220,$B$1)</f>
        <v>45471369</v>
      </c>
      <c r="D1220">
        <f>[1]!s_dq_amount($A1220,$B$1)</f>
        <v>740306465</v>
      </c>
      <c r="E1220">
        <f>[1]!s_dq_turn($A1220,$B$1)</f>
        <v>0.62727759714397602</v>
      </c>
      <c r="F1220">
        <f>[1]!S_VAL_MV($A1220,$B$1)</f>
        <v>117651311354.03999</v>
      </c>
      <c r="G1220">
        <f>[1]!s_val_ev($A1220,$B$1)</f>
        <v>117651311354.03999</v>
      </c>
      <c r="H1220">
        <f>[1]!s_val_ev1($A1220,$B$1)</f>
        <v>2346847894354.04</v>
      </c>
      <c r="I1220">
        <f>IFERROR([1]!s_mq_amount($A1220,$B$1),"")</f>
        <v>1751174031</v>
      </c>
      <c r="J1220">
        <f>[1]!s_val_pe_ttm($A1220,$B$1)</f>
        <v>5.9913005828857404</v>
      </c>
      <c r="K1220">
        <f>[1]!s_val_pb_lf($A1220,$B$1)</f>
        <v>0.84020006656646695</v>
      </c>
      <c r="L1220">
        <f>[1]!s_val_dividendyield2($A1220,$B$1)</f>
        <v>4.0665434380776304</v>
      </c>
      <c r="M1220">
        <f>[1]!s_val_evtoebitda($A1220,$B$1)</f>
        <v>0</v>
      </c>
      <c r="N1220">
        <f>[1]!s_risk_betar24($A1220,$B$1)</f>
        <v>0.42309999465942399</v>
      </c>
      <c r="O1220">
        <f>[1]!s_profitnotice_changeratio($A1220,$B$1)</f>
        <v>0</v>
      </c>
      <c r="P1220">
        <f>IFERROR([1]!i_pq_pctchange($A1220,TEXT(DATE(YEAR($B$1),1,1),"yyyy-mm-dd"),$B$1),"")</f>
        <v>6.2172774869109899</v>
      </c>
      <c r="Q1220">
        <f>[1]!s_west_netprofit($A1220,YEAR($B$1),$B$1,180)</f>
        <v>20964472143</v>
      </c>
      <c r="R1220">
        <f>[1]!s_west_eps($A1220,YEAR($B$1),$B$1,180)</f>
        <v>2.89199995994568</v>
      </c>
      <c r="S1220">
        <f>[1]!s_west_instnum_np($A1220,YEAR($B$1),$B$1,180)</f>
        <v>14</v>
      </c>
      <c r="T1220">
        <f>[1]!s_west_stdnetprofit($A1220,YEAR($B$1),$B$1,180)</f>
        <v>726330310</v>
      </c>
      <c r="U1220">
        <f>[1]!s_west_mediannetprofit($A1220,YEAR($B$1),$B$1,180)</f>
        <v>20969000000</v>
      </c>
      <c r="V1220">
        <f>[1]!s_west_maxnetprofit($A1220,YEAR($B$1),$B$1,180)</f>
        <v>23020000000</v>
      </c>
      <c r="W1220">
        <f>[1]!s_west_minnetprofit($A1220,YEAR($B$1),$B$1,180)</f>
        <v>20031000000</v>
      </c>
      <c r="X1220">
        <f>[1]!s_west_netprofit($A1220,YEAR($B$1)+1,$B$1,180)</f>
        <v>23385734000</v>
      </c>
      <c r="Y1220">
        <f>[1]!s_west_eps($A1220,YEAR($B$1)+1,$B$1,180)</f>
        <v>3.2260999679565399</v>
      </c>
      <c r="Z1220">
        <f>[1]!s_west_instnum_np($A1220,YEAR($B$1)+1,$B$1,180)</f>
        <v>15</v>
      </c>
      <c r="AA1220">
        <f>[1]!s_west_stdnetprofit($A1220,YEAR($B$1)+1,$B$1,180)</f>
        <v>1092168191</v>
      </c>
      <c r="AB1220">
        <f>[1]!s_west_mediannetprofit($A1220,YEAR($B$1)+1,$B$1,180)</f>
        <v>23000000000</v>
      </c>
      <c r="AC1220">
        <f>[1]!s_west_maxnetprofit($A1220,YEAR($B$1)+1,$B$1,180)</f>
        <v>26895000000</v>
      </c>
      <c r="AD1220">
        <f>[1]!s_west_minnetprofit($A1220,YEAR($B$1)+1,$B$1,180)</f>
        <v>22233000000</v>
      </c>
      <c r="AE1220">
        <f>[1]!s_west_avgroe($A1220,YEAR($B$1),$B$1,180)</f>
        <v>14.305000305175801</v>
      </c>
      <c r="AF1220">
        <f>IFERROR([1]!s_info_indexweight($A1220,$B$1,"000016.SH"),"")</f>
        <v>0</v>
      </c>
      <c r="AG1220">
        <f>IFERROR([1]!s_info_indexweight($A1220,$B$1,"000300.SH"),"")</f>
        <v>0.31409999999999999</v>
      </c>
      <c r="AH1220">
        <f>IFERROR([1]!s_info_indexweight($A1220,$B$1,"000905.SH"),"")</f>
        <v>0</v>
      </c>
      <c r="AI1220">
        <f>IFERROR([1]!s_info_indexweight($A1220,$B$1,"000852.SH"),"")</f>
        <v>0</v>
      </c>
    </row>
    <row r="1221" spans="1:35">
      <c r="A1221" t="s">
        <v>1253</v>
      </c>
      <c r="B1221">
        <f>[1]!s_dq_close($A1221,$B$1,3)</f>
        <v>13.56</v>
      </c>
      <c r="C1221">
        <f>[1]!s_dq_volume($A1221,$B$1)</f>
        <v>8733848</v>
      </c>
      <c r="D1221">
        <f>[1]!s_dq_amount($A1221,$B$1)</f>
        <v>119282131</v>
      </c>
      <c r="E1221">
        <f>[1]!s_dq_turn($A1221,$B$1)</f>
        <v>0.60003535859540902</v>
      </c>
      <c r="F1221">
        <f>[1]!S_VAL_MV($A1221,$B$1)</f>
        <v>19737333339.360001</v>
      </c>
      <c r="G1221">
        <f>[1]!s_val_ev($A1221,$B$1)</f>
        <v>19737333339.360001</v>
      </c>
      <c r="H1221">
        <f>[1]!s_val_ev1($A1221,$B$1)</f>
        <v>0</v>
      </c>
      <c r="I1221">
        <f>IFERROR([1]!s_mq_amount($A1221,$B$1),"")</f>
        <v>197312859</v>
      </c>
      <c r="J1221">
        <f>[1]!s_val_pe_ttm($A1221,$B$1)</f>
        <v>23.5953464508057</v>
      </c>
      <c r="K1221">
        <f>[1]!s_val_pb_lf($A1221,$B$1)</f>
        <v>1.4731035232543901</v>
      </c>
      <c r="L1221">
        <f>[1]!s_val_dividendyield2($A1221,$B$1)</f>
        <v>0.66358486117682902</v>
      </c>
      <c r="M1221">
        <f>[1]!s_val_evtoebitda($A1221,$B$1)</f>
        <v>0</v>
      </c>
      <c r="N1221">
        <f>[1]!s_risk_betar24($A1221,$B$1)</f>
        <v>1.6847000122070299</v>
      </c>
      <c r="O1221">
        <f>[1]!s_profitnotice_changeratio($A1221,$B$1)</f>
        <v>0</v>
      </c>
      <c r="P1221">
        <f>IFERROR([1]!i_pq_pctchange($A1221,TEXT(DATE(YEAR($B$1),1,1),"yyyy-mm-dd"),$B$1),"")</f>
        <v>-15.619166148102</v>
      </c>
      <c r="Q1221">
        <f>[1]!s_west_netprofit($A1221,YEAR($B$1),$B$1,180)</f>
        <v>870300000</v>
      </c>
      <c r="R1221">
        <f>[1]!s_west_eps($A1221,YEAR($B$1),$B$1,180)</f>
        <v>0.59780001640319802</v>
      </c>
      <c r="S1221">
        <f>[1]!s_west_instnum_np($A1221,YEAR($B$1),$B$1,180)</f>
        <v>5</v>
      </c>
      <c r="T1221">
        <f>[1]!s_west_stdnetprofit($A1221,YEAR($B$1),$B$1,180)</f>
        <v>203769355</v>
      </c>
      <c r="U1221">
        <f>[1]!s_west_mediannetprofit($A1221,YEAR($B$1),$B$1,180)</f>
        <v>753000000</v>
      </c>
      <c r="V1221">
        <f>[1]!s_west_maxnetprofit($A1221,YEAR($B$1),$B$1,180)</f>
        <v>1188000000</v>
      </c>
      <c r="W1221">
        <f>[1]!s_west_minnetprofit($A1221,YEAR($B$1),$B$1,180)</f>
        <v>711500000</v>
      </c>
      <c r="X1221">
        <f>[1]!s_west_netprofit($A1221,YEAR($B$1)+1,$B$1,180)</f>
        <v>994966000</v>
      </c>
      <c r="Y1221">
        <f>[1]!s_west_eps($A1221,YEAR($B$1)+1,$B$1,180)</f>
        <v>0.68339997529983498</v>
      </c>
      <c r="Z1221">
        <f>[1]!s_west_instnum_np($A1221,YEAR($B$1)+1,$B$1,180)</f>
        <v>5</v>
      </c>
      <c r="AA1221">
        <f>[1]!s_west_stdnetprofit($A1221,YEAR($B$1)+1,$B$1,180)</f>
        <v>263910071</v>
      </c>
      <c r="AB1221">
        <f>[1]!s_west_mediannetprofit($A1221,YEAR($B$1)+1,$B$1,180)</f>
        <v>822000000</v>
      </c>
      <c r="AC1221">
        <f>[1]!s_west_maxnetprofit($A1221,YEAR($B$1)+1,$B$1,180)</f>
        <v>1327000000</v>
      </c>
      <c r="AD1221">
        <f>[1]!s_west_minnetprofit($A1221,YEAR($B$1)+1,$B$1,180)</f>
        <v>782830000</v>
      </c>
      <c r="AE1221">
        <f>[1]!s_west_avgroe($A1221,YEAR($B$1),$B$1,180)</f>
        <v>6.28999996185303</v>
      </c>
      <c r="AF1221">
        <f>IFERROR([1]!s_info_indexweight($A1221,$B$1,"000016.SH"),"")</f>
        <v>0</v>
      </c>
      <c r="AG1221">
        <f>IFERROR([1]!s_info_indexweight($A1221,$B$1,"000300.SH"),"")</f>
        <v>0</v>
      </c>
      <c r="AH1221">
        <f>IFERROR([1]!s_info_indexweight($A1221,$B$1,"000905.SH"),"")</f>
        <v>3.7999999999999999E-2</v>
      </c>
      <c r="AI1221">
        <f>IFERROR([1]!s_info_indexweight($A1221,$B$1,"000852.SH"),"")</f>
        <v>0</v>
      </c>
    </row>
    <row r="1222" spans="1:35">
      <c r="A1222" t="s">
        <v>1254</v>
      </c>
      <c r="B1222">
        <f>[1]!s_dq_close($A1222,$B$1,3)</f>
        <v>3.58</v>
      </c>
      <c r="C1222">
        <f>[1]!s_dq_volume($A1222,$B$1)</f>
        <v>23499579</v>
      </c>
      <c r="D1222">
        <f>[1]!s_dq_amount($A1222,$B$1)</f>
        <v>84649101</v>
      </c>
      <c r="E1222">
        <f>[1]!s_dq_turn($A1222,$B$1)</f>
        <v>0.53126154156704097</v>
      </c>
      <c r="F1222">
        <f>[1]!S_VAL_MV($A1222,$B$1)</f>
        <v>15911111113.1</v>
      </c>
      <c r="G1222">
        <f>[1]!s_val_ev($A1222,$B$1)</f>
        <v>15911111113.1</v>
      </c>
      <c r="H1222">
        <f>[1]!s_val_ev1($A1222,$B$1)</f>
        <v>513304461113.09998</v>
      </c>
      <c r="I1222">
        <f>IFERROR([1]!s_mq_amount($A1222,$B$1),"")</f>
        <v>183774542</v>
      </c>
      <c r="J1222">
        <f>[1]!s_val_pe_ttm($A1222,$B$1)</f>
        <v>5.9065237045288104</v>
      </c>
      <c r="K1222">
        <f>[1]!s_val_pb_lf($A1222,$B$1)</f>
        <v>0.44335079193115201</v>
      </c>
      <c r="L1222">
        <f>[1]!s_val_dividendyield2($A1222,$B$1)</f>
        <v>2.7932960893854699</v>
      </c>
      <c r="M1222">
        <f>[1]!s_val_evtoebitda($A1222,$B$1)</f>
        <v>0</v>
      </c>
      <c r="N1222">
        <f>[1]!s_risk_betar24($A1222,$B$1)</f>
        <v>0.94730001688003496</v>
      </c>
      <c r="O1222">
        <f>[1]!s_profitnotice_changeratio($A1222,$B$1)</f>
        <v>0</v>
      </c>
      <c r="P1222">
        <f>IFERROR([1]!i_pq_pctchange($A1222,TEXT(DATE(YEAR($B$1),1,1),"yyyy-mm-dd"),$B$1),"")</f>
        <v>-3.2432432432432399</v>
      </c>
      <c r="Q1222">
        <f>[1]!s_west_netprofit($A1222,YEAR($B$1),$B$1,180)</f>
        <v>2931000000</v>
      </c>
      <c r="R1222">
        <f>[1]!s_west_eps($A1222,YEAR($B$1),$B$1,180)</f>
        <v>0.65950000286102295</v>
      </c>
      <c r="S1222">
        <f>[1]!s_west_instnum_np($A1222,YEAR($B$1),$B$1,180)</f>
        <v>1</v>
      </c>
      <c r="T1222">
        <f>[1]!s_west_stdnetprofit($A1222,YEAR($B$1),$B$1,180)</f>
        <v>0</v>
      </c>
      <c r="U1222">
        <f>[1]!s_west_mediannetprofit($A1222,YEAR($B$1),$B$1,180)</f>
        <v>2931000000</v>
      </c>
      <c r="V1222">
        <f>[1]!s_west_maxnetprofit($A1222,YEAR($B$1),$B$1,180)</f>
        <v>2931000000</v>
      </c>
      <c r="W1222">
        <f>[1]!s_west_minnetprofit($A1222,YEAR($B$1),$B$1,180)</f>
        <v>2931000000</v>
      </c>
      <c r="X1222">
        <f>[1]!s_west_netprofit($A1222,YEAR($B$1)+1,$B$1,180)</f>
        <v>3176000000</v>
      </c>
      <c r="Y1222">
        <f>[1]!s_west_eps($A1222,YEAR($B$1)+1,$B$1,180)</f>
        <v>0.71460002660751298</v>
      </c>
      <c r="Z1222">
        <f>[1]!s_west_instnum_np($A1222,YEAR($B$1)+1,$B$1,180)</f>
        <v>1</v>
      </c>
      <c r="AA1222">
        <f>[1]!s_west_stdnetprofit($A1222,YEAR($B$1)+1,$B$1,180)</f>
        <v>0</v>
      </c>
      <c r="AB1222">
        <f>[1]!s_west_mediannetprofit($A1222,YEAR($B$1)+1,$B$1,180)</f>
        <v>3176000000</v>
      </c>
      <c r="AC1222">
        <f>[1]!s_west_maxnetprofit($A1222,YEAR($B$1)+1,$B$1,180)</f>
        <v>3176000000</v>
      </c>
      <c r="AD1222">
        <f>[1]!s_west_minnetprofit($A1222,YEAR($B$1)+1,$B$1,180)</f>
        <v>3176000000</v>
      </c>
      <c r="AE1222">
        <f>[1]!s_west_avgroe($A1222,YEAR($B$1),$B$1,180)</f>
        <v>8.0600004196166992</v>
      </c>
      <c r="AF1222">
        <f>IFERROR([1]!s_info_indexweight($A1222,$B$1,"000016.SH"),"")</f>
        <v>0</v>
      </c>
      <c r="AG1222">
        <f>IFERROR([1]!s_info_indexweight($A1222,$B$1,"000300.SH"),"")</f>
        <v>0</v>
      </c>
      <c r="AH1222">
        <f>IFERROR([1]!s_info_indexweight($A1222,$B$1,"000905.SH"),"")</f>
        <v>0</v>
      </c>
      <c r="AI1222">
        <f>IFERROR([1]!s_info_indexweight($A1222,$B$1,"000852.SH"),"")</f>
        <v>0.05</v>
      </c>
    </row>
    <row r="1223" spans="1:35">
      <c r="A1223" t="s">
        <v>1255</v>
      </c>
      <c r="B1223">
        <f>[1]!s_dq_close($A1223,$B$1,3)</f>
        <v>5.41</v>
      </c>
      <c r="C1223">
        <f>[1]!s_dq_volume($A1223,$B$1)</f>
        <v>19096900</v>
      </c>
      <c r="D1223">
        <f>[1]!s_dq_amount($A1223,$B$1)</f>
        <v>104276941</v>
      </c>
      <c r="E1223">
        <f>[1]!s_dq_turn($A1223,$B$1)</f>
        <v>1.16436471262811</v>
      </c>
      <c r="F1223">
        <f>[1]!S_VAL_MV($A1223,$B$1)</f>
        <v>8873012714.9599991</v>
      </c>
      <c r="G1223">
        <f>[1]!s_val_ev($A1223,$B$1)</f>
        <v>8873012714.9599991</v>
      </c>
      <c r="H1223">
        <f>[1]!s_val_ev1($A1223,$B$1)</f>
        <v>9342661449.0100002</v>
      </c>
      <c r="I1223">
        <f>IFERROR([1]!s_mq_amount($A1223,$B$1),"")</f>
        <v>194349636</v>
      </c>
      <c r="J1223">
        <f>[1]!s_val_pe_ttm($A1223,$B$1)</f>
        <v>136.28884887695301</v>
      </c>
      <c r="K1223">
        <f>[1]!s_val_pb_lf($A1223,$B$1)</f>
        <v>1.17313885688782</v>
      </c>
      <c r="L1223">
        <f>[1]!s_val_dividendyield2($A1223,$B$1)</f>
        <v>0</v>
      </c>
      <c r="M1223">
        <f>[1]!s_val_evtoebitda($A1223,$B$1)</f>
        <v>9.2691591425134607</v>
      </c>
      <c r="N1223">
        <f>[1]!s_risk_betar24($A1223,$B$1)</f>
        <v>1.2750999927520801</v>
      </c>
      <c r="O1223">
        <f>[1]!s_profitnotice_changeratio($A1223,$B$1)</f>
        <v>0</v>
      </c>
      <c r="P1223">
        <f>IFERROR([1]!i_pq_pctchange($A1223,TEXT(DATE(YEAR($B$1),1,1),"yyyy-mm-dd"),$B$1),"")</f>
        <v>-4.2477876106194801</v>
      </c>
      <c r="Q1223">
        <f>[1]!s_west_netprofit($A1223,YEAR($B$1),$B$1,180)</f>
        <v>141275000</v>
      </c>
      <c r="R1223">
        <f>[1]!s_west_eps($A1223,YEAR($B$1),$B$1,180)</f>
        <v>8.6099997162818895E-2</v>
      </c>
      <c r="S1223">
        <f>[1]!s_west_instnum_np($A1223,YEAR($B$1),$B$1,180)</f>
        <v>2</v>
      </c>
      <c r="T1223">
        <f>[1]!s_west_stdnetprofit($A1223,YEAR($B$1),$B$1,180)</f>
        <v>17995868</v>
      </c>
      <c r="U1223">
        <f>[1]!s_west_mediannetprofit($A1223,YEAR($B$1),$B$1,180)</f>
        <v>141275000</v>
      </c>
      <c r="V1223">
        <f>[1]!s_west_maxnetprofit($A1223,YEAR($B$1),$B$1,180)</f>
        <v>154000000</v>
      </c>
      <c r="W1223">
        <f>[1]!s_west_minnetprofit($A1223,YEAR($B$1),$B$1,180)</f>
        <v>128550000</v>
      </c>
      <c r="X1223">
        <f>[1]!s_west_netprofit($A1223,YEAR($B$1)+1,$B$1,180)</f>
        <v>243210000</v>
      </c>
      <c r="Y1223">
        <f>[1]!s_west_eps($A1223,YEAR($B$1)+1,$B$1,180)</f>
        <v>0.14830000698566401</v>
      </c>
      <c r="Z1223">
        <f>[1]!s_west_instnum_np($A1223,YEAR($B$1)+1,$B$1,180)</f>
        <v>2</v>
      </c>
      <c r="AA1223">
        <f>[1]!s_west_stdnetprofit($A1223,YEAR($B$1)+1,$B$1,180)</f>
        <v>87384256</v>
      </c>
      <c r="AB1223">
        <f>[1]!s_west_mediannetprofit($A1223,YEAR($B$1)+1,$B$1,180)</f>
        <v>243210000</v>
      </c>
      <c r="AC1223">
        <f>[1]!s_west_maxnetprofit($A1223,YEAR($B$1)+1,$B$1,180)</f>
        <v>305000000</v>
      </c>
      <c r="AD1223">
        <f>[1]!s_west_minnetprofit($A1223,YEAR($B$1)+1,$B$1,180)</f>
        <v>181420000</v>
      </c>
      <c r="AE1223">
        <f>[1]!s_west_avgroe($A1223,YEAR($B$1),$B$1,180)</f>
        <v>1.8450000286102299</v>
      </c>
      <c r="AF1223">
        <f>IFERROR([1]!s_info_indexweight($A1223,$B$1,"000016.SH"),"")</f>
        <v>0</v>
      </c>
      <c r="AG1223">
        <f>IFERROR([1]!s_info_indexweight($A1223,$B$1,"000300.SH"),"")</f>
        <v>0</v>
      </c>
      <c r="AH1223">
        <f>IFERROR([1]!s_info_indexweight($A1223,$B$1,"000905.SH"),"")</f>
        <v>0</v>
      </c>
      <c r="AI1223">
        <f>IFERROR([1]!s_info_indexweight($A1223,$B$1,"000852.SH"),"")</f>
        <v>3.9E-2</v>
      </c>
    </row>
    <row r="1224" spans="1:35">
      <c r="A1224" t="s">
        <v>1256</v>
      </c>
      <c r="B1224">
        <f>[1]!s_dq_close($A1224,$B$1,3)</f>
        <v>6.35</v>
      </c>
      <c r="C1224">
        <f>[1]!s_dq_volume($A1224,$B$1)</f>
        <v>185550527</v>
      </c>
      <c r="D1224">
        <f>[1]!s_dq_amount($A1224,$B$1)</f>
        <v>1171012267</v>
      </c>
      <c r="E1224">
        <f>[1]!s_dq_turn($A1224,$B$1)</f>
        <v>5.7449298807167999</v>
      </c>
      <c r="F1224">
        <f>[1]!S_VAL_MV($A1224,$B$1)</f>
        <v>264885714283.89999</v>
      </c>
      <c r="G1224">
        <f>[1]!s_val_ev($A1224,$B$1)</f>
        <v>264885714283.89999</v>
      </c>
      <c r="H1224">
        <f>[1]!s_val_ev1($A1224,$B$1)</f>
        <v>597991115187.90002</v>
      </c>
      <c r="I1224">
        <f>IFERROR([1]!s_mq_amount($A1224,$B$1),"")</f>
        <v>2753269549</v>
      </c>
      <c r="J1224">
        <f>[1]!s_val_pe_ttm($A1224,$B$1)</f>
        <v>41.371494293212898</v>
      </c>
      <c r="K1224">
        <f>[1]!s_val_pb_lf($A1224,$B$1)</f>
        <v>2.3983139991760298</v>
      </c>
      <c r="L1224">
        <f>[1]!s_val_dividendyield2($A1224,$B$1)</f>
        <v>0</v>
      </c>
      <c r="M1224">
        <f>[1]!s_val_evtoebitda($A1224,$B$1)</f>
        <v>17.949941378509099</v>
      </c>
      <c r="N1224">
        <f>[1]!s_risk_betar24($A1224,$B$1)</f>
        <v>0</v>
      </c>
      <c r="O1224">
        <f>[1]!s_profitnotice_changeratio($A1224,$B$1)</f>
        <v>0</v>
      </c>
      <c r="P1224">
        <f>IFERROR([1]!i_pq_pctchange($A1224,TEXT(DATE(YEAR($B$1),1,1),"yyyy-mm-dd"),$B$1),"")</f>
        <v>1.4655294117647</v>
      </c>
      <c r="Q1224">
        <f>[1]!s_west_netprofit($A1224,YEAR($B$1),$B$1,180)</f>
        <v>6807100000</v>
      </c>
      <c r="R1224">
        <f>[1]!s_west_eps($A1224,YEAR($B$1),$B$1,180)</f>
        <v>0.16320000588893899</v>
      </c>
      <c r="S1224">
        <f>[1]!s_west_instnum_np($A1224,YEAR($B$1),$B$1,180)</f>
        <v>2</v>
      </c>
      <c r="T1224">
        <f>[1]!s_west_stdnetprofit($A1224,YEAR($B$1),$B$1,180)</f>
        <v>348037958</v>
      </c>
      <c r="U1224">
        <f>[1]!s_west_mediannetprofit($A1224,YEAR($B$1),$B$1,180)</f>
        <v>6807100000</v>
      </c>
      <c r="V1224">
        <f>[1]!s_west_maxnetprofit($A1224,YEAR($B$1),$B$1,180)</f>
        <v>7053200000</v>
      </c>
      <c r="W1224">
        <f>[1]!s_west_minnetprofit($A1224,YEAR($B$1),$B$1,180)</f>
        <v>6561000000</v>
      </c>
      <c r="X1224">
        <f>[1]!s_west_netprofit($A1224,YEAR($B$1)+1,$B$1,180)</f>
        <v>7257500000</v>
      </c>
      <c r="Y1224">
        <f>[1]!s_west_eps($A1224,YEAR($B$1)+1,$B$1,180)</f>
        <v>0.17399999499321001</v>
      </c>
      <c r="Z1224">
        <f>[1]!s_west_instnum_np($A1224,YEAR($B$1)+1,$B$1,180)</f>
        <v>2</v>
      </c>
      <c r="AA1224">
        <f>[1]!s_west_stdnetprofit($A1224,YEAR($B$1)+1,$B$1,180)</f>
        <v>235466558</v>
      </c>
      <c r="AB1224">
        <f>[1]!s_west_mediannetprofit($A1224,YEAR($B$1)+1,$B$1,180)</f>
        <v>7257500000</v>
      </c>
      <c r="AC1224">
        <f>[1]!s_west_maxnetprofit($A1224,YEAR($B$1)+1,$B$1,180)</f>
        <v>7424000000</v>
      </c>
      <c r="AD1224">
        <f>[1]!s_west_minnetprofit($A1224,YEAR($B$1)+1,$B$1,180)</f>
        <v>7091000000</v>
      </c>
      <c r="AE1224">
        <f>[1]!s_west_avgroe($A1224,YEAR($B$1),$B$1,180)</f>
        <v>4.5999999046325701</v>
      </c>
      <c r="AF1224">
        <f>IFERROR([1]!s_info_indexweight($A1224,$B$1,"000016.SH"),"")</f>
        <v>0.20899999999999999</v>
      </c>
      <c r="AG1224">
        <f>IFERROR([1]!s_info_indexweight($A1224,$B$1,"000300.SH"),"")</f>
        <v>7.0800000000000002E-2</v>
      </c>
      <c r="AH1224">
        <f>IFERROR([1]!s_info_indexweight($A1224,$B$1,"000905.SH"),"")</f>
        <v>0</v>
      </c>
      <c r="AI1224">
        <f>IFERROR([1]!s_info_indexweight($A1224,$B$1,"000852.SH"),"")</f>
        <v>0</v>
      </c>
    </row>
    <row r="1225" spans="1:35">
      <c r="A1225" t="s">
        <v>1257</v>
      </c>
      <c r="B1225">
        <f>[1]!s_dq_close($A1225,$B$1,3)</f>
        <v>15.61</v>
      </c>
      <c r="C1225">
        <f>[1]!s_dq_volume($A1225,$B$1)</f>
        <v>10324482</v>
      </c>
      <c r="D1225">
        <f>[1]!s_dq_amount($A1225,$B$1)</f>
        <v>163013189</v>
      </c>
      <c r="E1225">
        <f>[1]!s_dq_turn($A1225,$B$1)</f>
        <v>1.05243144411191</v>
      </c>
      <c r="F1225">
        <f>[1]!S_VAL_MV($A1225,$B$1)</f>
        <v>16080380891.049999</v>
      </c>
      <c r="G1225">
        <f>[1]!s_val_ev($A1225,$B$1)</f>
        <v>16080380891.049999</v>
      </c>
      <c r="H1225">
        <f>[1]!s_val_ev1($A1225,$B$1)</f>
        <v>20456689015.169998</v>
      </c>
      <c r="I1225">
        <f>IFERROR([1]!s_mq_amount($A1225,$B$1),"")</f>
        <v>352548468</v>
      </c>
      <c r="J1225">
        <f>[1]!s_val_pe_ttm($A1225,$B$1)</f>
        <v>14.190615653991699</v>
      </c>
      <c r="K1225">
        <f>[1]!s_val_pb_lf($A1225,$B$1)</f>
        <v>1.6351499557495099</v>
      </c>
      <c r="L1225">
        <f>[1]!s_val_dividendyield2($A1225,$B$1)</f>
        <v>1.83786909838989</v>
      </c>
      <c r="M1225">
        <f>[1]!s_val_evtoebitda($A1225,$B$1)</f>
        <v>8.15891784967131</v>
      </c>
      <c r="N1225">
        <f>[1]!s_risk_betar24($A1225,$B$1)</f>
        <v>1.5164999961853001</v>
      </c>
      <c r="O1225">
        <f>[1]!s_profitnotice_changeratio($A1225,$B$1)</f>
        <v>0</v>
      </c>
      <c r="P1225">
        <f>IFERROR([1]!i_pq_pctchange($A1225,TEXT(DATE(YEAR($B$1),1,1),"yyyy-mm-dd"),$B$1),"")</f>
        <v>-22.338308457711499</v>
      </c>
      <c r="Q1225">
        <f>[1]!s_west_netprofit($A1225,YEAR($B$1),$B$1,180)</f>
        <v>1378889231</v>
      </c>
      <c r="R1225">
        <f>[1]!s_west_eps($A1225,YEAR($B$1),$B$1,180)</f>
        <v>1.33860003948212</v>
      </c>
      <c r="S1225">
        <f>[1]!s_west_instnum_np($A1225,YEAR($B$1),$B$1,180)</f>
        <v>13</v>
      </c>
      <c r="T1225">
        <f>[1]!s_west_stdnetprofit($A1225,YEAR($B$1),$B$1,180)</f>
        <v>66692229</v>
      </c>
      <c r="U1225">
        <f>[1]!s_west_mediannetprofit($A1225,YEAR($B$1),$B$1,180)</f>
        <v>1362000000</v>
      </c>
      <c r="V1225">
        <f>[1]!s_west_maxnetprofit($A1225,YEAR($B$1),$B$1,180)</f>
        <v>1509000000</v>
      </c>
      <c r="W1225">
        <f>[1]!s_west_minnetprofit($A1225,YEAR($B$1),$B$1,180)</f>
        <v>1291240000</v>
      </c>
      <c r="X1225">
        <f>[1]!s_west_netprofit($A1225,YEAR($B$1)+1,$B$1,180)</f>
        <v>1649826154</v>
      </c>
      <c r="Y1225">
        <f>[1]!s_west_eps($A1225,YEAR($B$1)+1,$B$1,180)</f>
        <v>1.6016000509262101</v>
      </c>
      <c r="Z1225">
        <f>[1]!s_west_instnum_np($A1225,YEAR($B$1)+1,$B$1,180)</f>
        <v>13</v>
      </c>
      <c r="AA1225">
        <f>[1]!s_west_stdnetprofit($A1225,YEAR($B$1)+1,$B$1,180)</f>
        <v>81767425</v>
      </c>
      <c r="AB1225">
        <f>[1]!s_west_mediannetprofit($A1225,YEAR($B$1)+1,$B$1,180)</f>
        <v>1635000000</v>
      </c>
      <c r="AC1225">
        <f>[1]!s_west_maxnetprofit($A1225,YEAR($B$1)+1,$B$1,180)</f>
        <v>1777770000</v>
      </c>
      <c r="AD1225">
        <f>[1]!s_west_minnetprofit($A1225,YEAR($B$1)+1,$B$1,180)</f>
        <v>1507000000</v>
      </c>
      <c r="AE1225">
        <f>[1]!s_west_avgroe($A1225,YEAR($B$1),$B$1,180)</f>
        <v>12.8962001800537</v>
      </c>
      <c r="AF1225">
        <f>IFERROR([1]!s_info_indexweight($A1225,$B$1,"000016.SH"),"")</f>
        <v>0</v>
      </c>
      <c r="AG1225">
        <f>IFERROR([1]!s_info_indexweight($A1225,$B$1,"000300.SH"),"")</f>
        <v>0</v>
      </c>
      <c r="AH1225">
        <f>IFERROR([1]!s_info_indexweight($A1225,$B$1,"000905.SH"),"")</f>
        <v>0</v>
      </c>
      <c r="AI1225">
        <f>IFERROR([1]!s_info_indexweight($A1225,$B$1,"000852.SH"),"")</f>
        <v>8.7999999999999995E-2</v>
      </c>
    </row>
    <row r="1226" spans="1:35">
      <c r="A1226" t="s">
        <v>1258</v>
      </c>
      <c r="B1226">
        <f>[1]!s_dq_close($A1226,$B$1,3)</f>
        <v>35.18</v>
      </c>
      <c r="C1226">
        <f>[1]!s_dq_volume($A1226,$B$1)</f>
        <v>41746362</v>
      </c>
      <c r="D1226">
        <f>[1]!s_dq_amount($A1226,$B$1)</f>
        <v>1478894943</v>
      </c>
      <c r="E1226">
        <f>[1]!s_dq_turn($A1226,$B$1)</f>
        <v>1.3961993979933101</v>
      </c>
      <c r="F1226">
        <f>[1]!S_VAL_MV($A1226,$B$1)</f>
        <v>1672103781157.1201</v>
      </c>
      <c r="G1226">
        <f>[1]!s_val_ev($A1226,$B$1)</f>
        <v>1165357260409.1299</v>
      </c>
      <c r="H1226">
        <f>[1]!s_val_ev1($A1226,$B$1)</f>
        <v>1234709260409.1299</v>
      </c>
      <c r="I1226">
        <f>IFERROR([1]!s_mq_amount($A1226,$B$1),"")</f>
        <v>2784381259</v>
      </c>
      <c r="J1226">
        <f>[1]!s_val_pe_ttm($A1226,$B$1)</f>
        <v>13.412991523742701</v>
      </c>
      <c r="K1226">
        <f>[1]!s_val_pb_lf($A1226,$B$1)</f>
        <v>1.99749112129211</v>
      </c>
      <c r="L1226">
        <f>[1]!s_val_dividendyield2($A1226,$B$1)</f>
        <v>3.61335986355884</v>
      </c>
      <c r="M1226">
        <f>[1]!s_val_evtoebitda($A1226,$B$1)</f>
        <v>4.0012884306522301</v>
      </c>
      <c r="N1226">
        <f>[1]!s_risk_betar24($A1226,$B$1)</f>
        <v>7.9899996519088703E-2</v>
      </c>
      <c r="O1226">
        <f>[1]!s_profitnotice_changeratio($A1226,$B$1)</f>
        <v>0</v>
      </c>
      <c r="P1226">
        <f>IFERROR([1]!i_pq_pctchange($A1226,TEXT(DATE(YEAR($B$1),1,1),"yyyy-mm-dd"),$B$1),"")</f>
        <v>16.5672630881378</v>
      </c>
      <c r="Q1226">
        <f>[1]!s_west_netprofit($A1226,YEAR($B$1),$B$1,180)</f>
        <v>162703044618</v>
      </c>
      <c r="R1226">
        <f>[1]!s_west_eps($A1226,YEAR($B$1),$B$1,180)</f>
        <v>3.42319989204407</v>
      </c>
      <c r="S1226">
        <f>[1]!s_west_instnum_np($A1226,YEAR($B$1),$B$1,180)</f>
        <v>20</v>
      </c>
      <c r="T1226">
        <f>[1]!s_west_stdnetprofit($A1226,YEAR($B$1),$B$1,180)</f>
        <v>10052148103</v>
      </c>
      <c r="U1226">
        <f>[1]!s_west_mediannetprofit($A1226,YEAR($B$1),$B$1,180)</f>
        <v>163170000000</v>
      </c>
      <c r="V1226">
        <f>[1]!s_west_maxnetprofit($A1226,YEAR($B$1),$B$1,180)</f>
        <v>187284000000</v>
      </c>
      <c r="W1226">
        <f>[1]!s_west_minnetprofit($A1226,YEAR($B$1),$B$1,180)</f>
        <v>145705000000</v>
      </c>
      <c r="X1226">
        <f>[1]!s_west_netprofit($A1226,YEAR($B$1)+1,$B$1,180)</f>
        <v>160046235379</v>
      </c>
      <c r="Y1226">
        <f>[1]!s_west_eps($A1226,YEAR($B$1)+1,$B$1,180)</f>
        <v>3.3673000335693399</v>
      </c>
      <c r="Z1226">
        <f>[1]!s_west_instnum_np($A1226,YEAR($B$1)+1,$B$1,180)</f>
        <v>20</v>
      </c>
      <c r="AA1226">
        <f>[1]!s_west_stdnetprofit($A1226,YEAR($B$1)+1,$B$1,180)</f>
        <v>11771859135</v>
      </c>
      <c r="AB1226">
        <f>[1]!s_west_mediannetprofit($A1226,YEAR($B$1)+1,$B$1,180)</f>
        <v>158474000000</v>
      </c>
      <c r="AC1226">
        <f>[1]!s_west_maxnetprofit($A1226,YEAR($B$1)+1,$B$1,180)</f>
        <v>182207000000</v>
      </c>
      <c r="AD1226">
        <f>[1]!s_west_minnetprofit($A1226,YEAR($B$1)+1,$B$1,180)</f>
        <v>138968000000</v>
      </c>
      <c r="AE1226">
        <f>[1]!s_west_avgroe($A1226,YEAR($B$1),$B$1,180)</f>
        <v>18.5165004730225</v>
      </c>
      <c r="AF1226">
        <f>IFERROR([1]!s_info_indexweight($A1226,$B$1,"000016.SH"),"")</f>
        <v>0</v>
      </c>
      <c r="AG1226">
        <f>IFERROR([1]!s_info_indexweight($A1226,$B$1,"000300.SH"),"")</f>
        <v>0.31490000000000001</v>
      </c>
      <c r="AH1226">
        <f>IFERROR([1]!s_info_indexweight($A1226,$B$1,"000905.SH"),"")</f>
        <v>0</v>
      </c>
      <c r="AI1226">
        <f>IFERROR([1]!s_info_indexweight($A1226,$B$1,"000852.SH"),"")</f>
        <v>0</v>
      </c>
    </row>
    <row r="1227" spans="1:35">
      <c r="A1227" t="s">
        <v>1259</v>
      </c>
      <c r="B1227">
        <f>[1]!s_dq_close($A1227,$B$1,3)</f>
        <v>100.42</v>
      </c>
      <c r="C1227">
        <f>[1]!s_dq_volume($A1227,$B$1)</f>
        <v>9544657</v>
      </c>
      <c r="D1227">
        <f>[1]!s_dq_amount($A1227,$B$1)</f>
        <v>955025962</v>
      </c>
      <c r="E1227">
        <f>[1]!s_dq_turn($A1227,$B$1)</f>
        <v>1.05726592060902</v>
      </c>
      <c r="F1227">
        <f>[1]!S_VAL_MV($A1227,$B$1)</f>
        <v>2176022506432.8799</v>
      </c>
      <c r="G1227">
        <f>[1]!s_val_ev($A1227,$B$1)</f>
        <v>1642559118509.3601</v>
      </c>
      <c r="H1227">
        <f>[1]!s_val_ev1($A1227,$B$1)</f>
        <v>1744886118509.3601</v>
      </c>
      <c r="I1227">
        <f>IFERROR([1]!s_mq_amount($A1227,$B$1),"")</f>
        <v>1703470898</v>
      </c>
      <c r="J1227">
        <f>[1]!s_val_pe_ttm($A1227,$B$1)</f>
        <v>16.023021697998001</v>
      </c>
      <c r="K1227">
        <f>[1]!s_val_pb_lf($A1227,$B$1)</f>
        <v>1.52942895889282</v>
      </c>
      <c r="L1227">
        <f>[1]!s_val_dividendyield2($A1227,$B$1)</f>
        <v>4.7740489942242599</v>
      </c>
      <c r="M1227">
        <f>[1]!s_val_evtoebitda($A1227,$B$1)</f>
        <v>4.2300619786944003</v>
      </c>
      <c r="N1227">
        <f>[1]!s_risk_betar24($A1227,$B$1)</f>
        <v>0.159099996089935</v>
      </c>
      <c r="O1227">
        <f>[1]!s_profitnotice_changeratio($A1227,$B$1)</f>
        <v>0</v>
      </c>
      <c r="P1227">
        <f>IFERROR([1]!i_pq_pctchange($A1227,TEXT(DATE(YEAR($B$1),1,1),"yyyy-mm-dd"),$B$1),"")</f>
        <v>-0.62345373577437102</v>
      </c>
      <c r="Q1227">
        <f>[1]!s_west_netprofit($A1227,YEAR($B$1),$B$1,180)</f>
        <v>132623301818</v>
      </c>
      <c r="R1227">
        <f>[1]!s_west_eps($A1227,YEAR($B$1),$B$1,180)</f>
        <v>6.12039995193481</v>
      </c>
      <c r="S1227">
        <f>[1]!s_west_instnum_np($A1227,YEAR($B$1),$B$1,180)</f>
        <v>11</v>
      </c>
      <c r="T1227">
        <f>[1]!s_west_stdnetprofit($A1227,YEAR($B$1),$B$1,180)</f>
        <v>4750625751</v>
      </c>
      <c r="U1227">
        <f>[1]!s_west_mediannetprofit($A1227,YEAR($B$1),$B$1,180)</f>
        <v>130232000000</v>
      </c>
      <c r="V1227">
        <f>[1]!s_west_maxnetprofit($A1227,YEAR($B$1),$B$1,180)</f>
        <v>140425000000</v>
      </c>
      <c r="W1227">
        <f>[1]!s_west_minnetprofit($A1227,YEAR($B$1),$B$1,180)</f>
        <v>127487000000</v>
      </c>
      <c r="X1227">
        <f>[1]!s_west_netprofit($A1227,YEAR($B$1)+1,$B$1,180)</f>
        <v>137064711818</v>
      </c>
      <c r="Y1227">
        <f>[1]!s_west_eps($A1227,YEAR($B$1)+1,$B$1,180)</f>
        <v>6.3253002166748002</v>
      </c>
      <c r="Z1227">
        <f>[1]!s_west_instnum_np($A1227,YEAR($B$1)+1,$B$1,180)</f>
        <v>11</v>
      </c>
      <c r="AA1227">
        <f>[1]!s_west_stdnetprofit($A1227,YEAR($B$1)+1,$B$1,180)</f>
        <v>5465653332</v>
      </c>
      <c r="AB1227">
        <f>[1]!s_west_mediannetprofit($A1227,YEAR($B$1)+1,$B$1,180)</f>
        <v>134260830000</v>
      </c>
      <c r="AC1227">
        <f>[1]!s_west_maxnetprofit($A1227,YEAR($B$1)+1,$B$1,180)</f>
        <v>144858000000</v>
      </c>
      <c r="AD1227">
        <f>[1]!s_west_minnetprofit($A1227,YEAR($B$1)+1,$B$1,180)</f>
        <v>130088000000</v>
      </c>
      <c r="AE1227">
        <f>[1]!s_west_avgroe($A1227,YEAR($B$1),$B$1,180)</f>
        <v>9.3280000686645508</v>
      </c>
      <c r="AF1227">
        <f>IFERROR([1]!s_info_indexweight($A1227,$B$1,"000016.SH"),"")</f>
        <v>0</v>
      </c>
      <c r="AG1227">
        <f>IFERROR([1]!s_info_indexweight($A1227,$B$1,"000300.SH"),"")</f>
        <v>0.33760000000000001</v>
      </c>
      <c r="AH1227">
        <f>IFERROR([1]!s_info_indexweight($A1227,$B$1,"000905.SH"),"")</f>
        <v>0</v>
      </c>
      <c r="AI1227">
        <f>IFERROR([1]!s_info_indexweight($A1227,$B$1,"000852.SH"),"")</f>
        <v>0</v>
      </c>
    </row>
    <row r="1228" spans="1:35">
      <c r="A1228" t="s">
        <v>1260</v>
      </c>
      <c r="B1228">
        <f>[1]!s_dq_close($A1228,$B$1,3)</f>
        <v>9.25</v>
      </c>
      <c r="C1228">
        <f>[1]!s_dq_volume($A1228,$B$1)</f>
        <v>41815896</v>
      </c>
      <c r="D1228">
        <f>[1]!s_dq_amount($A1228,$B$1)</f>
        <v>386583725</v>
      </c>
      <c r="E1228">
        <f>[1]!s_dq_turn($A1228,$B$1)</f>
        <v>0.55982317332216303</v>
      </c>
      <c r="F1228">
        <f>[1]!S_VAL_MV($A1228,$B$1)</f>
        <v>78593968951</v>
      </c>
      <c r="G1228">
        <f>[1]!s_val_ev($A1228,$B$1)</f>
        <v>74239914522.081894</v>
      </c>
      <c r="H1228">
        <f>[1]!s_val_ev1($A1228,$B$1)</f>
        <v>218296506764.10199</v>
      </c>
      <c r="I1228">
        <f>IFERROR([1]!s_mq_amount($A1228,$B$1),"")</f>
        <v>769760254</v>
      </c>
      <c r="J1228">
        <f>[1]!s_val_pe_ttm($A1228,$B$1)</f>
        <v>13.5857582092285</v>
      </c>
      <c r="K1228">
        <f>[1]!s_val_pb_lf($A1228,$B$1)</f>
        <v>0.96053844690322898</v>
      </c>
      <c r="L1228">
        <f>[1]!s_val_dividendyield2($A1228,$B$1)</f>
        <v>2.36128755576275</v>
      </c>
      <c r="M1228">
        <f>[1]!s_val_evtoebitda($A1228,$B$1)</f>
        <v>0</v>
      </c>
      <c r="N1228">
        <f>[1]!s_risk_betar24($A1228,$B$1)</f>
        <v>1.4585000276565601</v>
      </c>
      <c r="O1228">
        <f>[1]!s_profitnotice_changeratio($A1228,$B$1)</f>
        <v>0</v>
      </c>
      <c r="P1228">
        <f>IFERROR([1]!i_pq_pctchange($A1228,TEXT(DATE(YEAR($B$1),1,1),"yyyy-mm-dd"),$B$1),"")</f>
        <v>-15.1376146788991</v>
      </c>
      <c r="Q1228">
        <f>[1]!s_west_netprofit($A1228,YEAR($B$1),$B$1,180)</f>
        <v>6436494000</v>
      </c>
      <c r="R1228">
        <f>[1]!s_west_eps($A1228,YEAR($B$1),$B$1,180)</f>
        <v>0.75749999284744296</v>
      </c>
      <c r="S1228">
        <f>[1]!s_west_instnum_np($A1228,YEAR($B$1),$B$1,180)</f>
        <v>20</v>
      </c>
      <c r="T1228">
        <f>[1]!s_west_stdnetprofit($A1228,YEAR($B$1),$B$1,180)</f>
        <v>358290945</v>
      </c>
      <c r="U1228">
        <f>[1]!s_west_mediannetprofit($A1228,YEAR($B$1),$B$1,180)</f>
        <v>6384500000</v>
      </c>
      <c r="V1228">
        <f>[1]!s_west_maxnetprofit($A1228,YEAR($B$1),$B$1,180)</f>
        <v>7427000000</v>
      </c>
      <c r="W1228">
        <f>[1]!s_west_minnetprofit($A1228,YEAR($B$1),$B$1,180)</f>
        <v>5688000000</v>
      </c>
      <c r="X1228">
        <f>[1]!s_west_netprofit($A1228,YEAR($B$1)+1,$B$1,180)</f>
        <v>7059227500</v>
      </c>
      <c r="Y1228">
        <f>[1]!s_west_eps($A1228,YEAR($B$1)+1,$B$1,180)</f>
        <v>0.83079999685287498</v>
      </c>
      <c r="Z1228">
        <f>[1]!s_west_instnum_np($A1228,YEAR($B$1)+1,$B$1,180)</f>
        <v>20</v>
      </c>
      <c r="AA1228">
        <f>[1]!s_west_stdnetprofit($A1228,YEAR($B$1)+1,$B$1,180)</f>
        <v>485863431</v>
      </c>
      <c r="AB1228">
        <f>[1]!s_west_mediannetprofit($A1228,YEAR($B$1)+1,$B$1,180)</f>
        <v>7024230000</v>
      </c>
      <c r="AC1228">
        <f>[1]!s_west_maxnetprofit($A1228,YEAR($B$1)+1,$B$1,180)</f>
        <v>8095000000</v>
      </c>
      <c r="AD1228">
        <f>[1]!s_west_minnetprofit($A1228,YEAR($B$1)+1,$B$1,180)</f>
        <v>6066000000</v>
      </c>
      <c r="AE1228">
        <f>[1]!s_west_avgroe($A1228,YEAR($B$1),$B$1,180)</f>
        <v>7.8638000488281197</v>
      </c>
      <c r="AF1228">
        <f>IFERROR([1]!s_info_indexweight($A1228,$B$1,"000016.SH"),"")</f>
        <v>0</v>
      </c>
      <c r="AG1228">
        <f>IFERROR([1]!s_info_indexweight($A1228,$B$1,"000300.SH"),"")</f>
        <v>0.18390000000000001</v>
      </c>
      <c r="AH1228">
        <f>IFERROR([1]!s_info_indexweight($A1228,$B$1,"000905.SH"),"")</f>
        <v>0</v>
      </c>
      <c r="AI1228">
        <f>IFERROR([1]!s_info_indexweight($A1228,$B$1,"000852.SH"),"")</f>
        <v>0</v>
      </c>
    </row>
    <row r="1229" spans="1:35">
      <c r="A1229" t="s">
        <v>1261</v>
      </c>
      <c r="B1229">
        <f>[1]!s_dq_close($A1229,$B$1,3)</f>
        <v>3.52</v>
      </c>
      <c r="C1229">
        <f>[1]!s_dq_volume($A1229,$B$1)</f>
        <v>34782543</v>
      </c>
      <c r="D1229">
        <f>[1]!s_dq_amount($A1229,$B$1)</f>
        <v>122770917</v>
      </c>
      <c r="E1229">
        <f>[1]!s_dq_turn($A1229,$B$1)</f>
        <v>0.695551022553765</v>
      </c>
      <c r="F1229">
        <f>[1]!S_VAL_MV($A1229,$B$1)</f>
        <v>17602526254.720001</v>
      </c>
      <c r="G1229">
        <f>[1]!s_val_ev($A1229,$B$1)</f>
        <v>17602526254.720001</v>
      </c>
      <c r="H1229">
        <f>[1]!s_val_ev1($A1229,$B$1)</f>
        <v>19365315481.84</v>
      </c>
      <c r="I1229">
        <f>IFERROR([1]!s_mq_amount($A1229,$B$1),"")</f>
        <v>261766339</v>
      </c>
      <c r="J1229">
        <f>[1]!s_val_pe_ttm($A1229,$B$1)</f>
        <v>80.956031799316406</v>
      </c>
      <c r="K1229">
        <f>[1]!s_val_pb_lf($A1229,$B$1)</f>
        <v>0.77403777837753296</v>
      </c>
      <c r="L1229">
        <f>[1]!s_val_dividendyield2($A1229,$B$1)</f>
        <v>0.625</v>
      </c>
      <c r="M1229">
        <f>[1]!s_val_evtoebitda($A1229,$B$1)</f>
        <v>7.6094187699424101</v>
      </c>
      <c r="N1229">
        <f>[1]!s_risk_betar24($A1229,$B$1)</f>
        <v>1.0613000392913801</v>
      </c>
      <c r="O1229">
        <f>[1]!s_profitnotice_changeratio($A1229,$B$1)</f>
        <v>0</v>
      </c>
      <c r="P1229">
        <f>IFERROR([1]!i_pq_pctchange($A1229,TEXT(DATE(YEAR($B$1),1,1),"yyyy-mm-dd"),$B$1),"")</f>
        <v>2.32558139534884</v>
      </c>
      <c r="Q1229">
        <f>[1]!s_west_netprofit($A1229,YEAR($B$1),$B$1,180)</f>
        <v>0</v>
      </c>
      <c r="R1229">
        <f>[1]!s_west_eps($A1229,YEAR($B$1),$B$1,180)</f>
        <v>0</v>
      </c>
      <c r="S1229">
        <f>[1]!s_west_instnum_np($A1229,YEAR($B$1),$B$1,180)</f>
        <v>0</v>
      </c>
      <c r="T1229">
        <f>[1]!s_west_stdnetprofit($A1229,YEAR($B$1),$B$1,180)</f>
        <v>0</v>
      </c>
      <c r="U1229">
        <f>[1]!s_west_mediannetprofit($A1229,YEAR($B$1),$B$1,180)</f>
        <v>0</v>
      </c>
      <c r="V1229">
        <f>[1]!s_west_maxnetprofit($A1229,YEAR($B$1),$B$1,180)</f>
        <v>0</v>
      </c>
      <c r="W1229">
        <f>[1]!s_west_minnetprofit($A1229,YEAR($B$1),$B$1,180)</f>
        <v>0</v>
      </c>
      <c r="X1229">
        <f>[1]!s_west_netprofit($A1229,YEAR($B$1)+1,$B$1,180)</f>
        <v>0</v>
      </c>
      <c r="Y1229">
        <f>[1]!s_west_eps($A1229,YEAR($B$1)+1,$B$1,180)</f>
        <v>0</v>
      </c>
      <c r="Z1229">
        <f>[1]!s_west_instnum_np($A1229,YEAR($B$1)+1,$B$1,180)</f>
        <v>0</v>
      </c>
      <c r="AA1229">
        <f>[1]!s_west_stdnetprofit($A1229,YEAR($B$1)+1,$B$1,180)</f>
        <v>0</v>
      </c>
      <c r="AB1229">
        <f>[1]!s_west_mediannetprofit($A1229,YEAR($B$1)+1,$B$1,180)</f>
        <v>0</v>
      </c>
      <c r="AC1229">
        <f>[1]!s_west_maxnetprofit($A1229,YEAR($B$1)+1,$B$1,180)</f>
        <v>0</v>
      </c>
      <c r="AD1229">
        <f>[1]!s_west_minnetprofit($A1229,YEAR($B$1)+1,$B$1,180)</f>
        <v>0</v>
      </c>
      <c r="AE1229">
        <f>[1]!s_west_avgroe($A1229,YEAR($B$1),$B$1,180)</f>
        <v>0</v>
      </c>
      <c r="AF1229">
        <f>IFERROR([1]!s_info_indexweight($A1229,$B$1,"000016.SH"),"")</f>
        <v>0</v>
      </c>
      <c r="AG1229">
        <f>IFERROR([1]!s_info_indexweight($A1229,$B$1,"000300.SH"),"")</f>
        <v>0</v>
      </c>
      <c r="AH1229">
        <f>IFERROR([1]!s_info_indexweight($A1229,$B$1,"000905.SH"),"")</f>
        <v>8.4000000000000005E-2</v>
      </c>
      <c r="AI1229">
        <f>IFERROR([1]!s_info_indexweight($A1229,$B$1,"000852.SH"),"")</f>
        <v>0</v>
      </c>
    </row>
    <row r="1230" spans="1:35">
      <c r="A1230" t="s">
        <v>1262</v>
      </c>
      <c r="B1230">
        <f>[1]!s_dq_close($A1230,$B$1,3)</f>
        <v>25.98</v>
      </c>
      <c r="C1230">
        <f>[1]!s_dq_volume($A1230,$B$1)</f>
        <v>42973128</v>
      </c>
      <c r="D1230">
        <f>[1]!s_dq_amount($A1230,$B$1)</f>
        <v>1100533415</v>
      </c>
      <c r="E1230">
        <f>[1]!s_dq_turn($A1230,$B$1)</f>
        <v>5.7159376613525898</v>
      </c>
      <c r="F1230">
        <f>[1]!S_VAL_MV($A1230,$B$1)</f>
        <v>27873232823.939999</v>
      </c>
      <c r="G1230">
        <f>[1]!s_val_ev($A1230,$B$1)</f>
        <v>27873232823.939999</v>
      </c>
      <c r="H1230">
        <f>[1]!s_val_ev1($A1230,$B$1)</f>
        <v>29101648704.130001</v>
      </c>
      <c r="I1230">
        <f>IFERROR([1]!s_mq_amount($A1230,$B$1),"")</f>
        <v>1898297310</v>
      </c>
      <c r="J1230">
        <f>[1]!s_val_pe_ttm($A1230,$B$1)</f>
        <v>13.9926614761353</v>
      </c>
      <c r="K1230">
        <f>[1]!s_val_pb_lf($A1230,$B$1)</f>
        <v>5.5157403945922896</v>
      </c>
      <c r="L1230">
        <f>[1]!s_val_dividendyield2($A1230,$B$1)</f>
        <v>0</v>
      </c>
      <c r="M1230">
        <f>[1]!s_val_evtoebitda($A1230,$B$1)</f>
        <v>16.529070316038599</v>
      </c>
      <c r="N1230">
        <f>[1]!s_risk_betar24($A1230,$B$1)</f>
        <v>2.2202000617981001</v>
      </c>
      <c r="O1230">
        <f>[1]!s_profitnotice_changeratio($A1230,$B$1)</f>
        <v>0</v>
      </c>
      <c r="P1230">
        <f>IFERROR([1]!i_pq_pctchange($A1230,TEXT(DATE(YEAR($B$1),1,1),"yyyy-mm-dd"),$B$1),"")</f>
        <v>61.366459627329199</v>
      </c>
      <c r="Q1230">
        <f>[1]!s_west_netprofit($A1230,YEAR($B$1),$B$1,180)</f>
        <v>2351000000</v>
      </c>
      <c r="R1230">
        <f>[1]!s_west_eps($A1230,YEAR($B$1),$B$1,180)</f>
        <v>2.1912999153137198</v>
      </c>
      <c r="S1230">
        <f>[1]!s_west_instnum_np($A1230,YEAR($B$1),$B$1,180)</f>
        <v>1</v>
      </c>
      <c r="T1230">
        <f>[1]!s_west_stdnetprofit($A1230,YEAR($B$1),$B$1,180)</f>
        <v>0</v>
      </c>
      <c r="U1230">
        <f>[1]!s_west_mediannetprofit($A1230,YEAR($B$1),$B$1,180)</f>
        <v>2351000000</v>
      </c>
      <c r="V1230">
        <f>[1]!s_west_maxnetprofit($A1230,YEAR($B$1),$B$1,180)</f>
        <v>2351000000</v>
      </c>
      <c r="W1230">
        <f>[1]!s_west_minnetprofit($A1230,YEAR($B$1),$B$1,180)</f>
        <v>2351000000</v>
      </c>
      <c r="X1230">
        <f>[1]!s_west_netprofit($A1230,YEAR($B$1)+1,$B$1,180)</f>
        <v>2431000000</v>
      </c>
      <c r="Y1230">
        <f>[1]!s_west_eps($A1230,YEAR($B$1)+1,$B$1,180)</f>
        <v>2.2658998966217001</v>
      </c>
      <c r="Z1230">
        <f>[1]!s_west_instnum_np($A1230,YEAR($B$1)+1,$B$1,180)</f>
        <v>1</v>
      </c>
      <c r="AA1230">
        <f>[1]!s_west_stdnetprofit($A1230,YEAR($B$1)+1,$B$1,180)</f>
        <v>0</v>
      </c>
      <c r="AB1230">
        <f>[1]!s_west_mediannetprofit($A1230,YEAR($B$1)+1,$B$1,180)</f>
        <v>2431000000</v>
      </c>
      <c r="AC1230">
        <f>[1]!s_west_maxnetprofit($A1230,YEAR($B$1)+1,$B$1,180)</f>
        <v>2431000000</v>
      </c>
      <c r="AD1230">
        <f>[1]!s_west_minnetprofit($A1230,YEAR($B$1)+1,$B$1,180)</f>
        <v>2431000000</v>
      </c>
      <c r="AE1230">
        <f>[1]!s_west_avgroe($A1230,YEAR($B$1),$B$1,180)</f>
        <v>35</v>
      </c>
      <c r="AF1230">
        <f>IFERROR([1]!s_info_indexweight($A1230,$B$1,"000016.SH"),"")</f>
        <v>0</v>
      </c>
      <c r="AG1230">
        <f>IFERROR([1]!s_info_indexweight($A1230,$B$1,"000300.SH"),"")</f>
        <v>0</v>
      </c>
      <c r="AH1230">
        <f>IFERROR([1]!s_info_indexweight($A1230,$B$1,"000905.SH"),"")</f>
        <v>0</v>
      </c>
      <c r="AI1230">
        <f>IFERROR([1]!s_info_indexweight($A1230,$B$1,"000852.SH"),"")</f>
        <v>0.14599999999999999</v>
      </c>
    </row>
    <row r="1231" spans="1:35">
      <c r="A1231" t="s">
        <v>1263</v>
      </c>
      <c r="B1231">
        <f>[1]!s_dq_close($A1231,$B$1,3)</f>
        <v>3.97</v>
      </c>
      <c r="C1231">
        <f>[1]!s_dq_volume($A1231,$B$1)</f>
        <v>29572354</v>
      </c>
      <c r="D1231">
        <f>[1]!s_dq_amount($A1231,$B$1)</f>
        <v>118410170</v>
      </c>
      <c r="E1231">
        <f>[1]!s_dq_turn($A1231,$B$1)</f>
        <v>1.6825725352621299</v>
      </c>
      <c r="F1231">
        <f>[1]!S_VAL_MV($A1231,$B$1)</f>
        <v>6977544380.3800001</v>
      </c>
      <c r="G1231">
        <f>[1]!s_val_ev($A1231,$B$1)</f>
        <v>6977544380.3800001</v>
      </c>
      <c r="H1231">
        <f>[1]!s_val_ev1($A1231,$B$1)</f>
        <v>14170348113.59</v>
      </c>
      <c r="I1231">
        <f>IFERROR([1]!s_mq_amount($A1231,$B$1),"")</f>
        <v>263420401</v>
      </c>
      <c r="J1231">
        <f>[1]!s_val_pe_ttm($A1231,$B$1)</f>
        <v>-25.941749572753899</v>
      </c>
      <c r="K1231">
        <f>[1]!s_val_pb_lf($A1231,$B$1)</f>
        <v>0.91750478744506803</v>
      </c>
      <c r="L1231">
        <f>[1]!s_val_dividendyield2($A1231,$B$1)</f>
        <v>0</v>
      </c>
      <c r="M1231">
        <f>[1]!s_val_evtoebitda($A1231,$B$1)</f>
        <v>24.762945850378902</v>
      </c>
      <c r="N1231">
        <f>[1]!s_risk_betar24($A1231,$B$1)</f>
        <v>1.8668999671936</v>
      </c>
      <c r="O1231">
        <f>[1]!s_profitnotice_changeratio($A1231,$B$1)</f>
        <v>0</v>
      </c>
      <c r="P1231">
        <f>IFERROR([1]!i_pq_pctchange($A1231,TEXT(DATE(YEAR($B$1),1,1),"yyyy-mm-dd"),$B$1),"")</f>
        <v>-14.9892933618844</v>
      </c>
      <c r="Q1231">
        <f>[1]!s_west_netprofit($A1231,YEAR($B$1),$B$1,180)</f>
        <v>343145000</v>
      </c>
      <c r="R1231">
        <f>[1]!s_west_eps($A1231,YEAR($B$1),$B$1,180)</f>
        <v>0.19519999623298601</v>
      </c>
      <c r="S1231">
        <f>[1]!s_west_instnum_np($A1231,YEAR($B$1),$B$1,180)</f>
        <v>2</v>
      </c>
      <c r="T1231">
        <f>[1]!s_west_stdnetprofit($A1231,YEAR($B$1),$B$1,180)</f>
        <v>8280220</v>
      </c>
      <c r="U1231">
        <f>[1]!s_west_mediannetprofit($A1231,YEAR($B$1),$B$1,180)</f>
        <v>343145000</v>
      </c>
      <c r="V1231">
        <f>[1]!s_west_maxnetprofit($A1231,YEAR($B$1),$B$1,180)</f>
        <v>349000000</v>
      </c>
      <c r="W1231">
        <f>[1]!s_west_minnetprofit($A1231,YEAR($B$1),$B$1,180)</f>
        <v>337290000</v>
      </c>
      <c r="X1231">
        <f>[1]!s_west_netprofit($A1231,YEAR($B$1)+1,$B$1,180)</f>
        <v>439475000</v>
      </c>
      <c r="Y1231">
        <f>[1]!s_west_eps($A1231,YEAR($B$1)+1,$B$1,180)</f>
        <v>0.25</v>
      </c>
      <c r="Z1231">
        <f>[1]!s_west_instnum_np($A1231,YEAR($B$1)+1,$B$1,180)</f>
        <v>2</v>
      </c>
      <c r="AA1231">
        <f>[1]!s_west_stdnetprofit($A1231,YEAR($B$1)+1,$B$1,180)</f>
        <v>4914392</v>
      </c>
      <c r="AB1231">
        <f>[1]!s_west_mediannetprofit($A1231,YEAR($B$1)+1,$B$1,180)</f>
        <v>439475000</v>
      </c>
      <c r="AC1231">
        <f>[1]!s_west_maxnetprofit($A1231,YEAR($B$1)+1,$B$1,180)</f>
        <v>442950000</v>
      </c>
      <c r="AD1231">
        <f>[1]!s_west_minnetprofit($A1231,YEAR($B$1)+1,$B$1,180)</f>
        <v>436000000</v>
      </c>
      <c r="AE1231">
        <f>[1]!s_west_avgroe($A1231,YEAR($B$1),$B$1,180)</f>
        <v>4.3400001525878897</v>
      </c>
      <c r="AF1231">
        <f>IFERROR([1]!s_info_indexweight($A1231,$B$1,"000016.SH"),"")</f>
        <v>0</v>
      </c>
      <c r="AG1231">
        <f>IFERROR([1]!s_info_indexweight($A1231,$B$1,"000300.SH"),"")</f>
        <v>0</v>
      </c>
      <c r="AH1231">
        <f>IFERROR([1]!s_info_indexweight($A1231,$B$1,"000905.SH"),"")</f>
        <v>0</v>
      </c>
      <c r="AI1231">
        <f>IFERROR([1]!s_info_indexweight($A1231,$B$1,"000852.SH"),"")</f>
        <v>4.5999999999999999E-2</v>
      </c>
    </row>
    <row r="1232" spans="1:35">
      <c r="A1232" t="s">
        <v>1264</v>
      </c>
      <c r="B1232">
        <f>[1]!s_dq_close($A1232,$B$1,3)</f>
        <v>12.39</v>
      </c>
      <c r="C1232">
        <f>[1]!s_dq_volume($A1232,$B$1)</f>
        <v>12806479</v>
      </c>
      <c r="D1232">
        <f>[1]!s_dq_amount($A1232,$B$1)</f>
        <v>159471562</v>
      </c>
      <c r="E1232">
        <f>[1]!s_dq_turn($A1232,$B$1)</f>
        <v>0.75252786063643295</v>
      </c>
      <c r="F1232">
        <f>[1]!S_VAL_MV($A1232,$B$1)</f>
        <v>21085235924.130001</v>
      </c>
      <c r="G1232">
        <f>[1]!s_val_ev($A1232,$B$1)</f>
        <v>21085235924.130001</v>
      </c>
      <c r="H1232">
        <f>[1]!s_val_ev1($A1232,$B$1)</f>
        <v>21132153840.419998</v>
      </c>
      <c r="I1232">
        <f>IFERROR([1]!s_mq_amount($A1232,$B$1),"")</f>
        <v>261897055</v>
      </c>
      <c r="J1232">
        <f>[1]!s_val_pe_ttm($A1232,$B$1)</f>
        <v>73.507118225097699</v>
      </c>
      <c r="K1232">
        <f>[1]!s_val_pb_lf($A1232,$B$1)</f>
        <v>1.76481592655182</v>
      </c>
      <c r="L1232">
        <f>[1]!s_val_dividendyield2($A1232,$B$1)</f>
        <v>0.56497175141242895</v>
      </c>
      <c r="M1232">
        <f>[1]!s_val_evtoebitda($A1232,$B$1)</f>
        <v>22.410472326234501</v>
      </c>
      <c r="N1232">
        <f>[1]!s_risk_betar24($A1232,$B$1)</f>
        <v>1.4608000516891499</v>
      </c>
      <c r="O1232">
        <f>[1]!s_profitnotice_changeratio($A1232,$B$1)</f>
        <v>0</v>
      </c>
      <c r="P1232">
        <f>IFERROR([1]!i_pq_pctchange($A1232,TEXT(DATE(YEAR($B$1),1,1),"yyyy-mm-dd"),$B$1),"")</f>
        <v>-26.25</v>
      </c>
      <c r="Q1232">
        <f>[1]!s_west_netprofit($A1232,YEAR($B$1),$B$1,180)</f>
        <v>536666667</v>
      </c>
      <c r="R1232">
        <f>[1]!s_west_eps($A1232,YEAR($B$1),$B$1,180)</f>
        <v>0.31529998779296903</v>
      </c>
      <c r="S1232">
        <f>[1]!s_west_instnum_np($A1232,YEAR($B$1),$B$1,180)</f>
        <v>3</v>
      </c>
      <c r="T1232">
        <f>[1]!s_west_stdnetprofit($A1232,YEAR($B$1),$B$1,180)</f>
        <v>195533458</v>
      </c>
      <c r="U1232">
        <f>[1]!s_west_mediannetprofit($A1232,YEAR($B$1),$B$1,180)</f>
        <v>520000000</v>
      </c>
      <c r="V1232">
        <f>[1]!s_west_maxnetprofit($A1232,YEAR($B$1),$B$1,180)</f>
        <v>740000000</v>
      </c>
      <c r="W1232">
        <f>[1]!s_west_minnetprofit($A1232,YEAR($B$1),$B$1,180)</f>
        <v>350000000</v>
      </c>
      <c r="X1232">
        <f>[1]!s_west_netprofit($A1232,YEAR($B$1)+1,$B$1,180)</f>
        <v>634000000</v>
      </c>
      <c r="Y1232">
        <f>[1]!s_west_eps($A1232,YEAR($B$1)+1,$B$1,180)</f>
        <v>0.37250000238418601</v>
      </c>
      <c r="Z1232">
        <f>[1]!s_west_instnum_np($A1232,YEAR($B$1)+1,$B$1,180)</f>
        <v>3</v>
      </c>
      <c r="AA1232">
        <f>[1]!s_west_stdnetprofit($A1232,YEAR($B$1)+1,$B$1,180)</f>
        <v>237663628</v>
      </c>
      <c r="AB1232">
        <f>[1]!s_west_mediannetprofit($A1232,YEAR($B$1)+1,$B$1,180)</f>
        <v>682000000</v>
      </c>
      <c r="AC1232">
        <f>[1]!s_west_maxnetprofit($A1232,YEAR($B$1)+1,$B$1,180)</f>
        <v>844000000</v>
      </c>
      <c r="AD1232">
        <f>[1]!s_west_minnetprofit($A1232,YEAR($B$1)+1,$B$1,180)</f>
        <v>376000000</v>
      </c>
      <c r="AE1232">
        <f>[1]!s_west_avgroe($A1232,YEAR($B$1),$B$1,180)</f>
        <v>4.4333000183105504</v>
      </c>
      <c r="AF1232">
        <f>IFERROR([1]!s_info_indexweight($A1232,$B$1,"000016.SH"),"")</f>
        <v>0</v>
      </c>
      <c r="AG1232">
        <f>IFERROR([1]!s_info_indexweight($A1232,$B$1,"000300.SH"),"")</f>
        <v>0</v>
      </c>
      <c r="AH1232">
        <f>IFERROR([1]!s_info_indexweight($A1232,$B$1,"000905.SH"),"")</f>
        <v>0.10199999999999999</v>
      </c>
      <c r="AI1232">
        <f>IFERROR([1]!s_info_indexweight($A1232,$B$1,"000852.SH"),"")</f>
        <v>0</v>
      </c>
    </row>
    <row r="1233" spans="1:35">
      <c r="A1233" t="s">
        <v>1265</v>
      </c>
      <c r="B1233">
        <f>[1]!s_dq_close($A1233,$B$1,3)</f>
        <v>4</v>
      </c>
      <c r="C1233">
        <f>[1]!s_dq_volume($A1233,$B$1)</f>
        <v>43030200</v>
      </c>
      <c r="D1233">
        <f>[1]!s_dq_amount($A1233,$B$1)</f>
        <v>172893528</v>
      </c>
      <c r="E1233">
        <f>[1]!s_dq_turn($A1233,$B$1)</f>
        <v>0.42331292584519797</v>
      </c>
      <c r="F1233">
        <f>[1]!S_VAL_MV($A1233,$B$1)</f>
        <v>40660416796</v>
      </c>
      <c r="G1233">
        <f>[1]!s_val_ev($A1233,$B$1)</f>
        <v>40660416796</v>
      </c>
      <c r="H1233">
        <f>[1]!s_val_ev1($A1233,$B$1)</f>
        <v>44350563135.830002</v>
      </c>
      <c r="I1233">
        <f>IFERROR([1]!s_mq_amount($A1233,$B$1),"")</f>
        <v>454903366</v>
      </c>
      <c r="J1233">
        <f>[1]!s_val_pe_ttm($A1233,$B$1)</f>
        <v>10.352087974548301</v>
      </c>
      <c r="K1233">
        <f>[1]!s_val_pb_lf($A1233,$B$1)</f>
        <v>1.3480077981948899</v>
      </c>
      <c r="L1233">
        <f>[1]!s_val_dividendyield2($A1233,$B$1)</f>
        <v>3.375</v>
      </c>
      <c r="M1233">
        <f>[1]!s_val_evtoebitda($A1233,$B$1)</f>
        <v>5.5740572700902096</v>
      </c>
      <c r="N1233">
        <f>[1]!s_risk_betar24($A1233,$B$1)</f>
        <v>0.27849999070167503</v>
      </c>
      <c r="O1233">
        <f>[1]!s_profitnotice_changeratio($A1233,$B$1)</f>
        <v>0</v>
      </c>
      <c r="P1233">
        <f>IFERROR([1]!i_pq_pctchange($A1233,TEXT(DATE(YEAR($B$1),1,1),"yyyy-mm-dd"),$B$1),"")</f>
        <v>4.1666666666666696</v>
      </c>
      <c r="Q1233">
        <f>[1]!s_west_netprofit($A1233,YEAR($B$1),$B$1,180)</f>
        <v>4371458333</v>
      </c>
      <c r="R1233">
        <f>[1]!s_west_eps($A1233,YEAR($B$1),$B$1,180)</f>
        <v>0.43000000715255698</v>
      </c>
      <c r="S1233">
        <f>[1]!s_west_instnum_np($A1233,YEAR($B$1),$B$1,180)</f>
        <v>6</v>
      </c>
      <c r="T1233">
        <f>[1]!s_west_stdnetprofit($A1233,YEAR($B$1),$B$1,180)</f>
        <v>94098674</v>
      </c>
      <c r="U1233">
        <f>[1]!s_west_mediannetprofit($A1233,YEAR($B$1),$B$1,180)</f>
        <v>4387875000</v>
      </c>
      <c r="V1233">
        <f>[1]!s_west_maxnetprofit($A1233,YEAR($B$1),$B$1,180)</f>
        <v>4465000000</v>
      </c>
      <c r="W1233">
        <f>[1]!s_west_minnetprofit($A1233,YEAR($B$1),$B$1,180)</f>
        <v>4215000000</v>
      </c>
      <c r="X1233">
        <f>[1]!s_west_netprofit($A1233,YEAR($B$1)+1,$B$1,180)</f>
        <v>4733973333</v>
      </c>
      <c r="Y1233">
        <f>[1]!s_west_eps($A1233,YEAR($B$1)+1,$B$1,180)</f>
        <v>0.46570000052452099</v>
      </c>
      <c r="Z1233">
        <f>[1]!s_west_instnum_np($A1233,YEAR($B$1)+1,$B$1,180)</f>
        <v>6</v>
      </c>
      <c r="AA1233">
        <f>[1]!s_west_stdnetprofit($A1233,YEAR($B$1)+1,$B$1,180)</f>
        <v>175856818</v>
      </c>
      <c r="AB1233">
        <f>[1]!s_west_mediannetprofit($A1233,YEAR($B$1)+1,$B$1,180)</f>
        <v>4760920000</v>
      </c>
      <c r="AC1233">
        <f>[1]!s_west_maxnetprofit($A1233,YEAR($B$1)+1,$B$1,180)</f>
        <v>4938000000</v>
      </c>
      <c r="AD1233">
        <f>[1]!s_west_minnetprofit($A1233,YEAR($B$1)+1,$B$1,180)</f>
        <v>4520000000</v>
      </c>
      <c r="AE1233">
        <f>[1]!s_west_avgroe($A1233,YEAR($B$1),$B$1,180)</f>
        <v>13.5767002105713</v>
      </c>
      <c r="AF1233">
        <f>IFERROR([1]!s_info_indexweight($A1233,$B$1,"000016.SH"),"")</f>
        <v>0</v>
      </c>
      <c r="AG1233">
        <f>IFERROR([1]!s_info_indexweight($A1233,$B$1,"000300.SH"),"")</f>
        <v>0</v>
      </c>
      <c r="AH1233">
        <f>IFERROR([1]!s_info_indexweight($A1233,$B$1,"000905.SH"),"")</f>
        <v>7.5999999999999998E-2</v>
      </c>
      <c r="AI1233">
        <f>IFERROR([1]!s_info_indexweight($A1233,$B$1,"000852.SH"),"")</f>
        <v>0</v>
      </c>
    </row>
    <row r="1234" spans="1:35">
      <c r="A1234" t="s">
        <v>1266</v>
      </c>
      <c r="B1234">
        <f>[1]!s_dq_close($A1234,$B$1,3)</f>
        <v>8.9600000000000009</v>
      </c>
      <c r="C1234">
        <f>[1]!s_dq_volume($A1234,$B$1)</f>
        <v>16886600</v>
      </c>
      <c r="D1234">
        <f>[1]!s_dq_amount($A1234,$B$1)</f>
        <v>151347573</v>
      </c>
      <c r="E1234">
        <f>[1]!s_dq_turn($A1234,$B$1)</f>
        <v>0.64408104199275795</v>
      </c>
      <c r="F1234">
        <f>[1]!S_VAL_MV($A1234,$B$1)</f>
        <v>23491443799.040001</v>
      </c>
      <c r="G1234">
        <f>[1]!s_val_ev($A1234,$B$1)</f>
        <v>23491443799.040001</v>
      </c>
      <c r="H1234">
        <f>[1]!s_val_ev1($A1234,$B$1)</f>
        <v>29357132031.82</v>
      </c>
      <c r="I1234">
        <f>IFERROR([1]!s_mq_amount($A1234,$B$1),"")</f>
        <v>353558759</v>
      </c>
      <c r="J1234">
        <f>[1]!s_val_pe_ttm($A1234,$B$1)</f>
        <v>8.8521442413330096</v>
      </c>
      <c r="K1234">
        <f>[1]!s_val_pb_lf($A1234,$B$1)</f>
        <v>1.0040717124939</v>
      </c>
      <c r="L1234">
        <f>[1]!s_val_dividendyield2($A1234,$B$1)</f>
        <v>5.0570800316179296</v>
      </c>
      <c r="M1234">
        <f>[1]!s_val_evtoebitda($A1234,$B$1)</f>
        <v>5.34724699904607</v>
      </c>
      <c r="N1234">
        <f>[1]!s_risk_betar24($A1234,$B$1)</f>
        <v>1.1460000276565601</v>
      </c>
      <c r="O1234">
        <f>[1]!s_profitnotice_changeratio($A1234,$B$1)</f>
        <v>0</v>
      </c>
      <c r="P1234">
        <f>IFERROR([1]!i_pq_pctchange($A1234,TEXT(DATE(YEAR($B$1),1,1),"yyyy-mm-dd"),$B$1),"")</f>
        <v>-13.763233878729601</v>
      </c>
      <c r="Q1234">
        <f>[1]!s_west_netprofit($A1234,YEAR($B$1),$B$1,180)</f>
        <v>3122873636</v>
      </c>
      <c r="R1234">
        <f>[1]!s_west_eps($A1234,YEAR($B$1),$B$1,180)</f>
        <v>1.19110000133514</v>
      </c>
      <c r="S1234">
        <f>[1]!s_west_instnum_np($A1234,YEAR($B$1),$B$1,180)</f>
        <v>22</v>
      </c>
      <c r="T1234">
        <f>[1]!s_west_stdnetprofit($A1234,YEAR($B$1),$B$1,180)</f>
        <v>105548759</v>
      </c>
      <c r="U1234">
        <f>[1]!s_west_mediannetprofit($A1234,YEAR($B$1),$B$1,180)</f>
        <v>3127055000</v>
      </c>
      <c r="V1234">
        <f>[1]!s_west_maxnetprofit($A1234,YEAR($B$1),$B$1,180)</f>
        <v>3280000000</v>
      </c>
      <c r="W1234">
        <f>[1]!s_west_minnetprofit($A1234,YEAR($B$1),$B$1,180)</f>
        <v>2915000000</v>
      </c>
      <c r="X1234">
        <f>[1]!s_west_netprofit($A1234,YEAR($B$1)+1,$B$1,180)</f>
        <v>3385372273</v>
      </c>
      <c r="Y1234">
        <f>[1]!s_west_eps($A1234,YEAR($B$1)+1,$B$1,180)</f>
        <v>1.2912000417709399</v>
      </c>
      <c r="Z1234">
        <f>[1]!s_west_instnum_np($A1234,YEAR($B$1)+1,$B$1,180)</f>
        <v>22</v>
      </c>
      <c r="AA1234">
        <f>[1]!s_west_stdnetprofit($A1234,YEAR($B$1)+1,$B$1,180)</f>
        <v>177859684</v>
      </c>
      <c r="AB1234">
        <f>[1]!s_west_mediannetprofit($A1234,YEAR($B$1)+1,$B$1,180)</f>
        <v>3350500000</v>
      </c>
      <c r="AC1234">
        <f>[1]!s_west_maxnetprofit($A1234,YEAR($B$1)+1,$B$1,180)</f>
        <v>3698000000</v>
      </c>
      <c r="AD1234">
        <f>[1]!s_west_minnetprofit($A1234,YEAR($B$1)+1,$B$1,180)</f>
        <v>3075000000</v>
      </c>
      <c r="AE1234">
        <f>[1]!s_west_avgroe($A1234,YEAR($B$1),$B$1,180)</f>
        <v>12.6377000808716</v>
      </c>
      <c r="AF1234">
        <f>IFERROR([1]!s_info_indexweight($A1234,$B$1,"000016.SH"),"")</f>
        <v>0</v>
      </c>
      <c r="AG1234">
        <f>IFERROR([1]!s_info_indexweight($A1234,$B$1,"000300.SH"),"")</f>
        <v>0</v>
      </c>
      <c r="AH1234">
        <f>IFERROR([1]!s_info_indexweight($A1234,$B$1,"000905.SH"),"")</f>
        <v>0.11</v>
      </c>
      <c r="AI1234">
        <f>IFERROR([1]!s_info_indexweight($A1234,$B$1,"000852.SH"),"")</f>
        <v>0</v>
      </c>
    </row>
    <row r="1235" spans="1:35">
      <c r="A1235" t="s">
        <v>1267</v>
      </c>
      <c r="B1235">
        <f>[1]!s_dq_close($A1235,$B$1,3)</f>
        <v>7.95</v>
      </c>
      <c r="C1235">
        <f>[1]!s_dq_volume($A1235,$B$1)</f>
        <v>37444158</v>
      </c>
      <c r="D1235">
        <f>[1]!s_dq_amount($A1235,$B$1)</f>
        <v>302822850</v>
      </c>
      <c r="E1235">
        <f>[1]!s_dq_turn($A1235,$B$1)</f>
        <v>3.12033380024143</v>
      </c>
      <c r="F1235">
        <f>[1]!S_VAL_MV($A1235,$B$1)</f>
        <v>9540038827.7999992</v>
      </c>
      <c r="G1235">
        <f>[1]!s_val_ev($A1235,$B$1)</f>
        <v>9540038827.7999992</v>
      </c>
      <c r="H1235">
        <f>[1]!s_val_ev1($A1235,$B$1)</f>
        <v>14608318653.299999</v>
      </c>
      <c r="I1235">
        <f>IFERROR([1]!s_mq_amount($A1235,$B$1),"")</f>
        <v>635752265</v>
      </c>
      <c r="J1235">
        <f>[1]!s_val_pe_ttm($A1235,$B$1)</f>
        <v>-50.633068084716797</v>
      </c>
      <c r="K1235">
        <f>[1]!s_val_pb_lf($A1235,$B$1)</f>
        <v>0.82414013147354104</v>
      </c>
      <c r="L1235">
        <f>[1]!s_val_dividendyield2($A1235,$B$1)</f>
        <v>3.1219699560560699</v>
      </c>
      <c r="M1235">
        <f>[1]!s_val_evtoebitda($A1235,$B$1)</f>
        <v>16.601561580137801</v>
      </c>
      <c r="N1235">
        <f>[1]!s_risk_betar24($A1235,$B$1)</f>
        <v>1.1727000474929801</v>
      </c>
      <c r="O1235">
        <f>[1]!s_profitnotice_changeratio($A1235,$B$1)</f>
        <v>0</v>
      </c>
      <c r="P1235">
        <f>IFERROR([1]!i_pq_pctchange($A1235,TEXT(DATE(YEAR($B$1),1,1),"yyyy-mm-dd"),$B$1),"")</f>
        <v>31.690647723211502</v>
      </c>
      <c r="Q1235">
        <f>[1]!s_west_netprofit($A1235,YEAR($B$1),$B$1,180)</f>
        <v>503750000</v>
      </c>
      <c r="R1235">
        <f>[1]!s_west_eps($A1235,YEAR($B$1),$B$1,180)</f>
        <v>0.41980001330375699</v>
      </c>
      <c r="S1235">
        <f>[1]!s_west_instnum_np($A1235,YEAR($B$1),$B$1,180)</f>
        <v>4</v>
      </c>
      <c r="T1235">
        <f>[1]!s_west_stdnetprofit($A1235,YEAR($B$1),$B$1,180)</f>
        <v>134095426</v>
      </c>
      <c r="U1235">
        <f>[1]!s_west_mediannetprofit($A1235,YEAR($B$1),$B$1,180)</f>
        <v>452500000</v>
      </c>
      <c r="V1235">
        <f>[1]!s_west_maxnetprofit($A1235,YEAR($B$1),$B$1,180)</f>
        <v>702000000</v>
      </c>
      <c r="W1235">
        <f>[1]!s_west_minnetprofit($A1235,YEAR($B$1),$B$1,180)</f>
        <v>408000000</v>
      </c>
      <c r="X1235">
        <f>[1]!s_west_netprofit($A1235,YEAR($B$1)+1,$B$1,180)</f>
        <v>712500000</v>
      </c>
      <c r="Y1235">
        <f>[1]!s_west_eps($A1235,YEAR($B$1)+1,$B$1,180)</f>
        <v>0.593699991703033</v>
      </c>
      <c r="Z1235">
        <f>[1]!s_west_instnum_np($A1235,YEAR($B$1)+1,$B$1,180)</f>
        <v>4</v>
      </c>
      <c r="AA1235">
        <f>[1]!s_west_stdnetprofit($A1235,YEAR($B$1)+1,$B$1,180)</f>
        <v>278261867</v>
      </c>
      <c r="AB1235">
        <f>[1]!s_west_mediannetprofit($A1235,YEAR($B$1)+1,$B$1,180)</f>
        <v>649500000</v>
      </c>
      <c r="AC1235">
        <f>[1]!s_west_maxnetprofit($A1235,YEAR($B$1)+1,$B$1,180)</f>
        <v>1101000000</v>
      </c>
      <c r="AD1235">
        <f>[1]!s_west_minnetprofit($A1235,YEAR($B$1)+1,$B$1,180)</f>
        <v>450000000</v>
      </c>
      <c r="AE1235">
        <f>[1]!s_west_avgroe($A1235,YEAR($B$1),$B$1,180)</f>
        <v>4.1199998855590803</v>
      </c>
      <c r="AF1235">
        <f>IFERROR([1]!s_info_indexweight($A1235,$B$1,"000016.SH"),"")</f>
        <v>0</v>
      </c>
      <c r="AG1235">
        <f>IFERROR([1]!s_info_indexweight($A1235,$B$1,"000300.SH"),"")</f>
        <v>0</v>
      </c>
      <c r="AH1235">
        <f>IFERROR([1]!s_info_indexweight($A1235,$B$1,"000905.SH"),"")</f>
        <v>0</v>
      </c>
      <c r="AI1235">
        <f>IFERROR([1]!s_info_indexweight($A1235,$B$1,"000852.SH"),"")</f>
        <v>4.9000000000000002E-2</v>
      </c>
    </row>
    <row r="1236" spans="1:35">
      <c r="A1236" t="s">
        <v>1268</v>
      </c>
      <c r="B1236">
        <f>[1]!s_dq_close($A1236,$B$1,3)</f>
        <v>5.01</v>
      </c>
      <c r="C1236">
        <f>[1]!s_dq_volume($A1236,$B$1)</f>
        <v>7468800</v>
      </c>
      <c r="D1236">
        <f>[1]!s_dq_amount($A1236,$B$1)</f>
        <v>37605363</v>
      </c>
      <c r="E1236">
        <f>[1]!s_dq_turn($A1236,$B$1)</f>
        <v>0.59766573312871096</v>
      </c>
      <c r="F1236">
        <f>[1]!S_VAL_MV($A1236,$B$1)</f>
        <v>6260805317.3999996</v>
      </c>
      <c r="G1236">
        <f>[1]!s_val_ev($A1236,$B$1)</f>
        <v>6260805317.3999996</v>
      </c>
      <c r="H1236">
        <f>[1]!s_val_ev1($A1236,$B$1)</f>
        <v>13464453620.17</v>
      </c>
      <c r="I1236">
        <f>IFERROR([1]!s_mq_amount($A1236,$B$1),"")</f>
        <v>82176078</v>
      </c>
      <c r="J1236">
        <f>[1]!s_val_pe_ttm($A1236,$B$1)</f>
        <v>-4.9181065559387198</v>
      </c>
      <c r="K1236">
        <f>[1]!s_val_pb_lf($A1236,$B$1)</f>
        <v>3.5044395923614502</v>
      </c>
      <c r="L1236">
        <f>[1]!s_val_dividendyield2($A1236,$B$1)</f>
        <v>0</v>
      </c>
      <c r="M1236">
        <f>[1]!s_val_evtoebitda($A1236,$B$1)</f>
        <v>152.69374100993301</v>
      </c>
      <c r="N1236">
        <f>[1]!s_risk_betar24($A1236,$B$1)</f>
        <v>1.3142999410629299</v>
      </c>
      <c r="O1236">
        <f>[1]!s_profitnotice_changeratio($A1236,$B$1)</f>
        <v>0</v>
      </c>
      <c r="P1236">
        <f>IFERROR([1]!i_pq_pctchange($A1236,TEXT(DATE(YEAR($B$1),1,1),"yyyy-mm-dd"),$B$1),"")</f>
        <v>-14.940577249575499</v>
      </c>
      <c r="Q1236">
        <f>[1]!s_west_netprofit($A1236,YEAR($B$1),$B$1,180)</f>
        <v>0</v>
      </c>
      <c r="R1236">
        <f>[1]!s_west_eps($A1236,YEAR($B$1),$B$1,180)</f>
        <v>0</v>
      </c>
      <c r="S1236">
        <f>[1]!s_west_instnum_np($A1236,YEAR($B$1),$B$1,180)</f>
        <v>0</v>
      </c>
      <c r="T1236">
        <f>[1]!s_west_stdnetprofit($A1236,YEAR($B$1),$B$1,180)</f>
        <v>0</v>
      </c>
      <c r="U1236">
        <f>[1]!s_west_mediannetprofit($A1236,YEAR($B$1),$B$1,180)</f>
        <v>0</v>
      </c>
      <c r="V1236">
        <f>[1]!s_west_maxnetprofit($A1236,YEAR($B$1),$B$1,180)</f>
        <v>0</v>
      </c>
      <c r="W1236">
        <f>[1]!s_west_minnetprofit($A1236,YEAR($B$1),$B$1,180)</f>
        <v>0</v>
      </c>
      <c r="X1236">
        <f>[1]!s_west_netprofit($A1236,YEAR($B$1)+1,$B$1,180)</f>
        <v>0</v>
      </c>
      <c r="Y1236">
        <f>[1]!s_west_eps($A1236,YEAR($B$1)+1,$B$1,180)</f>
        <v>0</v>
      </c>
      <c r="Z1236">
        <f>[1]!s_west_instnum_np($A1236,YEAR($B$1)+1,$B$1,180)</f>
        <v>0</v>
      </c>
      <c r="AA1236">
        <f>[1]!s_west_stdnetprofit($A1236,YEAR($B$1)+1,$B$1,180)</f>
        <v>0</v>
      </c>
      <c r="AB1236">
        <f>[1]!s_west_mediannetprofit($A1236,YEAR($B$1)+1,$B$1,180)</f>
        <v>0</v>
      </c>
      <c r="AC1236">
        <f>[1]!s_west_maxnetprofit($A1236,YEAR($B$1)+1,$B$1,180)</f>
        <v>0</v>
      </c>
      <c r="AD1236">
        <f>[1]!s_west_minnetprofit($A1236,YEAR($B$1)+1,$B$1,180)</f>
        <v>0</v>
      </c>
      <c r="AE1236">
        <f>[1]!s_west_avgroe($A1236,YEAR($B$1),$B$1,180)</f>
        <v>0</v>
      </c>
      <c r="AF1236">
        <f>IFERROR([1]!s_info_indexweight($A1236,$B$1,"000016.SH"),"")</f>
        <v>0</v>
      </c>
      <c r="AG1236">
        <f>IFERROR([1]!s_info_indexweight($A1236,$B$1,"000300.SH"),"")</f>
        <v>0</v>
      </c>
      <c r="AH1236">
        <f>IFERROR([1]!s_info_indexweight($A1236,$B$1,"000905.SH"),"")</f>
        <v>0</v>
      </c>
      <c r="AI1236">
        <f>IFERROR([1]!s_info_indexweight($A1236,$B$1,"000852.SH"),"")</f>
        <v>4.1000000000000002E-2</v>
      </c>
    </row>
    <row r="1237" spans="1:35">
      <c r="A1237" t="s">
        <v>1269</v>
      </c>
      <c r="B1237">
        <f>[1]!s_dq_close($A1237,$B$1,3)</f>
        <v>14.38</v>
      </c>
      <c r="C1237">
        <f>[1]!s_dq_volume($A1237,$B$1)</f>
        <v>58823144</v>
      </c>
      <c r="D1237">
        <f>[1]!s_dq_amount($A1237,$B$1)</f>
        <v>848193287</v>
      </c>
      <c r="E1237">
        <f>[1]!s_dq_turn($A1237,$B$1)</f>
        <v>3.1506772362078199</v>
      </c>
      <c r="F1237">
        <f>[1]!S_VAL_MV($A1237,$B$1)</f>
        <v>26847460000</v>
      </c>
      <c r="G1237">
        <f>[1]!s_val_ev($A1237,$B$1)</f>
        <v>26847460000</v>
      </c>
      <c r="H1237">
        <f>[1]!s_val_ev1($A1237,$B$1)</f>
        <v>29387094467.709999</v>
      </c>
      <c r="I1237">
        <f>IFERROR([1]!s_mq_amount($A1237,$B$1),"")</f>
        <v>1699845663</v>
      </c>
      <c r="J1237">
        <f>[1]!s_val_pe_ttm($A1237,$B$1)</f>
        <v>187.34605407714801</v>
      </c>
      <c r="K1237">
        <f>[1]!s_val_pb_lf($A1237,$B$1)</f>
        <v>2.44349908828735</v>
      </c>
      <c r="L1237">
        <f>[1]!s_val_dividendyield2($A1237,$B$1)</f>
        <v>7.6495132127955501E-2</v>
      </c>
      <c r="M1237">
        <f>[1]!s_val_evtoebitda($A1237,$B$1)</f>
        <v>41.520980102147803</v>
      </c>
      <c r="N1237">
        <f>[1]!s_risk_betar24($A1237,$B$1)</f>
        <v>1.12890005111694</v>
      </c>
      <c r="O1237">
        <f>[1]!s_profitnotice_changeratio($A1237,$B$1)</f>
        <v>0</v>
      </c>
      <c r="P1237">
        <f>IFERROR([1]!i_pq_pctchange($A1237,TEXT(DATE(YEAR($B$1),1,1),"yyyy-mm-dd"),$B$1),"")</f>
        <v>-8.5241730279898107</v>
      </c>
      <c r="Q1237">
        <f>[1]!s_west_netprofit($A1237,YEAR($B$1),$B$1,180)</f>
        <v>428260000</v>
      </c>
      <c r="R1237">
        <f>[1]!s_west_eps($A1237,YEAR($B$1),$B$1,180)</f>
        <v>0.229399994015694</v>
      </c>
      <c r="S1237">
        <f>[1]!s_west_instnum_np($A1237,YEAR($B$1),$B$1,180)</f>
        <v>5</v>
      </c>
      <c r="T1237">
        <f>[1]!s_west_stdnetprofit($A1237,YEAR($B$1),$B$1,180)</f>
        <v>147472330</v>
      </c>
      <c r="U1237">
        <f>[1]!s_west_mediannetprofit($A1237,YEAR($B$1),$B$1,180)</f>
        <v>429000000</v>
      </c>
      <c r="V1237">
        <f>[1]!s_west_maxnetprofit($A1237,YEAR($B$1),$B$1,180)</f>
        <v>585000000</v>
      </c>
      <c r="W1237">
        <f>[1]!s_west_minnetprofit($A1237,YEAR($B$1),$B$1,180)</f>
        <v>261000000</v>
      </c>
      <c r="X1237">
        <f>[1]!s_west_netprofit($A1237,YEAR($B$1)+1,$B$1,180)</f>
        <v>562392000</v>
      </c>
      <c r="Y1237">
        <f>[1]!s_west_eps($A1237,YEAR($B$1)+1,$B$1,180)</f>
        <v>0.30120000243187001</v>
      </c>
      <c r="Z1237">
        <f>[1]!s_west_instnum_np($A1237,YEAR($B$1)+1,$B$1,180)</f>
        <v>5</v>
      </c>
      <c r="AA1237">
        <f>[1]!s_west_stdnetprofit($A1237,YEAR($B$1)+1,$B$1,180)</f>
        <v>157917726</v>
      </c>
      <c r="AB1237">
        <f>[1]!s_west_mediannetprofit($A1237,YEAR($B$1)+1,$B$1,180)</f>
        <v>673000000</v>
      </c>
      <c r="AC1237">
        <f>[1]!s_west_maxnetprofit($A1237,YEAR($B$1)+1,$B$1,180)</f>
        <v>682000000</v>
      </c>
      <c r="AD1237">
        <f>[1]!s_west_minnetprofit($A1237,YEAR($B$1)+1,$B$1,180)</f>
        <v>372000000</v>
      </c>
      <c r="AE1237">
        <f>[1]!s_west_avgroe($A1237,YEAR($B$1),$B$1,180)</f>
        <v>3.8940000534057599</v>
      </c>
      <c r="AF1237">
        <f>IFERROR([1]!s_info_indexweight($A1237,$B$1,"000016.SH"),"")</f>
        <v>0</v>
      </c>
      <c r="AG1237">
        <f>IFERROR([1]!s_info_indexweight($A1237,$B$1,"000300.SH"),"")</f>
        <v>0</v>
      </c>
      <c r="AH1237">
        <f>IFERROR([1]!s_info_indexweight($A1237,$B$1,"000905.SH"),"")</f>
        <v>0.10299999999999999</v>
      </c>
      <c r="AI1237">
        <f>IFERROR([1]!s_info_indexweight($A1237,$B$1,"000852.SH"),"")</f>
        <v>0</v>
      </c>
    </row>
    <row r="1238" spans="1:35">
      <c r="A1238" t="s">
        <v>1270</v>
      </c>
      <c r="B1238">
        <f>[1]!s_dq_close($A1238,$B$1,3)</f>
        <v>15.68</v>
      </c>
      <c r="C1238">
        <f>[1]!s_dq_volume($A1238,$B$1)</f>
        <v>45281053</v>
      </c>
      <c r="D1238">
        <f>[1]!s_dq_amount($A1238,$B$1)</f>
        <v>701284419</v>
      </c>
      <c r="E1238">
        <f>[1]!s_dq_turn($A1238,$B$1)</f>
        <v>1.6812737984912201</v>
      </c>
      <c r="F1238">
        <f>[1]!S_VAL_MV($A1238,$B$1)</f>
        <v>42230296557.120003</v>
      </c>
      <c r="G1238">
        <f>[1]!s_val_ev($A1238,$B$1)</f>
        <v>42230296557.120003</v>
      </c>
      <c r="H1238">
        <f>[1]!s_val_ev1($A1238,$B$1)</f>
        <v>55988015730.440002</v>
      </c>
      <c r="I1238">
        <f>IFERROR([1]!s_mq_amount($A1238,$B$1),"")</f>
        <v>1642095344</v>
      </c>
      <c r="J1238">
        <f>[1]!s_val_pe_ttm($A1238,$B$1)</f>
        <v>32.349151611328097</v>
      </c>
      <c r="K1238">
        <f>[1]!s_val_pb_lf($A1238,$B$1)</f>
        <v>1.0053683519363401</v>
      </c>
      <c r="L1238">
        <f>[1]!s_val_dividendyield2($A1238,$B$1)</f>
        <v>4.7831632653061202</v>
      </c>
      <c r="M1238">
        <f>[1]!s_val_evtoebitda($A1238,$B$1)</f>
        <v>8.4709139200792407</v>
      </c>
      <c r="N1238">
        <f>[1]!s_risk_betar24($A1238,$B$1)</f>
        <v>1.3285000324249301</v>
      </c>
      <c r="O1238">
        <f>[1]!s_profitnotice_changeratio($A1238,$B$1)</f>
        <v>0</v>
      </c>
      <c r="P1238">
        <f>IFERROR([1]!i_pq_pctchange($A1238,TEXT(DATE(YEAR($B$1),1,1),"yyyy-mm-dd"),$B$1),"")</f>
        <v>41.134113411341097</v>
      </c>
      <c r="Q1238">
        <f>[1]!s_west_netprofit($A1238,YEAR($B$1),$B$1,180)</f>
        <v>3017500000</v>
      </c>
      <c r="R1238">
        <f>[1]!s_west_eps($A1238,YEAR($B$1),$B$1,180)</f>
        <v>1.12039995193481</v>
      </c>
      <c r="S1238">
        <f>[1]!s_west_instnum_np($A1238,YEAR($B$1),$B$1,180)</f>
        <v>16</v>
      </c>
      <c r="T1238">
        <f>[1]!s_west_stdnetprofit($A1238,YEAR($B$1),$B$1,180)</f>
        <v>424236726</v>
      </c>
      <c r="U1238">
        <f>[1]!s_west_mediannetprofit($A1238,YEAR($B$1),$B$1,180)</f>
        <v>3063000000</v>
      </c>
      <c r="V1238">
        <f>[1]!s_west_maxnetprofit($A1238,YEAR($B$1),$B$1,180)</f>
        <v>3794000000</v>
      </c>
      <c r="W1238">
        <f>[1]!s_west_minnetprofit($A1238,YEAR($B$1),$B$1,180)</f>
        <v>2396000000</v>
      </c>
      <c r="X1238">
        <f>[1]!s_west_netprofit($A1238,YEAR($B$1)+1,$B$1,180)</f>
        <v>3749250000</v>
      </c>
      <c r="Y1238">
        <f>[1]!s_west_eps($A1238,YEAR($B$1)+1,$B$1,180)</f>
        <v>1.39209997653961</v>
      </c>
      <c r="Z1238">
        <f>[1]!s_west_instnum_np($A1238,YEAR($B$1)+1,$B$1,180)</f>
        <v>16</v>
      </c>
      <c r="AA1238">
        <f>[1]!s_west_stdnetprofit($A1238,YEAR($B$1)+1,$B$1,180)</f>
        <v>517144403</v>
      </c>
      <c r="AB1238">
        <f>[1]!s_west_mediannetprofit($A1238,YEAR($B$1)+1,$B$1,180)</f>
        <v>3792500000</v>
      </c>
      <c r="AC1238">
        <f>[1]!s_west_maxnetprofit($A1238,YEAR($B$1)+1,$B$1,180)</f>
        <v>4400000000</v>
      </c>
      <c r="AD1238">
        <f>[1]!s_west_minnetprofit($A1238,YEAR($B$1)+1,$B$1,180)</f>
        <v>2567000000</v>
      </c>
      <c r="AE1238">
        <f>[1]!s_west_avgroe($A1238,YEAR($B$1),$B$1,180)</f>
        <v>6.6356000900268599</v>
      </c>
      <c r="AF1238">
        <f>IFERROR([1]!s_info_indexweight($A1238,$B$1,"000016.SH"),"")</f>
        <v>0</v>
      </c>
      <c r="AG1238">
        <f>IFERROR([1]!s_info_indexweight($A1238,$B$1,"000300.SH"),"")</f>
        <v>0</v>
      </c>
      <c r="AH1238">
        <f>IFERROR([1]!s_info_indexweight($A1238,$B$1,"000905.SH"),"")</f>
        <v>0.151</v>
      </c>
      <c r="AI1238">
        <f>IFERROR([1]!s_info_indexweight($A1238,$B$1,"000852.SH"),"")</f>
        <v>0</v>
      </c>
    </row>
    <row r="1239" spans="1:35">
      <c r="A1239" t="s">
        <v>1271</v>
      </c>
      <c r="B1239">
        <f>[1]!s_dq_close($A1239,$B$1,3)</f>
        <v>8.56</v>
      </c>
      <c r="C1239">
        <f>[1]!s_dq_volume($A1239,$B$1)</f>
        <v>89155321</v>
      </c>
      <c r="D1239">
        <f>[1]!s_dq_amount($A1239,$B$1)</f>
        <v>764593694</v>
      </c>
      <c r="E1239">
        <f>[1]!s_dq_turn($A1239,$B$1)</f>
        <v>5.9941425145008296</v>
      </c>
      <c r="F1239">
        <f>[1]!S_VAL_MV($A1239,$B$1)</f>
        <v>12731921970.719999</v>
      </c>
      <c r="G1239">
        <f>[1]!s_val_ev($A1239,$B$1)</f>
        <v>12731921970.719999</v>
      </c>
      <c r="H1239">
        <f>[1]!s_val_ev1($A1239,$B$1)</f>
        <v>16672356049.1</v>
      </c>
      <c r="I1239">
        <f>IFERROR([1]!s_mq_amount($A1239,$B$1),"")</f>
        <v>1642659668</v>
      </c>
      <c r="J1239">
        <f>[1]!s_val_pe_ttm($A1239,$B$1)</f>
        <v>-269.92492675781199</v>
      </c>
      <c r="K1239">
        <f>[1]!s_val_pb_lf($A1239,$B$1)</f>
        <v>2.4676103591918901</v>
      </c>
      <c r="L1239">
        <f>[1]!s_val_dividendyield2($A1239,$B$1)</f>
        <v>0</v>
      </c>
      <c r="M1239">
        <f>[1]!s_val_evtoebitda($A1239,$B$1)</f>
        <v>67.869392450898303</v>
      </c>
      <c r="N1239">
        <f>[1]!s_risk_betar24($A1239,$B$1)</f>
        <v>1.70099997520447</v>
      </c>
      <c r="O1239">
        <f>[1]!s_profitnotice_changeratio($A1239,$B$1)</f>
        <v>0</v>
      </c>
      <c r="P1239">
        <f>IFERROR([1]!i_pq_pctchange($A1239,TEXT(DATE(YEAR($B$1),1,1),"yyyy-mm-dd"),$B$1),"")</f>
        <v>9.4629156010230098</v>
      </c>
      <c r="Q1239">
        <f>[1]!s_west_netprofit($A1239,YEAR($B$1),$B$1,180)</f>
        <v>0</v>
      </c>
      <c r="R1239">
        <f>[1]!s_west_eps($A1239,YEAR($B$1),$B$1,180)</f>
        <v>0</v>
      </c>
      <c r="S1239">
        <f>[1]!s_west_instnum_np($A1239,YEAR($B$1),$B$1,180)</f>
        <v>0</v>
      </c>
      <c r="T1239">
        <f>[1]!s_west_stdnetprofit($A1239,YEAR($B$1),$B$1,180)</f>
        <v>0</v>
      </c>
      <c r="U1239">
        <f>[1]!s_west_mediannetprofit($A1239,YEAR($B$1),$B$1,180)</f>
        <v>0</v>
      </c>
      <c r="V1239">
        <f>[1]!s_west_maxnetprofit($A1239,YEAR($B$1),$B$1,180)</f>
        <v>0</v>
      </c>
      <c r="W1239">
        <f>[1]!s_west_minnetprofit($A1239,YEAR($B$1),$B$1,180)</f>
        <v>0</v>
      </c>
      <c r="X1239">
        <f>[1]!s_west_netprofit($A1239,YEAR($B$1)+1,$B$1,180)</f>
        <v>0</v>
      </c>
      <c r="Y1239">
        <f>[1]!s_west_eps($A1239,YEAR($B$1)+1,$B$1,180)</f>
        <v>0</v>
      </c>
      <c r="Z1239">
        <f>[1]!s_west_instnum_np($A1239,YEAR($B$1)+1,$B$1,180)</f>
        <v>0</v>
      </c>
      <c r="AA1239">
        <f>[1]!s_west_stdnetprofit($A1239,YEAR($B$1)+1,$B$1,180)</f>
        <v>0</v>
      </c>
      <c r="AB1239">
        <f>[1]!s_west_mediannetprofit($A1239,YEAR($B$1)+1,$B$1,180)</f>
        <v>0</v>
      </c>
      <c r="AC1239">
        <f>[1]!s_west_maxnetprofit($A1239,YEAR($B$1)+1,$B$1,180)</f>
        <v>0</v>
      </c>
      <c r="AD1239">
        <f>[1]!s_west_minnetprofit($A1239,YEAR($B$1)+1,$B$1,180)</f>
        <v>0</v>
      </c>
      <c r="AE1239">
        <f>[1]!s_west_avgroe($A1239,YEAR($B$1),$B$1,180)</f>
        <v>0</v>
      </c>
      <c r="AF1239">
        <f>IFERROR([1]!s_info_indexweight($A1239,$B$1,"000016.SH"),"")</f>
        <v>0</v>
      </c>
      <c r="AG1239">
        <f>IFERROR([1]!s_info_indexweight($A1239,$B$1,"000300.SH"),"")</f>
        <v>0</v>
      </c>
      <c r="AH1239">
        <f>IFERROR([1]!s_info_indexweight($A1239,$B$1,"000905.SH"),"")</f>
        <v>0</v>
      </c>
      <c r="AI1239">
        <f>IFERROR([1]!s_info_indexweight($A1239,$B$1,"000852.SH"),"")</f>
        <v>0.14199999999999999</v>
      </c>
    </row>
    <row r="1240" spans="1:35">
      <c r="A1240" t="s">
        <v>1272</v>
      </c>
      <c r="B1240">
        <f>[1]!s_dq_close($A1240,$B$1,3)</f>
        <v>34.15</v>
      </c>
      <c r="C1240">
        <f>[1]!s_dq_volume($A1240,$B$1)</f>
        <v>48089327</v>
      </c>
      <c r="D1240">
        <f>[1]!s_dq_amount($A1240,$B$1)</f>
        <v>1607547910</v>
      </c>
      <c r="E1240">
        <f>[1]!s_dq_turn($A1240,$B$1)</f>
        <v>2.8901375178888902</v>
      </c>
      <c r="F1240">
        <f>[1]!S_VAL_MV($A1240,$B$1)</f>
        <v>64899041728.699997</v>
      </c>
      <c r="G1240">
        <f>[1]!s_val_ev($A1240,$B$1)</f>
        <v>63303701582.825996</v>
      </c>
      <c r="H1240">
        <f>[1]!s_val_ev1($A1240,$B$1)</f>
        <v>64088505035.085999</v>
      </c>
      <c r="I1240">
        <f>IFERROR([1]!s_mq_amount($A1240,$B$1),"")</f>
        <v>2739696512</v>
      </c>
      <c r="J1240">
        <f>[1]!s_val_pe_ttm($A1240,$B$1)</f>
        <v>18.0918674468994</v>
      </c>
      <c r="K1240">
        <f>[1]!s_val_pb_lf($A1240,$B$1)</f>
        <v>4.7437667846679696</v>
      </c>
      <c r="L1240">
        <f>[1]!s_val_dividendyield2($A1240,$B$1)</f>
        <v>0.93704245973645695</v>
      </c>
      <c r="M1240">
        <f>[1]!s_val_evtoebitda($A1240,$B$1)</f>
        <v>9.3533567520514609</v>
      </c>
      <c r="N1240">
        <f>[1]!s_risk_betar24($A1240,$B$1)</f>
        <v>0.45840001106262201</v>
      </c>
      <c r="O1240">
        <f>[1]!s_profitnotice_changeratio($A1240,$B$1)</f>
        <v>0</v>
      </c>
      <c r="P1240">
        <f>IFERROR([1]!i_pq_pctchange($A1240,TEXT(DATE(YEAR($B$1),1,1),"yyyy-mm-dd"),$B$1),"")</f>
        <v>10.2391762973444</v>
      </c>
      <c r="Q1240">
        <f>[1]!s_west_netprofit($A1240,YEAR($B$1),$B$1,180)</f>
        <v>5217867647</v>
      </c>
      <c r="R1240">
        <f>[1]!s_west_eps($A1240,YEAR($B$1),$B$1,180)</f>
        <v>2.7456998825073202</v>
      </c>
      <c r="S1240">
        <f>[1]!s_west_instnum_np($A1240,YEAR($B$1),$B$1,180)</f>
        <v>17</v>
      </c>
      <c r="T1240">
        <f>[1]!s_west_stdnetprofit($A1240,YEAR($B$1),$B$1,180)</f>
        <v>333432882</v>
      </c>
      <c r="U1240">
        <f>[1]!s_west_mediannetprofit($A1240,YEAR($B$1),$B$1,180)</f>
        <v>5079530000</v>
      </c>
      <c r="V1240">
        <f>[1]!s_west_maxnetprofit($A1240,YEAR($B$1),$B$1,180)</f>
        <v>6072000000</v>
      </c>
      <c r="W1240">
        <f>[1]!s_west_minnetprofit($A1240,YEAR($B$1),$B$1,180)</f>
        <v>4924000000</v>
      </c>
      <c r="X1240">
        <f>[1]!s_west_netprofit($A1240,YEAR($B$1)+1,$B$1,180)</f>
        <v>6204298235</v>
      </c>
      <c r="Y1240">
        <f>[1]!s_west_eps($A1240,YEAR($B$1)+1,$B$1,180)</f>
        <v>3.2646999359130899</v>
      </c>
      <c r="Z1240">
        <f>[1]!s_west_instnum_np($A1240,YEAR($B$1)+1,$B$1,180)</f>
        <v>17</v>
      </c>
      <c r="AA1240">
        <f>[1]!s_west_stdnetprofit($A1240,YEAR($B$1)+1,$B$1,180)</f>
        <v>397879390</v>
      </c>
      <c r="AB1240">
        <f>[1]!s_west_mediannetprofit($A1240,YEAR($B$1)+1,$B$1,180)</f>
        <v>6110000000</v>
      </c>
      <c r="AC1240">
        <f>[1]!s_west_maxnetprofit($A1240,YEAR($B$1)+1,$B$1,180)</f>
        <v>7022000000</v>
      </c>
      <c r="AD1240">
        <f>[1]!s_west_minnetprofit($A1240,YEAR($B$1)+1,$B$1,180)</f>
        <v>5665450000</v>
      </c>
      <c r="AE1240">
        <f>[1]!s_west_avgroe($A1240,YEAR($B$1),$B$1,180)</f>
        <v>29.994400024414102</v>
      </c>
      <c r="AF1240">
        <f>IFERROR([1]!s_info_indexweight($A1240,$B$1,"000016.SH"),"")</f>
        <v>0</v>
      </c>
      <c r="AG1240">
        <f>IFERROR([1]!s_info_indexweight($A1240,$B$1,"000300.SH"),"")</f>
        <v>0</v>
      </c>
      <c r="AH1240">
        <f>IFERROR([1]!s_info_indexweight($A1240,$B$1,"000905.SH"),"")</f>
        <v>0.52700000000000002</v>
      </c>
      <c r="AI1240">
        <f>IFERROR([1]!s_info_indexweight($A1240,$B$1,"000852.SH"),"")</f>
        <v>0</v>
      </c>
    </row>
    <row r="1241" spans="1:35">
      <c r="A1241" t="s">
        <v>1273</v>
      </c>
      <c r="B1241">
        <f>[1]!s_dq_close($A1241,$B$1,3)</f>
        <v>24.55</v>
      </c>
      <c r="C1241">
        <f>[1]!s_dq_volume($A1241,$B$1)</f>
        <v>54332771</v>
      </c>
      <c r="D1241">
        <f>[1]!s_dq_amount($A1241,$B$1)</f>
        <v>1330527343</v>
      </c>
      <c r="E1241">
        <f>[1]!s_dq_turn($A1241,$B$1)</f>
        <v>0.74089872855007799</v>
      </c>
      <c r="F1241">
        <f>[1]!S_VAL_MV($A1241,$B$1)</f>
        <v>180033988000</v>
      </c>
      <c r="G1241">
        <f>[1]!s_val_ev($A1241,$B$1)</f>
        <v>180033988000</v>
      </c>
      <c r="H1241">
        <f>[1]!s_val_ev1($A1241,$B$1)</f>
        <v>210426018676.03</v>
      </c>
      <c r="I1241">
        <f>IFERROR([1]!s_mq_amount($A1241,$B$1),"")</f>
        <v>3062063840</v>
      </c>
      <c r="J1241">
        <f>[1]!s_val_pe_ttm($A1241,$B$1)</f>
        <v>14.317668914794901</v>
      </c>
      <c r="K1241">
        <f>[1]!s_val_pb_lf($A1241,$B$1)</f>
        <v>3.6695075035095202</v>
      </c>
      <c r="L1241">
        <f>[1]!s_val_dividendyield2($A1241,$B$1)</f>
        <v>2.8277619712312299</v>
      </c>
      <c r="M1241">
        <f>[1]!s_val_evtoebitda($A1241,$B$1)</f>
        <v>11.9623022237116</v>
      </c>
      <c r="N1241">
        <f>[1]!s_risk_betar24($A1241,$B$1)</f>
        <v>0.49509999155998202</v>
      </c>
      <c r="O1241">
        <f>[1]!s_profitnotice_changeratio($A1241,$B$1)</f>
        <v>0</v>
      </c>
      <c r="P1241">
        <f>IFERROR([1]!i_pq_pctchange($A1241,TEXT(DATE(YEAR($B$1),1,1),"yyyy-mm-dd"),$B$1),"")</f>
        <v>26.834684015393599</v>
      </c>
      <c r="Q1241">
        <f>[1]!s_west_netprofit($A1241,YEAR($B$1),$B$1,180)</f>
        <v>15688382581</v>
      </c>
      <c r="R1241">
        <f>[1]!s_west_eps($A1241,YEAR($B$1),$B$1,180)</f>
        <v>2.13930010795593</v>
      </c>
      <c r="S1241">
        <f>[1]!s_west_instnum_np($A1241,YEAR($B$1),$B$1,180)</f>
        <v>31</v>
      </c>
      <c r="T1241">
        <f>[1]!s_west_stdnetprofit($A1241,YEAR($B$1),$B$1,180)</f>
        <v>1191908129</v>
      </c>
      <c r="U1241">
        <f>[1]!s_west_mediannetprofit($A1241,YEAR($B$1),$B$1,180)</f>
        <v>15296000000</v>
      </c>
      <c r="V1241">
        <f>[1]!s_west_maxnetprofit($A1241,YEAR($B$1),$B$1,180)</f>
        <v>18772000000</v>
      </c>
      <c r="W1241">
        <f>[1]!s_west_minnetprofit($A1241,YEAR($B$1),$B$1,180)</f>
        <v>13221000000</v>
      </c>
      <c r="X1241">
        <f>[1]!s_west_netprofit($A1241,YEAR($B$1)+1,$B$1,180)</f>
        <v>16719338387</v>
      </c>
      <c r="Y1241">
        <f>[1]!s_west_eps($A1241,YEAR($B$1)+1,$B$1,180)</f>
        <v>2.2799000740051301</v>
      </c>
      <c r="Z1241">
        <f>[1]!s_west_instnum_np($A1241,YEAR($B$1)+1,$B$1,180)</f>
        <v>31</v>
      </c>
      <c r="AA1241">
        <f>[1]!s_west_stdnetprofit($A1241,YEAR($B$1)+1,$B$1,180)</f>
        <v>1434951590</v>
      </c>
      <c r="AB1241">
        <f>[1]!s_west_mediannetprofit($A1241,YEAR($B$1)+1,$B$1,180)</f>
        <v>16510000000</v>
      </c>
      <c r="AC1241">
        <f>[1]!s_west_maxnetprofit($A1241,YEAR($B$1)+1,$B$1,180)</f>
        <v>19796900000</v>
      </c>
      <c r="AD1241">
        <f>[1]!s_west_minnetprofit($A1241,YEAR($B$1)+1,$B$1,180)</f>
        <v>12382000000</v>
      </c>
      <c r="AE1241">
        <f>[1]!s_west_avgroe($A1241,YEAR($B$1),$B$1,180)</f>
        <v>27.4085998535156</v>
      </c>
      <c r="AF1241">
        <f>IFERROR([1]!s_info_indexweight($A1241,$B$1,"000016.SH"),"")</f>
        <v>0</v>
      </c>
      <c r="AG1241">
        <f>IFERROR([1]!s_info_indexweight($A1241,$B$1,"000300.SH"),"")</f>
        <v>0.2049</v>
      </c>
      <c r="AH1241">
        <f>IFERROR([1]!s_info_indexweight($A1241,$B$1,"000905.SH"),"")</f>
        <v>0</v>
      </c>
      <c r="AI1241">
        <f>IFERROR([1]!s_info_indexweight($A1241,$B$1,"000852.SH"),"")</f>
        <v>0</v>
      </c>
    </row>
    <row r="1242" spans="1:35">
      <c r="A1242" t="s">
        <v>1274</v>
      </c>
      <c r="B1242">
        <f>[1]!s_dq_close($A1242,$B$1,3)</f>
        <v>24.32</v>
      </c>
      <c r="C1242">
        <f>[1]!s_dq_volume($A1242,$B$1)</f>
        <v>4711533</v>
      </c>
      <c r="D1242">
        <f>[1]!s_dq_amount($A1242,$B$1)</f>
        <v>115006121</v>
      </c>
      <c r="E1242">
        <f>[1]!s_dq_turn($A1242,$B$1)</f>
        <v>1.09492358358387</v>
      </c>
      <c r="F1242">
        <f>[1]!S_VAL_MV($A1242,$B$1)</f>
        <v>10483230629.120001</v>
      </c>
      <c r="G1242">
        <f>[1]!s_val_ev($A1242,$B$1)</f>
        <v>10483230629.120001</v>
      </c>
      <c r="H1242">
        <f>[1]!s_val_ev1($A1242,$B$1)</f>
        <v>10587655505.24</v>
      </c>
      <c r="I1242">
        <f>IFERROR([1]!s_mq_amount($A1242,$B$1),"")</f>
        <v>213464871</v>
      </c>
      <c r="J1242">
        <f>[1]!s_val_pe_ttm($A1242,$B$1)</f>
        <v>17.752952575683601</v>
      </c>
      <c r="K1242">
        <f>[1]!s_val_pb_lf($A1242,$B$1)</f>
        <v>2.28281569480896</v>
      </c>
      <c r="L1242">
        <f>[1]!s_val_dividendyield2($A1242,$B$1)</f>
        <v>2.5493421052631602</v>
      </c>
      <c r="M1242">
        <f>[1]!s_val_evtoebitda($A1242,$B$1)</f>
        <v>12.402367043741201</v>
      </c>
      <c r="N1242">
        <f>[1]!s_risk_betar24($A1242,$B$1)</f>
        <v>0.66149997711181596</v>
      </c>
      <c r="O1242">
        <f>[1]!s_profitnotice_changeratio($A1242,$B$1)</f>
        <v>0</v>
      </c>
      <c r="P1242">
        <f>IFERROR([1]!i_pq_pctchange($A1242,TEXT(DATE(YEAR($B$1),1,1),"yyyy-mm-dd"),$B$1),"")</f>
        <v>-13.1428571428571</v>
      </c>
      <c r="Q1242">
        <f>[1]!s_west_netprofit($A1242,YEAR($B$1),$B$1,180)</f>
        <v>676168571</v>
      </c>
      <c r="R1242">
        <f>[1]!s_west_eps($A1242,YEAR($B$1),$B$1,180)</f>
        <v>1.5686000585555999</v>
      </c>
      <c r="S1242">
        <f>[1]!s_west_instnum_np($A1242,YEAR($B$1),$B$1,180)</f>
        <v>7</v>
      </c>
      <c r="T1242">
        <f>[1]!s_west_stdnetprofit($A1242,YEAR($B$1),$B$1,180)</f>
        <v>28518279</v>
      </c>
      <c r="U1242">
        <f>[1]!s_west_mediannetprofit($A1242,YEAR($B$1),$B$1,180)</f>
        <v>666000000</v>
      </c>
      <c r="V1242">
        <f>[1]!s_west_maxnetprofit($A1242,YEAR($B$1),$B$1,180)</f>
        <v>723180000</v>
      </c>
      <c r="W1242">
        <f>[1]!s_west_minnetprofit($A1242,YEAR($B$1),$B$1,180)</f>
        <v>643000000</v>
      </c>
      <c r="X1242">
        <f>[1]!s_west_netprofit($A1242,YEAR($B$1)+1,$B$1,180)</f>
        <v>771007143</v>
      </c>
      <c r="Y1242">
        <f>[1]!s_west_eps($A1242,YEAR($B$1)+1,$B$1,180)</f>
        <v>1.7886999845504801</v>
      </c>
      <c r="Z1242">
        <f>[1]!s_west_instnum_np($A1242,YEAR($B$1)+1,$B$1,180)</f>
        <v>7</v>
      </c>
      <c r="AA1242">
        <f>[1]!s_west_stdnetprofit($A1242,YEAR($B$1)+1,$B$1,180)</f>
        <v>31574785</v>
      </c>
      <c r="AB1242">
        <f>[1]!s_west_mediannetprofit($A1242,YEAR($B$1)+1,$B$1,180)</f>
        <v>766000000</v>
      </c>
      <c r="AC1242">
        <f>[1]!s_west_maxnetprofit($A1242,YEAR($B$1)+1,$B$1,180)</f>
        <v>829050000</v>
      </c>
      <c r="AD1242">
        <f>[1]!s_west_minnetprofit($A1242,YEAR($B$1)+1,$B$1,180)</f>
        <v>742000000</v>
      </c>
      <c r="AE1242">
        <f>[1]!s_west_avgroe($A1242,YEAR($B$1),$B$1,180)</f>
        <v>14.1000003814697</v>
      </c>
      <c r="AF1242">
        <f>IFERROR([1]!s_info_indexweight($A1242,$B$1,"000016.SH"),"")</f>
        <v>0</v>
      </c>
      <c r="AG1242">
        <f>IFERROR([1]!s_info_indexweight($A1242,$B$1,"000300.SH"),"")</f>
        <v>0</v>
      </c>
      <c r="AH1242">
        <f>IFERROR([1]!s_info_indexweight($A1242,$B$1,"000905.SH"),"")</f>
        <v>0</v>
      </c>
      <c r="AI1242">
        <f>IFERROR([1]!s_info_indexweight($A1242,$B$1,"000852.SH"),"")</f>
        <v>7.9000000000000001E-2</v>
      </c>
    </row>
    <row r="1243" spans="1:35">
      <c r="A1243" t="s">
        <v>1275</v>
      </c>
      <c r="B1243">
        <f>[1]!s_dq_close($A1243,$B$1,3)</f>
        <v>15.58</v>
      </c>
      <c r="C1243">
        <f>[1]!s_dq_volume($A1243,$B$1)</f>
        <v>67724576</v>
      </c>
      <c r="D1243">
        <f>[1]!s_dq_amount($A1243,$B$1)</f>
        <v>1055606988</v>
      </c>
      <c r="E1243">
        <f>[1]!s_dq_turn($A1243,$B$1)</f>
        <v>2.1190379533744301</v>
      </c>
      <c r="F1243">
        <f>[1]!S_VAL_MV($A1243,$B$1)</f>
        <v>49793770441.900002</v>
      </c>
      <c r="G1243">
        <f>[1]!s_val_ev($A1243,$B$1)</f>
        <v>49793770441.900002</v>
      </c>
      <c r="H1243">
        <f>[1]!s_val_ev1($A1243,$B$1)</f>
        <v>76997960323.619995</v>
      </c>
      <c r="I1243">
        <f>IFERROR([1]!s_mq_amount($A1243,$B$1),"")</f>
        <v>2898495801</v>
      </c>
      <c r="J1243">
        <f>[1]!s_val_pe_ttm($A1243,$B$1)</f>
        <v>28.158687591552699</v>
      </c>
      <c r="K1243">
        <f>[1]!s_val_pb_lf($A1243,$B$1)</f>
        <v>2.1913075447082502</v>
      </c>
      <c r="L1243">
        <f>[1]!s_val_dividendyield2($A1243,$B$1)</f>
        <v>1.08517329910141</v>
      </c>
      <c r="M1243">
        <f>[1]!s_val_evtoebitda($A1243,$B$1)</f>
        <v>14.742721684087501</v>
      </c>
      <c r="N1243">
        <f>[1]!s_risk_betar24($A1243,$B$1)</f>
        <v>0.60430002212524403</v>
      </c>
      <c r="O1243">
        <f>[1]!s_profitnotice_changeratio($A1243,$B$1)</f>
        <v>0</v>
      </c>
      <c r="P1243">
        <f>IFERROR([1]!i_pq_pctchange($A1243,TEXT(DATE(YEAR($B$1),1,1),"yyyy-mm-dd"),$B$1),"")</f>
        <v>24.995554416393301</v>
      </c>
      <c r="Q1243">
        <f>[1]!s_west_netprofit($A1243,YEAR($B$1),$B$1,180)</f>
        <v>1816857143</v>
      </c>
      <c r="R1243">
        <f>[1]!s_west_eps($A1243,YEAR($B$1),$B$1,180)</f>
        <v>0.56849998235702504</v>
      </c>
      <c r="S1243">
        <f>[1]!s_west_instnum_np($A1243,YEAR($B$1),$B$1,180)</f>
        <v>7</v>
      </c>
      <c r="T1243">
        <f>[1]!s_west_stdnetprofit($A1243,YEAR($B$1),$B$1,180)</f>
        <v>48436999</v>
      </c>
      <c r="U1243">
        <f>[1]!s_west_mediannetprofit($A1243,YEAR($B$1),$B$1,180)</f>
        <v>1810000000</v>
      </c>
      <c r="V1243">
        <f>[1]!s_west_maxnetprofit($A1243,YEAR($B$1),$B$1,180)</f>
        <v>1871000000</v>
      </c>
      <c r="W1243">
        <f>[1]!s_west_minnetprofit($A1243,YEAR($B$1),$B$1,180)</f>
        <v>1737000000</v>
      </c>
      <c r="X1243">
        <f>[1]!s_west_netprofit($A1243,YEAR($B$1)+1,$B$1,180)</f>
        <v>1971428571</v>
      </c>
      <c r="Y1243">
        <f>[1]!s_west_eps($A1243,YEAR($B$1)+1,$B$1,180)</f>
        <v>0.61680001020431496</v>
      </c>
      <c r="Z1243">
        <f>[1]!s_west_instnum_np($A1243,YEAR($B$1)+1,$B$1,180)</f>
        <v>7</v>
      </c>
      <c r="AA1243">
        <f>[1]!s_west_stdnetprofit($A1243,YEAR($B$1)+1,$B$1,180)</f>
        <v>102529438</v>
      </c>
      <c r="AB1243">
        <f>[1]!s_west_mediannetprofit($A1243,YEAR($B$1)+1,$B$1,180)</f>
        <v>2006000000</v>
      </c>
      <c r="AC1243">
        <f>[1]!s_west_maxnetprofit($A1243,YEAR($B$1)+1,$B$1,180)</f>
        <v>2110000000</v>
      </c>
      <c r="AD1243">
        <f>[1]!s_west_minnetprofit($A1243,YEAR($B$1)+1,$B$1,180)</f>
        <v>1808000000</v>
      </c>
      <c r="AE1243">
        <f>[1]!s_west_avgroe($A1243,YEAR($B$1),$B$1,180)</f>
        <v>7.7270998954772896</v>
      </c>
      <c r="AF1243">
        <f>IFERROR([1]!s_info_indexweight($A1243,$B$1,"000016.SH"),"")</f>
        <v>0</v>
      </c>
      <c r="AG1243">
        <f>IFERROR([1]!s_info_indexweight($A1243,$B$1,"000300.SH"),"")</f>
        <v>0</v>
      </c>
      <c r="AH1243">
        <f>IFERROR([1]!s_info_indexweight($A1243,$B$1,"000905.SH"),"")</f>
        <v>0.14199999999999999</v>
      </c>
      <c r="AI1243">
        <f>IFERROR([1]!s_info_indexweight($A1243,$B$1,"000852.SH"),"")</f>
        <v>0</v>
      </c>
    </row>
    <row r="1244" spans="1:35">
      <c r="A1244" t="s">
        <v>1276</v>
      </c>
      <c r="B1244">
        <f>[1]!s_dq_close($A1244,$B$1,3)</f>
        <v>9.08</v>
      </c>
      <c r="C1244">
        <f>[1]!s_dq_volume($A1244,$B$1)</f>
        <v>40011196</v>
      </c>
      <c r="D1244">
        <f>[1]!s_dq_amount($A1244,$B$1)</f>
        <v>363941856</v>
      </c>
      <c r="E1244">
        <f>[1]!s_dq_turn($A1244,$B$1)</f>
        <v>3.2091113799569002</v>
      </c>
      <c r="F1244">
        <f>[1]!S_VAL_MV($A1244,$B$1)</f>
        <v>11320942674.32</v>
      </c>
      <c r="G1244">
        <f>[1]!s_val_ev($A1244,$B$1)</f>
        <v>11320942674.32</v>
      </c>
      <c r="H1244">
        <f>[1]!s_val_ev1($A1244,$B$1)</f>
        <v>18078594403.029999</v>
      </c>
      <c r="I1244">
        <f>IFERROR([1]!s_mq_amount($A1244,$B$1),"")</f>
        <v>847169624</v>
      </c>
      <c r="J1244">
        <f>[1]!s_val_pe_ttm($A1244,$B$1)</f>
        <v>-8.5843248367309606</v>
      </c>
      <c r="K1244">
        <f>[1]!s_val_pb_lf($A1244,$B$1)</f>
        <v>7.2152614593505904</v>
      </c>
      <c r="L1244">
        <f>[1]!s_val_dividendyield2($A1244,$B$1)</f>
        <v>0</v>
      </c>
      <c r="M1244">
        <f>[1]!s_val_evtoebitda($A1244,$B$1)</f>
        <v>-62.5279385894043</v>
      </c>
      <c r="N1244">
        <f>[1]!s_risk_betar24($A1244,$B$1)</f>
        <v>-1.30000002682209E-2</v>
      </c>
      <c r="O1244">
        <f>[1]!s_profitnotice_changeratio($A1244,$B$1)</f>
        <v>0</v>
      </c>
      <c r="P1244">
        <f>IFERROR([1]!i_pq_pctchange($A1244,TEXT(DATE(YEAR($B$1),1,1),"yyyy-mm-dd"),$B$1),"")</f>
        <v>-9.5617529880478003</v>
      </c>
      <c r="Q1244">
        <f>[1]!s_west_netprofit($A1244,YEAR($B$1),$B$1,180)</f>
        <v>0</v>
      </c>
      <c r="R1244">
        <f>[1]!s_west_eps($A1244,YEAR($B$1),$B$1,180)</f>
        <v>0</v>
      </c>
      <c r="S1244">
        <f>[1]!s_west_instnum_np($A1244,YEAR($B$1),$B$1,180)</f>
        <v>0</v>
      </c>
      <c r="T1244">
        <f>[1]!s_west_stdnetprofit($A1244,YEAR($B$1),$B$1,180)</f>
        <v>0</v>
      </c>
      <c r="U1244">
        <f>[1]!s_west_mediannetprofit($A1244,YEAR($B$1),$B$1,180)</f>
        <v>0</v>
      </c>
      <c r="V1244">
        <f>[1]!s_west_maxnetprofit($A1244,YEAR($B$1),$B$1,180)</f>
        <v>0</v>
      </c>
      <c r="W1244">
        <f>[1]!s_west_minnetprofit($A1244,YEAR($B$1),$B$1,180)</f>
        <v>0</v>
      </c>
      <c r="X1244">
        <f>[1]!s_west_netprofit($A1244,YEAR($B$1)+1,$B$1,180)</f>
        <v>0</v>
      </c>
      <c r="Y1244">
        <f>[1]!s_west_eps($A1244,YEAR($B$1)+1,$B$1,180)</f>
        <v>0</v>
      </c>
      <c r="Z1244">
        <f>[1]!s_west_instnum_np($A1244,YEAR($B$1)+1,$B$1,180)</f>
        <v>0</v>
      </c>
      <c r="AA1244">
        <f>[1]!s_west_stdnetprofit($A1244,YEAR($B$1)+1,$B$1,180)</f>
        <v>0</v>
      </c>
      <c r="AB1244">
        <f>[1]!s_west_mediannetprofit($A1244,YEAR($B$1)+1,$B$1,180)</f>
        <v>0</v>
      </c>
      <c r="AC1244">
        <f>[1]!s_west_maxnetprofit($A1244,YEAR($B$1)+1,$B$1,180)</f>
        <v>0</v>
      </c>
      <c r="AD1244">
        <f>[1]!s_west_minnetprofit($A1244,YEAR($B$1)+1,$B$1,180)</f>
        <v>0</v>
      </c>
      <c r="AE1244">
        <f>[1]!s_west_avgroe($A1244,YEAR($B$1),$B$1,180)</f>
        <v>0</v>
      </c>
      <c r="AF1244">
        <f>IFERROR([1]!s_info_indexweight($A1244,$B$1,"000016.SH"),"")</f>
        <v>0</v>
      </c>
      <c r="AG1244">
        <f>IFERROR([1]!s_info_indexweight($A1244,$B$1,"000300.SH"),"")</f>
        <v>0</v>
      </c>
      <c r="AH1244">
        <f>IFERROR([1]!s_info_indexweight($A1244,$B$1,"000905.SH"),"")</f>
        <v>0</v>
      </c>
      <c r="AI1244">
        <f>IFERROR([1]!s_info_indexweight($A1244,$B$1,"000852.SH"),"")</f>
        <v>7.3999999999999996E-2</v>
      </c>
    </row>
    <row r="1245" spans="1:35">
      <c r="A1245" t="s">
        <v>1277</v>
      </c>
      <c r="B1245">
        <f>[1]!s_dq_close($A1245,$B$1,3)</f>
        <v>5.67</v>
      </c>
      <c r="C1245">
        <f>[1]!s_dq_volume($A1245,$B$1)</f>
        <v>18924680</v>
      </c>
      <c r="D1245">
        <f>[1]!s_dq_amount($A1245,$B$1)</f>
        <v>107695040</v>
      </c>
      <c r="E1245">
        <f>[1]!s_dq_turn($A1245,$B$1)</f>
        <v>1.1918807013416199</v>
      </c>
      <c r="F1245">
        <f>[1]!S_VAL_MV($A1245,$B$1)</f>
        <v>9002825155.1700001</v>
      </c>
      <c r="G1245">
        <f>[1]!s_val_ev($A1245,$B$1)</f>
        <v>9002825155.1700001</v>
      </c>
      <c r="H1245">
        <f>[1]!s_val_ev1($A1245,$B$1)</f>
        <v>13371255620.620001</v>
      </c>
      <c r="I1245">
        <f>IFERROR([1]!s_mq_amount($A1245,$B$1),"")</f>
        <v>245049421</v>
      </c>
      <c r="J1245">
        <f>[1]!s_val_pe_ttm($A1245,$B$1)</f>
        <v>-43.090774536132798</v>
      </c>
      <c r="K1245">
        <f>[1]!s_val_pb_lf($A1245,$B$1)</f>
        <v>0.66652011871337902</v>
      </c>
      <c r="L1245">
        <f>[1]!s_val_dividendyield2($A1245,$B$1)</f>
        <v>0.35273368606701899</v>
      </c>
      <c r="M1245">
        <f>[1]!s_val_evtoebitda($A1245,$B$1)</f>
        <v>7.6404013222500202</v>
      </c>
      <c r="N1245">
        <f>[1]!s_risk_betar24($A1245,$B$1)</f>
        <v>1.20490002632141</v>
      </c>
      <c r="O1245">
        <f>[1]!s_profitnotice_changeratio($A1245,$B$1)</f>
        <v>0</v>
      </c>
      <c r="P1245">
        <f>IFERROR([1]!i_pq_pctchange($A1245,TEXT(DATE(YEAR($B$1),1,1),"yyyy-mm-dd"),$B$1),"")</f>
        <v>-1.02743676958131</v>
      </c>
      <c r="Q1245">
        <f>[1]!s_west_netprofit($A1245,YEAR($B$1),$B$1,180)</f>
        <v>0</v>
      </c>
      <c r="R1245">
        <f>[1]!s_west_eps($A1245,YEAR($B$1),$B$1,180)</f>
        <v>0</v>
      </c>
      <c r="S1245">
        <f>[1]!s_west_instnum_np($A1245,YEAR($B$1),$B$1,180)</f>
        <v>0</v>
      </c>
      <c r="T1245">
        <f>[1]!s_west_stdnetprofit($A1245,YEAR($B$1),$B$1,180)</f>
        <v>0</v>
      </c>
      <c r="U1245">
        <f>[1]!s_west_mediannetprofit($A1245,YEAR($B$1),$B$1,180)</f>
        <v>0</v>
      </c>
      <c r="V1245">
        <f>[1]!s_west_maxnetprofit($A1245,YEAR($B$1),$B$1,180)</f>
        <v>0</v>
      </c>
      <c r="W1245">
        <f>[1]!s_west_minnetprofit($A1245,YEAR($B$1),$B$1,180)</f>
        <v>0</v>
      </c>
      <c r="X1245">
        <f>[1]!s_west_netprofit($A1245,YEAR($B$1)+1,$B$1,180)</f>
        <v>0</v>
      </c>
      <c r="Y1245">
        <f>[1]!s_west_eps($A1245,YEAR($B$1)+1,$B$1,180)</f>
        <v>0</v>
      </c>
      <c r="Z1245">
        <f>[1]!s_west_instnum_np($A1245,YEAR($B$1)+1,$B$1,180)</f>
        <v>0</v>
      </c>
      <c r="AA1245">
        <f>[1]!s_west_stdnetprofit($A1245,YEAR($B$1)+1,$B$1,180)</f>
        <v>0</v>
      </c>
      <c r="AB1245">
        <f>[1]!s_west_mediannetprofit($A1245,YEAR($B$1)+1,$B$1,180)</f>
        <v>0</v>
      </c>
      <c r="AC1245">
        <f>[1]!s_west_maxnetprofit($A1245,YEAR($B$1)+1,$B$1,180)</f>
        <v>0</v>
      </c>
      <c r="AD1245">
        <f>[1]!s_west_minnetprofit($A1245,YEAR($B$1)+1,$B$1,180)</f>
        <v>0</v>
      </c>
      <c r="AE1245">
        <f>[1]!s_west_avgroe($A1245,YEAR($B$1),$B$1,180)</f>
        <v>0</v>
      </c>
      <c r="AF1245">
        <f>IFERROR([1]!s_info_indexweight($A1245,$B$1,"000016.SH"),"")</f>
        <v>0</v>
      </c>
      <c r="AG1245">
        <f>IFERROR([1]!s_info_indexweight($A1245,$B$1,"000300.SH"),"")</f>
        <v>0</v>
      </c>
      <c r="AH1245">
        <f>IFERROR([1]!s_info_indexweight($A1245,$B$1,"000905.SH"),"")</f>
        <v>0</v>
      </c>
      <c r="AI1245">
        <f>IFERROR([1]!s_info_indexweight($A1245,$B$1,"000852.SH"),"")</f>
        <v>3.6999999999999998E-2</v>
      </c>
    </row>
    <row r="1246" spans="1:35">
      <c r="A1246" t="s">
        <v>1278</v>
      </c>
      <c r="B1246">
        <f>[1]!s_dq_close($A1246,$B$1,3)</f>
        <v>4.8899999999999997</v>
      </c>
      <c r="C1246">
        <f>[1]!s_dq_volume($A1246,$B$1)</f>
        <v>24249171</v>
      </c>
      <c r="D1246">
        <f>[1]!s_dq_amount($A1246,$B$1)</f>
        <v>118977979</v>
      </c>
      <c r="E1246">
        <f>[1]!s_dq_turn($A1246,$B$1)</f>
        <v>0.48089864440833902</v>
      </c>
      <c r="F1246">
        <f>[1]!S_VAL_MV($A1246,$B$1)</f>
        <v>24657679444.259998</v>
      </c>
      <c r="G1246">
        <f>[1]!s_val_ev($A1246,$B$1)</f>
        <v>24657679444.259998</v>
      </c>
      <c r="H1246">
        <f>[1]!s_val_ev1($A1246,$B$1)</f>
        <v>43829490860.239998</v>
      </c>
      <c r="I1246">
        <f>IFERROR([1]!s_mq_amount($A1246,$B$1),"")</f>
        <v>253116047</v>
      </c>
      <c r="J1246">
        <f>[1]!s_val_pe_ttm($A1246,$B$1)</f>
        <v>12.217846870422401</v>
      </c>
      <c r="K1246">
        <f>[1]!s_val_pb_lf($A1246,$B$1)</f>
        <v>0.89632791280746504</v>
      </c>
      <c r="L1246">
        <f>[1]!s_val_dividendyield2($A1246,$B$1)</f>
        <v>4.0445279899692901</v>
      </c>
      <c r="M1246">
        <f>[1]!s_val_evtoebitda($A1246,$B$1)</f>
        <v>4.8305534613784999</v>
      </c>
      <c r="N1246">
        <f>[1]!s_risk_betar24($A1246,$B$1)</f>
        <v>0.95499998331069902</v>
      </c>
      <c r="O1246">
        <f>[1]!s_profitnotice_changeratio($A1246,$B$1)</f>
        <v>0</v>
      </c>
      <c r="P1246">
        <f>IFERROR([1]!i_pq_pctchange($A1246,TEXT(DATE(YEAR($B$1),1,1),"yyyy-mm-dd"),$B$1),"")</f>
        <v>-4.4921875000000204</v>
      </c>
      <c r="Q1246">
        <f>[1]!s_west_netprofit($A1246,YEAR($B$1),$B$1,180)</f>
        <v>2280448384</v>
      </c>
      <c r="R1246">
        <f>[1]!s_west_eps($A1246,YEAR($B$1),$B$1,180)</f>
        <v>0.45219999551773099</v>
      </c>
      <c r="S1246">
        <f>[1]!s_west_instnum_np($A1246,YEAR($B$1),$B$1,180)</f>
        <v>6</v>
      </c>
      <c r="T1246">
        <f>[1]!s_west_stdnetprofit($A1246,YEAR($B$1),$B$1,180)</f>
        <v>241371307</v>
      </c>
      <c r="U1246">
        <f>[1]!s_west_mediannetprofit($A1246,YEAR($B$1),$B$1,180)</f>
        <v>2355000000</v>
      </c>
      <c r="V1246">
        <f>[1]!s_west_maxnetprofit($A1246,YEAR($B$1),$B$1,180)</f>
        <v>2502000000</v>
      </c>
      <c r="W1246">
        <f>[1]!s_west_minnetprofit($A1246,YEAR($B$1),$B$1,180)</f>
        <v>1916138689</v>
      </c>
      <c r="X1246">
        <f>[1]!s_west_netprofit($A1246,YEAR($B$1)+1,$B$1,180)</f>
        <v>2491773257</v>
      </c>
      <c r="Y1246">
        <f>[1]!s_west_eps($A1246,YEAR($B$1)+1,$B$1,180)</f>
        <v>0.49419999122619601</v>
      </c>
      <c r="Z1246">
        <f>[1]!s_west_instnum_np($A1246,YEAR($B$1)+1,$B$1,180)</f>
        <v>6</v>
      </c>
      <c r="AA1246">
        <f>[1]!s_west_stdnetprofit($A1246,YEAR($B$1)+1,$B$1,180)</f>
        <v>282782877</v>
      </c>
      <c r="AB1246">
        <f>[1]!s_west_mediannetprofit($A1246,YEAR($B$1)+1,$B$1,180)</f>
        <v>2586000000</v>
      </c>
      <c r="AC1246">
        <f>[1]!s_west_maxnetprofit($A1246,YEAR($B$1)+1,$B$1,180)</f>
        <v>2765000000</v>
      </c>
      <c r="AD1246">
        <f>[1]!s_west_minnetprofit($A1246,YEAR($B$1)+1,$B$1,180)</f>
        <v>2067412796</v>
      </c>
      <c r="AE1246">
        <f>[1]!s_west_avgroe($A1246,YEAR($B$1),$B$1,180)</f>
        <v>8.0417003631591797</v>
      </c>
      <c r="AF1246">
        <f>IFERROR([1]!s_info_indexweight($A1246,$B$1,"000016.SH"),"")</f>
        <v>0</v>
      </c>
      <c r="AG1246">
        <f>IFERROR([1]!s_info_indexweight($A1246,$B$1,"000300.SH"),"")</f>
        <v>0</v>
      </c>
      <c r="AH1246">
        <f>IFERROR([1]!s_info_indexweight($A1246,$B$1,"000905.SH"),"")</f>
        <v>0.115</v>
      </c>
      <c r="AI1246">
        <f>IFERROR([1]!s_info_indexweight($A1246,$B$1,"000852.SH"),"")</f>
        <v>0</v>
      </c>
    </row>
    <row r="1247" spans="1:35">
      <c r="A1247" t="s">
        <v>1279</v>
      </c>
      <c r="B1247">
        <f>[1]!s_dq_close($A1247,$B$1,3)</f>
        <v>17.13</v>
      </c>
      <c r="C1247">
        <f>[1]!s_dq_volume($A1247,$B$1)</f>
        <v>53244246</v>
      </c>
      <c r="D1247">
        <f>[1]!s_dq_amount($A1247,$B$1)</f>
        <v>911264765</v>
      </c>
      <c r="E1247">
        <f>[1]!s_dq_turn($A1247,$B$1)</f>
        <v>0.71738356480111098</v>
      </c>
      <c r="F1247">
        <f>[1]!S_VAL_MV($A1247,$B$1)</f>
        <v>148971504186.78</v>
      </c>
      <c r="G1247">
        <f>[1]!s_val_ev($A1247,$B$1)</f>
        <v>143904130960.89801</v>
      </c>
      <c r="H1247">
        <f>[1]!s_val_ev1($A1247,$B$1)</f>
        <v>434383839084.078</v>
      </c>
      <c r="I1247">
        <f>IFERROR([1]!s_mq_amount($A1247,$B$1),"")</f>
        <v>2077793286</v>
      </c>
      <c r="J1247">
        <f>[1]!s_val_pe_ttm($A1247,$B$1)</f>
        <v>11.190382003784199</v>
      </c>
      <c r="K1247">
        <f>[1]!s_val_pb_lf($A1247,$B$1)</f>
        <v>1.1983004808425901</v>
      </c>
      <c r="L1247">
        <f>[1]!s_val_dividendyield2($A1247,$B$1)</f>
        <v>2.8955049620548801</v>
      </c>
      <c r="M1247">
        <f>[1]!s_val_evtoebitda($A1247,$B$1)</f>
        <v>0</v>
      </c>
      <c r="N1247">
        <f>[1]!s_risk_betar24($A1247,$B$1)</f>
        <v>1.45009994506836</v>
      </c>
      <c r="O1247">
        <f>[1]!s_profitnotice_changeratio($A1247,$B$1)</f>
        <v>0</v>
      </c>
      <c r="P1247">
        <f>IFERROR([1]!i_pq_pctchange($A1247,TEXT(DATE(YEAR($B$1),1,1),"yyyy-mm-dd"),$B$1),"")</f>
        <v>2.9447115384615401</v>
      </c>
      <c r="Q1247">
        <f>[1]!s_west_netprofit($A1247,YEAR($B$1),$B$1,180)</f>
        <v>14095500000</v>
      </c>
      <c r="R1247">
        <f>[1]!s_west_eps($A1247,YEAR($B$1),$B$1,180)</f>
        <v>1.62080001831055</v>
      </c>
      <c r="S1247">
        <f>[1]!s_west_instnum_np($A1247,YEAR($B$1),$B$1,180)</f>
        <v>10</v>
      </c>
      <c r="T1247">
        <f>[1]!s_west_stdnetprofit($A1247,YEAR($B$1),$B$1,180)</f>
        <v>635746499</v>
      </c>
      <c r="U1247">
        <f>[1]!s_west_mediannetprofit($A1247,YEAR($B$1),$B$1,180)</f>
        <v>14164500000</v>
      </c>
      <c r="V1247">
        <f>[1]!s_west_maxnetprofit($A1247,YEAR($B$1),$B$1,180)</f>
        <v>15245000000</v>
      </c>
      <c r="W1247">
        <f>[1]!s_west_minnetprofit($A1247,YEAR($B$1),$B$1,180)</f>
        <v>13151000000</v>
      </c>
      <c r="X1247">
        <f>[1]!s_west_netprofit($A1247,YEAR($B$1)+1,$B$1,180)</f>
        <v>15503800000</v>
      </c>
      <c r="Y1247">
        <f>[1]!s_west_eps($A1247,YEAR($B$1)+1,$B$1,180)</f>
        <v>1.7826999425888099</v>
      </c>
      <c r="Z1247">
        <f>[1]!s_west_instnum_np($A1247,YEAR($B$1)+1,$B$1,180)</f>
        <v>10</v>
      </c>
      <c r="AA1247">
        <f>[1]!s_west_stdnetprofit($A1247,YEAR($B$1)+1,$B$1,180)</f>
        <v>1020165215</v>
      </c>
      <c r="AB1247">
        <f>[1]!s_west_mediannetprofit($A1247,YEAR($B$1)+1,$B$1,180)</f>
        <v>15651500000</v>
      </c>
      <c r="AC1247">
        <f>[1]!s_west_maxnetprofit($A1247,YEAR($B$1)+1,$B$1,180)</f>
        <v>17267000000</v>
      </c>
      <c r="AD1247">
        <f>[1]!s_west_minnetprofit($A1247,YEAR($B$1)+1,$B$1,180)</f>
        <v>14067000000</v>
      </c>
      <c r="AE1247">
        <f>[1]!s_west_avgroe($A1247,YEAR($B$1),$B$1,180)</f>
        <v>10.0375003814697</v>
      </c>
      <c r="AF1247">
        <f>IFERROR([1]!s_info_indexweight($A1247,$B$1,"000016.SH"),"")</f>
        <v>0</v>
      </c>
      <c r="AG1247">
        <f>IFERROR([1]!s_info_indexweight($A1247,$B$1,"000300.SH"),"")</f>
        <v>0.2402</v>
      </c>
      <c r="AH1247">
        <f>IFERROR([1]!s_info_indexweight($A1247,$B$1,"000905.SH"),"")</f>
        <v>0</v>
      </c>
      <c r="AI1247">
        <f>IFERROR([1]!s_info_indexweight($A1247,$B$1,"000852.SH"),"")</f>
        <v>0</v>
      </c>
    </row>
    <row r="1248" spans="1:35">
      <c r="A1248" t="s">
        <v>1280</v>
      </c>
      <c r="B1248">
        <f>[1]!s_dq_close($A1248,$B$1,3)</f>
        <v>4.32</v>
      </c>
      <c r="C1248">
        <f>[1]!s_dq_volume($A1248,$B$1)</f>
        <v>50270934</v>
      </c>
      <c r="D1248">
        <f>[1]!s_dq_amount($A1248,$B$1)</f>
        <v>218801293</v>
      </c>
      <c r="E1248">
        <f>[1]!s_dq_turn($A1248,$B$1)</f>
        <v>0.84832162644070597</v>
      </c>
      <c r="F1248">
        <f>[1]!S_VAL_MV($A1248,$B$1)</f>
        <v>25600011612.48</v>
      </c>
      <c r="G1248">
        <f>[1]!s_val_ev($A1248,$B$1)</f>
        <v>25600011612.48</v>
      </c>
      <c r="H1248">
        <f>[1]!s_val_ev1($A1248,$B$1)</f>
        <v>25690449797.509998</v>
      </c>
      <c r="I1248">
        <f>IFERROR([1]!s_mq_amount($A1248,$B$1),"")</f>
        <v>487994422</v>
      </c>
      <c r="J1248">
        <f>[1]!s_val_pe_ttm($A1248,$B$1)</f>
        <v>12.261557579040501</v>
      </c>
      <c r="K1248">
        <f>[1]!s_val_pb_lf($A1248,$B$1)</f>
        <v>1.23461413383484</v>
      </c>
      <c r="L1248">
        <f>[1]!s_val_dividendyield2($A1248,$B$1)</f>
        <v>4.6296296296296298</v>
      </c>
      <c r="M1248">
        <f>[1]!s_val_evtoebitda($A1248,$B$1)</f>
        <v>5.18414553927939</v>
      </c>
      <c r="N1248">
        <f>[1]!s_risk_betar24($A1248,$B$1)</f>
        <v>9.80999991297722E-2</v>
      </c>
      <c r="O1248">
        <f>[1]!s_profitnotice_changeratio($A1248,$B$1)</f>
        <v>0</v>
      </c>
      <c r="P1248">
        <f>IFERROR([1]!i_pq_pctchange($A1248,TEXT(DATE(YEAR($B$1),1,1),"yyyy-mm-dd"),$B$1),"")</f>
        <v>17.466892096231799</v>
      </c>
      <c r="Q1248">
        <f>[1]!s_west_netprofit($A1248,YEAR($B$1),$B$1,180)</f>
        <v>2080938750</v>
      </c>
      <c r="R1248">
        <f>[1]!s_west_eps($A1248,YEAR($B$1),$B$1,180)</f>
        <v>0.35120001435279802</v>
      </c>
      <c r="S1248">
        <f>[1]!s_west_instnum_np($A1248,YEAR($B$1),$B$1,180)</f>
        <v>8</v>
      </c>
      <c r="T1248">
        <f>[1]!s_west_stdnetprofit($A1248,YEAR($B$1),$B$1,180)</f>
        <v>57343090</v>
      </c>
      <c r="U1248">
        <f>[1]!s_west_mediannetprofit($A1248,YEAR($B$1),$B$1,180)</f>
        <v>2064500000</v>
      </c>
      <c r="V1248">
        <f>[1]!s_west_maxnetprofit($A1248,YEAR($B$1),$B$1,180)</f>
        <v>2187000000</v>
      </c>
      <c r="W1248">
        <f>[1]!s_west_minnetprofit($A1248,YEAR($B$1),$B$1,180)</f>
        <v>2027000000</v>
      </c>
      <c r="X1248">
        <f>[1]!s_west_netprofit($A1248,YEAR($B$1)+1,$B$1,180)</f>
        <v>2160756250</v>
      </c>
      <c r="Y1248">
        <f>[1]!s_west_eps($A1248,YEAR($B$1)+1,$B$1,180)</f>
        <v>0.36460000276565602</v>
      </c>
      <c r="Z1248">
        <f>[1]!s_west_instnum_np($A1248,YEAR($B$1)+1,$B$1,180)</f>
        <v>8</v>
      </c>
      <c r="AA1248">
        <f>[1]!s_west_stdnetprofit($A1248,YEAR($B$1)+1,$B$1,180)</f>
        <v>77021914</v>
      </c>
      <c r="AB1248">
        <f>[1]!s_west_mediannetprofit($A1248,YEAR($B$1)+1,$B$1,180)</f>
        <v>2137000000</v>
      </c>
      <c r="AC1248">
        <f>[1]!s_west_maxnetprofit($A1248,YEAR($B$1)+1,$B$1,180)</f>
        <v>2303000000</v>
      </c>
      <c r="AD1248">
        <f>[1]!s_west_minnetprofit($A1248,YEAR($B$1)+1,$B$1,180)</f>
        <v>2087000000</v>
      </c>
      <c r="AE1248">
        <f>[1]!s_west_avgroe($A1248,YEAR($B$1),$B$1,180)</f>
        <v>9.2299995422363299</v>
      </c>
      <c r="AF1248">
        <f>IFERROR([1]!s_info_indexweight($A1248,$B$1,"000016.SH"),"")</f>
        <v>0</v>
      </c>
      <c r="AG1248">
        <f>IFERROR([1]!s_info_indexweight($A1248,$B$1,"000300.SH"),"")</f>
        <v>0</v>
      </c>
      <c r="AH1248">
        <f>IFERROR([1]!s_info_indexweight($A1248,$B$1,"000905.SH"),"")</f>
        <v>0.123</v>
      </c>
      <c r="AI1248">
        <f>IFERROR([1]!s_info_indexweight($A1248,$B$1,"000852.SH"),"")</f>
        <v>0</v>
      </c>
    </row>
    <row r="1249" spans="1:35">
      <c r="A1249" t="s">
        <v>1281</v>
      </c>
      <c r="B1249">
        <f>[1]!s_dq_close($A1249,$B$1,3)</f>
        <v>20.65</v>
      </c>
      <c r="C1249">
        <f>[1]!s_dq_volume($A1249,$B$1)</f>
        <v>75685570</v>
      </c>
      <c r="D1249">
        <f>[1]!s_dq_amount($A1249,$B$1)</f>
        <v>1602686979</v>
      </c>
      <c r="E1249">
        <f>[1]!s_dq_turn($A1249,$B$1)</f>
        <v>4.5220511441716003</v>
      </c>
      <c r="F1249">
        <f>[1]!S_VAL_MV($A1249,$B$1)</f>
        <v>34561905000</v>
      </c>
      <c r="G1249">
        <f>[1]!s_val_ev($A1249,$B$1)</f>
        <v>34561905000</v>
      </c>
      <c r="H1249">
        <f>[1]!s_val_ev1($A1249,$B$1)</f>
        <v>35404117865.169998</v>
      </c>
      <c r="I1249">
        <f>IFERROR([1]!s_mq_amount($A1249,$B$1),"")</f>
        <v>2334905830</v>
      </c>
      <c r="J1249">
        <f>[1]!s_val_pe_ttm($A1249,$B$1)</f>
        <v>20.847900390625</v>
      </c>
      <c r="K1249">
        <f>[1]!s_val_pb_lf($A1249,$B$1)</f>
        <v>1.7680290937423699</v>
      </c>
      <c r="L1249">
        <f>[1]!s_val_dividendyield2($A1249,$B$1)</f>
        <v>3.6561743341404398</v>
      </c>
      <c r="M1249">
        <f>[1]!s_val_evtoebitda($A1249,$B$1)</f>
        <v>3.8792115280437902</v>
      </c>
      <c r="N1249">
        <f>[1]!s_risk_betar24($A1249,$B$1)</f>
        <v>1.29830002784729</v>
      </c>
      <c r="O1249">
        <f>[1]!s_profitnotice_changeratio($A1249,$B$1)</f>
        <v>0</v>
      </c>
      <c r="P1249">
        <f>IFERROR([1]!i_pq_pctchange($A1249,TEXT(DATE(YEAR($B$1),1,1),"yyyy-mm-dd"),$B$1),"")</f>
        <v>57.034220532319402</v>
      </c>
      <c r="Q1249">
        <f>[1]!s_west_netprofit($A1249,YEAR($B$1),$B$1,180)</f>
        <v>2427960000</v>
      </c>
      <c r="R1249">
        <f>[1]!s_west_eps($A1249,YEAR($B$1),$B$1,180)</f>
        <v>1.45050001144409</v>
      </c>
      <c r="S1249">
        <f>[1]!s_west_instnum_np($A1249,YEAR($B$1),$B$1,180)</f>
        <v>14</v>
      </c>
      <c r="T1249">
        <f>[1]!s_west_stdnetprofit($A1249,YEAR($B$1),$B$1,180)</f>
        <v>288218065</v>
      </c>
      <c r="U1249">
        <f>[1]!s_west_mediannetprofit($A1249,YEAR($B$1),$B$1,180)</f>
        <v>2476500000</v>
      </c>
      <c r="V1249">
        <f>[1]!s_west_maxnetprofit($A1249,YEAR($B$1),$B$1,180)</f>
        <v>2801000000</v>
      </c>
      <c r="W1249">
        <f>[1]!s_west_minnetprofit($A1249,YEAR($B$1),$B$1,180)</f>
        <v>1867440000</v>
      </c>
      <c r="X1249">
        <f>[1]!s_west_netprofit($A1249,YEAR($B$1)+1,$B$1,180)</f>
        <v>2641314286</v>
      </c>
      <c r="Y1249">
        <f>[1]!s_west_eps($A1249,YEAR($B$1)+1,$B$1,180)</f>
        <v>1.5779000520706199</v>
      </c>
      <c r="Z1249">
        <f>[1]!s_west_instnum_np($A1249,YEAR($B$1)+1,$B$1,180)</f>
        <v>14</v>
      </c>
      <c r="AA1249">
        <f>[1]!s_west_stdnetprofit($A1249,YEAR($B$1)+1,$B$1,180)</f>
        <v>321555639</v>
      </c>
      <c r="AB1249">
        <f>[1]!s_west_mediannetprofit($A1249,YEAR($B$1)+1,$B$1,180)</f>
        <v>2605500000</v>
      </c>
      <c r="AC1249">
        <f>[1]!s_west_maxnetprofit($A1249,YEAR($B$1)+1,$B$1,180)</f>
        <v>3060000000</v>
      </c>
      <c r="AD1249">
        <f>[1]!s_west_minnetprofit($A1249,YEAR($B$1)+1,$B$1,180)</f>
        <v>2203400000</v>
      </c>
      <c r="AE1249">
        <f>[1]!s_west_avgroe($A1249,YEAR($B$1),$B$1,180)</f>
        <v>11.675000190734901</v>
      </c>
      <c r="AF1249">
        <f>IFERROR([1]!s_info_indexweight($A1249,$B$1,"000016.SH"),"")</f>
        <v>0</v>
      </c>
      <c r="AG1249">
        <f>IFERROR([1]!s_info_indexweight($A1249,$B$1,"000300.SH"),"")</f>
        <v>0</v>
      </c>
      <c r="AH1249">
        <f>IFERROR([1]!s_info_indexweight($A1249,$B$1,"000905.SH"),"")</f>
        <v>0.14599999999999999</v>
      </c>
      <c r="AI1249">
        <f>IFERROR([1]!s_info_indexweight($A1249,$B$1,"000852.SH"),"")</f>
        <v>0</v>
      </c>
    </row>
    <row r="1250" spans="1:35">
      <c r="A1250" t="s">
        <v>1282</v>
      </c>
      <c r="B1250">
        <f>[1]!s_dq_close($A1250,$B$1,3)</f>
        <v>3.85</v>
      </c>
      <c r="C1250">
        <f>[1]!s_dq_volume($A1250,$B$1)</f>
        <v>19975589</v>
      </c>
      <c r="D1250">
        <f>[1]!s_dq_amount($A1250,$B$1)</f>
        <v>77825790</v>
      </c>
      <c r="E1250">
        <f>[1]!s_dq_turn($A1250,$B$1)</f>
        <v>0.77944599665708503</v>
      </c>
      <c r="F1250">
        <f>[1]!S_VAL_MV($A1250,$B$1)</f>
        <v>10141753818.35</v>
      </c>
      <c r="G1250">
        <f>[1]!s_val_ev($A1250,$B$1)</f>
        <v>10141753818.35</v>
      </c>
      <c r="H1250">
        <f>[1]!s_val_ev1($A1250,$B$1)</f>
        <v>36724135747.309998</v>
      </c>
      <c r="I1250">
        <f>IFERROR([1]!s_mq_amount($A1250,$B$1),"")</f>
        <v>156151685</v>
      </c>
      <c r="J1250">
        <f>[1]!s_val_pe_ttm($A1250,$B$1)</f>
        <v>23.3610134124756</v>
      </c>
      <c r="K1250">
        <f>[1]!s_val_pb_lf($A1250,$B$1)</f>
        <v>1.07985723018646</v>
      </c>
      <c r="L1250">
        <f>[1]!s_val_dividendyield2($A1250,$B$1)</f>
        <v>0</v>
      </c>
      <c r="M1250">
        <f>[1]!s_val_evtoebitda($A1250,$B$1)</f>
        <v>6.1535804587977001</v>
      </c>
      <c r="N1250">
        <f>[1]!s_risk_betar24($A1250,$B$1)</f>
        <v>1.5501999855041499</v>
      </c>
      <c r="O1250">
        <f>[1]!s_profitnotice_changeratio($A1250,$B$1)</f>
        <v>0</v>
      </c>
      <c r="P1250">
        <f>IFERROR([1]!i_pq_pctchange($A1250,TEXT(DATE(YEAR($B$1),1,1),"yyyy-mm-dd"),$B$1),"")</f>
        <v>-23.459244532803201</v>
      </c>
      <c r="Q1250">
        <f>[1]!s_west_netprofit($A1250,YEAR($B$1),$B$1,180)</f>
        <v>730000000</v>
      </c>
      <c r="R1250">
        <f>[1]!s_west_eps($A1250,YEAR($B$1),$B$1,180)</f>
        <v>0.27709999680519098</v>
      </c>
      <c r="S1250">
        <f>[1]!s_west_instnum_np($A1250,YEAR($B$1),$B$1,180)</f>
        <v>1</v>
      </c>
      <c r="T1250">
        <f>[1]!s_west_stdnetprofit($A1250,YEAR($B$1),$B$1,180)</f>
        <v>0</v>
      </c>
      <c r="U1250">
        <f>[1]!s_west_mediannetprofit($A1250,YEAR($B$1),$B$1,180)</f>
        <v>730000000</v>
      </c>
      <c r="V1250">
        <f>[1]!s_west_maxnetprofit($A1250,YEAR($B$1),$B$1,180)</f>
        <v>730000000</v>
      </c>
      <c r="W1250">
        <f>[1]!s_west_minnetprofit($A1250,YEAR($B$1),$B$1,180)</f>
        <v>730000000</v>
      </c>
      <c r="X1250">
        <f>[1]!s_west_netprofit($A1250,YEAR($B$1)+1,$B$1,180)</f>
        <v>821000000</v>
      </c>
      <c r="Y1250">
        <f>[1]!s_west_eps($A1250,YEAR($B$1)+1,$B$1,180)</f>
        <v>0.31169998645782498</v>
      </c>
      <c r="Z1250">
        <f>[1]!s_west_instnum_np($A1250,YEAR($B$1)+1,$B$1,180)</f>
        <v>1</v>
      </c>
      <c r="AA1250">
        <f>[1]!s_west_stdnetprofit($A1250,YEAR($B$1)+1,$B$1,180)</f>
        <v>0</v>
      </c>
      <c r="AB1250">
        <f>[1]!s_west_mediannetprofit($A1250,YEAR($B$1)+1,$B$1,180)</f>
        <v>821000000</v>
      </c>
      <c r="AC1250">
        <f>[1]!s_west_maxnetprofit($A1250,YEAR($B$1)+1,$B$1,180)</f>
        <v>821000000</v>
      </c>
      <c r="AD1250">
        <f>[1]!s_west_minnetprofit($A1250,YEAR($B$1)+1,$B$1,180)</f>
        <v>821000000</v>
      </c>
      <c r="AE1250">
        <f>[1]!s_west_avgroe($A1250,YEAR($B$1),$B$1,180)</f>
        <v>7.3000001907348597</v>
      </c>
      <c r="AF1250">
        <f>IFERROR([1]!s_info_indexweight($A1250,$B$1,"000016.SH"),"")</f>
        <v>0</v>
      </c>
      <c r="AG1250">
        <f>IFERROR([1]!s_info_indexweight($A1250,$B$1,"000300.SH"),"")</f>
        <v>0</v>
      </c>
      <c r="AH1250">
        <f>IFERROR([1]!s_info_indexweight($A1250,$B$1,"000905.SH"),"")</f>
        <v>0</v>
      </c>
      <c r="AI1250">
        <f>IFERROR([1]!s_info_indexweight($A1250,$B$1,"000852.SH"),"")</f>
        <v>2.1999999999999999E-2</v>
      </c>
    </row>
    <row r="1251" spans="1:35">
      <c r="A1251" t="s">
        <v>1283</v>
      </c>
      <c r="B1251">
        <f>[1]!s_dq_close($A1251,$B$1,3)</f>
        <v>5.18</v>
      </c>
      <c r="C1251">
        <f>[1]!s_dq_volume($A1251,$B$1)</f>
        <v>131174316</v>
      </c>
      <c r="D1251">
        <f>[1]!s_dq_amount($A1251,$B$1)</f>
        <v>681812237</v>
      </c>
      <c r="E1251">
        <f>[1]!s_dq_turn($A1251,$B$1)</f>
        <v>0.65108035402808395</v>
      </c>
      <c r="F1251">
        <f>[1]!S_VAL_MV($A1251,$B$1)</f>
        <v>104362380568.88</v>
      </c>
      <c r="G1251">
        <f>[1]!s_val_ev($A1251,$B$1)</f>
        <v>104362380568.88</v>
      </c>
      <c r="H1251">
        <f>[1]!s_val_ev1($A1251,$B$1)</f>
        <v>118091484805.88</v>
      </c>
      <c r="I1251">
        <f>IFERROR([1]!s_mq_amount($A1251,$B$1),"")</f>
        <v>1631746021</v>
      </c>
      <c r="J1251">
        <f>[1]!s_val_pe_ttm($A1251,$B$1)</f>
        <v>18.2662563323975</v>
      </c>
      <c r="K1251">
        <f>[1]!s_val_pb_lf($A1251,$B$1)</f>
        <v>0.62785553932189897</v>
      </c>
      <c r="L1251">
        <f>[1]!s_val_dividendyield2($A1251,$B$1)</f>
        <v>4.2471042471042502</v>
      </c>
      <c r="M1251">
        <f>[1]!s_val_evtoebitda($A1251,$B$1)</f>
        <v>6.5871457134110596</v>
      </c>
      <c r="N1251">
        <f>[1]!s_risk_betar24($A1251,$B$1)</f>
        <v>0.40500000119209301</v>
      </c>
      <c r="O1251">
        <f>[1]!s_profitnotice_changeratio($A1251,$B$1)</f>
        <v>0</v>
      </c>
      <c r="P1251">
        <f>IFERROR([1]!i_pq_pctchange($A1251,TEXT(DATE(YEAR($B$1),1,1),"yyyy-mm-dd"),$B$1),"")</f>
        <v>0.38759689922478502</v>
      </c>
      <c r="Q1251">
        <f>[1]!s_west_netprofit($A1251,YEAR($B$1),$B$1,180)</f>
        <v>7590954545</v>
      </c>
      <c r="R1251">
        <f>[1]!s_west_eps($A1251,YEAR($B$1),$B$1,180)</f>
        <v>0.37680000066757202</v>
      </c>
      <c r="S1251">
        <f>[1]!s_west_instnum_np($A1251,YEAR($B$1),$B$1,180)</f>
        <v>11</v>
      </c>
      <c r="T1251">
        <f>[1]!s_west_stdnetprofit($A1251,YEAR($B$1),$B$1,180)</f>
        <v>630696567</v>
      </c>
      <c r="U1251">
        <f>[1]!s_west_mediannetprofit($A1251,YEAR($B$1),$B$1,180)</f>
        <v>7669000000</v>
      </c>
      <c r="V1251">
        <f>[1]!s_west_maxnetprofit($A1251,YEAR($B$1),$B$1,180)</f>
        <v>8600000000</v>
      </c>
      <c r="W1251">
        <f>[1]!s_west_minnetprofit($A1251,YEAR($B$1),$B$1,180)</f>
        <v>6574000000</v>
      </c>
      <c r="X1251">
        <f>[1]!s_west_netprofit($A1251,YEAR($B$1)+1,$B$1,180)</f>
        <v>8258578182</v>
      </c>
      <c r="Y1251">
        <f>[1]!s_west_eps($A1251,YEAR($B$1)+1,$B$1,180)</f>
        <v>0.40990000963211098</v>
      </c>
      <c r="Z1251">
        <f>[1]!s_west_instnum_np($A1251,YEAR($B$1)+1,$B$1,180)</f>
        <v>11</v>
      </c>
      <c r="AA1251">
        <f>[1]!s_west_stdnetprofit($A1251,YEAR($B$1)+1,$B$1,180)</f>
        <v>919722500</v>
      </c>
      <c r="AB1251">
        <f>[1]!s_west_mediannetprofit($A1251,YEAR($B$1)+1,$B$1,180)</f>
        <v>8089000000</v>
      </c>
      <c r="AC1251">
        <f>[1]!s_west_maxnetprofit($A1251,YEAR($B$1)+1,$B$1,180)</f>
        <v>10076590000</v>
      </c>
      <c r="AD1251">
        <f>[1]!s_west_minnetprofit($A1251,YEAR($B$1)+1,$B$1,180)</f>
        <v>7087000000</v>
      </c>
      <c r="AE1251">
        <f>[1]!s_west_avgroe($A1251,YEAR($B$1),$B$1,180)</f>
        <v>4.5008997917175302</v>
      </c>
      <c r="AF1251">
        <f>IFERROR([1]!s_info_indexweight($A1251,$B$1,"000016.SH"),"")</f>
        <v>0</v>
      </c>
      <c r="AG1251">
        <f>IFERROR([1]!s_info_indexweight($A1251,$B$1,"000300.SH"),"")</f>
        <v>0.23860000000000001</v>
      </c>
      <c r="AH1251">
        <f>IFERROR([1]!s_info_indexweight($A1251,$B$1,"000905.SH"),"")</f>
        <v>0</v>
      </c>
      <c r="AI1251">
        <f>IFERROR([1]!s_info_indexweight($A1251,$B$1,"000852.SH"),"")</f>
        <v>0</v>
      </c>
    </row>
    <row r="1252" spans="1:35">
      <c r="A1252" t="s">
        <v>1284</v>
      </c>
      <c r="B1252">
        <f>[1]!s_dq_close($A1252,$B$1,3)</f>
        <v>11.26</v>
      </c>
      <c r="C1252">
        <f>[1]!s_dq_volume($A1252,$B$1)</f>
        <v>47100499</v>
      </c>
      <c r="D1252">
        <f>[1]!s_dq_amount($A1252,$B$1)</f>
        <v>531264245</v>
      </c>
      <c r="E1252">
        <f>[1]!s_dq_turn($A1252,$B$1)</f>
        <v>0.38096204814228002</v>
      </c>
      <c r="F1252">
        <f>[1]!S_VAL_MV($A1252,$B$1)</f>
        <v>139213767178.70001</v>
      </c>
      <c r="G1252">
        <f>[1]!s_val_ev($A1252,$B$1)</f>
        <v>139213767178.70001</v>
      </c>
      <c r="H1252">
        <f>[1]!s_val_ev1($A1252,$B$1)</f>
        <v>3021440568178.7002</v>
      </c>
      <c r="I1252">
        <f>IFERROR([1]!s_mq_amount($A1252,$B$1),"")</f>
        <v>1409707107</v>
      </c>
      <c r="J1252">
        <f>[1]!s_val_pe_ttm($A1252,$B$1)</f>
        <v>6.2431597709655797</v>
      </c>
      <c r="K1252">
        <f>[1]!s_val_pb_lf($A1252,$B$1)</f>
        <v>0.73992013931274403</v>
      </c>
      <c r="L1252">
        <f>[1]!s_val_dividendyield2($A1252,$B$1)</f>
        <v>4.40317829659769</v>
      </c>
      <c r="M1252">
        <f>[1]!s_val_evtoebitda($A1252,$B$1)</f>
        <v>0</v>
      </c>
      <c r="N1252">
        <f>[1]!s_risk_betar24($A1252,$B$1)</f>
        <v>0.27469998598098799</v>
      </c>
      <c r="O1252">
        <f>[1]!s_profitnotice_changeratio($A1252,$B$1)</f>
        <v>0</v>
      </c>
      <c r="P1252">
        <f>IFERROR([1]!i_pq_pctchange($A1252,TEXT(DATE(YEAR($B$1),1,1),"yyyy-mm-dd"),$B$1),"")</f>
        <v>-1.4873140857392799</v>
      </c>
      <c r="Q1252">
        <f>[1]!s_west_netprofit($A1252,YEAR($B$1),$B$1,180)</f>
        <v>23583760000</v>
      </c>
      <c r="R1252">
        <f>[1]!s_west_eps($A1252,YEAR($B$1),$B$1,180)</f>
        <v>1.9075000286102299</v>
      </c>
      <c r="S1252">
        <f>[1]!s_west_instnum_np($A1252,YEAR($B$1),$B$1,180)</f>
        <v>10</v>
      </c>
      <c r="T1252">
        <f>[1]!s_west_stdnetprofit($A1252,YEAR($B$1),$B$1,180)</f>
        <v>603390714</v>
      </c>
      <c r="U1252">
        <f>[1]!s_west_mediannetprofit($A1252,YEAR($B$1),$B$1,180)</f>
        <v>23690500000</v>
      </c>
      <c r="V1252">
        <f>[1]!s_west_maxnetprofit($A1252,YEAR($B$1),$B$1,180)</f>
        <v>24418000000</v>
      </c>
      <c r="W1252">
        <f>[1]!s_west_minnetprofit($A1252,YEAR($B$1),$B$1,180)</f>
        <v>22531000000</v>
      </c>
      <c r="X1252">
        <f>[1]!s_west_netprofit($A1252,YEAR($B$1)+1,$B$1,180)</f>
        <v>25778510000</v>
      </c>
      <c r="Y1252">
        <f>[1]!s_west_eps($A1252,YEAR($B$1)+1,$B$1,180)</f>
        <v>2.08500003814697</v>
      </c>
      <c r="Z1252">
        <f>[1]!s_west_instnum_np($A1252,YEAR($B$1)+1,$B$1,180)</f>
        <v>10</v>
      </c>
      <c r="AA1252">
        <f>[1]!s_west_stdnetprofit($A1252,YEAR($B$1)+1,$B$1,180)</f>
        <v>884731686</v>
      </c>
      <c r="AB1252">
        <f>[1]!s_west_mediannetprofit($A1252,YEAR($B$1)+1,$B$1,180)</f>
        <v>25854000000</v>
      </c>
      <c r="AC1252">
        <f>[1]!s_west_maxnetprofit($A1252,YEAR($B$1)+1,$B$1,180)</f>
        <v>27164000000</v>
      </c>
      <c r="AD1252">
        <f>[1]!s_west_minnetprofit($A1252,YEAR($B$1)+1,$B$1,180)</f>
        <v>24457000000</v>
      </c>
      <c r="AE1252">
        <f>[1]!s_west_avgroe($A1252,YEAR($B$1),$B$1,180)</f>
        <v>11.5989999771118</v>
      </c>
      <c r="AF1252">
        <f>IFERROR([1]!s_info_indexweight($A1252,$B$1,"000016.SH"),"")</f>
        <v>0</v>
      </c>
      <c r="AG1252">
        <f>IFERROR([1]!s_info_indexweight($A1252,$B$1,"000300.SH"),"")</f>
        <v>0.26250000000000001</v>
      </c>
      <c r="AH1252">
        <f>IFERROR([1]!s_info_indexweight($A1252,$B$1,"000905.SH"),"")</f>
        <v>0</v>
      </c>
      <c r="AI1252">
        <f>IFERROR([1]!s_info_indexweight($A1252,$B$1,"000852.SH"),"")</f>
        <v>0</v>
      </c>
    </row>
    <row r="1253" spans="1:35">
      <c r="A1253" t="s">
        <v>1285</v>
      </c>
      <c r="B1253">
        <f>[1]!s_dq_close($A1253,$B$1,3)</f>
        <v>13.48</v>
      </c>
      <c r="C1253">
        <f>[1]!s_dq_volume($A1253,$B$1)</f>
        <v>145534151</v>
      </c>
      <c r="D1253">
        <f>[1]!s_dq_amount($A1253,$B$1)</f>
        <v>1950269645</v>
      </c>
      <c r="E1253">
        <f>[1]!s_dq_turn($A1253,$B$1)</f>
        <v>1.9204675004068099</v>
      </c>
      <c r="F1253">
        <f>[1]!S_VAL_MV($A1253,$B$1)</f>
        <v>102152330542.72</v>
      </c>
      <c r="G1253">
        <f>[1]!s_val_ev($A1253,$B$1)</f>
        <v>102152330542.72</v>
      </c>
      <c r="H1253">
        <f>[1]!s_val_ev1($A1253,$B$1)</f>
        <v>139310059793.70001</v>
      </c>
      <c r="I1253">
        <f>IFERROR([1]!s_mq_amount($A1253,$B$1),"")</f>
        <v>3875088469</v>
      </c>
      <c r="J1253">
        <f>[1]!s_val_pe_ttm($A1253,$B$1)</f>
        <v>-14.7976341247559</v>
      </c>
      <c r="K1253">
        <f>[1]!s_val_pb_lf($A1253,$B$1)</f>
        <v>2.0239393711090101</v>
      </c>
      <c r="L1253">
        <f>[1]!s_val_dividendyield2($A1253,$B$1)</f>
        <v>0</v>
      </c>
      <c r="M1253">
        <f>[1]!s_val_evtoebitda($A1253,$B$1)</f>
        <v>63.333141363406</v>
      </c>
      <c r="N1253">
        <f>[1]!s_risk_betar24($A1253,$B$1)</f>
        <v>1.5017999410629299</v>
      </c>
      <c r="O1253">
        <f>[1]!s_profitnotice_changeratio($A1253,$B$1)</f>
        <v>0</v>
      </c>
      <c r="P1253">
        <f>IFERROR([1]!i_pq_pctchange($A1253,TEXT(DATE(YEAR($B$1),1,1),"yyyy-mm-dd"),$B$1),"")</f>
        <v>-25.934065934065899</v>
      </c>
      <c r="Q1253">
        <f>[1]!s_west_netprofit($A1253,YEAR($B$1),$B$1,180)</f>
        <v>-864027000</v>
      </c>
      <c r="R1253">
        <f>[1]!s_west_eps($A1253,YEAR($B$1),$B$1,180)</f>
        <v>-0.11400000005960501</v>
      </c>
      <c r="S1253">
        <f>[1]!s_west_instnum_np($A1253,YEAR($B$1),$B$1,180)</f>
        <v>10</v>
      </c>
      <c r="T1253">
        <f>[1]!s_west_stdnetprofit($A1253,YEAR($B$1),$B$1,180)</f>
        <v>2222926526</v>
      </c>
      <c r="U1253">
        <f>[1]!s_west_mediannetprofit($A1253,YEAR($B$1),$B$1,180)</f>
        <v>247420000</v>
      </c>
      <c r="V1253">
        <f>[1]!s_west_maxnetprofit($A1253,YEAR($B$1),$B$1,180)</f>
        <v>1905000000</v>
      </c>
      <c r="W1253">
        <f>[1]!s_west_minnetprofit($A1253,YEAR($B$1),$B$1,180)</f>
        <v>-4243716996</v>
      </c>
      <c r="X1253">
        <f>[1]!s_west_netprofit($A1253,YEAR($B$1)+1,$B$1,180)</f>
        <v>3177125902</v>
      </c>
      <c r="Y1253">
        <f>[1]!s_west_eps($A1253,YEAR($B$1)+1,$B$1,180)</f>
        <v>0.41929998993873602</v>
      </c>
      <c r="Z1253">
        <f>[1]!s_west_instnum_np($A1253,YEAR($B$1)+1,$B$1,180)</f>
        <v>10</v>
      </c>
      <c r="AA1253">
        <f>[1]!s_west_stdnetprofit($A1253,YEAR($B$1)+1,$B$1,180)</f>
        <v>1361474889</v>
      </c>
      <c r="AB1253">
        <f>[1]!s_west_mediannetprofit($A1253,YEAR($B$1)+1,$B$1,180)</f>
        <v>3644300000</v>
      </c>
      <c r="AC1253">
        <f>[1]!s_west_maxnetprofit($A1253,YEAR($B$1)+1,$B$1,180)</f>
        <v>5153084924</v>
      </c>
      <c r="AD1253">
        <f>[1]!s_west_minnetprofit($A1253,YEAR($B$1)+1,$B$1,180)</f>
        <v>196000000</v>
      </c>
      <c r="AE1253">
        <f>[1]!s_west_avgroe($A1253,YEAR($B$1),$B$1,180)</f>
        <v>-0.33439999818801902</v>
      </c>
      <c r="AF1253">
        <f>IFERROR([1]!s_info_indexweight($A1253,$B$1,"000016.SH"),"")</f>
        <v>0.93500000000000005</v>
      </c>
      <c r="AG1253">
        <f>IFERROR([1]!s_info_indexweight($A1253,$B$1,"000300.SH"),"")</f>
        <v>0.31359999999999999</v>
      </c>
      <c r="AH1253">
        <f>IFERROR([1]!s_info_indexweight($A1253,$B$1,"000905.SH"),"")</f>
        <v>0</v>
      </c>
      <c r="AI1253">
        <f>IFERROR([1]!s_info_indexweight($A1253,$B$1,"000852.SH"),"")</f>
        <v>0</v>
      </c>
    </row>
    <row r="1254" spans="1:35">
      <c r="A1254" t="s">
        <v>1286</v>
      </c>
      <c r="B1254">
        <f>[1]!s_dq_close($A1254,$B$1,3)</f>
        <v>4.93</v>
      </c>
      <c r="C1254">
        <f>[1]!s_dq_volume($A1254,$B$1)</f>
        <v>455508048</v>
      </c>
      <c r="D1254">
        <f>[1]!s_dq_amount($A1254,$B$1)</f>
        <v>2184406232</v>
      </c>
      <c r="E1254">
        <f>[1]!s_dq_turn($A1254,$B$1)</f>
        <v>7.5437740977248096</v>
      </c>
      <c r="F1254">
        <f>[1]!S_VAL_MV($A1254,$B$1)</f>
        <v>32264033658.619999</v>
      </c>
      <c r="G1254">
        <f>[1]!s_val_ev($A1254,$B$1)</f>
        <v>32264033658.619999</v>
      </c>
      <c r="H1254">
        <f>[1]!s_val_ev1($A1254,$B$1)</f>
        <v>56547267052.010002</v>
      </c>
      <c r="I1254">
        <f>IFERROR([1]!s_mq_amount($A1254,$B$1),"")</f>
        <v>4453250171</v>
      </c>
      <c r="J1254">
        <f>[1]!s_val_pe_ttm($A1254,$B$1)</f>
        <v>64.7998046875</v>
      </c>
      <c r="K1254">
        <f>[1]!s_val_pb_lf($A1254,$B$1)</f>
        <v>1.8117197751998899</v>
      </c>
      <c r="L1254">
        <f>[1]!s_val_dividendyield2($A1254,$B$1)</f>
        <v>2.1869659329582398</v>
      </c>
      <c r="M1254">
        <f>[1]!s_val_evtoebitda($A1254,$B$1)</f>
        <v>14.763236120231999</v>
      </c>
      <c r="N1254">
        <f>[1]!s_risk_betar24($A1254,$B$1)</f>
        <v>0.246700003743172</v>
      </c>
      <c r="O1254">
        <f>[1]!s_profitnotice_changeratio($A1254,$B$1)</f>
        <v>0</v>
      </c>
      <c r="P1254">
        <f>IFERROR([1]!i_pq_pctchange($A1254,TEXT(DATE(YEAR($B$1),1,1),"yyyy-mm-dd"),$B$1),"")</f>
        <v>67.118644067796595</v>
      </c>
      <c r="Q1254">
        <f>[1]!s_west_netprofit($A1254,YEAR($B$1),$B$1,180)</f>
        <v>679995000</v>
      </c>
      <c r="R1254">
        <f>[1]!s_west_eps($A1254,YEAR($B$1),$B$1,180)</f>
        <v>0.10390000045299499</v>
      </c>
      <c r="S1254">
        <f>[1]!s_west_instnum_np($A1254,YEAR($B$1),$B$1,180)</f>
        <v>2</v>
      </c>
      <c r="T1254">
        <f>[1]!s_west_stdnetprofit($A1254,YEAR($B$1),$B$1,180)</f>
        <v>25462915</v>
      </c>
      <c r="U1254">
        <f>[1]!s_west_mediannetprofit($A1254,YEAR($B$1),$B$1,180)</f>
        <v>679995000</v>
      </c>
      <c r="V1254">
        <f>[1]!s_west_maxnetprofit($A1254,YEAR($B$1),$B$1,180)</f>
        <v>698000000</v>
      </c>
      <c r="W1254">
        <f>[1]!s_west_minnetprofit($A1254,YEAR($B$1),$B$1,180)</f>
        <v>661990000</v>
      </c>
      <c r="X1254">
        <f>[1]!s_west_netprofit($A1254,YEAR($B$1)+1,$B$1,180)</f>
        <v>820405000</v>
      </c>
      <c r="Y1254">
        <f>[1]!s_west_eps($A1254,YEAR($B$1)+1,$B$1,180)</f>
        <v>0.12540000677108801</v>
      </c>
      <c r="Z1254">
        <f>[1]!s_west_instnum_np($A1254,YEAR($B$1)+1,$B$1,180)</f>
        <v>2</v>
      </c>
      <c r="AA1254">
        <f>[1]!s_west_stdnetprofit($A1254,YEAR($B$1)+1,$B$1,180)</f>
        <v>22054661</v>
      </c>
      <c r="AB1254">
        <f>[1]!s_west_mediannetprofit($A1254,YEAR($B$1)+1,$B$1,180)</f>
        <v>820405000</v>
      </c>
      <c r="AC1254">
        <f>[1]!s_west_maxnetprofit($A1254,YEAR($B$1)+1,$B$1,180)</f>
        <v>836000000</v>
      </c>
      <c r="AD1254">
        <f>[1]!s_west_minnetprofit($A1254,YEAR($B$1)+1,$B$1,180)</f>
        <v>804810000</v>
      </c>
      <c r="AE1254">
        <f>[1]!s_west_avgroe($A1254,YEAR($B$1),$B$1,180)</f>
        <v>3.8050000667571999</v>
      </c>
      <c r="AF1254">
        <f>IFERROR([1]!s_info_indexweight($A1254,$B$1,"000016.SH"),"")</f>
        <v>0</v>
      </c>
      <c r="AG1254">
        <f>IFERROR([1]!s_info_indexweight($A1254,$B$1,"000300.SH"),"")</f>
        <v>0</v>
      </c>
      <c r="AH1254">
        <f>IFERROR([1]!s_info_indexweight($A1254,$B$1,"000905.SH"),"")</f>
        <v>0.185</v>
      </c>
      <c r="AI1254">
        <f>IFERROR([1]!s_info_indexweight($A1254,$B$1,"000852.SH"),"")</f>
        <v>0</v>
      </c>
    </row>
    <row r="1255" spans="1:35">
      <c r="A1255" t="s">
        <v>1287</v>
      </c>
      <c r="B1255">
        <f>[1]!s_dq_close($A1255,$B$1,3)</f>
        <v>3.47</v>
      </c>
      <c r="C1255">
        <f>[1]!s_dq_volume($A1255,$B$1)</f>
        <v>73570714</v>
      </c>
      <c r="D1255">
        <f>[1]!s_dq_amount($A1255,$B$1)</f>
        <v>255912892</v>
      </c>
      <c r="E1255">
        <f>[1]!s_dq_turn($A1255,$B$1)</f>
        <v>0.37817027444451401</v>
      </c>
      <c r="F1255">
        <f>[1]!S_VAL_MV($A1255,$B$1)</f>
        <v>67506727744.529999</v>
      </c>
      <c r="G1255">
        <f>[1]!s_val_ev($A1255,$B$1)</f>
        <v>67506727744.529999</v>
      </c>
      <c r="H1255">
        <f>[1]!s_val_ev1($A1255,$B$1)</f>
        <v>86879160744.529999</v>
      </c>
      <c r="I1255">
        <f>IFERROR([1]!s_mq_amount($A1255,$B$1),"")</f>
        <v>574203821</v>
      </c>
      <c r="J1255">
        <f>[1]!s_val_pe_ttm($A1255,$B$1)</f>
        <v>13.073311805725099</v>
      </c>
      <c r="K1255">
        <f>[1]!s_val_pb_lf($A1255,$B$1)</f>
        <v>0.841633081436157</v>
      </c>
      <c r="L1255">
        <f>[1]!s_val_dividendyield2($A1255,$B$1)</f>
        <v>3.4582132564841501</v>
      </c>
      <c r="M1255">
        <f>[1]!s_val_evtoebitda($A1255,$B$1)</f>
        <v>6.9650728967429698</v>
      </c>
      <c r="N1255">
        <f>[1]!s_risk_betar24($A1255,$B$1)</f>
        <v>0.57010000944137595</v>
      </c>
      <c r="O1255">
        <f>[1]!s_profitnotice_changeratio($A1255,$B$1)</f>
        <v>0</v>
      </c>
      <c r="P1255">
        <f>IFERROR([1]!i_pq_pctchange($A1255,TEXT(DATE(YEAR($B$1),1,1),"yyyy-mm-dd"),$B$1),"")</f>
        <v>-1.96358050606747</v>
      </c>
      <c r="Q1255">
        <f>[1]!s_west_netprofit($A1255,YEAR($B$1),$B$1,180)</f>
        <v>0</v>
      </c>
      <c r="R1255">
        <f>[1]!s_west_eps($A1255,YEAR($B$1),$B$1,180)</f>
        <v>0</v>
      </c>
      <c r="S1255">
        <f>[1]!s_west_instnum_np($A1255,YEAR($B$1),$B$1,180)</f>
        <v>0</v>
      </c>
      <c r="T1255">
        <f>[1]!s_west_stdnetprofit($A1255,YEAR($B$1),$B$1,180)</f>
        <v>0</v>
      </c>
      <c r="U1255">
        <f>[1]!s_west_mediannetprofit($A1255,YEAR($B$1),$B$1,180)</f>
        <v>0</v>
      </c>
      <c r="V1255">
        <f>[1]!s_west_maxnetprofit($A1255,YEAR($B$1),$B$1,180)</f>
        <v>0</v>
      </c>
      <c r="W1255">
        <f>[1]!s_west_minnetprofit($A1255,YEAR($B$1),$B$1,180)</f>
        <v>0</v>
      </c>
      <c r="X1255">
        <f>[1]!s_west_netprofit($A1255,YEAR($B$1)+1,$B$1,180)</f>
        <v>0</v>
      </c>
      <c r="Y1255">
        <f>[1]!s_west_eps($A1255,YEAR($B$1)+1,$B$1,180)</f>
        <v>0</v>
      </c>
      <c r="Z1255">
        <f>[1]!s_west_instnum_np($A1255,YEAR($B$1)+1,$B$1,180)</f>
        <v>0</v>
      </c>
      <c r="AA1255">
        <f>[1]!s_west_stdnetprofit($A1255,YEAR($B$1)+1,$B$1,180)</f>
        <v>0</v>
      </c>
      <c r="AB1255">
        <f>[1]!s_west_mediannetprofit($A1255,YEAR($B$1)+1,$B$1,180)</f>
        <v>0</v>
      </c>
      <c r="AC1255">
        <f>[1]!s_west_maxnetprofit($A1255,YEAR($B$1)+1,$B$1,180)</f>
        <v>0</v>
      </c>
      <c r="AD1255">
        <f>[1]!s_west_minnetprofit($A1255,YEAR($B$1)+1,$B$1,180)</f>
        <v>0</v>
      </c>
      <c r="AE1255">
        <f>[1]!s_west_avgroe($A1255,YEAR($B$1),$B$1,180)</f>
        <v>0</v>
      </c>
      <c r="AF1255">
        <f>IFERROR([1]!s_info_indexweight($A1255,$B$1,"000016.SH"),"")</f>
        <v>0</v>
      </c>
      <c r="AG1255">
        <f>IFERROR([1]!s_info_indexweight($A1255,$B$1,"000300.SH"),"")</f>
        <v>5.16E-2</v>
      </c>
      <c r="AH1255">
        <f>IFERROR([1]!s_info_indexweight($A1255,$B$1,"000905.SH"),"")</f>
        <v>0</v>
      </c>
      <c r="AI1255">
        <f>IFERROR([1]!s_info_indexweight($A1255,$B$1,"000852.SH"),"")</f>
        <v>0</v>
      </c>
    </row>
    <row r="1256" spans="1:35">
      <c r="A1256" t="s">
        <v>1288</v>
      </c>
      <c r="B1256">
        <f>[1]!s_dq_close($A1256,$B$1,3)</f>
        <v>7.17</v>
      </c>
      <c r="C1256">
        <f>[1]!s_dq_volume($A1256,$B$1)</f>
        <v>10290400</v>
      </c>
      <c r="D1256">
        <f>[1]!s_dq_amount($A1256,$B$1)</f>
        <v>74566717</v>
      </c>
      <c r="E1256">
        <f>[1]!s_dq_turn($A1256,$B$1)</f>
        <v>0.49309502132349398</v>
      </c>
      <c r="F1256">
        <f>[1]!S_VAL_MV($A1256,$B$1)</f>
        <v>14963073000</v>
      </c>
      <c r="G1256">
        <f>[1]!s_val_ev($A1256,$B$1)</f>
        <v>14963073000</v>
      </c>
      <c r="H1256">
        <f>[1]!s_val_ev1($A1256,$B$1)</f>
        <v>15204713415.459999</v>
      </c>
      <c r="I1256">
        <f>IFERROR([1]!s_mq_amount($A1256,$B$1),"")</f>
        <v>164277224</v>
      </c>
      <c r="J1256">
        <f>[1]!s_val_pe_ttm($A1256,$B$1)</f>
        <v>12.690886497497599</v>
      </c>
      <c r="K1256">
        <f>[1]!s_val_pb_lf($A1256,$B$1)</f>
        <v>0.95227557420730602</v>
      </c>
      <c r="L1256">
        <f>[1]!s_val_dividendyield2($A1256,$B$1)</f>
        <v>0.836820083682008</v>
      </c>
      <c r="M1256">
        <f>[1]!s_val_evtoebitda($A1256,$B$1)</f>
        <v>7.8450544391206698</v>
      </c>
      <c r="N1256">
        <f>[1]!s_risk_betar24($A1256,$B$1)</f>
        <v>0.32440000772476202</v>
      </c>
      <c r="O1256">
        <f>[1]!s_profitnotice_changeratio($A1256,$B$1)</f>
        <v>0</v>
      </c>
      <c r="P1256">
        <f>IFERROR([1]!i_pq_pctchange($A1256,TEXT(DATE(YEAR($B$1),1,1),"yyyy-mm-dd"),$B$1),"")</f>
        <v>-17.0138888888889</v>
      </c>
      <c r="Q1256">
        <f>[1]!s_west_netprofit($A1256,YEAR($B$1),$B$1,180)</f>
        <v>1315000000</v>
      </c>
      <c r="R1256">
        <f>[1]!s_west_eps($A1256,YEAR($B$1),$B$1,180)</f>
        <v>0.63010001182556197</v>
      </c>
      <c r="S1256">
        <f>[1]!s_west_instnum_np($A1256,YEAR($B$1),$B$1,180)</f>
        <v>1</v>
      </c>
      <c r="T1256">
        <f>[1]!s_west_stdnetprofit($A1256,YEAR($B$1),$B$1,180)</f>
        <v>0</v>
      </c>
      <c r="U1256">
        <f>[1]!s_west_mediannetprofit($A1256,YEAR($B$1),$B$1,180)</f>
        <v>1315000000</v>
      </c>
      <c r="V1256">
        <f>[1]!s_west_maxnetprofit($A1256,YEAR($B$1),$B$1,180)</f>
        <v>1315000000</v>
      </c>
      <c r="W1256">
        <f>[1]!s_west_minnetprofit($A1256,YEAR($B$1),$B$1,180)</f>
        <v>1315000000</v>
      </c>
      <c r="X1256">
        <f>[1]!s_west_netprofit($A1256,YEAR($B$1)+1,$B$1,180)</f>
        <v>1484000000</v>
      </c>
      <c r="Y1256">
        <f>[1]!s_west_eps($A1256,YEAR($B$1)+1,$B$1,180)</f>
        <v>0.71109998226165805</v>
      </c>
      <c r="Z1256">
        <f>[1]!s_west_instnum_np($A1256,YEAR($B$1)+1,$B$1,180)</f>
        <v>1</v>
      </c>
      <c r="AA1256">
        <f>[1]!s_west_stdnetprofit($A1256,YEAR($B$1)+1,$B$1,180)</f>
        <v>0</v>
      </c>
      <c r="AB1256">
        <f>[1]!s_west_mediannetprofit($A1256,YEAR($B$1)+1,$B$1,180)</f>
        <v>1484000000</v>
      </c>
      <c r="AC1256">
        <f>[1]!s_west_maxnetprofit($A1256,YEAR($B$1)+1,$B$1,180)</f>
        <v>1484000000</v>
      </c>
      <c r="AD1256">
        <f>[1]!s_west_minnetprofit($A1256,YEAR($B$1)+1,$B$1,180)</f>
        <v>1484000000</v>
      </c>
      <c r="AE1256">
        <f>[1]!s_west_avgroe($A1256,YEAR($B$1),$B$1,180)</f>
        <v>8.1999998092651403</v>
      </c>
      <c r="AF1256">
        <f>IFERROR([1]!s_info_indexweight($A1256,$B$1,"000016.SH"),"")</f>
        <v>0</v>
      </c>
      <c r="AG1256">
        <f>IFERROR([1]!s_info_indexweight($A1256,$B$1,"000300.SH"),"")</f>
        <v>0</v>
      </c>
      <c r="AH1256">
        <f>IFERROR([1]!s_info_indexweight($A1256,$B$1,"000905.SH"),"")</f>
        <v>4.2999999999999997E-2</v>
      </c>
      <c r="AI1256">
        <f>IFERROR([1]!s_info_indexweight($A1256,$B$1,"000852.SH"),"")</f>
        <v>0</v>
      </c>
    </row>
    <row r="1257" spans="1:35">
      <c r="A1257" t="s">
        <v>1289</v>
      </c>
      <c r="B1257">
        <f>[1]!s_dq_close($A1257,$B$1,3)</f>
        <v>25.09</v>
      </c>
      <c r="C1257">
        <f>[1]!s_dq_volume($A1257,$B$1)</f>
        <v>21555109</v>
      </c>
      <c r="D1257">
        <f>[1]!s_dq_amount($A1257,$B$1)</f>
        <v>535863304</v>
      </c>
      <c r="E1257">
        <f>[1]!s_dq_turn($A1257,$B$1)</f>
        <v>2.62878500166845</v>
      </c>
      <c r="F1257">
        <f>[1]!S_VAL_MV($A1257,$B$1)</f>
        <v>20572914272.82</v>
      </c>
      <c r="G1257">
        <f>[1]!s_val_ev($A1257,$B$1)</f>
        <v>20572914272.82</v>
      </c>
      <c r="H1257">
        <f>[1]!s_val_ev1($A1257,$B$1)</f>
        <v>22188392858.540001</v>
      </c>
      <c r="I1257">
        <f>IFERROR([1]!s_mq_amount($A1257,$B$1),"")</f>
        <v>945928678</v>
      </c>
      <c r="J1257">
        <f>[1]!s_val_pe_ttm($A1257,$B$1)</f>
        <v>24.044111251831101</v>
      </c>
      <c r="K1257">
        <f>[1]!s_val_pb_lf($A1257,$B$1)</f>
        <v>4.7842683792114302</v>
      </c>
      <c r="L1257">
        <f>[1]!s_val_dividendyield2($A1257,$B$1)</f>
        <v>0.15942606616181701</v>
      </c>
      <c r="M1257">
        <f>[1]!s_val_evtoebitda($A1257,$B$1)</f>
        <v>14.3905812186891</v>
      </c>
      <c r="N1257">
        <f>[1]!s_risk_betar24($A1257,$B$1)</f>
        <v>1.7648999691009499</v>
      </c>
      <c r="O1257">
        <f>[1]!s_profitnotice_changeratio($A1257,$B$1)</f>
        <v>0</v>
      </c>
      <c r="P1257">
        <f>IFERROR([1]!i_pq_pctchange($A1257,TEXT(DATE(YEAR($B$1),1,1),"yyyy-mm-dd"),$B$1),"")</f>
        <v>-6.58972449739389</v>
      </c>
      <c r="Q1257">
        <f>[1]!s_west_netprofit($A1257,YEAR($B$1),$B$1,180)</f>
        <v>1214000000</v>
      </c>
      <c r="R1257">
        <f>[1]!s_west_eps($A1257,YEAR($B$1),$B$1,180)</f>
        <v>1.4805999994278001</v>
      </c>
      <c r="S1257">
        <f>[1]!s_west_instnum_np($A1257,YEAR($B$1),$B$1,180)</f>
        <v>1</v>
      </c>
      <c r="T1257">
        <f>[1]!s_west_stdnetprofit($A1257,YEAR($B$1),$B$1,180)</f>
        <v>0</v>
      </c>
      <c r="U1257">
        <f>[1]!s_west_mediannetprofit($A1257,YEAR($B$1),$B$1,180)</f>
        <v>1214000000</v>
      </c>
      <c r="V1257">
        <f>[1]!s_west_maxnetprofit($A1257,YEAR($B$1),$B$1,180)</f>
        <v>1214000000</v>
      </c>
      <c r="W1257">
        <f>[1]!s_west_minnetprofit($A1257,YEAR($B$1),$B$1,180)</f>
        <v>1214000000</v>
      </c>
      <c r="X1257">
        <f>[1]!s_west_netprofit($A1257,YEAR($B$1)+1,$B$1,180)</f>
        <v>1683000000</v>
      </c>
      <c r="Y1257">
        <f>[1]!s_west_eps($A1257,YEAR($B$1)+1,$B$1,180)</f>
        <v>2.0525000095367401</v>
      </c>
      <c r="Z1257">
        <f>[1]!s_west_instnum_np($A1257,YEAR($B$1)+1,$B$1,180)</f>
        <v>1</v>
      </c>
      <c r="AA1257">
        <f>[1]!s_west_stdnetprofit($A1257,YEAR($B$1)+1,$B$1,180)</f>
        <v>0</v>
      </c>
      <c r="AB1257">
        <f>[1]!s_west_mediannetprofit($A1257,YEAR($B$1)+1,$B$1,180)</f>
        <v>1683000000</v>
      </c>
      <c r="AC1257">
        <f>[1]!s_west_maxnetprofit($A1257,YEAR($B$1)+1,$B$1,180)</f>
        <v>1683000000</v>
      </c>
      <c r="AD1257">
        <f>[1]!s_west_minnetprofit($A1257,YEAR($B$1)+1,$B$1,180)</f>
        <v>1683000000</v>
      </c>
      <c r="AE1257">
        <f>[1]!s_west_avgroe($A1257,YEAR($B$1),$B$1,180)</f>
        <v>23.399999618530298</v>
      </c>
      <c r="AF1257">
        <f>IFERROR([1]!s_info_indexweight($A1257,$B$1,"000016.SH"),"")</f>
        <v>0</v>
      </c>
      <c r="AG1257">
        <f>IFERROR([1]!s_info_indexweight($A1257,$B$1,"000300.SH"),"")</f>
        <v>0</v>
      </c>
      <c r="AH1257">
        <f>IFERROR([1]!s_info_indexweight($A1257,$B$1,"000905.SH"),"")</f>
        <v>0</v>
      </c>
      <c r="AI1257">
        <f>IFERROR([1]!s_info_indexweight($A1257,$B$1,"000852.SH"),"")</f>
        <v>0.17299999999999999</v>
      </c>
    </row>
    <row r="1258" spans="1:35">
      <c r="A1258" t="s">
        <v>1290</v>
      </c>
      <c r="B1258">
        <f>[1]!s_dq_close($A1258,$B$1,3)</f>
        <v>47.35</v>
      </c>
      <c r="C1258">
        <f>[1]!s_dq_volume($A1258,$B$1)</f>
        <v>10687304</v>
      </c>
      <c r="D1258">
        <f>[1]!s_dq_amount($A1258,$B$1)</f>
        <v>504203048</v>
      </c>
      <c r="E1258">
        <f>[1]!s_dq_turn($A1258,$B$1)</f>
        <v>1.0923989458755301</v>
      </c>
      <c r="F1258">
        <f>[1]!S_VAL_MV($A1258,$B$1)</f>
        <v>46324087579.050003</v>
      </c>
      <c r="G1258">
        <f>[1]!s_val_ev($A1258,$B$1)</f>
        <v>46324087579.050003</v>
      </c>
      <c r="H1258">
        <f>[1]!s_val_ev1($A1258,$B$1)</f>
        <v>68518531340.050003</v>
      </c>
      <c r="I1258">
        <f>IFERROR([1]!s_mq_amount($A1258,$B$1),"")</f>
        <v>892478049</v>
      </c>
      <c r="J1258">
        <f>[1]!s_val_pe_ttm($A1258,$B$1)</f>
        <v>17.660081863403299</v>
      </c>
      <c r="K1258">
        <f>[1]!s_val_pb_lf($A1258,$B$1)</f>
        <v>2.4850223064422599</v>
      </c>
      <c r="L1258">
        <f>[1]!s_val_dividendyield2($A1258,$B$1)</f>
        <v>2.62437456490736</v>
      </c>
      <c r="M1258">
        <f>[1]!s_val_evtoebitda($A1258,$B$1)</f>
        <v>10.7091368944726</v>
      </c>
      <c r="N1258">
        <f>[1]!s_risk_betar24($A1258,$B$1)</f>
        <v>1.10710000991821</v>
      </c>
      <c r="O1258">
        <f>[1]!s_profitnotice_changeratio($A1258,$B$1)</f>
        <v>0</v>
      </c>
      <c r="P1258">
        <f>IFERROR([1]!i_pq_pctchange($A1258,TEXT(DATE(YEAR($B$1),1,1),"yyyy-mm-dd"),$B$1),"")</f>
        <v>-20.4201680672269</v>
      </c>
      <c r="Q1258">
        <f>[1]!s_west_netprofit($A1258,YEAR($B$1),$B$1,180)</f>
        <v>2269250588</v>
      </c>
      <c r="R1258">
        <f>[1]!s_west_eps($A1258,YEAR($B$1),$B$1,180)</f>
        <v>2.3194999694824201</v>
      </c>
      <c r="S1258">
        <f>[1]!s_west_instnum_np($A1258,YEAR($B$1),$B$1,180)</f>
        <v>17</v>
      </c>
      <c r="T1258">
        <f>[1]!s_west_stdnetprofit($A1258,YEAR($B$1),$B$1,180)</f>
        <v>469090871</v>
      </c>
      <c r="U1258">
        <f>[1]!s_west_mediannetprofit($A1258,YEAR($B$1),$B$1,180)</f>
        <v>2130000000</v>
      </c>
      <c r="V1258">
        <f>[1]!s_west_maxnetprofit($A1258,YEAR($B$1),$B$1,180)</f>
        <v>3013000000</v>
      </c>
      <c r="W1258">
        <f>[1]!s_west_minnetprofit($A1258,YEAR($B$1),$B$1,180)</f>
        <v>1643000000</v>
      </c>
      <c r="X1258">
        <f>[1]!s_west_netprofit($A1258,YEAR($B$1)+1,$B$1,180)</f>
        <v>3085341176</v>
      </c>
      <c r="Y1258">
        <f>[1]!s_west_eps($A1258,YEAR($B$1)+1,$B$1,180)</f>
        <v>3.1537001132965101</v>
      </c>
      <c r="Z1258">
        <f>[1]!s_west_instnum_np($A1258,YEAR($B$1)+1,$B$1,180)</f>
        <v>17</v>
      </c>
      <c r="AA1258">
        <f>[1]!s_west_stdnetprofit($A1258,YEAR($B$1)+1,$B$1,180)</f>
        <v>319682778</v>
      </c>
      <c r="AB1258">
        <f>[1]!s_west_mediannetprofit($A1258,YEAR($B$1)+1,$B$1,180)</f>
        <v>3019000000</v>
      </c>
      <c r="AC1258">
        <f>[1]!s_west_maxnetprofit($A1258,YEAR($B$1)+1,$B$1,180)</f>
        <v>3687000000</v>
      </c>
      <c r="AD1258">
        <f>[1]!s_west_minnetprofit($A1258,YEAR($B$1)+1,$B$1,180)</f>
        <v>2454000000</v>
      </c>
      <c r="AE1258">
        <f>[1]!s_west_avgroe($A1258,YEAR($B$1),$B$1,180)</f>
        <v>11.414999961853001</v>
      </c>
      <c r="AF1258">
        <f>IFERROR([1]!s_info_indexweight($A1258,$B$1,"000016.SH"),"")</f>
        <v>0</v>
      </c>
      <c r="AG1258">
        <f>IFERROR([1]!s_info_indexweight($A1258,$B$1,"000300.SH"),"")</f>
        <v>8.9499999999999996E-2</v>
      </c>
      <c r="AH1258">
        <f>IFERROR([1]!s_info_indexweight($A1258,$B$1,"000905.SH"),"")</f>
        <v>0</v>
      </c>
      <c r="AI1258">
        <f>IFERROR([1]!s_info_indexweight($A1258,$B$1,"000852.SH"),"")</f>
        <v>0</v>
      </c>
    </row>
    <row r="1259" spans="1:35">
      <c r="A1259" t="s">
        <v>1291</v>
      </c>
      <c r="B1259">
        <f>[1]!s_dq_close($A1259,$B$1,3)</f>
        <v>8.2899999999999991</v>
      </c>
      <c r="C1259">
        <f>[1]!s_dq_volume($A1259,$B$1)</f>
        <v>6981000</v>
      </c>
      <c r="D1259">
        <f>[1]!s_dq_amount($A1259,$B$1)</f>
        <v>58304353</v>
      </c>
      <c r="E1259">
        <f>[1]!s_dq_turn($A1259,$B$1)</f>
        <v>0.53345729614434501</v>
      </c>
      <c r="F1259">
        <f>[1]!S_VAL_MV($A1259,$B$1)</f>
        <v>10848570338.860001</v>
      </c>
      <c r="G1259">
        <f>[1]!s_val_ev($A1259,$B$1)</f>
        <v>10848570338.860001</v>
      </c>
      <c r="H1259">
        <f>[1]!s_val_ev1($A1259,$B$1)</f>
        <v>11801541935.5</v>
      </c>
      <c r="I1259">
        <f>IFERROR([1]!s_mq_amount($A1259,$B$1),"")</f>
        <v>141499142</v>
      </c>
      <c r="J1259">
        <f>[1]!s_val_pe_ttm($A1259,$B$1)</f>
        <v>17.537408828735401</v>
      </c>
      <c r="K1259">
        <f>[1]!s_val_pb_lf($A1259,$B$1)</f>
        <v>1.7278072834014899</v>
      </c>
      <c r="L1259">
        <f>[1]!s_val_dividendyield2($A1259,$B$1)</f>
        <v>2.58142340168878</v>
      </c>
      <c r="M1259">
        <f>[1]!s_val_evtoebitda($A1259,$B$1)</f>
        <v>8.5659703207558593</v>
      </c>
      <c r="N1259">
        <f>[1]!s_risk_betar24($A1259,$B$1)</f>
        <v>1.0592999458312999</v>
      </c>
      <c r="O1259">
        <f>[1]!s_profitnotice_changeratio($A1259,$B$1)</f>
        <v>0</v>
      </c>
      <c r="P1259">
        <f>IFERROR([1]!i_pq_pctchange($A1259,TEXT(DATE(YEAR($B$1),1,1),"yyyy-mm-dd"),$B$1),"")</f>
        <v>-9.5965103598691393</v>
      </c>
      <c r="Q1259">
        <f>[1]!s_west_netprofit($A1259,YEAR($B$1),$B$1,180)</f>
        <v>0</v>
      </c>
      <c r="R1259">
        <f>[1]!s_west_eps($A1259,YEAR($B$1),$B$1,180)</f>
        <v>0</v>
      </c>
      <c r="S1259">
        <f>[1]!s_west_instnum_np($A1259,YEAR($B$1),$B$1,180)</f>
        <v>0</v>
      </c>
      <c r="T1259">
        <f>[1]!s_west_stdnetprofit($A1259,YEAR($B$1),$B$1,180)</f>
        <v>0</v>
      </c>
      <c r="U1259">
        <f>[1]!s_west_mediannetprofit($A1259,YEAR($B$1),$B$1,180)</f>
        <v>0</v>
      </c>
      <c r="V1259">
        <f>[1]!s_west_maxnetprofit($A1259,YEAR($B$1),$B$1,180)</f>
        <v>0</v>
      </c>
      <c r="W1259">
        <f>[1]!s_west_minnetprofit($A1259,YEAR($B$1),$B$1,180)</f>
        <v>0</v>
      </c>
      <c r="X1259">
        <f>[1]!s_west_netprofit($A1259,YEAR($B$1)+1,$B$1,180)</f>
        <v>0</v>
      </c>
      <c r="Y1259">
        <f>[1]!s_west_eps($A1259,YEAR($B$1)+1,$B$1,180)</f>
        <v>0</v>
      </c>
      <c r="Z1259">
        <f>[1]!s_west_instnum_np($A1259,YEAR($B$1)+1,$B$1,180)</f>
        <v>0</v>
      </c>
      <c r="AA1259">
        <f>[1]!s_west_stdnetprofit($A1259,YEAR($B$1)+1,$B$1,180)</f>
        <v>0</v>
      </c>
      <c r="AB1259">
        <f>[1]!s_west_mediannetprofit($A1259,YEAR($B$1)+1,$B$1,180)</f>
        <v>0</v>
      </c>
      <c r="AC1259">
        <f>[1]!s_west_maxnetprofit($A1259,YEAR($B$1)+1,$B$1,180)</f>
        <v>0</v>
      </c>
      <c r="AD1259">
        <f>[1]!s_west_minnetprofit($A1259,YEAR($B$1)+1,$B$1,180)</f>
        <v>0</v>
      </c>
      <c r="AE1259">
        <f>[1]!s_west_avgroe($A1259,YEAR($B$1),$B$1,180)</f>
        <v>0</v>
      </c>
      <c r="AF1259">
        <f>IFERROR([1]!s_info_indexweight($A1259,$B$1,"000016.SH"),"")</f>
        <v>0</v>
      </c>
      <c r="AG1259">
        <f>IFERROR([1]!s_info_indexweight($A1259,$B$1,"000300.SH"),"")</f>
        <v>0</v>
      </c>
      <c r="AH1259">
        <f>IFERROR([1]!s_info_indexweight($A1259,$B$1,"000905.SH"),"")</f>
        <v>0</v>
      </c>
      <c r="AI1259">
        <f>IFERROR([1]!s_info_indexweight($A1259,$B$1,"000852.SH"),"")</f>
        <v>2.3E-2</v>
      </c>
    </row>
    <row r="1260" spans="1:35">
      <c r="A1260" t="s">
        <v>1292</v>
      </c>
      <c r="B1260">
        <f>[1]!s_dq_close($A1260,$B$1,3)</f>
        <v>15</v>
      </c>
      <c r="C1260">
        <f>[1]!s_dq_volume($A1260,$B$1)</f>
        <v>8105900</v>
      </c>
      <c r="D1260">
        <f>[1]!s_dq_amount($A1260,$B$1)</f>
        <v>121541076</v>
      </c>
      <c r="E1260">
        <f>[1]!s_dq_turn($A1260,$B$1)</f>
        <v>3.3774583333333301</v>
      </c>
      <c r="F1260">
        <f>[1]!S_VAL_MV($A1260,$B$1)</f>
        <v>13500000000</v>
      </c>
      <c r="G1260">
        <f>[1]!s_val_ev($A1260,$B$1)</f>
        <v>13500000000</v>
      </c>
      <c r="H1260">
        <f>[1]!s_val_ev1($A1260,$B$1)</f>
        <v>25058933940.720001</v>
      </c>
      <c r="I1260">
        <f>IFERROR([1]!s_mq_amount($A1260,$B$1),"")</f>
        <v>225896574</v>
      </c>
      <c r="J1260">
        <f>[1]!s_val_pe_ttm($A1260,$B$1)</f>
        <v>14.9785203933716</v>
      </c>
      <c r="K1260">
        <f>[1]!s_val_pb_lf($A1260,$B$1)</f>
        <v>1.2870289087295499</v>
      </c>
      <c r="L1260">
        <f>[1]!s_val_dividendyield2($A1260,$B$1)</f>
        <v>4.2</v>
      </c>
      <c r="M1260">
        <f>[1]!s_val_evtoebitda($A1260,$B$1)</f>
        <v>10.3329720144107</v>
      </c>
      <c r="N1260">
        <f>[1]!s_risk_betar24($A1260,$B$1)</f>
        <v>0.77480000257492099</v>
      </c>
      <c r="O1260">
        <f>[1]!s_profitnotice_changeratio($A1260,$B$1)</f>
        <v>0</v>
      </c>
      <c r="P1260">
        <f>IFERROR([1]!i_pq_pctchange($A1260,TEXT(DATE(YEAR($B$1),1,1),"yyyy-mm-dd"),$B$1),"")</f>
        <v>3.2553003438908301</v>
      </c>
      <c r="Q1260">
        <f>[1]!s_west_netprofit($A1260,YEAR($B$1),$B$1,180)</f>
        <v>977998333</v>
      </c>
      <c r="R1260">
        <f>[1]!s_west_eps($A1260,YEAR($B$1),$B$1,180)</f>
        <v>1.0866999626159699</v>
      </c>
      <c r="S1260">
        <f>[1]!s_west_instnum_np($A1260,YEAR($B$1),$B$1,180)</f>
        <v>6</v>
      </c>
      <c r="T1260">
        <f>[1]!s_west_stdnetprofit($A1260,YEAR($B$1),$B$1,180)</f>
        <v>17641429</v>
      </c>
      <c r="U1260">
        <f>[1]!s_west_mediannetprofit($A1260,YEAR($B$1),$B$1,180)</f>
        <v>973995000</v>
      </c>
      <c r="V1260">
        <f>[1]!s_west_maxnetprofit($A1260,YEAR($B$1),$B$1,180)</f>
        <v>1011000000</v>
      </c>
      <c r="W1260">
        <f>[1]!s_west_minnetprofit($A1260,YEAR($B$1),$B$1,180)</f>
        <v>960000000</v>
      </c>
      <c r="X1260">
        <f>[1]!s_west_netprofit($A1260,YEAR($B$1)+1,$B$1,180)</f>
        <v>1077333333</v>
      </c>
      <c r="Y1260">
        <f>[1]!s_west_eps($A1260,YEAR($B$1)+1,$B$1,180)</f>
        <v>1.19700002670288</v>
      </c>
      <c r="Z1260">
        <f>[1]!s_west_instnum_np($A1260,YEAR($B$1)+1,$B$1,180)</f>
        <v>6</v>
      </c>
      <c r="AA1260">
        <f>[1]!s_west_stdnetprofit($A1260,YEAR($B$1)+1,$B$1,180)</f>
        <v>25594270</v>
      </c>
      <c r="AB1260">
        <f>[1]!s_west_mediannetprofit($A1260,YEAR($B$1)+1,$B$1,180)</f>
        <v>1079000000</v>
      </c>
      <c r="AC1260">
        <f>[1]!s_west_maxnetprofit($A1260,YEAR($B$1)+1,$B$1,180)</f>
        <v>1111000000</v>
      </c>
      <c r="AD1260">
        <f>[1]!s_west_minnetprofit($A1260,YEAR($B$1)+1,$B$1,180)</f>
        <v>1043000000</v>
      </c>
      <c r="AE1260">
        <f>[1]!s_west_avgroe($A1260,YEAR($B$1),$B$1,180)</f>
        <v>8.7049999237060494</v>
      </c>
      <c r="AF1260">
        <f>IFERROR([1]!s_info_indexweight($A1260,$B$1,"000016.SH"),"")</f>
        <v>0</v>
      </c>
      <c r="AG1260">
        <f>IFERROR([1]!s_info_indexweight($A1260,$B$1,"000300.SH"),"")</f>
        <v>0</v>
      </c>
      <c r="AH1260">
        <f>IFERROR([1]!s_info_indexweight($A1260,$B$1,"000905.SH"),"")</f>
        <v>0</v>
      </c>
      <c r="AI1260">
        <f>IFERROR([1]!s_info_indexweight($A1260,$B$1,"000852.SH"),"")</f>
        <v>4.2000000000000003E-2</v>
      </c>
    </row>
    <row r="1261" spans="1:35">
      <c r="A1261" t="s">
        <v>1293</v>
      </c>
      <c r="B1261">
        <f>[1]!s_dq_close($A1261,$B$1,3)</f>
        <v>12.91</v>
      </c>
      <c r="C1261">
        <f>[1]!s_dq_volume($A1261,$B$1)</f>
        <v>5635200</v>
      </c>
      <c r="D1261">
        <f>[1]!s_dq_amount($A1261,$B$1)</f>
        <v>73126720</v>
      </c>
      <c r="E1261">
        <f>[1]!s_dq_turn($A1261,$B$1)</f>
        <v>0.77014614934954495</v>
      </c>
      <c r="F1261">
        <f>[1]!S_VAL_MV($A1261,$B$1)</f>
        <v>14506260500.25</v>
      </c>
      <c r="G1261">
        <f>[1]!s_val_ev($A1261,$B$1)</f>
        <v>12351464369.674</v>
      </c>
      <c r="H1261">
        <f>[1]!s_val_ev1($A1261,$B$1)</f>
        <v>12836200568.284</v>
      </c>
      <c r="I1261">
        <f>IFERROR([1]!s_mq_amount($A1261,$B$1),"")</f>
        <v>147201304</v>
      </c>
      <c r="J1261">
        <f>[1]!s_val_pe_ttm($A1261,$B$1)</f>
        <v>17.167842864990199</v>
      </c>
      <c r="K1261">
        <f>[1]!s_val_pb_lf($A1261,$B$1)</f>
        <v>1.7641079425811801</v>
      </c>
      <c r="L1261">
        <f>[1]!s_val_dividendyield2($A1261,$B$1)</f>
        <v>2.8500387296669198</v>
      </c>
      <c r="M1261">
        <f>[1]!s_val_evtoebitda($A1261,$B$1)</f>
        <v>8.6981972528459597</v>
      </c>
      <c r="N1261">
        <f>[1]!s_risk_betar24($A1261,$B$1)</f>
        <v>1.3734999895095801</v>
      </c>
      <c r="O1261">
        <f>[1]!s_profitnotice_changeratio($A1261,$B$1)</f>
        <v>0</v>
      </c>
      <c r="P1261">
        <f>IFERROR([1]!i_pq_pctchange($A1261,TEXT(DATE(YEAR($B$1),1,1),"yyyy-mm-dd"),$B$1),"")</f>
        <v>-8.8920254057868693</v>
      </c>
      <c r="Q1261">
        <f>[1]!s_west_netprofit($A1261,YEAR($B$1),$B$1,180)</f>
        <v>904500000</v>
      </c>
      <c r="R1261">
        <f>[1]!s_west_eps($A1261,YEAR($B$1),$B$1,180)</f>
        <v>0.80470001697540305</v>
      </c>
      <c r="S1261">
        <f>[1]!s_west_instnum_np($A1261,YEAR($B$1),$B$1,180)</f>
        <v>4</v>
      </c>
      <c r="T1261">
        <f>[1]!s_west_stdnetprofit($A1261,YEAR($B$1),$B$1,180)</f>
        <v>9146948</v>
      </c>
      <c r="U1261">
        <f>[1]!s_west_mediannetprofit($A1261,YEAR($B$1),$B$1,180)</f>
        <v>908000000</v>
      </c>
      <c r="V1261">
        <f>[1]!s_west_maxnetprofit($A1261,YEAR($B$1),$B$1,180)</f>
        <v>911000000</v>
      </c>
      <c r="W1261">
        <f>[1]!s_west_minnetprofit($A1261,YEAR($B$1),$B$1,180)</f>
        <v>891000000</v>
      </c>
      <c r="X1261">
        <f>[1]!s_west_netprofit($A1261,YEAR($B$1)+1,$B$1,180)</f>
        <v>1013500000</v>
      </c>
      <c r="Y1261">
        <f>[1]!s_west_eps($A1261,YEAR($B$1)+1,$B$1,180)</f>
        <v>0.901700019836426</v>
      </c>
      <c r="Z1261">
        <f>[1]!s_west_instnum_np($A1261,YEAR($B$1)+1,$B$1,180)</f>
        <v>4</v>
      </c>
      <c r="AA1261">
        <f>[1]!s_west_stdnetprofit($A1261,YEAR($B$1)+1,$B$1,180)</f>
        <v>17253019</v>
      </c>
      <c r="AB1261">
        <f>[1]!s_west_mediannetprofit($A1261,YEAR($B$1)+1,$B$1,180)</f>
        <v>1017500000</v>
      </c>
      <c r="AC1261">
        <f>[1]!s_west_maxnetprofit($A1261,YEAR($B$1)+1,$B$1,180)</f>
        <v>1028000000</v>
      </c>
      <c r="AD1261">
        <f>[1]!s_west_minnetprofit($A1261,YEAR($B$1)+1,$B$1,180)</f>
        <v>991000000</v>
      </c>
      <c r="AE1261">
        <f>[1]!s_west_avgroe($A1261,YEAR($B$1),$B$1,180)</f>
        <v>10.7550001144409</v>
      </c>
      <c r="AF1261">
        <f>IFERROR([1]!s_info_indexweight($A1261,$B$1,"000016.SH"),"")</f>
        <v>0</v>
      </c>
      <c r="AG1261">
        <f>IFERROR([1]!s_info_indexweight($A1261,$B$1,"000300.SH"),"")</f>
        <v>0</v>
      </c>
      <c r="AH1261">
        <f>IFERROR([1]!s_info_indexweight($A1261,$B$1,"000905.SH"),"")</f>
        <v>0</v>
      </c>
      <c r="AI1261">
        <f>IFERROR([1]!s_info_indexweight($A1261,$B$1,"000852.SH"),"")</f>
        <v>0.03</v>
      </c>
    </row>
    <row r="1262" spans="1:35">
      <c r="A1262" t="s">
        <v>1294</v>
      </c>
      <c r="B1262">
        <f>[1]!s_dq_close($A1262,$B$1,3)</f>
        <v>12.75</v>
      </c>
      <c r="C1262">
        <f>[1]!s_dq_volume($A1262,$B$1)</f>
        <v>27092946</v>
      </c>
      <c r="D1262">
        <f>[1]!s_dq_amount($A1262,$B$1)</f>
        <v>343070099</v>
      </c>
      <c r="E1262">
        <f>[1]!s_dq_turn($A1262,$B$1)</f>
        <v>0.82396958322188496</v>
      </c>
      <c r="F1262">
        <f>[1]!S_VAL_MV($A1262,$B$1)</f>
        <v>41923278302.25</v>
      </c>
      <c r="G1262">
        <f>[1]!s_val_ev($A1262,$B$1)</f>
        <v>41923278302.25</v>
      </c>
      <c r="H1262">
        <f>[1]!s_val_ev1($A1262,$B$1)</f>
        <v>56474617632.739998</v>
      </c>
      <c r="I1262">
        <f>IFERROR([1]!s_mq_amount($A1262,$B$1),"")</f>
        <v>659018805</v>
      </c>
      <c r="J1262">
        <f>[1]!s_val_pe_ttm($A1262,$B$1)</f>
        <v>11.8416633605957</v>
      </c>
      <c r="K1262">
        <f>[1]!s_val_pb_lf($A1262,$B$1)</f>
        <v>1.8702812194824201</v>
      </c>
      <c r="L1262">
        <f>[1]!s_val_dividendyield2($A1262,$B$1)</f>
        <v>2.9803921568627398</v>
      </c>
      <c r="M1262">
        <f>[1]!s_val_evtoebitda($A1262,$B$1)</f>
        <v>7.5935940975965899</v>
      </c>
      <c r="N1262">
        <f>[1]!s_risk_betar24($A1262,$B$1)</f>
        <v>1.5020999908447299</v>
      </c>
      <c r="O1262">
        <f>[1]!s_profitnotice_changeratio($A1262,$B$1)</f>
        <v>0</v>
      </c>
      <c r="P1262">
        <f>IFERROR([1]!i_pq_pctchange($A1262,TEXT(DATE(YEAR($B$1),1,1),"yyyy-mm-dd"),$B$1),"")</f>
        <v>-21.199011124845502</v>
      </c>
      <c r="Q1262">
        <f>[1]!s_west_netprofit($A1262,YEAR($B$1),$B$1,180)</f>
        <v>4591648333</v>
      </c>
      <c r="R1262">
        <f>[1]!s_west_eps($A1262,YEAR($B$1),$B$1,180)</f>
        <v>1.396399974823</v>
      </c>
      <c r="S1262">
        <f>[1]!s_west_instnum_np($A1262,YEAR($B$1),$B$1,180)</f>
        <v>18</v>
      </c>
      <c r="T1262">
        <f>[1]!s_west_stdnetprofit($A1262,YEAR($B$1),$B$1,180)</f>
        <v>353173766</v>
      </c>
      <c r="U1262">
        <f>[1]!s_west_mediannetprofit($A1262,YEAR($B$1),$B$1,180)</f>
        <v>4610500000</v>
      </c>
      <c r="V1262">
        <f>[1]!s_west_maxnetprofit($A1262,YEAR($B$1),$B$1,180)</f>
        <v>5222000000</v>
      </c>
      <c r="W1262">
        <f>[1]!s_west_minnetprofit($A1262,YEAR($B$1),$B$1,180)</f>
        <v>3982000000</v>
      </c>
      <c r="X1262">
        <f>[1]!s_west_netprofit($A1262,YEAR($B$1)+1,$B$1,180)</f>
        <v>5478553889</v>
      </c>
      <c r="Y1262">
        <f>[1]!s_west_eps($A1262,YEAR($B$1)+1,$B$1,180)</f>
        <v>1.6662000417709399</v>
      </c>
      <c r="Z1262">
        <f>[1]!s_west_instnum_np($A1262,YEAR($B$1)+1,$B$1,180)</f>
        <v>18</v>
      </c>
      <c r="AA1262">
        <f>[1]!s_west_stdnetprofit($A1262,YEAR($B$1)+1,$B$1,180)</f>
        <v>417066720</v>
      </c>
      <c r="AB1262">
        <f>[1]!s_west_mediannetprofit($A1262,YEAR($B$1)+1,$B$1,180)</f>
        <v>5570000000</v>
      </c>
      <c r="AC1262">
        <f>[1]!s_west_maxnetprofit($A1262,YEAR($B$1)+1,$B$1,180)</f>
        <v>6331000000</v>
      </c>
      <c r="AD1262">
        <f>[1]!s_west_minnetprofit($A1262,YEAR($B$1)+1,$B$1,180)</f>
        <v>4730000000</v>
      </c>
      <c r="AE1262">
        <f>[1]!s_west_avgroe($A1262,YEAR($B$1),$B$1,180)</f>
        <v>18.2289009094238</v>
      </c>
      <c r="AF1262">
        <f>IFERROR([1]!s_info_indexweight($A1262,$B$1,"000016.SH"),"")</f>
        <v>0</v>
      </c>
      <c r="AG1262">
        <f>IFERROR([1]!s_info_indexweight($A1262,$B$1,"000300.SH"),"")</f>
        <v>0.126</v>
      </c>
      <c r="AH1262">
        <f>IFERROR([1]!s_info_indexweight($A1262,$B$1,"000905.SH"),"")</f>
        <v>0</v>
      </c>
      <c r="AI1262">
        <f>IFERROR([1]!s_info_indexweight($A1262,$B$1,"000852.SH"),"")</f>
        <v>0</v>
      </c>
    </row>
    <row r="1263" spans="1:35">
      <c r="A1263" t="s">
        <v>1295</v>
      </c>
      <c r="B1263">
        <f>[1]!s_dq_close($A1263,$B$1,3)</f>
        <v>17.03</v>
      </c>
      <c r="C1263">
        <f>[1]!s_dq_volume($A1263,$B$1)</f>
        <v>9916068</v>
      </c>
      <c r="D1263">
        <f>[1]!s_dq_amount($A1263,$B$1)</f>
        <v>168725058</v>
      </c>
      <c r="E1263">
        <f>[1]!s_dq_turn($A1263,$B$1)</f>
        <v>0.30576836262719698</v>
      </c>
      <c r="F1263">
        <f>[1]!S_VAL_MV($A1263,$B$1)</f>
        <v>55228290000</v>
      </c>
      <c r="G1263">
        <f>[1]!s_val_ev($A1263,$B$1)</f>
        <v>55228290000</v>
      </c>
      <c r="H1263">
        <f>[1]!s_val_ev1($A1263,$B$1)</f>
        <v>100282327012.67999</v>
      </c>
      <c r="I1263">
        <f>IFERROR([1]!s_mq_amount($A1263,$B$1),"")</f>
        <v>530810755</v>
      </c>
      <c r="J1263">
        <f>[1]!s_val_pe_ttm($A1263,$B$1)</f>
        <v>25.7925701141357</v>
      </c>
      <c r="K1263">
        <f>[1]!s_val_pb_lf($A1263,$B$1)</f>
        <v>2.4874792098999001</v>
      </c>
      <c r="L1263">
        <f>[1]!s_val_dividendyield2($A1263,$B$1)</f>
        <v>0.43452730475631202</v>
      </c>
      <c r="M1263">
        <f>[1]!s_val_evtoebitda($A1263,$B$1)</f>
        <v>0</v>
      </c>
      <c r="N1263">
        <f>[1]!s_risk_betar24($A1263,$B$1)</f>
        <v>1.9355000257492101</v>
      </c>
      <c r="O1263">
        <f>[1]!s_profitnotice_changeratio($A1263,$B$1)</f>
        <v>0</v>
      </c>
      <c r="P1263">
        <f>IFERROR([1]!i_pq_pctchange($A1263,TEXT(DATE(YEAR($B$1),1,1),"yyyy-mm-dd"),$B$1),"")</f>
        <v>-3.83963862224733</v>
      </c>
      <c r="Q1263">
        <f>[1]!s_west_netprofit($A1263,YEAR($B$1),$B$1,180)</f>
        <v>0</v>
      </c>
      <c r="R1263">
        <f>[1]!s_west_eps($A1263,YEAR($B$1),$B$1,180)</f>
        <v>0</v>
      </c>
      <c r="S1263">
        <f>[1]!s_west_instnum_np($A1263,YEAR($B$1),$B$1,180)</f>
        <v>0</v>
      </c>
      <c r="T1263">
        <f>[1]!s_west_stdnetprofit($A1263,YEAR($B$1),$B$1,180)</f>
        <v>0</v>
      </c>
      <c r="U1263">
        <f>[1]!s_west_mediannetprofit($A1263,YEAR($B$1),$B$1,180)</f>
        <v>0</v>
      </c>
      <c r="V1263">
        <f>[1]!s_west_maxnetprofit($A1263,YEAR($B$1),$B$1,180)</f>
        <v>0</v>
      </c>
      <c r="W1263">
        <f>[1]!s_west_minnetprofit($A1263,YEAR($B$1),$B$1,180)</f>
        <v>0</v>
      </c>
      <c r="X1263">
        <f>[1]!s_west_netprofit($A1263,YEAR($B$1)+1,$B$1,180)</f>
        <v>0</v>
      </c>
      <c r="Y1263">
        <f>[1]!s_west_eps($A1263,YEAR($B$1)+1,$B$1,180)</f>
        <v>0</v>
      </c>
      <c r="Z1263">
        <f>[1]!s_west_instnum_np($A1263,YEAR($B$1)+1,$B$1,180)</f>
        <v>0</v>
      </c>
      <c r="AA1263">
        <f>[1]!s_west_stdnetprofit($A1263,YEAR($B$1)+1,$B$1,180)</f>
        <v>0</v>
      </c>
      <c r="AB1263">
        <f>[1]!s_west_mediannetprofit($A1263,YEAR($B$1)+1,$B$1,180)</f>
        <v>0</v>
      </c>
      <c r="AC1263">
        <f>[1]!s_west_maxnetprofit($A1263,YEAR($B$1)+1,$B$1,180)</f>
        <v>0</v>
      </c>
      <c r="AD1263">
        <f>[1]!s_west_minnetprofit($A1263,YEAR($B$1)+1,$B$1,180)</f>
        <v>0</v>
      </c>
      <c r="AE1263">
        <f>[1]!s_west_avgroe($A1263,YEAR($B$1),$B$1,180)</f>
        <v>0</v>
      </c>
      <c r="AF1263">
        <f>IFERROR([1]!s_info_indexweight($A1263,$B$1,"000016.SH"),"")</f>
        <v>0</v>
      </c>
      <c r="AG1263">
        <f>IFERROR([1]!s_info_indexweight($A1263,$B$1,"000300.SH"),"")</f>
        <v>6.3E-2</v>
      </c>
      <c r="AH1263">
        <f>IFERROR([1]!s_info_indexweight($A1263,$B$1,"000905.SH"),"")</f>
        <v>0</v>
      </c>
      <c r="AI1263">
        <f>IFERROR([1]!s_info_indexweight($A1263,$B$1,"000852.SH"),"")</f>
        <v>0</v>
      </c>
    </row>
    <row r="1264" spans="1:35">
      <c r="A1264" t="s">
        <v>1296</v>
      </c>
      <c r="B1264">
        <f>[1]!s_dq_close($A1264,$B$1,3)</f>
        <v>13.04</v>
      </c>
      <c r="C1264">
        <f>[1]!s_dq_volume($A1264,$B$1)</f>
        <v>17739970</v>
      </c>
      <c r="D1264">
        <f>[1]!s_dq_amount($A1264,$B$1)</f>
        <v>228519837</v>
      </c>
      <c r="E1264">
        <f>[1]!s_dq_turn($A1264,$B$1)</f>
        <v>0.36204020408163301</v>
      </c>
      <c r="F1264">
        <f>[1]!S_VAL_MV($A1264,$B$1)</f>
        <v>63896000000</v>
      </c>
      <c r="G1264">
        <f>[1]!s_val_ev($A1264,$B$1)</f>
        <v>63896000000</v>
      </c>
      <c r="H1264">
        <f>[1]!s_val_ev1($A1264,$B$1)</f>
        <v>77783282604.740005</v>
      </c>
      <c r="I1264">
        <f>IFERROR([1]!s_mq_amount($A1264,$B$1),"")</f>
        <v>502432492</v>
      </c>
      <c r="J1264">
        <f>[1]!s_val_pe_ttm($A1264,$B$1)</f>
        <v>18.2816352844238</v>
      </c>
      <c r="K1264">
        <f>[1]!s_val_pb_lf($A1264,$B$1)</f>
        <v>2.63715672492981</v>
      </c>
      <c r="L1264">
        <f>[1]!s_val_dividendyield2($A1264,$B$1)</f>
        <v>2.2009202453987702</v>
      </c>
      <c r="M1264">
        <f>[1]!s_val_evtoebitda($A1264,$B$1)</f>
        <v>19.242268517939198</v>
      </c>
      <c r="N1264">
        <f>[1]!s_risk_betar24($A1264,$B$1)</f>
        <v>1.4927999973297099</v>
      </c>
      <c r="O1264">
        <f>[1]!s_profitnotice_changeratio($A1264,$B$1)</f>
        <v>0</v>
      </c>
      <c r="P1264">
        <f>IFERROR([1]!i_pq_pctchange($A1264,TEXT(DATE(YEAR($B$1),1,1),"yyyy-mm-dd"),$B$1),"")</f>
        <v>-8.7781914415355207</v>
      </c>
      <c r="Q1264">
        <f>[1]!s_west_netprofit($A1264,YEAR($B$1),$B$1,180)</f>
        <v>3732000000</v>
      </c>
      <c r="R1264">
        <f>[1]!s_west_eps($A1264,YEAR($B$1),$B$1,180)</f>
        <v>0.76160001754760698</v>
      </c>
      <c r="S1264">
        <f>[1]!s_west_instnum_np($A1264,YEAR($B$1),$B$1,180)</f>
        <v>1</v>
      </c>
      <c r="T1264">
        <f>[1]!s_west_stdnetprofit($A1264,YEAR($B$1),$B$1,180)</f>
        <v>0</v>
      </c>
      <c r="U1264">
        <f>[1]!s_west_mediannetprofit($A1264,YEAR($B$1),$B$1,180)</f>
        <v>3732000000</v>
      </c>
      <c r="V1264">
        <f>[1]!s_west_maxnetprofit($A1264,YEAR($B$1),$B$1,180)</f>
        <v>3732000000</v>
      </c>
      <c r="W1264">
        <f>[1]!s_west_minnetprofit($A1264,YEAR($B$1),$B$1,180)</f>
        <v>3732000000</v>
      </c>
      <c r="X1264">
        <f>[1]!s_west_netprofit($A1264,YEAR($B$1)+1,$B$1,180)</f>
        <v>4064000000</v>
      </c>
      <c r="Y1264">
        <f>[1]!s_west_eps($A1264,YEAR($B$1)+1,$B$1,180)</f>
        <v>0.82940000295639005</v>
      </c>
      <c r="Z1264">
        <f>[1]!s_west_instnum_np($A1264,YEAR($B$1)+1,$B$1,180)</f>
        <v>1</v>
      </c>
      <c r="AA1264">
        <f>[1]!s_west_stdnetprofit($A1264,YEAR($B$1)+1,$B$1,180)</f>
        <v>0</v>
      </c>
      <c r="AB1264">
        <f>[1]!s_west_mediannetprofit($A1264,YEAR($B$1)+1,$B$1,180)</f>
        <v>4064000000</v>
      </c>
      <c r="AC1264">
        <f>[1]!s_west_maxnetprofit($A1264,YEAR($B$1)+1,$B$1,180)</f>
        <v>4064000000</v>
      </c>
      <c r="AD1264">
        <f>[1]!s_west_minnetprofit($A1264,YEAR($B$1)+1,$B$1,180)</f>
        <v>4064000000</v>
      </c>
      <c r="AE1264">
        <f>[1]!s_west_avgroe($A1264,YEAR($B$1),$B$1,180)</f>
        <v>14.1400003433228</v>
      </c>
      <c r="AF1264">
        <f>IFERROR([1]!s_info_indexweight($A1264,$B$1,"000016.SH"),"")</f>
        <v>0</v>
      </c>
      <c r="AG1264">
        <f>IFERROR([1]!s_info_indexweight($A1264,$B$1,"000300.SH"),"")</f>
        <v>0</v>
      </c>
      <c r="AH1264">
        <f>IFERROR([1]!s_info_indexweight($A1264,$B$1,"000905.SH"),"")</f>
        <v>6.7000000000000004E-2</v>
      </c>
      <c r="AI1264">
        <f>IFERROR([1]!s_info_indexweight($A1264,$B$1,"000852.SH"),"")</f>
        <v>0</v>
      </c>
    </row>
    <row r="1265" spans="1:35">
      <c r="A1265" t="s">
        <v>1297</v>
      </c>
      <c r="B1265">
        <f>[1]!s_dq_close($A1265,$B$1,3)</f>
        <v>25.8</v>
      </c>
      <c r="C1265">
        <f>[1]!s_dq_volume($A1265,$B$1)</f>
        <v>93183455</v>
      </c>
      <c r="D1265">
        <f>[1]!s_dq_amount($A1265,$B$1)</f>
        <v>2357247610</v>
      </c>
      <c r="E1265">
        <f>[1]!s_dq_turn($A1265,$B$1)</f>
        <v>1.43454701597277</v>
      </c>
      <c r="F1265">
        <f>[1]!S_VAL_MV($A1265,$B$1)</f>
        <v>200122725762.60001</v>
      </c>
      <c r="G1265">
        <f>[1]!s_val_ev($A1265,$B$1)</f>
        <v>180566597005.65799</v>
      </c>
      <c r="H1265">
        <f>[1]!s_val_ev1($A1265,$B$1)</f>
        <v>413794803912.87799</v>
      </c>
      <c r="I1265">
        <f>IFERROR([1]!s_mq_amount($A1265,$B$1),"")</f>
        <v>3429022018</v>
      </c>
      <c r="J1265">
        <f>[1]!s_val_pe_ttm($A1265,$B$1)</f>
        <v>17.7662868499756</v>
      </c>
      <c r="K1265">
        <f>[1]!s_val_pb_lf($A1265,$B$1)</f>
        <v>2.3195097446441699</v>
      </c>
      <c r="L1265">
        <f>[1]!s_val_dividendyield2($A1265,$B$1)</f>
        <v>1.2790697674418601</v>
      </c>
      <c r="M1265">
        <f>[1]!s_val_evtoebitda($A1265,$B$1)</f>
        <v>0</v>
      </c>
      <c r="N1265">
        <f>[1]!s_risk_betar24($A1265,$B$1)</f>
        <v>1.8826999664306601</v>
      </c>
      <c r="O1265">
        <f>[1]!s_profitnotice_changeratio($A1265,$B$1)</f>
        <v>0</v>
      </c>
      <c r="P1265">
        <f>IFERROR([1]!i_pq_pctchange($A1265,TEXT(DATE(YEAR($B$1),1,1),"yyyy-mm-dd"),$B$1),"")</f>
        <v>-3.04932908915942</v>
      </c>
      <c r="Q1265">
        <f>[1]!s_west_netprofit($A1265,YEAR($B$1),$B$1,180)</f>
        <v>11476666667</v>
      </c>
      <c r="R1265">
        <f>[1]!s_west_eps($A1265,YEAR($B$1),$B$1,180)</f>
        <v>1.4795000553131099</v>
      </c>
      <c r="S1265">
        <f>[1]!s_west_instnum_np($A1265,YEAR($B$1),$B$1,180)</f>
        <v>3</v>
      </c>
      <c r="T1265">
        <f>[1]!s_west_stdnetprofit($A1265,YEAR($B$1),$B$1,180)</f>
        <v>192619660</v>
      </c>
      <c r="U1265">
        <f>[1]!s_west_mediannetprofit($A1265,YEAR($B$1),$B$1,180)</f>
        <v>11385000000</v>
      </c>
      <c r="V1265">
        <f>[1]!s_west_maxnetprofit($A1265,YEAR($B$1),$B$1,180)</f>
        <v>11698000000</v>
      </c>
      <c r="W1265">
        <f>[1]!s_west_minnetprofit($A1265,YEAR($B$1),$B$1,180)</f>
        <v>11347000000</v>
      </c>
      <c r="X1265">
        <f>[1]!s_west_netprofit($A1265,YEAR($B$1)+1,$B$1,180)</f>
        <v>12256666667</v>
      </c>
      <c r="Y1265">
        <f>[1]!s_west_eps($A1265,YEAR($B$1)+1,$B$1,180)</f>
        <v>1.58010005950928</v>
      </c>
      <c r="Z1265">
        <f>[1]!s_west_instnum_np($A1265,YEAR($B$1)+1,$B$1,180)</f>
        <v>3</v>
      </c>
      <c r="AA1265">
        <f>[1]!s_west_stdnetprofit($A1265,YEAR($B$1)+1,$B$1,180)</f>
        <v>368619497</v>
      </c>
      <c r="AB1265">
        <f>[1]!s_west_mediannetprofit($A1265,YEAR($B$1)+1,$B$1,180)</f>
        <v>12433000000</v>
      </c>
      <c r="AC1265">
        <f>[1]!s_west_maxnetprofit($A1265,YEAR($B$1)+1,$B$1,180)</f>
        <v>12504000000</v>
      </c>
      <c r="AD1265">
        <f>[1]!s_west_minnetprofit($A1265,YEAR($B$1)+1,$B$1,180)</f>
        <v>11833000000</v>
      </c>
      <c r="AE1265">
        <f>[1]!s_west_avgroe($A1265,YEAR($B$1),$B$1,180)</f>
        <v>9.1999998092651403</v>
      </c>
      <c r="AF1265">
        <f>IFERROR([1]!s_info_indexweight($A1265,$B$1,"000016.SH"),"")</f>
        <v>0</v>
      </c>
      <c r="AG1265">
        <f>IFERROR([1]!s_info_indexweight($A1265,$B$1,"000300.SH"),"")</f>
        <v>0.11940000000000001</v>
      </c>
      <c r="AH1265">
        <f>IFERROR([1]!s_info_indexweight($A1265,$B$1,"000905.SH"),"")</f>
        <v>0</v>
      </c>
      <c r="AI1265">
        <f>IFERROR([1]!s_info_indexweight($A1265,$B$1,"000852.SH"),"")</f>
        <v>0</v>
      </c>
    </row>
    <row r="1266" spans="1:35">
      <c r="A1266" t="s">
        <v>1298</v>
      </c>
      <c r="B1266">
        <f>[1]!s_dq_close($A1266,$B$1,3)</f>
        <v>5.47</v>
      </c>
      <c r="C1266">
        <f>[1]!s_dq_volume($A1266,$B$1)</f>
        <v>15588136</v>
      </c>
      <c r="D1266">
        <f>[1]!s_dq_amount($A1266,$B$1)</f>
        <v>85416171</v>
      </c>
      <c r="E1266">
        <f>[1]!s_dq_turn($A1266,$B$1)</f>
        <v>0.60900894041273701</v>
      </c>
      <c r="F1266">
        <f>[1]!S_VAL_MV($A1266,$B$1)</f>
        <v>16343464380.49</v>
      </c>
      <c r="G1266">
        <f>[1]!s_val_ev($A1266,$B$1)</f>
        <v>14950713037.9844</v>
      </c>
      <c r="H1266">
        <f>[1]!s_val_ev1($A1266,$B$1)</f>
        <v>23642964037.984402</v>
      </c>
      <c r="I1266">
        <f>IFERROR([1]!s_mq_amount($A1266,$B$1),"")</f>
        <v>160931441</v>
      </c>
      <c r="J1266">
        <f>[1]!s_val_pe_ttm($A1266,$B$1)</f>
        <v>61.093635559082003</v>
      </c>
      <c r="K1266">
        <f>[1]!s_val_pb_lf($A1266,$B$1)</f>
        <v>5.3107218742370597</v>
      </c>
      <c r="L1266">
        <f>[1]!s_val_dividendyield2($A1266,$B$1)</f>
        <v>0</v>
      </c>
      <c r="M1266">
        <f>[1]!s_val_evtoebitda($A1266,$B$1)</f>
        <v>23.1155946410856</v>
      </c>
      <c r="N1266">
        <f>[1]!s_risk_betar24($A1266,$B$1)</f>
        <v>1.1533999443054199</v>
      </c>
      <c r="O1266">
        <f>[1]!s_profitnotice_changeratio($A1266,$B$1)</f>
        <v>0</v>
      </c>
      <c r="P1266">
        <f>IFERROR([1]!i_pq_pctchange($A1266,TEXT(DATE(YEAR($B$1),1,1),"yyyy-mm-dd"),$B$1),"")</f>
        <v>3.4026465028355299</v>
      </c>
      <c r="Q1266">
        <f>[1]!s_west_netprofit($A1266,YEAR($B$1),$B$1,180)</f>
        <v>281000000</v>
      </c>
      <c r="R1266">
        <f>[1]!s_west_eps($A1266,YEAR($B$1),$B$1,180)</f>
        <v>9.3999996781349196E-2</v>
      </c>
      <c r="S1266">
        <f>[1]!s_west_instnum_np($A1266,YEAR($B$1),$B$1,180)</f>
        <v>2</v>
      </c>
      <c r="T1266">
        <f>[1]!s_west_stdnetprofit($A1266,YEAR($B$1),$B$1,180)</f>
        <v>12727922</v>
      </c>
      <c r="U1266">
        <f>[1]!s_west_mediannetprofit($A1266,YEAR($B$1),$B$1,180)</f>
        <v>281000000</v>
      </c>
      <c r="V1266">
        <f>[1]!s_west_maxnetprofit($A1266,YEAR($B$1),$B$1,180)</f>
        <v>290000000</v>
      </c>
      <c r="W1266">
        <f>[1]!s_west_minnetprofit($A1266,YEAR($B$1),$B$1,180)</f>
        <v>272000000</v>
      </c>
      <c r="X1266">
        <f>[1]!s_west_netprofit($A1266,YEAR($B$1)+1,$B$1,180)</f>
        <v>308000000</v>
      </c>
      <c r="Y1266">
        <f>[1]!s_west_eps($A1266,YEAR($B$1)+1,$B$1,180)</f>
        <v>0.103000000119209</v>
      </c>
      <c r="Z1266">
        <f>[1]!s_west_instnum_np($A1266,YEAR($B$1)+1,$B$1,180)</f>
        <v>2</v>
      </c>
      <c r="AA1266">
        <f>[1]!s_west_stdnetprofit($A1266,YEAR($B$1)+1,$B$1,180)</f>
        <v>15556349</v>
      </c>
      <c r="AB1266">
        <f>[1]!s_west_mediannetprofit($A1266,YEAR($B$1)+1,$B$1,180)</f>
        <v>308000000</v>
      </c>
      <c r="AC1266">
        <f>[1]!s_west_maxnetprofit($A1266,YEAR($B$1)+1,$B$1,180)</f>
        <v>319000000</v>
      </c>
      <c r="AD1266">
        <f>[1]!s_west_minnetprofit($A1266,YEAR($B$1)+1,$B$1,180)</f>
        <v>297000000</v>
      </c>
      <c r="AE1266">
        <f>[1]!s_west_avgroe($A1266,YEAR($B$1),$B$1,180)</f>
        <v>4.0500001907348597</v>
      </c>
      <c r="AF1266">
        <f>IFERROR([1]!s_info_indexweight($A1266,$B$1,"000016.SH"),"")</f>
        <v>0</v>
      </c>
      <c r="AG1266">
        <f>IFERROR([1]!s_info_indexweight($A1266,$B$1,"000300.SH"),"")</f>
        <v>0</v>
      </c>
      <c r="AH1266">
        <f>IFERROR([1]!s_info_indexweight($A1266,$B$1,"000905.SH"),"")</f>
        <v>0</v>
      </c>
      <c r="AI1266">
        <f>IFERROR([1]!s_info_indexweight($A1266,$B$1,"000852.SH"),"")</f>
        <v>1.7999999999999999E-2</v>
      </c>
    </row>
    <row r="1267" spans="1:35">
      <c r="A1267" t="s">
        <v>1299</v>
      </c>
      <c r="B1267">
        <f>[1]!s_dq_close($A1267,$B$1,3)</f>
        <v>27.9</v>
      </c>
      <c r="C1267">
        <f>[1]!s_dq_volume($A1267,$B$1)</f>
        <v>15281740</v>
      </c>
      <c r="D1267">
        <f>[1]!s_dq_amount($A1267,$B$1)</f>
        <v>417955017</v>
      </c>
      <c r="E1267">
        <f>[1]!s_dq_turn($A1267,$B$1)</f>
        <v>1.7224908778483701</v>
      </c>
      <c r="F1267">
        <f>[1]!S_VAL_MV($A1267,$B$1)</f>
        <v>25416875531.700001</v>
      </c>
      <c r="G1267">
        <f>[1]!s_val_ev($A1267,$B$1)</f>
        <v>25416875531.700001</v>
      </c>
      <c r="H1267">
        <f>[1]!s_val_ev1($A1267,$B$1)</f>
        <v>32406385317.619999</v>
      </c>
      <c r="I1267">
        <f>IFERROR([1]!s_mq_amount($A1267,$B$1),"")</f>
        <v>736394393</v>
      </c>
      <c r="J1267">
        <f>[1]!s_val_pe_ttm($A1267,$B$1)</f>
        <v>26.5098476409912</v>
      </c>
      <c r="K1267">
        <f>[1]!s_val_pb_lf($A1267,$B$1)</f>
        <v>4.8351273536682102</v>
      </c>
      <c r="L1267">
        <f>[1]!s_val_dividendyield2($A1267,$B$1)</f>
        <v>0</v>
      </c>
      <c r="M1267">
        <f>[1]!s_val_evtoebitda($A1267,$B$1)</f>
        <v>25.719169911858099</v>
      </c>
      <c r="N1267">
        <f>[1]!s_risk_betar24($A1267,$B$1)</f>
        <v>1.2158999443054199</v>
      </c>
      <c r="O1267">
        <f>[1]!s_profitnotice_changeratio($A1267,$B$1)</f>
        <v>0</v>
      </c>
      <c r="P1267">
        <f>IFERROR([1]!i_pq_pctchange($A1267,TEXT(DATE(YEAR($B$1),1,1),"yyyy-mm-dd"),$B$1),"")</f>
        <v>4.5727136431784201</v>
      </c>
      <c r="Q1267">
        <f>[1]!s_west_netprofit($A1267,YEAR($B$1),$B$1,180)</f>
        <v>1967000000</v>
      </c>
      <c r="R1267">
        <f>[1]!s_west_eps($A1267,YEAR($B$1),$B$1,180)</f>
        <v>2.1591999530792201</v>
      </c>
      <c r="S1267">
        <f>[1]!s_west_instnum_np($A1267,YEAR($B$1),$B$1,180)</f>
        <v>1</v>
      </c>
      <c r="T1267">
        <f>[1]!s_west_stdnetprofit($A1267,YEAR($B$1),$B$1,180)</f>
        <v>0</v>
      </c>
      <c r="U1267">
        <f>[1]!s_west_mediannetprofit($A1267,YEAR($B$1),$B$1,180)</f>
        <v>1967000000</v>
      </c>
      <c r="V1267">
        <f>[1]!s_west_maxnetprofit($A1267,YEAR($B$1),$B$1,180)</f>
        <v>1967000000</v>
      </c>
      <c r="W1267">
        <f>[1]!s_west_minnetprofit($A1267,YEAR($B$1),$B$1,180)</f>
        <v>1967000000</v>
      </c>
      <c r="X1267">
        <f>[1]!s_west_netprofit($A1267,YEAR($B$1)+1,$B$1,180)</f>
        <v>3132000000</v>
      </c>
      <c r="Y1267">
        <f>[1]!s_west_eps($A1267,YEAR($B$1)+1,$B$1,180)</f>
        <v>3.43799996376038</v>
      </c>
      <c r="Z1267">
        <f>[1]!s_west_instnum_np($A1267,YEAR($B$1)+1,$B$1,180)</f>
        <v>1</v>
      </c>
      <c r="AA1267">
        <f>[1]!s_west_stdnetprofit($A1267,YEAR($B$1)+1,$B$1,180)</f>
        <v>0</v>
      </c>
      <c r="AB1267">
        <f>[1]!s_west_mediannetprofit($A1267,YEAR($B$1)+1,$B$1,180)</f>
        <v>3132000000</v>
      </c>
      <c r="AC1267">
        <f>[1]!s_west_maxnetprofit($A1267,YEAR($B$1)+1,$B$1,180)</f>
        <v>3132000000</v>
      </c>
      <c r="AD1267">
        <f>[1]!s_west_minnetprofit($A1267,YEAR($B$1)+1,$B$1,180)</f>
        <v>3132000000</v>
      </c>
      <c r="AE1267">
        <f>[1]!s_west_avgroe($A1267,YEAR($B$1),$B$1,180)</f>
        <v>30</v>
      </c>
      <c r="AF1267">
        <f>IFERROR([1]!s_info_indexweight($A1267,$B$1,"000016.SH"),"")</f>
        <v>0</v>
      </c>
      <c r="AG1267">
        <f>IFERROR([1]!s_info_indexweight($A1267,$B$1,"000300.SH"),"")</f>
        <v>0</v>
      </c>
      <c r="AH1267">
        <f>IFERROR([1]!s_info_indexweight($A1267,$B$1,"000905.SH"),"")</f>
        <v>0</v>
      </c>
      <c r="AI1267">
        <f>IFERROR([1]!s_info_indexweight($A1267,$B$1,"000852.SH"),"")</f>
        <v>8.1000000000000003E-2</v>
      </c>
    </row>
    <row r="1268" spans="1:35">
      <c r="A1268" t="s">
        <v>1300</v>
      </c>
      <c r="B1268">
        <f>[1]!s_dq_close($A1268,$B$1,3)</f>
        <v>6.78</v>
      </c>
      <c r="C1268">
        <f>[1]!s_dq_volume($A1268,$B$1)</f>
        <v>49696640</v>
      </c>
      <c r="D1268">
        <f>[1]!s_dq_amount($A1268,$B$1)</f>
        <v>336211034</v>
      </c>
      <c r="E1268">
        <f>[1]!s_dq_turn($A1268,$B$1)</f>
        <v>0.56229098162541702</v>
      </c>
      <c r="F1268">
        <f>[1]!S_VAL_MV($A1268,$B$1)</f>
        <v>77000460000</v>
      </c>
      <c r="G1268">
        <f>[1]!s_val_ev($A1268,$B$1)</f>
        <v>74238226782.8582</v>
      </c>
      <c r="H1268">
        <f>[1]!s_val_ev1($A1268,$B$1)</f>
        <v>1557401722782.8601</v>
      </c>
      <c r="I1268">
        <f>IFERROR([1]!s_mq_amount($A1268,$B$1),"")</f>
        <v>887187337</v>
      </c>
      <c r="J1268">
        <f>[1]!s_val_pe_ttm($A1268,$B$1)</f>
        <v>6.25087642669678</v>
      </c>
      <c r="K1268">
        <f>[1]!s_val_pb_lf($A1268,$B$1)</f>
        <v>0.56631022691726696</v>
      </c>
      <c r="L1268">
        <f>[1]!s_val_dividendyield2($A1268,$B$1)</f>
        <v>4.6247787610619504</v>
      </c>
      <c r="M1268">
        <f>[1]!s_val_evtoebitda($A1268,$B$1)</f>
        <v>0</v>
      </c>
      <c r="N1268">
        <f>[1]!s_risk_betar24($A1268,$B$1)</f>
        <v>8.0000003799796104E-3</v>
      </c>
      <c r="O1268">
        <f>[1]!s_profitnotice_changeratio($A1268,$B$1)</f>
        <v>0</v>
      </c>
      <c r="P1268">
        <f>IFERROR([1]!i_pq_pctchange($A1268,TEXT(DATE(YEAR($B$1),1,1),"yyyy-mm-dd"),$B$1),"")</f>
        <v>8.4116720960035494</v>
      </c>
      <c r="Q1268">
        <f>[1]!s_west_netprofit($A1268,YEAR($B$1),$B$1,180)</f>
        <v>12959152857</v>
      </c>
      <c r="R1268">
        <f>[1]!s_west_eps($A1268,YEAR($B$1),$B$1,180)</f>
        <v>1.1411000490188601</v>
      </c>
      <c r="S1268">
        <f>[1]!s_west_instnum_np($A1268,YEAR($B$1),$B$1,180)</f>
        <v>14</v>
      </c>
      <c r="T1268">
        <f>[1]!s_west_stdnetprofit($A1268,YEAR($B$1),$B$1,180)</f>
        <v>227469838</v>
      </c>
      <c r="U1268">
        <f>[1]!s_west_mediannetprofit($A1268,YEAR($B$1),$B$1,180)</f>
        <v>12903000000</v>
      </c>
      <c r="V1268">
        <f>[1]!s_west_maxnetprofit($A1268,YEAR($B$1),$B$1,180)</f>
        <v>13451000000</v>
      </c>
      <c r="W1268">
        <f>[1]!s_west_minnetprofit($A1268,YEAR($B$1),$B$1,180)</f>
        <v>12590000000</v>
      </c>
      <c r="X1268">
        <f>[1]!s_west_netprofit($A1268,YEAR($B$1)+1,$B$1,180)</f>
        <v>14041425714</v>
      </c>
      <c r="Y1268">
        <f>[1]!s_west_eps($A1268,YEAR($B$1)+1,$B$1,180)</f>
        <v>1.2364000082016</v>
      </c>
      <c r="Z1268">
        <f>[1]!s_west_instnum_np($A1268,YEAR($B$1)+1,$B$1,180)</f>
        <v>14</v>
      </c>
      <c r="AA1268">
        <f>[1]!s_west_stdnetprofit($A1268,YEAR($B$1)+1,$B$1,180)</f>
        <v>463742530</v>
      </c>
      <c r="AB1268">
        <f>[1]!s_west_mediannetprofit($A1268,YEAR($B$1)+1,$B$1,180)</f>
        <v>14057500000</v>
      </c>
      <c r="AC1268">
        <f>[1]!s_west_maxnetprofit($A1268,YEAR($B$1)+1,$B$1,180)</f>
        <v>14917000000</v>
      </c>
      <c r="AD1268">
        <f>[1]!s_west_minnetprofit($A1268,YEAR($B$1)+1,$B$1,180)</f>
        <v>13117000000</v>
      </c>
      <c r="AE1268">
        <f>[1]!s_west_avgroe($A1268,YEAR($B$1),$B$1,180)</f>
        <v>9.3241996765136701</v>
      </c>
      <c r="AF1268">
        <f>IFERROR([1]!s_info_indexweight($A1268,$B$1,"000016.SH"),"")</f>
        <v>0</v>
      </c>
      <c r="AG1268">
        <f>IFERROR([1]!s_info_indexweight($A1268,$B$1,"000300.SH"),"")</f>
        <v>0.13400000000000001</v>
      </c>
      <c r="AH1268">
        <f>IFERROR([1]!s_info_indexweight($A1268,$B$1,"000905.SH"),"")</f>
        <v>0</v>
      </c>
      <c r="AI1268">
        <f>IFERROR([1]!s_info_indexweight($A1268,$B$1,"000852.SH"),"")</f>
        <v>0</v>
      </c>
    </row>
    <row r="1269" spans="1:35">
      <c r="A1269" t="s">
        <v>1301</v>
      </c>
      <c r="B1269">
        <f>[1]!s_dq_close($A1269,$B$1,3)</f>
        <v>11.51</v>
      </c>
      <c r="C1269">
        <f>[1]!s_dq_volume($A1269,$B$1)</f>
        <v>5500083</v>
      </c>
      <c r="D1269">
        <f>[1]!s_dq_amount($A1269,$B$1)</f>
        <v>63481202</v>
      </c>
      <c r="E1269">
        <f>[1]!s_dq_turn($A1269,$B$1)</f>
        <v>2.83334174737276</v>
      </c>
      <c r="F1269">
        <f>[1]!S_VAL_MV($A1269,$B$1)</f>
        <v>14895321200</v>
      </c>
      <c r="G1269">
        <f>[1]!s_val_ev($A1269,$B$1)</f>
        <v>14895321200</v>
      </c>
      <c r="H1269">
        <f>[1]!s_val_ev1($A1269,$B$1)</f>
        <v>16484607067.200001</v>
      </c>
      <c r="I1269">
        <f>IFERROR([1]!s_mq_amount($A1269,$B$1),"")</f>
        <v>134658257</v>
      </c>
      <c r="J1269">
        <f>[1]!s_val_pe_ttm($A1269,$B$1)</f>
        <v>10.0722951889038</v>
      </c>
      <c r="K1269">
        <f>[1]!s_val_pb_lf($A1269,$B$1)</f>
        <v>1.53836297988892</v>
      </c>
      <c r="L1269">
        <f>[1]!s_val_dividendyield2($A1269,$B$1)</f>
        <v>4.2397914856646404</v>
      </c>
      <c r="M1269">
        <f>[1]!s_val_evtoebitda($A1269,$B$1)</f>
        <v>3.5188700308554499</v>
      </c>
      <c r="N1269">
        <f>[1]!s_risk_betar24($A1269,$B$1)</f>
        <v>0.86970001459121704</v>
      </c>
      <c r="O1269">
        <f>[1]!s_profitnotice_changeratio($A1269,$B$1)</f>
        <v>0</v>
      </c>
      <c r="P1269">
        <f>IFERROR([1]!i_pq_pctchange($A1269,TEXT(DATE(YEAR($B$1),1,1),"yyyy-mm-dd"),$B$1),"")</f>
        <v>3.1362007168458801</v>
      </c>
      <c r="Q1269">
        <f>[1]!s_west_netprofit($A1269,YEAR($B$1),$B$1,180)</f>
        <v>1390000000</v>
      </c>
      <c r="R1269">
        <f>[1]!s_west_eps($A1269,YEAR($B$1),$B$1,180)</f>
        <v>1.0741000175476101</v>
      </c>
      <c r="S1269">
        <f>[1]!s_west_instnum_np($A1269,YEAR($B$1),$B$1,180)</f>
        <v>5</v>
      </c>
      <c r="T1269">
        <f>[1]!s_west_stdnetprofit($A1269,YEAR($B$1),$B$1,180)</f>
        <v>71168813</v>
      </c>
      <c r="U1269">
        <f>[1]!s_west_mediannetprofit($A1269,YEAR($B$1),$B$1,180)</f>
        <v>1390000000</v>
      </c>
      <c r="V1269">
        <f>[1]!s_west_maxnetprofit($A1269,YEAR($B$1),$B$1,180)</f>
        <v>1473000000</v>
      </c>
      <c r="W1269">
        <f>[1]!s_west_minnetprofit($A1269,YEAR($B$1),$B$1,180)</f>
        <v>1281000000</v>
      </c>
      <c r="X1269">
        <f>[1]!s_west_netprofit($A1269,YEAR($B$1)+1,$B$1,180)</f>
        <v>1401000000</v>
      </c>
      <c r="Y1269">
        <f>[1]!s_west_eps($A1269,YEAR($B$1)+1,$B$1,180)</f>
        <v>1.0825999975204501</v>
      </c>
      <c r="Z1269">
        <f>[1]!s_west_instnum_np($A1269,YEAR($B$1)+1,$B$1,180)</f>
        <v>5</v>
      </c>
      <c r="AA1269">
        <f>[1]!s_west_stdnetprofit($A1269,YEAR($B$1)+1,$B$1,180)</f>
        <v>120382723</v>
      </c>
      <c r="AB1269">
        <f>[1]!s_west_mediannetprofit($A1269,YEAR($B$1)+1,$B$1,180)</f>
        <v>1451000000</v>
      </c>
      <c r="AC1269">
        <f>[1]!s_west_maxnetprofit($A1269,YEAR($B$1)+1,$B$1,180)</f>
        <v>1464000000</v>
      </c>
      <c r="AD1269">
        <f>[1]!s_west_minnetprofit($A1269,YEAR($B$1)+1,$B$1,180)</f>
        <v>1186000000</v>
      </c>
      <c r="AE1269">
        <f>[1]!s_west_avgroe($A1269,YEAR($B$1),$B$1,180)</f>
        <v>13.921999931335399</v>
      </c>
      <c r="AF1269">
        <f>IFERROR([1]!s_info_indexweight($A1269,$B$1,"000016.SH"),"")</f>
        <v>0</v>
      </c>
      <c r="AG1269">
        <f>IFERROR([1]!s_info_indexweight($A1269,$B$1,"000300.SH"),"")</f>
        <v>0</v>
      </c>
      <c r="AH1269">
        <f>IFERROR([1]!s_info_indexweight($A1269,$B$1,"000905.SH"),"")</f>
        <v>0</v>
      </c>
      <c r="AI1269">
        <f>IFERROR([1]!s_info_indexweight($A1269,$B$1,"000852.SH"),"")</f>
        <v>3.2000000000000001E-2</v>
      </c>
    </row>
    <row r="1270" spans="1:35">
      <c r="A1270" t="s">
        <v>1302</v>
      </c>
      <c r="B1270">
        <f>[1]!s_dq_close($A1270,$B$1,3)</f>
        <v>48.24</v>
      </c>
      <c r="C1270">
        <f>[1]!s_dq_volume($A1270,$B$1)</f>
        <v>56686338</v>
      </c>
      <c r="D1270">
        <f>[1]!s_dq_amount($A1270,$B$1)</f>
        <v>2761140882</v>
      </c>
      <c r="E1270">
        <f>[1]!s_dq_turn($A1270,$B$1)</f>
        <v>0.34374026762101401</v>
      </c>
      <c r="F1270">
        <f>[1]!S_VAL_MV($A1270,$B$1)</f>
        <v>1046298310824.96</v>
      </c>
      <c r="G1270">
        <f>[1]!s_val_ev($A1270,$B$1)</f>
        <v>1019119969859.59</v>
      </c>
      <c r="H1270">
        <f>[1]!s_val_ev1($A1270,$B$1)</f>
        <v>1144662969859.5901</v>
      </c>
      <c r="I1270">
        <f>IFERROR([1]!s_mq_amount($A1270,$B$1),"")</f>
        <v>5553211493</v>
      </c>
      <c r="J1270">
        <f>[1]!s_val_pe_ttm($A1270,$B$1)</f>
        <v>20.290075302123999</v>
      </c>
      <c r="K1270">
        <f>[1]!s_val_pb_lf($A1270,$B$1)</f>
        <v>2.0889639854431201</v>
      </c>
      <c r="L1270">
        <f>[1]!s_val_dividendyield2($A1270,$B$1)</f>
        <v>6.0485469186505902</v>
      </c>
      <c r="M1270">
        <f>[1]!s_val_evtoebitda($A1270,$B$1)</f>
        <v>9.8381334841182007</v>
      </c>
      <c r="N1270">
        <f>[1]!s_risk_betar24($A1270,$B$1)</f>
        <v>0.15989999473094901</v>
      </c>
      <c r="O1270">
        <f>[1]!s_profitnotice_changeratio($A1270,$B$1)</f>
        <v>0</v>
      </c>
      <c r="P1270">
        <f>IFERROR([1]!i_pq_pctchange($A1270,TEXT(DATE(YEAR($B$1),1,1),"yyyy-mm-dd"),$B$1),"")</f>
        <v>19.1111111111111</v>
      </c>
      <c r="Q1270">
        <f>[1]!s_west_netprofit($A1270,YEAR($B$1),$B$1,180)</f>
        <v>56829666800</v>
      </c>
      <c r="R1270">
        <f>[1]!s_west_eps($A1270,YEAR($B$1),$B$1,180)</f>
        <v>2.62019991874695</v>
      </c>
      <c r="S1270">
        <f>[1]!s_west_instnum_np($A1270,YEAR($B$1),$B$1,180)</f>
        <v>25</v>
      </c>
      <c r="T1270">
        <f>[1]!s_west_stdnetprofit($A1270,YEAR($B$1),$B$1,180)</f>
        <v>4809724604</v>
      </c>
      <c r="U1270">
        <f>[1]!s_west_mediannetprofit($A1270,YEAR($B$1),$B$1,180)</f>
        <v>56126000000</v>
      </c>
      <c r="V1270">
        <f>[1]!s_west_maxnetprofit($A1270,YEAR($B$1),$B$1,180)</f>
        <v>70814000000</v>
      </c>
      <c r="W1270">
        <f>[1]!s_west_minnetprofit($A1270,YEAR($B$1),$B$1,180)</f>
        <v>50235000000</v>
      </c>
      <c r="X1270">
        <f>[1]!s_west_netprofit($A1270,YEAR($B$1)+1,$B$1,180)</f>
        <v>59254134000</v>
      </c>
      <c r="Y1270">
        <f>[1]!s_west_eps($A1270,YEAR($B$1)+1,$B$1,180)</f>
        <v>2.7318999767303498</v>
      </c>
      <c r="Z1270">
        <f>[1]!s_west_instnum_np($A1270,YEAR($B$1)+1,$B$1,180)</f>
        <v>25</v>
      </c>
      <c r="AA1270">
        <f>[1]!s_west_stdnetprofit($A1270,YEAR($B$1)+1,$B$1,180)</f>
        <v>6102993844</v>
      </c>
      <c r="AB1270">
        <f>[1]!s_west_mediannetprofit($A1270,YEAR($B$1)+1,$B$1,180)</f>
        <v>57947000000</v>
      </c>
      <c r="AC1270">
        <f>[1]!s_west_maxnetprofit($A1270,YEAR($B$1)+1,$B$1,180)</f>
        <v>78310000000</v>
      </c>
      <c r="AD1270">
        <f>[1]!s_west_minnetprofit($A1270,YEAR($B$1)+1,$B$1,180)</f>
        <v>50129000000</v>
      </c>
      <c r="AE1270">
        <f>[1]!s_west_avgroe($A1270,YEAR($B$1),$B$1,180)</f>
        <v>12.3074998855591</v>
      </c>
      <c r="AF1270">
        <f>IFERROR([1]!s_info_indexweight($A1270,$B$1,"000016.SH"),"")</f>
        <v>1.861</v>
      </c>
      <c r="AG1270">
        <f>IFERROR([1]!s_info_indexweight($A1270,$B$1,"000300.SH"),"")</f>
        <v>0.66159999999999997</v>
      </c>
      <c r="AH1270">
        <f>IFERROR([1]!s_info_indexweight($A1270,$B$1,"000905.SH"),"")</f>
        <v>0</v>
      </c>
      <c r="AI1270">
        <f>IFERROR([1]!s_info_indexweight($A1270,$B$1,"000852.SH"),"")</f>
        <v>0</v>
      </c>
    </row>
    <row r="1271" spans="1:35">
      <c r="A1271" t="s">
        <v>1303</v>
      </c>
      <c r="B1271">
        <f>[1]!s_dq_close($A1271,$B$1,3)</f>
        <v>17.53</v>
      </c>
      <c r="C1271">
        <f>[1]!s_dq_volume($A1271,$B$1)</f>
        <v>2676500</v>
      </c>
      <c r="D1271">
        <f>[1]!s_dq_amount($A1271,$B$1)</f>
        <v>47213169</v>
      </c>
      <c r="E1271">
        <f>[1]!s_dq_turn($A1271,$B$1)</f>
        <v>0.55760416666666701</v>
      </c>
      <c r="F1271">
        <f>[1]!S_VAL_MV($A1271,$B$1)</f>
        <v>8414400000</v>
      </c>
      <c r="G1271">
        <f>[1]!s_val_ev($A1271,$B$1)</f>
        <v>8414400000</v>
      </c>
      <c r="H1271">
        <f>[1]!s_val_ev1($A1271,$B$1)</f>
        <v>8434399008.1599998</v>
      </c>
      <c r="I1271">
        <f>IFERROR([1]!s_mq_amount($A1271,$B$1),"")</f>
        <v>86159669</v>
      </c>
      <c r="J1271">
        <f>[1]!s_val_pe_ttm($A1271,$B$1)</f>
        <v>19.381628036498999</v>
      </c>
      <c r="K1271">
        <f>[1]!s_val_pb_lf($A1271,$B$1)</f>
        <v>2.31119632720947</v>
      </c>
      <c r="L1271">
        <f>[1]!s_val_dividendyield2($A1271,$B$1)</f>
        <v>2.7809469480889901</v>
      </c>
      <c r="M1271">
        <f>[1]!s_val_evtoebitda($A1271,$B$1)</f>
        <v>12.0779629355733</v>
      </c>
      <c r="N1271">
        <f>[1]!s_risk_betar24($A1271,$B$1)</f>
        <v>0.912899971008301</v>
      </c>
      <c r="O1271">
        <f>[1]!s_profitnotice_changeratio($A1271,$B$1)</f>
        <v>0</v>
      </c>
      <c r="P1271">
        <f>IFERROR([1]!i_pq_pctchange($A1271,TEXT(DATE(YEAR($B$1),1,1),"yyyy-mm-dd"),$B$1),"")</f>
        <v>-24.9732842239459</v>
      </c>
      <c r="Q1271">
        <f>[1]!s_west_netprofit($A1271,YEAR($B$1),$B$1,180)</f>
        <v>481000000</v>
      </c>
      <c r="R1271">
        <f>[1]!s_west_eps($A1271,YEAR($B$1),$B$1,180)</f>
        <v>1.0020999908447299</v>
      </c>
      <c r="S1271">
        <f>[1]!s_west_instnum_np($A1271,YEAR($B$1),$B$1,180)</f>
        <v>1</v>
      </c>
      <c r="T1271">
        <f>[1]!s_west_stdnetprofit($A1271,YEAR($B$1),$B$1,180)</f>
        <v>0</v>
      </c>
      <c r="U1271">
        <f>[1]!s_west_mediannetprofit($A1271,YEAR($B$1),$B$1,180)</f>
        <v>481000000</v>
      </c>
      <c r="V1271">
        <f>[1]!s_west_maxnetprofit($A1271,YEAR($B$1),$B$1,180)</f>
        <v>481000000</v>
      </c>
      <c r="W1271">
        <f>[1]!s_west_minnetprofit($A1271,YEAR($B$1),$B$1,180)</f>
        <v>481000000</v>
      </c>
      <c r="X1271">
        <f>[1]!s_west_netprofit($A1271,YEAR($B$1)+1,$B$1,180)</f>
        <v>520000000</v>
      </c>
      <c r="Y1271">
        <f>[1]!s_west_eps($A1271,YEAR($B$1)+1,$B$1,180)</f>
        <v>1.0832999944686901</v>
      </c>
      <c r="Z1271">
        <f>[1]!s_west_instnum_np($A1271,YEAR($B$1)+1,$B$1,180)</f>
        <v>1</v>
      </c>
      <c r="AA1271">
        <f>[1]!s_west_stdnetprofit($A1271,YEAR($B$1)+1,$B$1,180)</f>
        <v>0</v>
      </c>
      <c r="AB1271">
        <f>[1]!s_west_mediannetprofit($A1271,YEAR($B$1)+1,$B$1,180)</f>
        <v>520000000</v>
      </c>
      <c r="AC1271">
        <f>[1]!s_west_maxnetprofit($A1271,YEAR($B$1)+1,$B$1,180)</f>
        <v>520000000</v>
      </c>
      <c r="AD1271">
        <f>[1]!s_west_minnetprofit($A1271,YEAR($B$1)+1,$B$1,180)</f>
        <v>520000000</v>
      </c>
      <c r="AE1271">
        <f>[1]!s_west_avgroe($A1271,YEAR($B$1),$B$1,180)</f>
        <v>11.8800001144409</v>
      </c>
      <c r="AF1271">
        <f>IFERROR([1]!s_info_indexweight($A1271,$B$1,"000016.SH"),"")</f>
        <v>0</v>
      </c>
      <c r="AG1271">
        <f>IFERROR([1]!s_info_indexweight($A1271,$B$1,"000300.SH"),"")</f>
        <v>0</v>
      </c>
      <c r="AH1271">
        <f>IFERROR([1]!s_info_indexweight($A1271,$B$1,"000905.SH"),"")</f>
        <v>0</v>
      </c>
      <c r="AI1271">
        <f>IFERROR([1]!s_info_indexweight($A1271,$B$1,"000852.SH"),"")</f>
        <v>2.9000000000000001E-2</v>
      </c>
    </row>
    <row r="1272" spans="1:35">
      <c r="A1272" t="s">
        <v>1304</v>
      </c>
      <c r="B1272">
        <f>[1]!s_dq_close($A1272,$B$1,3)</f>
        <v>4.96</v>
      </c>
      <c r="C1272">
        <f>[1]!s_dq_volume($A1272,$B$1)</f>
        <v>23235437</v>
      </c>
      <c r="D1272">
        <f>[1]!s_dq_amount($A1272,$B$1)</f>
        <v>115543817</v>
      </c>
      <c r="E1272">
        <f>[1]!s_dq_turn($A1272,$B$1)</f>
        <v>1.4142281657812199</v>
      </c>
      <c r="F1272">
        <f>[1]!S_VAL_MV($A1272,$B$1)</f>
        <v>13268769236.48</v>
      </c>
      <c r="G1272">
        <f>[1]!s_val_ev($A1272,$B$1)</f>
        <v>13268769236.48</v>
      </c>
      <c r="H1272">
        <f>[1]!s_val_ev1($A1272,$B$1)</f>
        <v>13717792660.049999</v>
      </c>
      <c r="I1272">
        <f>IFERROR([1]!s_mq_amount($A1272,$B$1),"")</f>
        <v>209724870</v>
      </c>
      <c r="J1272">
        <f>[1]!s_val_pe_ttm($A1272,$B$1)</f>
        <v>34.543098449707003</v>
      </c>
      <c r="K1272">
        <f>[1]!s_val_pb_lf($A1272,$B$1)</f>
        <v>2.78283715248108</v>
      </c>
      <c r="L1272">
        <f>[1]!s_val_dividendyield2($A1272,$B$1)</f>
        <v>0.80645161290322598</v>
      </c>
      <c r="M1272">
        <f>[1]!s_val_evtoebitda($A1272,$B$1)</f>
        <v>21.201595187477601</v>
      </c>
      <c r="N1272">
        <f>[1]!s_risk_betar24($A1272,$B$1)</f>
        <v>1.7907999753952</v>
      </c>
      <c r="O1272">
        <f>[1]!s_profitnotice_changeratio($A1272,$B$1)</f>
        <v>0</v>
      </c>
      <c r="P1272">
        <f>IFERROR([1]!i_pq_pctchange($A1272,TEXT(DATE(YEAR($B$1),1,1),"yyyy-mm-dd"),$B$1),"")</f>
        <v>19.518072289156599</v>
      </c>
      <c r="Q1272">
        <f>[1]!s_west_netprofit($A1272,YEAR($B$1),$B$1,180)</f>
        <v>427000000</v>
      </c>
      <c r="R1272">
        <f>[1]!s_west_eps($A1272,YEAR($B$1),$B$1,180)</f>
        <v>0.159600004553795</v>
      </c>
      <c r="S1272">
        <f>[1]!s_west_instnum_np($A1272,YEAR($B$1),$B$1,180)</f>
        <v>2</v>
      </c>
      <c r="T1272">
        <f>[1]!s_west_stdnetprofit($A1272,YEAR($B$1),$B$1,180)</f>
        <v>24041631</v>
      </c>
      <c r="U1272">
        <f>[1]!s_west_mediannetprofit($A1272,YEAR($B$1),$B$1,180)</f>
        <v>427000000</v>
      </c>
      <c r="V1272">
        <f>[1]!s_west_maxnetprofit($A1272,YEAR($B$1),$B$1,180)</f>
        <v>444000000</v>
      </c>
      <c r="W1272">
        <f>[1]!s_west_minnetprofit($A1272,YEAR($B$1),$B$1,180)</f>
        <v>410000000</v>
      </c>
      <c r="X1272">
        <f>[1]!s_west_netprofit($A1272,YEAR($B$1)+1,$B$1,180)</f>
        <v>497000000</v>
      </c>
      <c r="Y1272">
        <f>[1]!s_west_eps($A1272,YEAR($B$1)+1,$B$1,180)</f>
        <v>0.1858000010252</v>
      </c>
      <c r="Z1272">
        <f>[1]!s_west_instnum_np($A1272,YEAR($B$1)+1,$B$1,180)</f>
        <v>2</v>
      </c>
      <c r="AA1272">
        <f>[1]!s_west_stdnetprofit($A1272,YEAR($B$1)+1,$B$1,180)</f>
        <v>42426407</v>
      </c>
      <c r="AB1272">
        <f>[1]!s_west_mediannetprofit($A1272,YEAR($B$1)+1,$B$1,180)</f>
        <v>497000000</v>
      </c>
      <c r="AC1272">
        <f>[1]!s_west_maxnetprofit($A1272,YEAR($B$1)+1,$B$1,180)</f>
        <v>527000000</v>
      </c>
      <c r="AD1272">
        <f>[1]!s_west_minnetprofit($A1272,YEAR($B$1)+1,$B$1,180)</f>
        <v>467000000</v>
      </c>
      <c r="AE1272">
        <f>[1]!s_west_avgroe($A1272,YEAR($B$1),$B$1,180)</f>
        <v>8.3599996566772496</v>
      </c>
      <c r="AF1272">
        <f>IFERROR([1]!s_info_indexweight($A1272,$B$1,"000016.SH"),"")</f>
        <v>0</v>
      </c>
      <c r="AG1272">
        <f>IFERROR([1]!s_info_indexweight($A1272,$B$1,"000300.SH"),"")</f>
        <v>0</v>
      </c>
      <c r="AH1272">
        <f>IFERROR([1]!s_info_indexweight($A1272,$B$1,"000905.SH"),"")</f>
        <v>0</v>
      </c>
      <c r="AI1272">
        <f>IFERROR([1]!s_info_indexweight($A1272,$B$1,"000852.SH"),"")</f>
        <v>5.8000000000000003E-2</v>
      </c>
    </row>
    <row r="1273" spans="1:35">
      <c r="A1273" t="s">
        <v>1305</v>
      </c>
      <c r="B1273">
        <f>[1]!s_dq_close($A1273,$B$1,3)</f>
        <v>11.16</v>
      </c>
      <c r="C1273">
        <f>[1]!s_dq_volume($A1273,$B$1)</f>
        <v>7779818</v>
      </c>
      <c r="D1273">
        <f>[1]!s_dq_amount($A1273,$B$1)</f>
        <v>87407429</v>
      </c>
      <c r="E1273">
        <f>[1]!s_dq_turn($A1273,$B$1)</f>
        <v>0.43317472160356302</v>
      </c>
      <c r="F1273">
        <f>[1]!S_VAL_MV($A1273,$B$1)</f>
        <v>20043360000</v>
      </c>
      <c r="G1273">
        <f>[1]!s_val_ev($A1273,$B$1)</f>
        <v>20043360000</v>
      </c>
      <c r="H1273">
        <f>[1]!s_val_ev1($A1273,$B$1)</f>
        <v>20134202425.450001</v>
      </c>
      <c r="I1273">
        <f>IFERROR([1]!s_mq_amount($A1273,$B$1),"")</f>
        <v>214687163</v>
      </c>
      <c r="J1273">
        <f>[1]!s_val_pe_ttm($A1273,$B$1)</f>
        <v>12.4940452575684</v>
      </c>
      <c r="K1273">
        <f>[1]!s_val_pb_lf($A1273,$B$1)</f>
        <v>1.2110582590103101</v>
      </c>
      <c r="L1273">
        <f>[1]!s_val_dividendyield2($A1273,$B$1)</f>
        <v>4.9283154121863797</v>
      </c>
      <c r="M1273">
        <f>[1]!s_val_evtoebitda($A1273,$B$1)</f>
        <v>3.8228316940025802</v>
      </c>
      <c r="N1273">
        <f>[1]!s_risk_betar24($A1273,$B$1)</f>
        <v>0.52240002155303999</v>
      </c>
      <c r="O1273">
        <f>[1]!s_profitnotice_changeratio($A1273,$B$1)</f>
        <v>0</v>
      </c>
      <c r="P1273">
        <f>IFERROR([1]!i_pq_pctchange($A1273,TEXT(DATE(YEAR($B$1),1,1),"yyyy-mm-dd"),$B$1),"")</f>
        <v>-0.88809946714031296</v>
      </c>
      <c r="Q1273">
        <f>[1]!s_west_netprofit($A1273,YEAR($B$1),$B$1,180)</f>
        <v>1624855000</v>
      </c>
      <c r="R1273">
        <f>[1]!s_west_eps($A1273,YEAR($B$1),$B$1,180)</f>
        <v>0.90469998121261597</v>
      </c>
      <c r="S1273">
        <f>[1]!s_west_instnum_np($A1273,YEAR($B$1),$B$1,180)</f>
        <v>6</v>
      </c>
      <c r="T1273">
        <f>[1]!s_west_stdnetprofit($A1273,YEAR($B$1),$B$1,180)</f>
        <v>43127603</v>
      </c>
      <c r="U1273">
        <f>[1]!s_west_mediannetprofit($A1273,YEAR($B$1),$B$1,180)</f>
        <v>1607065000</v>
      </c>
      <c r="V1273">
        <f>[1]!s_west_maxnetprofit($A1273,YEAR($B$1),$B$1,180)</f>
        <v>1703000000</v>
      </c>
      <c r="W1273">
        <f>[1]!s_west_minnetprofit($A1273,YEAR($B$1),$B$1,180)</f>
        <v>1582000000</v>
      </c>
      <c r="X1273">
        <f>[1]!s_west_netprofit($A1273,YEAR($B$1)+1,$B$1,180)</f>
        <v>1679681667</v>
      </c>
      <c r="Y1273">
        <f>[1]!s_west_eps($A1273,YEAR($B$1)+1,$B$1,180)</f>
        <v>0.935199975967407</v>
      </c>
      <c r="Z1273">
        <f>[1]!s_west_instnum_np($A1273,YEAR($B$1)+1,$B$1,180)</f>
        <v>6</v>
      </c>
      <c r="AA1273">
        <f>[1]!s_west_stdnetprofit($A1273,YEAR($B$1)+1,$B$1,180)</f>
        <v>57640819</v>
      </c>
      <c r="AB1273">
        <f>[1]!s_west_mediannetprofit($A1273,YEAR($B$1)+1,$B$1,180)</f>
        <v>1669045000</v>
      </c>
      <c r="AC1273">
        <f>[1]!s_west_maxnetprofit($A1273,YEAR($B$1)+1,$B$1,180)</f>
        <v>1761000000</v>
      </c>
      <c r="AD1273">
        <f>[1]!s_west_minnetprofit($A1273,YEAR($B$1)+1,$B$1,180)</f>
        <v>1620000000</v>
      </c>
      <c r="AE1273">
        <f>[1]!s_west_avgroe($A1273,YEAR($B$1),$B$1,180)</f>
        <v>9.2950000762939506</v>
      </c>
      <c r="AF1273">
        <f>IFERROR([1]!s_info_indexweight($A1273,$B$1,"000016.SH"),"")</f>
        <v>0</v>
      </c>
      <c r="AG1273">
        <f>IFERROR([1]!s_info_indexweight($A1273,$B$1,"000300.SH"),"")</f>
        <v>0</v>
      </c>
      <c r="AH1273">
        <f>IFERROR([1]!s_info_indexweight($A1273,$B$1,"000905.SH"),"")</f>
        <v>7.3999999999999996E-2</v>
      </c>
      <c r="AI1273">
        <f>IFERROR([1]!s_info_indexweight($A1273,$B$1,"000852.SH"),"")</f>
        <v>0</v>
      </c>
    </row>
    <row r="1274" spans="1:35">
      <c r="A1274" t="s">
        <v>1306</v>
      </c>
      <c r="B1274">
        <f>[1]!s_dq_close($A1274,$B$1,3)</f>
        <v>3.36</v>
      </c>
      <c r="C1274">
        <f>[1]!s_dq_volume($A1274,$B$1)</f>
        <v>90032074</v>
      </c>
      <c r="D1274">
        <f>[1]!s_dq_amount($A1274,$B$1)</f>
        <v>302591601</v>
      </c>
      <c r="E1274">
        <f>[1]!s_dq_turn($A1274,$B$1)</f>
        <v>1.3208317970135499</v>
      </c>
      <c r="F1274">
        <f>[1]!S_VAL_MV($A1274,$B$1)</f>
        <v>22902823003.200001</v>
      </c>
      <c r="G1274">
        <f>[1]!s_val_ev($A1274,$B$1)</f>
        <v>22902823003.200001</v>
      </c>
      <c r="H1274">
        <f>[1]!s_val_ev1($A1274,$B$1)</f>
        <v>23182516616.110001</v>
      </c>
      <c r="I1274">
        <f>IFERROR([1]!s_mq_amount($A1274,$B$1),"")</f>
        <v>622632970</v>
      </c>
      <c r="J1274">
        <f>[1]!s_val_pe_ttm($A1274,$B$1)</f>
        <v>137.16177368164099</v>
      </c>
      <c r="K1274">
        <f>[1]!s_val_pb_lf($A1274,$B$1)</f>
        <v>2.30545949935913</v>
      </c>
      <c r="L1274">
        <f>[1]!s_val_dividendyield2($A1274,$B$1)</f>
        <v>0</v>
      </c>
      <c r="M1274">
        <f>[1]!s_val_evtoebitda($A1274,$B$1)</f>
        <v>0</v>
      </c>
      <c r="N1274">
        <f>[1]!s_risk_betar24($A1274,$B$1)</f>
        <v>2.09920001029968</v>
      </c>
      <c r="O1274">
        <f>[1]!s_profitnotice_changeratio($A1274,$B$1)</f>
        <v>0</v>
      </c>
      <c r="P1274">
        <f>IFERROR([1]!i_pq_pctchange($A1274,TEXT(DATE(YEAR($B$1),1,1),"yyyy-mm-dd"),$B$1),"")</f>
        <v>-18.248175182481798</v>
      </c>
      <c r="Q1274">
        <f>[1]!s_west_netprofit($A1274,YEAR($B$1),$B$1,180)</f>
        <v>0</v>
      </c>
      <c r="R1274">
        <f>[1]!s_west_eps($A1274,YEAR($B$1),$B$1,180)</f>
        <v>0</v>
      </c>
      <c r="S1274">
        <f>[1]!s_west_instnum_np($A1274,YEAR($B$1),$B$1,180)</f>
        <v>0</v>
      </c>
      <c r="T1274">
        <f>[1]!s_west_stdnetprofit($A1274,YEAR($B$1),$B$1,180)</f>
        <v>0</v>
      </c>
      <c r="U1274">
        <f>[1]!s_west_mediannetprofit($A1274,YEAR($B$1),$B$1,180)</f>
        <v>0</v>
      </c>
      <c r="V1274">
        <f>[1]!s_west_maxnetprofit($A1274,YEAR($B$1),$B$1,180)</f>
        <v>0</v>
      </c>
      <c r="W1274">
        <f>[1]!s_west_minnetprofit($A1274,YEAR($B$1),$B$1,180)</f>
        <v>0</v>
      </c>
      <c r="X1274">
        <f>[1]!s_west_netprofit($A1274,YEAR($B$1)+1,$B$1,180)</f>
        <v>0</v>
      </c>
      <c r="Y1274">
        <f>[1]!s_west_eps($A1274,YEAR($B$1)+1,$B$1,180)</f>
        <v>0</v>
      </c>
      <c r="Z1274">
        <f>[1]!s_west_instnum_np($A1274,YEAR($B$1)+1,$B$1,180)</f>
        <v>0</v>
      </c>
      <c r="AA1274">
        <f>[1]!s_west_stdnetprofit($A1274,YEAR($B$1)+1,$B$1,180)</f>
        <v>0</v>
      </c>
      <c r="AB1274">
        <f>[1]!s_west_mediannetprofit($A1274,YEAR($B$1)+1,$B$1,180)</f>
        <v>0</v>
      </c>
      <c r="AC1274">
        <f>[1]!s_west_maxnetprofit($A1274,YEAR($B$1)+1,$B$1,180)</f>
        <v>0</v>
      </c>
      <c r="AD1274">
        <f>[1]!s_west_minnetprofit($A1274,YEAR($B$1)+1,$B$1,180)</f>
        <v>0</v>
      </c>
      <c r="AE1274">
        <f>[1]!s_west_avgroe($A1274,YEAR($B$1),$B$1,180)</f>
        <v>0</v>
      </c>
      <c r="AF1274">
        <f>IFERROR([1]!s_info_indexweight($A1274,$B$1,"000016.SH"),"")</f>
        <v>0</v>
      </c>
      <c r="AG1274">
        <f>IFERROR([1]!s_info_indexweight($A1274,$B$1,"000300.SH"),"")</f>
        <v>0</v>
      </c>
      <c r="AH1274">
        <f>IFERROR([1]!s_info_indexweight($A1274,$B$1,"000905.SH"),"")</f>
        <v>0.217</v>
      </c>
      <c r="AI1274">
        <f>IFERROR([1]!s_info_indexweight($A1274,$B$1,"000852.SH"),"")</f>
        <v>0</v>
      </c>
    </row>
    <row r="1275" spans="1:35">
      <c r="A1275" t="s">
        <v>1307</v>
      </c>
      <c r="B1275">
        <f>[1]!s_dq_close($A1275,$B$1,3)</f>
        <v>111.36</v>
      </c>
      <c r="C1275">
        <f>[1]!s_dq_volume($A1275,$B$1)</f>
        <v>6819533</v>
      </c>
      <c r="D1275">
        <f>[1]!s_dq_amount($A1275,$B$1)</f>
        <v>758157160</v>
      </c>
      <c r="E1275">
        <f>[1]!s_dq_turn($A1275,$B$1)</f>
        <v>0.50860875841657505</v>
      </c>
      <c r="F1275">
        <f>[1]!S_VAL_MV($A1275,$B$1)</f>
        <v>149313825669.12</v>
      </c>
      <c r="G1275">
        <f>[1]!s_val_ev($A1275,$B$1)</f>
        <v>149313825669.12</v>
      </c>
      <c r="H1275">
        <f>[1]!s_val_ev1($A1275,$B$1)</f>
        <v>149358673772.12</v>
      </c>
      <c r="I1275">
        <f>IFERROR([1]!s_mq_amount($A1275,$B$1),"")</f>
        <v>2100932744</v>
      </c>
      <c r="J1275">
        <f>[1]!s_val_pe_ttm($A1275,$B$1)</f>
        <v>53.930477142333999</v>
      </c>
      <c r="K1275">
        <f>[1]!s_val_pb_lf($A1275,$B$1)</f>
        <v>8.3480987548828107</v>
      </c>
      <c r="L1275">
        <f>[1]!s_val_dividendyield2($A1275,$B$1)</f>
        <v>0.89798850574712596</v>
      </c>
      <c r="M1275">
        <f>[1]!s_val_evtoebitda($A1275,$B$1)</f>
        <v>41.213846741484801</v>
      </c>
      <c r="N1275">
        <f>[1]!s_risk_betar24($A1275,$B$1)</f>
        <v>1.30789995193481</v>
      </c>
      <c r="O1275">
        <f>[1]!s_profitnotice_changeratio($A1275,$B$1)</f>
        <v>0</v>
      </c>
      <c r="P1275">
        <f>IFERROR([1]!i_pq_pctchange($A1275,TEXT(DATE(YEAR($B$1),1,1),"yyyy-mm-dd"),$B$1),"")</f>
        <v>1.3192612137203199</v>
      </c>
      <c r="Q1275">
        <f>[1]!s_west_netprofit($A1275,YEAR($B$1),$B$1,180)</f>
        <v>3507070800</v>
      </c>
      <c r="R1275">
        <f>[1]!s_west_eps($A1275,YEAR($B$1),$B$1,180)</f>
        <v>2.61549997329712</v>
      </c>
      <c r="S1275">
        <f>[1]!s_west_instnum_np($A1275,YEAR($B$1),$B$1,180)</f>
        <v>25</v>
      </c>
      <c r="T1275">
        <f>[1]!s_west_stdnetprofit($A1275,YEAR($B$1),$B$1,180)</f>
        <v>106096216</v>
      </c>
      <c r="U1275">
        <f>[1]!s_west_mediannetprofit($A1275,YEAR($B$1),$B$1,180)</f>
        <v>3510000000</v>
      </c>
      <c r="V1275">
        <f>[1]!s_west_maxnetprofit($A1275,YEAR($B$1),$B$1,180)</f>
        <v>3699000000</v>
      </c>
      <c r="W1275">
        <f>[1]!s_west_minnetprofit($A1275,YEAR($B$1),$B$1,180)</f>
        <v>3241000000</v>
      </c>
      <c r="X1275">
        <f>[1]!s_west_netprofit($A1275,YEAR($B$1)+1,$B$1,180)</f>
        <v>4328147692</v>
      </c>
      <c r="Y1275">
        <f>[1]!s_west_eps($A1275,YEAR($B$1)+1,$B$1,180)</f>
        <v>3.2279999256134002</v>
      </c>
      <c r="Z1275">
        <f>[1]!s_west_instnum_np($A1275,YEAR($B$1)+1,$B$1,180)</f>
        <v>26</v>
      </c>
      <c r="AA1275">
        <f>[1]!s_west_stdnetprofit($A1275,YEAR($B$1)+1,$B$1,180)</f>
        <v>209214204</v>
      </c>
      <c r="AB1275">
        <f>[1]!s_west_mediannetprofit($A1275,YEAR($B$1)+1,$B$1,180)</f>
        <v>4393500000</v>
      </c>
      <c r="AC1275">
        <f>[1]!s_west_maxnetprofit($A1275,YEAR($B$1)+1,$B$1,180)</f>
        <v>4910000000</v>
      </c>
      <c r="AD1275">
        <f>[1]!s_west_minnetprofit($A1275,YEAR($B$1)+1,$B$1,180)</f>
        <v>4036000000</v>
      </c>
      <c r="AE1275">
        <f>[1]!s_west_avgroe($A1275,YEAR($B$1),$B$1,180)</f>
        <v>18.489099502563501</v>
      </c>
      <c r="AF1275">
        <f>IFERROR([1]!s_info_indexweight($A1275,$B$1,"000016.SH"),"")</f>
        <v>0</v>
      </c>
      <c r="AG1275">
        <f>IFERROR([1]!s_info_indexweight($A1275,$B$1,"000300.SH"),"")</f>
        <v>0.22570000000000001</v>
      </c>
      <c r="AH1275">
        <f>IFERROR([1]!s_info_indexweight($A1275,$B$1,"000905.SH"),"")</f>
        <v>0</v>
      </c>
      <c r="AI1275">
        <f>IFERROR([1]!s_info_indexweight($A1275,$B$1,"000852.SH"),"")</f>
        <v>0</v>
      </c>
    </row>
    <row r="1276" spans="1:35">
      <c r="A1276" t="s">
        <v>1308</v>
      </c>
      <c r="B1276">
        <f>[1]!s_dq_close($A1276,$B$1,3)</f>
        <v>13.32</v>
      </c>
      <c r="C1276">
        <f>[1]!s_dq_volume($A1276,$B$1)</f>
        <v>122138316</v>
      </c>
      <c r="D1276">
        <f>[1]!s_dq_amount($A1276,$B$1)</f>
        <v>1674523625</v>
      </c>
      <c r="E1276">
        <f>[1]!s_dq_turn($A1276,$B$1)</f>
        <v>8.4818397162052594</v>
      </c>
      <c r="F1276">
        <f>[1]!S_VAL_MV($A1276,$B$1)</f>
        <v>19180772374.32</v>
      </c>
      <c r="G1276">
        <f>[1]!s_val_ev($A1276,$B$1)</f>
        <v>19180772374.32</v>
      </c>
      <c r="H1276">
        <f>[1]!s_val_ev1($A1276,$B$1)</f>
        <v>25801708467.700001</v>
      </c>
      <c r="I1276">
        <f>IFERROR([1]!s_mq_amount($A1276,$B$1),"")</f>
        <v>2342423911</v>
      </c>
      <c r="J1276">
        <f>[1]!s_val_pe_ttm($A1276,$B$1)</f>
        <v>34.519313812255902</v>
      </c>
      <c r="K1276">
        <f>[1]!s_val_pb_lf($A1276,$B$1)</f>
        <v>1.55769562721252</v>
      </c>
      <c r="L1276">
        <f>[1]!s_val_dividendyield2($A1276,$B$1)</f>
        <v>3.4384384384384399</v>
      </c>
      <c r="M1276">
        <f>[1]!s_val_evtoebitda($A1276,$B$1)</f>
        <v>9.7047288456644196</v>
      </c>
      <c r="N1276">
        <f>[1]!s_risk_betar24($A1276,$B$1)</f>
        <v>1.0326000452041599</v>
      </c>
      <c r="O1276">
        <f>[1]!s_profitnotice_changeratio($A1276,$B$1)</f>
        <v>0</v>
      </c>
      <c r="P1276">
        <f>IFERROR([1]!i_pq_pctchange($A1276,TEXT(DATE(YEAR($B$1),1,1),"yyyy-mm-dd"),$B$1),"")</f>
        <v>86.033519553072594</v>
      </c>
      <c r="Q1276">
        <f>[1]!s_west_netprofit($A1276,YEAR($B$1),$B$1,180)</f>
        <v>1304000000</v>
      </c>
      <c r="R1276">
        <f>[1]!s_west_eps($A1276,YEAR($B$1),$B$1,180)</f>
        <v>0.90560001134872403</v>
      </c>
      <c r="S1276">
        <f>[1]!s_west_instnum_np($A1276,YEAR($B$1),$B$1,180)</f>
        <v>4</v>
      </c>
      <c r="T1276">
        <f>[1]!s_west_stdnetprofit($A1276,YEAR($B$1),$B$1,180)</f>
        <v>163611328</v>
      </c>
      <c r="U1276">
        <f>[1]!s_west_mediannetprofit($A1276,YEAR($B$1),$B$1,180)</f>
        <v>1282000000</v>
      </c>
      <c r="V1276">
        <f>[1]!s_west_maxnetprofit($A1276,YEAR($B$1),$B$1,180)</f>
        <v>1510000000</v>
      </c>
      <c r="W1276">
        <f>[1]!s_west_minnetprofit($A1276,YEAR($B$1),$B$1,180)</f>
        <v>1142000000</v>
      </c>
      <c r="X1276">
        <f>[1]!s_west_netprofit($A1276,YEAR($B$1)+1,$B$1,180)</f>
        <v>1559500000</v>
      </c>
      <c r="Y1276">
        <f>[1]!s_west_eps($A1276,YEAR($B$1)+1,$B$1,180)</f>
        <v>1.0829999446868901</v>
      </c>
      <c r="Z1276">
        <f>[1]!s_west_instnum_np($A1276,YEAR($B$1)+1,$B$1,180)</f>
        <v>4</v>
      </c>
      <c r="AA1276">
        <f>[1]!s_west_stdnetprofit($A1276,YEAR($B$1)+1,$B$1,180)</f>
        <v>219560925</v>
      </c>
      <c r="AB1276">
        <f>[1]!s_west_mediannetprofit($A1276,YEAR($B$1)+1,$B$1,180)</f>
        <v>1603500000</v>
      </c>
      <c r="AC1276">
        <f>[1]!s_west_maxnetprofit($A1276,YEAR($B$1)+1,$B$1,180)</f>
        <v>1754000000</v>
      </c>
      <c r="AD1276">
        <f>[1]!s_west_minnetprofit($A1276,YEAR($B$1)+1,$B$1,180)</f>
        <v>1277000000</v>
      </c>
      <c r="AE1276">
        <f>[1]!s_west_avgroe($A1276,YEAR($B$1),$B$1,180)</f>
        <v>10.4174995422363</v>
      </c>
      <c r="AF1276">
        <f>IFERROR([1]!s_info_indexweight($A1276,$B$1,"000016.SH"),"")</f>
        <v>0</v>
      </c>
      <c r="AG1276">
        <f>IFERROR([1]!s_info_indexweight($A1276,$B$1,"000300.SH"),"")</f>
        <v>0</v>
      </c>
      <c r="AH1276">
        <f>IFERROR([1]!s_info_indexweight($A1276,$B$1,"000905.SH"),"")</f>
        <v>0</v>
      </c>
      <c r="AI1276">
        <f>IFERROR([1]!s_info_indexweight($A1276,$B$1,"000852.SH"),"")</f>
        <v>7.4999999999999997E-2</v>
      </c>
    </row>
    <row r="1277" spans="1:35">
      <c r="A1277" t="s">
        <v>1309</v>
      </c>
      <c r="B1277">
        <f>[1]!s_dq_close($A1277,$B$1,3)</f>
        <v>3.69</v>
      </c>
      <c r="C1277">
        <f>[1]!s_dq_volume($A1277,$B$1)</f>
        <v>65049390</v>
      </c>
      <c r="D1277">
        <f>[1]!s_dq_amount($A1277,$B$1)</f>
        <v>238814144</v>
      </c>
      <c r="E1277">
        <f>[1]!s_dq_turn($A1277,$B$1)</f>
        <v>0.94854839665297597</v>
      </c>
      <c r="F1277">
        <f>[1]!S_VAL_MV($A1277,$B$1)</f>
        <v>25305219000.630001</v>
      </c>
      <c r="G1277">
        <f>[1]!s_val_ev($A1277,$B$1)</f>
        <v>25305219000.630001</v>
      </c>
      <c r="H1277">
        <f>[1]!s_val_ev1($A1277,$B$1)</f>
        <v>45461483535.019997</v>
      </c>
      <c r="I1277">
        <f>IFERROR([1]!s_mq_amount($A1277,$B$1),"")</f>
        <v>453385729</v>
      </c>
      <c r="J1277">
        <f>[1]!s_val_pe_ttm($A1277,$B$1)</f>
        <v>-111.99568939209</v>
      </c>
      <c r="K1277">
        <f>[1]!s_val_pb_lf($A1277,$B$1)</f>
        <v>4.8991541862487802</v>
      </c>
      <c r="L1277">
        <f>[1]!s_val_dividendyield2($A1277,$B$1)</f>
        <v>0</v>
      </c>
      <c r="M1277">
        <f>[1]!s_val_evtoebitda($A1277,$B$1)</f>
        <v>31.271381954829501</v>
      </c>
      <c r="N1277">
        <f>[1]!s_risk_betar24($A1277,$B$1)</f>
        <v>1.65260004997253</v>
      </c>
      <c r="O1277">
        <f>[1]!s_profitnotice_changeratio($A1277,$B$1)</f>
        <v>0</v>
      </c>
      <c r="P1277">
        <f>IFERROR([1]!i_pq_pctchange($A1277,TEXT(DATE(YEAR($B$1),1,1),"yyyy-mm-dd"),$B$1),"")</f>
        <v>-7.5187969924812101</v>
      </c>
      <c r="Q1277">
        <f>[1]!s_west_netprofit($A1277,YEAR($B$1),$B$1,180)</f>
        <v>0</v>
      </c>
      <c r="R1277">
        <f>[1]!s_west_eps($A1277,YEAR($B$1),$B$1,180)</f>
        <v>0</v>
      </c>
      <c r="S1277">
        <f>[1]!s_west_instnum_np($A1277,YEAR($B$1),$B$1,180)</f>
        <v>0</v>
      </c>
      <c r="T1277">
        <f>[1]!s_west_stdnetprofit($A1277,YEAR($B$1),$B$1,180)</f>
        <v>0</v>
      </c>
      <c r="U1277">
        <f>[1]!s_west_mediannetprofit($A1277,YEAR($B$1),$B$1,180)</f>
        <v>0</v>
      </c>
      <c r="V1277">
        <f>[1]!s_west_maxnetprofit($A1277,YEAR($B$1),$B$1,180)</f>
        <v>0</v>
      </c>
      <c r="W1277">
        <f>[1]!s_west_minnetprofit($A1277,YEAR($B$1),$B$1,180)</f>
        <v>0</v>
      </c>
      <c r="X1277">
        <f>[1]!s_west_netprofit($A1277,YEAR($B$1)+1,$B$1,180)</f>
        <v>0</v>
      </c>
      <c r="Y1277">
        <f>[1]!s_west_eps($A1277,YEAR($B$1)+1,$B$1,180)</f>
        <v>0</v>
      </c>
      <c r="Z1277">
        <f>[1]!s_west_instnum_np($A1277,YEAR($B$1)+1,$B$1,180)</f>
        <v>0</v>
      </c>
      <c r="AA1277">
        <f>[1]!s_west_stdnetprofit($A1277,YEAR($B$1)+1,$B$1,180)</f>
        <v>0</v>
      </c>
      <c r="AB1277">
        <f>[1]!s_west_mediannetprofit($A1277,YEAR($B$1)+1,$B$1,180)</f>
        <v>0</v>
      </c>
      <c r="AC1277">
        <f>[1]!s_west_maxnetprofit($A1277,YEAR($B$1)+1,$B$1,180)</f>
        <v>0</v>
      </c>
      <c r="AD1277">
        <f>[1]!s_west_minnetprofit($A1277,YEAR($B$1)+1,$B$1,180)</f>
        <v>0</v>
      </c>
      <c r="AE1277">
        <f>[1]!s_west_avgroe($A1277,YEAR($B$1),$B$1,180)</f>
        <v>0</v>
      </c>
      <c r="AF1277">
        <f>IFERROR([1]!s_info_indexweight($A1277,$B$1,"000016.SH"),"")</f>
        <v>0</v>
      </c>
      <c r="AG1277">
        <f>IFERROR([1]!s_info_indexweight($A1277,$B$1,"000300.SH"),"")</f>
        <v>0</v>
      </c>
      <c r="AH1277">
        <f>IFERROR([1]!s_info_indexweight($A1277,$B$1,"000905.SH"),"")</f>
        <v>0.121</v>
      </c>
      <c r="AI1277">
        <f>IFERROR([1]!s_info_indexweight($A1277,$B$1,"000852.SH"),"")</f>
        <v>0</v>
      </c>
    </row>
    <row r="1278" spans="1:35">
      <c r="A1278" t="s">
        <v>1310</v>
      </c>
      <c r="B1278">
        <f>[1]!s_dq_close($A1278,$B$1,3)</f>
        <v>6.26</v>
      </c>
      <c r="C1278">
        <f>[1]!s_dq_volume($A1278,$B$1)</f>
        <v>12370400</v>
      </c>
      <c r="D1278">
        <f>[1]!s_dq_amount($A1278,$B$1)</f>
        <v>77757261</v>
      </c>
      <c r="E1278">
        <f>[1]!s_dq_turn($A1278,$B$1)</f>
        <v>0.57197813884239401</v>
      </c>
      <c r="F1278">
        <f>[1]!S_VAL_MV($A1278,$B$1)</f>
        <v>19143455600</v>
      </c>
      <c r="G1278">
        <f>[1]!s_val_ev($A1278,$B$1)</f>
        <v>18173269836.919998</v>
      </c>
      <c r="H1278">
        <f>[1]!s_val_ev1($A1278,$B$1)</f>
        <v>60989873287.269997</v>
      </c>
      <c r="I1278">
        <f>IFERROR([1]!s_mq_amount($A1278,$B$1),"")</f>
        <v>180005545</v>
      </c>
      <c r="J1278">
        <f>[1]!s_val_pe_ttm($A1278,$B$1)</f>
        <v>12.6485605239868</v>
      </c>
      <c r="K1278">
        <f>[1]!s_val_pb_lf($A1278,$B$1)</f>
        <v>0.97857558727264404</v>
      </c>
      <c r="L1278">
        <f>[1]!s_val_dividendyield2($A1278,$B$1)</f>
        <v>4.6325878594249197</v>
      </c>
      <c r="M1278">
        <f>[1]!s_val_evtoebitda($A1278,$B$1)</f>
        <v>15.4643917932222</v>
      </c>
      <c r="N1278">
        <f>[1]!s_risk_betar24($A1278,$B$1)</f>
        <v>0.44800001382827798</v>
      </c>
      <c r="O1278">
        <f>[1]!s_profitnotice_changeratio($A1278,$B$1)</f>
        <v>0</v>
      </c>
      <c r="P1278">
        <f>IFERROR([1]!i_pq_pctchange($A1278,TEXT(DATE(YEAR($B$1),1,1),"yyyy-mm-dd"),$B$1),"")</f>
        <v>2.9605263157894699</v>
      </c>
      <c r="Q1278">
        <f>[1]!s_west_netprofit($A1278,YEAR($B$1),$B$1,180)</f>
        <v>1672200000</v>
      </c>
      <c r="R1278">
        <f>[1]!s_west_eps($A1278,YEAR($B$1),$B$1,180)</f>
        <v>0.546800017356873</v>
      </c>
      <c r="S1278">
        <f>[1]!s_west_instnum_np($A1278,YEAR($B$1),$B$1,180)</f>
        <v>4</v>
      </c>
      <c r="T1278">
        <f>[1]!s_west_stdnetprofit($A1278,YEAR($B$1),$B$1,180)</f>
        <v>35849686</v>
      </c>
      <c r="U1278">
        <f>[1]!s_west_mediannetprofit($A1278,YEAR($B$1),$B$1,180)</f>
        <v>1662000000</v>
      </c>
      <c r="V1278">
        <f>[1]!s_west_maxnetprofit($A1278,YEAR($B$1),$B$1,180)</f>
        <v>1716000000</v>
      </c>
      <c r="W1278">
        <f>[1]!s_west_minnetprofit($A1278,YEAR($B$1),$B$1,180)</f>
        <v>1630000000</v>
      </c>
      <c r="X1278">
        <f>[1]!s_west_netprofit($A1278,YEAR($B$1)+1,$B$1,180)</f>
        <v>1744200000</v>
      </c>
      <c r="Y1278">
        <f>[1]!s_west_eps($A1278,YEAR($B$1)+1,$B$1,180)</f>
        <v>0.57039999961853005</v>
      </c>
      <c r="Z1278">
        <f>[1]!s_west_instnum_np($A1278,YEAR($B$1)+1,$B$1,180)</f>
        <v>5</v>
      </c>
      <c r="AA1278">
        <f>[1]!s_west_stdnetprofit($A1278,YEAR($B$1)+1,$B$1,180)</f>
        <v>25223005</v>
      </c>
      <c r="AB1278">
        <f>[1]!s_west_mediannetprofit($A1278,YEAR($B$1)+1,$B$1,180)</f>
        <v>1736000000</v>
      </c>
      <c r="AC1278">
        <f>[1]!s_west_maxnetprofit($A1278,YEAR($B$1)+1,$B$1,180)</f>
        <v>1784000000</v>
      </c>
      <c r="AD1278">
        <f>[1]!s_west_minnetprofit($A1278,YEAR($B$1)+1,$B$1,180)</f>
        <v>1717000000</v>
      </c>
      <c r="AE1278">
        <f>[1]!s_west_avgroe($A1278,YEAR($B$1),$B$1,180)</f>
        <v>8.0019998550415004</v>
      </c>
      <c r="AF1278">
        <f>IFERROR([1]!s_info_indexweight($A1278,$B$1,"000016.SH"),"")</f>
        <v>0</v>
      </c>
      <c r="AG1278">
        <f>IFERROR([1]!s_info_indexweight($A1278,$B$1,"000300.SH"),"")</f>
        <v>0</v>
      </c>
      <c r="AH1278">
        <f>IFERROR([1]!s_info_indexweight($A1278,$B$1,"000905.SH"),"")</f>
        <v>0</v>
      </c>
      <c r="AI1278">
        <f>IFERROR([1]!s_info_indexweight($A1278,$B$1,"000852.SH"),"")</f>
        <v>4.3999999999999997E-2</v>
      </c>
    </row>
    <row r="1279" spans="1:35">
      <c r="A1279" t="s">
        <v>1311</v>
      </c>
      <c r="B1279">
        <f>[1]!s_dq_close($A1279,$B$1,3)</f>
        <v>7.9</v>
      </c>
      <c r="C1279">
        <f>[1]!s_dq_volume($A1279,$B$1)</f>
        <v>47152275</v>
      </c>
      <c r="D1279">
        <f>[1]!s_dq_amount($A1279,$B$1)</f>
        <v>370480516</v>
      </c>
      <c r="E1279">
        <f>[1]!s_dq_turn($A1279,$B$1)</f>
        <v>1.0153891026528701</v>
      </c>
      <c r="F1279">
        <f>[1]!S_VAL_MV($A1279,$B$1)</f>
        <v>36685736682.300003</v>
      </c>
      <c r="G1279">
        <f>[1]!s_val_ev($A1279,$B$1)</f>
        <v>36685736682.300003</v>
      </c>
      <c r="H1279">
        <f>[1]!s_val_ev1($A1279,$B$1)</f>
        <v>90582677990.330002</v>
      </c>
      <c r="I1279">
        <f>IFERROR([1]!s_mq_amount($A1279,$B$1),"")</f>
        <v>740199590</v>
      </c>
      <c r="J1279">
        <f>[1]!s_val_pe_ttm($A1279,$B$1)</f>
        <v>12.395194053649901</v>
      </c>
      <c r="K1279">
        <f>[1]!s_val_pb_lf($A1279,$B$1)</f>
        <v>0.96199494600295998</v>
      </c>
      <c r="L1279">
        <f>[1]!s_val_dividendyield2($A1279,$B$1)</f>
        <v>2.1330179623394199</v>
      </c>
      <c r="M1279">
        <f>[1]!s_val_evtoebitda($A1279,$B$1)</f>
        <v>0</v>
      </c>
      <c r="N1279">
        <f>[1]!s_risk_betar24($A1279,$B$1)</f>
        <v>1.8228000402450599</v>
      </c>
      <c r="O1279">
        <f>[1]!s_profitnotice_changeratio($A1279,$B$1)</f>
        <v>0</v>
      </c>
      <c r="P1279">
        <f>IFERROR([1]!i_pq_pctchange($A1279,TEXT(DATE(YEAR($B$1),1,1),"yyyy-mm-dd"),$B$1),"")</f>
        <v>-9.4036697247706496</v>
      </c>
      <c r="Q1279">
        <f>[1]!s_west_netprofit($A1279,YEAR($B$1),$B$1,180)</f>
        <v>3007423636</v>
      </c>
      <c r="R1279">
        <f>[1]!s_west_eps($A1279,YEAR($B$1),$B$1,180)</f>
        <v>0.64759999513626099</v>
      </c>
      <c r="S1279">
        <f>[1]!s_west_instnum_np($A1279,YEAR($B$1),$B$1,180)</f>
        <v>11</v>
      </c>
      <c r="T1279">
        <f>[1]!s_west_stdnetprofit($A1279,YEAR($B$1),$B$1,180)</f>
        <v>168432083</v>
      </c>
      <c r="U1279">
        <f>[1]!s_west_mediannetprofit($A1279,YEAR($B$1),$B$1,180)</f>
        <v>2990000000</v>
      </c>
      <c r="V1279">
        <f>[1]!s_west_maxnetprofit($A1279,YEAR($B$1),$B$1,180)</f>
        <v>3345000000</v>
      </c>
      <c r="W1279">
        <f>[1]!s_west_minnetprofit($A1279,YEAR($B$1),$B$1,180)</f>
        <v>2772000000</v>
      </c>
      <c r="X1279">
        <f>[1]!s_west_netprofit($A1279,YEAR($B$1)+1,$B$1,180)</f>
        <v>3284926364</v>
      </c>
      <c r="Y1279">
        <f>[1]!s_west_eps($A1279,YEAR($B$1)+1,$B$1,180)</f>
        <v>0.70740002393722501</v>
      </c>
      <c r="Z1279">
        <f>[1]!s_west_instnum_np($A1279,YEAR($B$1)+1,$B$1,180)</f>
        <v>11</v>
      </c>
      <c r="AA1279">
        <f>[1]!s_west_stdnetprofit($A1279,YEAR($B$1)+1,$B$1,180)</f>
        <v>297989169</v>
      </c>
      <c r="AB1279">
        <f>[1]!s_west_mediannetprofit($A1279,YEAR($B$1)+1,$B$1,180)</f>
        <v>3187610000</v>
      </c>
      <c r="AC1279">
        <f>[1]!s_west_maxnetprofit($A1279,YEAR($B$1)+1,$B$1,180)</f>
        <v>3955000000</v>
      </c>
      <c r="AD1279">
        <f>[1]!s_west_minnetprofit($A1279,YEAR($B$1)+1,$B$1,180)</f>
        <v>2873000000</v>
      </c>
      <c r="AE1279">
        <f>[1]!s_west_avgroe($A1279,YEAR($B$1),$B$1,180)</f>
        <v>7.7249999046325701</v>
      </c>
      <c r="AF1279">
        <f>IFERROR([1]!s_info_indexweight($A1279,$B$1,"000016.SH"),"")</f>
        <v>0</v>
      </c>
      <c r="AG1279">
        <f>IFERROR([1]!s_info_indexweight($A1279,$B$1,"000300.SH"),"")</f>
        <v>0</v>
      </c>
      <c r="AH1279">
        <f>IFERROR([1]!s_info_indexweight($A1279,$B$1,"000905.SH"),"")</f>
        <v>0.24199999999999999</v>
      </c>
      <c r="AI1279">
        <f>IFERROR([1]!s_info_indexweight($A1279,$B$1,"000852.SH"),"")</f>
        <v>0</v>
      </c>
    </row>
    <row r="1280" spans="1:35">
      <c r="A1280" t="s">
        <v>1312</v>
      </c>
      <c r="B1280">
        <f>[1]!s_dq_close($A1280,$B$1,3)</f>
        <v>6.67</v>
      </c>
      <c r="C1280">
        <f>[1]!s_dq_volume($A1280,$B$1)</f>
        <v>116297900</v>
      </c>
      <c r="D1280">
        <f>[1]!s_dq_amount($A1280,$B$1)</f>
        <v>776830847</v>
      </c>
      <c r="E1280">
        <f>[1]!s_dq_turn($A1280,$B$1)</f>
        <v>0.99928515245379101</v>
      </c>
      <c r="F1280">
        <f>[1]!S_VAL_MV($A1280,$B$1)</f>
        <v>116380968070</v>
      </c>
      <c r="G1280">
        <f>[1]!s_val_ev($A1280,$B$1)</f>
        <v>103934973671.959</v>
      </c>
      <c r="H1280">
        <f>[1]!s_val_ev1($A1280,$B$1)</f>
        <v>333874857671.95898</v>
      </c>
      <c r="I1280">
        <f>IFERROR([1]!s_mq_amount($A1280,$B$1),"")</f>
        <v>1599880748</v>
      </c>
      <c r="J1280">
        <f>[1]!s_val_pe_ttm($A1280,$B$1)</f>
        <v>58.5506591796875</v>
      </c>
      <c r="K1280">
        <f>[1]!s_val_pb_lf($A1280,$B$1)</f>
        <v>2.6457536220550502</v>
      </c>
      <c r="L1280">
        <f>[1]!s_val_dividendyield2($A1280,$B$1)</f>
        <v>0</v>
      </c>
      <c r="M1280">
        <f>[1]!s_val_evtoebitda($A1280,$B$1)</f>
        <v>9.2856455423033104</v>
      </c>
      <c r="N1280">
        <f>[1]!s_risk_betar24($A1280,$B$1)</f>
        <v>0.84549999237060502</v>
      </c>
      <c r="O1280">
        <f>[1]!s_profitnotice_changeratio($A1280,$B$1)</f>
        <v>0</v>
      </c>
      <c r="P1280">
        <f>IFERROR([1]!i_pq_pctchange($A1280,TEXT(DATE(YEAR($B$1),1,1),"yyyy-mm-dd"),$B$1),"")</f>
        <v>-28.815368196371399</v>
      </c>
      <c r="Q1280">
        <f>[1]!s_west_netprofit($A1280,YEAR($B$1),$B$1,180)</f>
        <v>929290909</v>
      </c>
      <c r="R1280">
        <f>[1]!s_west_eps($A1280,YEAR($B$1),$B$1,180)</f>
        <v>5.3300000727176701E-2</v>
      </c>
      <c r="S1280">
        <f>[1]!s_west_instnum_np($A1280,YEAR($B$1),$B$1,180)</f>
        <v>11</v>
      </c>
      <c r="T1280">
        <f>[1]!s_west_stdnetprofit($A1280,YEAR($B$1),$B$1,180)</f>
        <v>2706261763</v>
      </c>
      <c r="U1280">
        <f>[1]!s_west_mediannetprofit($A1280,YEAR($B$1),$B$1,180)</f>
        <v>1018000000</v>
      </c>
      <c r="V1280">
        <f>[1]!s_west_maxnetprofit($A1280,YEAR($B$1),$B$1,180)</f>
        <v>5314000000</v>
      </c>
      <c r="W1280">
        <f>[1]!s_west_minnetprofit($A1280,YEAR($B$1),$B$1,180)</f>
        <v>-2865000000</v>
      </c>
      <c r="X1280">
        <f>[1]!s_west_netprofit($A1280,YEAR($B$1)+1,$B$1,180)</f>
        <v>6360754545</v>
      </c>
      <c r="Y1280">
        <f>[1]!s_west_eps($A1280,YEAR($B$1)+1,$B$1,180)</f>
        <v>0.36449998617172202</v>
      </c>
      <c r="Z1280">
        <f>[1]!s_west_instnum_np($A1280,YEAR($B$1)+1,$B$1,180)</f>
        <v>11</v>
      </c>
      <c r="AA1280">
        <f>[1]!s_west_stdnetprofit($A1280,YEAR($B$1)+1,$B$1,180)</f>
        <v>2969101555</v>
      </c>
      <c r="AB1280">
        <f>[1]!s_west_mediannetprofit($A1280,YEAR($B$1)+1,$B$1,180)</f>
        <v>7142000000</v>
      </c>
      <c r="AC1280">
        <f>[1]!s_west_maxnetprofit($A1280,YEAR($B$1)+1,$B$1,180)</f>
        <v>10653000000</v>
      </c>
      <c r="AD1280">
        <f>[1]!s_west_minnetprofit($A1280,YEAR($B$1)+1,$B$1,180)</f>
        <v>2029000000</v>
      </c>
      <c r="AE1280">
        <f>[1]!s_west_avgroe($A1280,YEAR($B$1),$B$1,180)</f>
        <v>1.18799996376038</v>
      </c>
      <c r="AF1280">
        <f>IFERROR([1]!s_info_indexweight($A1280,$B$1,"000016.SH"),"")</f>
        <v>0</v>
      </c>
      <c r="AG1280">
        <f>IFERROR([1]!s_info_indexweight($A1280,$B$1,"000300.SH"),"")</f>
        <v>9.6100000000000005E-2</v>
      </c>
      <c r="AH1280">
        <f>IFERROR([1]!s_info_indexweight($A1280,$B$1,"000905.SH"),"")</f>
        <v>0</v>
      </c>
      <c r="AI1280">
        <f>IFERROR([1]!s_info_indexweight($A1280,$B$1,"000852.SH"),"")</f>
        <v>0</v>
      </c>
    </row>
    <row r="1281" spans="1:35">
      <c r="A1281" t="s">
        <v>1313</v>
      </c>
      <c r="B1281">
        <f>[1]!s_dq_close($A1281,$B$1,3)</f>
        <v>7.75</v>
      </c>
      <c r="C1281">
        <f>[1]!s_dq_volume($A1281,$B$1)</f>
        <v>75978631</v>
      </c>
      <c r="D1281">
        <f>[1]!s_dq_amount($A1281,$B$1)</f>
        <v>588790580</v>
      </c>
      <c r="E1281">
        <f>[1]!s_dq_turn($A1281,$B$1)</f>
        <v>1.2479926137847499</v>
      </c>
      <c r="F1281">
        <f>[1]!S_VAL_MV($A1281,$B$1)</f>
        <v>47326662755.5</v>
      </c>
      <c r="G1281">
        <f>[1]!s_val_ev($A1281,$B$1)</f>
        <v>47326662755.5</v>
      </c>
      <c r="H1281">
        <f>[1]!s_val_ev1($A1281,$B$1)</f>
        <v>67002404648.589996</v>
      </c>
      <c r="I1281">
        <f>IFERROR([1]!s_mq_amount($A1281,$B$1),"")</f>
        <v>1249236125</v>
      </c>
      <c r="J1281">
        <f>[1]!s_val_pe_ttm($A1281,$B$1)</f>
        <v>7.21624755859375</v>
      </c>
      <c r="K1281">
        <f>[1]!s_val_pb_lf($A1281,$B$1)</f>
        <v>0.68745213747024503</v>
      </c>
      <c r="L1281">
        <f>[1]!s_val_dividendyield2($A1281,$B$1)</f>
        <v>3.69040558501883</v>
      </c>
      <c r="M1281">
        <f>[1]!s_val_evtoebitda($A1281,$B$1)</f>
        <v>2.9297486992075998</v>
      </c>
      <c r="N1281">
        <f>[1]!s_risk_betar24($A1281,$B$1)</f>
        <v>1.0776000022888199</v>
      </c>
      <c r="O1281">
        <f>[1]!s_profitnotice_changeratio($A1281,$B$1)</f>
        <v>0</v>
      </c>
      <c r="P1281">
        <f>IFERROR([1]!i_pq_pctchange($A1281,TEXT(DATE(YEAR($B$1),1,1),"yyyy-mm-dd"),$B$1),"")</f>
        <v>4.0780448709576902</v>
      </c>
      <c r="Q1281">
        <f>[1]!s_west_netprofit($A1281,YEAR($B$1),$B$1,180)</f>
        <v>7043495882</v>
      </c>
      <c r="R1281">
        <f>[1]!s_west_eps($A1281,YEAR($B$1),$B$1,180)</f>
        <v>1.1533999443054199</v>
      </c>
      <c r="S1281">
        <f>[1]!s_west_instnum_np($A1281,YEAR($B$1),$B$1,180)</f>
        <v>17</v>
      </c>
      <c r="T1281">
        <f>[1]!s_west_stdnetprofit($A1281,YEAR($B$1),$B$1,180)</f>
        <v>161496891</v>
      </c>
      <c r="U1281">
        <f>[1]!s_west_mediannetprofit($A1281,YEAR($B$1),$B$1,180)</f>
        <v>7042190000</v>
      </c>
      <c r="V1281">
        <f>[1]!s_west_maxnetprofit($A1281,YEAR($B$1),$B$1,180)</f>
        <v>7415000000</v>
      </c>
      <c r="W1281">
        <f>[1]!s_west_minnetprofit($A1281,YEAR($B$1),$B$1,180)</f>
        <v>6822000000</v>
      </c>
      <c r="X1281">
        <f>[1]!s_west_netprofit($A1281,YEAR($B$1)+1,$B$1,180)</f>
        <v>7654659412</v>
      </c>
      <c r="Y1281">
        <f>[1]!s_west_eps($A1281,YEAR($B$1)+1,$B$1,180)</f>
        <v>1.25349998474121</v>
      </c>
      <c r="Z1281">
        <f>[1]!s_west_instnum_np($A1281,YEAR($B$1)+1,$B$1,180)</f>
        <v>17</v>
      </c>
      <c r="AA1281">
        <f>[1]!s_west_stdnetprofit($A1281,YEAR($B$1)+1,$B$1,180)</f>
        <v>300468266</v>
      </c>
      <c r="AB1281">
        <f>[1]!s_west_mediannetprofit($A1281,YEAR($B$1)+1,$B$1,180)</f>
        <v>7623000000</v>
      </c>
      <c r="AC1281">
        <f>[1]!s_west_maxnetprofit($A1281,YEAR($B$1)+1,$B$1,180)</f>
        <v>8294000000</v>
      </c>
      <c r="AD1281">
        <f>[1]!s_west_minnetprofit($A1281,YEAR($B$1)+1,$B$1,180)</f>
        <v>7205000000</v>
      </c>
      <c r="AE1281">
        <f>[1]!s_west_avgroe($A1281,YEAR($B$1),$B$1,180)</f>
        <v>9.6670999526977504</v>
      </c>
      <c r="AF1281">
        <f>IFERROR([1]!s_info_indexweight($A1281,$B$1,"000016.SH"),"")</f>
        <v>0</v>
      </c>
      <c r="AG1281">
        <f>IFERROR([1]!s_info_indexweight($A1281,$B$1,"000300.SH"),"")</f>
        <v>0.1086</v>
      </c>
      <c r="AH1281">
        <f>IFERROR([1]!s_info_indexweight($A1281,$B$1,"000905.SH"),"")</f>
        <v>0</v>
      </c>
      <c r="AI1281">
        <f>IFERROR([1]!s_info_indexweight($A1281,$B$1,"000852.SH"),"")</f>
        <v>0</v>
      </c>
    </row>
    <row r="1282" spans="1:35">
      <c r="A1282" t="s">
        <v>1314</v>
      </c>
      <c r="B1282">
        <f>[1]!s_dq_close($A1282,$B$1,3)</f>
        <v>6.71</v>
      </c>
      <c r="C1282">
        <f>[1]!s_dq_volume($A1282,$B$1)</f>
        <v>74573506</v>
      </c>
      <c r="D1282">
        <f>[1]!s_dq_amount($A1282,$B$1)</f>
        <v>495030286</v>
      </c>
      <c r="E1282">
        <f>[1]!s_dq_turn($A1282,$B$1)</f>
        <v>1.74260460831418</v>
      </c>
      <c r="F1282">
        <f>[1]!S_VAL_MV($A1282,$B$1)</f>
        <v>28714960517.869999</v>
      </c>
      <c r="G1282">
        <f>[1]!s_val_ev($A1282,$B$1)</f>
        <v>28714960517.869999</v>
      </c>
      <c r="H1282">
        <f>[1]!s_val_ev1($A1282,$B$1)</f>
        <v>46378729024.489998</v>
      </c>
      <c r="I1282">
        <f>IFERROR([1]!s_mq_amount($A1282,$B$1),"")</f>
        <v>1066375076</v>
      </c>
      <c r="J1282">
        <f>[1]!s_val_pe_ttm($A1282,$B$1)</f>
        <v>-225.72758483886699</v>
      </c>
      <c r="K1282">
        <f>[1]!s_val_pb_lf($A1282,$B$1)</f>
        <v>3.0018277168273899</v>
      </c>
      <c r="L1282">
        <f>[1]!s_val_dividendyield2($A1282,$B$1)</f>
        <v>0.16244411326378499</v>
      </c>
      <c r="M1282">
        <f>[1]!s_val_evtoebitda($A1282,$B$1)</f>
        <v>32.1316696984929</v>
      </c>
      <c r="N1282">
        <f>[1]!s_risk_betar24($A1282,$B$1)</f>
        <v>1.54949998855591</v>
      </c>
      <c r="O1282">
        <f>[1]!s_profitnotice_changeratio($A1282,$B$1)</f>
        <v>0</v>
      </c>
      <c r="P1282">
        <f>IFERROR([1]!i_pq_pctchange($A1282,TEXT(DATE(YEAR($B$1),1,1),"yyyy-mm-dd"),$B$1),"")</f>
        <v>14.7008547008547</v>
      </c>
      <c r="Q1282">
        <f>[1]!s_west_netprofit($A1282,YEAR($B$1),$B$1,180)</f>
        <v>0</v>
      </c>
      <c r="R1282">
        <f>[1]!s_west_eps($A1282,YEAR($B$1),$B$1,180)</f>
        <v>0</v>
      </c>
      <c r="S1282">
        <f>[1]!s_west_instnum_np($A1282,YEAR($B$1),$B$1,180)</f>
        <v>0</v>
      </c>
      <c r="T1282">
        <f>[1]!s_west_stdnetprofit($A1282,YEAR($B$1),$B$1,180)</f>
        <v>0</v>
      </c>
      <c r="U1282">
        <f>[1]!s_west_mediannetprofit($A1282,YEAR($B$1),$B$1,180)</f>
        <v>0</v>
      </c>
      <c r="V1282">
        <f>[1]!s_west_maxnetprofit($A1282,YEAR($B$1),$B$1,180)</f>
        <v>0</v>
      </c>
      <c r="W1282">
        <f>[1]!s_west_minnetprofit($A1282,YEAR($B$1),$B$1,180)</f>
        <v>0</v>
      </c>
      <c r="X1282">
        <f>[1]!s_west_netprofit($A1282,YEAR($B$1)+1,$B$1,180)</f>
        <v>0</v>
      </c>
      <c r="Y1282">
        <f>[1]!s_west_eps($A1282,YEAR($B$1)+1,$B$1,180)</f>
        <v>0</v>
      </c>
      <c r="Z1282">
        <f>[1]!s_west_instnum_np($A1282,YEAR($B$1)+1,$B$1,180)</f>
        <v>0</v>
      </c>
      <c r="AA1282">
        <f>[1]!s_west_stdnetprofit($A1282,YEAR($B$1)+1,$B$1,180)</f>
        <v>0</v>
      </c>
      <c r="AB1282">
        <f>[1]!s_west_mediannetprofit($A1282,YEAR($B$1)+1,$B$1,180)</f>
        <v>0</v>
      </c>
      <c r="AC1282">
        <f>[1]!s_west_maxnetprofit($A1282,YEAR($B$1)+1,$B$1,180)</f>
        <v>0</v>
      </c>
      <c r="AD1282">
        <f>[1]!s_west_minnetprofit($A1282,YEAR($B$1)+1,$B$1,180)</f>
        <v>0</v>
      </c>
      <c r="AE1282">
        <f>[1]!s_west_avgroe($A1282,YEAR($B$1),$B$1,180)</f>
        <v>0</v>
      </c>
      <c r="AF1282">
        <f>IFERROR([1]!s_info_indexweight($A1282,$B$1,"000016.SH"),"")</f>
        <v>0</v>
      </c>
      <c r="AG1282">
        <f>IFERROR([1]!s_info_indexweight($A1282,$B$1,"000300.SH"),"")</f>
        <v>0</v>
      </c>
      <c r="AH1282">
        <f>IFERROR([1]!s_info_indexweight($A1282,$B$1,"000905.SH"),"")</f>
        <v>0.104</v>
      </c>
      <c r="AI1282">
        <f>IFERROR([1]!s_info_indexweight($A1282,$B$1,"000852.SH"),"")</f>
        <v>0</v>
      </c>
    </row>
    <row r="1283" spans="1:35">
      <c r="A1283" t="s">
        <v>1315</v>
      </c>
      <c r="B1283">
        <f>[1]!s_dq_close($A1283,$B$1,3)</f>
        <v>76.66</v>
      </c>
      <c r="C1283">
        <f>[1]!s_dq_volume($A1283,$B$1)</f>
        <v>33796225</v>
      </c>
      <c r="D1283">
        <f>[1]!s_dq_amount($A1283,$B$1)</f>
        <v>2525683788</v>
      </c>
      <c r="E1283">
        <f>[1]!s_dq_turn($A1283,$B$1)</f>
        <v>4.0960881140303798</v>
      </c>
      <c r="F1283">
        <f>[1]!S_VAL_MV($A1283,$B$1)</f>
        <v>63865867630</v>
      </c>
      <c r="G1283">
        <f>[1]!s_val_ev($A1283,$B$1)</f>
        <v>63865867630</v>
      </c>
      <c r="H1283">
        <f>[1]!s_val_ev1($A1283,$B$1)</f>
        <v>63865867630</v>
      </c>
      <c r="I1283">
        <f>IFERROR([1]!s_mq_amount($A1283,$B$1),"")</f>
        <v>4976763267</v>
      </c>
      <c r="J1283">
        <f>[1]!s_val_pe_ttm($A1283,$B$1)</f>
        <v>74.423530578613295</v>
      </c>
      <c r="K1283">
        <f>[1]!s_val_pb_lf($A1283,$B$1)</f>
        <v>13.9746437072754</v>
      </c>
      <c r="L1283">
        <f>[1]!s_val_dividendyield2($A1283,$B$1)</f>
        <v>0.93921210540046995</v>
      </c>
      <c r="M1283">
        <f>[1]!s_val_evtoebitda($A1283,$B$1)</f>
        <v>60.288662961041197</v>
      </c>
      <c r="N1283">
        <f>[1]!s_risk_betar24($A1283,$B$1)</f>
        <v>1.10640001296997</v>
      </c>
      <c r="O1283">
        <f>[1]!s_profitnotice_changeratio($A1283,$B$1)</f>
        <v>0</v>
      </c>
      <c r="P1283">
        <f>IFERROR([1]!i_pq_pctchange($A1283,TEXT(DATE(YEAR($B$1),1,1),"yyyy-mm-dd"),$B$1),"")</f>
        <v>157.29119522704701</v>
      </c>
      <c r="Q1283">
        <f>[1]!s_west_netprofit($A1283,YEAR($B$1),$B$1,180)</f>
        <v>984555714</v>
      </c>
      <c r="R1283">
        <f>[1]!s_west_eps($A1283,YEAR($B$1),$B$1,180)</f>
        <v>1.1818000078201301</v>
      </c>
      <c r="S1283">
        <f>[1]!s_west_instnum_np($A1283,YEAR($B$1),$B$1,180)</f>
        <v>14</v>
      </c>
      <c r="T1283">
        <f>[1]!s_west_stdnetprofit($A1283,YEAR($B$1),$B$1,180)</f>
        <v>17411908</v>
      </c>
      <c r="U1283">
        <f>[1]!s_west_mediannetprofit($A1283,YEAR($B$1),$B$1,180)</f>
        <v>985500000</v>
      </c>
      <c r="V1283">
        <f>[1]!s_west_maxnetprofit($A1283,YEAR($B$1),$B$1,180)</f>
        <v>1016000000</v>
      </c>
      <c r="W1283">
        <f>[1]!s_west_minnetprofit($A1283,YEAR($B$1),$B$1,180)</f>
        <v>955000000</v>
      </c>
      <c r="X1283">
        <f>[1]!s_west_netprofit($A1283,YEAR($B$1)+1,$B$1,180)</f>
        <v>1151270769</v>
      </c>
      <c r="Y1283">
        <f>[1]!s_west_eps($A1283,YEAR($B$1)+1,$B$1,180)</f>
        <v>1.3818999528884901</v>
      </c>
      <c r="Z1283">
        <f>[1]!s_west_instnum_np($A1283,YEAR($B$1)+1,$B$1,180)</f>
        <v>13</v>
      </c>
      <c r="AA1283">
        <f>[1]!s_west_stdnetprofit($A1283,YEAR($B$1)+1,$B$1,180)</f>
        <v>25049546</v>
      </c>
      <c r="AB1283">
        <f>[1]!s_west_mediannetprofit($A1283,YEAR($B$1)+1,$B$1,180)</f>
        <v>1146000000</v>
      </c>
      <c r="AC1283">
        <f>[1]!s_west_maxnetprofit($A1283,YEAR($B$1)+1,$B$1,180)</f>
        <v>1192000000</v>
      </c>
      <c r="AD1283">
        <f>[1]!s_west_minnetprofit($A1283,YEAR($B$1)+1,$B$1,180)</f>
        <v>1109000000</v>
      </c>
      <c r="AE1283">
        <f>[1]!s_west_avgroe($A1283,YEAR($B$1),$B$1,180)</f>
        <v>18.8054008483887</v>
      </c>
      <c r="AF1283">
        <f>IFERROR([1]!s_info_indexweight($A1283,$B$1,"000016.SH"),"")</f>
        <v>0</v>
      </c>
      <c r="AG1283">
        <f>IFERROR([1]!s_info_indexweight($A1283,$B$1,"000300.SH"),"")</f>
        <v>0</v>
      </c>
      <c r="AH1283">
        <f>IFERROR([1]!s_info_indexweight($A1283,$B$1,"000905.SH"),"")</f>
        <v>0</v>
      </c>
      <c r="AI1283">
        <f>IFERROR([1]!s_info_indexweight($A1283,$B$1,"000852.SH"),"")</f>
        <v>0.41899999999999998</v>
      </c>
    </row>
    <row r="1284" spans="1:35">
      <c r="A1284" t="s">
        <v>1316</v>
      </c>
      <c r="B1284">
        <f>[1]!s_dq_close($A1284,$B$1,3)</f>
        <v>82.01</v>
      </c>
      <c r="C1284">
        <f>[1]!s_dq_volume($A1284,$B$1)</f>
        <v>27605919</v>
      </c>
      <c r="D1284">
        <f>[1]!s_dq_amount($A1284,$B$1)</f>
        <v>2254555787</v>
      </c>
      <c r="E1284">
        <f>[1]!s_dq_turn($A1284,$B$1)</f>
        <v>1.77278826528526</v>
      </c>
      <c r="F1284">
        <f>[1]!S_VAL_MV($A1284,$B$1)</f>
        <v>142860196902.85999</v>
      </c>
      <c r="G1284">
        <f>[1]!s_val_ev($A1284,$B$1)</f>
        <v>140595446653.54599</v>
      </c>
      <c r="H1284">
        <f>[1]!s_val_ev1($A1284,$B$1)</f>
        <v>146292215917.32599</v>
      </c>
      <c r="I1284">
        <f>IFERROR([1]!s_mq_amount($A1284,$B$1),"")</f>
        <v>3677681824</v>
      </c>
      <c r="J1284">
        <f>[1]!s_val_pe_ttm($A1284,$B$1)</f>
        <v>23.955930709838899</v>
      </c>
      <c r="K1284">
        <f>[1]!s_val_pb_lf($A1284,$B$1)</f>
        <v>3.4582324028015101</v>
      </c>
      <c r="L1284">
        <f>[1]!s_val_dividendyield2($A1284,$B$1)</f>
        <v>0.378002682599683</v>
      </c>
      <c r="M1284">
        <f>[1]!s_val_evtoebitda($A1284,$B$1)</f>
        <v>7.0882493171893897</v>
      </c>
      <c r="N1284">
        <f>[1]!s_risk_betar24($A1284,$B$1)</f>
        <v>0.75470000505447399</v>
      </c>
      <c r="O1284">
        <f>[1]!s_profitnotice_changeratio($A1284,$B$1)</f>
        <v>0</v>
      </c>
      <c r="P1284">
        <f>IFERROR([1]!i_pq_pctchange($A1284,TEXT(DATE(YEAR($B$1),1,1),"yyyy-mm-dd"),$B$1),"")</f>
        <v>-32.200727513227498</v>
      </c>
      <c r="Q1284">
        <f>[1]!s_west_netprofit($A1284,YEAR($B$1),$B$1,180)</f>
        <v>8796850000</v>
      </c>
      <c r="R1284">
        <f>[1]!s_west_eps($A1284,YEAR($B$1),$B$1,180)</f>
        <v>5.0499000549316397</v>
      </c>
      <c r="S1284">
        <f>[1]!s_west_instnum_np($A1284,YEAR($B$1),$B$1,180)</f>
        <v>21</v>
      </c>
      <c r="T1284">
        <f>[1]!s_west_stdnetprofit($A1284,YEAR($B$1),$B$1,180)</f>
        <v>1706265365</v>
      </c>
      <c r="U1284">
        <f>[1]!s_west_mediannetprofit($A1284,YEAR($B$1),$B$1,180)</f>
        <v>8496000000</v>
      </c>
      <c r="V1284">
        <f>[1]!s_west_maxnetprofit($A1284,YEAR($B$1),$B$1,180)</f>
        <v>12773000000</v>
      </c>
      <c r="W1284">
        <f>[1]!s_west_minnetprofit($A1284,YEAR($B$1),$B$1,180)</f>
        <v>6132000000</v>
      </c>
      <c r="X1284">
        <f>[1]!s_west_netprofit($A1284,YEAR($B$1)+1,$B$1,180)</f>
        <v>11722495238</v>
      </c>
      <c r="Y1284">
        <f>[1]!s_west_eps($A1284,YEAR($B$1)+1,$B$1,180)</f>
        <v>6.7294001579284703</v>
      </c>
      <c r="Z1284">
        <f>[1]!s_west_instnum_np($A1284,YEAR($B$1)+1,$B$1,180)</f>
        <v>21</v>
      </c>
      <c r="AA1284">
        <f>[1]!s_west_stdnetprofit($A1284,YEAR($B$1)+1,$B$1,180)</f>
        <v>2301223638</v>
      </c>
      <c r="AB1284">
        <f>[1]!s_west_mediannetprofit($A1284,YEAR($B$1)+1,$B$1,180)</f>
        <v>11617000000</v>
      </c>
      <c r="AC1284">
        <f>[1]!s_west_maxnetprofit($A1284,YEAR($B$1)+1,$B$1,180)</f>
        <v>15789000000</v>
      </c>
      <c r="AD1284">
        <f>[1]!s_west_minnetprofit($A1284,YEAR($B$1)+1,$B$1,180)</f>
        <v>8218000000</v>
      </c>
      <c r="AE1284">
        <f>[1]!s_west_avgroe($A1284,YEAR($B$1),$B$1,180)</f>
        <v>19.291000366210898</v>
      </c>
      <c r="AF1284">
        <f>IFERROR([1]!s_info_indexweight($A1284,$B$1,"000016.SH"),"")</f>
        <v>0.73899999999999999</v>
      </c>
      <c r="AG1284">
        <f>IFERROR([1]!s_info_indexweight($A1284,$B$1,"000300.SH"),"")</f>
        <v>0.24729999999999999</v>
      </c>
      <c r="AH1284">
        <f>IFERROR([1]!s_info_indexweight($A1284,$B$1,"000905.SH"),"")</f>
        <v>0</v>
      </c>
      <c r="AI1284">
        <f>IFERROR([1]!s_info_indexweight($A1284,$B$1,"000852.SH"),"")</f>
        <v>0</v>
      </c>
    </row>
    <row r="1285" spans="1:35">
      <c r="A1285" t="s">
        <v>1317</v>
      </c>
      <c r="B1285">
        <f>[1]!s_dq_close($A1285,$B$1,3)</f>
        <v>7.18</v>
      </c>
      <c r="C1285">
        <f>[1]!s_dq_volume($A1285,$B$1)</f>
        <v>49631251</v>
      </c>
      <c r="D1285">
        <f>[1]!s_dq_amount($A1285,$B$1)</f>
        <v>357019216</v>
      </c>
      <c r="E1285">
        <f>[1]!s_dq_turn($A1285,$B$1)</f>
        <v>1.4964829107181901</v>
      </c>
      <c r="F1285">
        <f>[1]!S_VAL_MV($A1285,$B$1)</f>
        <v>23812659645.34</v>
      </c>
      <c r="G1285">
        <f>[1]!s_val_ev($A1285,$B$1)</f>
        <v>23812659645.34</v>
      </c>
      <c r="H1285">
        <f>[1]!s_val_ev1($A1285,$B$1)</f>
        <v>396619148645.34003</v>
      </c>
      <c r="I1285">
        <f>IFERROR([1]!s_mq_amount($A1285,$B$1),"")</f>
        <v>796309129</v>
      </c>
      <c r="J1285">
        <f>[1]!s_val_pe_ttm($A1285,$B$1)</f>
        <v>5.4871640205383301</v>
      </c>
      <c r="K1285">
        <f>[1]!s_val_pb_lf($A1285,$B$1)</f>
        <v>0.74324190616607699</v>
      </c>
      <c r="L1285">
        <f>[1]!s_val_dividendyield2($A1285,$B$1)</f>
        <v>5.2544478029141803</v>
      </c>
      <c r="M1285">
        <f>[1]!s_val_evtoebitda($A1285,$B$1)</f>
        <v>0</v>
      </c>
      <c r="N1285">
        <f>[1]!s_risk_betar24($A1285,$B$1)</f>
        <v>0.72339999675750699</v>
      </c>
      <c r="O1285">
        <f>[1]!s_profitnotice_changeratio($A1285,$B$1)</f>
        <v>0</v>
      </c>
      <c r="P1285">
        <f>IFERROR([1]!i_pq_pctchange($A1285,TEXT(DATE(YEAR($B$1),1,1),"yyyy-mm-dd"),$B$1),"")</f>
        <v>1.98863636363635</v>
      </c>
      <c r="Q1285">
        <f>[1]!s_west_netprofit($A1285,YEAR($B$1),$B$1,180)</f>
        <v>4665711176</v>
      </c>
      <c r="R1285">
        <f>[1]!s_west_eps($A1285,YEAR($B$1),$B$1,180)</f>
        <v>1.40670001506805</v>
      </c>
      <c r="S1285">
        <f>[1]!s_west_instnum_np($A1285,YEAR($B$1),$B$1,180)</f>
        <v>17</v>
      </c>
      <c r="T1285">
        <f>[1]!s_west_stdnetprofit($A1285,YEAR($B$1),$B$1,180)</f>
        <v>111235696</v>
      </c>
      <c r="U1285">
        <f>[1]!s_west_mediannetprofit($A1285,YEAR($B$1),$B$1,180)</f>
        <v>4683000000</v>
      </c>
      <c r="V1285">
        <f>[1]!s_west_maxnetprofit($A1285,YEAR($B$1),$B$1,180)</f>
        <v>4787000000</v>
      </c>
      <c r="W1285">
        <f>[1]!s_west_minnetprofit($A1285,YEAR($B$1),$B$1,180)</f>
        <v>4262000000</v>
      </c>
      <c r="X1285">
        <f>[1]!s_west_netprofit($A1285,YEAR($B$1)+1,$B$1,180)</f>
        <v>5181250588</v>
      </c>
      <c r="Y1285">
        <f>[1]!s_west_eps($A1285,YEAR($B$1)+1,$B$1,180)</f>
        <v>1.5621999502182</v>
      </c>
      <c r="Z1285">
        <f>[1]!s_west_instnum_np($A1285,YEAR($B$1)+1,$B$1,180)</f>
        <v>17</v>
      </c>
      <c r="AA1285">
        <f>[1]!s_west_stdnetprofit($A1285,YEAR($B$1)+1,$B$1,180)</f>
        <v>130293087</v>
      </c>
      <c r="AB1285">
        <f>[1]!s_west_mediannetprofit($A1285,YEAR($B$1)+1,$B$1,180)</f>
        <v>5203000000</v>
      </c>
      <c r="AC1285">
        <f>[1]!s_west_maxnetprofit($A1285,YEAR($B$1)+1,$B$1,180)</f>
        <v>5337000000</v>
      </c>
      <c r="AD1285">
        <f>[1]!s_west_minnetprofit($A1285,YEAR($B$1)+1,$B$1,180)</f>
        <v>4793000000</v>
      </c>
      <c r="AE1285">
        <f>[1]!s_west_avgroe($A1285,YEAR($B$1),$B$1,180)</f>
        <v>14.121899604797401</v>
      </c>
      <c r="AF1285">
        <f>IFERROR([1]!s_info_indexweight($A1285,$B$1,"000016.SH"),"")</f>
        <v>0</v>
      </c>
      <c r="AG1285">
        <f>IFERROR([1]!s_info_indexweight($A1285,$B$1,"000300.SH"),"")</f>
        <v>0</v>
      </c>
      <c r="AH1285">
        <f>IFERROR([1]!s_info_indexweight($A1285,$B$1,"000905.SH"),"")</f>
        <v>0.223</v>
      </c>
      <c r="AI1285">
        <f>IFERROR([1]!s_info_indexweight($A1285,$B$1,"000852.SH"),"")</f>
        <v>0</v>
      </c>
    </row>
    <row r="1286" spans="1:35">
      <c r="A1286" t="s">
        <v>1318</v>
      </c>
      <c r="B1286">
        <f>[1]!s_dq_close($A1286,$B$1,3)</f>
        <v>14.47</v>
      </c>
      <c r="C1286">
        <f>[1]!s_dq_volume($A1286,$B$1)</f>
        <v>9543100</v>
      </c>
      <c r="D1286">
        <f>[1]!s_dq_amount($A1286,$B$1)</f>
        <v>138043611</v>
      </c>
      <c r="E1286">
        <f>[1]!s_dq_turn($A1286,$B$1)</f>
        <v>0.34913774526916502</v>
      </c>
      <c r="F1286">
        <f>[1]!S_VAL_MV($A1286,$B$1)</f>
        <v>39551340086</v>
      </c>
      <c r="G1286">
        <f>[1]!s_val_ev($A1286,$B$1)</f>
        <v>39551340086</v>
      </c>
      <c r="H1286">
        <f>[1]!s_val_ev1($A1286,$B$1)</f>
        <v>60192764756.82</v>
      </c>
      <c r="I1286">
        <f>IFERROR([1]!s_mq_amount($A1286,$B$1),"")</f>
        <v>254177974</v>
      </c>
      <c r="J1286">
        <f>[1]!s_val_pe_ttm($A1286,$B$1)</f>
        <v>35.890388488769503</v>
      </c>
      <c r="K1286">
        <f>[1]!s_val_pb_lf($A1286,$B$1)</f>
        <v>2.7959175109863299</v>
      </c>
      <c r="L1286">
        <f>[1]!s_val_dividendyield2($A1286,$B$1)</f>
        <v>1.34761575673808</v>
      </c>
      <c r="M1286">
        <f>[1]!s_val_evtoebitda($A1286,$B$1)</f>
        <v>0</v>
      </c>
      <c r="N1286">
        <f>[1]!s_risk_betar24($A1286,$B$1)</f>
        <v>1.3363000154495199</v>
      </c>
      <c r="O1286">
        <f>[1]!s_profitnotice_changeratio($A1286,$B$1)</f>
        <v>0</v>
      </c>
      <c r="P1286">
        <f>IFERROR([1]!i_pq_pctchange($A1286,TEXT(DATE(YEAR($B$1),1,1),"yyyy-mm-dd"),$B$1),"")</f>
        <v>-22.990952634380001</v>
      </c>
      <c r="Q1286">
        <f>[1]!s_west_netprofit($A1286,YEAR($B$1),$B$1,180)</f>
        <v>0</v>
      </c>
      <c r="R1286">
        <f>[1]!s_west_eps($A1286,YEAR($B$1),$B$1,180)</f>
        <v>0</v>
      </c>
      <c r="S1286">
        <f>[1]!s_west_instnum_np($A1286,YEAR($B$1),$B$1,180)</f>
        <v>0</v>
      </c>
      <c r="T1286">
        <f>[1]!s_west_stdnetprofit($A1286,YEAR($B$1),$B$1,180)</f>
        <v>0</v>
      </c>
      <c r="U1286">
        <f>[1]!s_west_mediannetprofit($A1286,YEAR($B$1),$B$1,180)</f>
        <v>0</v>
      </c>
      <c r="V1286">
        <f>[1]!s_west_maxnetprofit($A1286,YEAR($B$1),$B$1,180)</f>
        <v>0</v>
      </c>
      <c r="W1286">
        <f>[1]!s_west_minnetprofit($A1286,YEAR($B$1),$B$1,180)</f>
        <v>0</v>
      </c>
      <c r="X1286">
        <f>[1]!s_west_netprofit($A1286,YEAR($B$1)+1,$B$1,180)</f>
        <v>0</v>
      </c>
      <c r="Y1286">
        <f>[1]!s_west_eps($A1286,YEAR($B$1)+1,$B$1,180)</f>
        <v>0</v>
      </c>
      <c r="Z1286">
        <f>[1]!s_west_instnum_np($A1286,YEAR($B$1)+1,$B$1,180)</f>
        <v>0</v>
      </c>
      <c r="AA1286">
        <f>[1]!s_west_stdnetprofit($A1286,YEAR($B$1)+1,$B$1,180)</f>
        <v>0</v>
      </c>
      <c r="AB1286">
        <f>[1]!s_west_mediannetprofit($A1286,YEAR($B$1)+1,$B$1,180)</f>
        <v>0</v>
      </c>
      <c r="AC1286">
        <f>[1]!s_west_maxnetprofit($A1286,YEAR($B$1)+1,$B$1,180)</f>
        <v>0</v>
      </c>
      <c r="AD1286">
        <f>[1]!s_west_minnetprofit($A1286,YEAR($B$1)+1,$B$1,180)</f>
        <v>0</v>
      </c>
      <c r="AE1286">
        <f>[1]!s_west_avgroe($A1286,YEAR($B$1),$B$1,180)</f>
        <v>0</v>
      </c>
      <c r="AF1286">
        <f>IFERROR([1]!s_info_indexweight($A1286,$B$1,"000016.SH"),"")</f>
        <v>0</v>
      </c>
      <c r="AG1286">
        <f>IFERROR([1]!s_info_indexweight($A1286,$B$1,"000300.SH"),"")</f>
        <v>3.0300000000000001E-2</v>
      </c>
      <c r="AH1286">
        <f>IFERROR([1]!s_info_indexweight($A1286,$B$1,"000905.SH"),"")</f>
        <v>0</v>
      </c>
      <c r="AI1286">
        <f>IFERROR([1]!s_info_indexweight($A1286,$B$1,"000852.SH"),"")</f>
        <v>0</v>
      </c>
    </row>
    <row r="1287" spans="1:35">
      <c r="A1287" t="s">
        <v>1319</v>
      </c>
      <c r="B1287">
        <f>[1]!s_dq_close($A1287,$B$1,3)</f>
        <v>21.52</v>
      </c>
      <c r="C1287">
        <f>[1]!s_dq_volume($A1287,$B$1)</f>
        <v>28274482</v>
      </c>
      <c r="D1287">
        <f>[1]!s_dq_amount($A1287,$B$1)</f>
        <v>588298019</v>
      </c>
      <c r="E1287">
        <f>[1]!s_dq_turn($A1287,$B$1)</f>
        <v>3.0804704124324598</v>
      </c>
      <c r="F1287">
        <f>[1]!S_VAL_MV($A1287,$B$1)</f>
        <v>19767034083.52</v>
      </c>
      <c r="G1287">
        <f>[1]!s_val_ev($A1287,$B$1)</f>
        <v>19767034083.52</v>
      </c>
      <c r="H1287">
        <f>[1]!s_val_ev1($A1287,$B$1)</f>
        <v>27362923263.939999</v>
      </c>
      <c r="I1287">
        <f>IFERROR([1]!s_mq_amount($A1287,$B$1),"")</f>
        <v>991014955</v>
      </c>
      <c r="J1287">
        <f>[1]!s_val_pe_ttm($A1287,$B$1)</f>
        <v>-69.786933898925795</v>
      </c>
      <c r="K1287">
        <f>[1]!s_val_pb_lf($A1287,$B$1)</f>
        <v>2.1150822639465301</v>
      </c>
      <c r="L1287">
        <f>[1]!s_val_dividendyield2($A1287,$B$1)</f>
        <v>0.190520446096654</v>
      </c>
      <c r="M1287">
        <f>[1]!s_val_evtoebitda($A1287,$B$1)</f>
        <v>28.973005310134202</v>
      </c>
      <c r="N1287">
        <f>[1]!s_risk_betar24($A1287,$B$1)</f>
        <v>1.4040999412536601</v>
      </c>
      <c r="O1287">
        <f>[1]!s_profitnotice_changeratio($A1287,$B$1)</f>
        <v>0</v>
      </c>
      <c r="P1287">
        <f>IFERROR([1]!i_pq_pctchange($A1287,TEXT(DATE(YEAR($B$1),1,1),"yyyy-mm-dd"),$B$1),"")</f>
        <v>0.90786685385753096</v>
      </c>
      <c r="Q1287">
        <f>[1]!s_west_netprofit($A1287,YEAR($B$1),$B$1,180)</f>
        <v>746000000</v>
      </c>
      <c r="R1287">
        <f>[1]!s_west_eps($A1287,YEAR($B$1),$B$1,180)</f>
        <v>0.81220000982284501</v>
      </c>
      <c r="S1287">
        <f>[1]!s_west_instnum_np($A1287,YEAR($B$1),$B$1,180)</f>
        <v>1</v>
      </c>
      <c r="T1287">
        <f>[1]!s_west_stdnetprofit($A1287,YEAR($B$1),$B$1,180)</f>
        <v>0</v>
      </c>
      <c r="U1287">
        <f>[1]!s_west_mediannetprofit($A1287,YEAR($B$1),$B$1,180)</f>
        <v>746000000</v>
      </c>
      <c r="V1287">
        <f>[1]!s_west_maxnetprofit($A1287,YEAR($B$1),$B$1,180)</f>
        <v>746000000</v>
      </c>
      <c r="W1287">
        <f>[1]!s_west_minnetprofit($A1287,YEAR($B$1),$B$1,180)</f>
        <v>746000000</v>
      </c>
      <c r="X1287">
        <f>[1]!s_west_netprofit($A1287,YEAR($B$1)+1,$B$1,180)</f>
        <v>1072000000</v>
      </c>
      <c r="Y1287">
        <f>[1]!s_west_eps($A1287,YEAR($B$1)+1,$B$1,180)</f>
        <v>1.1670999526977499</v>
      </c>
      <c r="Z1287">
        <f>[1]!s_west_instnum_np($A1287,YEAR($B$1)+1,$B$1,180)</f>
        <v>1</v>
      </c>
      <c r="AA1287">
        <f>[1]!s_west_stdnetprofit($A1287,YEAR($B$1)+1,$B$1,180)</f>
        <v>0</v>
      </c>
      <c r="AB1287">
        <f>[1]!s_west_mediannetprofit($A1287,YEAR($B$1)+1,$B$1,180)</f>
        <v>1072000000</v>
      </c>
      <c r="AC1287">
        <f>[1]!s_west_maxnetprofit($A1287,YEAR($B$1)+1,$B$1,180)</f>
        <v>1072000000</v>
      </c>
      <c r="AD1287">
        <f>[1]!s_west_minnetprofit($A1287,YEAR($B$1)+1,$B$1,180)</f>
        <v>1072000000</v>
      </c>
      <c r="AE1287">
        <f>[1]!s_west_avgroe($A1287,YEAR($B$1),$B$1,180)</f>
        <v>8.3000001907348597</v>
      </c>
      <c r="AF1287">
        <f>IFERROR([1]!s_info_indexweight($A1287,$B$1,"000016.SH"),"")</f>
        <v>0</v>
      </c>
      <c r="AG1287">
        <f>IFERROR([1]!s_info_indexweight($A1287,$B$1,"000300.SH"),"")</f>
        <v>0</v>
      </c>
      <c r="AH1287">
        <f>IFERROR([1]!s_info_indexweight($A1287,$B$1,"000905.SH"),"")</f>
        <v>0</v>
      </c>
      <c r="AI1287">
        <f>IFERROR([1]!s_info_indexweight($A1287,$B$1,"000852.SH"),"")</f>
        <v>0.11700000000000001</v>
      </c>
    </row>
    <row r="1288" spans="1:35">
      <c r="A1288" t="s">
        <v>1320</v>
      </c>
      <c r="B1288">
        <f>[1]!s_dq_close($A1288,$B$1,3)</f>
        <v>80.010000000000005</v>
      </c>
      <c r="C1288">
        <f>[1]!s_dq_volume($A1288,$B$1)</f>
        <v>377891246</v>
      </c>
      <c r="D1288">
        <f>[1]!s_dq_amount($A1288,$B$1)</f>
        <v>29404852121</v>
      </c>
      <c r="E1288">
        <f>[1]!s_dq_turn($A1288,$B$1)</f>
        <v>1.9043009909034101</v>
      </c>
      <c r="F1288">
        <f>[1]!S_VAL_MV($A1288,$B$1)</f>
        <v>1587725823642.8401</v>
      </c>
      <c r="G1288">
        <f>[1]!s_val_ev($A1288,$B$1)</f>
        <v>1587725823642.8401</v>
      </c>
      <c r="H1288">
        <f>[1]!s_val_ev1($A1288,$B$1)</f>
        <v>1675928602642.8401</v>
      </c>
      <c r="I1288">
        <f>IFERROR([1]!s_mq_amount($A1288,$B$1),"")</f>
        <v>51844094251</v>
      </c>
      <c r="J1288">
        <f>[1]!s_val_pe_ttm($A1288,$B$1)</f>
        <v>39.058788299560497</v>
      </c>
      <c r="K1288">
        <f>[1]!s_val_pb_lf($A1288,$B$1)</f>
        <v>9.0100040435790998</v>
      </c>
      <c r="L1288">
        <f>[1]!s_val_dividendyield2($A1288,$B$1)</f>
        <v>1.21270555268687</v>
      </c>
      <c r="M1288">
        <f>[1]!s_val_evtoebitda($A1288,$B$1)</f>
        <v>30.659180526123301</v>
      </c>
      <c r="N1288">
        <f>[1]!s_risk_betar24($A1288,$B$1)</f>
        <v>2.1712000370025599</v>
      </c>
      <c r="O1288">
        <f>[1]!s_profitnotice_changeratio($A1288,$B$1)</f>
        <v>0</v>
      </c>
      <c r="P1288">
        <f>IFERROR([1]!i_pq_pctchange($A1288,TEXT(DATE(YEAR($B$1),1,1),"yyyy-mm-dd"),$B$1),"")</f>
        <v>29.648145425167801</v>
      </c>
      <c r="Q1288">
        <f>[1]!s_west_netprofit($A1288,YEAR($B$1),$B$1,180)</f>
        <v>61048540526</v>
      </c>
      <c r="R1288">
        <f>[1]!s_west_eps($A1288,YEAR($B$1),$B$1,180)</f>
        <v>3.0764000415802002</v>
      </c>
      <c r="S1288">
        <f>[1]!s_west_instnum_np($A1288,YEAR($B$1),$B$1,180)</f>
        <v>20</v>
      </c>
      <c r="T1288">
        <f>[1]!s_west_stdnetprofit($A1288,YEAR($B$1),$B$1,180)</f>
        <v>3711487346</v>
      </c>
      <c r="U1288">
        <f>[1]!s_west_mediannetprofit($A1288,YEAR($B$1),$B$1,180)</f>
        <v>60164000000</v>
      </c>
      <c r="V1288">
        <f>[1]!s_west_maxnetprofit($A1288,YEAR($B$1),$B$1,180)</f>
        <v>66710000000</v>
      </c>
      <c r="W1288">
        <f>[1]!s_west_minnetprofit($A1288,YEAR($B$1),$B$1,180)</f>
        <v>54891920000</v>
      </c>
      <c r="X1288">
        <f>[1]!s_west_netprofit($A1288,YEAR($B$1)+1,$B$1,180)</f>
        <v>81954800842</v>
      </c>
      <c r="Y1288">
        <f>[1]!s_west_eps($A1288,YEAR($B$1)+1,$B$1,180)</f>
        <v>4.1298999786376998</v>
      </c>
      <c r="Z1288">
        <f>[1]!s_west_instnum_np($A1288,YEAR($B$1)+1,$B$1,180)</f>
        <v>20</v>
      </c>
      <c r="AA1288">
        <f>[1]!s_west_stdnetprofit($A1288,YEAR($B$1)+1,$B$1,180)</f>
        <v>7284772528</v>
      </c>
      <c r="AB1288">
        <f>[1]!s_west_mediannetprofit($A1288,YEAR($B$1)+1,$B$1,180)</f>
        <v>80320000000</v>
      </c>
      <c r="AC1288">
        <f>[1]!s_west_maxnetprofit($A1288,YEAR($B$1)+1,$B$1,180)</f>
        <v>95261000000</v>
      </c>
      <c r="AD1288">
        <f>[1]!s_west_minnetprofit($A1288,YEAR($B$1)+1,$B$1,180)</f>
        <v>67494000000</v>
      </c>
      <c r="AE1288">
        <f>[1]!s_west_avgroe($A1288,YEAR($B$1),$B$1,180)</f>
        <v>30.0200004577637</v>
      </c>
      <c r="AF1288">
        <f>IFERROR([1]!s_info_indexweight($A1288,$B$1,"000016.SH"),"")</f>
        <v>0</v>
      </c>
      <c r="AG1288">
        <f>IFERROR([1]!s_info_indexweight($A1288,$B$1,"000300.SH"),"")</f>
        <v>1.1074999999999999</v>
      </c>
      <c r="AH1288">
        <f>IFERROR([1]!s_info_indexweight($A1288,$B$1,"000905.SH"),"")</f>
        <v>0</v>
      </c>
      <c r="AI1288">
        <f>IFERROR([1]!s_info_indexweight($A1288,$B$1,"000852.SH"),"")</f>
        <v>0</v>
      </c>
    </row>
    <row r="1289" spans="1:35">
      <c r="A1289" t="s">
        <v>1321</v>
      </c>
      <c r="B1289">
        <f>[1]!s_dq_close($A1289,$B$1,3)</f>
        <v>6.63</v>
      </c>
      <c r="C1289">
        <f>[1]!s_dq_volume($A1289,$B$1)</f>
        <v>26993790</v>
      </c>
      <c r="D1289">
        <f>[1]!s_dq_amount($A1289,$B$1)</f>
        <v>180064181</v>
      </c>
      <c r="E1289">
        <f>[1]!s_dq_turn($A1289,$B$1)</f>
        <v>0.93834551932124499</v>
      </c>
      <c r="F1289">
        <f>[1]!S_VAL_MV($A1289,$B$1)</f>
        <v>19072806766.259998</v>
      </c>
      <c r="G1289">
        <f>[1]!s_val_ev($A1289,$B$1)</f>
        <v>19072806766.259998</v>
      </c>
      <c r="H1289">
        <f>[1]!s_val_ev1($A1289,$B$1)</f>
        <v>31667493271.16</v>
      </c>
      <c r="I1289">
        <f>IFERROR([1]!s_mq_amount($A1289,$B$1),"")</f>
        <v>510381933</v>
      </c>
      <c r="J1289">
        <f>[1]!s_val_pe_ttm($A1289,$B$1)</f>
        <v>13.2275247573853</v>
      </c>
      <c r="K1289">
        <f>[1]!s_val_pb_lf($A1289,$B$1)</f>
        <v>1.15582275390625</v>
      </c>
      <c r="L1289">
        <f>[1]!s_val_dividendyield2($A1289,$B$1)</f>
        <v>2.41327096300392</v>
      </c>
      <c r="M1289">
        <f>[1]!s_val_evtoebitda($A1289,$B$1)</f>
        <v>7.3724424073331303</v>
      </c>
      <c r="N1289">
        <f>[1]!s_risk_betar24($A1289,$B$1)</f>
        <v>0.76990002393722501</v>
      </c>
      <c r="O1289">
        <f>[1]!s_profitnotice_changeratio($A1289,$B$1)</f>
        <v>0</v>
      </c>
      <c r="P1289">
        <f>IFERROR([1]!i_pq_pctchange($A1289,TEXT(DATE(YEAR($B$1),1,1),"yyyy-mm-dd"),$B$1),"")</f>
        <v>0.45454545454546302</v>
      </c>
      <c r="Q1289">
        <f>[1]!s_west_netprofit($A1289,YEAR($B$1),$B$1,180)</f>
        <v>1849750000</v>
      </c>
      <c r="R1289">
        <f>[1]!s_west_eps($A1289,YEAR($B$1),$B$1,180)</f>
        <v>0.64300000667571999</v>
      </c>
      <c r="S1289">
        <f>[1]!s_west_instnum_np($A1289,YEAR($B$1),$B$1,180)</f>
        <v>4</v>
      </c>
      <c r="T1289">
        <f>[1]!s_west_stdnetprofit($A1289,YEAR($B$1),$B$1,180)</f>
        <v>157025210</v>
      </c>
      <c r="U1289">
        <f>[1]!s_west_mediannetprofit($A1289,YEAR($B$1),$B$1,180)</f>
        <v>1845500000</v>
      </c>
      <c r="V1289">
        <f>[1]!s_west_maxnetprofit($A1289,YEAR($B$1),$B$1,180)</f>
        <v>2041000000</v>
      </c>
      <c r="W1289">
        <f>[1]!s_west_minnetprofit($A1289,YEAR($B$1),$B$1,180)</f>
        <v>1667000000</v>
      </c>
      <c r="X1289">
        <f>[1]!s_west_netprofit($A1289,YEAR($B$1)+1,$B$1,180)</f>
        <v>1964250000</v>
      </c>
      <c r="Y1289">
        <f>[1]!s_west_eps($A1289,YEAR($B$1)+1,$B$1,180)</f>
        <v>0.68279999494552601</v>
      </c>
      <c r="Z1289">
        <f>[1]!s_west_instnum_np($A1289,YEAR($B$1)+1,$B$1,180)</f>
        <v>4</v>
      </c>
      <c r="AA1289">
        <f>[1]!s_west_stdnetprofit($A1289,YEAR($B$1)+1,$B$1,180)</f>
        <v>113816739</v>
      </c>
      <c r="AB1289">
        <f>[1]!s_west_mediannetprofit($A1289,YEAR($B$1)+1,$B$1,180)</f>
        <v>1946500000</v>
      </c>
      <c r="AC1289">
        <f>[1]!s_west_maxnetprofit($A1289,YEAR($B$1)+1,$B$1,180)</f>
        <v>2099000000</v>
      </c>
      <c r="AD1289">
        <f>[1]!s_west_minnetprofit($A1289,YEAR($B$1)+1,$B$1,180)</f>
        <v>1865000000</v>
      </c>
      <c r="AE1289">
        <f>[1]!s_west_avgroe($A1289,YEAR($B$1),$B$1,180)</f>
        <v>10.3325004577637</v>
      </c>
      <c r="AF1289">
        <f>IFERROR([1]!s_info_indexweight($A1289,$B$1,"000016.SH"),"")</f>
        <v>0</v>
      </c>
      <c r="AG1289">
        <f>IFERROR([1]!s_info_indexweight($A1289,$B$1,"000300.SH"),"")</f>
        <v>0</v>
      </c>
      <c r="AH1289">
        <f>IFERROR([1]!s_info_indexweight($A1289,$B$1,"000905.SH"),"")</f>
        <v>5.2999999999999999E-2</v>
      </c>
      <c r="AI1289">
        <f>IFERROR([1]!s_info_indexweight($A1289,$B$1,"000852.SH"),"")</f>
        <v>0</v>
      </c>
    </row>
    <row r="1290" spans="1:35">
      <c r="A1290" t="s">
        <v>1322</v>
      </c>
      <c r="B1290">
        <f>[1]!s_dq_close($A1290,$B$1,3)</f>
        <v>12.71</v>
      </c>
      <c r="C1290">
        <f>[1]!s_dq_volume($A1290,$B$1)</f>
        <v>16965775</v>
      </c>
      <c r="D1290">
        <f>[1]!s_dq_amount($A1290,$B$1)</f>
        <v>217819641</v>
      </c>
      <c r="E1290">
        <f>[1]!s_dq_turn($A1290,$B$1)</f>
        <v>0.75215477422879995</v>
      </c>
      <c r="F1290">
        <f>[1]!S_VAL_MV($A1290,$B$1)</f>
        <v>28668966499.759998</v>
      </c>
      <c r="G1290">
        <f>[1]!s_val_ev($A1290,$B$1)</f>
        <v>28668966499.759998</v>
      </c>
      <c r="H1290">
        <f>[1]!s_val_ev1($A1290,$B$1)</f>
        <v>84756694254.759995</v>
      </c>
      <c r="I1290">
        <f>IFERROR([1]!s_mq_amount($A1290,$B$1),"")</f>
        <v>434087832</v>
      </c>
      <c r="J1290">
        <f>[1]!s_val_pe_ttm($A1290,$B$1)</f>
        <v>41.710350036621101</v>
      </c>
      <c r="K1290">
        <f>[1]!s_val_pb_lf($A1290,$B$1)</f>
        <v>0.46308824419975297</v>
      </c>
      <c r="L1290">
        <f>[1]!s_val_dividendyield2($A1290,$B$1)</f>
        <v>0</v>
      </c>
      <c r="M1290">
        <f>[1]!s_val_evtoebitda($A1290,$B$1)</f>
        <v>13.5460543541598</v>
      </c>
      <c r="N1290">
        <f>[1]!s_risk_betar24($A1290,$B$1)</f>
        <v>1.87950003147125</v>
      </c>
      <c r="O1290">
        <f>[1]!s_profitnotice_changeratio($A1290,$B$1)</f>
        <v>0</v>
      </c>
      <c r="P1290">
        <f>IFERROR([1]!i_pq_pctchange($A1290,TEXT(DATE(YEAR($B$1),1,1),"yyyy-mm-dd"),$B$1),"")</f>
        <v>-8.8888888888888804</v>
      </c>
      <c r="Q1290">
        <f>[1]!s_west_netprofit($A1290,YEAR($B$1),$B$1,180)</f>
        <v>900676842</v>
      </c>
      <c r="R1290">
        <f>[1]!s_west_eps($A1290,YEAR($B$1),$B$1,180)</f>
        <v>0.39930000901222201</v>
      </c>
      <c r="S1290">
        <f>[1]!s_west_instnum_np($A1290,YEAR($B$1),$B$1,180)</f>
        <v>19</v>
      </c>
      <c r="T1290">
        <f>[1]!s_west_stdnetprofit($A1290,YEAR($B$1),$B$1,180)</f>
        <v>117342343</v>
      </c>
      <c r="U1290">
        <f>[1]!s_west_mediannetprofit($A1290,YEAR($B$1),$B$1,180)</f>
        <v>893000000</v>
      </c>
      <c r="V1290">
        <f>[1]!s_west_maxnetprofit($A1290,YEAR($B$1),$B$1,180)</f>
        <v>1138000000</v>
      </c>
      <c r="W1290">
        <f>[1]!s_west_minnetprofit($A1290,YEAR($B$1),$B$1,180)</f>
        <v>747000000</v>
      </c>
      <c r="X1290">
        <f>[1]!s_west_netprofit($A1290,YEAR($B$1)+1,$B$1,180)</f>
        <v>1216279474</v>
      </c>
      <c r="Y1290">
        <f>[1]!s_west_eps($A1290,YEAR($B$1)+1,$B$1,180)</f>
        <v>0.53920000791549705</v>
      </c>
      <c r="Z1290">
        <f>[1]!s_west_instnum_np($A1290,YEAR($B$1)+1,$B$1,180)</f>
        <v>19</v>
      </c>
      <c r="AA1290">
        <f>[1]!s_west_stdnetprofit($A1290,YEAR($B$1)+1,$B$1,180)</f>
        <v>305882129</v>
      </c>
      <c r="AB1290">
        <f>[1]!s_west_mediannetprofit($A1290,YEAR($B$1)+1,$B$1,180)</f>
        <v>1138900000</v>
      </c>
      <c r="AC1290">
        <f>[1]!s_west_maxnetprofit($A1290,YEAR($B$1)+1,$B$1,180)</f>
        <v>1884000000</v>
      </c>
      <c r="AD1290">
        <f>[1]!s_west_minnetprofit($A1290,YEAR($B$1)+1,$B$1,180)</f>
        <v>813000000</v>
      </c>
      <c r="AE1290">
        <f>[1]!s_west_avgroe($A1290,YEAR($B$1),$B$1,180)</f>
        <v>1.4182000160217301</v>
      </c>
      <c r="AF1290">
        <f>IFERROR([1]!s_info_indexweight($A1290,$B$1,"000016.SH"),"")</f>
        <v>0</v>
      </c>
      <c r="AG1290">
        <f>IFERROR([1]!s_info_indexweight($A1290,$B$1,"000300.SH"),"")</f>
        <v>0</v>
      </c>
      <c r="AH1290">
        <f>IFERROR([1]!s_info_indexweight($A1290,$B$1,"000905.SH"),"")</f>
        <v>0.113</v>
      </c>
      <c r="AI1290">
        <f>IFERROR([1]!s_info_indexweight($A1290,$B$1,"000852.SH"),"")</f>
        <v>0</v>
      </c>
    </row>
    <row r="1291" spans="1:35">
      <c r="A1291" t="s">
        <v>1323</v>
      </c>
      <c r="B1291">
        <f>[1]!s_dq_close($A1291,$B$1,3)</f>
        <v>16.760000000000002</v>
      </c>
      <c r="C1291">
        <f>[1]!s_dq_volume($A1291,$B$1)</f>
        <v>7600000</v>
      </c>
      <c r="D1291">
        <f>[1]!s_dq_amount($A1291,$B$1)</f>
        <v>128142473</v>
      </c>
      <c r="E1291">
        <f>[1]!s_dq_turn($A1291,$B$1)</f>
        <v>0.80457714963037597</v>
      </c>
      <c r="F1291">
        <f>[1]!S_VAL_MV($A1291,$B$1)</f>
        <v>26607431118.560001</v>
      </c>
      <c r="G1291">
        <f>[1]!s_val_ev($A1291,$B$1)</f>
        <v>26607431118.560001</v>
      </c>
      <c r="H1291">
        <f>[1]!s_val_ev1($A1291,$B$1)</f>
        <v>33090649645.630001</v>
      </c>
      <c r="I1291">
        <f>IFERROR([1]!s_mq_amount($A1291,$B$1),"")</f>
        <v>410091018</v>
      </c>
      <c r="J1291">
        <f>[1]!s_val_pe_ttm($A1291,$B$1)</f>
        <v>9.7784461975097692</v>
      </c>
      <c r="K1291">
        <f>[1]!s_val_pb_lf($A1291,$B$1)</f>
        <v>1.3161917924880999</v>
      </c>
      <c r="L1291">
        <f>[1]!s_val_dividendyield2($A1291,$B$1)</f>
        <v>1.7183770883054901</v>
      </c>
      <c r="M1291">
        <f>[1]!s_val_evtoebitda($A1291,$B$1)</f>
        <v>4.1307179529800102</v>
      </c>
      <c r="N1291">
        <f>[1]!s_risk_betar24($A1291,$B$1)</f>
        <v>0.96729999780654896</v>
      </c>
      <c r="O1291">
        <f>[1]!s_profitnotice_changeratio($A1291,$B$1)</f>
        <v>0</v>
      </c>
      <c r="P1291">
        <f>IFERROR([1]!i_pq_pctchange($A1291,TEXT(DATE(YEAR($B$1),1,1),"yyyy-mm-dd"),$B$1),"")</f>
        <v>-8.9625203693644604</v>
      </c>
      <c r="Q1291">
        <f>[1]!s_west_netprofit($A1291,YEAR($B$1),$B$1,180)</f>
        <v>2778714286</v>
      </c>
      <c r="R1291">
        <f>[1]!s_west_eps($A1291,YEAR($B$1),$B$1,180)</f>
        <v>1.75</v>
      </c>
      <c r="S1291">
        <f>[1]!s_west_instnum_np($A1291,YEAR($B$1),$B$1,180)</f>
        <v>14</v>
      </c>
      <c r="T1291">
        <f>[1]!s_west_stdnetprofit($A1291,YEAR($B$1),$B$1,180)</f>
        <v>240227273</v>
      </c>
      <c r="U1291">
        <f>[1]!s_west_mediannetprofit($A1291,YEAR($B$1),$B$1,180)</f>
        <v>2854000000</v>
      </c>
      <c r="V1291">
        <f>[1]!s_west_maxnetprofit($A1291,YEAR($B$1),$B$1,180)</f>
        <v>3028000000</v>
      </c>
      <c r="W1291">
        <f>[1]!s_west_minnetprofit($A1291,YEAR($B$1),$B$1,180)</f>
        <v>2242000000</v>
      </c>
      <c r="X1291">
        <f>[1]!s_west_netprofit($A1291,YEAR($B$1)+1,$B$1,180)</f>
        <v>3252928571</v>
      </c>
      <c r="Y1291">
        <f>[1]!s_west_eps($A1291,YEAR($B$1)+1,$B$1,180)</f>
        <v>2.0487000942230198</v>
      </c>
      <c r="Z1291">
        <f>[1]!s_west_instnum_np($A1291,YEAR($B$1)+1,$B$1,180)</f>
        <v>14</v>
      </c>
      <c r="AA1291">
        <f>[1]!s_west_stdnetprofit($A1291,YEAR($B$1)+1,$B$1,180)</f>
        <v>151301260</v>
      </c>
      <c r="AB1291">
        <f>[1]!s_west_mediannetprofit($A1291,YEAR($B$1)+1,$B$1,180)</f>
        <v>3302500000</v>
      </c>
      <c r="AC1291">
        <f>[1]!s_west_maxnetprofit($A1291,YEAR($B$1)+1,$B$1,180)</f>
        <v>3467000000</v>
      </c>
      <c r="AD1291">
        <f>[1]!s_west_minnetprofit($A1291,YEAR($B$1)+1,$B$1,180)</f>
        <v>3017000000</v>
      </c>
      <c r="AE1291">
        <f>[1]!s_west_avgroe($A1291,YEAR($B$1),$B$1,180)</f>
        <v>12.681500434875501</v>
      </c>
      <c r="AF1291">
        <f>IFERROR([1]!s_info_indexweight($A1291,$B$1,"000016.SH"),"")</f>
        <v>0</v>
      </c>
      <c r="AG1291">
        <f>IFERROR([1]!s_info_indexweight($A1291,$B$1,"000300.SH"),"")</f>
        <v>0</v>
      </c>
      <c r="AH1291">
        <f>IFERROR([1]!s_info_indexweight($A1291,$B$1,"000905.SH"),"")</f>
        <v>9.9000000000000005E-2</v>
      </c>
      <c r="AI1291">
        <f>IFERROR([1]!s_info_indexweight($A1291,$B$1,"000852.SH"),"")</f>
        <v>0</v>
      </c>
    </row>
    <row r="1292" spans="1:35">
      <c r="A1292" t="s">
        <v>1324</v>
      </c>
      <c r="B1292">
        <f>[1]!s_dq_close($A1292,$B$1,3)</f>
        <v>3.34</v>
      </c>
      <c r="C1292">
        <f>[1]!s_dq_volume($A1292,$B$1)</f>
        <v>75835554</v>
      </c>
      <c r="D1292">
        <f>[1]!s_dq_amount($A1292,$B$1)</f>
        <v>253312237</v>
      </c>
      <c r="E1292">
        <f>[1]!s_dq_turn($A1292,$B$1)</f>
        <v>0.882016915844552</v>
      </c>
      <c r="F1292">
        <f>[1]!S_VAL_MV($A1292,$B$1)</f>
        <v>33647110681.560001</v>
      </c>
      <c r="G1292">
        <f>[1]!s_val_ev($A1292,$B$1)</f>
        <v>33647110681.560001</v>
      </c>
      <c r="H1292">
        <f>[1]!s_val_ev1($A1292,$B$1)</f>
        <v>73237195098.360001</v>
      </c>
      <c r="I1292">
        <f>IFERROR([1]!s_mq_amount($A1292,$B$1),"")</f>
        <v>496252538</v>
      </c>
      <c r="J1292">
        <f>[1]!s_val_pe_ttm($A1292,$B$1)</f>
        <v>255.10241699218801</v>
      </c>
      <c r="K1292">
        <f>[1]!s_val_pb_lf($A1292,$B$1)</f>
        <v>1.2280362844467201</v>
      </c>
      <c r="L1292">
        <f>[1]!s_val_dividendyield2($A1292,$B$1)</f>
        <v>0</v>
      </c>
      <c r="M1292">
        <f>[1]!s_val_evtoebitda($A1292,$B$1)</f>
        <v>0</v>
      </c>
      <c r="N1292">
        <f>[1]!s_risk_betar24($A1292,$B$1)</f>
        <v>3.1584000587463401</v>
      </c>
      <c r="O1292">
        <f>[1]!s_profitnotice_changeratio($A1292,$B$1)</f>
        <v>0</v>
      </c>
      <c r="P1292">
        <f>IFERROR([1]!i_pq_pctchange($A1292,TEXT(DATE(YEAR($B$1),1,1),"yyyy-mm-dd"),$B$1),"")</f>
        <v>-19.711538461538499</v>
      </c>
      <c r="Q1292">
        <f>[1]!s_west_netprofit($A1292,YEAR($B$1),$B$1,180)</f>
        <v>161000000</v>
      </c>
      <c r="R1292">
        <f>[1]!s_west_eps($A1292,YEAR($B$1),$B$1,180)</f>
        <v>1.60000007599592E-2</v>
      </c>
      <c r="S1292">
        <f>[1]!s_west_instnum_np($A1292,YEAR($B$1),$B$1,180)</f>
        <v>1</v>
      </c>
      <c r="T1292">
        <f>[1]!s_west_stdnetprofit($A1292,YEAR($B$1),$B$1,180)</f>
        <v>0</v>
      </c>
      <c r="U1292">
        <f>[1]!s_west_mediannetprofit($A1292,YEAR($B$1),$B$1,180)</f>
        <v>161000000</v>
      </c>
      <c r="V1292">
        <f>[1]!s_west_maxnetprofit($A1292,YEAR($B$1),$B$1,180)</f>
        <v>161000000</v>
      </c>
      <c r="W1292">
        <f>[1]!s_west_minnetprofit($A1292,YEAR($B$1),$B$1,180)</f>
        <v>161000000</v>
      </c>
      <c r="X1292">
        <f>[1]!s_west_netprofit($A1292,YEAR($B$1)+1,$B$1,180)</f>
        <v>168000000</v>
      </c>
      <c r="Y1292">
        <f>[1]!s_west_eps($A1292,YEAR($B$1)+1,$B$1,180)</f>
        <v>1.6699999570846599E-2</v>
      </c>
      <c r="Z1292">
        <f>[1]!s_west_instnum_np($A1292,YEAR($B$1)+1,$B$1,180)</f>
        <v>1</v>
      </c>
      <c r="AA1292">
        <f>[1]!s_west_stdnetprofit($A1292,YEAR($B$1)+1,$B$1,180)</f>
        <v>0</v>
      </c>
      <c r="AB1292">
        <f>[1]!s_west_mediannetprofit($A1292,YEAR($B$1)+1,$B$1,180)</f>
        <v>168000000</v>
      </c>
      <c r="AC1292">
        <f>[1]!s_west_maxnetprofit($A1292,YEAR($B$1)+1,$B$1,180)</f>
        <v>168000000</v>
      </c>
      <c r="AD1292">
        <f>[1]!s_west_minnetprofit($A1292,YEAR($B$1)+1,$B$1,180)</f>
        <v>168000000</v>
      </c>
      <c r="AE1292">
        <f>[1]!s_west_avgroe($A1292,YEAR($B$1),$B$1,180)</f>
        <v>0.57999998331069902</v>
      </c>
      <c r="AF1292">
        <f>IFERROR([1]!s_info_indexweight($A1292,$B$1,"000016.SH"),"")</f>
        <v>0</v>
      </c>
      <c r="AG1292">
        <f>IFERROR([1]!s_info_indexweight($A1292,$B$1,"000300.SH"),"")</f>
        <v>0</v>
      </c>
      <c r="AH1292">
        <f>IFERROR([1]!s_info_indexweight($A1292,$B$1,"000905.SH"),"")</f>
        <v>0.224</v>
      </c>
      <c r="AI1292">
        <f>IFERROR([1]!s_info_indexweight($A1292,$B$1,"000852.SH"),"")</f>
        <v>0</v>
      </c>
    </row>
    <row r="1293" spans="1:35">
      <c r="A1293" t="s">
        <v>1325</v>
      </c>
      <c r="B1293">
        <f>[1]!s_dq_close($A1293,$B$1,3)</f>
        <v>14.11</v>
      </c>
      <c r="C1293">
        <f>[1]!s_dq_volume($A1293,$B$1)</f>
        <v>3915787</v>
      </c>
      <c r="D1293">
        <f>[1]!s_dq_amount($A1293,$B$1)</f>
        <v>55627394</v>
      </c>
      <c r="E1293">
        <f>[1]!s_dq_turn($A1293,$B$1)</f>
        <v>0.48947337499999999</v>
      </c>
      <c r="F1293">
        <f>[1]!S_VAL_MV($A1293,$B$1)</f>
        <v>11288000000</v>
      </c>
      <c r="G1293">
        <f>[1]!s_val_ev($A1293,$B$1)</f>
        <v>11288000000</v>
      </c>
      <c r="H1293">
        <f>[1]!s_val_ev1($A1293,$B$1)</f>
        <v>12447072092.24</v>
      </c>
      <c r="I1293">
        <f>IFERROR([1]!s_mq_amount($A1293,$B$1),"")</f>
        <v>146681586</v>
      </c>
      <c r="J1293">
        <f>[1]!s_val_pe_ttm($A1293,$B$1)</f>
        <v>11.581438064575201</v>
      </c>
      <c r="K1293">
        <f>[1]!s_val_pb_lf($A1293,$B$1)</f>
        <v>0.79697084426879905</v>
      </c>
      <c r="L1293">
        <f>[1]!s_val_dividendyield2($A1293,$B$1)</f>
        <v>3.7562012756910002</v>
      </c>
      <c r="M1293">
        <f>[1]!s_val_evtoebitda($A1293,$B$1)</f>
        <v>6.9547446036235501</v>
      </c>
      <c r="N1293">
        <f>[1]!s_risk_betar24($A1293,$B$1)</f>
        <v>0.97829997539520297</v>
      </c>
      <c r="O1293">
        <f>[1]!s_profitnotice_changeratio($A1293,$B$1)</f>
        <v>0</v>
      </c>
      <c r="P1293">
        <f>IFERROR([1]!i_pq_pctchange($A1293,TEXT(DATE(YEAR($B$1),1,1),"yyyy-mm-dd"),$B$1),"")</f>
        <v>-1.2596221133659999</v>
      </c>
      <c r="Q1293">
        <f>[1]!s_west_netprofit($A1293,YEAR($B$1),$B$1,180)</f>
        <v>999140000</v>
      </c>
      <c r="R1293">
        <f>[1]!s_west_eps($A1293,YEAR($B$1),$B$1,180)</f>
        <v>1.2489000558853101</v>
      </c>
      <c r="S1293">
        <f>[1]!s_west_instnum_np($A1293,YEAR($B$1),$B$1,180)</f>
        <v>2</v>
      </c>
      <c r="T1293">
        <f>[1]!s_west_stdnetprofit($A1293,YEAR($B$1),$B$1,180)</f>
        <v>142637580</v>
      </c>
      <c r="U1293">
        <f>[1]!s_west_mediannetprofit($A1293,YEAR($B$1),$B$1,180)</f>
        <v>999140000</v>
      </c>
      <c r="V1293">
        <f>[1]!s_west_maxnetprofit($A1293,YEAR($B$1),$B$1,180)</f>
        <v>1100000000</v>
      </c>
      <c r="W1293">
        <f>[1]!s_west_minnetprofit($A1293,YEAR($B$1),$B$1,180)</f>
        <v>898280000</v>
      </c>
      <c r="X1293">
        <f>[1]!s_west_netprofit($A1293,YEAR($B$1)+1,$B$1,180)</f>
        <v>1155500000</v>
      </c>
      <c r="Y1293">
        <f>[1]!s_west_eps($A1293,YEAR($B$1)+1,$B$1,180)</f>
        <v>1.4443999528884901</v>
      </c>
      <c r="Z1293">
        <f>[1]!s_west_instnum_np($A1293,YEAR($B$1)+1,$B$1,180)</f>
        <v>2</v>
      </c>
      <c r="AA1293">
        <f>[1]!s_west_stdnetprofit($A1293,YEAR($B$1)+1,$B$1,180)</f>
        <v>164755880</v>
      </c>
      <c r="AB1293">
        <f>[1]!s_west_mediannetprofit($A1293,YEAR($B$1)+1,$B$1,180)</f>
        <v>1155500000</v>
      </c>
      <c r="AC1293">
        <f>[1]!s_west_maxnetprofit($A1293,YEAR($B$1)+1,$B$1,180)</f>
        <v>1272000000</v>
      </c>
      <c r="AD1293">
        <f>[1]!s_west_minnetprofit($A1293,YEAR($B$1)+1,$B$1,180)</f>
        <v>1039000000</v>
      </c>
      <c r="AE1293">
        <f>[1]!s_west_avgroe($A1293,YEAR($B$1),$B$1,180)</f>
        <v>6.6550002098083496</v>
      </c>
      <c r="AF1293">
        <f>IFERROR([1]!s_info_indexweight($A1293,$B$1,"000016.SH"),"")</f>
        <v>0</v>
      </c>
      <c r="AG1293">
        <f>IFERROR([1]!s_info_indexweight($A1293,$B$1,"000300.SH"),"")</f>
        <v>0</v>
      </c>
      <c r="AH1293">
        <f>IFERROR([1]!s_info_indexweight($A1293,$B$1,"000905.SH"),"")</f>
        <v>0</v>
      </c>
      <c r="AI1293">
        <f>IFERROR([1]!s_info_indexweight($A1293,$B$1,"000852.SH"),"")</f>
        <v>4.9000000000000002E-2</v>
      </c>
    </row>
    <row r="1294" spans="1:35">
      <c r="A1294" t="s">
        <v>1326</v>
      </c>
      <c r="B1294">
        <f>[1]!s_dq_close($A1294,$B$1,3)</f>
        <v>18.61</v>
      </c>
      <c r="C1294">
        <f>[1]!s_dq_volume($A1294,$B$1)</f>
        <v>109494866</v>
      </c>
      <c r="D1294">
        <f>[1]!s_dq_amount($A1294,$B$1)</f>
        <v>2034756554</v>
      </c>
      <c r="E1294">
        <f>[1]!s_dq_turn($A1294,$B$1)</f>
        <v>0.51739169472270397</v>
      </c>
      <c r="F1294">
        <f>[1]!S_VAL_MV($A1294,$B$1)</f>
        <v>393840774222.72998</v>
      </c>
      <c r="G1294">
        <f>[1]!s_val_ev($A1294,$B$1)</f>
        <v>393840774222.72998</v>
      </c>
      <c r="H1294">
        <f>[1]!s_val_ev1($A1294,$B$1)</f>
        <v>10333606774222.699</v>
      </c>
      <c r="I1294">
        <f>IFERROR([1]!s_mq_amount($A1294,$B$1),"")</f>
        <v>4198430078</v>
      </c>
      <c r="J1294">
        <f>[1]!s_val_pe_ttm($A1294,$B$1)</f>
        <v>5.0814886093139604</v>
      </c>
      <c r="K1294">
        <f>[1]!s_val_pb_lf($A1294,$B$1)</f>
        <v>0.47305133938789401</v>
      </c>
      <c r="L1294">
        <f>[1]!s_val_dividendyield2($A1294,$B$1)</f>
        <v>8.7318576388554803</v>
      </c>
      <c r="M1294">
        <f>[1]!s_val_evtoebitda($A1294,$B$1)</f>
        <v>0</v>
      </c>
      <c r="N1294">
        <f>[1]!s_risk_betar24($A1294,$B$1)</f>
        <v>0.39359998703002902</v>
      </c>
      <c r="O1294">
        <f>[1]!s_profitnotice_changeratio($A1294,$B$1)</f>
        <v>0</v>
      </c>
      <c r="P1294">
        <f>IFERROR([1]!i_pq_pctchange($A1294,TEXT(DATE(YEAR($B$1),1,1),"yyyy-mm-dd"),$B$1),"")</f>
        <v>-9.0040350070479303</v>
      </c>
      <c r="Q1294">
        <f>[1]!s_west_netprofit($A1294,YEAR($B$1),$B$1,180)</f>
        <v>77897347076</v>
      </c>
      <c r="R1294">
        <f>[1]!s_west_eps($A1294,YEAR($B$1),$B$1,180)</f>
        <v>3.6802999973297101</v>
      </c>
      <c r="S1294">
        <f>[1]!s_west_instnum_np($A1294,YEAR($B$1),$B$1,180)</f>
        <v>12</v>
      </c>
      <c r="T1294">
        <f>[1]!s_west_stdnetprofit($A1294,YEAR($B$1),$B$1,180)</f>
        <v>1747240958</v>
      </c>
      <c r="U1294">
        <f>[1]!s_west_mediannetprofit($A1294,YEAR($B$1),$B$1,180)</f>
        <v>78426000000</v>
      </c>
      <c r="V1294">
        <f>[1]!s_west_maxnetprofit($A1294,YEAR($B$1),$B$1,180)</f>
        <v>79740340000</v>
      </c>
      <c r="W1294">
        <f>[1]!s_west_minnetprofit($A1294,YEAR($B$1),$B$1,180)</f>
        <v>74000000000</v>
      </c>
      <c r="X1294">
        <f>[1]!s_west_netprofit($A1294,YEAR($B$1)+1,$B$1,180)</f>
        <v>80764656199</v>
      </c>
      <c r="Y1294">
        <f>[1]!s_west_eps($A1294,YEAR($B$1)+1,$B$1,180)</f>
        <v>3.8157999515533398</v>
      </c>
      <c r="Z1294">
        <f>[1]!s_west_instnum_np($A1294,YEAR($B$1)+1,$B$1,180)</f>
        <v>12</v>
      </c>
      <c r="AA1294">
        <f>[1]!s_west_stdnetprofit($A1294,YEAR($B$1)+1,$B$1,180)</f>
        <v>1864690097</v>
      </c>
      <c r="AB1294">
        <f>[1]!s_west_mediannetprofit($A1294,YEAR($B$1)+1,$B$1,180)</f>
        <v>81247000000</v>
      </c>
      <c r="AC1294">
        <f>[1]!s_west_maxnetprofit($A1294,YEAR($B$1)+1,$B$1,180)</f>
        <v>82975430000</v>
      </c>
      <c r="AD1294">
        <f>[1]!s_west_minnetprofit($A1294,YEAR($B$1)+1,$B$1,180)</f>
        <v>77000000000</v>
      </c>
      <c r="AE1294">
        <f>[1]!s_west_avgroe($A1294,YEAR($B$1),$B$1,180)</f>
        <v>8.9174995422363299</v>
      </c>
      <c r="AF1294">
        <f>IFERROR([1]!s_info_indexweight($A1294,$B$1,"000016.SH"),"")</f>
        <v>3.4790000000000001</v>
      </c>
      <c r="AG1294">
        <f>IFERROR([1]!s_info_indexweight($A1294,$B$1,"000300.SH"),"")</f>
        <v>1.1803999999999999</v>
      </c>
      <c r="AH1294">
        <f>IFERROR([1]!s_info_indexweight($A1294,$B$1,"000905.SH"),"")</f>
        <v>0</v>
      </c>
      <c r="AI1294">
        <f>IFERROR([1]!s_info_indexweight($A1294,$B$1,"000852.SH"),"")</f>
        <v>0</v>
      </c>
    </row>
    <row r="1295" spans="1:35">
      <c r="A1295" t="s">
        <v>1327</v>
      </c>
      <c r="B1295">
        <f>[1]!s_dq_close($A1295,$B$1,3)</f>
        <v>32.96</v>
      </c>
      <c r="C1295">
        <f>[1]!s_dq_volume($A1295,$B$1)</f>
        <v>72036853</v>
      </c>
      <c r="D1295">
        <f>[1]!s_dq_amount($A1295,$B$1)</f>
        <v>2335469936</v>
      </c>
      <c r="E1295">
        <f>[1]!s_dq_turn($A1295,$B$1)</f>
        <v>3.0229480906420498</v>
      </c>
      <c r="F1295">
        <f>[1]!S_VAL_MV($A1295,$B$1)</f>
        <v>78543680000</v>
      </c>
      <c r="G1295">
        <f>[1]!s_val_ev($A1295,$B$1)</f>
        <v>78543680000</v>
      </c>
      <c r="H1295">
        <f>[1]!s_val_ev1($A1295,$B$1)</f>
        <v>107481728265</v>
      </c>
      <c r="I1295">
        <f>IFERROR([1]!s_mq_amount($A1295,$B$1),"")</f>
        <v>3709858525</v>
      </c>
      <c r="J1295">
        <f>[1]!s_val_pe_ttm($A1295,$B$1)</f>
        <v>17.766321182251001</v>
      </c>
      <c r="K1295">
        <f>[1]!s_val_pb_lf($A1295,$B$1)</f>
        <v>3.9359483718872101</v>
      </c>
      <c r="L1295">
        <f>[1]!s_val_dividendyield2($A1295,$B$1)</f>
        <v>3.15533980582524</v>
      </c>
      <c r="M1295">
        <f>[1]!s_val_evtoebitda($A1295,$B$1)</f>
        <v>10.1909864298804</v>
      </c>
      <c r="N1295">
        <f>[1]!s_risk_betar24($A1295,$B$1)</f>
        <v>1.74580001831055</v>
      </c>
      <c r="O1295">
        <f>[1]!s_profitnotice_changeratio($A1295,$B$1)</f>
        <v>0</v>
      </c>
      <c r="P1295">
        <f>IFERROR([1]!i_pq_pctchange($A1295,TEXT(DATE(YEAR($B$1),1,1),"yyyy-mm-dd"),$B$1),"")</f>
        <v>19.3973835852149</v>
      </c>
      <c r="Q1295">
        <f>[1]!s_west_netprofit($A1295,YEAR($B$1),$B$1,180)</f>
        <v>5118571429</v>
      </c>
      <c r="R1295">
        <f>[1]!s_west_eps($A1295,YEAR($B$1),$B$1,180)</f>
        <v>2.14800000190735</v>
      </c>
      <c r="S1295">
        <f>[1]!s_west_instnum_np($A1295,YEAR($B$1),$B$1,180)</f>
        <v>7</v>
      </c>
      <c r="T1295">
        <f>[1]!s_west_stdnetprofit($A1295,YEAR($B$1),$B$1,180)</f>
        <v>362694480</v>
      </c>
      <c r="U1295">
        <f>[1]!s_west_mediannetprofit($A1295,YEAR($B$1),$B$1,180)</f>
        <v>5006000000</v>
      </c>
      <c r="V1295">
        <f>[1]!s_west_maxnetprofit($A1295,YEAR($B$1),$B$1,180)</f>
        <v>5804000000</v>
      </c>
      <c r="W1295">
        <f>[1]!s_west_minnetprofit($A1295,YEAR($B$1),$B$1,180)</f>
        <v>4652000000</v>
      </c>
      <c r="X1295">
        <f>[1]!s_west_netprofit($A1295,YEAR($B$1)+1,$B$1,180)</f>
        <v>5909571429</v>
      </c>
      <c r="Y1295">
        <f>[1]!s_west_eps($A1295,YEAR($B$1)+1,$B$1,180)</f>
        <v>2.4798998832702601</v>
      </c>
      <c r="Z1295">
        <f>[1]!s_west_instnum_np($A1295,YEAR($B$1)+1,$B$1,180)</f>
        <v>7</v>
      </c>
      <c r="AA1295">
        <f>[1]!s_west_stdnetprofit($A1295,YEAR($B$1)+1,$B$1,180)</f>
        <v>386426300</v>
      </c>
      <c r="AB1295">
        <f>[1]!s_west_mediannetprofit($A1295,YEAR($B$1)+1,$B$1,180)</f>
        <v>5931000000</v>
      </c>
      <c r="AC1295">
        <f>[1]!s_west_maxnetprofit($A1295,YEAR($B$1)+1,$B$1,180)</f>
        <v>6625000000</v>
      </c>
      <c r="AD1295">
        <f>[1]!s_west_minnetprofit($A1295,YEAR($B$1)+1,$B$1,180)</f>
        <v>5537000000</v>
      </c>
      <c r="AE1295">
        <f>[1]!s_west_avgroe($A1295,YEAR($B$1),$B$1,180)</f>
        <v>24.0743007659912</v>
      </c>
      <c r="AF1295">
        <f>IFERROR([1]!s_info_indexweight($A1295,$B$1,"000016.SH"),"")</f>
        <v>0</v>
      </c>
      <c r="AG1295">
        <f>IFERROR([1]!s_info_indexweight($A1295,$B$1,"000300.SH"),"")</f>
        <v>0</v>
      </c>
      <c r="AH1295">
        <f>IFERROR([1]!s_info_indexweight($A1295,$B$1,"000905.SH"),"")</f>
        <v>0.48299999999999998</v>
      </c>
      <c r="AI1295">
        <f>IFERROR([1]!s_info_indexweight($A1295,$B$1,"000852.SH"),"")</f>
        <v>0</v>
      </c>
    </row>
    <row r="1296" spans="1:35">
      <c r="A1296" t="s">
        <v>1328</v>
      </c>
      <c r="B1296">
        <f>[1]!s_dq_close($A1296,$B$1,3)</f>
        <v>5.16</v>
      </c>
      <c r="C1296">
        <f>[1]!s_dq_volume($A1296,$B$1)</f>
        <v>104533654</v>
      </c>
      <c r="D1296">
        <f>[1]!s_dq_amount($A1296,$B$1)</f>
        <v>540261172</v>
      </c>
      <c r="E1296">
        <f>[1]!s_dq_turn($A1296,$B$1)</f>
        <v>0.49441295824277598</v>
      </c>
      <c r="F1296">
        <f>[1]!S_VAL_MV($A1296,$B$1)</f>
        <v>109097798843.52</v>
      </c>
      <c r="G1296">
        <f>[1]!s_val_ev($A1296,$B$1)</f>
        <v>109097798843.52</v>
      </c>
      <c r="H1296">
        <f>[1]!s_val_ev1($A1296,$B$1)</f>
        <v>4363343798843.52</v>
      </c>
      <c r="I1296">
        <f>IFERROR([1]!s_mq_amount($A1296,$B$1),"")</f>
        <v>1189965086</v>
      </c>
      <c r="J1296">
        <f>[1]!s_val_pe_ttm($A1296,$B$1)</f>
        <v>5.3187303543090803</v>
      </c>
      <c r="K1296">
        <f>[1]!s_val_pb_lf($A1296,$B$1)</f>
        <v>0.38497406244277999</v>
      </c>
      <c r="L1296">
        <f>[1]!s_val_dividendyield2($A1296,$B$1)</f>
        <v>3.87596899224806</v>
      </c>
      <c r="M1296">
        <f>[1]!s_val_evtoebitda($A1296,$B$1)</f>
        <v>0</v>
      </c>
      <c r="N1296">
        <f>[1]!s_risk_betar24($A1296,$B$1)</f>
        <v>0.25400000810623202</v>
      </c>
      <c r="O1296">
        <f>[1]!s_profitnotice_changeratio($A1296,$B$1)</f>
        <v>0</v>
      </c>
      <c r="P1296">
        <f>IFERROR([1]!i_pq_pctchange($A1296,TEXT(DATE(YEAR($B$1),1,1),"yyyy-mm-dd"),$B$1),"")</f>
        <v>-5.8394160583941597</v>
      </c>
      <c r="Q1296">
        <f>[1]!s_west_netprofit($A1296,YEAR($B$1),$B$1,180)</f>
        <v>22043666667</v>
      </c>
      <c r="R1296">
        <f>[1]!s_west_eps($A1296,YEAR($B$1),$B$1,180)</f>
        <v>1.0426000356674201</v>
      </c>
      <c r="S1296">
        <f>[1]!s_west_instnum_np($A1296,YEAR($B$1),$B$1,180)</f>
        <v>3</v>
      </c>
      <c r="T1296">
        <f>[1]!s_west_stdnetprofit($A1296,YEAR($B$1),$B$1,180)</f>
        <v>1636143739</v>
      </c>
      <c r="U1296">
        <f>[1]!s_west_mediannetprofit($A1296,YEAR($B$1),$B$1,180)</f>
        <v>21326000000</v>
      </c>
      <c r="V1296">
        <f>[1]!s_west_maxnetprofit($A1296,YEAR($B$1),$B$1,180)</f>
        <v>23916000000</v>
      </c>
      <c r="W1296">
        <f>[1]!s_west_minnetprofit($A1296,YEAR($B$1),$B$1,180)</f>
        <v>20889000000</v>
      </c>
      <c r="X1296">
        <f>[1]!s_west_netprofit($A1296,YEAR($B$1)+1,$B$1,180)</f>
        <v>23347666667</v>
      </c>
      <c r="Y1296">
        <f>[1]!s_west_eps($A1296,YEAR($B$1)+1,$B$1,180)</f>
        <v>1.1043000221252399</v>
      </c>
      <c r="Z1296">
        <f>[1]!s_west_instnum_np($A1296,YEAR($B$1)+1,$B$1,180)</f>
        <v>3</v>
      </c>
      <c r="AA1296">
        <f>[1]!s_west_stdnetprofit($A1296,YEAR($B$1)+1,$B$1,180)</f>
        <v>1877751403</v>
      </c>
      <c r="AB1296">
        <f>[1]!s_west_mediannetprofit($A1296,YEAR($B$1)+1,$B$1,180)</f>
        <v>22794000000</v>
      </c>
      <c r="AC1296">
        <f>[1]!s_west_maxnetprofit($A1296,YEAR($B$1)+1,$B$1,180)</f>
        <v>25440000000</v>
      </c>
      <c r="AD1296">
        <f>[1]!s_west_minnetprofit($A1296,YEAR($B$1)+1,$B$1,180)</f>
        <v>21809000000</v>
      </c>
      <c r="AE1296">
        <f>[1]!s_west_avgroe($A1296,YEAR($B$1),$B$1,180)</f>
        <v>6.75</v>
      </c>
      <c r="AF1296">
        <f>IFERROR([1]!s_info_indexweight($A1296,$B$1,"000016.SH"),"")</f>
        <v>0</v>
      </c>
      <c r="AG1296">
        <f>IFERROR([1]!s_info_indexweight($A1296,$B$1,"000300.SH"),"")</f>
        <v>0.2893</v>
      </c>
      <c r="AH1296">
        <f>IFERROR([1]!s_info_indexweight($A1296,$B$1,"000905.SH"),"")</f>
        <v>0</v>
      </c>
      <c r="AI1296">
        <f>IFERROR([1]!s_info_indexweight($A1296,$B$1,"000852.SH"),"")</f>
        <v>0</v>
      </c>
    </row>
    <row r="1297" spans="1:35">
      <c r="A1297" t="s">
        <v>1329</v>
      </c>
      <c r="B1297">
        <f>[1]!s_dq_close($A1297,$B$1,3)</f>
        <v>16.54</v>
      </c>
      <c r="C1297">
        <f>[1]!s_dq_volume($A1297,$B$1)</f>
        <v>134764375</v>
      </c>
      <c r="D1297">
        <f>[1]!s_dq_amount($A1297,$B$1)</f>
        <v>2223669441</v>
      </c>
      <c r="E1297">
        <f>[1]!s_dq_turn($A1297,$B$1)</f>
        <v>2.6290961388807199</v>
      </c>
      <c r="F1297">
        <f>[1]!S_VAL_MV($A1297,$B$1)</f>
        <v>84782094102.080002</v>
      </c>
      <c r="G1297">
        <f>[1]!s_val_ev($A1297,$B$1)</f>
        <v>84782094102.080002</v>
      </c>
      <c r="H1297">
        <f>[1]!s_val_ev1($A1297,$B$1)</f>
        <v>86412754240.699997</v>
      </c>
      <c r="I1297">
        <f>IFERROR([1]!s_mq_amount($A1297,$B$1),"")</f>
        <v>5324903779</v>
      </c>
      <c r="J1297">
        <f>[1]!s_val_pe_ttm($A1297,$B$1)</f>
        <v>64.161178588867202</v>
      </c>
      <c r="K1297">
        <f>[1]!s_val_pb_lf($A1297,$B$1)</f>
        <v>3.6304345130920401</v>
      </c>
      <c r="L1297">
        <f>[1]!s_val_dividendyield2($A1297,$B$1)</f>
        <v>0.41717049576783499</v>
      </c>
      <c r="M1297">
        <f>[1]!s_val_evtoebitda($A1297,$B$1)</f>
        <v>32.126425538332597</v>
      </c>
      <c r="N1297">
        <f>[1]!s_risk_betar24($A1297,$B$1)</f>
        <v>1.32099997997284</v>
      </c>
      <c r="O1297">
        <f>[1]!s_profitnotice_changeratio($A1297,$B$1)</f>
        <v>0</v>
      </c>
      <c r="P1297">
        <f>IFERROR([1]!i_pq_pctchange($A1297,TEXT(DATE(YEAR($B$1),1,1),"yyyy-mm-dd"),$B$1),"")</f>
        <v>81.758241758241695</v>
      </c>
      <c r="Q1297">
        <f>[1]!s_west_netprofit($A1297,YEAR($B$1),$B$1,180)</f>
        <v>1549000000</v>
      </c>
      <c r="R1297">
        <f>[1]!s_west_eps($A1297,YEAR($B$1),$B$1,180)</f>
        <v>0.30219998955726601</v>
      </c>
      <c r="S1297">
        <f>[1]!s_west_instnum_np($A1297,YEAR($B$1),$B$1,180)</f>
        <v>8</v>
      </c>
      <c r="T1297">
        <f>[1]!s_west_stdnetprofit($A1297,YEAR($B$1),$B$1,180)</f>
        <v>43319412</v>
      </c>
      <c r="U1297">
        <f>[1]!s_west_mediannetprofit($A1297,YEAR($B$1),$B$1,180)</f>
        <v>1540000000</v>
      </c>
      <c r="V1297">
        <f>[1]!s_west_maxnetprofit($A1297,YEAR($B$1),$B$1,180)</f>
        <v>1620000000</v>
      </c>
      <c r="W1297">
        <f>[1]!s_west_minnetprofit($A1297,YEAR($B$1),$B$1,180)</f>
        <v>1496000000</v>
      </c>
      <c r="X1297">
        <f>[1]!s_west_netprofit($A1297,YEAR($B$1)+1,$B$1,180)</f>
        <v>1915000000</v>
      </c>
      <c r="Y1297">
        <f>[1]!s_west_eps($A1297,YEAR($B$1)+1,$B$1,180)</f>
        <v>0.37360000610351601</v>
      </c>
      <c r="Z1297">
        <f>[1]!s_west_instnum_np($A1297,YEAR($B$1)+1,$B$1,180)</f>
        <v>8</v>
      </c>
      <c r="AA1297">
        <f>[1]!s_west_stdnetprofit($A1297,YEAR($B$1)+1,$B$1,180)</f>
        <v>68533621</v>
      </c>
      <c r="AB1297">
        <f>[1]!s_west_mediannetprofit($A1297,YEAR($B$1)+1,$B$1,180)</f>
        <v>1931000000</v>
      </c>
      <c r="AC1297">
        <f>[1]!s_west_maxnetprofit($A1297,YEAR($B$1)+1,$B$1,180)</f>
        <v>2003000000</v>
      </c>
      <c r="AD1297">
        <f>[1]!s_west_minnetprofit($A1297,YEAR($B$1)+1,$B$1,180)</f>
        <v>1806000000</v>
      </c>
      <c r="AE1297">
        <f>[1]!s_west_avgroe($A1297,YEAR($B$1),$B$1,180)</f>
        <v>6.4675002098083496</v>
      </c>
      <c r="AF1297">
        <f>IFERROR([1]!s_info_indexweight($A1297,$B$1,"000016.SH"),"")</f>
        <v>0</v>
      </c>
      <c r="AG1297">
        <f>IFERROR([1]!s_info_indexweight($A1297,$B$1,"000300.SH"),"")</f>
        <v>0</v>
      </c>
      <c r="AH1297">
        <f>IFERROR([1]!s_info_indexweight($A1297,$B$1,"000905.SH"),"")</f>
        <v>0.40300000000000002</v>
      </c>
      <c r="AI1297">
        <f>IFERROR([1]!s_info_indexweight($A1297,$B$1,"000852.SH"),"")</f>
        <v>0</v>
      </c>
    </row>
    <row r="1298" spans="1:35">
      <c r="A1298" t="s">
        <v>1330</v>
      </c>
      <c r="B1298">
        <f>[1]!s_dq_close($A1298,$B$1,3)</f>
        <v>6.44</v>
      </c>
      <c r="C1298">
        <f>[1]!s_dq_volume($A1298,$B$1)</f>
        <v>50108987</v>
      </c>
      <c r="D1298">
        <f>[1]!s_dq_amount($A1298,$B$1)</f>
        <v>323765243</v>
      </c>
      <c r="E1298">
        <f>[1]!s_dq_turn($A1298,$B$1)</f>
        <v>0.43560738575908903</v>
      </c>
      <c r="F1298">
        <f>[1]!S_VAL_MV($A1298,$B$1)</f>
        <v>87452247260</v>
      </c>
      <c r="G1298">
        <f>[1]!s_val_ev($A1298,$B$1)</f>
        <v>83040327550.636795</v>
      </c>
      <c r="H1298">
        <f>[1]!s_val_ev1($A1298,$B$1)</f>
        <v>789260450550.63696</v>
      </c>
      <c r="I1298">
        <f>IFERROR([1]!s_mq_amount($A1298,$B$1),"")</f>
        <v>707421774</v>
      </c>
      <c r="J1298">
        <f>[1]!s_val_pe_ttm($A1298,$B$1)</f>
        <v>4.9676861763000497</v>
      </c>
      <c r="K1298">
        <f>[1]!s_val_pb_lf($A1298,$B$1)</f>
        <v>0.31465858221054099</v>
      </c>
      <c r="L1298">
        <f>[1]!s_val_dividendyield2($A1298,$B$1)</f>
        <v>4.6583850931677002</v>
      </c>
      <c r="M1298">
        <f>[1]!s_val_evtoebitda($A1298,$B$1)</f>
        <v>9.5671294857400007</v>
      </c>
      <c r="N1298">
        <f>[1]!s_risk_betar24($A1298,$B$1)</f>
        <v>0.63660001754760698</v>
      </c>
      <c r="O1298">
        <f>[1]!s_profitnotice_changeratio($A1298,$B$1)</f>
        <v>0</v>
      </c>
      <c r="P1298">
        <f>IFERROR([1]!i_pq_pctchange($A1298,TEXT(DATE(YEAR($B$1),1,1),"yyyy-mm-dd"),$B$1),"")</f>
        <v>-16.036505867014299</v>
      </c>
      <c r="Q1298">
        <f>[1]!s_west_netprofit($A1298,YEAR($B$1),$B$1,180)</f>
        <v>17939915455</v>
      </c>
      <c r="R1298">
        <f>[1]!s_west_eps($A1298,YEAR($B$1),$B$1,180)</f>
        <v>1.32109999656677</v>
      </c>
      <c r="S1298">
        <f>[1]!s_west_instnum_np($A1298,YEAR($B$1),$B$1,180)</f>
        <v>11</v>
      </c>
      <c r="T1298">
        <f>[1]!s_west_stdnetprofit($A1298,YEAR($B$1),$B$1,180)</f>
        <v>977625254</v>
      </c>
      <c r="U1298">
        <f>[1]!s_west_mediannetprofit($A1298,YEAR($B$1),$B$1,180)</f>
        <v>17564000000</v>
      </c>
      <c r="V1298">
        <f>[1]!s_west_maxnetprofit($A1298,YEAR($B$1),$B$1,180)</f>
        <v>20328000000</v>
      </c>
      <c r="W1298">
        <f>[1]!s_west_minnetprofit($A1298,YEAR($B$1),$B$1,180)</f>
        <v>17086070000</v>
      </c>
      <c r="X1298">
        <f>[1]!s_west_netprofit($A1298,YEAR($B$1)+1,$B$1,180)</f>
        <v>18721691818</v>
      </c>
      <c r="Y1298">
        <f>[1]!s_west_eps($A1298,YEAR($B$1)+1,$B$1,180)</f>
        <v>1.37860000133514</v>
      </c>
      <c r="Z1298">
        <f>[1]!s_west_instnum_np($A1298,YEAR($B$1)+1,$B$1,180)</f>
        <v>11</v>
      </c>
      <c r="AA1298">
        <f>[1]!s_west_stdnetprofit($A1298,YEAR($B$1)+1,$B$1,180)</f>
        <v>1648751501</v>
      </c>
      <c r="AB1298">
        <f>[1]!s_west_mediannetprofit($A1298,YEAR($B$1)+1,$B$1,180)</f>
        <v>17781000000</v>
      </c>
      <c r="AC1298">
        <f>[1]!s_west_maxnetprofit($A1298,YEAR($B$1)+1,$B$1,180)</f>
        <v>21754000000</v>
      </c>
      <c r="AD1298">
        <f>[1]!s_west_minnetprofit($A1298,YEAR($B$1)+1,$B$1,180)</f>
        <v>17162000000</v>
      </c>
      <c r="AE1298">
        <f>[1]!s_west_avgroe($A1298,YEAR($B$1),$B$1,180)</f>
        <v>5.1336002349853498</v>
      </c>
      <c r="AF1298">
        <f>IFERROR([1]!s_info_indexweight($A1298,$B$1,"000016.SH"),"")</f>
        <v>0</v>
      </c>
      <c r="AG1298">
        <f>IFERROR([1]!s_info_indexweight($A1298,$B$1,"000300.SH"),"")</f>
        <v>0.1129</v>
      </c>
      <c r="AH1298">
        <f>IFERROR([1]!s_info_indexweight($A1298,$B$1,"000905.SH"),"")</f>
        <v>0</v>
      </c>
      <c r="AI1298">
        <f>IFERROR([1]!s_info_indexweight($A1298,$B$1,"000852.SH"),"")</f>
        <v>0</v>
      </c>
    </row>
    <row r="1299" spans="1:35">
      <c r="A1299" t="s">
        <v>1331</v>
      </c>
      <c r="B1299">
        <f>[1]!s_dq_close($A1299,$B$1,3)</f>
        <v>7.47</v>
      </c>
      <c r="C1299">
        <f>[1]!s_dq_volume($A1299,$B$1)</f>
        <v>22431288</v>
      </c>
      <c r="D1299">
        <f>[1]!s_dq_amount($A1299,$B$1)</f>
        <v>169623333</v>
      </c>
      <c r="E1299">
        <f>[1]!s_dq_turn($A1299,$B$1)</f>
        <v>0.85180593823673501</v>
      </c>
      <c r="F1299">
        <f>[1]!S_VAL_MV($A1299,$B$1)</f>
        <v>19714285323.360001</v>
      </c>
      <c r="G1299">
        <f>[1]!s_val_ev($A1299,$B$1)</f>
        <v>19714285323.360001</v>
      </c>
      <c r="H1299">
        <f>[1]!s_val_ev1($A1299,$B$1)</f>
        <v>439405991323.35999</v>
      </c>
      <c r="I1299">
        <f>IFERROR([1]!s_mq_amount($A1299,$B$1),"")</f>
        <v>318162679</v>
      </c>
      <c r="J1299">
        <f>[1]!s_val_pe_ttm($A1299,$B$1)</f>
        <v>7.3487854003906197</v>
      </c>
      <c r="K1299">
        <f>[1]!s_val_pb_lf($A1299,$B$1)</f>
        <v>0.72298687696456898</v>
      </c>
      <c r="L1299">
        <f>[1]!s_val_dividendyield2($A1299,$B$1)</f>
        <v>4.01606425702811</v>
      </c>
      <c r="M1299">
        <f>[1]!s_val_evtoebitda($A1299,$B$1)</f>
        <v>0</v>
      </c>
      <c r="N1299">
        <f>[1]!s_risk_betar24($A1299,$B$1)</f>
        <v>0.450899988412857</v>
      </c>
      <c r="O1299">
        <f>[1]!s_profitnotice_changeratio($A1299,$B$1)</f>
        <v>0</v>
      </c>
      <c r="P1299">
        <f>IFERROR([1]!i_pq_pctchange($A1299,TEXT(DATE(YEAR($B$1),1,1),"yyyy-mm-dd"),$B$1),"")</f>
        <v>1.77111716621252</v>
      </c>
      <c r="Q1299">
        <f>[1]!s_west_netprofit($A1299,YEAR($B$1),$B$1,180)</f>
        <v>2843000000</v>
      </c>
      <c r="R1299">
        <f>[1]!s_west_eps($A1299,YEAR($B$1),$B$1,180)</f>
        <v>1.0772000551223799</v>
      </c>
      <c r="S1299">
        <f>[1]!s_west_instnum_np($A1299,YEAR($B$1),$B$1,180)</f>
        <v>1</v>
      </c>
      <c r="T1299">
        <f>[1]!s_west_stdnetprofit($A1299,YEAR($B$1),$B$1,180)</f>
        <v>0</v>
      </c>
      <c r="U1299">
        <f>[1]!s_west_mediannetprofit($A1299,YEAR($B$1),$B$1,180)</f>
        <v>2843000000</v>
      </c>
      <c r="V1299">
        <f>[1]!s_west_maxnetprofit($A1299,YEAR($B$1),$B$1,180)</f>
        <v>2843000000</v>
      </c>
      <c r="W1299">
        <f>[1]!s_west_minnetprofit($A1299,YEAR($B$1),$B$1,180)</f>
        <v>2843000000</v>
      </c>
      <c r="X1299">
        <f>[1]!s_west_netprofit($A1299,YEAR($B$1)+1,$B$1,180)</f>
        <v>3064000000</v>
      </c>
      <c r="Y1299">
        <f>[1]!s_west_eps($A1299,YEAR($B$1)+1,$B$1,180)</f>
        <v>1.16100001335144</v>
      </c>
      <c r="Z1299">
        <f>[1]!s_west_instnum_np($A1299,YEAR($B$1)+1,$B$1,180)</f>
        <v>1</v>
      </c>
      <c r="AA1299">
        <f>[1]!s_west_stdnetprofit($A1299,YEAR($B$1)+1,$B$1,180)</f>
        <v>0</v>
      </c>
      <c r="AB1299">
        <f>[1]!s_west_mediannetprofit($A1299,YEAR($B$1)+1,$B$1,180)</f>
        <v>3064000000</v>
      </c>
      <c r="AC1299">
        <f>[1]!s_west_maxnetprofit($A1299,YEAR($B$1)+1,$B$1,180)</f>
        <v>3064000000</v>
      </c>
      <c r="AD1299">
        <f>[1]!s_west_minnetprofit($A1299,YEAR($B$1)+1,$B$1,180)</f>
        <v>3064000000</v>
      </c>
      <c r="AE1299">
        <f>[1]!s_west_avgroe($A1299,YEAR($B$1),$B$1,180)</f>
        <v>9.3800001144409197</v>
      </c>
      <c r="AF1299">
        <f>IFERROR([1]!s_info_indexweight($A1299,$B$1,"000016.SH"),"")</f>
        <v>0</v>
      </c>
      <c r="AG1299">
        <f>IFERROR([1]!s_info_indexweight($A1299,$B$1,"000300.SH"),"")</f>
        <v>0</v>
      </c>
      <c r="AH1299">
        <f>IFERROR([1]!s_info_indexweight($A1299,$B$1,"000905.SH"),"")</f>
        <v>0</v>
      </c>
      <c r="AI1299">
        <f>IFERROR([1]!s_info_indexweight($A1299,$B$1,"000852.SH"),"")</f>
        <v>0.10100000000000001</v>
      </c>
    </row>
    <row r="1300" spans="1:35">
      <c r="A1300" t="s">
        <v>1332</v>
      </c>
      <c r="B1300">
        <f>[1]!s_dq_close($A1300,$B$1,3)</f>
        <v>13.31</v>
      </c>
      <c r="C1300">
        <f>[1]!s_dq_volume($A1300,$B$1)</f>
        <v>20067694</v>
      </c>
      <c r="D1300">
        <f>[1]!s_dq_amount($A1300,$B$1)</f>
        <v>265897087</v>
      </c>
      <c r="E1300">
        <f>[1]!s_dq_turn($A1300,$B$1)</f>
        <v>0.62082079576703897</v>
      </c>
      <c r="F1300">
        <f>[1]!S_VAL_MV($A1300,$B$1)</f>
        <v>43023849871.199997</v>
      </c>
      <c r="G1300">
        <f>[1]!s_val_ev($A1300,$B$1)</f>
        <v>43023849871.199997</v>
      </c>
      <c r="H1300">
        <f>[1]!s_val_ev1($A1300,$B$1)</f>
        <v>76498674064.860001</v>
      </c>
      <c r="I1300">
        <f>IFERROR([1]!s_mq_amount($A1300,$B$1),"")</f>
        <v>630785871</v>
      </c>
      <c r="J1300">
        <f>[1]!s_val_pe_ttm($A1300,$B$1)</f>
        <v>20.733470916748001</v>
      </c>
      <c r="K1300">
        <f>[1]!s_val_pb_lf($A1300,$B$1)</f>
        <v>1.3972384929657</v>
      </c>
      <c r="L1300">
        <f>[1]!s_val_dividendyield2($A1300,$B$1)</f>
        <v>1.2471825694966201</v>
      </c>
      <c r="M1300">
        <f>[1]!s_val_evtoebitda($A1300,$B$1)</f>
        <v>0</v>
      </c>
      <c r="N1300">
        <f>[1]!s_risk_betar24($A1300,$B$1)</f>
        <v>1.6798000335693399</v>
      </c>
      <c r="O1300">
        <f>[1]!s_profitnotice_changeratio($A1300,$B$1)</f>
        <v>0</v>
      </c>
      <c r="P1300">
        <f>IFERROR([1]!i_pq_pctchange($A1300,TEXT(DATE(YEAR($B$1),1,1),"yyyy-mm-dd"),$B$1),"")</f>
        <v>-4.1066282420749296</v>
      </c>
      <c r="Q1300">
        <f>[1]!s_west_netprofit($A1300,YEAR($B$1),$B$1,180)</f>
        <v>0</v>
      </c>
      <c r="R1300">
        <f>[1]!s_west_eps($A1300,YEAR($B$1),$B$1,180)</f>
        <v>0</v>
      </c>
      <c r="S1300">
        <f>[1]!s_west_instnum_np($A1300,YEAR($B$1),$B$1,180)</f>
        <v>0</v>
      </c>
      <c r="T1300">
        <f>[1]!s_west_stdnetprofit($A1300,YEAR($B$1),$B$1,180)</f>
        <v>0</v>
      </c>
      <c r="U1300">
        <f>[1]!s_west_mediannetprofit($A1300,YEAR($B$1),$B$1,180)</f>
        <v>0</v>
      </c>
      <c r="V1300">
        <f>[1]!s_west_maxnetprofit($A1300,YEAR($B$1),$B$1,180)</f>
        <v>0</v>
      </c>
      <c r="W1300">
        <f>[1]!s_west_minnetprofit($A1300,YEAR($B$1),$B$1,180)</f>
        <v>0</v>
      </c>
      <c r="X1300">
        <f>[1]!s_west_netprofit($A1300,YEAR($B$1)+1,$B$1,180)</f>
        <v>0</v>
      </c>
      <c r="Y1300">
        <f>[1]!s_west_eps($A1300,YEAR($B$1)+1,$B$1,180)</f>
        <v>0</v>
      </c>
      <c r="Z1300">
        <f>[1]!s_west_instnum_np($A1300,YEAR($B$1)+1,$B$1,180)</f>
        <v>0</v>
      </c>
      <c r="AA1300">
        <f>[1]!s_west_stdnetprofit($A1300,YEAR($B$1)+1,$B$1,180)</f>
        <v>0</v>
      </c>
      <c r="AB1300">
        <f>[1]!s_west_mediannetprofit($A1300,YEAR($B$1)+1,$B$1,180)</f>
        <v>0</v>
      </c>
      <c r="AC1300">
        <f>[1]!s_west_maxnetprofit($A1300,YEAR($B$1)+1,$B$1,180)</f>
        <v>0</v>
      </c>
      <c r="AD1300">
        <f>[1]!s_west_minnetprofit($A1300,YEAR($B$1)+1,$B$1,180)</f>
        <v>0</v>
      </c>
      <c r="AE1300">
        <f>[1]!s_west_avgroe($A1300,YEAR($B$1),$B$1,180)</f>
        <v>0</v>
      </c>
      <c r="AF1300">
        <f>IFERROR([1]!s_info_indexweight($A1300,$B$1,"000016.SH"),"")</f>
        <v>0</v>
      </c>
      <c r="AG1300">
        <f>IFERROR([1]!s_info_indexweight($A1300,$B$1,"000300.SH"),"")</f>
        <v>0</v>
      </c>
      <c r="AH1300">
        <f>IFERROR([1]!s_info_indexweight($A1300,$B$1,"000905.SH"),"")</f>
        <v>0.246</v>
      </c>
      <c r="AI1300">
        <f>IFERROR([1]!s_info_indexweight($A1300,$B$1,"000852.SH"),"")</f>
        <v>0</v>
      </c>
    </row>
    <row r="1301" spans="1:35">
      <c r="A1301" t="s">
        <v>1333</v>
      </c>
      <c r="B1301">
        <f>[1]!s_dq_close($A1301,$B$1,3)</f>
        <v>7.76</v>
      </c>
      <c r="C1301">
        <f>[1]!s_dq_volume($A1301,$B$1)</f>
        <v>7364761</v>
      </c>
      <c r="D1301">
        <f>[1]!s_dq_amount($A1301,$B$1)</f>
        <v>57491280</v>
      </c>
      <c r="E1301">
        <f>[1]!s_dq_turn($A1301,$B$1)</f>
        <v>0.54706548114851405</v>
      </c>
      <c r="F1301">
        <f>[1]!S_VAL_MV($A1301,$B$1)</f>
        <v>10446746747.76</v>
      </c>
      <c r="G1301">
        <f>[1]!s_val_ev($A1301,$B$1)</f>
        <v>10446746747.76</v>
      </c>
      <c r="H1301">
        <f>[1]!s_val_ev1($A1301,$B$1)</f>
        <v>20869213158.889999</v>
      </c>
      <c r="I1301">
        <f>IFERROR([1]!s_mq_amount($A1301,$B$1),"")</f>
        <v>153697443</v>
      </c>
      <c r="J1301">
        <f>[1]!s_val_pe_ttm($A1301,$B$1)</f>
        <v>17.317289352416999</v>
      </c>
      <c r="K1301">
        <f>[1]!s_val_pb_lf($A1301,$B$1)</f>
        <v>0.88386017084121704</v>
      </c>
      <c r="L1301">
        <f>[1]!s_val_dividendyield2($A1301,$B$1)</f>
        <v>1.28865979381443</v>
      </c>
      <c r="M1301">
        <f>[1]!s_val_evtoebitda($A1301,$B$1)</f>
        <v>11.5893955937229</v>
      </c>
      <c r="N1301">
        <f>[1]!s_risk_betar24($A1301,$B$1)</f>
        <v>0.73849999904632602</v>
      </c>
      <c r="O1301">
        <f>[1]!s_profitnotice_changeratio($A1301,$B$1)</f>
        <v>0</v>
      </c>
      <c r="P1301">
        <f>IFERROR([1]!i_pq_pctchange($A1301,TEXT(DATE(YEAR($B$1),1,1),"yyyy-mm-dd"),$B$1),"")</f>
        <v>-3.60248447204971</v>
      </c>
      <c r="Q1301">
        <f>[1]!s_west_netprofit($A1301,YEAR($B$1),$B$1,180)</f>
        <v>626025000</v>
      </c>
      <c r="R1301">
        <f>[1]!s_west_eps($A1301,YEAR($B$1),$B$1,180)</f>
        <v>0.46500000357627902</v>
      </c>
      <c r="S1301">
        <f>[1]!s_west_instnum_np($A1301,YEAR($B$1),$B$1,180)</f>
        <v>2</v>
      </c>
      <c r="T1301">
        <f>[1]!s_west_stdnetprofit($A1301,YEAR($B$1),$B$1,180)</f>
        <v>9934850</v>
      </c>
      <c r="U1301">
        <f>[1]!s_west_mediannetprofit($A1301,YEAR($B$1),$B$1,180)</f>
        <v>626025000</v>
      </c>
      <c r="V1301">
        <f>[1]!s_west_maxnetprofit($A1301,YEAR($B$1),$B$1,180)</f>
        <v>633050000</v>
      </c>
      <c r="W1301">
        <f>[1]!s_west_minnetprofit($A1301,YEAR($B$1),$B$1,180)</f>
        <v>619000000</v>
      </c>
      <c r="X1301">
        <f>[1]!s_west_netprofit($A1301,YEAR($B$1)+1,$B$1,180)</f>
        <v>643725000</v>
      </c>
      <c r="Y1301">
        <f>[1]!s_west_eps($A1301,YEAR($B$1)+1,$B$1,180)</f>
        <v>0.47819998860359197</v>
      </c>
      <c r="Z1301">
        <f>[1]!s_west_instnum_np($A1301,YEAR($B$1)+1,$B$1,180)</f>
        <v>2</v>
      </c>
      <c r="AA1301">
        <f>[1]!s_west_stdnetprofit($A1301,YEAR($B$1)+1,$B$1,180)</f>
        <v>15167440</v>
      </c>
      <c r="AB1301">
        <f>[1]!s_west_mediannetprofit($A1301,YEAR($B$1)+1,$B$1,180)</f>
        <v>643725000</v>
      </c>
      <c r="AC1301">
        <f>[1]!s_west_maxnetprofit($A1301,YEAR($B$1)+1,$B$1,180)</f>
        <v>654450000</v>
      </c>
      <c r="AD1301">
        <f>[1]!s_west_minnetprofit($A1301,YEAR($B$1)+1,$B$1,180)</f>
        <v>633000000</v>
      </c>
      <c r="AE1301">
        <f>[1]!s_west_avgroe($A1301,YEAR($B$1),$B$1,180)</f>
        <v>5.1950001716613796</v>
      </c>
      <c r="AF1301">
        <f>IFERROR([1]!s_info_indexweight($A1301,$B$1,"000016.SH"),"")</f>
        <v>0</v>
      </c>
      <c r="AG1301">
        <f>IFERROR([1]!s_info_indexweight($A1301,$B$1,"000300.SH"),"")</f>
        <v>0</v>
      </c>
      <c r="AH1301">
        <f>IFERROR([1]!s_info_indexweight($A1301,$B$1,"000905.SH"),"")</f>
        <v>0</v>
      </c>
      <c r="AI1301">
        <f>IFERROR([1]!s_info_indexweight($A1301,$B$1,"000852.SH"),"")</f>
        <v>5.5E-2</v>
      </c>
    </row>
    <row r="1302" spans="1:35">
      <c r="A1302" t="s">
        <v>1334</v>
      </c>
      <c r="B1302">
        <f>[1]!s_dq_close($A1302,$B$1,3)</f>
        <v>51.35</v>
      </c>
      <c r="C1302">
        <f>[1]!s_dq_volume($A1302,$B$1)</f>
        <v>86389368</v>
      </c>
      <c r="D1302">
        <f>[1]!s_dq_amount($A1302,$B$1)</f>
        <v>4235369221</v>
      </c>
      <c r="E1302">
        <f>[1]!s_dq_turn($A1302,$B$1)</f>
        <v>8.55185376061136</v>
      </c>
      <c r="F1302">
        <f>[1]!S_VAL_MV($A1302,$B$1)</f>
        <v>51872894123.050003</v>
      </c>
      <c r="G1302">
        <f>[1]!s_val_ev($A1302,$B$1)</f>
        <v>51872894123.050003</v>
      </c>
      <c r="H1302">
        <f>[1]!s_val_ev1($A1302,$B$1)</f>
        <v>54767308080.839996</v>
      </c>
      <c r="I1302">
        <f>IFERROR([1]!s_mq_amount($A1302,$B$1),"")</f>
        <v>8295844132</v>
      </c>
      <c r="J1302">
        <f>[1]!s_val_pe_ttm($A1302,$B$1)</f>
        <v>136.36595153808599</v>
      </c>
      <c r="K1302">
        <f>[1]!s_val_pb_lf($A1302,$B$1)</f>
        <v>8.5207242965698207</v>
      </c>
      <c r="L1302">
        <f>[1]!s_val_dividendyield2($A1302,$B$1)</f>
        <v>0.36609344959531698</v>
      </c>
      <c r="M1302">
        <f>[1]!s_val_evtoebitda($A1302,$B$1)</f>
        <v>67.098875700255405</v>
      </c>
      <c r="N1302">
        <f>[1]!s_risk_betar24($A1302,$B$1)</f>
        <v>2.0429000854492201</v>
      </c>
      <c r="O1302">
        <f>[1]!s_profitnotice_changeratio($A1302,$B$1)</f>
        <v>0</v>
      </c>
      <c r="P1302">
        <f>IFERROR([1]!i_pq_pctchange($A1302,TEXT(DATE(YEAR($B$1),1,1),"yyyy-mm-dd"),$B$1),"")</f>
        <v>90.243599014072601</v>
      </c>
      <c r="Q1302">
        <f>[1]!s_west_netprofit($A1302,YEAR($B$1),$B$1,180)</f>
        <v>690640000</v>
      </c>
      <c r="R1302">
        <f>[1]!s_west_eps($A1302,YEAR($B$1),$B$1,180)</f>
        <v>0.68370002508163497</v>
      </c>
      <c r="S1302">
        <f>[1]!s_west_instnum_np($A1302,YEAR($B$1),$B$1,180)</f>
        <v>8</v>
      </c>
      <c r="T1302">
        <f>[1]!s_west_stdnetprofit($A1302,YEAR($B$1),$B$1,180)</f>
        <v>88746942</v>
      </c>
      <c r="U1302">
        <f>[1]!s_west_mediannetprofit($A1302,YEAR($B$1),$B$1,180)</f>
        <v>704500000</v>
      </c>
      <c r="V1302">
        <f>[1]!s_west_maxnetprofit($A1302,YEAR($B$1),$B$1,180)</f>
        <v>800000000</v>
      </c>
      <c r="W1302">
        <f>[1]!s_west_minnetprofit($A1302,YEAR($B$1),$B$1,180)</f>
        <v>544000000</v>
      </c>
      <c r="X1302">
        <f>[1]!s_west_netprofit($A1302,YEAR($B$1)+1,$B$1,180)</f>
        <v>1032625000</v>
      </c>
      <c r="Y1302">
        <f>[1]!s_west_eps($A1302,YEAR($B$1)+1,$B$1,180)</f>
        <v>1.02219998836517</v>
      </c>
      <c r="Z1302">
        <f>[1]!s_west_instnum_np($A1302,YEAR($B$1)+1,$B$1,180)</f>
        <v>8</v>
      </c>
      <c r="AA1302">
        <f>[1]!s_west_stdnetprofit($A1302,YEAR($B$1)+1,$B$1,180)</f>
        <v>236542921</v>
      </c>
      <c r="AB1302">
        <f>[1]!s_west_mediannetprofit($A1302,YEAR($B$1)+1,$B$1,180)</f>
        <v>1018500000</v>
      </c>
      <c r="AC1302">
        <f>[1]!s_west_maxnetprofit($A1302,YEAR($B$1)+1,$B$1,180)</f>
        <v>1438000000</v>
      </c>
      <c r="AD1302">
        <f>[1]!s_west_minnetprofit($A1302,YEAR($B$1)+1,$B$1,180)</f>
        <v>683000000</v>
      </c>
      <c r="AE1302">
        <f>[1]!s_west_avgroe($A1302,YEAR($B$1),$B$1,180)</f>
        <v>10.1843004226685</v>
      </c>
      <c r="AF1302">
        <f>IFERROR([1]!s_info_indexweight($A1302,$B$1,"000016.SH"),"")</f>
        <v>0</v>
      </c>
      <c r="AG1302">
        <f>IFERROR([1]!s_info_indexweight($A1302,$B$1,"000300.SH"),"")</f>
        <v>0</v>
      </c>
      <c r="AH1302">
        <f>IFERROR([1]!s_info_indexweight($A1302,$B$1,"000905.SH"),"")</f>
        <v>0</v>
      </c>
      <c r="AI1302">
        <f>IFERROR([1]!s_info_indexweight($A1302,$B$1,"000852.SH"),"")</f>
        <v>0.438</v>
      </c>
    </row>
    <row r="1303" spans="1:35">
      <c r="A1303" t="s">
        <v>1335</v>
      </c>
      <c r="B1303">
        <f>[1]!s_dq_close($A1303,$B$1,3)</f>
        <v>16.22</v>
      </c>
      <c r="C1303">
        <f>[1]!s_dq_volume($A1303,$B$1)</f>
        <v>222075786</v>
      </c>
      <c r="D1303">
        <f>[1]!s_dq_amount($A1303,$B$1)</f>
        <v>3583339296</v>
      </c>
      <c r="E1303">
        <f>[1]!s_dq_turn($A1303,$B$1)</f>
        <v>1.6453824084506199</v>
      </c>
      <c r="F1303">
        <f>[1]!S_VAL_MV($A1303,$B$1)</f>
        <v>285941176946.38</v>
      </c>
      <c r="G1303">
        <f>[1]!s_val_ev($A1303,$B$1)</f>
        <v>273332395433.51001</v>
      </c>
      <c r="H1303">
        <f>[1]!s_val_ev1($A1303,$B$1)</f>
        <v>896209845226.51001</v>
      </c>
      <c r="I1303">
        <f>IFERROR([1]!s_mq_amount($A1303,$B$1),"")</f>
        <v>7138498340</v>
      </c>
      <c r="J1303">
        <f>[1]!s_val_pe_ttm($A1303,$B$1)</f>
        <v>13.0235996246338</v>
      </c>
      <c r="K1303">
        <f>[1]!s_val_pb_lf($A1303,$B$1)</f>
        <v>0.875912845134735</v>
      </c>
      <c r="L1303">
        <f>[1]!s_val_dividendyield2($A1303,$B$1)</f>
        <v>2.6338043215619198</v>
      </c>
      <c r="M1303">
        <f>[1]!s_val_evtoebitda($A1303,$B$1)</f>
        <v>0</v>
      </c>
      <c r="N1303">
        <f>[1]!s_risk_betar24($A1303,$B$1)</f>
        <v>0.123400002717972</v>
      </c>
      <c r="O1303">
        <f>[1]!s_profitnotice_changeratio($A1303,$B$1)</f>
        <v>0</v>
      </c>
      <c r="P1303">
        <f>IFERROR([1]!i_pq_pctchange($A1303,TEXT(DATE(YEAR($B$1),1,1),"yyyy-mm-dd"),$B$1),"")</f>
        <v>-21.070559610705601</v>
      </c>
      <c r="Q1303">
        <f>[1]!s_west_netprofit($A1303,YEAR($B$1),$B$1,180)</f>
        <v>28047571111</v>
      </c>
      <c r="R1303">
        <f>[1]!s_west_eps($A1303,YEAR($B$1),$B$1,180)</f>
        <v>1.5909999608993499</v>
      </c>
      <c r="S1303">
        <f>[1]!s_west_instnum_np($A1303,YEAR($B$1),$B$1,180)</f>
        <v>18</v>
      </c>
      <c r="T1303">
        <f>[1]!s_west_stdnetprofit($A1303,YEAR($B$1),$B$1,180)</f>
        <v>2392318127</v>
      </c>
      <c r="U1303">
        <f>[1]!s_west_mediannetprofit($A1303,YEAR($B$1),$B$1,180)</f>
        <v>27180500000</v>
      </c>
      <c r="V1303">
        <f>[1]!s_west_maxnetprofit($A1303,YEAR($B$1),$B$1,180)</f>
        <v>33968000000</v>
      </c>
      <c r="W1303">
        <f>[1]!s_west_minnetprofit($A1303,YEAR($B$1),$B$1,180)</f>
        <v>24735000000</v>
      </c>
      <c r="X1303">
        <f>[1]!s_west_netprofit($A1303,YEAR($B$1)+1,$B$1,180)</f>
        <v>31339009444</v>
      </c>
      <c r="Y1303">
        <f>[1]!s_west_eps($A1303,YEAR($B$1)+1,$B$1,180)</f>
        <v>1.77769994735718</v>
      </c>
      <c r="Z1303">
        <f>[1]!s_west_instnum_np($A1303,YEAR($B$1)+1,$B$1,180)</f>
        <v>18</v>
      </c>
      <c r="AA1303">
        <f>[1]!s_west_stdnetprofit($A1303,YEAR($B$1)+1,$B$1,180)</f>
        <v>2878305169</v>
      </c>
      <c r="AB1303">
        <f>[1]!s_west_mediannetprofit($A1303,YEAR($B$1)+1,$B$1,180)</f>
        <v>31175290000</v>
      </c>
      <c r="AC1303">
        <f>[1]!s_west_maxnetprofit($A1303,YEAR($B$1)+1,$B$1,180)</f>
        <v>38682000000</v>
      </c>
      <c r="AD1303">
        <f>[1]!s_west_minnetprofit($A1303,YEAR($B$1)+1,$B$1,180)</f>
        <v>26250000000</v>
      </c>
      <c r="AE1303">
        <f>[1]!s_west_avgroe($A1303,YEAR($B$1),$B$1,180)</f>
        <v>8.3992996215820295</v>
      </c>
      <c r="AF1303">
        <f>IFERROR([1]!s_info_indexweight($A1303,$B$1,"000016.SH"),"")</f>
        <v>1.93</v>
      </c>
      <c r="AG1303">
        <f>IFERROR([1]!s_info_indexweight($A1303,$B$1,"000300.SH"),"")</f>
        <v>0.67789999999999995</v>
      </c>
      <c r="AH1303">
        <f>IFERROR([1]!s_info_indexweight($A1303,$B$1,"000905.SH"),"")</f>
        <v>0</v>
      </c>
      <c r="AI1303">
        <f>IFERROR([1]!s_info_indexweight($A1303,$B$1,"000852.SH"),"")</f>
        <v>0</v>
      </c>
    </row>
    <row r="1304" spans="1:35">
      <c r="A1304" t="s">
        <v>1336</v>
      </c>
      <c r="B1304">
        <f>[1]!s_dq_close($A1304,$B$1,3)</f>
        <v>6.41</v>
      </c>
      <c r="C1304">
        <f>[1]!s_dq_volume($A1304,$B$1)</f>
        <v>99334842</v>
      </c>
      <c r="D1304">
        <f>[1]!s_dq_amount($A1304,$B$1)</f>
        <v>626398559</v>
      </c>
      <c r="E1304">
        <f>[1]!s_dq_turn($A1304,$B$1)</f>
        <v>1.34149719012288</v>
      </c>
      <c r="F1304">
        <f>[1]!S_VAL_MV($A1304,$B$1)</f>
        <v>47464604615.510002</v>
      </c>
      <c r="G1304">
        <f>[1]!s_val_ev($A1304,$B$1)</f>
        <v>47464604615.510002</v>
      </c>
      <c r="H1304">
        <f>[1]!s_val_ev1($A1304,$B$1)</f>
        <v>74107218797.710007</v>
      </c>
      <c r="I1304">
        <f>IFERROR([1]!s_mq_amount($A1304,$B$1),"")</f>
        <v>1068975299</v>
      </c>
      <c r="J1304">
        <f>[1]!s_val_pe_ttm($A1304,$B$1)</f>
        <v>-84.575271606445298</v>
      </c>
      <c r="K1304">
        <f>[1]!s_val_pb_lf($A1304,$B$1)</f>
        <v>2.9861297607421902</v>
      </c>
      <c r="L1304">
        <f>[1]!s_val_dividendyield2($A1304,$B$1)</f>
        <v>6.2402496099844003E-2</v>
      </c>
      <c r="M1304">
        <f>[1]!s_val_evtoebitda($A1304,$B$1)</f>
        <v>18.8968750449087</v>
      </c>
      <c r="N1304">
        <f>[1]!s_risk_betar24($A1304,$B$1)</f>
        <v>2.26279997825623</v>
      </c>
      <c r="O1304">
        <f>[1]!s_profitnotice_changeratio($A1304,$B$1)</f>
        <v>0</v>
      </c>
      <c r="P1304">
        <f>IFERROR([1]!i_pq_pctchange($A1304,TEXT(DATE(YEAR($B$1),1,1),"yyyy-mm-dd"),$B$1),"")</f>
        <v>9.5726495726495795</v>
      </c>
      <c r="Q1304">
        <f>[1]!s_west_netprofit($A1304,YEAR($B$1),$B$1,180)</f>
        <v>0</v>
      </c>
      <c r="R1304">
        <f>[1]!s_west_eps($A1304,YEAR($B$1),$B$1,180)</f>
        <v>0</v>
      </c>
      <c r="S1304">
        <f>[1]!s_west_instnum_np($A1304,YEAR($B$1),$B$1,180)</f>
        <v>0</v>
      </c>
      <c r="T1304">
        <f>[1]!s_west_stdnetprofit($A1304,YEAR($B$1),$B$1,180)</f>
        <v>0</v>
      </c>
      <c r="U1304">
        <f>[1]!s_west_mediannetprofit($A1304,YEAR($B$1),$B$1,180)</f>
        <v>0</v>
      </c>
      <c r="V1304">
        <f>[1]!s_west_maxnetprofit($A1304,YEAR($B$1),$B$1,180)</f>
        <v>0</v>
      </c>
      <c r="W1304">
        <f>[1]!s_west_minnetprofit($A1304,YEAR($B$1),$B$1,180)</f>
        <v>0</v>
      </c>
      <c r="X1304">
        <f>[1]!s_west_netprofit($A1304,YEAR($B$1)+1,$B$1,180)</f>
        <v>0</v>
      </c>
      <c r="Y1304">
        <f>[1]!s_west_eps($A1304,YEAR($B$1)+1,$B$1,180)</f>
        <v>0</v>
      </c>
      <c r="Z1304">
        <f>[1]!s_west_instnum_np($A1304,YEAR($B$1)+1,$B$1,180)</f>
        <v>0</v>
      </c>
      <c r="AA1304">
        <f>[1]!s_west_stdnetprofit($A1304,YEAR($B$1)+1,$B$1,180)</f>
        <v>0</v>
      </c>
      <c r="AB1304">
        <f>[1]!s_west_mediannetprofit($A1304,YEAR($B$1)+1,$B$1,180)</f>
        <v>0</v>
      </c>
      <c r="AC1304">
        <f>[1]!s_west_maxnetprofit($A1304,YEAR($B$1)+1,$B$1,180)</f>
        <v>0</v>
      </c>
      <c r="AD1304">
        <f>[1]!s_west_minnetprofit($A1304,YEAR($B$1)+1,$B$1,180)</f>
        <v>0</v>
      </c>
      <c r="AE1304">
        <f>[1]!s_west_avgroe($A1304,YEAR($B$1),$B$1,180)</f>
        <v>0</v>
      </c>
      <c r="AF1304">
        <f>IFERROR([1]!s_info_indexweight($A1304,$B$1,"000016.SH"),"")</f>
        <v>0</v>
      </c>
      <c r="AG1304">
        <f>IFERROR([1]!s_info_indexweight($A1304,$B$1,"000300.SH"),"")</f>
        <v>0</v>
      </c>
      <c r="AH1304">
        <f>IFERROR([1]!s_info_indexweight($A1304,$B$1,"000905.SH"),"")</f>
        <v>0.17599999999999999</v>
      </c>
      <c r="AI1304">
        <f>IFERROR([1]!s_info_indexweight($A1304,$B$1,"000852.SH"),"")</f>
        <v>0</v>
      </c>
    </row>
    <row r="1305" spans="1:35">
      <c r="A1305" t="s">
        <v>1337</v>
      </c>
      <c r="B1305">
        <f>[1]!s_dq_close($A1305,$B$1,3)</f>
        <v>5.19</v>
      </c>
      <c r="C1305">
        <f>[1]!s_dq_volume($A1305,$B$1)</f>
        <v>42713360</v>
      </c>
      <c r="D1305">
        <f>[1]!s_dq_amount($A1305,$B$1)</f>
        <v>221201624</v>
      </c>
      <c r="E1305">
        <f>[1]!s_dq_turn($A1305,$B$1)</f>
        <v>0.506201374396551</v>
      </c>
      <c r="F1305">
        <f>[1]!S_VAL_MV($A1305,$B$1)</f>
        <v>43793310254.099998</v>
      </c>
      <c r="G1305">
        <f>[1]!s_val_ev($A1305,$B$1)</f>
        <v>43793310254.099998</v>
      </c>
      <c r="H1305">
        <f>[1]!s_val_ev1($A1305,$B$1)</f>
        <v>49967276310.410004</v>
      </c>
      <c r="I1305">
        <f>IFERROR([1]!s_mq_amount($A1305,$B$1),"")</f>
        <v>446153773</v>
      </c>
      <c r="J1305">
        <f>[1]!s_val_pe_ttm($A1305,$B$1)</f>
        <v>14.465003013610801</v>
      </c>
      <c r="K1305">
        <f>[1]!s_val_pb_lf($A1305,$B$1)</f>
        <v>1.46680748462677</v>
      </c>
      <c r="L1305">
        <f>[1]!s_val_dividendyield2($A1305,$B$1)</f>
        <v>2.8901734104046199</v>
      </c>
      <c r="M1305">
        <f>[1]!s_val_evtoebitda($A1305,$B$1)</f>
        <v>6.9226667337194696</v>
      </c>
      <c r="N1305">
        <f>[1]!s_risk_betar24($A1305,$B$1)</f>
        <v>1.1352000236511199</v>
      </c>
      <c r="O1305">
        <f>[1]!s_profitnotice_changeratio($A1305,$B$1)</f>
        <v>0</v>
      </c>
      <c r="P1305">
        <f>IFERROR([1]!i_pq_pctchange($A1305,TEXT(DATE(YEAR($B$1),1,1),"yyyy-mm-dd"),$B$1),"")</f>
        <v>7.6763485477178603</v>
      </c>
      <c r="Q1305">
        <f>[1]!s_west_netprofit($A1305,YEAR($B$1),$B$1,180)</f>
        <v>3677000000</v>
      </c>
      <c r="R1305">
        <f>[1]!s_west_eps($A1305,YEAR($B$1),$B$1,180)</f>
        <v>0.43579998612403897</v>
      </c>
      <c r="S1305">
        <f>[1]!s_west_instnum_np($A1305,YEAR($B$1),$B$1,180)</f>
        <v>3</v>
      </c>
      <c r="T1305">
        <f>[1]!s_west_stdnetprofit($A1305,YEAR($B$1),$B$1,180)</f>
        <v>189007936</v>
      </c>
      <c r="U1305">
        <f>[1]!s_west_mediannetprofit($A1305,YEAR($B$1),$B$1,180)</f>
        <v>3777000000</v>
      </c>
      <c r="V1305">
        <f>[1]!s_west_maxnetprofit($A1305,YEAR($B$1),$B$1,180)</f>
        <v>3795000000</v>
      </c>
      <c r="W1305">
        <f>[1]!s_west_minnetprofit($A1305,YEAR($B$1),$B$1,180)</f>
        <v>3459000000</v>
      </c>
      <c r="X1305">
        <f>[1]!s_west_netprofit($A1305,YEAR($B$1)+1,$B$1,180)</f>
        <v>4165333333</v>
      </c>
      <c r="Y1305">
        <f>[1]!s_west_eps($A1305,YEAR($B$1)+1,$B$1,180)</f>
        <v>0.49360001087188698</v>
      </c>
      <c r="Z1305">
        <f>[1]!s_west_instnum_np($A1305,YEAR($B$1)+1,$B$1,180)</f>
        <v>3</v>
      </c>
      <c r="AA1305">
        <f>[1]!s_west_stdnetprofit($A1305,YEAR($B$1)+1,$B$1,180)</f>
        <v>173102089</v>
      </c>
      <c r="AB1305">
        <f>[1]!s_west_mediannetprofit($A1305,YEAR($B$1)+1,$B$1,180)</f>
        <v>4222000000</v>
      </c>
      <c r="AC1305">
        <f>[1]!s_west_maxnetprofit($A1305,YEAR($B$1)+1,$B$1,180)</f>
        <v>4303000000</v>
      </c>
      <c r="AD1305">
        <f>[1]!s_west_minnetprofit($A1305,YEAR($B$1)+1,$B$1,180)</f>
        <v>3971000000</v>
      </c>
      <c r="AE1305">
        <f>[1]!s_west_avgroe($A1305,YEAR($B$1),$B$1,180)</f>
        <v>12.166700363159199</v>
      </c>
      <c r="AF1305">
        <f>IFERROR([1]!s_info_indexweight($A1305,$B$1,"000016.SH"),"")</f>
        <v>0</v>
      </c>
      <c r="AG1305">
        <f>IFERROR([1]!s_info_indexweight($A1305,$B$1,"000300.SH"),"")</f>
        <v>0</v>
      </c>
      <c r="AH1305">
        <f>IFERROR([1]!s_info_indexweight($A1305,$B$1,"000905.SH"),"")</f>
        <v>0.16400000000000001</v>
      </c>
      <c r="AI1305">
        <f>IFERROR([1]!s_info_indexweight($A1305,$B$1,"000852.SH"),"")</f>
        <v>0</v>
      </c>
    </row>
    <row r="1306" spans="1:35">
      <c r="A1306" t="s">
        <v>1338</v>
      </c>
      <c r="B1306">
        <f>[1]!s_dq_close($A1306,$B$1,3)</f>
        <v>6.47</v>
      </c>
      <c r="C1306">
        <f>[1]!s_dq_volume($A1306,$B$1)</f>
        <v>47128764</v>
      </c>
      <c r="D1306">
        <f>[1]!s_dq_amount($A1306,$B$1)</f>
        <v>305022623</v>
      </c>
      <c r="E1306">
        <f>[1]!s_dq_turn($A1306,$B$1)</f>
        <v>2.3088525684732701</v>
      </c>
      <c r="F1306">
        <f>[1]!S_VAL_MV($A1306,$B$1)</f>
        <v>13206694409.32</v>
      </c>
      <c r="G1306">
        <f>[1]!s_val_ev($A1306,$B$1)</f>
        <v>13206694409.32</v>
      </c>
      <c r="H1306">
        <f>[1]!s_val_ev1($A1306,$B$1)</f>
        <v>17032915650.559999</v>
      </c>
      <c r="I1306">
        <f>IFERROR([1]!s_mq_amount($A1306,$B$1),"")</f>
        <v>764366306</v>
      </c>
      <c r="J1306">
        <f>[1]!s_val_pe_ttm($A1306,$B$1)</f>
        <v>73.023773193359403</v>
      </c>
      <c r="K1306">
        <f>[1]!s_val_pb_lf($A1306,$B$1)</f>
        <v>0.88080590963363603</v>
      </c>
      <c r="L1306">
        <f>[1]!s_val_dividendyield2($A1306,$B$1)</f>
        <v>1.3601236476043299</v>
      </c>
      <c r="M1306">
        <f>[1]!s_val_evtoebitda($A1306,$B$1)</f>
        <v>12.8132746008914</v>
      </c>
      <c r="N1306">
        <f>[1]!s_risk_betar24($A1306,$B$1)</f>
        <v>0.48129999637603799</v>
      </c>
      <c r="O1306">
        <f>[1]!s_profitnotice_changeratio($A1306,$B$1)</f>
        <v>0</v>
      </c>
      <c r="P1306">
        <f>IFERROR([1]!i_pq_pctchange($A1306,TEXT(DATE(YEAR($B$1),1,1),"yyyy-mm-dd"),$B$1),"")</f>
        <v>18.281535648994499</v>
      </c>
      <c r="Q1306">
        <f>[1]!s_west_netprofit($A1306,YEAR($B$1),$B$1,180)</f>
        <v>745000000</v>
      </c>
      <c r="R1306">
        <f>[1]!s_west_eps($A1306,YEAR($B$1),$B$1,180)</f>
        <v>0.365000009536743</v>
      </c>
      <c r="S1306">
        <f>[1]!s_west_instnum_np($A1306,YEAR($B$1),$B$1,180)</f>
        <v>7</v>
      </c>
      <c r="T1306">
        <f>[1]!s_west_stdnetprofit($A1306,YEAR($B$1),$B$1,180)</f>
        <v>71865615</v>
      </c>
      <c r="U1306">
        <f>[1]!s_west_mediannetprofit($A1306,YEAR($B$1),$B$1,180)</f>
        <v>778000000</v>
      </c>
      <c r="V1306">
        <f>[1]!s_west_maxnetprofit($A1306,YEAR($B$1),$B$1,180)</f>
        <v>846000000</v>
      </c>
      <c r="W1306">
        <f>[1]!s_west_minnetprofit($A1306,YEAR($B$1),$B$1,180)</f>
        <v>657000000</v>
      </c>
      <c r="X1306">
        <f>[1]!s_west_netprofit($A1306,YEAR($B$1)+1,$B$1,180)</f>
        <v>924428571</v>
      </c>
      <c r="Y1306">
        <f>[1]!s_west_eps($A1306,YEAR($B$1)+1,$B$1,180)</f>
        <v>0.45289999246597301</v>
      </c>
      <c r="Z1306">
        <f>[1]!s_west_instnum_np($A1306,YEAR($B$1)+1,$B$1,180)</f>
        <v>7</v>
      </c>
      <c r="AA1306">
        <f>[1]!s_west_stdnetprofit($A1306,YEAR($B$1)+1,$B$1,180)</f>
        <v>121290089</v>
      </c>
      <c r="AB1306">
        <f>[1]!s_west_mediannetprofit($A1306,YEAR($B$1)+1,$B$1,180)</f>
        <v>963000000</v>
      </c>
      <c r="AC1306">
        <f>[1]!s_west_maxnetprofit($A1306,YEAR($B$1)+1,$B$1,180)</f>
        <v>1061000000</v>
      </c>
      <c r="AD1306">
        <f>[1]!s_west_minnetprofit($A1306,YEAR($B$1)+1,$B$1,180)</f>
        <v>745000000</v>
      </c>
      <c r="AE1306">
        <f>[1]!s_west_avgroe($A1306,YEAR($B$1),$B$1,180)</f>
        <v>4.8729000091552699</v>
      </c>
      <c r="AF1306">
        <f>IFERROR([1]!s_info_indexweight($A1306,$B$1,"000016.SH"),"")</f>
        <v>0</v>
      </c>
      <c r="AG1306">
        <f>IFERROR([1]!s_info_indexweight($A1306,$B$1,"000300.SH"),"")</f>
        <v>0</v>
      </c>
      <c r="AH1306">
        <f>IFERROR([1]!s_info_indexweight($A1306,$B$1,"000905.SH"),"")</f>
        <v>0</v>
      </c>
      <c r="AI1306">
        <f>IFERROR([1]!s_info_indexweight($A1306,$B$1,"000852.SH"),"")</f>
        <v>0.10199999999999999</v>
      </c>
    </row>
    <row r="1307" spans="1:35">
      <c r="A1307" t="s">
        <v>1339</v>
      </c>
      <c r="B1307">
        <f>[1]!s_dq_close($A1307,$B$1,3)</f>
        <v>26.37</v>
      </c>
      <c r="C1307">
        <f>[1]!s_dq_volume($A1307,$B$1)</f>
        <v>69991938</v>
      </c>
      <c r="D1307">
        <f>[1]!s_dq_amount($A1307,$B$1)</f>
        <v>1860369562</v>
      </c>
      <c r="E1307">
        <f>[1]!s_dq_turn($A1307,$B$1)</f>
        <v>0.72193850438370299</v>
      </c>
      <c r="F1307">
        <f>[1]!S_VAL_MV($A1307,$B$1)</f>
        <v>255657150000</v>
      </c>
      <c r="G1307">
        <f>[1]!s_val_ev($A1307,$B$1)</f>
        <v>255657150000</v>
      </c>
      <c r="H1307">
        <f>[1]!s_val_ev1($A1307,$B$1)</f>
        <v>281666168005.04999</v>
      </c>
      <c r="I1307">
        <f>IFERROR([1]!s_mq_amount($A1307,$B$1),"")</f>
        <v>4134862114</v>
      </c>
      <c r="J1307">
        <f>[1]!s_val_pe_ttm($A1307,$B$1)</f>
        <v>15.810601234436</v>
      </c>
      <c r="K1307">
        <f>[1]!s_val_pb_lf($A1307,$B$1)</f>
        <v>2.5040020942688002</v>
      </c>
      <c r="L1307">
        <f>[1]!s_val_dividendyield2($A1307,$B$1)</f>
        <v>4.4558210087220296</v>
      </c>
      <c r="M1307">
        <f>[1]!s_val_evtoebitda($A1307,$B$1)</f>
        <v>5.2806454524749897</v>
      </c>
      <c r="N1307">
        <f>[1]!s_risk_betar24($A1307,$B$1)</f>
        <v>0.40259999036788902</v>
      </c>
      <c r="O1307">
        <f>[1]!s_profitnotice_changeratio($A1307,$B$1)</f>
        <v>0</v>
      </c>
      <c r="P1307">
        <f>IFERROR([1]!i_pq_pctchange($A1307,TEXT(DATE(YEAR($B$1),1,1),"yyyy-mm-dd"),$B$1),"")</f>
        <v>23.686679174484102</v>
      </c>
      <c r="Q1307">
        <f>[1]!s_west_netprofit($A1307,YEAR($B$1),$B$1,180)</f>
        <v>20148250000</v>
      </c>
      <c r="R1307">
        <f>[1]!s_west_eps($A1307,YEAR($B$1),$B$1,180)</f>
        <v>2.0782001018524201</v>
      </c>
      <c r="S1307">
        <f>[1]!s_west_instnum_np($A1307,YEAR($B$1),$B$1,180)</f>
        <v>16</v>
      </c>
      <c r="T1307">
        <f>[1]!s_west_stdnetprofit($A1307,YEAR($B$1),$B$1,180)</f>
        <v>1152592064</v>
      </c>
      <c r="U1307">
        <f>[1]!s_west_mediannetprofit($A1307,YEAR($B$1),$B$1,180)</f>
        <v>19985000000</v>
      </c>
      <c r="V1307">
        <f>[1]!s_west_maxnetprofit($A1307,YEAR($B$1),$B$1,180)</f>
        <v>23277000000</v>
      </c>
      <c r="W1307">
        <f>[1]!s_west_minnetprofit($A1307,YEAR($B$1),$B$1,180)</f>
        <v>18870000000</v>
      </c>
      <c r="X1307">
        <f>[1]!s_west_netprofit($A1307,YEAR($B$1)+1,$B$1,180)</f>
        <v>21576562500</v>
      </c>
      <c r="Y1307">
        <f>[1]!s_west_eps($A1307,YEAR($B$1)+1,$B$1,180)</f>
        <v>2.2255001068115199</v>
      </c>
      <c r="Z1307">
        <f>[1]!s_west_instnum_np($A1307,YEAR($B$1)+1,$B$1,180)</f>
        <v>16</v>
      </c>
      <c r="AA1307">
        <f>[1]!s_west_stdnetprofit($A1307,YEAR($B$1)+1,$B$1,180)</f>
        <v>1769511344</v>
      </c>
      <c r="AB1307">
        <f>[1]!s_west_mediannetprofit($A1307,YEAR($B$1)+1,$B$1,180)</f>
        <v>21538500000</v>
      </c>
      <c r="AC1307">
        <f>[1]!s_west_maxnetprofit($A1307,YEAR($B$1)+1,$B$1,180)</f>
        <v>25635000000</v>
      </c>
      <c r="AD1307">
        <f>[1]!s_west_minnetprofit($A1307,YEAR($B$1)+1,$B$1,180)</f>
        <v>18054000000</v>
      </c>
      <c r="AE1307">
        <f>[1]!s_west_avgroe($A1307,YEAR($B$1),$B$1,180)</f>
        <v>18.730699539184599</v>
      </c>
      <c r="AF1307">
        <f>IFERROR([1]!s_info_indexweight($A1307,$B$1,"000016.SH"),"")</f>
        <v>1.109</v>
      </c>
      <c r="AG1307">
        <f>IFERROR([1]!s_info_indexweight($A1307,$B$1,"000300.SH"),"")</f>
        <v>0.39250000000000002</v>
      </c>
      <c r="AH1307">
        <f>IFERROR([1]!s_info_indexweight($A1307,$B$1,"000905.SH"),"")</f>
        <v>0</v>
      </c>
      <c r="AI1307">
        <f>IFERROR([1]!s_info_indexweight($A1307,$B$1,"000852.SH"),"")</f>
        <v>0</v>
      </c>
    </row>
    <row r="1308" spans="1:35">
      <c r="A1308" t="s">
        <v>1340</v>
      </c>
      <c r="B1308">
        <f>[1]!s_dq_close($A1308,$B$1,3)</f>
        <v>3.12</v>
      </c>
      <c r="C1308">
        <f>[1]!s_dq_volume($A1308,$B$1)</f>
        <v>18793400</v>
      </c>
      <c r="D1308">
        <f>[1]!s_dq_amount($A1308,$B$1)</f>
        <v>58842644</v>
      </c>
      <c r="E1308">
        <f>[1]!s_dq_turn($A1308,$B$1)</f>
        <v>0.249099634233861</v>
      </c>
      <c r="F1308">
        <f>[1]!S_VAL_MV($A1308,$B$1)</f>
        <v>23538937815.119999</v>
      </c>
      <c r="G1308">
        <f>[1]!s_val_ev($A1308,$B$1)</f>
        <v>23538937815.119999</v>
      </c>
      <c r="H1308">
        <f>[1]!s_val_ev1($A1308,$B$1)</f>
        <v>45523924941.18</v>
      </c>
      <c r="I1308">
        <f>IFERROR([1]!s_mq_amount($A1308,$B$1),"")</f>
        <v>169983286</v>
      </c>
      <c r="J1308">
        <f>[1]!s_val_pe_ttm($A1308,$B$1)</f>
        <v>29.6957397460938</v>
      </c>
      <c r="K1308">
        <f>[1]!s_val_pb_lf($A1308,$B$1)</f>
        <v>1.0930521488189699</v>
      </c>
      <c r="L1308">
        <f>[1]!s_val_dividendyield2($A1308,$B$1)</f>
        <v>1.25</v>
      </c>
      <c r="M1308">
        <f>[1]!s_val_evtoebitda($A1308,$B$1)</f>
        <v>10.6077616571955</v>
      </c>
      <c r="N1308">
        <f>[1]!s_risk_betar24($A1308,$B$1)</f>
        <v>0.82529997825622603</v>
      </c>
      <c r="O1308">
        <f>[1]!s_profitnotice_changeratio($A1308,$B$1)</f>
        <v>0</v>
      </c>
      <c r="P1308">
        <f>IFERROR([1]!i_pq_pctchange($A1308,TEXT(DATE(YEAR($B$1),1,1),"yyyy-mm-dd"),$B$1),"")</f>
        <v>-3.7037037037037099</v>
      </c>
      <c r="Q1308">
        <f>[1]!s_west_netprofit($A1308,YEAR($B$1),$B$1,180)</f>
        <v>0</v>
      </c>
      <c r="R1308">
        <f>[1]!s_west_eps($A1308,YEAR($B$1),$B$1,180)</f>
        <v>0</v>
      </c>
      <c r="S1308">
        <f>[1]!s_west_instnum_np($A1308,YEAR($B$1),$B$1,180)</f>
        <v>0</v>
      </c>
      <c r="T1308">
        <f>[1]!s_west_stdnetprofit($A1308,YEAR($B$1),$B$1,180)</f>
        <v>0</v>
      </c>
      <c r="U1308">
        <f>[1]!s_west_mediannetprofit($A1308,YEAR($B$1),$B$1,180)</f>
        <v>0</v>
      </c>
      <c r="V1308">
        <f>[1]!s_west_maxnetprofit($A1308,YEAR($B$1),$B$1,180)</f>
        <v>0</v>
      </c>
      <c r="W1308">
        <f>[1]!s_west_minnetprofit($A1308,YEAR($B$1),$B$1,180)</f>
        <v>0</v>
      </c>
      <c r="X1308">
        <f>[1]!s_west_netprofit($A1308,YEAR($B$1)+1,$B$1,180)</f>
        <v>0</v>
      </c>
      <c r="Y1308">
        <f>[1]!s_west_eps($A1308,YEAR($B$1)+1,$B$1,180)</f>
        <v>0</v>
      </c>
      <c r="Z1308">
        <f>[1]!s_west_instnum_np($A1308,YEAR($B$1)+1,$B$1,180)</f>
        <v>0</v>
      </c>
      <c r="AA1308">
        <f>[1]!s_west_stdnetprofit($A1308,YEAR($B$1)+1,$B$1,180)</f>
        <v>0</v>
      </c>
      <c r="AB1308">
        <f>[1]!s_west_mediannetprofit($A1308,YEAR($B$1)+1,$B$1,180)</f>
        <v>0</v>
      </c>
      <c r="AC1308">
        <f>[1]!s_west_maxnetprofit($A1308,YEAR($B$1)+1,$B$1,180)</f>
        <v>0</v>
      </c>
      <c r="AD1308">
        <f>[1]!s_west_minnetprofit($A1308,YEAR($B$1)+1,$B$1,180)</f>
        <v>0</v>
      </c>
      <c r="AE1308">
        <f>[1]!s_west_avgroe($A1308,YEAR($B$1),$B$1,180)</f>
        <v>0</v>
      </c>
      <c r="AF1308">
        <f>IFERROR([1]!s_info_indexweight($A1308,$B$1,"000016.SH"),"")</f>
        <v>0</v>
      </c>
      <c r="AG1308">
        <f>IFERROR([1]!s_info_indexweight($A1308,$B$1,"000300.SH"),"")</f>
        <v>0</v>
      </c>
      <c r="AH1308">
        <f>IFERROR([1]!s_info_indexweight($A1308,$B$1,"000905.SH"),"")</f>
        <v>4.3999999999999997E-2</v>
      </c>
      <c r="AI1308">
        <f>IFERROR([1]!s_info_indexweight($A1308,$B$1,"000852.SH"),"")</f>
        <v>0</v>
      </c>
    </row>
    <row r="1309" spans="1:35">
      <c r="A1309" t="s">
        <v>1341</v>
      </c>
      <c r="B1309">
        <f>[1]!s_dq_close($A1309,$B$1,3)</f>
        <v>9.3000000000000007</v>
      </c>
      <c r="C1309">
        <f>[1]!s_dq_volume($A1309,$B$1)</f>
        <v>51873627</v>
      </c>
      <c r="D1309">
        <f>[1]!s_dq_amount($A1309,$B$1)</f>
        <v>483353843</v>
      </c>
      <c r="E1309">
        <f>[1]!s_dq_turn($A1309,$B$1)</f>
        <v>0.36507500738517401</v>
      </c>
      <c r="F1309">
        <f>[1]!S_VAL_MV($A1309,$B$1)</f>
        <v>132144003654.3</v>
      </c>
      <c r="G1309">
        <f>[1]!s_val_ev($A1309,$B$1)</f>
        <v>132144003654.3</v>
      </c>
      <c r="H1309">
        <f>[1]!s_val_ev1($A1309,$B$1)</f>
        <v>3121628745654.2998</v>
      </c>
      <c r="I1309">
        <f>IFERROR([1]!s_mq_amount($A1309,$B$1),"")</f>
        <v>1007191085</v>
      </c>
      <c r="J1309">
        <f>[1]!s_val_pe_ttm($A1309,$B$1)</f>
        <v>5.4526166915893599</v>
      </c>
      <c r="K1309">
        <f>[1]!s_val_pb_lf($A1309,$B$1)</f>
        <v>0.52225768566131603</v>
      </c>
      <c r="L1309">
        <f>[1]!s_val_dividendyield2($A1309,$B$1)</f>
        <v>5.5910043163275898</v>
      </c>
      <c r="M1309">
        <f>[1]!s_val_evtoebitda($A1309,$B$1)</f>
        <v>0</v>
      </c>
      <c r="N1309">
        <f>[1]!s_risk_betar24($A1309,$B$1)</f>
        <v>0.140599995851517</v>
      </c>
      <c r="O1309">
        <f>[1]!s_profitnotice_changeratio($A1309,$B$1)</f>
        <v>0</v>
      </c>
      <c r="P1309">
        <f>IFERROR([1]!i_pq_pctchange($A1309,TEXT(DATE(YEAR($B$1),1,1),"yyyy-mm-dd"),$B$1),"")</f>
        <v>-7.9207920792078896</v>
      </c>
      <c r="Q1309">
        <f>[1]!s_west_netprofit($A1309,YEAR($B$1),$B$1,180)</f>
        <v>24668614000</v>
      </c>
      <c r="R1309">
        <f>[1]!s_west_eps($A1309,YEAR($B$1),$B$1,180)</f>
        <v>1.7360999584198</v>
      </c>
      <c r="S1309">
        <f>[1]!s_west_instnum_np($A1309,YEAR($B$1),$B$1,180)</f>
        <v>10</v>
      </c>
      <c r="T1309">
        <f>[1]!s_west_stdnetprofit($A1309,YEAR($B$1),$B$1,180)</f>
        <v>383454342</v>
      </c>
      <c r="U1309">
        <f>[1]!s_west_mediannetprofit($A1309,YEAR($B$1),$B$1,180)</f>
        <v>24646500000</v>
      </c>
      <c r="V1309">
        <f>[1]!s_west_maxnetprofit($A1309,YEAR($B$1),$B$1,180)</f>
        <v>25451000000</v>
      </c>
      <c r="W1309">
        <f>[1]!s_west_minnetprofit($A1309,YEAR($B$1),$B$1,180)</f>
        <v>24173000000</v>
      </c>
      <c r="X1309">
        <f>[1]!s_west_netprofit($A1309,YEAR($B$1)+1,$B$1,180)</f>
        <v>25575412000</v>
      </c>
      <c r="Y1309">
        <f>[1]!s_west_eps($A1309,YEAR($B$1)+1,$B$1,180)</f>
        <v>1.79990005493164</v>
      </c>
      <c r="Z1309">
        <f>[1]!s_west_instnum_np($A1309,YEAR($B$1)+1,$B$1,180)</f>
        <v>10</v>
      </c>
      <c r="AA1309">
        <f>[1]!s_west_stdnetprofit($A1309,YEAR($B$1)+1,$B$1,180)</f>
        <v>576583500</v>
      </c>
      <c r="AB1309">
        <f>[1]!s_west_mediannetprofit($A1309,YEAR($B$1)+1,$B$1,180)</f>
        <v>25577000000</v>
      </c>
      <c r="AC1309">
        <f>[1]!s_west_maxnetprofit($A1309,YEAR($B$1)+1,$B$1,180)</f>
        <v>26783000000</v>
      </c>
      <c r="AD1309">
        <f>[1]!s_west_minnetprofit($A1309,YEAR($B$1)+1,$B$1,180)</f>
        <v>24702120000</v>
      </c>
      <c r="AE1309">
        <f>[1]!s_west_avgroe($A1309,YEAR($B$1),$B$1,180)</f>
        <v>9.4949998855590803</v>
      </c>
      <c r="AF1309">
        <f>IFERROR([1]!s_info_indexweight($A1309,$B$1,"000016.SH"),"")</f>
        <v>0</v>
      </c>
      <c r="AG1309">
        <f>IFERROR([1]!s_info_indexweight($A1309,$B$1,"000300.SH"),"")</f>
        <v>0.34820000000000001</v>
      </c>
      <c r="AH1309">
        <f>IFERROR([1]!s_info_indexweight($A1309,$B$1,"000905.SH"),"")</f>
        <v>0</v>
      </c>
      <c r="AI1309">
        <f>IFERROR([1]!s_info_indexweight($A1309,$B$1,"000852.SH"),"")</f>
        <v>0</v>
      </c>
    </row>
    <row r="1310" spans="1:35">
      <c r="A1310" t="s">
        <v>1342</v>
      </c>
      <c r="B1310">
        <f>[1]!s_dq_close($A1310,$B$1,3)</f>
        <v>39.65</v>
      </c>
      <c r="C1310">
        <f>[1]!s_dq_volume($A1310,$B$1)</f>
        <v>52413120</v>
      </c>
      <c r="D1310">
        <f>[1]!s_dq_amount($A1310,$B$1)</f>
        <v>2119579645</v>
      </c>
      <c r="E1310">
        <f>[1]!s_dq_turn($A1310,$B$1)</f>
        <v>2.1938390438597501</v>
      </c>
      <c r="F1310">
        <f>[1]!S_VAL_MV($A1310,$B$1)</f>
        <v>94728016342.699997</v>
      </c>
      <c r="G1310">
        <f>[1]!s_val_ev($A1310,$B$1)</f>
        <v>94728016342.699997</v>
      </c>
      <c r="H1310">
        <f>[1]!s_val_ev1($A1310,$B$1)</f>
        <v>98821012339.190002</v>
      </c>
      <c r="I1310">
        <f>IFERROR([1]!s_mq_amount($A1310,$B$1),"")</f>
        <v>4181465329</v>
      </c>
      <c r="J1310">
        <f>[1]!s_val_pe_ttm($A1310,$B$1)</f>
        <v>48.936458587646499</v>
      </c>
      <c r="K1310">
        <f>[1]!s_val_pb_lf($A1310,$B$1)</f>
        <v>4.0966606140136701</v>
      </c>
      <c r="L1310">
        <f>[1]!s_val_dividendyield2($A1310,$B$1)</f>
        <v>0.531614296248069</v>
      </c>
      <c r="M1310">
        <f>[1]!s_val_evtoebitda($A1310,$B$1)</f>
        <v>25.673460982774401</v>
      </c>
      <c r="N1310">
        <f>[1]!s_risk_betar24($A1310,$B$1)</f>
        <v>1.1710000038146999</v>
      </c>
      <c r="O1310">
        <f>[1]!s_profitnotice_changeratio($A1310,$B$1)</f>
        <v>0</v>
      </c>
      <c r="P1310">
        <f>IFERROR([1]!i_pq_pctchange($A1310,TEXT(DATE(YEAR($B$1),1,1),"yyyy-mm-dd"),$B$1),"")</f>
        <v>32.1666666666667</v>
      </c>
      <c r="Q1310">
        <f>[1]!s_west_netprofit($A1310,YEAR($B$1),$B$1,180)</f>
        <v>2563117273</v>
      </c>
      <c r="R1310">
        <f>[1]!s_west_eps($A1310,YEAR($B$1),$B$1,180)</f>
        <v>1.0728000402450599</v>
      </c>
      <c r="S1310">
        <f>[1]!s_west_instnum_np($A1310,YEAR($B$1),$B$1,180)</f>
        <v>11</v>
      </c>
      <c r="T1310">
        <f>[1]!s_west_stdnetprofit($A1310,YEAR($B$1),$B$1,180)</f>
        <v>153064657</v>
      </c>
      <c r="U1310">
        <f>[1]!s_west_mediannetprofit($A1310,YEAR($B$1),$B$1,180)</f>
        <v>2542000000</v>
      </c>
      <c r="V1310">
        <f>[1]!s_west_maxnetprofit($A1310,YEAR($B$1),$B$1,180)</f>
        <v>2933000000</v>
      </c>
      <c r="W1310">
        <f>[1]!s_west_minnetprofit($A1310,YEAR($B$1),$B$1,180)</f>
        <v>2375290000</v>
      </c>
      <c r="X1310">
        <f>[1]!s_west_netprofit($A1310,YEAR($B$1)+1,$B$1,180)</f>
        <v>3624867273</v>
      </c>
      <c r="Y1310">
        <f>[1]!s_west_eps($A1310,YEAR($B$1)+1,$B$1,180)</f>
        <v>1.51719999313354</v>
      </c>
      <c r="Z1310">
        <f>[1]!s_west_instnum_np($A1310,YEAR($B$1)+1,$B$1,180)</f>
        <v>11</v>
      </c>
      <c r="AA1310">
        <f>[1]!s_west_stdnetprofit($A1310,YEAR($B$1)+1,$B$1,180)</f>
        <v>478763639</v>
      </c>
      <c r="AB1310">
        <f>[1]!s_west_mediannetprofit($A1310,YEAR($B$1)+1,$B$1,180)</f>
        <v>3614540000</v>
      </c>
      <c r="AC1310">
        <f>[1]!s_west_maxnetprofit($A1310,YEAR($B$1)+1,$B$1,180)</f>
        <v>4844000000</v>
      </c>
      <c r="AD1310">
        <f>[1]!s_west_minnetprofit($A1310,YEAR($B$1)+1,$B$1,180)</f>
        <v>3091000000</v>
      </c>
      <c r="AE1310">
        <f>[1]!s_west_avgroe($A1310,YEAR($B$1),$B$1,180)</f>
        <v>11.637000083923301</v>
      </c>
      <c r="AF1310">
        <f>IFERROR([1]!s_info_indexweight($A1310,$B$1,"000016.SH"),"")</f>
        <v>0</v>
      </c>
      <c r="AG1310">
        <f>IFERROR([1]!s_info_indexweight($A1310,$B$1,"000300.SH"),"")</f>
        <v>0</v>
      </c>
      <c r="AH1310">
        <f>IFERROR([1]!s_info_indexweight($A1310,$B$1,"000905.SH"),"")</f>
        <v>0.30499999999999999</v>
      </c>
      <c r="AI1310">
        <f>IFERROR([1]!s_info_indexweight($A1310,$B$1,"000852.SH"),"")</f>
        <v>0</v>
      </c>
    </row>
    <row r="1311" spans="1:35">
      <c r="A1311" t="s">
        <v>1343</v>
      </c>
      <c r="B1311">
        <f>[1]!s_dq_close($A1311,$B$1,3)</f>
        <v>19.84</v>
      </c>
      <c r="C1311">
        <f>[1]!s_dq_volume($A1311,$B$1)</f>
        <v>34192475</v>
      </c>
      <c r="D1311">
        <f>[1]!s_dq_amount($A1311,$B$1)</f>
        <v>680146450</v>
      </c>
      <c r="E1311">
        <f>[1]!s_dq_turn($A1311,$B$1)</f>
        <v>1.43988187978213</v>
      </c>
      <c r="F1311">
        <f>[1]!S_VAL_MV($A1311,$B$1)</f>
        <v>47199389561.599998</v>
      </c>
      <c r="G1311">
        <f>[1]!s_val_ev($A1311,$B$1)</f>
        <v>47199389561.599998</v>
      </c>
      <c r="H1311">
        <f>[1]!s_val_ev1($A1311,$B$1)</f>
        <v>109065294744.45</v>
      </c>
      <c r="I1311">
        <f>IFERROR([1]!s_mq_amount($A1311,$B$1),"")</f>
        <v>1925954503</v>
      </c>
      <c r="J1311">
        <f>[1]!s_val_pe_ttm($A1311,$B$1)</f>
        <v>14.218889236450201</v>
      </c>
      <c r="K1311">
        <f>[1]!s_val_pb_lf($A1311,$B$1)</f>
        <v>1.1734972000122099</v>
      </c>
      <c r="L1311">
        <f>[1]!s_val_dividendyield2($A1311,$B$1)</f>
        <v>0.50499676418255801</v>
      </c>
      <c r="M1311">
        <f>[1]!s_val_evtoebitda($A1311,$B$1)</f>
        <v>11.2437474214054</v>
      </c>
      <c r="N1311">
        <f>[1]!s_risk_betar24($A1311,$B$1)</f>
        <v>1.91079998016357</v>
      </c>
      <c r="O1311">
        <f>[1]!s_profitnotice_changeratio($A1311,$B$1)</f>
        <v>0</v>
      </c>
      <c r="P1311">
        <f>IFERROR([1]!i_pq_pctchange($A1311,TEXT(DATE(YEAR($B$1),1,1),"yyyy-mm-dd"),$B$1),"")</f>
        <v>15.281812899477</v>
      </c>
      <c r="Q1311">
        <f>[1]!s_west_netprofit($A1311,YEAR($B$1),$B$1,180)</f>
        <v>5205822222</v>
      </c>
      <c r="R1311">
        <f>[1]!s_west_eps($A1311,YEAR($B$1),$B$1,180)</f>
        <v>2.18819999694824</v>
      </c>
      <c r="S1311">
        <f>[1]!s_west_instnum_np($A1311,YEAR($B$1),$B$1,180)</f>
        <v>18</v>
      </c>
      <c r="T1311">
        <f>[1]!s_west_stdnetprofit($A1311,YEAR($B$1),$B$1,180)</f>
        <v>1110204689</v>
      </c>
      <c r="U1311">
        <f>[1]!s_west_mediannetprofit($A1311,YEAR($B$1),$B$1,180)</f>
        <v>5055000000</v>
      </c>
      <c r="V1311">
        <f>[1]!s_west_maxnetprofit($A1311,YEAR($B$1),$B$1,180)</f>
        <v>8059000000</v>
      </c>
      <c r="W1311">
        <f>[1]!s_west_minnetprofit($A1311,YEAR($B$1),$B$1,180)</f>
        <v>3314370000</v>
      </c>
      <c r="X1311">
        <f>[1]!s_west_netprofit($A1311,YEAR($B$1)+1,$B$1,180)</f>
        <v>5754630526</v>
      </c>
      <c r="Y1311">
        <f>[1]!s_west_eps($A1311,YEAR($B$1)+1,$B$1,180)</f>
        <v>2.4189000129699698</v>
      </c>
      <c r="Z1311">
        <f>[1]!s_west_instnum_np($A1311,YEAR($B$1)+1,$B$1,180)</f>
        <v>19</v>
      </c>
      <c r="AA1311">
        <f>[1]!s_west_stdnetprofit($A1311,YEAR($B$1)+1,$B$1,180)</f>
        <v>1490575062</v>
      </c>
      <c r="AB1311">
        <f>[1]!s_west_mediannetprofit($A1311,YEAR($B$1)+1,$B$1,180)</f>
        <v>5541000000</v>
      </c>
      <c r="AC1311">
        <f>[1]!s_west_maxnetprofit($A1311,YEAR($B$1)+1,$B$1,180)</f>
        <v>9574000000</v>
      </c>
      <c r="AD1311">
        <f>[1]!s_west_minnetprofit($A1311,YEAR($B$1)+1,$B$1,180)</f>
        <v>3598000000</v>
      </c>
      <c r="AE1311">
        <f>[1]!s_west_avgroe($A1311,YEAR($B$1),$B$1,180)</f>
        <v>12.298199653625501</v>
      </c>
      <c r="AF1311">
        <f>IFERROR([1]!s_info_indexweight($A1311,$B$1,"000016.SH"),"")</f>
        <v>0</v>
      </c>
      <c r="AG1311">
        <f>IFERROR([1]!s_info_indexweight($A1311,$B$1,"000300.SH"),"")</f>
        <v>0</v>
      </c>
      <c r="AH1311">
        <f>IFERROR([1]!s_info_indexweight($A1311,$B$1,"000905.SH"),"")</f>
        <v>0.26100000000000001</v>
      </c>
      <c r="AI1311">
        <f>IFERROR([1]!s_info_indexweight($A1311,$B$1,"000852.SH"),"")</f>
        <v>0</v>
      </c>
    </row>
    <row r="1312" spans="1:35">
      <c r="A1312" t="s">
        <v>1344</v>
      </c>
      <c r="B1312">
        <f>[1]!s_dq_close($A1312,$B$1,3)</f>
        <v>6.88</v>
      </c>
      <c r="C1312">
        <f>[1]!s_dq_volume($A1312,$B$1)</f>
        <v>10142242</v>
      </c>
      <c r="D1312">
        <f>[1]!s_dq_amount($A1312,$B$1)</f>
        <v>69854297</v>
      </c>
      <c r="E1312">
        <f>[1]!s_dq_turn($A1312,$B$1)</f>
        <v>0.215024346117799</v>
      </c>
      <c r="F1312">
        <f>[1]!S_VAL_MV($A1312,$B$1)</f>
        <v>32451499664.959999</v>
      </c>
      <c r="G1312">
        <f>[1]!s_val_ev($A1312,$B$1)</f>
        <v>32451499664.959999</v>
      </c>
      <c r="H1312">
        <f>[1]!s_val_ev1($A1312,$B$1)</f>
        <v>49204800613.470001</v>
      </c>
      <c r="I1312">
        <f>IFERROR([1]!s_mq_amount($A1312,$B$1),"")</f>
        <v>143598389</v>
      </c>
      <c r="J1312">
        <f>[1]!s_val_pe_ttm($A1312,$B$1)</f>
        <v>29.133611679077099</v>
      </c>
      <c r="K1312">
        <f>[1]!s_val_pb_lf($A1312,$B$1)</f>
        <v>1.3073716163635301</v>
      </c>
      <c r="L1312">
        <f>[1]!s_val_dividendyield2($A1312,$B$1)</f>
        <v>3.0403708464830901</v>
      </c>
      <c r="M1312">
        <f>[1]!s_val_evtoebitda($A1312,$B$1)</f>
        <v>0</v>
      </c>
      <c r="N1312">
        <f>[1]!s_risk_betar24($A1312,$B$1)</f>
        <v>1.52730000019073</v>
      </c>
      <c r="O1312">
        <f>[1]!s_profitnotice_changeratio($A1312,$B$1)</f>
        <v>0</v>
      </c>
      <c r="P1312">
        <f>IFERROR([1]!i_pq_pctchange($A1312,TEXT(DATE(YEAR($B$1),1,1),"yyyy-mm-dd"),$B$1),"")</f>
        <v>-14.044356811993801</v>
      </c>
      <c r="Q1312">
        <f>[1]!s_west_netprofit($A1312,YEAR($B$1),$B$1,180)</f>
        <v>0</v>
      </c>
      <c r="R1312">
        <f>[1]!s_west_eps($A1312,YEAR($B$1),$B$1,180)</f>
        <v>0</v>
      </c>
      <c r="S1312">
        <f>[1]!s_west_instnum_np($A1312,YEAR($B$1),$B$1,180)</f>
        <v>0</v>
      </c>
      <c r="T1312">
        <f>[1]!s_west_stdnetprofit($A1312,YEAR($B$1),$B$1,180)</f>
        <v>0</v>
      </c>
      <c r="U1312">
        <f>[1]!s_west_mediannetprofit($A1312,YEAR($B$1),$B$1,180)</f>
        <v>0</v>
      </c>
      <c r="V1312">
        <f>[1]!s_west_maxnetprofit($A1312,YEAR($B$1),$B$1,180)</f>
        <v>0</v>
      </c>
      <c r="W1312">
        <f>[1]!s_west_minnetprofit($A1312,YEAR($B$1),$B$1,180)</f>
        <v>0</v>
      </c>
      <c r="X1312">
        <f>[1]!s_west_netprofit($A1312,YEAR($B$1)+1,$B$1,180)</f>
        <v>0</v>
      </c>
      <c r="Y1312">
        <f>[1]!s_west_eps($A1312,YEAR($B$1)+1,$B$1,180)</f>
        <v>0</v>
      </c>
      <c r="Z1312">
        <f>[1]!s_west_instnum_np($A1312,YEAR($B$1)+1,$B$1,180)</f>
        <v>0</v>
      </c>
      <c r="AA1312">
        <f>[1]!s_west_stdnetprofit($A1312,YEAR($B$1)+1,$B$1,180)</f>
        <v>0</v>
      </c>
      <c r="AB1312">
        <f>[1]!s_west_mediannetprofit($A1312,YEAR($B$1)+1,$B$1,180)</f>
        <v>0</v>
      </c>
      <c r="AC1312">
        <f>[1]!s_west_maxnetprofit($A1312,YEAR($B$1)+1,$B$1,180)</f>
        <v>0</v>
      </c>
      <c r="AD1312">
        <f>[1]!s_west_minnetprofit($A1312,YEAR($B$1)+1,$B$1,180)</f>
        <v>0</v>
      </c>
      <c r="AE1312">
        <f>[1]!s_west_avgroe($A1312,YEAR($B$1),$B$1,180)</f>
        <v>0</v>
      </c>
      <c r="AF1312">
        <f>IFERROR([1]!s_info_indexweight($A1312,$B$1,"000016.SH"),"")</f>
        <v>0</v>
      </c>
      <c r="AG1312">
        <f>IFERROR([1]!s_info_indexweight($A1312,$B$1,"000300.SH"),"")</f>
        <v>3.6999999999999998E-2</v>
      </c>
      <c r="AH1312">
        <f>IFERROR([1]!s_info_indexweight($A1312,$B$1,"000905.SH"),"")</f>
        <v>0</v>
      </c>
      <c r="AI1312">
        <f>IFERROR([1]!s_info_indexweight($A1312,$B$1,"000852.SH"),"")</f>
        <v>0</v>
      </c>
    </row>
    <row r="1313" spans="1:35">
      <c r="A1313" t="s">
        <v>1345</v>
      </c>
      <c r="B1313">
        <f>[1]!s_dq_close($A1313,$B$1,3)</f>
        <v>6.21</v>
      </c>
      <c r="C1313">
        <f>[1]!s_dq_volume($A1313,$B$1)</f>
        <v>24424430</v>
      </c>
      <c r="D1313">
        <f>[1]!s_dq_amount($A1313,$B$1)</f>
        <v>151859183</v>
      </c>
      <c r="E1313">
        <f>[1]!s_dq_turn($A1313,$B$1)</f>
        <v>0.33078860131730498</v>
      </c>
      <c r="F1313">
        <f>[1]!S_VAL_MV($A1313,$B$1)</f>
        <v>63323779239</v>
      </c>
      <c r="G1313">
        <f>[1]!s_val_ev($A1313,$B$1)</f>
        <v>52387785066.766998</v>
      </c>
      <c r="H1313">
        <f>[1]!s_val_ev1($A1313,$B$1)</f>
        <v>107834545788.767</v>
      </c>
      <c r="I1313">
        <f>IFERROR([1]!s_mq_amount($A1313,$B$1),"")</f>
        <v>288347284</v>
      </c>
      <c r="J1313">
        <f>[1]!s_val_pe_ttm($A1313,$B$1)</f>
        <v>-7.2716379165649396</v>
      </c>
      <c r="K1313">
        <f>[1]!s_val_pb_lf($A1313,$B$1)</f>
        <v>0.60746997594833396</v>
      </c>
      <c r="L1313">
        <f>[1]!s_val_dividendyield2($A1313,$B$1)</f>
        <v>0.32159375730148798</v>
      </c>
      <c r="M1313">
        <f>[1]!s_val_evtoebitda($A1313,$B$1)</f>
        <v>-30.601094975426101</v>
      </c>
      <c r="N1313">
        <f>[1]!s_risk_betar24($A1313,$B$1)</f>
        <v>1.0246000289917001</v>
      </c>
      <c r="O1313">
        <f>[1]!s_profitnotice_changeratio($A1313,$B$1)</f>
        <v>0</v>
      </c>
      <c r="P1313">
        <f>IFERROR([1]!i_pq_pctchange($A1313,TEXT(DATE(YEAR($B$1),1,1),"yyyy-mm-dd"),$B$1),"")</f>
        <v>-23.897058823529399</v>
      </c>
      <c r="Q1313">
        <f>[1]!s_west_netprofit($A1313,YEAR($B$1),$B$1,180)</f>
        <v>-2489204130</v>
      </c>
      <c r="R1313">
        <f>[1]!s_west_eps($A1313,YEAR($B$1),$B$1,180)</f>
        <v>-0.24410000443458599</v>
      </c>
      <c r="S1313">
        <f>[1]!s_west_instnum_np($A1313,YEAR($B$1),$B$1,180)</f>
        <v>6</v>
      </c>
      <c r="T1313">
        <f>[1]!s_west_stdnetprofit($A1313,YEAR($B$1),$B$1,180)</f>
        <v>2620187869</v>
      </c>
      <c r="U1313">
        <f>[1]!s_west_mediannetprofit($A1313,YEAR($B$1),$B$1,180)</f>
        <v>-3182000000</v>
      </c>
      <c r="V1313">
        <f>[1]!s_west_maxnetprofit($A1313,YEAR($B$1),$B$1,180)</f>
        <v>3263061088</v>
      </c>
      <c r="W1313">
        <f>[1]!s_west_minnetprofit($A1313,YEAR($B$1),$B$1,180)</f>
        <v>-4842900000</v>
      </c>
      <c r="X1313">
        <f>[1]!s_west_netprofit($A1313,YEAR($B$1)+1,$B$1,180)</f>
        <v>-734564130</v>
      </c>
      <c r="Y1313">
        <f>[1]!s_west_eps($A1313,YEAR($B$1)+1,$B$1,180)</f>
        <v>-7.1999996900558499E-2</v>
      </c>
      <c r="Z1313">
        <f>[1]!s_west_instnum_np($A1313,YEAR($B$1)+1,$B$1,180)</f>
        <v>6</v>
      </c>
      <c r="AA1313">
        <f>[1]!s_west_stdnetprofit($A1313,YEAR($B$1)+1,$B$1,180)</f>
        <v>1793614481</v>
      </c>
      <c r="AB1313">
        <f>[1]!s_west_mediannetprofit($A1313,YEAR($B$1)+1,$B$1,180)</f>
        <v>-1230500000</v>
      </c>
      <c r="AC1313">
        <f>[1]!s_west_maxnetprofit($A1313,YEAR($B$1)+1,$B$1,180)</f>
        <v>3263061088</v>
      </c>
      <c r="AD1313">
        <f>[1]!s_west_minnetprofit($A1313,YEAR($B$1)+1,$B$1,180)</f>
        <v>-1937000000</v>
      </c>
      <c r="AE1313">
        <f>[1]!s_west_avgroe($A1313,YEAR($B$1),$B$1,180)</f>
        <v>-3.38330006599426</v>
      </c>
      <c r="AF1313">
        <f>IFERROR([1]!s_info_indexweight($A1313,$B$1,"000016.SH"),"")</f>
        <v>0</v>
      </c>
      <c r="AG1313">
        <f>IFERROR([1]!s_info_indexweight($A1313,$B$1,"000300.SH"),"")</f>
        <v>5.1799999999999999E-2</v>
      </c>
      <c r="AH1313">
        <f>IFERROR([1]!s_info_indexweight($A1313,$B$1,"000905.SH"),"")</f>
        <v>0</v>
      </c>
      <c r="AI1313">
        <f>IFERROR([1]!s_info_indexweight($A1313,$B$1,"000852.SH"),"")</f>
        <v>0</v>
      </c>
    </row>
    <row r="1314" spans="1:35">
      <c r="A1314" t="s">
        <v>1346</v>
      </c>
      <c r="B1314">
        <f>[1]!s_dq_close($A1314,$B$1,3)</f>
        <v>6.45</v>
      </c>
      <c r="C1314">
        <f>[1]!s_dq_volume($A1314,$B$1)</f>
        <v>321904123</v>
      </c>
      <c r="D1314">
        <f>[1]!s_dq_amount($A1314,$B$1)</f>
        <v>2086288151</v>
      </c>
      <c r="E1314">
        <f>[1]!s_dq_turn($A1314,$B$1)</f>
        <v>0.100833190433282</v>
      </c>
      <c r="F1314">
        <f>[1]!S_VAL_MV($A1314,$B$1)</f>
        <v>2257390568480.8501</v>
      </c>
      <c r="G1314">
        <f>[1]!s_val_ev($A1314,$B$1)</f>
        <v>2215566803216.4399</v>
      </c>
      <c r="H1314">
        <f>[1]!s_val_ev1($A1314,$B$1)</f>
        <v>47800475803216.398</v>
      </c>
      <c r="I1314">
        <f>IFERROR([1]!s_mq_amount($A1314,$B$1),"")</f>
        <v>4536715863</v>
      </c>
      <c r="J1314">
        <f>[1]!s_val_pe_ttm($A1314,$B$1)</f>
        <v>7.6705026626586896</v>
      </c>
      <c r="K1314">
        <f>[1]!s_val_pb_lf($A1314,$B$1)</f>
        <v>0.81169241666793801</v>
      </c>
      <c r="L1314">
        <f>[1]!s_val_dividendyield2($A1314,$B$1)</f>
        <v>3.8682170542635701</v>
      </c>
      <c r="M1314">
        <f>[1]!s_val_evtoebitda($A1314,$B$1)</f>
        <v>0</v>
      </c>
      <c r="N1314">
        <f>[1]!s_risk_betar24($A1314,$B$1)</f>
        <v>0.28600001335143999</v>
      </c>
      <c r="O1314">
        <f>[1]!s_profitnotice_changeratio($A1314,$B$1)</f>
        <v>0</v>
      </c>
      <c r="P1314">
        <f>IFERROR([1]!i_pq_pctchange($A1314,TEXT(DATE(YEAR($B$1),1,1),"yyyy-mm-dd"),$B$1),"")</f>
        <v>-14.373830875297701</v>
      </c>
      <c r="Q1314">
        <f>[1]!s_west_netprofit($A1314,YEAR($B$1),$B$1,180)</f>
        <v>300285151250</v>
      </c>
      <c r="R1314">
        <f>[1]!s_west_eps($A1314,YEAR($B$1),$B$1,180)</f>
        <v>0.85799998044967696</v>
      </c>
      <c r="S1314">
        <f>[1]!s_west_instnum_np($A1314,YEAR($B$1),$B$1,180)</f>
        <v>8</v>
      </c>
      <c r="T1314">
        <f>[1]!s_west_stdnetprofit($A1314,YEAR($B$1),$B$1,180)</f>
        <v>7326117634</v>
      </c>
      <c r="U1314">
        <f>[1]!s_west_mediannetprofit($A1314,YEAR($B$1),$B$1,180)</f>
        <v>302405605000</v>
      </c>
      <c r="V1314">
        <f>[1]!s_west_maxnetprofit($A1314,YEAR($B$1),$B$1,180)</f>
        <v>309743000000</v>
      </c>
      <c r="W1314">
        <f>[1]!s_west_minnetprofit($A1314,YEAR($B$1),$B$1,180)</f>
        <v>284742000000</v>
      </c>
      <c r="X1314">
        <f>[1]!s_west_netprofit($A1314,YEAR($B$1)+1,$B$1,180)</f>
        <v>314319343750</v>
      </c>
      <c r="Y1314">
        <f>[1]!s_west_eps($A1314,YEAR($B$1)+1,$B$1,180)</f>
        <v>0.89810001850128196</v>
      </c>
      <c r="Z1314">
        <f>[1]!s_west_instnum_np($A1314,YEAR($B$1)+1,$B$1,180)</f>
        <v>8</v>
      </c>
      <c r="AA1314">
        <f>[1]!s_west_stdnetprofit($A1314,YEAR($B$1)+1,$B$1,180)</f>
        <v>9507331311</v>
      </c>
      <c r="AB1314">
        <f>[1]!s_west_mediannetprofit($A1314,YEAR($B$1)+1,$B$1,180)</f>
        <v>315299000000</v>
      </c>
      <c r="AC1314">
        <f>[1]!s_west_maxnetprofit($A1314,YEAR($B$1)+1,$B$1,180)</f>
        <v>330348000000</v>
      </c>
      <c r="AD1314">
        <f>[1]!s_west_minnetprofit($A1314,YEAR($B$1)+1,$B$1,180)</f>
        <v>297730000000</v>
      </c>
      <c r="AE1314">
        <f>[1]!s_west_avgroe($A1314,YEAR($B$1),$B$1,180)</f>
        <v>9.8886003494262695</v>
      </c>
      <c r="AF1314">
        <f>IFERROR([1]!s_info_indexweight($A1314,$B$1,"000016.SH"),"")</f>
        <v>2.0169999999999999</v>
      </c>
      <c r="AG1314">
        <f>IFERROR([1]!s_info_indexweight($A1314,$B$1,"000300.SH"),"")</f>
        <v>0.70499999999999996</v>
      </c>
      <c r="AH1314">
        <f>IFERROR([1]!s_info_indexweight($A1314,$B$1,"000905.SH"),"")</f>
        <v>0</v>
      </c>
      <c r="AI1314">
        <f>IFERROR([1]!s_info_indexweight($A1314,$B$1,"000852.SH"),"")</f>
        <v>0</v>
      </c>
    </row>
    <row r="1315" spans="1:35">
      <c r="A1315" t="s">
        <v>1347</v>
      </c>
      <c r="B1315">
        <f>[1]!s_dq_close($A1315,$B$1,3)</f>
        <v>9.36</v>
      </c>
      <c r="C1315">
        <f>[1]!s_dq_volume($A1315,$B$1)</f>
        <v>14895400</v>
      </c>
      <c r="D1315">
        <f>[1]!s_dq_amount($A1315,$B$1)</f>
        <v>140712583</v>
      </c>
      <c r="E1315">
        <f>[1]!s_dq_turn($A1315,$B$1)</f>
        <v>0.27624615755530102</v>
      </c>
      <c r="F1315">
        <f>[1]!S_VAL_MV($A1315,$B$1)</f>
        <v>60756696000</v>
      </c>
      <c r="G1315">
        <f>[1]!s_val_ev($A1315,$B$1)</f>
        <v>57602550080.470001</v>
      </c>
      <c r="H1315">
        <f>[1]!s_val_ev1($A1315,$B$1)</f>
        <v>61867465418.470001</v>
      </c>
      <c r="I1315">
        <f>IFERROR([1]!s_mq_amount($A1315,$B$1),"")</f>
        <v>389289390</v>
      </c>
      <c r="J1315">
        <f>[1]!s_val_pe_ttm($A1315,$B$1)</f>
        <v>11.5870981216431</v>
      </c>
      <c r="K1315">
        <f>[1]!s_val_pb_lf($A1315,$B$1)</f>
        <v>1.2901707887649501</v>
      </c>
      <c r="L1315">
        <f>[1]!s_val_dividendyield2($A1315,$B$1)</f>
        <v>3.7104700854700901</v>
      </c>
      <c r="M1315">
        <f>[1]!s_val_evtoebitda($A1315,$B$1)</f>
        <v>5.4567497296671004</v>
      </c>
      <c r="N1315">
        <f>[1]!s_risk_betar24($A1315,$B$1)</f>
        <v>0.20409999787807501</v>
      </c>
      <c r="O1315">
        <f>[1]!s_profitnotice_changeratio($A1315,$B$1)</f>
        <v>0</v>
      </c>
      <c r="P1315">
        <f>IFERROR([1]!i_pq_pctchange($A1315,TEXT(DATE(YEAR($B$1),1,1),"yyyy-mm-dd"),$B$1),"")</f>
        <v>12.2302158273381</v>
      </c>
      <c r="Q1315">
        <f>[1]!s_west_netprofit($A1315,YEAR($B$1),$B$1,180)</f>
        <v>5527400000</v>
      </c>
      <c r="R1315">
        <f>[1]!s_west_eps($A1315,YEAR($B$1),$B$1,180)</f>
        <v>0.85149997472763095</v>
      </c>
      <c r="S1315">
        <f>[1]!s_west_instnum_np($A1315,YEAR($B$1),$B$1,180)</f>
        <v>5</v>
      </c>
      <c r="T1315">
        <f>[1]!s_west_stdnetprofit($A1315,YEAR($B$1),$B$1,180)</f>
        <v>64643639</v>
      </c>
      <c r="U1315">
        <f>[1]!s_west_mediannetprofit($A1315,YEAR($B$1),$B$1,180)</f>
        <v>5490000000</v>
      </c>
      <c r="V1315">
        <f>[1]!s_west_maxnetprofit($A1315,YEAR($B$1),$B$1,180)</f>
        <v>5599000000</v>
      </c>
      <c r="W1315">
        <f>[1]!s_west_minnetprofit($A1315,YEAR($B$1),$B$1,180)</f>
        <v>5466000000</v>
      </c>
      <c r="X1315">
        <f>[1]!s_west_netprofit($A1315,YEAR($B$1)+1,$B$1,180)</f>
        <v>5876800000</v>
      </c>
      <c r="Y1315">
        <f>[1]!s_west_eps($A1315,YEAR($B$1)+1,$B$1,180)</f>
        <v>0.90539997816085804</v>
      </c>
      <c r="Z1315">
        <f>[1]!s_west_instnum_np($A1315,YEAR($B$1)+1,$B$1,180)</f>
        <v>5</v>
      </c>
      <c r="AA1315">
        <f>[1]!s_west_stdnetprofit($A1315,YEAR($B$1)+1,$B$1,180)</f>
        <v>154200195</v>
      </c>
      <c r="AB1315">
        <f>[1]!s_west_mediannetprofit($A1315,YEAR($B$1)+1,$B$1,180)</f>
        <v>5837000000</v>
      </c>
      <c r="AC1315">
        <f>[1]!s_west_maxnetprofit($A1315,YEAR($B$1)+1,$B$1,180)</f>
        <v>6143000000</v>
      </c>
      <c r="AD1315">
        <f>[1]!s_west_minnetprofit($A1315,YEAR($B$1)+1,$B$1,180)</f>
        <v>5744000000</v>
      </c>
      <c r="AE1315">
        <f>[1]!s_west_avgroe($A1315,YEAR($B$1),$B$1,180)</f>
        <v>11.039999961853001</v>
      </c>
      <c r="AF1315">
        <f>IFERROR([1]!s_info_indexweight($A1315,$B$1,"000016.SH"),"")</f>
        <v>0</v>
      </c>
      <c r="AG1315">
        <f>IFERROR([1]!s_info_indexweight($A1315,$B$1,"000300.SH"),"")</f>
        <v>2.4899999999999999E-2</v>
      </c>
      <c r="AH1315">
        <f>IFERROR([1]!s_info_indexweight($A1315,$B$1,"000905.SH"),"")</f>
        <v>0</v>
      </c>
      <c r="AI1315">
        <f>IFERROR([1]!s_info_indexweight($A1315,$B$1,"000852.SH"),"")</f>
        <v>0</v>
      </c>
    </row>
    <row r="1316" spans="1:35">
      <c r="A1316" t="s">
        <v>1348</v>
      </c>
      <c r="B1316">
        <f>[1]!s_dq_close($A1316,$B$1,3)</f>
        <v>8.7200000000000006</v>
      </c>
      <c r="C1316">
        <f>[1]!s_dq_volume($A1316,$B$1)</f>
        <v>9855726</v>
      </c>
      <c r="D1316">
        <f>[1]!s_dq_amount($A1316,$B$1)</f>
        <v>86175623</v>
      </c>
      <c r="E1316">
        <f>[1]!s_dq_turn($A1316,$B$1)</f>
        <v>0.84011069454862197</v>
      </c>
      <c r="F1316">
        <f>[1]!S_VAL_MV($A1316,$B$1)</f>
        <v>10229834148.959999</v>
      </c>
      <c r="G1316">
        <f>[1]!s_val_ev($A1316,$B$1)</f>
        <v>10229834148.959999</v>
      </c>
      <c r="H1316">
        <f>[1]!s_val_ev1($A1316,$B$1)</f>
        <v>12221330241.059999</v>
      </c>
      <c r="I1316">
        <f>IFERROR([1]!s_mq_amount($A1316,$B$1),"")</f>
        <v>193714353</v>
      </c>
      <c r="J1316">
        <f>[1]!s_val_pe_ttm($A1316,$B$1)</f>
        <v>13.452874183654799</v>
      </c>
      <c r="K1316">
        <f>[1]!s_val_pb_lf($A1316,$B$1)</f>
        <v>0.99926400184631303</v>
      </c>
      <c r="L1316">
        <f>[1]!s_val_dividendyield2($A1316,$B$1)</f>
        <v>3.32568807339449</v>
      </c>
      <c r="M1316">
        <f>[1]!s_val_evtoebitda($A1316,$B$1)</f>
        <v>6.9647396398026196</v>
      </c>
      <c r="N1316">
        <f>[1]!s_risk_betar24($A1316,$B$1)</f>
        <v>1.09319996833801</v>
      </c>
      <c r="O1316">
        <f>[1]!s_profitnotice_changeratio($A1316,$B$1)</f>
        <v>0</v>
      </c>
      <c r="P1316">
        <f>IFERROR([1]!i_pq_pctchange($A1316,TEXT(DATE(YEAR($B$1),1,1),"yyyy-mm-dd"),$B$1),"")</f>
        <v>-4.9073064340239796</v>
      </c>
      <c r="Q1316">
        <f>[1]!s_west_netprofit($A1316,YEAR($B$1),$B$1,180)</f>
        <v>962000000</v>
      </c>
      <c r="R1316">
        <f>[1]!s_west_eps($A1316,YEAR($B$1),$B$1,180)</f>
        <v>0.81999999284744296</v>
      </c>
      <c r="S1316">
        <f>[1]!s_west_instnum_np($A1316,YEAR($B$1),$B$1,180)</f>
        <v>6</v>
      </c>
      <c r="T1316">
        <f>[1]!s_west_stdnetprofit($A1316,YEAR($B$1),$B$1,180)</f>
        <v>93485828</v>
      </c>
      <c r="U1316">
        <f>[1]!s_west_mediannetprofit($A1316,YEAR($B$1),$B$1,180)</f>
        <v>967500000</v>
      </c>
      <c r="V1316">
        <f>[1]!s_west_maxnetprofit($A1316,YEAR($B$1),$B$1,180)</f>
        <v>1098000000</v>
      </c>
      <c r="W1316">
        <f>[1]!s_west_minnetprofit($A1316,YEAR($B$1),$B$1,180)</f>
        <v>806000000</v>
      </c>
      <c r="X1316">
        <f>[1]!s_west_netprofit($A1316,YEAR($B$1)+1,$B$1,180)</f>
        <v>1109500000</v>
      </c>
      <c r="Y1316">
        <f>[1]!s_west_eps($A1316,YEAR($B$1)+1,$B$1,180)</f>
        <v>0.94569998979568504</v>
      </c>
      <c r="Z1316">
        <f>[1]!s_west_instnum_np($A1316,YEAR($B$1)+1,$B$1,180)</f>
        <v>6</v>
      </c>
      <c r="AA1316">
        <f>[1]!s_west_stdnetprofit($A1316,YEAR($B$1)+1,$B$1,180)</f>
        <v>103805106</v>
      </c>
      <c r="AB1316">
        <f>[1]!s_west_mediannetprofit($A1316,YEAR($B$1)+1,$B$1,180)</f>
        <v>1113500000</v>
      </c>
      <c r="AC1316">
        <f>[1]!s_west_maxnetprofit($A1316,YEAR($B$1)+1,$B$1,180)</f>
        <v>1262000000</v>
      </c>
      <c r="AD1316">
        <f>[1]!s_west_minnetprofit($A1316,YEAR($B$1)+1,$B$1,180)</f>
        <v>939000000</v>
      </c>
      <c r="AE1316">
        <f>[1]!s_west_avgroe($A1316,YEAR($B$1),$B$1,180)</f>
        <v>8.9833002090454102</v>
      </c>
      <c r="AF1316">
        <f>IFERROR([1]!s_info_indexweight($A1316,$B$1,"000016.SH"),"")</f>
        <v>0</v>
      </c>
      <c r="AG1316">
        <f>IFERROR([1]!s_info_indexweight($A1316,$B$1,"000300.SH"),"")</f>
        <v>0</v>
      </c>
      <c r="AH1316">
        <f>IFERROR([1]!s_info_indexweight($A1316,$B$1,"000905.SH"),"")</f>
        <v>0</v>
      </c>
      <c r="AI1316">
        <f>IFERROR([1]!s_info_indexweight($A1316,$B$1,"000852.SH"),"")</f>
        <v>7.6999999999999999E-2</v>
      </c>
    </row>
    <row r="1317" spans="1:35">
      <c r="A1317" t="s">
        <v>1349</v>
      </c>
      <c r="B1317">
        <f>[1]!s_dq_close($A1317,$B$1,3)</f>
        <v>54.08</v>
      </c>
      <c r="C1317">
        <f>[1]!s_dq_volume($A1317,$B$1)</f>
        <v>78494104</v>
      </c>
      <c r="D1317">
        <f>[1]!s_dq_amount($A1317,$B$1)</f>
        <v>4245154925</v>
      </c>
      <c r="E1317">
        <f>[1]!s_dq_turn($A1317,$B$1)</f>
        <v>0.73633794342566805</v>
      </c>
      <c r="F1317">
        <f>[1]!S_VAL_MV($A1317,$B$1)</f>
        <v>979261279089.59998</v>
      </c>
      <c r="G1317">
        <f>[1]!s_val_ev($A1317,$B$1)</f>
        <v>956179957256.08301</v>
      </c>
      <c r="H1317">
        <f>[1]!s_val_ev1($A1317,$B$1)</f>
        <v>7105170957256.0801</v>
      </c>
      <c r="I1317">
        <f>IFERROR([1]!s_mq_amount($A1317,$B$1),"")</f>
        <v>8407577618</v>
      </c>
      <c r="J1317">
        <f>[1]!s_val_pe_ttm($A1317,$B$1)</f>
        <v>7.3748440742492702</v>
      </c>
      <c r="K1317">
        <f>[1]!s_val_pb_lf($A1317,$B$1)</f>
        <v>0.96165341138839699</v>
      </c>
      <c r="L1317">
        <f>[1]!s_val_dividendyield2($A1317,$B$1)</f>
        <v>4.7640094836651903</v>
      </c>
      <c r="M1317">
        <f>[1]!s_val_evtoebitda($A1317,$B$1)</f>
        <v>0</v>
      </c>
      <c r="N1317">
        <f>[1]!s_risk_betar24($A1317,$B$1)</f>
        <v>1.30809998512268</v>
      </c>
      <c r="O1317">
        <f>[1]!s_profitnotice_changeratio($A1317,$B$1)</f>
        <v>0</v>
      </c>
      <c r="P1317">
        <f>IFERROR([1]!i_pq_pctchange($A1317,TEXT(DATE(YEAR($B$1),1,1),"yyyy-mm-dd"),$B$1),"")</f>
        <v>-20.935672514619899</v>
      </c>
      <c r="Q1317">
        <f>[1]!s_west_netprofit($A1317,YEAR($B$1),$B$1,180)</f>
        <v>148782210756</v>
      </c>
      <c r="R1317">
        <f>[1]!s_west_eps($A1317,YEAR($B$1),$B$1,180)</f>
        <v>8.2165002822875994</v>
      </c>
      <c r="S1317">
        <f>[1]!s_west_instnum_np($A1317,YEAR($B$1),$B$1,180)</f>
        <v>18</v>
      </c>
      <c r="T1317">
        <f>[1]!s_west_stdnetprofit($A1317,YEAR($B$1),$B$1,180)</f>
        <v>6941354541</v>
      </c>
      <c r="U1317">
        <f>[1]!s_west_mediannetprofit($A1317,YEAR($B$1),$B$1,180)</f>
        <v>148600000000</v>
      </c>
      <c r="V1317">
        <f>[1]!s_west_maxnetprofit($A1317,YEAR($B$1),$B$1,180)</f>
        <v>161709000000</v>
      </c>
      <c r="W1317">
        <f>[1]!s_west_minnetprofit($A1317,YEAR($B$1),$B$1,180)</f>
        <v>138342384842</v>
      </c>
      <c r="X1317">
        <f>[1]!s_west_netprofit($A1317,YEAR($B$1)+1,$B$1,180)</f>
        <v>163252914474</v>
      </c>
      <c r="Y1317">
        <f>[1]!s_west_eps($A1317,YEAR($B$1)+1,$B$1,180)</f>
        <v>9.0157003402709996</v>
      </c>
      <c r="Z1317">
        <f>[1]!s_west_instnum_np($A1317,YEAR($B$1)+1,$B$1,180)</f>
        <v>18</v>
      </c>
      <c r="AA1317">
        <f>[1]!s_west_stdnetprofit($A1317,YEAR($B$1)+1,$B$1,180)</f>
        <v>10416296418</v>
      </c>
      <c r="AB1317">
        <f>[1]!s_west_mediannetprofit($A1317,YEAR($B$1)+1,$B$1,180)</f>
        <v>164906003608</v>
      </c>
      <c r="AC1317">
        <f>[1]!s_west_maxnetprofit($A1317,YEAR($B$1)+1,$B$1,180)</f>
        <v>177170000000</v>
      </c>
      <c r="AD1317">
        <f>[1]!s_west_minnetprofit($A1317,YEAR($B$1)+1,$B$1,180)</f>
        <v>143702000000</v>
      </c>
      <c r="AE1317">
        <f>[1]!s_west_avgroe($A1317,YEAR($B$1),$B$1,180)</f>
        <v>13.9818000793457</v>
      </c>
      <c r="AF1317">
        <f>IFERROR([1]!s_info_indexweight($A1317,$B$1,"000016.SH"),"")</f>
        <v>6.3339999999999996</v>
      </c>
      <c r="AG1317">
        <f>IFERROR([1]!s_info_indexweight($A1317,$B$1,"000300.SH"),"")</f>
        <v>2.1703999999999999</v>
      </c>
      <c r="AH1317">
        <f>IFERROR([1]!s_info_indexweight($A1317,$B$1,"000905.SH"),"")</f>
        <v>0</v>
      </c>
      <c r="AI1317">
        <f>IFERROR([1]!s_info_indexweight($A1317,$B$1,"000852.SH"),"")</f>
        <v>0</v>
      </c>
    </row>
    <row r="1318" spans="1:35">
      <c r="A1318" t="s">
        <v>1350</v>
      </c>
      <c r="B1318">
        <f>[1]!s_dq_close($A1318,$B$1,3)</f>
        <v>6.76</v>
      </c>
      <c r="C1318">
        <f>[1]!s_dq_volume($A1318,$B$1)</f>
        <v>62365704</v>
      </c>
      <c r="D1318">
        <f>[1]!s_dq_amount($A1318,$B$1)</f>
        <v>421277975</v>
      </c>
      <c r="E1318">
        <f>[1]!s_dq_turn($A1318,$B$1)</f>
        <v>0.17568914208473399</v>
      </c>
      <c r="F1318">
        <f>[1]!S_VAL_MV($A1318,$B$1)</f>
        <v>298954176341.08002</v>
      </c>
      <c r="G1318">
        <f>[1]!s_val_ev($A1318,$B$1)</f>
        <v>279289576607.638</v>
      </c>
      <c r="H1318">
        <f>[1]!s_val_ev1($A1318,$B$1)</f>
        <v>351962576607.638</v>
      </c>
      <c r="I1318">
        <f>IFERROR([1]!s_mq_amount($A1318,$B$1),"")</f>
        <v>781080152</v>
      </c>
      <c r="J1318">
        <f>[1]!s_val_pe_ttm($A1318,$B$1)</f>
        <v>7.0158920288085902</v>
      </c>
      <c r="K1318">
        <f>[1]!s_val_pb_lf($A1318,$B$1)</f>
        <v>0.936115741729736</v>
      </c>
      <c r="L1318">
        <f>[1]!s_val_dividendyield2($A1318,$B$1)</f>
        <v>2.8402366863905302</v>
      </c>
      <c r="M1318">
        <f>[1]!s_val_evtoebitda($A1318,$B$1)</f>
        <v>0</v>
      </c>
      <c r="N1318">
        <f>[1]!s_risk_betar24($A1318,$B$1)</f>
        <v>1.1448999643325799</v>
      </c>
      <c r="O1318">
        <f>[1]!s_profitnotice_changeratio($A1318,$B$1)</f>
        <v>0</v>
      </c>
      <c r="P1318">
        <f>IFERROR([1]!i_pq_pctchange($A1318,TEXT(DATE(YEAR($B$1),1,1),"yyyy-mm-dd"),$B$1),"")</f>
        <v>-24.4692737430167</v>
      </c>
      <c r="Q1318">
        <f>[1]!s_west_netprofit($A1318,YEAR($B$1),$B$1,180)</f>
        <v>49344205487</v>
      </c>
      <c r="R1318">
        <f>[1]!s_west_eps($A1318,YEAR($B$1),$B$1,180)</f>
        <v>1.11580002307892</v>
      </c>
      <c r="S1318">
        <f>[1]!s_west_instnum_np($A1318,YEAR($B$1),$B$1,180)</f>
        <v>12</v>
      </c>
      <c r="T1318">
        <f>[1]!s_west_stdnetprofit($A1318,YEAR($B$1),$B$1,180)</f>
        <v>3126771825</v>
      </c>
      <c r="U1318">
        <f>[1]!s_west_mediannetprofit($A1318,YEAR($B$1),$B$1,180)</f>
        <v>49800000000</v>
      </c>
      <c r="V1318">
        <f>[1]!s_west_maxnetprofit($A1318,YEAR($B$1),$B$1,180)</f>
        <v>53890000000</v>
      </c>
      <c r="W1318">
        <f>[1]!s_west_minnetprofit($A1318,YEAR($B$1),$B$1,180)</f>
        <v>40686071336</v>
      </c>
      <c r="X1318">
        <f>[1]!s_west_netprofit($A1318,YEAR($B$1)+1,$B$1,180)</f>
        <v>55321458477</v>
      </c>
      <c r="Y1318">
        <f>[1]!s_west_eps($A1318,YEAR($B$1)+1,$B$1,180)</f>
        <v>1.25090003013611</v>
      </c>
      <c r="Z1318">
        <f>[1]!s_west_instnum_np($A1318,YEAR($B$1)+1,$B$1,180)</f>
        <v>12</v>
      </c>
      <c r="AA1318">
        <f>[1]!s_west_stdnetprofit($A1318,YEAR($B$1)+1,$B$1,180)</f>
        <v>3844085818</v>
      </c>
      <c r="AB1318">
        <f>[1]!s_west_mediannetprofit($A1318,YEAR($B$1)+1,$B$1,180)</f>
        <v>55500000000</v>
      </c>
      <c r="AC1318">
        <f>[1]!s_west_maxnetprofit($A1318,YEAR($B$1)+1,$B$1,180)</f>
        <v>61721000000</v>
      </c>
      <c r="AD1318">
        <f>[1]!s_west_minnetprofit($A1318,YEAR($B$1)+1,$B$1,180)</f>
        <v>45992950206</v>
      </c>
      <c r="AE1318">
        <f>[1]!s_west_avgroe($A1318,YEAR($B$1),$B$1,180)</f>
        <v>14.050000190734901</v>
      </c>
      <c r="AF1318">
        <f>IFERROR([1]!s_info_indexweight($A1318,$B$1,"000016.SH"),"")</f>
        <v>0</v>
      </c>
      <c r="AG1318">
        <f>IFERROR([1]!s_info_indexweight($A1318,$B$1,"000300.SH"),"")</f>
        <v>8.2600000000000007E-2</v>
      </c>
      <c r="AH1318">
        <f>IFERROR([1]!s_info_indexweight($A1318,$B$1,"000905.SH"),"")</f>
        <v>0</v>
      </c>
      <c r="AI1318">
        <f>IFERROR([1]!s_info_indexweight($A1318,$B$1,"000852.SH"),"")</f>
        <v>0</v>
      </c>
    </row>
    <row r="1319" spans="1:35">
      <c r="A1319" t="s">
        <v>1351</v>
      </c>
      <c r="B1319">
        <f>[1]!s_dq_close($A1319,$B$1,3)</f>
        <v>3.35</v>
      </c>
      <c r="C1319">
        <f>[1]!s_dq_volume($A1319,$B$1)</f>
        <v>20087500</v>
      </c>
      <c r="D1319">
        <f>[1]!s_dq_amount($A1319,$B$1)</f>
        <v>67836022</v>
      </c>
      <c r="E1319">
        <f>[1]!s_dq_turn($A1319,$B$1)</f>
        <v>0.42222282477211498</v>
      </c>
      <c r="F1319">
        <f>[1]!S_VAL_MV($A1319,$B$1)</f>
        <v>18717830200</v>
      </c>
      <c r="G1319">
        <f>[1]!s_val_ev($A1319,$B$1)</f>
        <v>17591100774.632599</v>
      </c>
      <c r="H1319">
        <f>[1]!s_val_ev1($A1319,$B$1)</f>
        <v>21701515493.642601</v>
      </c>
      <c r="I1319">
        <f>IFERROR([1]!s_mq_amount($A1319,$B$1),"")</f>
        <v>152171476</v>
      </c>
      <c r="J1319">
        <f>[1]!s_val_pe_ttm($A1319,$B$1)</f>
        <v>11.601875305175801</v>
      </c>
      <c r="K1319">
        <f>[1]!s_val_pb_lf($A1319,$B$1)</f>
        <v>0.90278655290603604</v>
      </c>
      <c r="L1319">
        <f>[1]!s_val_dividendyield2($A1319,$B$1)</f>
        <v>2.5373134328358198</v>
      </c>
      <c r="M1319">
        <f>[1]!s_val_evtoebitda($A1319,$B$1)</f>
        <v>5.64113170766585</v>
      </c>
      <c r="N1319">
        <f>[1]!s_risk_betar24($A1319,$B$1)</f>
        <v>0.44359999895095797</v>
      </c>
      <c r="O1319">
        <f>[1]!s_profitnotice_changeratio($A1319,$B$1)</f>
        <v>0</v>
      </c>
      <c r="P1319">
        <f>IFERROR([1]!i_pq_pctchange($A1319,TEXT(DATE(YEAR($B$1),1,1),"yyyy-mm-dd"),$B$1),"")</f>
        <v>-4.0114613180515803</v>
      </c>
      <c r="Q1319">
        <f>[1]!s_west_netprofit($A1319,YEAR($B$1),$B$1,180)</f>
        <v>1693670000</v>
      </c>
      <c r="R1319">
        <f>[1]!s_west_eps($A1319,YEAR($B$1),$B$1,180)</f>
        <v>0.30309998989105202</v>
      </c>
      <c r="S1319">
        <f>[1]!s_west_instnum_np($A1319,YEAR($B$1),$B$1,180)</f>
        <v>1</v>
      </c>
      <c r="T1319">
        <f>[1]!s_west_stdnetprofit($A1319,YEAR($B$1),$B$1,180)</f>
        <v>0</v>
      </c>
      <c r="U1319">
        <f>[1]!s_west_mediannetprofit($A1319,YEAR($B$1),$B$1,180)</f>
        <v>1693670000</v>
      </c>
      <c r="V1319">
        <f>[1]!s_west_maxnetprofit($A1319,YEAR($B$1),$B$1,180)</f>
        <v>1693670000</v>
      </c>
      <c r="W1319">
        <f>[1]!s_west_minnetprofit($A1319,YEAR($B$1),$B$1,180)</f>
        <v>1693670000</v>
      </c>
      <c r="X1319">
        <f>[1]!s_west_netprofit($A1319,YEAR($B$1)+1,$B$1,180)</f>
        <v>1740100000</v>
      </c>
      <c r="Y1319">
        <f>[1]!s_west_eps($A1319,YEAR($B$1)+1,$B$1,180)</f>
        <v>0.31139999628067</v>
      </c>
      <c r="Z1319">
        <f>[1]!s_west_instnum_np($A1319,YEAR($B$1)+1,$B$1,180)</f>
        <v>1</v>
      </c>
      <c r="AA1319">
        <f>[1]!s_west_stdnetprofit($A1319,YEAR($B$1)+1,$B$1,180)</f>
        <v>0</v>
      </c>
      <c r="AB1319">
        <f>[1]!s_west_mediannetprofit($A1319,YEAR($B$1)+1,$B$1,180)</f>
        <v>1740100000</v>
      </c>
      <c r="AC1319">
        <f>[1]!s_west_maxnetprofit($A1319,YEAR($B$1)+1,$B$1,180)</f>
        <v>1740100000</v>
      </c>
      <c r="AD1319">
        <f>[1]!s_west_minnetprofit($A1319,YEAR($B$1)+1,$B$1,180)</f>
        <v>1740100000</v>
      </c>
      <c r="AE1319">
        <f>[1]!s_west_avgroe($A1319,YEAR($B$1),$B$1,180)</f>
        <v>7.7399997711181596</v>
      </c>
      <c r="AF1319">
        <f>IFERROR([1]!s_info_indexweight($A1319,$B$1,"000016.SH"),"")</f>
        <v>0</v>
      </c>
      <c r="AG1319">
        <f>IFERROR([1]!s_info_indexweight($A1319,$B$1,"000300.SH"),"")</f>
        <v>0</v>
      </c>
      <c r="AH1319">
        <f>IFERROR([1]!s_info_indexweight($A1319,$B$1,"000905.SH"),"")</f>
        <v>0</v>
      </c>
      <c r="AI1319">
        <f>IFERROR([1]!s_info_indexweight($A1319,$B$1,"000852.SH"),"")</f>
        <v>5.0999999999999997E-2</v>
      </c>
    </row>
    <row r="1320" spans="1:35">
      <c r="A1320" t="s">
        <v>1352</v>
      </c>
      <c r="B1320">
        <f>[1]!s_dq_close($A1320,$B$1,3)</f>
        <v>6.85</v>
      </c>
      <c r="C1320">
        <f>[1]!s_dq_volume($A1320,$B$1)</f>
        <v>198889767</v>
      </c>
      <c r="D1320">
        <f>[1]!s_dq_amount($A1320,$B$1)</f>
        <v>1358889004</v>
      </c>
      <c r="E1320">
        <f>[1]!s_dq_turn($A1320,$B$1)</f>
        <v>0.76283527850795696</v>
      </c>
      <c r="F1320">
        <f>[1]!S_VAL_MV($A1320,$B$1)</f>
        <v>605291921927.55005</v>
      </c>
      <c r="G1320">
        <f>[1]!s_val_ev($A1320,$B$1)</f>
        <v>594212410995.91394</v>
      </c>
      <c r="H1320">
        <f>[1]!s_val_ev1($A1320,$B$1)</f>
        <v>14642687410995.9</v>
      </c>
      <c r="I1320">
        <f>IFERROR([1]!s_mq_amount($A1320,$B$1),"")</f>
        <v>2960122253</v>
      </c>
      <c r="J1320">
        <f>[1]!s_val_pe_ttm($A1320,$B$1)</f>
        <v>6.2781801223754901</v>
      </c>
      <c r="K1320">
        <f>[1]!s_val_pb_lf($A1320,$B$1)</f>
        <v>0.51991021633148204</v>
      </c>
      <c r="L1320">
        <f>[1]!s_val_dividendyield2($A1320,$B$1)</f>
        <v>2.2817518248175199</v>
      </c>
      <c r="M1320">
        <f>[1]!s_val_evtoebitda($A1320,$B$1)</f>
        <v>0</v>
      </c>
      <c r="N1320">
        <f>[1]!s_risk_betar24($A1320,$B$1)</f>
        <v>-0.13400000333786</v>
      </c>
      <c r="O1320">
        <f>[1]!s_profitnotice_changeratio($A1320,$B$1)</f>
        <v>0</v>
      </c>
      <c r="P1320">
        <f>IFERROR([1]!i_pq_pctchange($A1320,TEXT(DATE(YEAR($B$1),1,1),"yyyy-mm-dd"),$B$1),"")</f>
        <v>-5.5172413793103496</v>
      </c>
      <c r="Q1320">
        <f>[1]!s_west_netprofit($A1320,YEAR($B$1),$B$1,180)</f>
        <v>95604200000</v>
      </c>
      <c r="R1320">
        <f>[1]!s_west_eps($A1320,YEAR($B$1),$B$1,180)</f>
        <v>1.0819000005721999</v>
      </c>
      <c r="S1320">
        <f>[1]!s_west_instnum_np($A1320,YEAR($B$1),$B$1,180)</f>
        <v>5</v>
      </c>
      <c r="T1320">
        <f>[1]!s_west_stdnetprofit($A1320,YEAR($B$1),$B$1,180)</f>
        <v>3756257339</v>
      </c>
      <c r="U1320">
        <f>[1]!s_west_mediannetprofit($A1320,YEAR($B$1),$B$1,180)</f>
        <v>98044000000</v>
      </c>
      <c r="V1320">
        <f>[1]!s_west_maxnetprofit($A1320,YEAR($B$1),$B$1,180)</f>
        <v>98650000000</v>
      </c>
      <c r="W1320">
        <f>[1]!s_west_minnetprofit($A1320,YEAR($B$1),$B$1,180)</f>
        <v>91027000000</v>
      </c>
      <c r="X1320">
        <f>[1]!s_west_netprofit($A1320,YEAR($B$1)+1,$B$1,180)</f>
        <v>98809800000</v>
      </c>
      <c r="Y1320">
        <f>[1]!s_west_eps($A1320,YEAR($B$1)+1,$B$1,180)</f>
        <v>1.1181999444961499</v>
      </c>
      <c r="Z1320">
        <f>[1]!s_west_instnum_np($A1320,YEAR($B$1)+1,$B$1,180)</f>
        <v>5</v>
      </c>
      <c r="AA1320">
        <f>[1]!s_west_stdnetprofit($A1320,YEAR($B$1)+1,$B$1,180)</f>
        <v>4234230827</v>
      </c>
      <c r="AB1320">
        <f>[1]!s_west_mediannetprofit($A1320,YEAR($B$1)+1,$B$1,180)</f>
        <v>100335000000</v>
      </c>
      <c r="AC1320">
        <f>[1]!s_west_maxnetprofit($A1320,YEAR($B$1)+1,$B$1,180)</f>
        <v>103417000000</v>
      </c>
      <c r="AD1320">
        <f>[1]!s_west_minnetprofit($A1320,YEAR($B$1)+1,$B$1,180)</f>
        <v>93397000000</v>
      </c>
      <c r="AE1320">
        <f>[1]!s_west_avgroe($A1320,YEAR($B$1),$B$1,180)</f>
        <v>7.8420000076293901</v>
      </c>
      <c r="AF1320">
        <f>IFERROR([1]!s_info_indexweight($A1320,$B$1,"000016.SH"),"")</f>
        <v>1.9730000000000001</v>
      </c>
      <c r="AG1320">
        <f>IFERROR([1]!s_info_indexweight($A1320,$B$1,"000300.SH"),"")</f>
        <v>0.68479999999999996</v>
      </c>
      <c r="AH1320">
        <f>IFERROR([1]!s_info_indexweight($A1320,$B$1,"000905.SH"),"")</f>
        <v>0</v>
      </c>
      <c r="AI1320">
        <f>IFERROR([1]!s_info_indexweight($A1320,$B$1,"000852.SH"),"")</f>
        <v>0</v>
      </c>
    </row>
    <row r="1321" spans="1:35">
      <c r="A1321" t="s">
        <v>1353</v>
      </c>
      <c r="B1321">
        <f>[1]!s_dq_close($A1321,$B$1,3)</f>
        <v>3.15</v>
      </c>
      <c r="C1321">
        <f>[1]!s_dq_volume($A1321,$B$1)</f>
        <v>120477200</v>
      </c>
      <c r="D1321">
        <f>[1]!s_dq_amount($A1321,$B$1)</f>
        <v>379983744</v>
      </c>
      <c r="E1321">
        <f>[1]!s_dq_turn($A1321,$B$1)</f>
        <v>2.1314959015342101</v>
      </c>
      <c r="F1321">
        <f>[1]!S_VAL_MV($A1321,$B$1)</f>
        <v>22313141550</v>
      </c>
      <c r="G1321">
        <f>[1]!s_val_ev($A1321,$B$1)</f>
        <v>20730772128.900002</v>
      </c>
      <c r="H1321">
        <f>[1]!s_val_ev1($A1321,$B$1)</f>
        <v>22128048148.900002</v>
      </c>
      <c r="I1321">
        <f>IFERROR([1]!s_mq_amount($A1321,$B$1),"")</f>
        <v>610750935</v>
      </c>
      <c r="J1321">
        <f>[1]!s_val_pe_ttm($A1321,$B$1)</f>
        <v>14.5152244567871</v>
      </c>
      <c r="K1321">
        <f>[1]!s_val_pb_lf($A1321,$B$1)</f>
        <v>0.77110773324966397</v>
      </c>
      <c r="L1321">
        <f>[1]!s_val_dividendyield2($A1321,$B$1)</f>
        <v>2.2222222222222201</v>
      </c>
      <c r="M1321">
        <f>[1]!s_val_evtoebitda($A1321,$B$1)</f>
        <v>4.7879550320680098</v>
      </c>
      <c r="N1321">
        <f>[1]!s_risk_betar24($A1321,$B$1)</f>
        <v>0.71539998054504395</v>
      </c>
      <c r="O1321">
        <f>[1]!s_profitnotice_changeratio($A1321,$B$1)</f>
        <v>0</v>
      </c>
      <c r="P1321">
        <f>IFERROR([1]!i_pq_pctchange($A1321,TEXT(DATE(YEAR($B$1),1,1),"yyyy-mm-dd"),$B$1),"")</f>
        <v>3.6184210526315699</v>
      </c>
      <c r="Q1321">
        <f>[1]!s_west_netprofit($A1321,YEAR($B$1),$B$1,180)</f>
        <v>1390507500</v>
      </c>
      <c r="R1321">
        <f>[1]!s_west_eps($A1321,YEAR($B$1),$B$1,180)</f>
        <v>0.19629999995231601</v>
      </c>
      <c r="S1321">
        <f>[1]!s_west_instnum_np($A1321,YEAR($B$1),$B$1,180)</f>
        <v>4</v>
      </c>
      <c r="T1321">
        <f>[1]!s_west_stdnetprofit($A1321,YEAR($B$1),$B$1,180)</f>
        <v>79095619</v>
      </c>
      <c r="U1321">
        <f>[1]!s_west_mediannetprofit($A1321,YEAR($B$1),$B$1,180)</f>
        <v>1374500000</v>
      </c>
      <c r="V1321">
        <f>[1]!s_west_maxnetprofit($A1321,YEAR($B$1),$B$1,180)</f>
        <v>1500000000</v>
      </c>
      <c r="W1321">
        <f>[1]!s_west_minnetprofit($A1321,YEAR($B$1),$B$1,180)</f>
        <v>1313030000</v>
      </c>
      <c r="X1321">
        <f>[1]!s_west_netprofit($A1321,YEAR($B$1)+1,$B$1,180)</f>
        <v>1505717500</v>
      </c>
      <c r="Y1321">
        <f>[1]!s_west_eps($A1321,YEAR($B$1)+1,$B$1,180)</f>
        <v>0.212599992752075</v>
      </c>
      <c r="Z1321">
        <f>[1]!s_west_instnum_np($A1321,YEAR($B$1)+1,$B$1,180)</f>
        <v>4</v>
      </c>
      <c r="AA1321">
        <f>[1]!s_west_stdnetprofit($A1321,YEAR($B$1)+1,$B$1,180)</f>
        <v>75310021</v>
      </c>
      <c r="AB1321">
        <f>[1]!s_west_mediannetprofit($A1321,YEAR($B$1)+1,$B$1,180)</f>
        <v>1501000000</v>
      </c>
      <c r="AC1321">
        <f>[1]!s_west_maxnetprofit($A1321,YEAR($B$1)+1,$B$1,180)</f>
        <v>1600000000</v>
      </c>
      <c r="AD1321">
        <f>[1]!s_west_minnetprofit($A1321,YEAR($B$1)+1,$B$1,180)</f>
        <v>1420870000</v>
      </c>
      <c r="AE1321">
        <f>[1]!s_west_avgroe($A1321,YEAR($B$1),$B$1,180)</f>
        <v>4.8125</v>
      </c>
      <c r="AF1321">
        <f>IFERROR([1]!s_info_indexweight($A1321,$B$1,"000016.SH"),"")</f>
        <v>0</v>
      </c>
      <c r="AG1321">
        <f>IFERROR([1]!s_info_indexweight($A1321,$B$1,"000300.SH"),"")</f>
        <v>0</v>
      </c>
      <c r="AH1321">
        <f>IFERROR([1]!s_info_indexweight($A1321,$B$1,"000905.SH"),"")</f>
        <v>9.9000000000000005E-2</v>
      </c>
      <c r="AI1321">
        <f>IFERROR([1]!s_info_indexweight($A1321,$B$1,"000852.SH"),"")</f>
        <v>0</v>
      </c>
    </row>
    <row r="1322" spans="1:35">
      <c r="A1322" t="s">
        <v>1354</v>
      </c>
      <c r="B1322">
        <f>[1]!s_dq_close($A1322,$B$1,3)</f>
        <v>57.71</v>
      </c>
      <c r="C1322">
        <f>[1]!s_dq_volume($A1322,$B$1)</f>
        <v>24977379</v>
      </c>
      <c r="D1322">
        <f>[1]!s_dq_amount($A1322,$B$1)</f>
        <v>1439956139</v>
      </c>
      <c r="E1322">
        <f>[1]!s_dq_turn($A1322,$B$1)</f>
        <v>1.1977034537000699</v>
      </c>
      <c r="F1322">
        <f>[1]!S_VAL_MV($A1322,$B$1)</f>
        <v>180029034286</v>
      </c>
      <c r="G1322">
        <f>[1]!s_val_ev($A1322,$B$1)</f>
        <v>163911884852.33301</v>
      </c>
      <c r="H1322">
        <f>[1]!s_val_ev1($A1322,$B$1)</f>
        <v>216077884852.33301</v>
      </c>
      <c r="I1322">
        <f>IFERROR([1]!s_mq_amount($A1322,$B$1),"")</f>
        <v>2704097830</v>
      </c>
      <c r="J1322">
        <f>[1]!s_val_pe_ttm($A1322,$B$1)</f>
        <v>4.87843894958496</v>
      </c>
      <c r="K1322">
        <f>[1]!s_val_pb_lf($A1322,$B$1)</f>
        <v>1.45705246925354</v>
      </c>
      <c r="L1322">
        <f>[1]!s_val_dividendyield2($A1322,$B$1)</f>
        <v>4.6092531623635402</v>
      </c>
      <c r="M1322">
        <f>[1]!s_val_evtoebitda($A1322,$B$1)</f>
        <v>0</v>
      </c>
      <c r="N1322">
        <f>[1]!s_risk_betar24($A1322,$B$1)</f>
        <v>2.0359001159668</v>
      </c>
      <c r="O1322">
        <f>[1]!s_profitnotice_changeratio($A1322,$B$1)</f>
        <v>0</v>
      </c>
      <c r="P1322">
        <f>IFERROR([1]!i_pq_pctchange($A1322,TEXT(DATE(YEAR($B$1),1,1),"yyyy-mm-dd"),$B$1),"")</f>
        <v>-17.2022955523673</v>
      </c>
      <c r="Q1322">
        <f>[1]!s_west_netprofit($A1322,YEAR($B$1),$B$1,180)</f>
        <v>36530218120</v>
      </c>
      <c r="R1322">
        <f>[1]!s_west_eps($A1322,YEAR($B$1),$B$1,180)</f>
        <v>11.706199645996101</v>
      </c>
      <c r="S1322">
        <f>[1]!s_west_instnum_np($A1322,YEAR($B$1),$B$1,180)</f>
        <v>20</v>
      </c>
      <c r="T1322">
        <f>[1]!s_west_stdnetprofit($A1322,YEAR($B$1),$B$1,180)</f>
        <v>3912692352</v>
      </c>
      <c r="U1322">
        <f>[1]!s_west_mediannetprofit($A1322,YEAR($B$1),$B$1,180)</f>
        <v>37671180000</v>
      </c>
      <c r="V1322">
        <f>[1]!s_west_maxnetprofit($A1322,YEAR($B$1),$B$1,180)</f>
        <v>42320000000</v>
      </c>
      <c r="W1322">
        <f>[1]!s_west_minnetprofit($A1322,YEAR($B$1),$B$1,180)</f>
        <v>28740000000</v>
      </c>
      <c r="X1322">
        <f>[1]!s_west_netprofit($A1322,YEAR($B$1)+1,$B$1,180)</f>
        <v>39575021933</v>
      </c>
      <c r="Y1322">
        <f>[1]!s_west_eps($A1322,YEAR($B$1)+1,$B$1,180)</f>
        <v>12.685000419616699</v>
      </c>
      <c r="Z1322">
        <f>[1]!s_west_instnum_np($A1322,YEAR($B$1)+1,$B$1,180)</f>
        <v>20</v>
      </c>
      <c r="AA1322">
        <f>[1]!s_west_stdnetprofit($A1322,YEAR($B$1)+1,$B$1,180)</f>
        <v>4069666398</v>
      </c>
      <c r="AB1322">
        <f>[1]!s_west_mediannetprofit($A1322,YEAR($B$1)+1,$B$1,180)</f>
        <v>40806250000</v>
      </c>
      <c r="AC1322">
        <f>[1]!s_west_maxnetprofit($A1322,YEAR($B$1)+1,$B$1,180)</f>
        <v>44743000000</v>
      </c>
      <c r="AD1322">
        <f>[1]!s_west_minnetprofit($A1322,YEAR($B$1)+1,$B$1,180)</f>
        <v>28640000000</v>
      </c>
      <c r="AE1322">
        <f>[1]!s_west_avgroe($A1322,YEAR($B$1),$B$1,180)</f>
        <v>29.286699295043899</v>
      </c>
      <c r="AF1322">
        <f>IFERROR([1]!s_info_indexweight($A1322,$B$1,"000016.SH"),"")</f>
        <v>0</v>
      </c>
      <c r="AG1322">
        <f>IFERROR([1]!s_info_indexweight($A1322,$B$1,"000300.SH"),"")</f>
        <v>0.18529999999999999</v>
      </c>
      <c r="AH1322">
        <f>IFERROR([1]!s_info_indexweight($A1322,$B$1,"000905.SH"),"")</f>
        <v>0</v>
      </c>
      <c r="AI1322">
        <f>IFERROR([1]!s_info_indexweight($A1322,$B$1,"000852.SH"),"")</f>
        <v>0</v>
      </c>
    </row>
    <row r="1323" spans="1:35">
      <c r="A1323" t="s">
        <v>1355</v>
      </c>
      <c r="B1323">
        <f>[1]!s_dq_close($A1323,$B$1,3)</f>
        <v>10.35</v>
      </c>
      <c r="C1323">
        <f>[1]!s_dq_volume($A1323,$B$1)</f>
        <v>83182397</v>
      </c>
      <c r="D1323">
        <f>[1]!s_dq_amount($A1323,$B$1)</f>
        <v>860043418</v>
      </c>
      <c r="E1323">
        <f>[1]!s_dq_turn($A1323,$B$1)</f>
        <v>1.18839501634186</v>
      </c>
      <c r="F1323">
        <f>[1]!S_VAL_MV($A1323,$B$1)</f>
        <v>72445424047.649994</v>
      </c>
      <c r="G1323">
        <f>[1]!s_val_ev($A1323,$B$1)</f>
        <v>72445424047.649994</v>
      </c>
      <c r="H1323">
        <f>[1]!s_val_ev1($A1323,$B$1)</f>
        <v>74289783047.649994</v>
      </c>
      <c r="I1323">
        <f>IFERROR([1]!s_mq_amount($A1323,$B$1),"")</f>
        <v>2310874299</v>
      </c>
      <c r="J1323">
        <f>[1]!s_val_pe_ttm($A1323,$B$1)</f>
        <v>112.241050720215</v>
      </c>
      <c r="K1323">
        <f>[1]!s_val_pb_lf($A1323,$B$1)</f>
        <v>2.4810254573821999</v>
      </c>
      <c r="L1323">
        <f>[1]!s_val_dividendyield2($A1323,$B$1)</f>
        <v>0.96618357487922701</v>
      </c>
      <c r="M1323">
        <f>[1]!s_val_evtoebitda($A1323,$B$1)</f>
        <v>107.46707459006301</v>
      </c>
      <c r="N1323">
        <f>[1]!s_risk_betar24($A1323,$B$1)</f>
        <v>1.2128000259399401</v>
      </c>
      <c r="O1323">
        <f>[1]!s_profitnotice_changeratio($A1323,$B$1)</f>
        <v>0</v>
      </c>
      <c r="P1323">
        <f>IFERROR([1]!i_pq_pctchange($A1323,TEXT(DATE(YEAR($B$1),1,1),"yyyy-mm-dd"),$B$1),"")</f>
        <v>-7.3410922112802099</v>
      </c>
      <c r="Q1323">
        <f>[1]!s_west_netprofit($A1323,YEAR($B$1),$B$1,180)</f>
        <v>379500000</v>
      </c>
      <c r="R1323">
        <f>[1]!s_west_eps($A1323,YEAR($B$1),$B$1,180)</f>
        <v>5.4200001060962698E-2</v>
      </c>
      <c r="S1323">
        <f>[1]!s_west_instnum_np($A1323,YEAR($B$1),$B$1,180)</f>
        <v>2</v>
      </c>
      <c r="T1323">
        <f>[1]!s_west_stdnetprofit($A1323,YEAR($B$1),$B$1,180)</f>
        <v>432042243</v>
      </c>
      <c r="U1323">
        <f>[1]!s_west_mediannetprofit($A1323,YEAR($B$1),$B$1,180)</f>
        <v>379500000</v>
      </c>
      <c r="V1323">
        <f>[1]!s_west_maxnetprofit($A1323,YEAR($B$1),$B$1,180)</f>
        <v>685000000</v>
      </c>
      <c r="W1323">
        <f>[1]!s_west_minnetprofit($A1323,YEAR($B$1),$B$1,180)</f>
        <v>74000000</v>
      </c>
      <c r="X1323">
        <f>[1]!s_west_netprofit($A1323,YEAR($B$1)+1,$B$1,180)</f>
        <v>498000000</v>
      </c>
      <c r="Y1323">
        <f>[1]!s_west_eps($A1323,YEAR($B$1)+1,$B$1,180)</f>
        <v>7.1099996566772503E-2</v>
      </c>
      <c r="Z1323">
        <f>[1]!s_west_instnum_np($A1323,YEAR($B$1)+1,$B$1,180)</f>
        <v>2</v>
      </c>
      <c r="AA1323">
        <f>[1]!s_west_stdnetprofit($A1323,YEAR($B$1)+1,$B$1,180)</f>
        <v>479418398</v>
      </c>
      <c r="AB1323">
        <f>[1]!s_west_mediannetprofit($A1323,YEAR($B$1)+1,$B$1,180)</f>
        <v>498000000</v>
      </c>
      <c r="AC1323">
        <f>[1]!s_west_maxnetprofit($A1323,YEAR($B$1)+1,$B$1,180)</f>
        <v>837000000</v>
      </c>
      <c r="AD1323">
        <f>[1]!s_west_minnetprofit($A1323,YEAR($B$1)+1,$B$1,180)</f>
        <v>159000000</v>
      </c>
      <c r="AE1323">
        <f>[1]!s_west_avgroe($A1323,YEAR($B$1),$B$1,180)</f>
        <v>1.29999995231628</v>
      </c>
      <c r="AF1323">
        <f>IFERROR([1]!s_info_indexweight($A1323,$B$1,"000016.SH"),"")</f>
        <v>0</v>
      </c>
      <c r="AG1323">
        <f>IFERROR([1]!s_info_indexweight($A1323,$B$1,"000300.SH"),"")</f>
        <v>0.1389</v>
      </c>
      <c r="AH1323">
        <f>IFERROR([1]!s_info_indexweight($A1323,$B$1,"000905.SH"),"")</f>
        <v>0</v>
      </c>
      <c r="AI1323">
        <f>IFERROR([1]!s_info_indexweight($A1323,$B$1,"000852.SH"),"")</f>
        <v>0</v>
      </c>
    </row>
    <row r="1324" spans="1:35">
      <c r="A1324" t="s">
        <v>1356</v>
      </c>
      <c r="B1324">
        <f>[1]!s_dq_close($A1324,$B$1,3)</f>
        <v>9.19</v>
      </c>
      <c r="C1324">
        <f>[1]!s_dq_volume($A1324,$B$1)</f>
        <v>22741762</v>
      </c>
      <c r="D1324">
        <f>[1]!s_dq_amount($A1324,$B$1)</f>
        <v>212451778</v>
      </c>
      <c r="E1324">
        <f>[1]!s_dq_turn($A1324,$B$1)</f>
        <v>1.3328807578891599</v>
      </c>
      <c r="F1324">
        <f>[1]!S_VAL_MV($A1324,$B$1)</f>
        <v>15838730581.48</v>
      </c>
      <c r="G1324">
        <f>[1]!s_val_ev($A1324,$B$1)</f>
        <v>15838730581.48</v>
      </c>
      <c r="H1324">
        <f>[1]!s_val_ev1($A1324,$B$1)</f>
        <v>18844200404.919998</v>
      </c>
      <c r="I1324">
        <f>IFERROR([1]!s_mq_amount($A1324,$B$1),"")</f>
        <v>421659530</v>
      </c>
      <c r="J1324">
        <f>[1]!s_val_pe_ttm($A1324,$B$1)</f>
        <v>22.889986038208001</v>
      </c>
      <c r="K1324">
        <f>[1]!s_val_pb_lf($A1324,$B$1)</f>
        <v>1.74138855934143</v>
      </c>
      <c r="L1324">
        <f>[1]!s_val_dividendyield2($A1324,$B$1)</f>
        <v>4.6789989118607203</v>
      </c>
      <c r="M1324">
        <f>[1]!s_val_evtoebitda($A1324,$B$1)</f>
        <v>6.5189246665943896</v>
      </c>
      <c r="N1324">
        <f>[1]!s_risk_betar24($A1324,$B$1)</f>
        <v>0.941999971866608</v>
      </c>
      <c r="O1324">
        <f>[1]!s_profitnotice_changeratio($A1324,$B$1)</f>
        <v>0</v>
      </c>
      <c r="P1324">
        <f>IFERROR([1]!i_pq_pctchange($A1324,TEXT(DATE(YEAR($B$1),1,1),"yyyy-mm-dd"),$B$1),"")</f>
        <v>-8.1918081918081906</v>
      </c>
      <c r="Q1324">
        <f>[1]!s_west_netprofit($A1324,YEAR($B$1),$B$1,180)</f>
        <v>979573333</v>
      </c>
      <c r="R1324">
        <f>[1]!s_west_eps($A1324,YEAR($B$1),$B$1,180)</f>
        <v>0.56840002536773704</v>
      </c>
      <c r="S1324">
        <f>[1]!s_west_instnum_np($A1324,YEAR($B$1),$B$1,180)</f>
        <v>6</v>
      </c>
      <c r="T1324">
        <f>[1]!s_west_stdnetprofit($A1324,YEAR($B$1),$B$1,180)</f>
        <v>178886262</v>
      </c>
      <c r="U1324">
        <f>[1]!s_west_mediannetprofit($A1324,YEAR($B$1),$B$1,180)</f>
        <v>882600000</v>
      </c>
      <c r="V1324">
        <f>[1]!s_west_maxnetprofit($A1324,YEAR($B$1),$B$1,180)</f>
        <v>1242900000</v>
      </c>
      <c r="W1324">
        <f>[1]!s_west_minnetprofit($A1324,YEAR($B$1),$B$1,180)</f>
        <v>840340000</v>
      </c>
      <c r="X1324">
        <f>[1]!s_west_netprofit($A1324,YEAR($B$1)+1,$B$1,180)</f>
        <v>1086250000</v>
      </c>
      <c r="Y1324">
        <f>[1]!s_west_eps($A1324,YEAR($B$1)+1,$B$1,180)</f>
        <v>0.63029998540878296</v>
      </c>
      <c r="Z1324">
        <f>[1]!s_west_instnum_np($A1324,YEAR($B$1)+1,$B$1,180)</f>
        <v>6</v>
      </c>
      <c r="AA1324">
        <f>[1]!s_west_stdnetprofit($A1324,YEAR($B$1)+1,$B$1,180)</f>
        <v>172171579</v>
      </c>
      <c r="AB1324">
        <f>[1]!s_west_mediannetprofit($A1324,YEAR($B$1)+1,$B$1,180)</f>
        <v>1000000000</v>
      </c>
      <c r="AC1324">
        <f>[1]!s_west_maxnetprofit($A1324,YEAR($B$1)+1,$B$1,180)</f>
        <v>1326500000</v>
      </c>
      <c r="AD1324">
        <f>[1]!s_west_minnetprofit($A1324,YEAR($B$1)+1,$B$1,180)</f>
        <v>933290000</v>
      </c>
      <c r="AE1324">
        <f>[1]!s_west_avgroe($A1324,YEAR($B$1),$B$1,180)</f>
        <v>10.036700248718301</v>
      </c>
      <c r="AF1324">
        <f>IFERROR([1]!s_info_indexweight($A1324,$B$1,"000016.SH"),"")</f>
        <v>0</v>
      </c>
      <c r="AG1324">
        <f>IFERROR([1]!s_info_indexweight($A1324,$B$1,"000300.SH"),"")</f>
        <v>0</v>
      </c>
      <c r="AH1324">
        <f>IFERROR([1]!s_info_indexweight($A1324,$B$1,"000905.SH"),"")</f>
        <v>0</v>
      </c>
      <c r="AI1324">
        <f>IFERROR([1]!s_info_indexweight($A1324,$B$1,"000852.SH"),"")</f>
        <v>7.0999999999999994E-2</v>
      </c>
    </row>
    <row r="1325" spans="1:35">
      <c r="A1325" t="s">
        <v>1357</v>
      </c>
      <c r="B1325">
        <f>[1]!s_dq_close($A1325,$B$1,3)</f>
        <v>4.04</v>
      </c>
      <c r="C1325">
        <f>[1]!s_dq_volume($A1325,$B$1)</f>
        <v>42642315</v>
      </c>
      <c r="D1325">
        <f>[1]!s_dq_amount($A1325,$B$1)</f>
        <v>173320363</v>
      </c>
      <c r="E1325">
        <f>[1]!s_dq_turn($A1325,$B$1)</f>
        <v>1.2368983707330199</v>
      </c>
      <c r="F1325">
        <f>[1]!S_VAL_MV($A1325,$B$1)</f>
        <v>18757254188</v>
      </c>
      <c r="G1325">
        <f>[1]!s_val_ev($A1325,$B$1)</f>
        <v>15758280399.152</v>
      </c>
      <c r="H1325">
        <f>[1]!s_val_ev1($A1325,$B$1)</f>
        <v>29282177732.212002</v>
      </c>
      <c r="I1325">
        <f>IFERROR([1]!s_mq_amount($A1325,$B$1),"")</f>
        <v>351791329</v>
      </c>
      <c r="J1325">
        <f>[1]!s_val_pe_ttm($A1325,$B$1)</f>
        <v>35.967433929443402</v>
      </c>
      <c r="K1325">
        <f>[1]!s_val_pb_lf($A1325,$B$1)</f>
        <v>1.28898000717163</v>
      </c>
      <c r="L1325">
        <f>[1]!s_val_dividendyield2($A1325,$B$1)</f>
        <v>0.61881188118811903</v>
      </c>
      <c r="M1325">
        <f>[1]!s_val_evtoebitda($A1325,$B$1)</f>
        <v>0</v>
      </c>
      <c r="N1325">
        <f>[1]!s_risk_betar24($A1325,$B$1)</f>
        <v>1.7108999490737899</v>
      </c>
      <c r="O1325">
        <f>[1]!s_profitnotice_changeratio($A1325,$B$1)</f>
        <v>0</v>
      </c>
      <c r="P1325">
        <f>IFERROR([1]!i_pq_pctchange($A1325,TEXT(DATE(YEAR($B$1),1,1),"yyyy-mm-dd"),$B$1),"")</f>
        <v>-6.0465116279069804</v>
      </c>
      <c r="Q1325">
        <f>[1]!s_west_netprofit($A1325,YEAR($B$1),$B$1,180)</f>
        <v>0</v>
      </c>
      <c r="R1325">
        <f>[1]!s_west_eps($A1325,YEAR($B$1),$B$1,180)</f>
        <v>0</v>
      </c>
      <c r="S1325">
        <f>[1]!s_west_instnum_np($A1325,YEAR($B$1),$B$1,180)</f>
        <v>0</v>
      </c>
      <c r="T1325">
        <f>[1]!s_west_stdnetprofit($A1325,YEAR($B$1),$B$1,180)</f>
        <v>0</v>
      </c>
      <c r="U1325">
        <f>[1]!s_west_mediannetprofit($A1325,YEAR($B$1),$B$1,180)</f>
        <v>0</v>
      </c>
      <c r="V1325">
        <f>[1]!s_west_maxnetprofit($A1325,YEAR($B$1),$B$1,180)</f>
        <v>0</v>
      </c>
      <c r="W1325">
        <f>[1]!s_west_minnetprofit($A1325,YEAR($B$1),$B$1,180)</f>
        <v>0</v>
      </c>
      <c r="X1325">
        <f>[1]!s_west_netprofit($A1325,YEAR($B$1)+1,$B$1,180)</f>
        <v>0</v>
      </c>
      <c r="Y1325">
        <f>[1]!s_west_eps($A1325,YEAR($B$1)+1,$B$1,180)</f>
        <v>0</v>
      </c>
      <c r="Z1325">
        <f>[1]!s_west_instnum_np($A1325,YEAR($B$1)+1,$B$1,180)</f>
        <v>0</v>
      </c>
      <c r="AA1325">
        <f>[1]!s_west_stdnetprofit($A1325,YEAR($B$1)+1,$B$1,180)</f>
        <v>0</v>
      </c>
      <c r="AB1325">
        <f>[1]!s_west_mediannetprofit($A1325,YEAR($B$1)+1,$B$1,180)</f>
        <v>0</v>
      </c>
      <c r="AC1325">
        <f>[1]!s_west_maxnetprofit($A1325,YEAR($B$1)+1,$B$1,180)</f>
        <v>0</v>
      </c>
      <c r="AD1325">
        <f>[1]!s_west_minnetprofit($A1325,YEAR($B$1)+1,$B$1,180)</f>
        <v>0</v>
      </c>
      <c r="AE1325">
        <f>[1]!s_west_avgroe($A1325,YEAR($B$1),$B$1,180)</f>
        <v>0</v>
      </c>
      <c r="AF1325">
        <f>IFERROR([1]!s_info_indexweight($A1325,$B$1,"000016.SH"),"")</f>
        <v>0</v>
      </c>
      <c r="AG1325">
        <f>IFERROR([1]!s_info_indexweight($A1325,$B$1,"000300.SH"),"")</f>
        <v>0</v>
      </c>
      <c r="AH1325">
        <f>IFERROR([1]!s_info_indexweight($A1325,$B$1,"000905.SH"),"")</f>
        <v>0</v>
      </c>
      <c r="AI1325">
        <f>IFERROR([1]!s_info_indexweight($A1325,$B$1,"000852.SH"),"")</f>
        <v>0.12</v>
      </c>
    </row>
    <row r="1326" spans="1:35">
      <c r="A1326" t="s">
        <v>1358</v>
      </c>
      <c r="B1326">
        <f>[1]!s_dq_close($A1326,$B$1,3)</f>
        <v>5.81</v>
      </c>
      <c r="C1326">
        <f>[1]!s_dq_volume($A1326,$B$1)</f>
        <v>75062400</v>
      </c>
      <c r="D1326">
        <f>[1]!s_dq_amount($A1326,$B$1)</f>
        <v>434171317</v>
      </c>
      <c r="E1326">
        <f>[1]!s_dq_turn($A1326,$B$1)</f>
        <v>0.86918145481930997</v>
      </c>
      <c r="F1326">
        <f>[1]!S_VAL_MV($A1326,$B$1)</f>
        <v>50175086178.139999</v>
      </c>
      <c r="G1326">
        <f>[1]!s_val_ev($A1326,$B$1)</f>
        <v>50175086178.139999</v>
      </c>
      <c r="H1326">
        <f>[1]!s_val_ev1($A1326,$B$1)</f>
        <v>145988658905.84</v>
      </c>
      <c r="I1326">
        <f>IFERROR([1]!s_mq_amount($A1326,$B$1),"")</f>
        <v>752398870</v>
      </c>
      <c r="J1326">
        <f>[1]!s_val_pe_ttm($A1326,$B$1)</f>
        <v>15.9807796478271</v>
      </c>
      <c r="K1326">
        <f>[1]!s_val_pb_lf($A1326,$B$1)</f>
        <v>0.88589507341384899</v>
      </c>
      <c r="L1326">
        <f>[1]!s_val_dividendyield2($A1326,$B$1)</f>
        <v>2.5817555938037899</v>
      </c>
      <c r="M1326">
        <f>[1]!s_val_evtoebitda($A1326,$B$1)</f>
        <v>0</v>
      </c>
      <c r="N1326">
        <f>[1]!s_risk_betar24($A1326,$B$1)</f>
        <v>1.53629994392395</v>
      </c>
      <c r="O1326">
        <f>[1]!s_profitnotice_changeratio($A1326,$B$1)</f>
        <v>0</v>
      </c>
      <c r="P1326">
        <f>IFERROR([1]!i_pq_pctchange($A1326,TEXT(DATE(YEAR($B$1),1,1),"yyyy-mm-dd"),$B$1),"")</f>
        <v>-21.698113207547198</v>
      </c>
      <c r="Q1326">
        <f>[1]!s_west_netprofit($A1326,YEAR($B$1),$B$1,180)</f>
        <v>3532909091</v>
      </c>
      <c r="R1326">
        <f>[1]!s_west_eps($A1326,YEAR($B$1),$B$1,180)</f>
        <v>0.40909999608993503</v>
      </c>
      <c r="S1326">
        <f>[1]!s_west_instnum_np($A1326,YEAR($B$1),$B$1,180)</f>
        <v>11</v>
      </c>
      <c r="T1326">
        <f>[1]!s_west_stdnetprofit($A1326,YEAR($B$1),$B$1,180)</f>
        <v>686483861</v>
      </c>
      <c r="U1326">
        <f>[1]!s_west_mediannetprofit($A1326,YEAR($B$1),$B$1,180)</f>
        <v>3303000000</v>
      </c>
      <c r="V1326">
        <f>[1]!s_west_maxnetprofit($A1326,YEAR($B$1),$B$1,180)</f>
        <v>5502000000</v>
      </c>
      <c r="W1326">
        <f>[1]!s_west_minnetprofit($A1326,YEAR($B$1),$B$1,180)</f>
        <v>2914000000</v>
      </c>
      <c r="X1326">
        <f>[1]!s_west_netprofit($A1326,YEAR($B$1)+1,$B$1,180)</f>
        <v>3966000000</v>
      </c>
      <c r="Y1326">
        <f>[1]!s_west_eps($A1326,YEAR($B$1)+1,$B$1,180)</f>
        <v>0.45919999480247498</v>
      </c>
      <c r="Z1326">
        <f>[1]!s_west_instnum_np($A1326,YEAR($B$1)+1,$B$1,180)</f>
        <v>11</v>
      </c>
      <c r="AA1326">
        <f>[1]!s_west_stdnetprofit($A1326,YEAR($B$1)+1,$B$1,180)</f>
        <v>823895624</v>
      </c>
      <c r="AB1326">
        <f>[1]!s_west_mediannetprofit($A1326,YEAR($B$1)+1,$B$1,180)</f>
        <v>3744000000</v>
      </c>
      <c r="AC1326">
        <f>[1]!s_west_maxnetprofit($A1326,YEAR($B$1)+1,$B$1,180)</f>
        <v>6289000000</v>
      </c>
      <c r="AD1326">
        <f>[1]!s_west_minnetprofit($A1326,YEAR($B$1)+1,$B$1,180)</f>
        <v>3133000000</v>
      </c>
      <c r="AE1326">
        <f>[1]!s_west_avgroe($A1326,YEAR($B$1),$B$1,180)</f>
        <v>5.7699999809265101</v>
      </c>
      <c r="AF1326">
        <f>IFERROR([1]!s_info_indexweight($A1326,$B$1,"000016.SH"),"")</f>
        <v>0</v>
      </c>
      <c r="AG1326">
        <f>IFERROR([1]!s_info_indexweight($A1326,$B$1,"000300.SH"),"")</f>
        <v>0.1507</v>
      </c>
      <c r="AH1326">
        <f>IFERROR([1]!s_info_indexweight($A1326,$B$1,"000905.SH"),"")</f>
        <v>0</v>
      </c>
      <c r="AI1326">
        <f>IFERROR([1]!s_info_indexweight($A1326,$B$1,"000852.SH"),"")</f>
        <v>0</v>
      </c>
    </row>
    <row r="1327" spans="1:35">
      <c r="A1327" t="s">
        <v>1359</v>
      </c>
      <c r="B1327">
        <f>[1]!s_dq_close($A1327,$B$1,3)</f>
        <v>4.79</v>
      </c>
      <c r="C1327">
        <f>[1]!s_dq_volume($A1327,$B$1)</f>
        <v>102417723</v>
      </c>
      <c r="D1327">
        <f>[1]!s_dq_amount($A1327,$B$1)</f>
        <v>490800581</v>
      </c>
      <c r="E1327">
        <f>[1]!s_dq_turn($A1327,$B$1)</f>
        <v>0.50011506200686495</v>
      </c>
      <c r="F1327">
        <f>[1]!S_VAL_MV($A1327,$B$1)</f>
        <v>118247003039.91</v>
      </c>
      <c r="G1327">
        <f>[1]!s_val_ev($A1327,$B$1)</f>
        <v>111490468196.96201</v>
      </c>
      <c r="H1327">
        <f>[1]!s_val_ev1($A1327,$B$1)</f>
        <v>738519397196.96204</v>
      </c>
      <c r="I1327">
        <f>IFERROR([1]!s_mq_amount($A1327,$B$1),"")</f>
        <v>958420684</v>
      </c>
      <c r="J1327">
        <f>[1]!s_val_pe_ttm($A1327,$B$1)</f>
        <v>5.5709872245788601</v>
      </c>
      <c r="K1327">
        <f>[1]!s_val_pb_lf($A1327,$B$1)</f>
        <v>0.367804706096649</v>
      </c>
      <c r="L1327">
        <f>[1]!s_val_dividendyield2($A1327,$B$1)</f>
        <v>5.4371892246962403</v>
      </c>
      <c r="M1327">
        <f>[1]!s_val_evtoebitda($A1327,$B$1)</f>
        <v>9.1909724638419394</v>
      </c>
      <c r="N1327">
        <f>[1]!s_risk_betar24($A1327,$B$1)</f>
        <v>0.87629997730255105</v>
      </c>
      <c r="O1327">
        <f>[1]!s_profitnotice_changeratio($A1327,$B$1)</f>
        <v>0</v>
      </c>
      <c r="P1327">
        <f>IFERROR([1]!i_pq_pctchange($A1327,TEXT(DATE(YEAR($B$1),1,1),"yyyy-mm-dd"),$B$1),"")</f>
        <v>-11.460258780037</v>
      </c>
      <c r="Q1327">
        <f>[1]!s_west_netprofit($A1327,YEAR($B$1),$B$1,180)</f>
        <v>22547327500</v>
      </c>
      <c r="R1327">
        <f>[1]!s_west_eps($A1327,YEAR($B$1),$B$1,180)</f>
        <v>0.91339999437332198</v>
      </c>
      <c r="S1327">
        <f>[1]!s_west_instnum_np($A1327,YEAR($B$1),$B$1,180)</f>
        <v>16</v>
      </c>
      <c r="T1327">
        <f>[1]!s_west_stdnetprofit($A1327,YEAR($B$1),$B$1,180)</f>
        <v>1376000510</v>
      </c>
      <c r="U1327">
        <f>[1]!s_west_mediannetprofit($A1327,YEAR($B$1),$B$1,180)</f>
        <v>22664500000</v>
      </c>
      <c r="V1327">
        <f>[1]!s_west_maxnetprofit($A1327,YEAR($B$1),$B$1,180)</f>
        <v>25297000000</v>
      </c>
      <c r="W1327">
        <f>[1]!s_west_minnetprofit($A1327,YEAR($B$1),$B$1,180)</f>
        <v>20462000000</v>
      </c>
      <c r="X1327">
        <f>[1]!s_west_netprofit($A1327,YEAR($B$1)+1,$B$1,180)</f>
        <v>22673652500</v>
      </c>
      <c r="Y1327">
        <f>[1]!s_west_eps($A1327,YEAR($B$1)+1,$B$1,180)</f>
        <v>0.91850000619888295</v>
      </c>
      <c r="Z1327">
        <f>[1]!s_west_instnum_np($A1327,YEAR($B$1)+1,$B$1,180)</f>
        <v>16</v>
      </c>
      <c r="AA1327">
        <f>[1]!s_west_stdnetprofit($A1327,YEAR($B$1)+1,$B$1,180)</f>
        <v>1792490663</v>
      </c>
      <c r="AB1327">
        <f>[1]!s_west_mediannetprofit($A1327,YEAR($B$1)+1,$B$1,180)</f>
        <v>22739500000</v>
      </c>
      <c r="AC1327">
        <f>[1]!s_west_maxnetprofit($A1327,YEAR($B$1)+1,$B$1,180)</f>
        <v>26621000000</v>
      </c>
      <c r="AD1327">
        <f>[1]!s_west_minnetprofit($A1327,YEAR($B$1)+1,$B$1,180)</f>
        <v>19485000000</v>
      </c>
      <c r="AE1327">
        <f>[1]!s_west_avgroe($A1327,YEAR($B$1),$B$1,180)</f>
        <v>5.8668999671936</v>
      </c>
      <c r="AF1327">
        <f>IFERROR([1]!s_info_indexweight($A1327,$B$1,"000016.SH"),"")</f>
        <v>0</v>
      </c>
      <c r="AG1327">
        <f>IFERROR([1]!s_info_indexweight($A1327,$B$1,"000300.SH"),"")</f>
        <v>0.18659999999999999</v>
      </c>
      <c r="AH1327">
        <f>IFERROR([1]!s_info_indexweight($A1327,$B$1,"000905.SH"),"")</f>
        <v>0</v>
      </c>
      <c r="AI1327">
        <f>IFERROR([1]!s_info_indexweight($A1327,$B$1,"000852.SH"),"")</f>
        <v>0</v>
      </c>
    </row>
    <row r="1328" spans="1:35">
      <c r="A1328" t="s">
        <v>1360</v>
      </c>
      <c r="B1328">
        <f>[1]!s_dq_close($A1328,$B$1,3)</f>
        <v>7.34</v>
      </c>
      <c r="C1328">
        <f>[1]!s_dq_volume($A1328,$B$1)</f>
        <v>316427136</v>
      </c>
      <c r="D1328">
        <f>[1]!s_dq_amount($A1328,$B$1)</f>
        <v>2326193349</v>
      </c>
      <c r="E1328">
        <f>[1]!s_dq_turn($A1328,$B$1)</f>
        <v>0.11736379929534101</v>
      </c>
      <c r="F1328">
        <f>[1]!S_VAL_MV($A1328,$B$1)</f>
        <v>2616021927033.2598</v>
      </c>
      <c r="G1328">
        <f>[1]!s_val_ev($A1328,$B$1)</f>
        <v>2492415403604</v>
      </c>
      <c r="H1328">
        <f>[1]!s_val_ev1($A1328,$B$1)</f>
        <v>49712003403604</v>
      </c>
      <c r="I1328">
        <f>IFERROR([1]!s_mq_amount($A1328,$B$1),"")</f>
        <v>4798836178</v>
      </c>
      <c r="J1328">
        <f>[1]!s_val_pe_ttm($A1328,$B$1)</f>
        <v>7.0446829795837402</v>
      </c>
      <c r="K1328">
        <f>[1]!s_val_pb_lf($A1328,$B$1)</f>
        <v>0.67379188537597701</v>
      </c>
      <c r="L1328">
        <f>[1]!s_val_dividendyield2($A1328,$B$1)</f>
        <v>4.2275204359672998</v>
      </c>
      <c r="M1328">
        <f>[1]!s_val_evtoebitda($A1328,$B$1)</f>
        <v>0</v>
      </c>
      <c r="N1328">
        <f>[1]!s_risk_betar24($A1328,$B$1)</f>
        <v>-0.235499992966652</v>
      </c>
      <c r="O1328">
        <f>[1]!s_profitnotice_changeratio($A1328,$B$1)</f>
        <v>0</v>
      </c>
      <c r="P1328">
        <f>IFERROR([1]!i_pq_pctchange($A1328,TEXT(DATE(YEAR($B$1),1,1),"yyyy-mm-dd"),$B$1),"")</f>
        <v>-5.2875278445304499</v>
      </c>
      <c r="Q1328">
        <f>[1]!s_west_netprofit($A1328,YEAR($B$1),$B$1,180)</f>
        <v>375840208750</v>
      </c>
      <c r="R1328">
        <f>[1]!s_west_eps($A1328,YEAR($B$1),$B$1,180)</f>
        <v>1.05449998378754</v>
      </c>
      <c r="S1328">
        <f>[1]!s_west_instnum_np($A1328,YEAR($B$1),$B$1,180)</f>
        <v>8</v>
      </c>
      <c r="T1328">
        <f>[1]!s_west_stdnetprofit($A1328,YEAR($B$1),$B$1,180)</f>
        <v>2814833268</v>
      </c>
      <c r="U1328">
        <f>[1]!s_west_mediannetprofit($A1328,YEAR($B$1),$B$1,180)</f>
        <v>376102000000</v>
      </c>
      <c r="V1328">
        <f>[1]!s_west_maxnetprofit($A1328,YEAR($B$1),$B$1,180)</f>
        <v>380432000000</v>
      </c>
      <c r="W1328">
        <f>[1]!s_west_minnetprofit($A1328,YEAR($B$1),$B$1,180)</f>
        <v>371900000000</v>
      </c>
      <c r="X1328">
        <f>[1]!s_west_netprofit($A1328,YEAR($B$1)+1,$B$1,180)</f>
        <v>387120748571</v>
      </c>
      <c r="Y1328">
        <f>[1]!s_west_eps($A1328,YEAR($B$1)+1,$B$1,180)</f>
        <v>1.0861999988555899</v>
      </c>
      <c r="Z1328">
        <f>[1]!s_west_instnum_np($A1328,YEAR($B$1)+1,$B$1,180)</f>
        <v>7</v>
      </c>
      <c r="AA1328">
        <f>[1]!s_west_stdnetprofit($A1328,YEAR($B$1)+1,$B$1,180)</f>
        <v>6133749322</v>
      </c>
      <c r="AB1328">
        <f>[1]!s_west_mediannetprofit($A1328,YEAR($B$1)+1,$B$1,180)</f>
        <v>387587000000</v>
      </c>
      <c r="AC1328">
        <f>[1]!s_west_maxnetprofit($A1328,YEAR($B$1)+1,$B$1,180)</f>
        <v>397057000000</v>
      </c>
      <c r="AD1328">
        <f>[1]!s_west_minnetprofit($A1328,YEAR($B$1)+1,$B$1,180)</f>
        <v>377600000000</v>
      </c>
      <c r="AE1328">
        <f>[1]!s_west_avgroe($A1328,YEAR($B$1),$B$1,180)</f>
        <v>9.0699996948242205</v>
      </c>
      <c r="AF1328">
        <f>IFERROR([1]!s_info_indexweight($A1328,$B$1,"000016.SH"),"")</f>
        <v>2.5939999999999999</v>
      </c>
      <c r="AG1328">
        <f>IFERROR([1]!s_info_indexweight($A1328,$B$1,"000300.SH"),"")</f>
        <v>0.89300000000000002</v>
      </c>
      <c r="AH1328">
        <f>IFERROR([1]!s_info_indexweight($A1328,$B$1,"000905.SH"),"")</f>
        <v>0</v>
      </c>
      <c r="AI1328">
        <f>IFERROR([1]!s_info_indexweight($A1328,$B$1,"000852.SH"),"")</f>
        <v>0</v>
      </c>
    </row>
    <row r="1329" spans="1:35">
      <c r="A1329" t="s">
        <v>1361</v>
      </c>
      <c r="B1329">
        <f>[1]!s_dq_close($A1329,$B$1,3)</f>
        <v>3.85</v>
      </c>
      <c r="C1329">
        <f>[1]!s_dq_volume($A1329,$B$1)</f>
        <v>127301477</v>
      </c>
      <c r="D1329">
        <f>[1]!s_dq_amount($A1329,$B$1)</f>
        <v>487337654</v>
      </c>
      <c r="E1329">
        <f>[1]!s_dq_turn($A1329,$B$1)</f>
        <v>1.7647534578123301</v>
      </c>
      <c r="F1329">
        <f>[1]!S_VAL_MV($A1329,$B$1)</f>
        <v>27772190176.5</v>
      </c>
      <c r="G1329">
        <f>[1]!s_val_ev($A1329,$B$1)</f>
        <v>27772190176.5</v>
      </c>
      <c r="H1329">
        <f>[1]!s_val_ev1($A1329,$B$1)</f>
        <v>28685430313.889999</v>
      </c>
      <c r="I1329">
        <f>IFERROR([1]!s_mq_amount($A1329,$B$1),"")</f>
        <v>1053567213</v>
      </c>
      <c r="J1329">
        <f>[1]!s_val_pe_ttm($A1329,$B$1)</f>
        <v>57.919944763183601</v>
      </c>
      <c r="K1329">
        <f>[1]!s_val_pb_lf($A1329,$B$1)</f>
        <v>1.8667292594909699</v>
      </c>
      <c r="L1329">
        <f>[1]!s_val_dividendyield2($A1329,$B$1)</f>
        <v>0</v>
      </c>
      <c r="M1329">
        <f>[1]!s_val_evtoebitda($A1329,$B$1)</f>
        <v>20.375393126374501</v>
      </c>
      <c r="N1329">
        <f>[1]!s_risk_betar24($A1329,$B$1)</f>
        <v>1.21860003471375</v>
      </c>
      <c r="O1329">
        <f>[1]!s_profitnotice_changeratio($A1329,$B$1)</f>
        <v>0</v>
      </c>
      <c r="P1329">
        <f>IFERROR([1]!i_pq_pctchange($A1329,TEXT(DATE(YEAR($B$1),1,1),"yyyy-mm-dd"),$B$1),"")</f>
        <v>-19.4560669456067</v>
      </c>
      <c r="Q1329">
        <f>[1]!s_west_netprofit($A1329,YEAR($B$1),$B$1,180)</f>
        <v>630000000</v>
      </c>
      <c r="R1329">
        <f>[1]!s_west_eps($A1329,YEAR($B$1),$B$1,180)</f>
        <v>8.7300002574920696E-2</v>
      </c>
      <c r="S1329">
        <f>[1]!s_west_instnum_np($A1329,YEAR($B$1),$B$1,180)</f>
        <v>1</v>
      </c>
      <c r="T1329">
        <f>[1]!s_west_stdnetprofit($A1329,YEAR($B$1),$B$1,180)</f>
        <v>0</v>
      </c>
      <c r="U1329">
        <f>[1]!s_west_mediannetprofit($A1329,YEAR($B$1),$B$1,180)</f>
        <v>630000000</v>
      </c>
      <c r="V1329">
        <f>[1]!s_west_maxnetprofit($A1329,YEAR($B$1),$B$1,180)</f>
        <v>630000000</v>
      </c>
      <c r="W1329">
        <f>[1]!s_west_minnetprofit($A1329,YEAR($B$1),$B$1,180)</f>
        <v>630000000</v>
      </c>
      <c r="X1329">
        <f>[1]!s_west_netprofit($A1329,YEAR($B$1)+1,$B$1,180)</f>
        <v>720000000</v>
      </c>
      <c r="Y1329">
        <f>[1]!s_west_eps($A1329,YEAR($B$1)+1,$B$1,180)</f>
        <v>9.9799998104572296E-2</v>
      </c>
      <c r="Z1329">
        <f>[1]!s_west_instnum_np($A1329,YEAR($B$1)+1,$B$1,180)</f>
        <v>1</v>
      </c>
      <c r="AA1329">
        <f>[1]!s_west_stdnetprofit($A1329,YEAR($B$1)+1,$B$1,180)</f>
        <v>0</v>
      </c>
      <c r="AB1329">
        <f>[1]!s_west_mediannetprofit($A1329,YEAR($B$1)+1,$B$1,180)</f>
        <v>720000000</v>
      </c>
      <c r="AC1329">
        <f>[1]!s_west_maxnetprofit($A1329,YEAR($B$1)+1,$B$1,180)</f>
        <v>720000000</v>
      </c>
      <c r="AD1329">
        <f>[1]!s_west_minnetprofit($A1329,YEAR($B$1)+1,$B$1,180)</f>
        <v>720000000</v>
      </c>
      <c r="AE1329">
        <f>[1]!s_west_avgroe($A1329,YEAR($B$1),$B$1,180)</f>
        <v>4.1999998092651403</v>
      </c>
      <c r="AF1329">
        <f>IFERROR([1]!s_info_indexweight($A1329,$B$1,"000016.SH"),"")</f>
        <v>0</v>
      </c>
      <c r="AG1329">
        <f>IFERROR([1]!s_info_indexweight($A1329,$B$1,"000300.SH"),"")</f>
        <v>0</v>
      </c>
      <c r="AH1329">
        <f>IFERROR([1]!s_info_indexweight($A1329,$B$1,"000905.SH"),"")</f>
        <v>0.105</v>
      </c>
      <c r="AI1329">
        <f>IFERROR([1]!s_info_indexweight($A1329,$B$1,"000852.SH"),"")</f>
        <v>0</v>
      </c>
    </row>
    <row r="1330" spans="1:35">
      <c r="A1330" t="s">
        <v>1362</v>
      </c>
      <c r="B1330">
        <f>[1]!s_dq_close($A1330,$B$1,3)</f>
        <v>8.84</v>
      </c>
      <c r="C1330">
        <f>[1]!s_dq_volume($A1330,$B$1)</f>
        <v>25727619</v>
      </c>
      <c r="D1330">
        <f>[1]!s_dq_amount($A1330,$B$1)</f>
        <v>227624332</v>
      </c>
      <c r="E1330">
        <f>[1]!s_dq_turn($A1330,$B$1)</f>
        <v>0.587793627007139</v>
      </c>
      <c r="F1330">
        <f>[1]!S_VAL_MV($A1330,$B$1)</f>
        <v>50216440405.040001</v>
      </c>
      <c r="G1330">
        <f>[1]!s_val_ev($A1330,$B$1)</f>
        <v>47878512509.087997</v>
      </c>
      <c r="H1330">
        <f>[1]!s_val_ev1($A1330,$B$1)</f>
        <v>123619511564.478</v>
      </c>
      <c r="I1330">
        <f>IFERROR([1]!s_mq_amount($A1330,$B$1),"")</f>
        <v>547523095</v>
      </c>
      <c r="J1330">
        <f>[1]!s_val_pe_ttm($A1330,$B$1)</f>
        <v>23.5810241699219</v>
      </c>
      <c r="K1330">
        <f>[1]!s_val_pb_lf($A1330,$B$1)</f>
        <v>0.93876814842224099</v>
      </c>
      <c r="L1330">
        <f>[1]!s_val_dividendyield2($A1330,$B$1)</f>
        <v>0.63348416289592802</v>
      </c>
      <c r="M1330">
        <f>[1]!s_val_evtoebitda($A1330,$B$1)</f>
        <v>0</v>
      </c>
      <c r="N1330">
        <f>[1]!s_risk_betar24($A1330,$B$1)</f>
        <v>1.7424999475479099</v>
      </c>
      <c r="O1330">
        <f>[1]!s_profitnotice_changeratio($A1330,$B$1)</f>
        <v>0</v>
      </c>
      <c r="P1330">
        <f>IFERROR([1]!i_pq_pctchange($A1330,TEXT(DATE(YEAR($B$1),1,1),"yyyy-mm-dd"),$B$1),"")</f>
        <v>-13.0776794493609</v>
      </c>
      <c r="Q1330">
        <f>[1]!s_west_netprofit($A1330,YEAR($B$1),$B$1,180)</f>
        <v>2231110000</v>
      </c>
      <c r="R1330">
        <f>[1]!s_west_eps($A1330,YEAR($B$1),$B$1,180)</f>
        <v>0.39269998669624301</v>
      </c>
      <c r="S1330">
        <f>[1]!s_west_instnum_np($A1330,YEAR($B$1),$B$1,180)</f>
        <v>8</v>
      </c>
      <c r="T1330">
        <f>[1]!s_west_stdnetprofit($A1330,YEAR($B$1),$B$1,180)</f>
        <v>88410631</v>
      </c>
      <c r="U1330">
        <f>[1]!s_west_mediannetprofit($A1330,YEAR($B$1),$B$1,180)</f>
        <v>2231000000</v>
      </c>
      <c r="V1330">
        <f>[1]!s_west_maxnetprofit($A1330,YEAR($B$1),$B$1,180)</f>
        <v>2380000000</v>
      </c>
      <c r="W1330">
        <f>[1]!s_west_minnetprofit($A1330,YEAR($B$1),$B$1,180)</f>
        <v>2067000000</v>
      </c>
      <c r="X1330">
        <f>[1]!s_west_netprofit($A1330,YEAR($B$1)+1,$B$1,180)</f>
        <v>2487445000</v>
      </c>
      <c r="Y1330">
        <f>[1]!s_west_eps($A1330,YEAR($B$1)+1,$B$1,180)</f>
        <v>0.43790000677108798</v>
      </c>
      <c r="Z1330">
        <f>[1]!s_west_instnum_np($A1330,YEAR($B$1)+1,$B$1,180)</f>
        <v>8</v>
      </c>
      <c r="AA1330">
        <f>[1]!s_west_stdnetprofit($A1330,YEAR($B$1)+1,$B$1,180)</f>
        <v>107409051</v>
      </c>
      <c r="AB1330">
        <f>[1]!s_west_mediannetprofit($A1330,YEAR($B$1)+1,$B$1,180)</f>
        <v>2463780000</v>
      </c>
      <c r="AC1330">
        <f>[1]!s_west_maxnetprofit($A1330,YEAR($B$1)+1,$B$1,180)</f>
        <v>2703000000</v>
      </c>
      <c r="AD1330">
        <f>[1]!s_west_minnetprofit($A1330,YEAR($B$1)+1,$B$1,180)</f>
        <v>2387000000</v>
      </c>
      <c r="AE1330">
        <f>[1]!s_west_avgroe($A1330,YEAR($B$1),$B$1,180)</f>
        <v>4.20170021057129</v>
      </c>
      <c r="AF1330">
        <f>IFERROR([1]!s_info_indexweight($A1330,$B$1,"000016.SH"),"")</f>
        <v>0</v>
      </c>
      <c r="AG1330">
        <f>IFERROR([1]!s_info_indexweight($A1330,$B$1,"000300.SH"),"")</f>
        <v>5.2699999999999997E-2</v>
      </c>
      <c r="AH1330">
        <f>IFERROR([1]!s_info_indexweight($A1330,$B$1,"000905.SH"),"")</f>
        <v>0</v>
      </c>
      <c r="AI1330">
        <f>IFERROR([1]!s_info_indexweight($A1330,$B$1,"000852.SH"),"")</f>
        <v>0</v>
      </c>
    </row>
    <row r="1331" spans="1:35">
      <c r="A1331" t="s">
        <v>1363</v>
      </c>
      <c r="B1331">
        <f>[1]!s_dq_close($A1331,$B$1,3)</f>
        <v>4.22</v>
      </c>
      <c r="C1331">
        <f>[1]!s_dq_volume($A1331,$B$1)</f>
        <v>14749740</v>
      </c>
      <c r="D1331">
        <f>[1]!s_dq_amount($A1331,$B$1)</f>
        <v>62655685</v>
      </c>
      <c r="E1331">
        <f>[1]!s_dq_turn($A1331,$B$1)</f>
        <v>0.93175825341609797</v>
      </c>
      <c r="F1331">
        <f>[1]!S_VAL_MV($A1331,$B$1)</f>
        <v>6706912401.6999998</v>
      </c>
      <c r="G1331">
        <f>[1]!s_val_ev($A1331,$B$1)</f>
        <v>6706912401.6999998</v>
      </c>
      <c r="H1331">
        <f>[1]!s_val_ev1($A1331,$B$1)</f>
        <v>12578629136.809999</v>
      </c>
      <c r="I1331">
        <f>IFERROR([1]!s_mq_amount($A1331,$B$1),"")</f>
        <v>139290191</v>
      </c>
      <c r="J1331">
        <f>[1]!s_val_pe_ttm($A1331,$B$1)</f>
        <v>29.775331497192401</v>
      </c>
      <c r="K1331">
        <f>[1]!s_val_pb_lf($A1331,$B$1)</f>
        <v>1.0927766561508201</v>
      </c>
      <c r="L1331">
        <f>[1]!s_val_dividendyield2($A1331,$B$1)</f>
        <v>0</v>
      </c>
      <c r="M1331">
        <f>[1]!s_val_evtoebitda($A1331,$B$1)</f>
        <v>11.613267392154</v>
      </c>
      <c r="N1331">
        <f>[1]!s_risk_betar24($A1331,$B$1)</f>
        <v>1.18229997158051</v>
      </c>
      <c r="O1331">
        <f>[1]!s_profitnotice_changeratio($A1331,$B$1)</f>
        <v>0</v>
      </c>
      <c r="P1331">
        <f>IFERROR([1]!i_pq_pctchange($A1331,TEXT(DATE(YEAR($B$1),1,1),"yyyy-mm-dd"),$B$1),"")</f>
        <v>-12.448132780083</v>
      </c>
      <c r="Q1331">
        <f>[1]!s_west_netprofit($A1331,YEAR($B$1),$B$1,180)</f>
        <v>376000000</v>
      </c>
      <c r="R1331">
        <f>[1]!s_west_eps($A1331,YEAR($B$1),$B$1,180)</f>
        <v>0.236599996685982</v>
      </c>
      <c r="S1331">
        <f>[1]!s_west_instnum_np($A1331,YEAR($B$1),$B$1,180)</f>
        <v>3</v>
      </c>
      <c r="T1331">
        <f>[1]!s_west_stdnetprofit($A1331,YEAR($B$1),$B$1,180)</f>
        <v>16093477</v>
      </c>
      <c r="U1331">
        <f>[1]!s_west_mediannetprofit($A1331,YEAR($B$1),$B$1,180)</f>
        <v>381000000</v>
      </c>
      <c r="V1331">
        <f>[1]!s_west_maxnetprofit($A1331,YEAR($B$1),$B$1,180)</f>
        <v>389000000</v>
      </c>
      <c r="W1331">
        <f>[1]!s_west_minnetprofit($A1331,YEAR($B$1),$B$1,180)</f>
        <v>358000000</v>
      </c>
      <c r="X1331">
        <f>[1]!s_west_netprofit($A1331,YEAR($B$1)+1,$B$1,180)</f>
        <v>490333333</v>
      </c>
      <c r="Y1331">
        <f>[1]!s_west_eps($A1331,YEAR($B$1)+1,$B$1,180)</f>
        <v>0.30849999189376798</v>
      </c>
      <c r="Z1331">
        <f>[1]!s_west_instnum_np($A1331,YEAR($B$1)+1,$B$1,180)</f>
        <v>3</v>
      </c>
      <c r="AA1331">
        <f>[1]!s_west_stdnetprofit($A1331,YEAR($B$1)+1,$B$1,180)</f>
        <v>67685547</v>
      </c>
      <c r="AB1331">
        <f>[1]!s_west_mediannetprofit($A1331,YEAR($B$1)+1,$B$1,180)</f>
        <v>473000000</v>
      </c>
      <c r="AC1331">
        <f>[1]!s_west_maxnetprofit($A1331,YEAR($B$1)+1,$B$1,180)</f>
        <v>565000000</v>
      </c>
      <c r="AD1331">
        <f>[1]!s_west_minnetprofit($A1331,YEAR($B$1)+1,$B$1,180)</f>
        <v>433000000</v>
      </c>
      <c r="AE1331">
        <f>[1]!s_west_avgroe($A1331,YEAR($B$1),$B$1,180)</f>
        <v>5.82670021057129</v>
      </c>
      <c r="AF1331">
        <f>IFERROR([1]!s_info_indexweight($A1331,$B$1,"000016.SH"),"")</f>
        <v>0</v>
      </c>
      <c r="AG1331">
        <f>IFERROR([1]!s_info_indexweight($A1331,$B$1,"000300.SH"),"")</f>
        <v>0</v>
      </c>
      <c r="AH1331">
        <f>IFERROR([1]!s_info_indexweight($A1331,$B$1,"000905.SH"),"")</f>
        <v>0</v>
      </c>
      <c r="AI1331">
        <f>IFERROR([1]!s_info_indexweight($A1331,$B$1,"000852.SH"),"")</f>
        <v>4.2999999999999997E-2</v>
      </c>
    </row>
    <row r="1332" spans="1:35">
      <c r="A1332" t="s">
        <v>1364</v>
      </c>
      <c r="B1332">
        <f>[1]!s_dq_close($A1332,$B$1,3)</f>
        <v>9.84</v>
      </c>
      <c r="C1332">
        <f>[1]!s_dq_volume($A1332,$B$1)</f>
        <v>43981236</v>
      </c>
      <c r="D1332">
        <f>[1]!s_dq_amount($A1332,$B$1)</f>
        <v>430776353</v>
      </c>
      <c r="E1332">
        <f>[1]!s_dq_turn($A1332,$B$1)</f>
        <v>2.2110456675179502</v>
      </c>
      <c r="F1332">
        <f>[1]!S_VAL_MV($A1332,$B$1)</f>
        <v>19573334400</v>
      </c>
      <c r="G1332">
        <f>[1]!s_val_ev($A1332,$B$1)</f>
        <v>19573334400</v>
      </c>
      <c r="H1332">
        <f>[1]!s_val_ev1($A1332,$B$1)</f>
        <v>19625084843.119999</v>
      </c>
      <c r="I1332">
        <f>IFERROR([1]!s_mq_amount($A1332,$B$1),"")</f>
        <v>782911489</v>
      </c>
      <c r="J1332">
        <f>[1]!s_val_pe_ttm($A1332,$B$1)</f>
        <v>-257.58010864257801</v>
      </c>
      <c r="K1332">
        <f>[1]!s_val_pb_lf($A1332,$B$1)</f>
        <v>15.0886030197144</v>
      </c>
      <c r="L1332">
        <f>[1]!s_val_dividendyield2($A1332,$B$1)</f>
        <v>0</v>
      </c>
      <c r="M1332">
        <f>[1]!s_val_evtoebitda($A1332,$B$1)</f>
        <v>-13179.556769951299</v>
      </c>
      <c r="N1332">
        <f>[1]!s_risk_betar24($A1332,$B$1)</f>
        <v>2.5150001049041699</v>
      </c>
      <c r="O1332">
        <f>[1]!s_profitnotice_changeratio($A1332,$B$1)</f>
        <v>0</v>
      </c>
      <c r="P1332">
        <f>IFERROR([1]!i_pq_pctchange($A1332,TEXT(DATE(YEAR($B$1),1,1),"yyyy-mm-dd"),$B$1),"")</f>
        <v>-23.5431235431235</v>
      </c>
      <c r="Q1332">
        <f>[1]!s_west_netprofit($A1332,YEAR($B$1),$B$1,180)</f>
        <v>0</v>
      </c>
      <c r="R1332">
        <f>[1]!s_west_eps($A1332,YEAR($B$1),$B$1,180)</f>
        <v>0</v>
      </c>
      <c r="S1332">
        <f>[1]!s_west_instnum_np($A1332,YEAR($B$1),$B$1,180)</f>
        <v>0</v>
      </c>
      <c r="T1332">
        <f>[1]!s_west_stdnetprofit($A1332,YEAR($B$1),$B$1,180)</f>
        <v>0</v>
      </c>
      <c r="U1332">
        <f>[1]!s_west_mediannetprofit($A1332,YEAR($B$1),$B$1,180)</f>
        <v>0</v>
      </c>
      <c r="V1332">
        <f>[1]!s_west_maxnetprofit($A1332,YEAR($B$1),$B$1,180)</f>
        <v>0</v>
      </c>
      <c r="W1332">
        <f>[1]!s_west_minnetprofit($A1332,YEAR($B$1),$B$1,180)</f>
        <v>0</v>
      </c>
      <c r="X1332">
        <f>[1]!s_west_netprofit($A1332,YEAR($B$1)+1,$B$1,180)</f>
        <v>0</v>
      </c>
      <c r="Y1332">
        <f>[1]!s_west_eps($A1332,YEAR($B$1)+1,$B$1,180)</f>
        <v>0</v>
      </c>
      <c r="Z1332">
        <f>[1]!s_west_instnum_np($A1332,YEAR($B$1)+1,$B$1,180)</f>
        <v>0</v>
      </c>
      <c r="AA1332">
        <f>[1]!s_west_stdnetprofit($A1332,YEAR($B$1)+1,$B$1,180)</f>
        <v>0</v>
      </c>
      <c r="AB1332">
        <f>[1]!s_west_mediannetprofit($A1332,YEAR($B$1)+1,$B$1,180)</f>
        <v>0</v>
      </c>
      <c r="AC1332">
        <f>[1]!s_west_maxnetprofit($A1332,YEAR($B$1)+1,$B$1,180)</f>
        <v>0</v>
      </c>
      <c r="AD1332">
        <f>[1]!s_west_minnetprofit($A1332,YEAR($B$1)+1,$B$1,180)</f>
        <v>0</v>
      </c>
      <c r="AE1332">
        <f>[1]!s_west_avgroe($A1332,YEAR($B$1),$B$1,180)</f>
        <v>0</v>
      </c>
      <c r="AF1332">
        <f>IFERROR([1]!s_info_indexweight($A1332,$B$1,"000016.SH"),"")</f>
        <v>0</v>
      </c>
      <c r="AG1332">
        <f>IFERROR([1]!s_info_indexweight($A1332,$B$1,"000300.SH"),"")</f>
        <v>0</v>
      </c>
      <c r="AH1332">
        <f>IFERROR([1]!s_info_indexweight($A1332,$B$1,"000905.SH"),"")</f>
        <v>0</v>
      </c>
      <c r="AI1332">
        <f>IFERROR([1]!s_info_indexweight($A1332,$B$1,"000852.SH"),"")</f>
        <v>0.129</v>
      </c>
    </row>
    <row r="1333" spans="1:35">
      <c r="A1333" t="s">
        <v>1365</v>
      </c>
      <c r="B1333">
        <f>[1]!s_dq_close($A1333,$B$1,3)</f>
        <v>4.8499999999999996</v>
      </c>
      <c r="C1333">
        <f>[1]!s_dq_volume($A1333,$B$1)</f>
        <v>15891295</v>
      </c>
      <c r="D1333">
        <f>[1]!s_dq_amount($A1333,$B$1)</f>
        <v>77541774</v>
      </c>
      <c r="E1333">
        <f>[1]!s_dq_turn($A1333,$B$1)</f>
        <v>0.91621177307355495</v>
      </c>
      <c r="F1333">
        <f>[1]!S_VAL_MV($A1333,$B$1)</f>
        <v>9516482765.75</v>
      </c>
      <c r="G1333">
        <f>[1]!s_val_ev($A1333,$B$1)</f>
        <v>9516482765.75</v>
      </c>
      <c r="H1333">
        <f>[1]!s_val_ev1($A1333,$B$1)</f>
        <v>222372633765.75</v>
      </c>
      <c r="I1333">
        <f>IFERROR([1]!s_mq_amount($A1333,$B$1),"")</f>
        <v>153552794</v>
      </c>
      <c r="J1333">
        <f>[1]!s_val_pe_ttm($A1333,$B$1)</f>
        <v>4.8461947441101101</v>
      </c>
      <c r="K1333">
        <f>[1]!s_val_pb_lf($A1333,$B$1)</f>
        <v>0.48112562298774703</v>
      </c>
      <c r="L1333">
        <f>[1]!s_val_dividendyield2($A1333,$B$1)</f>
        <v>4.3298969072164901</v>
      </c>
      <c r="M1333">
        <f>[1]!s_val_evtoebitda($A1333,$B$1)</f>
        <v>0</v>
      </c>
      <c r="N1333">
        <f>[1]!s_risk_betar24($A1333,$B$1)</f>
        <v>0.75859999656677202</v>
      </c>
      <c r="O1333">
        <f>[1]!s_profitnotice_changeratio($A1333,$B$1)</f>
        <v>0</v>
      </c>
      <c r="P1333">
        <f>IFERROR([1]!i_pq_pctchange($A1333,TEXT(DATE(YEAR($B$1),1,1),"yyyy-mm-dd"),$B$1),"")</f>
        <v>-11.3599016604037</v>
      </c>
      <c r="Q1333">
        <f>[1]!s_west_netprofit($A1333,YEAR($B$1),$B$1,180)</f>
        <v>2008928182</v>
      </c>
      <c r="R1333">
        <f>[1]!s_west_eps($A1333,YEAR($B$1),$B$1,180)</f>
        <v>1.0238000154495199</v>
      </c>
      <c r="S1333">
        <f>[1]!s_west_instnum_np($A1333,YEAR($B$1),$B$1,180)</f>
        <v>11</v>
      </c>
      <c r="T1333">
        <f>[1]!s_west_stdnetprofit($A1333,YEAR($B$1),$B$1,180)</f>
        <v>29383137</v>
      </c>
      <c r="U1333">
        <f>[1]!s_west_mediannetprofit($A1333,YEAR($B$1),$B$1,180)</f>
        <v>2016000000</v>
      </c>
      <c r="V1333">
        <f>[1]!s_west_maxnetprofit($A1333,YEAR($B$1),$B$1,180)</f>
        <v>2051000000</v>
      </c>
      <c r="W1333">
        <f>[1]!s_west_minnetprofit($A1333,YEAR($B$1),$B$1,180)</f>
        <v>1964000000</v>
      </c>
      <c r="X1333">
        <f>[1]!s_west_netprofit($A1333,YEAR($B$1)+1,$B$1,180)</f>
        <v>2083693636</v>
      </c>
      <c r="Y1333">
        <f>[1]!s_west_eps($A1333,YEAR($B$1)+1,$B$1,180)</f>
        <v>1.06190001964569</v>
      </c>
      <c r="Z1333">
        <f>[1]!s_west_instnum_np($A1333,YEAR($B$1)+1,$B$1,180)</f>
        <v>11</v>
      </c>
      <c r="AA1333">
        <f>[1]!s_west_stdnetprofit($A1333,YEAR($B$1)+1,$B$1,180)</f>
        <v>61201131</v>
      </c>
      <c r="AB1333">
        <f>[1]!s_west_mediannetprofit($A1333,YEAR($B$1)+1,$B$1,180)</f>
        <v>2075000000</v>
      </c>
      <c r="AC1333">
        <f>[1]!s_west_maxnetprofit($A1333,YEAR($B$1)+1,$B$1,180)</f>
        <v>2213000000</v>
      </c>
      <c r="AD1333">
        <f>[1]!s_west_minnetprofit($A1333,YEAR($B$1)+1,$B$1,180)</f>
        <v>1994000000</v>
      </c>
      <c r="AE1333">
        <f>[1]!s_west_avgroe($A1333,YEAR($B$1),$B$1,180)</f>
        <v>9.8273000717163104</v>
      </c>
      <c r="AF1333">
        <f>IFERROR([1]!s_info_indexweight($A1333,$B$1,"000016.SH"),"")</f>
        <v>0</v>
      </c>
      <c r="AG1333">
        <f>IFERROR([1]!s_info_indexweight($A1333,$B$1,"000300.SH"),"")</f>
        <v>0</v>
      </c>
      <c r="AH1333">
        <f>IFERROR([1]!s_info_indexweight($A1333,$B$1,"000905.SH"),"")</f>
        <v>0</v>
      </c>
      <c r="AI1333">
        <f>IFERROR([1]!s_info_indexweight($A1333,$B$1,"000852.SH"),"")</f>
        <v>0.10100000000000001</v>
      </c>
    </row>
    <row r="1334" spans="1:35">
      <c r="A1334" t="s">
        <v>1366</v>
      </c>
      <c r="B1334">
        <f>[1]!s_dq_close($A1334,$B$1,3)</f>
        <v>7.93</v>
      </c>
      <c r="C1334">
        <f>[1]!s_dq_volume($A1334,$B$1)</f>
        <v>33242667</v>
      </c>
      <c r="D1334">
        <f>[1]!s_dq_amount($A1334,$B$1)</f>
        <v>263847810</v>
      </c>
      <c r="E1334">
        <f>[1]!s_dq_turn($A1334,$B$1)</f>
        <v>0.66904115803534803</v>
      </c>
      <c r="F1334">
        <f>[1]!S_VAL_MV($A1334,$B$1)</f>
        <v>39401813497.410004</v>
      </c>
      <c r="G1334">
        <f>[1]!s_val_ev($A1334,$B$1)</f>
        <v>39401813497.410004</v>
      </c>
      <c r="H1334">
        <f>[1]!s_val_ev1($A1334,$B$1)</f>
        <v>105910107840.14</v>
      </c>
      <c r="I1334">
        <f>IFERROR([1]!s_mq_amount($A1334,$B$1),"")</f>
        <v>545229599</v>
      </c>
      <c r="J1334">
        <f>[1]!s_val_pe_ttm($A1334,$B$1)</f>
        <v>11.679196357727101</v>
      </c>
      <c r="K1334">
        <f>[1]!s_val_pb_lf($A1334,$B$1)</f>
        <v>0.900690317153931</v>
      </c>
      <c r="L1334">
        <f>[1]!s_val_dividendyield2($A1334,$B$1)</f>
        <v>4.7288776796973497</v>
      </c>
      <c r="M1334">
        <f>[1]!s_val_evtoebitda($A1334,$B$1)</f>
        <v>0</v>
      </c>
      <c r="N1334">
        <f>[1]!s_risk_betar24($A1334,$B$1)</f>
        <v>1.7424000501632699</v>
      </c>
      <c r="O1334">
        <f>[1]!s_profitnotice_changeratio($A1334,$B$1)</f>
        <v>0</v>
      </c>
      <c r="P1334">
        <f>IFERROR([1]!i_pq_pctchange($A1334,TEXT(DATE(YEAR($B$1),1,1),"yyyy-mm-dd"),$B$1),"")</f>
        <v>-12.472406181015501</v>
      </c>
      <c r="Q1334">
        <f>[1]!s_west_netprofit($A1334,YEAR($B$1),$B$1,180)</f>
        <v>3756833333</v>
      </c>
      <c r="R1334">
        <f>[1]!s_west_eps($A1334,YEAR($B$1),$B$1,180)</f>
        <v>0.75609999895095803</v>
      </c>
      <c r="S1334">
        <f>[1]!s_west_instnum_np($A1334,YEAR($B$1),$B$1,180)</f>
        <v>6</v>
      </c>
      <c r="T1334">
        <f>[1]!s_west_stdnetprofit($A1334,YEAR($B$1),$B$1,180)</f>
        <v>448812396</v>
      </c>
      <c r="U1334">
        <f>[1]!s_west_mediannetprofit($A1334,YEAR($B$1),$B$1,180)</f>
        <v>3785500000</v>
      </c>
      <c r="V1334">
        <f>[1]!s_west_maxnetprofit($A1334,YEAR($B$1),$B$1,180)</f>
        <v>4349000000</v>
      </c>
      <c r="W1334">
        <f>[1]!s_west_minnetprofit($A1334,YEAR($B$1),$B$1,180)</f>
        <v>3063000000</v>
      </c>
      <c r="X1334">
        <f>[1]!s_west_netprofit($A1334,YEAR($B$1)+1,$B$1,180)</f>
        <v>4230000000</v>
      </c>
      <c r="Y1334">
        <f>[1]!s_west_eps($A1334,YEAR($B$1)+1,$B$1,180)</f>
        <v>0.85130000114440896</v>
      </c>
      <c r="Z1334">
        <f>[1]!s_west_instnum_np($A1334,YEAR($B$1)+1,$B$1,180)</f>
        <v>6</v>
      </c>
      <c r="AA1334">
        <f>[1]!s_west_stdnetprofit($A1334,YEAR($B$1)+1,$B$1,180)</f>
        <v>600089327</v>
      </c>
      <c r="AB1334">
        <f>[1]!s_west_mediannetprofit($A1334,YEAR($B$1)+1,$B$1,180)</f>
        <v>4187000000</v>
      </c>
      <c r="AC1334">
        <f>[1]!s_west_maxnetprofit($A1334,YEAR($B$1)+1,$B$1,180)</f>
        <v>5290000000</v>
      </c>
      <c r="AD1334">
        <f>[1]!s_west_minnetprofit($A1334,YEAR($B$1)+1,$B$1,180)</f>
        <v>3521000000</v>
      </c>
      <c r="AE1334">
        <f>[1]!s_west_avgroe($A1334,YEAR($B$1),$B$1,180)</f>
        <v>8.5459995269775408</v>
      </c>
      <c r="AF1334">
        <f>IFERROR([1]!s_info_indexweight($A1334,$B$1,"000016.SH"),"")</f>
        <v>0</v>
      </c>
      <c r="AG1334">
        <f>IFERROR([1]!s_info_indexweight($A1334,$B$1,"000300.SH"),"")</f>
        <v>0</v>
      </c>
      <c r="AH1334">
        <f>IFERROR([1]!s_info_indexweight($A1334,$B$1,"000905.SH"),"")</f>
        <v>0.29599999999999999</v>
      </c>
      <c r="AI1334">
        <f>IFERROR([1]!s_info_indexweight($A1334,$B$1,"000852.SH"),"")</f>
        <v>0</v>
      </c>
    </row>
    <row r="1335" spans="1:35">
      <c r="A1335" t="s">
        <v>1367</v>
      </c>
      <c r="B1335">
        <f>[1]!s_dq_close($A1335,$B$1,3)</f>
        <v>16.16</v>
      </c>
      <c r="C1335">
        <f>[1]!s_dq_volume($A1335,$B$1)</f>
        <v>19413690</v>
      </c>
      <c r="D1335">
        <f>[1]!s_dq_amount($A1335,$B$1)</f>
        <v>313911603</v>
      </c>
      <c r="E1335">
        <f>[1]!s_dq_turn($A1335,$B$1)</f>
        <v>1.3815513901344501</v>
      </c>
      <c r="F1335">
        <f>[1]!S_VAL_MV($A1335,$B$1)</f>
        <v>22708183904</v>
      </c>
      <c r="G1335">
        <f>[1]!s_val_ev($A1335,$B$1)</f>
        <v>22708183904</v>
      </c>
      <c r="H1335">
        <f>[1]!s_val_ev1($A1335,$B$1)</f>
        <v>28837190610.799999</v>
      </c>
      <c r="I1335">
        <f>IFERROR([1]!s_mq_amount($A1335,$B$1),"")</f>
        <v>599739400</v>
      </c>
      <c r="J1335">
        <f>[1]!s_val_pe_ttm($A1335,$B$1)</f>
        <v>23.853691101074201</v>
      </c>
      <c r="K1335">
        <f>[1]!s_val_pb_lf($A1335,$B$1)</f>
        <v>1.9420063495636</v>
      </c>
      <c r="L1335">
        <f>[1]!s_val_dividendyield2($A1335,$B$1)</f>
        <v>8.4739779280017196</v>
      </c>
      <c r="M1335">
        <f>[1]!s_val_evtoebitda($A1335,$B$1)</f>
        <v>11.451097409617701</v>
      </c>
      <c r="N1335">
        <f>[1]!s_risk_betar24($A1335,$B$1)</f>
        <v>0.14309999346733099</v>
      </c>
      <c r="O1335">
        <f>[1]!s_profitnotice_changeratio($A1335,$B$1)</f>
        <v>0</v>
      </c>
      <c r="P1335">
        <f>IFERROR([1]!i_pq_pctchange($A1335,TEXT(DATE(YEAR($B$1),1,1),"yyyy-mm-dd"),$B$1),"")</f>
        <v>-29.800173761946098</v>
      </c>
      <c r="Q1335">
        <f>[1]!s_west_netprofit($A1335,YEAR($B$1),$B$1,180)</f>
        <v>1651833333</v>
      </c>
      <c r="R1335">
        <f>[1]!s_west_eps($A1335,YEAR($B$1),$B$1,180)</f>
        <v>1.1755000352859499</v>
      </c>
      <c r="S1335">
        <f>[1]!s_west_instnum_np($A1335,YEAR($B$1),$B$1,180)</f>
        <v>6</v>
      </c>
      <c r="T1335">
        <f>[1]!s_west_stdnetprofit($A1335,YEAR($B$1),$B$1,180)</f>
        <v>281999586</v>
      </c>
      <c r="U1335">
        <f>[1]!s_west_mediannetprofit($A1335,YEAR($B$1),$B$1,180)</f>
        <v>1594500000</v>
      </c>
      <c r="V1335">
        <f>[1]!s_west_maxnetprofit($A1335,YEAR($B$1),$B$1,180)</f>
        <v>2121000000</v>
      </c>
      <c r="W1335">
        <f>[1]!s_west_minnetprofit($A1335,YEAR($B$1),$B$1,180)</f>
        <v>1338000000</v>
      </c>
      <c r="X1335">
        <f>[1]!s_west_netprofit($A1335,YEAR($B$1)+1,$B$1,180)</f>
        <v>2049000000</v>
      </c>
      <c r="Y1335">
        <f>[1]!s_west_eps($A1335,YEAR($B$1)+1,$B$1,180)</f>
        <v>1.4580999612808201</v>
      </c>
      <c r="Z1335">
        <f>[1]!s_west_instnum_np($A1335,YEAR($B$1)+1,$B$1,180)</f>
        <v>6</v>
      </c>
      <c r="AA1335">
        <f>[1]!s_west_stdnetprofit($A1335,YEAR($B$1)+1,$B$1,180)</f>
        <v>320278629</v>
      </c>
      <c r="AB1335">
        <f>[1]!s_west_mediannetprofit($A1335,YEAR($B$1)+1,$B$1,180)</f>
        <v>2034000000</v>
      </c>
      <c r="AC1335">
        <f>[1]!s_west_maxnetprofit($A1335,YEAR($B$1)+1,$B$1,180)</f>
        <v>2431000000</v>
      </c>
      <c r="AD1335">
        <f>[1]!s_west_minnetprofit($A1335,YEAR($B$1)+1,$B$1,180)</f>
        <v>1595000000</v>
      </c>
      <c r="AE1335">
        <f>[1]!s_west_avgroe($A1335,YEAR($B$1),$B$1,180)</f>
        <v>13.6183004379272</v>
      </c>
      <c r="AF1335">
        <f>IFERROR([1]!s_info_indexweight($A1335,$B$1,"000016.SH"),"")</f>
        <v>0</v>
      </c>
      <c r="AG1335">
        <f>IFERROR([1]!s_info_indexweight($A1335,$B$1,"000300.SH"),"")</f>
        <v>0</v>
      </c>
      <c r="AH1335">
        <f>IFERROR([1]!s_info_indexweight($A1335,$B$1,"000905.SH"),"")</f>
        <v>0.109</v>
      </c>
      <c r="AI1335">
        <f>IFERROR([1]!s_info_indexweight($A1335,$B$1,"000852.SH"),"")</f>
        <v>0</v>
      </c>
    </row>
    <row r="1336" spans="1:35">
      <c r="A1336" t="s">
        <v>1368</v>
      </c>
      <c r="B1336">
        <f>[1]!s_dq_close($A1336,$B$1,3)</f>
        <v>9.7100000000000009</v>
      </c>
      <c r="C1336">
        <f>[1]!s_dq_volume($A1336,$B$1)</f>
        <v>20744600</v>
      </c>
      <c r="D1336">
        <f>[1]!s_dq_amount($A1336,$B$1)</f>
        <v>201417939</v>
      </c>
      <c r="E1336">
        <f>[1]!s_dq_turn($A1336,$B$1)</f>
        <v>0.51594708598839301</v>
      </c>
      <c r="F1336">
        <f>[1]!S_VAL_MV($A1336,$B$1)</f>
        <v>39049286951.339996</v>
      </c>
      <c r="G1336">
        <f>[1]!s_val_ev($A1336,$B$1)</f>
        <v>39049286951.339996</v>
      </c>
      <c r="H1336">
        <f>[1]!s_val_ev1($A1336,$B$1)</f>
        <v>1239101409951.3401</v>
      </c>
      <c r="I1336">
        <f>IFERROR([1]!s_mq_amount($A1336,$B$1),"")</f>
        <v>459795251</v>
      </c>
      <c r="J1336">
        <f>[1]!s_val_pe_ttm($A1336,$B$1)</f>
        <v>4.7429842948913601</v>
      </c>
      <c r="K1336">
        <f>[1]!s_val_pb_lf($A1336,$B$1)</f>
        <v>0.52922171354293801</v>
      </c>
      <c r="L1336">
        <f>[1]!s_val_dividendyield2($A1336,$B$1)</f>
        <v>6.3851699279093701</v>
      </c>
      <c r="M1336">
        <f>[1]!s_val_evtoebitda($A1336,$B$1)</f>
        <v>0</v>
      </c>
      <c r="N1336">
        <f>[1]!s_risk_betar24($A1336,$B$1)</f>
        <v>0.64179998636245705</v>
      </c>
      <c r="O1336">
        <f>[1]!s_profitnotice_changeratio($A1336,$B$1)</f>
        <v>0</v>
      </c>
      <c r="P1336">
        <f>IFERROR([1]!i_pq_pctchange($A1336,TEXT(DATE(YEAR($B$1),1,1),"yyyy-mm-dd"),$B$1),"")</f>
        <v>0.10309278350517601</v>
      </c>
      <c r="Q1336">
        <f>[1]!s_west_netprofit($A1336,YEAR($B$1),$B$1,180)</f>
        <v>8632500000</v>
      </c>
      <c r="R1336">
        <f>[1]!s_west_eps($A1336,YEAR($B$1),$B$1,180)</f>
        <v>2.1466000080108598</v>
      </c>
      <c r="S1336">
        <f>[1]!s_west_instnum_np($A1336,YEAR($B$1),$B$1,180)</f>
        <v>4</v>
      </c>
      <c r="T1336">
        <f>[1]!s_west_stdnetprofit($A1336,YEAR($B$1),$B$1,180)</f>
        <v>141695683</v>
      </c>
      <c r="U1336">
        <f>[1]!s_west_mediannetprofit($A1336,YEAR($B$1),$B$1,180)</f>
        <v>8592500000</v>
      </c>
      <c r="V1336">
        <f>[1]!s_west_maxnetprofit($A1336,YEAR($B$1),$B$1,180)</f>
        <v>8825000000</v>
      </c>
      <c r="W1336">
        <f>[1]!s_west_minnetprofit($A1336,YEAR($B$1),$B$1,180)</f>
        <v>8520000000</v>
      </c>
      <c r="X1336">
        <f>[1]!s_west_netprofit($A1336,YEAR($B$1)+1,$B$1,180)</f>
        <v>9282500000</v>
      </c>
      <c r="Y1336">
        <f>[1]!s_west_eps($A1336,YEAR($B$1)+1,$B$1,180)</f>
        <v>2.3081998825073202</v>
      </c>
      <c r="Z1336">
        <f>[1]!s_west_instnum_np($A1336,YEAR($B$1)+1,$B$1,180)</f>
        <v>4</v>
      </c>
      <c r="AA1336">
        <f>[1]!s_west_stdnetprofit($A1336,YEAR($B$1)+1,$B$1,180)</f>
        <v>216043977</v>
      </c>
      <c r="AB1336">
        <f>[1]!s_west_mediannetprofit($A1336,YEAR($B$1)+1,$B$1,180)</f>
        <v>9287500000</v>
      </c>
      <c r="AC1336">
        <f>[1]!s_west_maxnetprofit($A1336,YEAR($B$1)+1,$B$1,180)</f>
        <v>9540000000</v>
      </c>
      <c r="AD1336">
        <f>[1]!s_west_minnetprofit($A1336,YEAR($B$1)+1,$B$1,180)</f>
        <v>9015000000</v>
      </c>
      <c r="AE1336">
        <f>[1]!s_west_avgroe($A1336,YEAR($B$1),$B$1,180)</f>
        <v>11.125</v>
      </c>
      <c r="AF1336">
        <f>IFERROR([1]!s_info_indexweight($A1336,$B$1,"000016.SH"),"")</f>
        <v>0</v>
      </c>
      <c r="AG1336">
        <f>IFERROR([1]!s_info_indexweight($A1336,$B$1,"000300.SH"),"")</f>
        <v>0</v>
      </c>
      <c r="AH1336">
        <f>IFERROR([1]!s_info_indexweight($A1336,$B$1,"000905.SH"),"")</f>
        <v>0.217</v>
      </c>
      <c r="AI1336">
        <f>IFERROR([1]!s_info_indexweight($A1336,$B$1,"000852.SH"),"")</f>
        <v>0</v>
      </c>
    </row>
    <row r="1337" spans="1:35">
      <c r="A1337" t="s">
        <v>1369</v>
      </c>
      <c r="B1337">
        <f>[1]!s_dq_close($A1337,$B$1,3)</f>
        <v>20.36</v>
      </c>
      <c r="C1337">
        <f>[1]!s_dq_volume($A1337,$B$1)</f>
        <v>7368300</v>
      </c>
      <c r="D1337">
        <f>[1]!s_dq_amount($A1337,$B$1)</f>
        <v>152108009</v>
      </c>
      <c r="E1337">
        <f>[1]!s_dq_turn($A1337,$B$1)</f>
        <v>1.6439759036144601</v>
      </c>
      <c r="F1337">
        <f>[1]!S_VAL_MV($A1337,$B$1)</f>
        <v>9125352000</v>
      </c>
      <c r="G1337">
        <f>[1]!s_val_ev($A1337,$B$1)</f>
        <v>9125352000</v>
      </c>
      <c r="H1337">
        <f>[1]!s_val_ev1($A1337,$B$1)</f>
        <v>9487997276.0200005</v>
      </c>
      <c r="I1337">
        <f>IFERROR([1]!s_mq_amount($A1337,$B$1),"")</f>
        <v>249990480</v>
      </c>
      <c r="J1337">
        <f>[1]!s_val_pe_ttm($A1337,$B$1)</f>
        <v>150.50718688964801</v>
      </c>
      <c r="K1337">
        <f>[1]!s_val_pb_lf($A1337,$B$1)</f>
        <v>5.3932027816772496</v>
      </c>
      <c r="L1337">
        <f>[1]!s_val_dividendyield2($A1337,$B$1)</f>
        <v>0.23575638506876201</v>
      </c>
      <c r="M1337">
        <f>[1]!s_val_evtoebitda($A1337,$B$1)</f>
        <v>28.562713087259102</v>
      </c>
      <c r="N1337">
        <f>[1]!s_risk_betar24($A1337,$B$1)</f>
        <v>1.6220999956130999</v>
      </c>
      <c r="O1337">
        <f>[1]!s_profitnotice_changeratio($A1337,$B$1)</f>
        <v>0</v>
      </c>
      <c r="P1337">
        <f>IFERROR([1]!i_pq_pctchange($A1337,TEXT(DATE(YEAR($B$1),1,1),"yyyy-mm-dd"),$B$1),"")</f>
        <v>-28.885784142507902</v>
      </c>
      <c r="Q1337">
        <f>[1]!s_west_netprofit($A1337,YEAR($B$1),$B$1,180)</f>
        <v>123250000</v>
      </c>
      <c r="R1337">
        <f>[1]!s_west_eps($A1337,YEAR($B$1),$B$1,180)</f>
        <v>0.27500000596046398</v>
      </c>
      <c r="S1337">
        <f>[1]!s_west_instnum_np($A1337,YEAR($B$1),$B$1,180)</f>
        <v>4</v>
      </c>
      <c r="T1337">
        <f>[1]!s_west_stdnetprofit($A1337,YEAR($B$1),$B$1,180)</f>
        <v>10242884</v>
      </c>
      <c r="U1337">
        <f>[1]!s_west_mediannetprofit($A1337,YEAR($B$1),$B$1,180)</f>
        <v>122500000</v>
      </c>
      <c r="V1337">
        <f>[1]!s_west_maxnetprofit($A1337,YEAR($B$1),$B$1,180)</f>
        <v>134000000</v>
      </c>
      <c r="W1337">
        <f>[1]!s_west_minnetprofit($A1337,YEAR($B$1),$B$1,180)</f>
        <v>114000000</v>
      </c>
      <c r="X1337">
        <f>[1]!s_west_netprofit($A1337,YEAR($B$1)+1,$B$1,180)</f>
        <v>152250000</v>
      </c>
      <c r="Y1337">
        <f>[1]!s_west_eps($A1337,YEAR($B$1)+1,$B$1,180)</f>
        <v>0.33970001339912398</v>
      </c>
      <c r="Z1337">
        <f>[1]!s_west_instnum_np($A1337,YEAR($B$1)+1,$B$1,180)</f>
        <v>4</v>
      </c>
      <c r="AA1337">
        <f>[1]!s_west_stdnetprofit($A1337,YEAR($B$1)+1,$B$1,180)</f>
        <v>17576025</v>
      </c>
      <c r="AB1337">
        <f>[1]!s_west_mediannetprofit($A1337,YEAR($B$1)+1,$B$1,180)</f>
        <v>153000000</v>
      </c>
      <c r="AC1337">
        <f>[1]!s_west_maxnetprofit($A1337,YEAR($B$1)+1,$B$1,180)</f>
        <v>173000000</v>
      </c>
      <c r="AD1337">
        <f>[1]!s_west_minnetprofit($A1337,YEAR($B$1)+1,$B$1,180)</f>
        <v>130000000</v>
      </c>
      <c r="AE1337">
        <f>[1]!s_west_avgroe($A1337,YEAR($B$1),$B$1,180)</f>
        <v>7.1449999809265101</v>
      </c>
      <c r="AF1337">
        <f>IFERROR([1]!s_info_indexweight($A1337,$B$1,"000016.SH"),"")</f>
        <v>0</v>
      </c>
      <c r="AG1337">
        <f>IFERROR([1]!s_info_indexweight($A1337,$B$1,"000300.SH"),"")</f>
        <v>0</v>
      </c>
      <c r="AH1337">
        <f>IFERROR([1]!s_info_indexweight($A1337,$B$1,"000905.SH"),"")</f>
        <v>0</v>
      </c>
      <c r="AI1337">
        <f>IFERROR([1]!s_info_indexweight($A1337,$B$1,"000852.SH"),"")</f>
        <v>4.1000000000000002E-2</v>
      </c>
    </row>
    <row r="1338" spans="1:35">
      <c r="A1338" t="s">
        <v>1370</v>
      </c>
      <c r="B1338">
        <f>[1]!s_dq_close($A1338,$B$1,3)</f>
        <v>6.18</v>
      </c>
      <c r="C1338">
        <f>[1]!s_dq_volume($A1338,$B$1)</f>
        <v>14601560</v>
      </c>
      <c r="D1338">
        <f>[1]!s_dq_amount($A1338,$B$1)</f>
        <v>90270616</v>
      </c>
      <c r="E1338">
        <f>[1]!s_dq_turn($A1338,$B$1)</f>
        <v>0.28311477056249401</v>
      </c>
      <c r="F1338">
        <f>[1]!S_VAL_MV($A1338,$B$1)</f>
        <v>44333782582.860001</v>
      </c>
      <c r="G1338">
        <f>[1]!s_val_ev($A1338,$B$1)</f>
        <v>40257879412.996399</v>
      </c>
      <c r="H1338">
        <f>[1]!s_val_ev1($A1338,$B$1)</f>
        <v>51284827150.7164</v>
      </c>
      <c r="I1338">
        <f>IFERROR([1]!s_mq_amount($A1338,$B$1),"")</f>
        <v>192061412</v>
      </c>
      <c r="J1338">
        <f>[1]!s_val_pe_ttm($A1338,$B$1)</f>
        <v>10.924365043640099</v>
      </c>
      <c r="K1338">
        <f>[1]!s_val_pb_lf($A1338,$B$1)</f>
        <v>1.06200110912323</v>
      </c>
      <c r="L1338">
        <f>[1]!s_val_dividendyield2($A1338,$B$1)</f>
        <v>4.7127218974794101</v>
      </c>
      <c r="M1338">
        <f>[1]!s_val_evtoebitda($A1338,$B$1)</f>
        <v>4.6000458143995298</v>
      </c>
      <c r="N1338">
        <f>[1]!s_risk_betar24($A1338,$B$1)</f>
        <v>0.94730001688003496</v>
      </c>
      <c r="O1338">
        <f>[1]!s_profitnotice_changeratio($A1338,$B$1)</f>
        <v>0</v>
      </c>
      <c r="P1338">
        <f>IFERROR([1]!i_pq_pctchange($A1338,TEXT(DATE(YEAR($B$1),1,1),"yyyy-mm-dd"),$B$1),"")</f>
        <v>1.98019801980198</v>
      </c>
      <c r="Q1338">
        <f>[1]!s_west_netprofit($A1338,YEAR($B$1),$B$1,180)</f>
        <v>3532000000</v>
      </c>
      <c r="R1338">
        <f>[1]!s_west_eps($A1338,YEAR($B$1),$B$1,180)</f>
        <v>0.49239999055862399</v>
      </c>
      <c r="S1338">
        <f>[1]!s_west_instnum_np($A1338,YEAR($B$1),$B$1,180)</f>
        <v>7</v>
      </c>
      <c r="T1338">
        <f>[1]!s_west_stdnetprofit($A1338,YEAR($B$1),$B$1,180)</f>
        <v>488807051</v>
      </c>
      <c r="U1338">
        <f>[1]!s_west_mediannetprofit($A1338,YEAR($B$1),$B$1,180)</f>
        <v>3336000000</v>
      </c>
      <c r="V1338">
        <f>[1]!s_west_maxnetprofit($A1338,YEAR($B$1),$B$1,180)</f>
        <v>4244000000</v>
      </c>
      <c r="W1338">
        <f>[1]!s_west_minnetprofit($A1338,YEAR($B$1),$B$1,180)</f>
        <v>2917000000</v>
      </c>
      <c r="X1338">
        <f>[1]!s_west_netprofit($A1338,YEAR($B$1)+1,$B$1,180)</f>
        <v>3753142857</v>
      </c>
      <c r="Y1338">
        <f>[1]!s_west_eps($A1338,YEAR($B$1)+1,$B$1,180)</f>
        <v>0.52319997549056996</v>
      </c>
      <c r="Z1338">
        <f>[1]!s_west_instnum_np($A1338,YEAR($B$1)+1,$B$1,180)</f>
        <v>7</v>
      </c>
      <c r="AA1338">
        <f>[1]!s_west_stdnetprofit($A1338,YEAR($B$1)+1,$B$1,180)</f>
        <v>500495897</v>
      </c>
      <c r="AB1338">
        <f>[1]!s_west_mediannetprofit($A1338,YEAR($B$1)+1,$B$1,180)</f>
        <v>3621000000</v>
      </c>
      <c r="AC1338">
        <f>[1]!s_west_maxnetprofit($A1338,YEAR($B$1)+1,$B$1,180)</f>
        <v>4455000000</v>
      </c>
      <c r="AD1338">
        <f>[1]!s_west_minnetprofit($A1338,YEAR($B$1)+1,$B$1,180)</f>
        <v>2957000000</v>
      </c>
      <c r="AE1338">
        <f>[1]!s_west_avgroe($A1338,YEAR($B$1),$B$1,180)</f>
        <v>8.4180002212524396</v>
      </c>
      <c r="AF1338">
        <f>IFERROR([1]!s_info_indexweight($A1338,$B$1,"000016.SH"),"")</f>
        <v>0</v>
      </c>
      <c r="AG1338">
        <f>IFERROR([1]!s_info_indexweight($A1338,$B$1,"000300.SH"),"")</f>
        <v>0</v>
      </c>
      <c r="AH1338">
        <f>IFERROR([1]!s_info_indexweight($A1338,$B$1,"000905.SH"),"")</f>
        <v>8.8999999999999996E-2</v>
      </c>
      <c r="AI1338">
        <f>IFERROR([1]!s_info_indexweight($A1338,$B$1,"000852.SH"),"")</f>
        <v>0</v>
      </c>
    </row>
    <row r="1339" spans="1:35">
      <c r="A1339" t="s">
        <v>1371</v>
      </c>
      <c r="B1339">
        <f>[1]!s_dq_close($A1339,$B$1,3)</f>
        <v>11.81</v>
      </c>
      <c r="C1339">
        <f>[1]!s_dq_volume($A1339,$B$1)</f>
        <v>381918377</v>
      </c>
      <c r="D1339">
        <f>[1]!s_dq_amount($A1339,$B$1)</f>
        <v>4441864892</v>
      </c>
      <c r="E1339">
        <f>[1]!s_dq_turn($A1339,$B$1)</f>
        <v>2.8991709562622598</v>
      </c>
      <c r="F1339">
        <f>[1]!S_VAL_MV($A1339,$B$1)</f>
        <v>202600211371.87</v>
      </c>
      <c r="G1339">
        <f>[1]!s_val_ev($A1339,$B$1)</f>
        <v>194554029378.98999</v>
      </c>
      <c r="H1339">
        <f>[1]!s_val_ev1($A1339,$B$1)</f>
        <v>253267464378.98999</v>
      </c>
      <c r="I1339">
        <f>IFERROR([1]!s_mq_amount($A1339,$B$1),"")</f>
        <v>7303031983</v>
      </c>
      <c r="J1339">
        <f>[1]!s_val_pe_ttm($A1339,$B$1)</f>
        <v>13.8166513442993</v>
      </c>
      <c r="K1339">
        <f>[1]!s_val_pb_lf($A1339,$B$1)</f>
        <v>2.5122416019439702</v>
      </c>
      <c r="L1339">
        <f>[1]!s_val_dividendyield2($A1339,$B$1)</f>
        <v>2.1846985937352299</v>
      </c>
      <c r="M1339">
        <f>[1]!s_val_evtoebitda($A1339,$B$1)</f>
        <v>5.6667356753733502</v>
      </c>
      <c r="N1339">
        <f>[1]!s_risk_betar24($A1339,$B$1)</f>
        <v>1.7158000469207799</v>
      </c>
      <c r="O1339">
        <f>[1]!s_profitnotice_changeratio($A1339,$B$1)</f>
        <v>0</v>
      </c>
      <c r="P1339">
        <f>IFERROR([1]!i_pq_pctchange($A1339,TEXT(DATE(YEAR($B$1),1,1),"yyyy-mm-dd"),$B$1),"")</f>
        <v>-3.3551554828150598</v>
      </c>
      <c r="Q1339">
        <f>[1]!s_west_netprofit($A1339,YEAR($B$1),$B$1,180)</f>
        <v>22257300000</v>
      </c>
      <c r="R1339">
        <f>[1]!s_west_eps($A1339,YEAR($B$1),$B$1,180)</f>
        <v>1.2973999977111801</v>
      </c>
      <c r="S1339">
        <f>[1]!s_west_instnum_np($A1339,YEAR($B$1),$B$1,180)</f>
        <v>10</v>
      </c>
      <c r="T1339">
        <f>[1]!s_west_stdnetprofit($A1339,YEAR($B$1),$B$1,180)</f>
        <v>3413443587</v>
      </c>
      <c r="U1339">
        <f>[1]!s_west_mediannetprofit($A1339,YEAR($B$1),$B$1,180)</f>
        <v>22466000000</v>
      </c>
      <c r="V1339">
        <f>[1]!s_west_maxnetprofit($A1339,YEAR($B$1),$B$1,180)</f>
        <v>29339000000</v>
      </c>
      <c r="W1339">
        <f>[1]!s_west_minnetprofit($A1339,YEAR($B$1),$B$1,180)</f>
        <v>16687000000</v>
      </c>
      <c r="X1339">
        <f>[1]!s_west_netprofit($A1339,YEAR($B$1)+1,$B$1,180)</f>
        <v>25273900000</v>
      </c>
      <c r="Y1339">
        <f>[1]!s_west_eps($A1339,YEAR($B$1)+1,$B$1,180)</f>
        <v>1.47329998016357</v>
      </c>
      <c r="Z1339">
        <f>[1]!s_west_instnum_np($A1339,YEAR($B$1)+1,$B$1,180)</f>
        <v>10</v>
      </c>
      <c r="AA1339">
        <f>[1]!s_west_stdnetprofit($A1339,YEAR($B$1)+1,$B$1,180)</f>
        <v>4453640769</v>
      </c>
      <c r="AB1339">
        <f>[1]!s_west_mediannetprofit($A1339,YEAR($B$1)+1,$B$1,180)</f>
        <v>23905500000</v>
      </c>
      <c r="AC1339">
        <f>[1]!s_west_maxnetprofit($A1339,YEAR($B$1)+1,$B$1,180)</f>
        <v>33453000000</v>
      </c>
      <c r="AD1339">
        <f>[1]!s_west_minnetprofit($A1339,YEAR($B$1)+1,$B$1,180)</f>
        <v>18830000000</v>
      </c>
      <c r="AE1339">
        <f>[1]!s_west_avgroe($A1339,YEAR($B$1),$B$1,180)</f>
        <v>24.783000946044901</v>
      </c>
      <c r="AF1339">
        <f>IFERROR([1]!s_info_indexweight($A1339,$B$1,"000016.SH"),"")</f>
        <v>0</v>
      </c>
      <c r="AG1339">
        <f>IFERROR([1]!s_info_indexweight($A1339,$B$1,"000300.SH"),"")</f>
        <v>0.33839999999999998</v>
      </c>
      <c r="AH1339">
        <f>IFERROR([1]!s_info_indexweight($A1339,$B$1,"000905.SH"),"")</f>
        <v>0</v>
      </c>
      <c r="AI1339">
        <f>IFERROR([1]!s_info_indexweight($A1339,$B$1,"000852.SH"),"")</f>
        <v>0</v>
      </c>
    </row>
    <row r="1340" spans="1:35">
      <c r="A1340" t="s">
        <v>1372</v>
      </c>
      <c r="B1340">
        <f>[1]!s_dq_close($A1340,$B$1,3)</f>
        <v>31.7</v>
      </c>
      <c r="C1340">
        <f>[1]!s_dq_volume($A1340,$B$1)</f>
        <v>50331692</v>
      </c>
      <c r="D1340">
        <f>[1]!s_dq_amount($A1340,$B$1)</f>
        <v>1591324058</v>
      </c>
      <c r="E1340">
        <f>[1]!s_dq_turn($A1340,$B$1)</f>
        <v>0.73530149277963697</v>
      </c>
      <c r="F1340">
        <f>[1]!S_VAL_MV($A1340,$B$1)</f>
        <v>304964824123.5</v>
      </c>
      <c r="G1340">
        <f>[1]!s_val_ev($A1340,$B$1)</f>
        <v>294105522601.85999</v>
      </c>
      <c r="H1340">
        <f>[1]!s_val_ev1($A1340,$B$1)</f>
        <v>318330522601.85999</v>
      </c>
      <c r="I1340">
        <f>IFERROR([1]!s_mq_amount($A1340,$B$1),"")</f>
        <v>2830139088</v>
      </c>
      <c r="J1340">
        <f>[1]!s_val_pe_ttm($A1340,$B$1)</f>
        <v>5.6559805870056197</v>
      </c>
      <c r="K1340">
        <f>[1]!s_val_pb_lf($A1340,$B$1)</f>
        <v>0.95420187711715698</v>
      </c>
      <c r="L1340">
        <f>[1]!s_val_dividendyield2($A1340,$B$1)</f>
        <v>3.4069400630914801</v>
      </c>
      <c r="M1340">
        <f>[1]!s_val_evtoebitda($A1340,$B$1)</f>
        <v>0</v>
      </c>
      <c r="N1340">
        <f>[1]!s_risk_betar24($A1340,$B$1)</f>
        <v>1.5866999626159699</v>
      </c>
      <c r="O1340">
        <f>[1]!s_profitnotice_changeratio($A1340,$B$1)</f>
        <v>0</v>
      </c>
      <c r="P1340">
        <f>IFERROR([1]!i_pq_pctchange($A1340,TEXT(DATE(YEAR($B$1),1,1),"yyyy-mm-dd"),$B$1),"")</f>
        <v>-24.3617275113338</v>
      </c>
      <c r="Q1340">
        <f>[1]!s_west_netprofit($A1340,YEAR($B$1),$B$1,180)</f>
        <v>57538722014</v>
      </c>
      <c r="R1340">
        <f>[1]!s_west_eps($A1340,YEAR($B$1),$B$1,180)</f>
        <v>5.9794001579284703</v>
      </c>
      <c r="S1340">
        <f>[1]!s_west_instnum_np($A1340,YEAR($B$1),$B$1,180)</f>
        <v>20</v>
      </c>
      <c r="T1340">
        <f>[1]!s_west_stdnetprofit($A1340,YEAR($B$1),$B$1,180)</f>
        <v>4437077136</v>
      </c>
      <c r="U1340">
        <f>[1]!s_west_mediannetprofit($A1340,YEAR($B$1),$B$1,180)</f>
        <v>58980500000</v>
      </c>
      <c r="V1340">
        <f>[1]!s_west_maxnetprofit($A1340,YEAR($B$1),$B$1,180)</f>
        <v>63200000000</v>
      </c>
      <c r="W1340">
        <f>[1]!s_west_minnetprofit($A1340,YEAR($B$1),$B$1,180)</f>
        <v>44617000000</v>
      </c>
      <c r="X1340">
        <f>[1]!s_west_netprofit($A1340,YEAR($B$1)+1,$B$1,180)</f>
        <v>63390142157</v>
      </c>
      <c r="Y1340">
        <f>[1]!s_west_eps($A1340,YEAR($B$1)+1,$B$1,180)</f>
        <v>6.5880999565124503</v>
      </c>
      <c r="Z1340">
        <f>[1]!s_west_instnum_np($A1340,YEAR($B$1)+1,$B$1,180)</f>
        <v>20</v>
      </c>
      <c r="AA1340">
        <f>[1]!s_west_stdnetprofit($A1340,YEAR($B$1)+1,$B$1,180)</f>
        <v>6295792006</v>
      </c>
      <c r="AB1340">
        <f>[1]!s_west_mediannetprofit($A1340,YEAR($B$1)+1,$B$1,180)</f>
        <v>64629500000</v>
      </c>
      <c r="AC1340">
        <f>[1]!s_west_maxnetprofit($A1340,YEAR($B$1)+1,$B$1,180)</f>
        <v>74911000000</v>
      </c>
      <c r="AD1340">
        <f>[1]!s_west_minnetprofit($A1340,YEAR($B$1)+1,$B$1,180)</f>
        <v>48548000000</v>
      </c>
      <c r="AE1340">
        <f>[1]!s_west_avgroe($A1340,YEAR($B$1),$B$1,180)</f>
        <v>16.791999816894499</v>
      </c>
      <c r="AF1340">
        <f>IFERROR([1]!s_info_indexweight($A1340,$B$1,"000016.SH"),"")</f>
        <v>1.2230000000000001</v>
      </c>
      <c r="AG1340">
        <f>IFERROR([1]!s_info_indexweight($A1340,$B$1,"000300.SH"),"")</f>
        <v>0.4143</v>
      </c>
      <c r="AH1340">
        <f>IFERROR([1]!s_info_indexweight($A1340,$B$1,"000905.SH"),"")</f>
        <v>0</v>
      </c>
      <c r="AI1340">
        <f>IFERROR([1]!s_info_indexweight($A1340,$B$1,"000852.SH"),"")</f>
        <v>0</v>
      </c>
    </row>
    <row r="1341" spans="1:35">
      <c r="A1341" t="s">
        <v>1373</v>
      </c>
      <c r="B1341">
        <f>[1]!s_dq_close($A1341,$B$1,3)</f>
        <v>33.24</v>
      </c>
      <c r="C1341">
        <f>[1]!s_dq_volume($A1341,$B$1)</f>
        <v>10075556</v>
      </c>
      <c r="D1341">
        <f>[1]!s_dq_amount($A1341,$B$1)</f>
        <v>335510802</v>
      </c>
      <c r="E1341">
        <f>[1]!s_dq_turn($A1341,$B$1)</f>
        <v>1.3912124959474099</v>
      </c>
      <c r="F1341">
        <f>[1]!S_VAL_MV($A1341,$B$1)</f>
        <v>24073352016</v>
      </c>
      <c r="G1341">
        <f>[1]!s_val_ev($A1341,$B$1)</f>
        <v>24073352016</v>
      </c>
      <c r="H1341">
        <f>[1]!s_val_ev1($A1341,$B$1)</f>
        <v>24524247336.259998</v>
      </c>
      <c r="I1341">
        <f>IFERROR([1]!s_mq_amount($A1341,$B$1),"")</f>
        <v>524544910</v>
      </c>
      <c r="J1341">
        <f>[1]!s_val_pe_ttm($A1341,$B$1)</f>
        <v>3475.87329101562</v>
      </c>
      <c r="K1341">
        <f>[1]!s_val_pb_lf($A1341,$B$1)</f>
        <v>11.0318298339844</v>
      </c>
      <c r="L1341">
        <f>[1]!s_val_dividendyield2($A1341,$B$1)</f>
        <v>0</v>
      </c>
      <c r="M1341">
        <f>[1]!s_val_evtoebitda($A1341,$B$1)</f>
        <v>187.50744818557399</v>
      </c>
      <c r="N1341">
        <f>[1]!s_risk_betar24($A1341,$B$1)</f>
        <v>2.67930006980896</v>
      </c>
      <c r="O1341">
        <f>[1]!s_profitnotice_changeratio($A1341,$B$1)</f>
        <v>0</v>
      </c>
      <c r="P1341">
        <f>IFERROR([1]!i_pq_pctchange($A1341,TEXT(DATE(YEAR($B$1),1,1),"yyyy-mm-dd"),$B$1),"")</f>
        <v>-30.922693266832901</v>
      </c>
      <c r="Q1341">
        <f>[1]!s_west_netprofit($A1341,YEAR($B$1),$B$1,180)</f>
        <v>0</v>
      </c>
      <c r="R1341">
        <f>[1]!s_west_eps($A1341,YEAR($B$1),$B$1,180)</f>
        <v>0</v>
      </c>
      <c r="S1341">
        <f>[1]!s_west_instnum_np($A1341,YEAR($B$1),$B$1,180)</f>
        <v>0</v>
      </c>
      <c r="T1341">
        <f>[1]!s_west_stdnetprofit($A1341,YEAR($B$1),$B$1,180)</f>
        <v>0</v>
      </c>
      <c r="U1341">
        <f>[1]!s_west_mediannetprofit($A1341,YEAR($B$1),$B$1,180)</f>
        <v>0</v>
      </c>
      <c r="V1341">
        <f>[1]!s_west_maxnetprofit($A1341,YEAR($B$1),$B$1,180)</f>
        <v>0</v>
      </c>
      <c r="W1341">
        <f>[1]!s_west_minnetprofit($A1341,YEAR($B$1),$B$1,180)</f>
        <v>0</v>
      </c>
      <c r="X1341">
        <f>[1]!s_west_netprofit($A1341,YEAR($B$1)+1,$B$1,180)</f>
        <v>0</v>
      </c>
      <c r="Y1341">
        <f>[1]!s_west_eps($A1341,YEAR($B$1)+1,$B$1,180)</f>
        <v>0</v>
      </c>
      <c r="Z1341">
        <f>[1]!s_west_instnum_np($A1341,YEAR($B$1)+1,$B$1,180)</f>
        <v>0</v>
      </c>
      <c r="AA1341">
        <f>[1]!s_west_stdnetprofit($A1341,YEAR($B$1)+1,$B$1,180)</f>
        <v>0</v>
      </c>
      <c r="AB1341">
        <f>[1]!s_west_mediannetprofit($A1341,YEAR($B$1)+1,$B$1,180)</f>
        <v>0</v>
      </c>
      <c r="AC1341">
        <f>[1]!s_west_maxnetprofit($A1341,YEAR($B$1)+1,$B$1,180)</f>
        <v>0</v>
      </c>
      <c r="AD1341">
        <f>[1]!s_west_minnetprofit($A1341,YEAR($B$1)+1,$B$1,180)</f>
        <v>0</v>
      </c>
      <c r="AE1341">
        <f>[1]!s_west_avgroe($A1341,YEAR($B$1),$B$1,180)</f>
        <v>0</v>
      </c>
      <c r="AF1341">
        <f>IFERROR([1]!s_info_indexweight($A1341,$B$1,"000016.SH"),"")</f>
        <v>0</v>
      </c>
      <c r="AG1341">
        <f>IFERROR([1]!s_info_indexweight($A1341,$B$1,"000300.SH"),"")</f>
        <v>0</v>
      </c>
      <c r="AH1341">
        <f>IFERROR([1]!s_info_indexweight($A1341,$B$1,"000905.SH"),"")</f>
        <v>0</v>
      </c>
      <c r="AI1341">
        <f>IFERROR([1]!s_info_indexweight($A1341,$B$1,"000852.SH"),"")</f>
        <v>0.13400000000000001</v>
      </c>
    </row>
    <row r="1342" spans="1:35">
      <c r="A1342" t="s">
        <v>1374</v>
      </c>
      <c r="B1342">
        <f>[1]!s_dq_close($A1342,$B$1,3)</f>
        <v>16.5</v>
      </c>
      <c r="C1342">
        <f>[1]!s_dq_volume($A1342,$B$1)</f>
        <v>9372769</v>
      </c>
      <c r="D1342">
        <f>[1]!s_dq_amount($A1342,$B$1)</f>
        <v>154897320</v>
      </c>
      <c r="E1342">
        <f>[1]!s_dq_turn($A1342,$B$1)</f>
        <v>0.33603699198421599</v>
      </c>
      <c r="F1342">
        <f>[1]!S_VAL_MV($A1342,$B$1)</f>
        <v>61187969848.5</v>
      </c>
      <c r="G1342">
        <f>[1]!s_val_ev($A1342,$B$1)</f>
        <v>55362304726.082703</v>
      </c>
      <c r="H1342">
        <f>[1]!s_val_ev1($A1342,$B$1)</f>
        <v>108952639369.02299</v>
      </c>
      <c r="I1342">
        <f>IFERROR([1]!s_mq_amount($A1342,$B$1),"")</f>
        <v>327532277</v>
      </c>
      <c r="J1342">
        <f>[1]!s_val_pe_ttm($A1342,$B$1)</f>
        <v>10.532862663269</v>
      </c>
      <c r="K1342">
        <f>[1]!s_val_pb_lf($A1342,$B$1)</f>
        <v>0.79155403375625599</v>
      </c>
      <c r="L1342">
        <f>[1]!s_val_dividendyield2($A1342,$B$1)</f>
        <v>2.48484848484848</v>
      </c>
      <c r="M1342">
        <f>[1]!s_val_evtoebitda($A1342,$B$1)</f>
        <v>5.48962218376575</v>
      </c>
      <c r="N1342">
        <f>[1]!s_risk_betar24($A1342,$B$1)</f>
        <v>0.56590002775192305</v>
      </c>
      <c r="O1342">
        <f>[1]!s_profitnotice_changeratio($A1342,$B$1)</f>
        <v>0</v>
      </c>
      <c r="P1342">
        <f>IFERROR([1]!i_pq_pctchange($A1342,TEXT(DATE(YEAR($B$1),1,1),"yyyy-mm-dd"),$B$1),"")</f>
        <v>-6.9898534385569402</v>
      </c>
      <c r="Q1342">
        <f>[1]!s_west_netprofit($A1342,YEAR($B$1),$B$1,180)</f>
        <v>5497296000</v>
      </c>
      <c r="R1342">
        <f>[1]!s_west_eps($A1342,YEAR($B$1),$B$1,180)</f>
        <v>1.48239994049072</v>
      </c>
      <c r="S1342">
        <f>[1]!s_west_instnum_np($A1342,YEAR($B$1),$B$1,180)</f>
        <v>10</v>
      </c>
      <c r="T1342">
        <f>[1]!s_west_stdnetprofit($A1342,YEAR($B$1),$B$1,180)</f>
        <v>349293056</v>
      </c>
      <c r="U1342">
        <f>[1]!s_west_mediannetprofit($A1342,YEAR($B$1),$B$1,180)</f>
        <v>5376000000</v>
      </c>
      <c r="V1342">
        <f>[1]!s_west_maxnetprofit($A1342,YEAR($B$1),$B$1,180)</f>
        <v>6016000000</v>
      </c>
      <c r="W1342">
        <f>[1]!s_west_minnetprofit($A1342,YEAR($B$1),$B$1,180)</f>
        <v>5028000000</v>
      </c>
      <c r="X1342">
        <f>[1]!s_west_netprofit($A1342,YEAR($B$1)+1,$B$1,180)</f>
        <v>5981073000</v>
      </c>
      <c r="Y1342">
        <f>[1]!s_west_eps($A1342,YEAR($B$1)+1,$B$1,180)</f>
        <v>1.6129000186920199</v>
      </c>
      <c r="Z1342">
        <f>[1]!s_west_instnum_np($A1342,YEAR($B$1)+1,$B$1,180)</f>
        <v>10</v>
      </c>
      <c r="AA1342">
        <f>[1]!s_west_stdnetprofit($A1342,YEAR($B$1)+1,$B$1,180)</f>
        <v>430193176</v>
      </c>
      <c r="AB1342">
        <f>[1]!s_west_mediannetprofit($A1342,YEAR($B$1)+1,$B$1,180)</f>
        <v>5875070000</v>
      </c>
      <c r="AC1342">
        <f>[1]!s_west_maxnetprofit($A1342,YEAR($B$1)+1,$B$1,180)</f>
        <v>6965000000</v>
      </c>
      <c r="AD1342">
        <f>[1]!s_west_minnetprofit($A1342,YEAR($B$1)+1,$B$1,180)</f>
        <v>5614000000</v>
      </c>
      <c r="AE1342">
        <f>[1]!s_west_avgroe($A1342,YEAR($B$1),$B$1,180)</f>
        <v>6.9078001976013201</v>
      </c>
      <c r="AF1342">
        <f>IFERROR([1]!s_info_indexweight($A1342,$B$1,"000016.SH"),"")</f>
        <v>0</v>
      </c>
      <c r="AG1342">
        <f>IFERROR([1]!s_info_indexweight($A1342,$B$1,"000300.SH"),"")</f>
        <v>6.9400000000000003E-2</v>
      </c>
      <c r="AH1342">
        <f>IFERROR([1]!s_info_indexweight($A1342,$B$1,"000905.SH"),"")</f>
        <v>0</v>
      </c>
      <c r="AI1342">
        <f>IFERROR([1]!s_info_indexweight($A1342,$B$1,"000852.SH"),"")</f>
        <v>0</v>
      </c>
    </row>
    <row r="1343" spans="1:35">
      <c r="A1343" t="s">
        <v>1375</v>
      </c>
      <c r="B1343">
        <f>[1]!s_dq_close($A1343,$B$1,3)</f>
        <v>5.41</v>
      </c>
      <c r="C1343">
        <f>[1]!s_dq_volume($A1343,$B$1)</f>
        <v>47883611</v>
      </c>
      <c r="D1343">
        <f>[1]!s_dq_amount($A1343,$B$1)</f>
        <v>258208911</v>
      </c>
      <c r="E1343">
        <f>[1]!s_dq_turn($A1343,$B$1)</f>
        <v>1.04559563849893</v>
      </c>
      <c r="F1343">
        <f>[1]!S_VAL_MV($A1343,$B$1)</f>
        <v>24775384094.169998</v>
      </c>
      <c r="G1343">
        <f>[1]!s_val_ev($A1343,$B$1)</f>
        <v>24775384094.169998</v>
      </c>
      <c r="H1343">
        <f>[1]!s_val_ev1($A1343,$B$1)</f>
        <v>26492478052.27</v>
      </c>
      <c r="I1343">
        <f>IFERROR([1]!s_mq_amount($A1343,$B$1),"")</f>
        <v>592861483</v>
      </c>
      <c r="J1343">
        <f>[1]!s_val_pe_ttm($A1343,$B$1)</f>
        <v>65.263572692871094</v>
      </c>
      <c r="K1343">
        <f>[1]!s_val_pb_lf($A1343,$B$1)</f>
        <v>2.6286449432372998</v>
      </c>
      <c r="L1343">
        <f>[1]!s_val_dividendyield2($A1343,$B$1)</f>
        <v>0.52865064695009201</v>
      </c>
      <c r="M1343">
        <f>[1]!s_val_evtoebitda($A1343,$B$1)</f>
        <v>33.1672775359539</v>
      </c>
      <c r="N1343">
        <f>[1]!s_risk_betar24($A1343,$B$1)</f>
        <v>1.52610003948212</v>
      </c>
      <c r="O1343">
        <f>[1]!s_profitnotice_changeratio($A1343,$B$1)</f>
        <v>0</v>
      </c>
      <c r="P1343">
        <f>IFERROR([1]!i_pq_pctchange($A1343,TEXT(DATE(YEAR($B$1),1,1),"yyyy-mm-dd"),$B$1),"")</f>
        <v>-17.905918057663101</v>
      </c>
      <c r="Q1343">
        <f>[1]!s_west_netprofit($A1343,YEAR($B$1),$B$1,180)</f>
        <v>469500000</v>
      </c>
      <c r="R1343">
        <f>[1]!s_west_eps($A1343,YEAR($B$1),$B$1,180)</f>
        <v>0.10249999910593</v>
      </c>
      <c r="S1343">
        <f>[1]!s_west_instnum_np($A1343,YEAR($B$1),$B$1,180)</f>
        <v>2</v>
      </c>
      <c r="T1343">
        <f>[1]!s_west_stdnetprofit($A1343,YEAR($B$1),$B$1,180)</f>
        <v>2121320</v>
      </c>
      <c r="U1343">
        <f>[1]!s_west_mediannetprofit($A1343,YEAR($B$1),$B$1,180)</f>
        <v>469500000</v>
      </c>
      <c r="V1343">
        <f>[1]!s_west_maxnetprofit($A1343,YEAR($B$1),$B$1,180)</f>
        <v>471000000</v>
      </c>
      <c r="W1343">
        <f>[1]!s_west_minnetprofit($A1343,YEAR($B$1),$B$1,180)</f>
        <v>468000000</v>
      </c>
      <c r="X1343">
        <f>[1]!s_west_netprofit($A1343,YEAR($B$1)+1,$B$1,180)</f>
        <v>592000000</v>
      </c>
      <c r="Y1343">
        <f>[1]!s_west_eps($A1343,YEAR($B$1)+1,$B$1,180)</f>
        <v>0.12929999828338601</v>
      </c>
      <c r="Z1343">
        <f>[1]!s_west_instnum_np($A1343,YEAR($B$1)+1,$B$1,180)</f>
        <v>2</v>
      </c>
      <c r="AA1343">
        <f>[1]!s_west_stdnetprofit($A1343,YEAR($B$1)+1,$B$1,180)</f>
        <v>12727922</v>
      </c>
      <c r="AB1343">
        <f>[1]!s_west_mediannetprofit($A1343,YEAR($B$1)+1,$B$1,180)</f>
        <v>592000000</v>
      </c>
      <c r="AC1343">
        <f>[1]!s_west_maxnetprofit($A1343,YEAR($B$1)+1,$B$1,180)</f>
        <v>601000000</v>
      </c>
      <c r="AD1343">
        <f>[1]!s_west_minnetprofit($A1343,YEAR($B$1)+1,$B$1,180)</f>
        <v>583000000</v>
      </c>
      <c r="AE1343">
        <f>[1]!s_west_avgroe($A1343,YEAR($B$1),$B$1,180)</f>
        <v>4.8299999237060502</v>
      </c>
      <c r="AF1343">
        <f>IFERROR([1]!s_info_indexweight($A1343,$B$1,"000016.SH"),"")</f>
        <v>0</v>
      </c>
      <c r="AG1343">
        <f>IFERROR([1]!s_info_indexweight($A1343,$B$1,"000300.SH"),"")</f>
        <v>0</v>
      </c>
      <c r="AH1343">
        <f>IFERROR([1]!s_info_indexweight($A1343,$B$1,"000905.SH"),"")</f>
        <v>9.7000000000000003E-2</v>
      </c>
      <c r="AI1343">
        <f>IFERROR([1]!s_info_indexweight($A1343,$B$1,"000852.SH"),"")</f>
        <v>0</v>
      </c>
    </row>
    <row r="1344" spans="1:35">
      <c r="A1344" t="s">
        <v>1376</v>
      </c>
      <c r="B1344">
        <f>[1]!s_dq_close($A1344,$B$1,3)</f>
        <v>12.6</v>
      </c>
      <c r="C1344">
        <f>[1]!s_dq_volume($A1344,$B$1)</f>
        <v>71317019</v>
      </c>
      <c r="D1344">
        <f>[1]!s_dq_amount($A1344,$B$1)</f>
        <v>898675472</v>
      </c>
      <c r="E1344">
        <f>[1]!s_dq_turn($A1344,$B$1)</f>
        <v>4.12561861057989</v>
      </c>
      <c r="F1344">
        <f>[1]!S_VAL_MV($A1344,$B$1)</f>
        <v>21780841231.799999</v>
      </c>
      <c r="G1344">
        <f>[1]!s_val_ev($A1344,$B$1)</f>
        <v>21780841231.799999</v>
      </c>
      <c r="H1344">
        <f>[1]!s_val_ev1($A1344,$B$1)</f>
        <v>38361328752.940002</v>
      </c>
      <c r="I1344">
        <f>IFERROR([1]!s_mq_amount($A1344,$B$1),"")</f>
        <v>1706012346</v>
      </c>
      <c r="J1344">
        <f>[1]!s_val_pe_ttm($A1344,$B$1)</f>
        <v>28.2166137695312</v>
      </c>
      <c r="K1344">
        <f>[1]!s_val_pb_lf($A1344,$B$1)</f>
        <v>2.1522643566131601</v>
      </c>
      <c r="L1344">
        <f>[1]!s_val_dividendyield2($A1344,$B$1)</f>
        <v>0.73390165172600996</v>
      </c>
      <c r="M1344">
        <f>[1]!s_val_evtoebitda($A1344,$B$1)</f>
        <v>18.748840170806201</v>
      </c>
      <c r="N1344">
        <f>[1]!s_risk_betar24($A1344,$B$1)</f>
        <v>1.7331999540328999</v>
      </c>
      <c r="O1344">
        <f>[1]!s_profitnotice_changeratio($A1344,$B$1)</f>
        <v>0</v>
      </c>
      <c r="P1344">
        <f>IFERROR([1]!i_pq_pctchange($A1344,TEXT(DATE(YEAR($B$1),1,1),"yyyy-mm-dd"),$B$1),"")</f>
        <v>16.6666666666667</v>
      </c>
      <c r="Q1344">
        <f>[1]!s_west_netprofit($A1344,YEAR($B$1),$B$1,180)</f>
        <v>942333333</v>
      </c>
      <c r="R1344">
        <f>[1]!s_west_eps($A1344,YEAR($B$1),$B$1,180)</f>
        <v>0.54509997367858898</v>
      </c>
      <c r="S1344">
        <f>[1]!s_west_instnum_np($A1344,YEAR($B$1),$B$1,180)</f>
        <v>3</v>
      </c>
      <c r="T1344">
        <f>[1]!s_west_stdnetprofit($A1344,YEAR($B$1),$B$1,180)</f>
        <v>73853459</v>
      </c>
      <c r="U1344">
        <f>[1]!s_west_mediannetprofit($A1344,YEAR($B$1),$B$1,180)</f>
        <v>934000000</v>
      </c>
      <c r="V1344">
        <f>[1]!s_west_maxnetprofit($A1344,YEAR($B$1),$B$1,180)</f>
        <v>1020000000</v>
      </c>
      <c r="W1344">
        <f>[1]!s_west_minnetprofit($A1344,YEAR($B$1),$B$1,180)</f>
        <v>873000000</v>
      </c>
      <c r="X1344">
        <f>[1]!s_west_netprofit($A1344,YEAR($B$1)+1,$B$1,180)</f>
        <v>1156000000</v>
      </c>
      <c r="Y1344">
        <f>[1]!s_west_eps($A1344,YEAR($B$1)+1,$B$1,180)</f>
        <v>0.66860002279281605</v>
      </c>
      <c r="Z1344">
        <f>[1]!s_west_instnum_np($A1344,YEAR($B$1)+1,$B$1,180)</f>
        <v>3</v>
      </c>
      <c r="AA1344">
        <f>[1]!s_west_stdnetprofit($A1344,YEAR($B$1)+1,$B$1,180)</f>
        <v>192735570</v>
      </c>
      <c r="AB1344">
        <f>[1]!s_west_mediannetprofit($A1344,YEAR($B$1)+1,$B$1,180)</f>
        <v>1145000000</v>
      </c>
      <c r="AC1344">
        <f>[1]!s_west_maxnetprofit($A1344,YEAR($B$1)+1,$B$1,180)</f>
        <v>1354000000</v>
      </c>
      <c r="AD1344">
        <f>[1]!s_west_minnetprofit($A1344,YEAR($B$1)+1,$B$1,180)</f>
        <v>969000000</v>
      </c>
      <c r="AE1344">
        <f>[1]!s_west_avgroe($A1344,YEAR($B$1),$B$1,180)</f>
        <v>9.3400001525878906</v>
      </c>
      <c r="AF1344">
        <f>IFERROR([1]!s_info_indexweight($A1344,$B$1,"000016.SH"),"")</f>
        <v>0</v>
      </c>
      <c r="AG1344">
        <f>IFERROR([1]!s_info_indexweight($A1344,$B$1,"000300.SH"),"")</f>
        <v>0</v>
      </c>
      <c r="AH1344">
        <f>IFERROR([1]!s_info_indexweight($A1344,$B$1,"000905.SH"),"")</f>
        <v>0</v>
      </c>
      <c r="AI1344">
        <f>IFERROR([1]!s_info_indexweight($A1344,$B$1,"000852.SH"),"")</f>
        <v>0.115</v>
      </c>
    </row>
    <row r="1345" spans="1:35">
      <c r="A1345" t="s">
        <v>1377</v>
      </c>
      <c r="B1345">
        <f>[1]!s_dq_close($A1345,$B$1,3)</f>
        <v>11.56</v>
      </c>
      <c r="C1345">
        <f>[1]!s_dq_volume($A1345,$B$1)</f>
        <v>37924579</v>
      </c>
      <c r="D1345">
        <f>[1]!s_dq_amount($A1345,$B$1)</f>
        <v>435217938</v>
      </c>
      <c r="E1345">
        <f>[1]!s_dq_turn($A1345,$B$1)</f>
        <v>1.2583498736923899</v>
      </c>
      <c r="F1345">
        <f>[1]!S_VAL_MV($A1345,$B$1)</f>
        <v>34839923490.720001</v>
      </c>
      <c r="G1345">
        <f>[1]!s_val_ev($A1345,$B$1)</f>
        <v>34839923490.720001</v>
      </c>
      <c r="H1345">
        <f>[1]!s_val_ev1($A1345,$B$1)</f>
        <v>115248966463.06</v>
      </c>
      <c r="I1345">
        <f>IFERROR([1]!s_mq_amount($A1345,$B$1),"")</f>
        <v>837197031</v>
      </c>
      <c r="J1345">
        <f>[1]!s_val_pe_ttm($A1345,$B$1)</f>
        <v>29.763612747192401</v>
      </c>
      <c r="K1345">
        <f>[1]!s_val_pb_lf($A1345,$B$1)</f>
        <v>1.54716432094574</v>
      </c>
      <c r="L1345">
        <f>[1]!s_val_dividendyield2($A1345,$B$1)</f>
        <v>0.89965397923875401</v>
      </c>
      <c r="M1345">
        <f>[1]!s_val_evtoebitda($A1345,$B$1)</f>
        <v>10.6162870018335</v>
      </c>
      <c r="N1345">
        <f>[1]!s_risk_betar24($A1345,$B$1)</f>
        <v>0.87419998645782504</v>
      </c>
      <c r="O1345">
        <f>[1]!s_profitnotice_changeratio($A1345,$B$1)</f>
        <v>0</v>
      </c>
      <c r="P1345">
        <f>IFERROR([1]!i_pq_pctchange($A1345,TEXT(DATE(YEAR($B$1),1,1),"yyyy-mm-dd"),$B$1),"")</f>
        <v>-14.2433234421365</v>
      </c>
      <c r="Q1345">
        <f>[1]!s_west_netprofit($A1345,YEAR($B$1),$B$1,180)</f>
        <v>1554190000</v>
      </c>
      <c r="R1345">
        <f>[1]!s_west_eps($A1345,YEAR($B$1),$B$1,180)</f>
        <v>0.515699982643127</v>
      </c>
      <c r="S1345">
        <f>[1]!s_west_instnum_np($A1345,YEAR($B$1),$B$1,180)</f>
        <v>4</v>
      </c>
      <c r="T1345">
        <f>[1]!s_west_stdnetprofit($A1345,YEAR($B$1),$B$1,180)</f>
        <v>359155205</v>
      </c>
      <c r="U1345">
        <f>[1]!s_west_mediannetprofit($A1345,YEAR($B$1),$B$1,180)</f>
        <v>1380500000</v>
      </c>
      <c r="V1345">
        <f>[1]!s_west_maxnetprofit($A1345,YEAR($B$1),$B$1,180)</f>
        <v>2092780000</v>
      </c>
      <c r="W1345">
        <f>[1]!s_west_minnetprofit($A1345,YEAR($B$1),$B$1,180)</f>
        <v>1362980000</v>
      </c>
      <c r="X1345">
        <f>[1]!s_west_netprofit($A1345,YEAR($B$1)+1,$B$1,180)</f>
        <v>1669572500</v>
      </c>
      <c r="Y1345">
        <f>[1]!s_west_eps($A1345,YEAR($B$1)+1,$B$1,180)</f>
        <v>0.55400002002716098</v>
      </c>
      <c r="Z1345">
        <f>[1]!s_west_instnum_np($A1345,YEAR($B$1)+1,$B$1,180)</f>
        <v>4</v>
      </c>
      <c r="AA1345">
        <f>[1]!s_west_stdnetprofit($A1345,YEAR($B$1)+1,$B$1,180)</f>
        <v>461799279</v>
      </c>
      <c r="AB1345">
        <f>[1]!s_west_mediannetprofit($A1345,YEAR($B$1)+1,$B$1,180)</f>
        <v>1450835000</v>
      </c>
      <c r="AC1345">
        <f>[1]!s_west_maxnetprofit($A1345,YEAR($B$1)+1,$B$1,180)</f>
        <v>2361620000</v>
      </c>
      <c r="AD1345">
        <f>[1]!s_west_minnetprofit($A1345,YEAR($B$1)+1,$B$1,180)</f>
        <v>1415000000</v>
      </c>
      <c r="AE1345">
        <f>[1]!s_west_avgroe($A1345,YEAR($B$1),$B$1,180)</f>
        <v>4.4225001335143999</v>
      </c>
      <c r="AF1345">
        <f>IFERROR([1]!s_info_indexweight($A1345,$B$1,"000016.SH"),"")</f>
        <v>0</v>
      </c>
      <c r="AG1345">
        <f>IFERROR([1]!s_info_indexweight($A1345,$B$1,"000300.SH"),"")</f>
        <v>0</v>
      </c>
      <c r="AH1345">
        <f>IFERROR([1]!s_info_indexweight($A1345,$B$1,"000905.SH"),"")</f>
        <v>0.13800000000000001</v>
      </c>
      <c r="AI1345">
        <f>IFERROR([1]!s_info_indexweight($A1345,$B$1,"000852.SH"),"")</f>
        <v>0</v>
      </c>
    </row>
    <row r="1346" spans="1:35">
      <c r="A1346" t="s">
        <v>1378</v>
      </c>
      <c r="B1346">
        <f>[1]!s_dq_close($A1346,$B$1,3)</f>
        <v>15.14</v>
      </c>
      <c r="C1346">
        <f>[1]!s_dq_volume($A1346,$B$1)</f>
        <v>119037073</v>
      </c>
      <c r="D1346">
        <f>[1]!s_dq_amount($A1346,$B$1)</f>
        <v>1825897330</v>
      </c>
      <c r="E1346">
        <f>[1]!s_dq_turn($A1346,$B$1)</f>
        <v>5.2636412285802399</v>
      </c>
      <c r="F1346">
        <f>[1]!S_VAL_MV($A1346,$B$1)</f>
        <v>34239060128.84</v>
      </c>
      <c r="G1346">
        <f>[1]!s_val_ev($A1346,$B$1)</f>
        <v>34239060128.84</v>
      </c>
      <c r="H1346">
        <f>[1]!s_val_ev1($A1346,$B$1)</f>
        <v>58079950250.550003</v>
      </c>
      <c r="I1346">
        <f>IFERROR([1]!s_mq_amount($A1346,$B$1),"")</f>
        <v>3578882095</v>
      </c>
      <c r="J1346">
        <f>[1]!s_val_pe_ttm($A1346,$B$1)</f>
        <v>89.520523071289105</v>
      </c>
      <c r="K1346">
        <f>[1]!s_val_pb_lf($A1346,$B$1)</f>
        <v>1.2979327440261801</v>
      </c>
      <c r="L1346">
        <f>[1]!s_val_dividendyield2($A1346,$B$1)</f>
        <v>1.9098934336967599</v>
      </c>
      <c r="M1346">
        <f>[1]!s_val_evtoebitda($A1346,$B$1)</f>
        <v>18.5325397450876</v>
      </c>
      <c r="N1346">
        <f>[1]!s_risk_betar24($A1346,$B$1)</f>
        <v>1.63820004463196</v>
      </c>
      <c r="O1346">
        <f>[1]!s_profitnotice_changeratio($A1346,$B$1)</f>
        <v>0</v>
      </c>
      <c r="P1346">
        <f>IFERROR([1]!i_pq_pctchange($A1346,TEXT(DATE(YEAR($B$1),1,1),"yyyy-mm-dd"),$B$1),"")</f>
        <v>4.55801104972375</v>
      </c>
      <c r="Q1346">
        <f>[1]!s_west_netprofit($A1346,YEAR($B$1),$B$1,180)</f>
        <v>1875551429</v>
      </c>
      <c r="R1346">
        <f>[1]!s_west_eps($A1346,YEAR($B$1),$B$1,180)</f>
        <v>0.82929998636245705</v>
      </c>
      <c r="S1346">
        <f>[1]!s_west_instnum_np($A1346,YEAR($B$1),$B$1,180)</f>
        <v>14</v>
      </c>
      <c r="T1346">
        <f>[1]!s_west_stdnetprofit($A1346,YEAR($B$1),$B$1,180)</f>
        <v>394215695</v>
      </c>
      <c r="U1346">
        <f>[1]!s_west_mediannetprofit($A1346,YEAR($B$1),$B$1,180)</f>
        <v>1823000000</v>
      </c>
      <c r="V1346">
        <f>[1]!s_west_maxnetprofit($A1346,YEAR($B$1),$B$1,180)</f>
        <v>2565000000</v>
      </c>
      <c r="W1346">
        <f>[1]!s_west_minnetprofit($A1346,YEAR($B$1),$B$1,180)</f>
        <v>1254000000</v>
      </c>
      <c r="X1346">
        <f>[1]!s_west_netprofit($A1346,YEAR($B$1)+1,$B$1,180)</f>
        <v>2603820714</v>
      </c>
      <c r="Y1346">
        <f>[1]!s_west_eps($A1346,YEAR($B$1)+1,$B$1,180)</f>
        <v>1.15139997005463</v>
      </c>
      <c r="Z1346">
        <f>[1]!s_west_instnum_np($A1346,YEAR($B$1)+1,$B$1,180)</f>
        <v>14</v>
      </c>
      <c r="AA1346">
        <f>[1]!s_west_stdnetprofit($A1346,YEAR($B$1)+1,$B$1,180)</f>
        <v>480712790</v>
      </c>
      <c r="AB1346">
        <f>[1]!s_west_mediannetprofit($A1346,YEAR($B$1)+1,$B$1,180)</f>
        <v>2534000000</v>
      </c>
      <c r="AC1346">
        <f>[1]!s_west_maxnetprofit($A1346,YEAR($B$1)+1,$B$1,180)</f>
        <v>3480710000</v>
      </c>
      <c r="AD1346">
        <f>[1]!s_west_minnetprofit($A1346,YEAR($B$1)+1,$B$1,180)</f>
        <v>1718000000</v>
      </c>
      <c r="AE1346">
        <f>[1]!s_west_avgroe($A1346,YEAR($B$1),$B$1,180)</f>
        <v>6.8762001991271999</v>
      </c>
      <c r="AF1346">
        <f>IFERROR([1]!s_info_indexweight($A1346,$B$1,"000016.SH"),"")</f>
        <v>0</v>
      </c>
      <c r="AG1346">
        <f>IFERROR([1]!s_info_indexweight($A1346,$B$1,"000300.SH"),"")</f>
        <v>0</v>
      </c>
      <c r="AH1346">
        <f>IFERROR([1]!s_info_indexweight($A1346,$B$1,"000905.SH"),"")</f>
        <v>0.28399999999999997</v>
      </c>
      <c r="AI1346">
        <f>IFERROR([1]!s_info_indexweight($A1346,$B$1,"000852.SH"),"")</f>
        <v>0</v>
      </c>
    </row>
    <row r="1347" spans="1:35">
      <c r="A1347" t="s">
        <v>1379</v>
      </c>
      <c r="B1347">
        <f>[1]!s_dq_close($A1347,$B$1,3)</f>
        <v>2.8</v>
      </c>
      <c r="C1347">
        <f>[1]!s_dq_volume($A1347,$B$1)</f>
        <v>90819246</v>
      </c>
      <c r="D1347">
        <f>[1]!s_dq_amount($A1347,$B$1)</f>
        <v>254720075</v>
      </c>
      <c r="E1347">
        <f>[1]!s_dq_turn($A1347,$B$1)</f>
        <v>0.50871664899800795</v>
      </c>
      <c r="F1347">
        <f>[1]!S_VAL_MV($A1347,$B$1)</f>
        <v>57936533676</v>
      </c>
      <c r="G1347">
        <f>[1]!s_val_ev($A1347,$B$1)</f>
        <v>53741540970.400002</v>
      </c>
      <c r="H1347">
        <f>[1]!s_val_ev1($A1347,$B$1)</f>
        <v>145963211970.39999</v>
      </c>
      <c r="I1347">
        <f>IFERROR([1]!s_mq_amount($A1347,$B$1),"")</f>
        <v>559658082</v>
      </c>
      <c r="J1347">
        <f>[1]!s_val_pe_ttm($A1347,$B$1)</f>
        <v>43.069290161132798</v>
      </c>
      <c r="K1347">
        <f>[1]!s_val_pb_lf($A1347,$B$1)</f>
        <v>0.56236851215362504</v>
      </c>
      <c r="L1347">
        <f>[1]!s_val_dividendyield2($A1347,$B$1)</f>
        <v>2</v>
      </c>
      <c r="M1347">
        <f>[1]!s_val_evtoebitda($A1347,$B$1)</f>
        <v>6.2204239742431398</v>
      </c>
      <c r="N1347">
        <f>[1]!s_risk_betar24($A1347,$B$1)</f>
        <v>0.924199998378754</v>
      </c>
      <c r="O1347">
        <f>[1]!s_profitnotice_changeratio($A1347,$B$1)</f>
        <v>0</v>
      </c>
      <c r="P1347">
        <f>IFERROR([1]!i_pq_pctchange($A1347,TEXT(DATE(YEAR($B$1),1,1),"yyyy-mm-dd"),$B$1),"")</f>
        <v>-5.72390572390574</v>
      </c>
      <c r="Q1347">
        <f>[1]!s_west_netprofit($A1347,YEAR($B$1),$B$1,180)</f>
        <v>5674585714</v>
      </c>
      <c r="R1347">
        <f>[1]!s_west_eps($A1347,YEAR($B$1),$B$1,180)</f>
        <v>0.27419999241828902</v>
      </c>
      <c r="S1347">
        <f>[1]!s_west_instnum_np($A1347,YEAR($B$1),$B$1,180)</f>
        <v>7</v>
      </c>
      <c r="T1347">
        <f>[1]!s_west_stdnetprofit($A1347,YEAR($B$1),$B$1,180)</f>
        <v>299929053</v>
      </c>
      <c r="U1347">
        <f>[1]!s_west_mediannetprofit($A1347,YEAR($B$1),$B$1,180)</f>
        <v>5538000000</v>
      </c>
      <c r="V1347">
        <f>[1]!s_west_maxnetprofit($A1347,YEAR($B$1),$B$1,180)</f>
        <v>6284350000</v>
      </c>
      <c r="W1347">
        <f>[1]!s_west_minnetprofit($A1347,YEAR($B$1),$B$1,180)</f>
        <v>5456060000</v>
      </c>
      <c r="X1347">
        <f>[1]!s_west_netprofit($A1347,YEAR($B$1)+1,$B$1,180)</f>
        <v>5945957143</v>
      </c>
      <c r="Y1347">
        <f>[1]!s_west_eps($A1347,YEAR($B$1)+1,$B$1,180)</f>
        <v>0.28740000724792503</v>
      </c>
      <c r="Z1347">
        <f>[1]!s_west_instnum_np($A1347,YEAR($B$1)+1,$B$1,180)</f>
        <v>7</v>
      </c>
      <c r="AA1347">
        <f>[1]!s_west_stdnetprofit($A1347,YEAR($B$1)+1,$B$1,180)</f>
        <v>188532822</v>
      </c>
      <c r="AB1347">
        <f>[1]!s_west_mediannetprofit($A1347,YEAR($B$1)+1,$B$1,180)</f>
        <v>5923000000</v>
      </c>
      <c r="AC1347">
        <f>[1]!s_west_maxnetprofit($A1347,YEAR($B$1)+1,$B$1,180)</f>
        <v>6335330000</v>
      </c>
      <c r="AD1347">
        <f>[1]!s_west_minnetprofit($A1347,YEAR($B$1)+1,$B$1,180)</f>
        <v>5770000000</v>
      </c>
      <c r="AE1347">
        <f>[1]!s_west_avgroe($A1347,YEAR($B$1),$B$1,180)</f>
        <v>3.8129000663757302</v>
      </c>
      <c r="AF1347">
        <f>IFERROR([1]!s_info_indexweight($A1347,$B$1,"000016.SH"),"")</f>
        <v>0</v>
      </c>
      <c r="AG1347">
        <f>IFERROR([1]!s_info_indexweight($A1347,$B$1,"000300.SH"),"")</f>
        <v>7.6399999999999996E-2</v>
      </c>
      <c r="AH1347">
        <f>IFERROR([1]!s_info_indexweight($A1347,$B$1,"000905.SH"),"")</f>
        <v>0</v>
      </c>
      <c r="AI1347">
        <f>IFERROR([1]!s_info_indexweight($A1347,$B$1,"000852.SH"),"")</f>
        <v>0</v>
      </c>
    </row>
    <row r="1348" spans="1:35">
      <c r="A1348" t="s">
        <v>1380</v>
      </c>
      <c r="B1348">
        <f>[1]!s_dq_close($A1348,$B$1,3)</f>
        <v>5.5</v>
      </c>
      <c r="C1348">
        <f>[1]!s_dq_volume($A1348,$B$1)</f>
        <v>68938130</v>
      </c>
      <c r="D1348">
        <f>[1]!s_dq_amount($A1348,$B$1)</f>
        <v>378365055</v>
      </c>
      <c r="E1348">
        <f>[1]!s_dq_turn($A1348,$B$1)</f>
        <v>2.83149955871008</v>
      </c>
      <c r="F1348">
        <f>[1]!S_VAL_MV($A1348,$B$1)</f>
        <v>16020256362</v>
      </c>
      <c r="G1348">
        <f>[1]!s_val_ev($A1348,$B$1)</f>
        <v>16020256362</v>
      </c>
      <c r="H1348">
        <f>[1]!s_val_ev1($A1348,$B$1)</f>
        <v>22296935226.700001</v>
      </c>
      <c r="I1348">
        <f>IFERROR([1]!s_mq_amount($A1348,$B$1),"")</f>
        <v>874070202</v>
      </c>
      <c r="J1348">
        <f>[1]!s_val_pe_ttm($A1348,$B$1)</f>
        <v>26.437841415405298</v>
      </c>
      <c r="K1348">
        <f>[1]!s_val_pb_lf($A1348,$B$1)</f>
        <v>2.0107824802398699</v>
      </c>
      <c r="L1348">
        <f>[1]!s_val_dividendyield2($A1348,$B$1)</f>
        <v>1.09088528492301</v>
      </c>
      <c r="M1348">
        <f>[1]!s_val_evtoebitda($A1348,$B$1)</f>
        <v>9.8812384399644504</v>
      </c>
      <c r="N1348">
        <f>[1]!s_risk_betar24($A1348,$B$1)</f>
        <v>1.17820000648499</v>
      </c>
      <c r="O1348">
        <f>[1]!s_profitnotice_changeratio($A1348,$B$1)</f>
        <v>0</v>
      </c>
      <c r="P1348">
        <f>IFERROR([1]!i_pq_pctchange($A1348,TEXT(DATE(YEAR($B$1),1,1),"yyyy-mm-dd"),$B$1),"")</f>
        <v>23.873873873873901</v>
      </c>
      <c r="Q1348">
        <f>[1]!s_west_netprofit($A1348,YEAR($B$1),$B$1,180)</f>
        <v>755704000</v>
      </c>
      <c r="R1348">
        <f>[1]!s_west_eps($A1348,YEAR($B$1),$B$1,180)</f>
        <v>0.25940001010894798</v>
      </c>
      <c r="S1348">
        <f>[1]!s_west_instnum_np($A1348,YEAR($B$1),$B$1,180)</f>
        <v>5</v>
      </c>
      <c r="T1348">
        <f>[1]!s_west_stdnetprofit($A1348,YEAR($B$1),$B$1,180)</f>
        <v>61845198</v>
      </c>
      <c r="U1348">
        <f>[1]!s_west_mediannetprofit($A1348,YEAR($B$1),$B$1,180)</f>
        <v>748000000</v>
      </c>
      <c r="V1348">
        <f>[1]!s_west_maxnetprofit($A1348,YEAR($B$1),$B$1,180)</f>
        <v>819480000</v>
      </c>
      <c r="W1348">
        <f>[1]!s_west_minnetprofit($A1348,YEAR($B$1),$B$1,180)</f>
        <v>692000000</v>
      </c>
      <c r="X1348">
        <f>[1]!s_west_netprofit($A1348,YEAR($B$1)+1,$B$1,180)</f>
        <v>858010000</v>
      </c>
      <c r="Y1348">
        <f>[1]!s_west_eps($A1348,YEAR($B$1)+1,$B$1,180)</f>
        <v>0.294600009918213</v>
      </c>
      <c r="Z1348">
        <f>[1]!s_west_instnum_np($A1348,YEAR($B$1)+1,$B$1,180)</f>
        <v>5</v>
      </c>
      <c r="AA1348">
        <f>[1]!s_west_stdnetprofit($A1348,YEAR($B$1)+1,$B$1,180)</f>
        <v>44573801</v>
      </c>
      <c r="AB1348">
        <f>[1]!s_west_mediannetprofit($A1348,YEAR($B$1)+1,$B$1,180)</f>
        <v>870000000</v>
      </c>
      <c r="AC1348">
        <f>[1]!s_west_maxnetprofit($A1348,YEAR($B$1)+1,$B$1,180)</f>
        <v>899000000</v>
      </c>
      <c r="AD1348">
        <f>[1]!s_west_minnetprofit($A1348,YEAR($B$1)+1,$B$1,180)</f>
        <v>788000000</v>
      </c>
      <c r="AE1348">
        <f>[1]!s_west_avgroe($A1348,YEAR($B$1),$B$1,180)</f>
        <v>8.9659996032714808</v>
      </c>
      <c r="AF1348">
        <f>IFERROR([1]!s_info_indexweight($A1348,$B$1,"000016.SH"),"")</f>
        <v>0</v>
      </c>
      <c r="AG1348">
        <f>IFERROR([1]!s_info_indexweight($A1348,$B$1,"000300.SH"),"")</f>
        <v>0</v>
      </c>
      <c r="AH1348">
        <f>IFERROR([1]!s_info_indexweight($A1348,$B$1,"000905.SH"),"")</f>
        <v>0</v>
      </c>
      <c r="AI1348">
        <f>IFERROR([1]!s_info_indexweight($A1348,$B$1,"000852.SH"),"")</f>
        <v>8.6999999999999994E-2</v>
      </c>
    </row>
    <row r="1349" spans="1:35">
      <c r="A1349" t="s">
        <v>1381</v>
      </c>
      <c r="B1349">
        <f>[1]!s_dq_close($A1349,$B$1,3)</f>
        <v>33.24</v>
      </c>
      <c r="C1349">
        <f>[1]!s_dq_volume($A1349,$B$1)</f>
        <v>23351941</v>
      </c>
      <c r="D1349">
        <f>[1]!s_dq_amount($A1349,$B$1)</f>
        <v>778378789</v>
      </c>
      <c r="E1349">
        <f>[1]!s_dq_turn($A1349,$B$1)</f>
        <v>0.112142086380167</v>
      </c>
      <c r="F1349">
        <f>[1]!S_VAL_MV($A1349,$B$1)</f>
        <v>939518794200</v>
      </c>
      <c r="G1349">
        <f>[1]!s_val_ev($A1349,$B$1)</f>
        <v>876544356386.71997</v>
      </c>
      <c r="H1349">
        <f>[1]!s_val_ev1($A1349,$B$1)</f>
        <v>1005526356386.72</v>
      </c>
      <c r="I1349">
        <f>IFERROR([1]!s_mq_amount($A1349,$B$1),"")</f>
        <v>1608035934</v>
      </c>
      <c r="J1349">
        <f>[1]!s_val_pe_ttm($A1349,$B$1)</f>
        <v>6.4892411231994602</v>
      </c>
      <c r="K1349">
        <f>[1]!s_val_pb_lf($A1349,$B$1)</f>
        <v>1.57041883468628</v>
      </c>
      <c r="L1349">
        <f>[1]!s_val_dividendyield2($A1349,$B$1)</f>
        <v>2.0697954271961501</v>
      </c>
      <c r="M1349">
        <f>[1]!s_val_evtoebitda($A1349,$B$1)</f>
        <v>0</v>
      </c>
      <c r="N1349">
        <f>[1]!s_risk_betar24($A1349,$B$1)</f>
        <v>1.5233999490737899</v>
      </c>
      <c r="O1349">
        <f>[1]!s_profitnotice_changeratio($A1349,$B$1)</f>
        <v>0</v>
      </c>
      <c r="P1349">
        <f>IFERROR([1]!i_pq_pctchange($A1349,TEXT(DATE(YEAR($B$1),1,1),"yyyy-mm-dd"),$B$1),"")</f>
        <v>-26.945054945054899</v>
      </c>
      <c r="Q1349">
        <f>[1]!s_west_netprofit($A1349,YEAR($B$1),$B$1,180)</f>
        <v>144101597875</v>
      </c>
      <c r="R1349">
        <f>[1]!s_west_eps($A1349,YEAR($B$1),$B$1,180)</f>
        <v>5.0977001190185502</v>
      </c>
      <c r="S1349">
        <f>[1]!s_west_instnum_np($A1349,YEAR($B$1),$B$1,180)</f>
        <v>21</v>
      </c>
      <c r="T1349">
        <f>[1]!s_west_stdnetprofit($A1349,YEAR($B$1),$B$1,180)</f>
        <v>22203299408</v>
      </c>
      <c r="U1349">
        <f>[1]!s_west_mediannetprofit($A1349,YEAR($B$1),$B$1,180)</f>
        <v>150612785000</v>
      </c>
      <c r="V1349">
        <f>[1]!s_west_maxnetprofit($A1349,YEAR($B$1),$B$1,180)</f>
        <v>184095000000</v>
      </c>
      <c r="W1349">
        <f>[1]!s_west_minnetprofit($A1349,YEAR($B$1),$B$1,180)</f>
        <v>97316000000</v>
      </c>
      <c r="X1349">
        <f>[1]!s_west_netprofit($A1349,YEAR($B$1)+1,$B$1,180)</f>
        <v>159338482445</v>
      </c>
      <c r="Y1349">
        <f>[1]!s_west_eps($A1349,YEAR($B$1)+1,$B$1,180)</f>
        <v>5.6367001533508301</v>
      </c>
      <c r="Z1349">
        <f>[1]!s_west_instnum_np($A1349,YEAR($B$1)+1,$B$1,180)</f>
        <v>21</v>
      </c>
      <c r="AA1349">
        <f>[1]!s_west_stdnetprofit($A1349,YEAR($B$1)+1,$B$1,180)</f>
        <v>21386639487</v>
      </c>
      <c r="AB1349">
        <f>[1]!s_west_mediannetprofit($A1349,YEAR($B$1)+1,$B$1,180)</f>
        <v>167206000000</v>
      </c>
      <c r="AC1349">
        <f>[1]!s_west_maxnetprofit($A1349,YEAR($B$1)+1,$B$1,180)</f>
        <v>189736000000</v>
      </c>
      <c r="AD1349">
        <f>[1]!s_west_minnetprofit($A1349,YEAR($B$1)+1,$B$1,180)</f>
        <v>116648000000</v>
      </c>
      <c r="AE1349">
        <f>[1]!s_west_avgroe($A1349,YEAR($B$1),$B$1,180)</f>
        <v>20.4799995422363</v>
      </c>
      <c r="AF1349">
        <f>IFERROR([1]!s_info_indexweight($A1349,$B$1,"000016.SH"),"")</f>
        <v>0.626</v>
      </c>
      <c r="AG1349">
        <f>IFERROR([1]!s_info_indexweight($A1349,$B$1,"000300.SH"),"")</f>
        <v>0.21149999999999999</v>
      </c>
      <c r="AH1349">
        <f>IFERROR([1]!s_info_indexweight($A1349,$B$1,"000905.SH"),"")</f>
        <v>0</v>
      </c>
      <c r="AI1349">
        <f>IFERROR([1]!s_info_indexweight($A1349,$B$1,"000852.SH"),"")</f>
        <v>0</v>
      </c>
    </row>
    <row r="1350" spans="1:35">
      <c r="A1350" t="s">
        <v>1382</v>
      </c>
      <c r="B1350">
        <f>[1]!s_dq_close($A1350,$B$1,3)</f>
        <v>17.04</v>
      </c>
      <c r="C1350">
        <f>[1]!s_dq_volume($A1350,$B$1)</f>
        <v>37224592</v>
      </c>
      <c r="D1350">
        <f>[1]!s_dq_amount($A1350,$B$1)</f>
        <v>631625680</v>
      </c>
      <c r="E1350">
        <f>[1]!s_dq_turn($A1350,$B$1)</f>
        <v>0.59950285254684499</v>
      </c>
      <c r="F1350">
        <f>[1]!S_VAL_MV($A1350,$B$1)</f>
        <v>145750220073.84</v>
      </c>
      <c r="G1350">
        <f>[1]!s_val_ev($A1350,$B$1)</f>
        <v>127641710612.77299</v>
      </c>
      <c r="H1350">
        <f>[1]!s_val_ev1($A1350,$B$1)</f>
        <v>143744086606.823</v>
      </c>
      <c r="I1350">
        <f>IFERROR([1]!s_mq_amount($A1350,$B$1),"")</f>
        <v>1304734747</v>
      </c>
      <c r="J1350">
        <f>[1]!s_val_pe_ttm($A1350,$B$1)</f>
        <v>16.0880031585693</v>
      </c>
      <c r="K1350">
        <f>[1]!s_val_pb_lf($A1350,$B$1)</f>
        <v>1.6535612344741799</v>
      </c>
      <c r="L1350">
        <f>[1]!s_val_dividendyield2($A1350,$B$1)</f>
        <v>2.64305784792447</v>
      </c>
      <c r="M1350">
        <f>[1]!s_val_evtoebitda($A1350,$B$1)</f>
        <v>5.0560319767715098</v>
      </c>
      <c r="N1350">
        <f>[1]!s_risk_betar24($A1350,$B$1)</f>
        <v>1.50950002670288</v>
      </c>
      <c r="O1350">
        <f>[1]!s_profitnotice_changeratio($A1350,$B$1)</f>
        <v>0</v>
      </c>
      <c r="P1350">
        <f>IFERROR([1]!i_pq_pctchange($A1350,TEXT(DATE(YEAR($B$1),1,1),"yyyy-mm-dd"),$B$1),"")</f>
        <v>-24.7017233760495</v>
      </c>
      <c r="Q1350">
        <f>[1]!s_west_netprofit($A1350,YEAR($B$1),$B$1,180)</f>
        <v>12739045455</v>
      </c>
      <c r="R1350">
        <f>[1]!s_west_eps($A1350,YEAR($B$1),$B$1,180)</f>
        <v>1.4894000291824301</v>
      </c>
      <c r="S1350">
        <f>[1]!s_west_instnum_np($A1350,YEAR($B$1),$B$1,180)</f>
        <v>22</v>
      </c>
      <c r="T1350">
        <f>[1]!s_west_stdnetprofit($A1350,YEAR($B$1),$B$1,180)</f>
        <v>1611858510</v>
      </c>
      <c r="U1350">
        <f>[1]!s_west_mediannetprofit($A1350,YEAR($B$1),$B$1,180)</f>
        <v>12518000000</v>
      </c>
      <c r="V1350">
        <f>[1]!s_west_maxnetprofit($A1350,YEAR($B$1),$B$1,180)</f>
        <v>16419000000</v>
      </c>
      <c r="W1350">
        <f>[1]!s_west_minnetprofit($A1350,YEAR($B$1),$B$1,180)</f>
        <v>10121000000</v>
      </c>
      <c r="X1350">
        <f>[1]!s_west_netprofit($A1350,YEAR($B$1)+1,$B$1,180)</f>
        <v>15523363636</v>
      </c>
      <c r="Y1350">
        <f>[1]!s_west_eps($A1350,YEAR($B$1)+1,$B$1,180)</f>
        <v>1.8149000406265301</v>
      </c>
      <c r="Z1350">
        <f>[1]!s_west_instnum_np($A1350,YEAR($B$1)+1,$B$1,180)</f>
        <v>22</v>
      </c>
      <c r="AA1350">
        <f>[1]!s_west_stdnetprofit($A1350,YEAR($B$1)+1,$B$1,180)</f>
        <v>1884920171</v>
      </c>
      <c r="AB1350">
        <f>[1]!s_west_mediannetprofit($A1350,YEAR($B$1)+1,$B$1,180)</f>
        <v>15508000000</v>
      </c>
      <c r="AC1350">
        <f>[1]!s_west_maxnetprofit($A1350,YEAR($B$1)+1,$B$1,180)</f>
        <v>19022000000</v>
      </c>
      <c r="AD1350">
        <f>[1]!s_west_minnetprofit($A1350,YEAR($B$1)+1,$B$1,180)</f>
        <v>11793000000</v>
      </c>
      <c r="AE1350">
        <f>[1]!s_west_avgroe($A1350,YEAR($B$1),$B$1,180)</f>
        <v>13.119000434875501</v>
      </c>
      <c r="AF1350">
        <f>IFERROR([1]!s_info_indexweight($A1350,$B$1,"000016.SH"),"")</f>
        <v>0</v>
      </c>
      <c r="AG1350">
        <f>IFERROR([1]!s_info_indexweight($A1350,$B$1,"000300.SH"),"")</f>
        <v>8.0199999999999994E-2</v>
      </c>
      <c r="AH1350">
        <f>IFERROR([1]!s_info_indexweight($A1350,$B$1,"000905.SH"),"")</f>
        <v>0</v>
      </c>
      <c r="AI1350">
        <f>IFERROR([1]!s_info_indexweight($A1350,$B$1,"000852.SH"),"")</f>
        <v>0</v>
      </c>
    </row>
    <row r="1351" spans="1:35">
      <c r="A1351" t="s">
        <v>1383</v>
      </c>
      <c r="B1351">
        <f>[1]!s_dq_close($A1351,$B$1,3)</f>
        <v>6.5</v>
      </c>
      <c r="C1351">
        <f>[1]!s_dq_volume($A1351,$B$1)</f>
        <v>84257588</v>
      </c>
      <c r="D1351">
        <f>[1]!s_dq_amount($A1351,$B$1)</f>
        <v>548540104</v>
      </c>
      <c r="E1351">
        <f>[1]!s_dq_turn($A1351,$B$1)</f>
        <v>2.84783539224635</v>
      </c>
      <c r="F1351">
        <f>[1]!S_VAL_MV($A1351,$B$1)</f>
        <v>19231249232</v>
      </c>
      <c r="G1351">
        <f>[1]!s_val_ev($A1351,$B$1)</f>
        <v>19231249232</v>
      </c>
      <c r="H1351">
        <f>[1]!s_val_ev1($A1351,$B$1)</f>
        <v>33131946521.259998</v>
      </c>
      <c r="I1351">
        <f>IFERROR([1]!s_mq_amount($A1351,$B$1),"")</f>
        <v>1403845906</v>
      </c>
      <c r="J1351">
        <f>[1]!s_val_pe_ttm($A1351,$B$1)</f>
        <v>118.65627288818401</v>
      </c>
      <c r="K1351">
        <f>[1]!s_val_pb_lf($A1351,$B$1)</f>
        <v>1.28714227676392</v>
      </c>
      <c r="L1351">
        <f>[1]!s_val_dividendyield2($A1351,$B$1)</f>
        <v>0.62196345339839798</v>
      </c>
      <c r="M1351">
        <f>[1]!s_val_evtoebitda($A1351,$B$1)</f>
        <v>10.263690928174</v>
      </c>
      <c r="N1351">
        <f>[1]!s_risk_betar24($A1351,$B$1)</f>
        <v>1.50479996204376</v>
      </c>
      <c r="O1351">
        <f>[1]!s_profitnotice_changeratio($A1351,$B$1)</f>
        <v>0</v>
      </c>
      <c r="P1351">
        <f>IFERROR([1]!i_pq_pctchange($A1351,TEXT(DATE(YEAR($B$1),1,1),"yyyy-mm-dd"),$B$1),"")</f>
        <v>9.6121416526138397</v>
      </c>
      <c r="Q1351">
        <f>[1]!s_west_netprofit($A1351,YEAR($B$1),$B$1,180)</f>
        <v>732325833</v>
      </c>
      <c r="R1351">
        <f>[1]!s_west_eps($A1351,YEAR($B$1),$B$1,180)</f>
        <v>0.24750000238418601</v>
      </c>
      <c r="S1351">
        <f>[1]!s_west_instnum_np($A1351,YEAR($B$1),$B$1,180)</f>
        <v>12</v>
      </c>
      <c r="T1351">
        <f>[1]!s_west_stdnetprofit($A1351,YEAR($B$1),$B$1,180)</f>
        <v>308235665</v>
      </c>
      <c r="U1351">
        <f>[1]!s_west_mediannetprofit($A1351,YEAR($B$1),$B$1,180)</f>
        <v>696565000</v>
      </c>
      <c r="V1351">
        <f>[1]!s_west_maxnetprofit($A1351,YEAR($B$1),$B$1,180)</f>
        <v>1514000000</v>
      </c>
      <c r="W1351">
        <f>[1]!s_west_minnetprofit($A1351,YEAR($B$1),$B$1,180)</f>
        <v>216400000</v>
      </c>
      <c r="X1351">
        <f>[1]!s_west_netprofit($A1351,YEAR($B$1)+1,$B$1,180)</f>
        <v>1124155000</v>
      </c>
      <c r="Y1351">
        <f>[1]!s_west_eps($A1351,YEAR($B$1)+1,$B$1,180)</f>
        <v>0.37990000844001798</v>
      </c>
      <c r="Z1351">
        <f>[1]!s_west_instnum_np($A1351,YEAR($B$1)+1,$B$1,180)</f>
        <v>12</v>
      </c>
      <c r="AA1351">
        <f>[1]!s_west_stdnetprofit($A1351,YEAR($B$1)+1,$B$1,180)</f>
        <v>398665115</v>
      </c>
      <c r="AB1351">
        <f>[1]!s_west_mediannetprofit($A1351,YEAR($B$1)+1,$B$1,180)</f>
        <v>1040500000</v>
      </c>
      <c r="AC1351">
        <f>[1]!s_west_maxnetprofit($A1351,YEAR($B$1)+1,$B$1,180)</f>
        <v>2062000000</v>
      </c>
      <c r="AD1351">
        <f>[1]!s_west_minnetprofit($A1351,YEAR($B$1)+1,$B$1,180)</f>
        <v>519550000</v>
      </c>
      <c r="AE1351">
        <f>[1]!s_west_avgroe($A1351,YEAR($B$1),$B$1,180)</f>
        <v>4.7207999229431197</v>
      </c>
      <c r="AF1351">
        <f>IFERROR([1]!s_info_indexweight($A1351,$B$1,"000016.SH"),"")</f>
        <v>0</v>
      </c>
      <c r="AG1351">
        <f>IFERROR([1]!s_info_indexweight($A1351,$B$1,"000300.SH"),"")</f>
        <v>0</v>
      </c>
      <c r="AH1351">
        <f>IFERROR([1]!s_info_indexweight($A1351,$B$1,"000905.SH"),"")</f>
        <v>0</v>
      </c>
      <c r="AI1351">
        <f>IFERROR([1]!s_info_indexweight($A1351,$B$1,"000852.SH"),"")</f>
        <v>0.14899999999999999</v>
      </c>
    </row>
    <row r="1352" spans="1:35">
      <c r="A1352" t="s">
        <v>1384</v>
      </c>
      <c r="B1352">
        <f>[1]!s_dq_close($A1352,$B$1,3)</f>
        <v>5.01</v>
      </c>
      <c r="C1352">
        <f>[1]!s_dq_volume($A1352,$B$1)</f>
        <v>136253984</v>
      </c>
      <c r="D1352">
        <f>[1]!s_dq_amount($A1352,$B$1)</f>
        <v>683645785</v>
      </c>
      <c r="E1352">
        <f>[1]!s_dq_turn($A1352,$B$1)</f>
        <v>0.18786449177201001</v>
      </c>
      <c r="F1352">
        <f>[1]!S_VAL_MV($A1352,$B$1)</f>
        <v>601676217994.92004</v>
      </c>
      <c r="G1352">
        <f>[1]!s_val_ev($A1352,$B$1)</f>
        <v>589432885566.55298</v>
      </c>
      <c r="H1352">
        <f>[1]!s_val_ev1($A1352,$B$1)</f>
        <v>18495256885566.602</v>
      </c>
      <c r="I1352">
        <f>IFERROR([1]!s_mq_amount($A1352,$B$1),"")</f>
        <v>1292512829</v>
      </c>
      <c r="J1352">
        <f>[1]!s_val_pe_ttm($A1352,$B$1)</f>
        <v>6.8462543487548801</v>
      </c>
      <c r="K1352">
        <f>[1]!s_val_pb_lf($A1352,$B$1)</f>
        <v>0.58278125524520896</v>
      </c>
      <c r="L1352">
        <f>[1]!s_val_dividendyield2($A1352,$B$1)</f>
        <v>2.4550898203592801</v>
      </c>
      <c r="M1352">
        <f>[1]!s_val_evtoebitda($A1352,$B$1)</f>
        <v>0</v>
      </c>
      <c r="N1352">
        <f>[1]!s_risk_betar24($A1352,$B$1)</f>
        <v>0.42109999060630798</v>
      </c>
      <c r="O1352">
        <f>[1]!s_profitnotice_changeratio($A1352,$B$1)</f>
        <v>0</v>
      </c>
      <c r="P1352">
        <f>IFERROR([1]!i_pq_pctchange($A1352,TEXT(DATE(YEAR($B$1),1,1),"yyyy-mm-dd"),$B$1),"")</f>
        <v>-5.9920556235179001</v>
      </c>
      <c r="Q1352">
        <f>[1]!s_west_netprofit($A1352,YEAR($B$1),$B$1,180)</f>
        <v>88160340769</v>
      </c>
      <c r="R1352">
        <f>[1]!s_west_eps($A1352,YEAR($B$1),$B$1,180)</f>
        <v>0.73409998416900601</v>
      </c>
      <c r="S1352">
        <f>[1]!s_west_instnum_np($A1352,YEAR($B$1),$B$1,180)</f>
        <v>13</v>
      </c>
      <c r="T1352">
        <f>[1]!s_west_stdnetprofit($A1352,YEAR($B$1),$B$1,180)</f>
        <v>2784123988</v>
      </c>
      <c r="U1352">
        <f>[1]!s_west_mediannetprofit($A1352,YEAR($B$1),$B$1,180)</f>
        <v>89100000000</v>
      </c>
      <c r="V1352">
        <f>[1]!s_west_maxnetprofit($A1352,YEAR($B$1),$B$1,180)</f>
        <v>90609000000</v>
      </c>
      <c r="W1352">
        <f>[1]!s_west_minnetprofit($A1352,YEAR($B$1),$B$1,180)</f>
        <v>82000000000</v>
      </c>
      <c r="X1352">
        <f>[1]!s_west_netprofit($A1352,YEAR($B$1)+1,$B$1,180)</f>
        <v>90948926923</v>
      </c>
      <c r="Y1352">
        <f>[1]!s_west_eps($A1352,YEAR($B$1)+1,$B$1,180)</f>
        <v>0.75730001926422097</v>
      </c>
      <c r="Z1352">
        <f>[1]!s_west_instnum_np($A1352,YEAR($B$1)+1,$B$1,180)</f>
        <v>13</v>
      </c>
      <c r="AA1352">
        <f>[1]!s_west_stdnetprofit($A1352,YEAR($B$1)+1,$B$1,180)</f>
        <v>3077202281</v>
      </c>
      <c r="AB1352">
        <f>[1]!s_west_mediannetprofit($A1352,YEAR($B$1)+1,$B$1,180)</f>
        <v>91600000000</v>
      </c>
      <c r="AC1352">
        <f>[1]!s_west_maxnetprofit($A1352,YEAR($B$1)+1,$B$1,180)</f>
        <v>94725000000</v>
      </c>
      <c r="AD1352">
        <f>[1]!s_west_minnetprofit($A1352,YEAR($B$1)+1,$B$1,180)</f>
        <v>84000000000</v>
      </c>
      <c r="AE1352">
        <f>[1]!s_west_avgroe($A1352,YEAR($B$1),$B$1,180)</f>
        <v>8.05420017242432</v>
      </c>
      <c r="AF1352">
        <f>IFERROR([1]!s_info_indexweight($A1352,$B$1,"000016.SH"),"")</f>
        <v>0.61</v>
      </c>
      <c r="AG1352">
        <f>IFERROR([1]!s_info_indexweight($A1352,$B$1,"000300.SH"),"")</f>
        <v>0.20930000000000001</v>
      </c>
      <c r="AH1352">
        <f>IFERROR([1]!s_info_indexweight($A1352,$B$1,"000905.SH"),"")</f>
        <v>0</v>
      </c>
      <c r="AI1352">
        <f>IFERROR([1]!s_info_indexweight($A1352,$B$1,"000852.SH"),"")</f>
        <v>0</v>
      </c>
    </row>
    <row r="1353" spans="1:35">
      <c r="A1353" t="s">
        <v>1385</v>
      </c>
      <c r="B1353">
        <f>[1]!s_dq_close($A1353,$B$1,3)</f>
        <v>6.21</v>
      </c>
      <c r="C1353">
        <f>[1]!s_dq_volume($A1353,$B$1)</f>
        <v>35033604</v>
      </c>
      <c r="D1353">
        <f>[1]!s_dq_amount($A1353,$B$1)</f>
        <v>218367828</v>
      </c>
      <c r="E1353">
        <f>[1]!s_dq_turn($A1353,$B$1)</f>
        <v>0.56929640070697096</v>
      </c>
      <c r="F1353">
        <f>[1]!S_VAL_MV($A1353,$B$1)</f>
        <v>38215362080.25</v>
      </c>
      <c r="G1353">
        <f>[1]!s_val_ev($A1353,$B$1)</f>
        <v>38215362080.25</v>
      </c>
      <c r="H1353">
        <f>[1]!s_val_ev1($A1353,$B$1)</f>
        <v>790195878080.25</v>
      </c>
      <c r="I1353">
        <f>IFERROR([1]!s_mq_amount($A1353,$B$1),"")</f>
        <v>564430785</v>
      </c>
      <c r="J1353">
        <f>[1]!s_val_pe_ttm($A1353,$B$1)</f>
        <v>6.4710502624511701</v>
      </c>
      <c r="K1353">
        <f>[1]!s_val_pb_lf($A1353,$B$1)</f>
        <v>0.75549250841140703</v>
      </c>
      <c r="L1353">
        <f>[1]!s_val_dividendyield2($A1353,$B$1)</f>
        <v>3.7151903276974299</v>
      </c>
      <c r="M1353">
        <f>[1]!s_val_evtoebitda($A1353,$B$1)</f>
        <v>0</v>
      </c>
      <c r="N1353">
        <f>[1]!s_risk_betar24($A1353,$B$1)</f>
        <v>0.44200000166893</v>
      </c>
      <c r="O1353">
        <f>[1]!s_profitnotice_changeratio($A1353,$B$1)</f>
        <v>0</v>
      </c>
      <c r="P1353">
        <f>IFERROR([1]!i_pq_pctchange($A1353,TEXT(DATE(YEAR($B$1),1,1),"yyyy-mm-dd"),$B$1),"")</f>
        <v>10.3998754340769</v>
      </c>
      <c r="Q1353">
        <f>[1]!s_west_netprofit($A1353,YEAR($B$1),$B$1,180)</f>
        <v>6404000000</v>
      </c>
      <c r="R1353">
        <f>[1]!s_west_eps($A1353,YEAR($B$1),$B$1,180)</f>
        <v>1.04059994220734</v>
      </c>
      <c r="S1353">
        <f>[1]!s_west_instnum_np($A1353,YEAR($B$1),$B$1,180)</f>
        <v>6</v>
      </c>
      <c r="T1353">
        <f>[1]!s_west_stdnetprofit($A1353,YEAR($B$1),$B$1,180)</f>
        <v>236649952</v>
      </c>
      <c r="U1353">
        <f>[1]!s_west_mediannetprofit($A1353,YEAR($B$1),$B$1,180)</f>
        <v>6426500000</v>
      </c>
      <c r="V1353">
        <f>[1]!s_west_maxnetprofit($A1353,YEAR($B$1),$B$1,180)</f>
        <v>6707000000</v>
      </c>
      <c r="W1353">
        <f>[1]!s_west_minnetprofit($A1353,YEAR($B$1),$B$1,180)</f>
        <v>6067000000</v>
      </c>
      <c r="X1353">
        <f>[1]!s_west_netprofit($A1353,YEAR($B$1)+1,$B$1,180)</f>
        <v>7296666667</v>
      </c>
      <c r="Y1353">
        <f>[1]!s_west_eps($A1353,YEAR($B$1)+1,$B$1,180)</f>
        <v>1.1857000589370701</v>
      </c>
      <c r="Z1353">
        <f>[1]!s_west_instnum_np($A1353,YEAR($B$1)+1,$B$1,180)</f>
        <v>6</v>
      </c>
      <c r="AA1353">
        <f>[1]!s_west_stdnetprofit($A1353,YEAR($B$1)+1,$B$1,180)</f>
        <v>424126711</v>
      </c>
      <c r="AB1353">
        <f>[1]!s_west_mediannetprofit($A1353,YEAR($B$1)+1,$B$1,180)</f>
        <v>7189000000</v>
      </c>
      <c r="AC1353">
        <f>[1]!s_west_maxnetprofit($A1353,YEAR($B$1)+1,$B$1,180)</f>
        <v>7954000000</v>
      </c>
      <c r="AD1353">
        <f>[1]!s_west_minnetprofit($A1353,YEAR($B$1)+1,$B$1,180)</f>
        <v>6815000000</v>
      </c>
      <c r="AE1353">
        <f>[1]!s_west_avgroe($A1353,YEAR($B$1),$B$1,180)</f>
        <v>12.058300018310501</v>
      </c>
      <c r="AF1353">
        <f>IFERROR([1]!s_info_indexweight($A1353,$B$1,"000016.SH"),"")</f>
        <v>0</v>
      </c>
      <c r="AG1353">
        <f>IFERROR([1]!s_info_indexweight($A1353,$B$1,"000300.SH"),"")</f>
        <v>0</v>
      </c>
      <c r="AH1353">
        <f>IFERROR([1]!s_info_indexweight($A1353,$B$1,"000905.SH"),"")</f>
        <v>0.249</v>
      </c>
      <c r="AI1353">
        <f>IFERROR([1]!s_info_indexweight($A1353,$B$1,"000852.SH"),"")</f>
        <v>0</v>
      </c>
    </row>
    <row r="1354" spans="1:35">
      <c r="A1354" t="s">
        <v>1386</v>
      </c>
      <c r="B1354">
        <f>[1]!s_dq_close($A1354,$B$1,3)</f>
        <v>8.31</v>
      </c>
      <c r="C1354">
        <f>[1]!s_dq_volume($A1354,$B$1)</f>
        <v>63485042</v>
      </c>
      <c r="D1354">
        <f>[1]!s_dq_amount($A1354,$B$1)</f>
        <v>534222085</v>
      </c>
      <c r="E1354">
        <f>[1]!s_dq_turn($A1354,$B$1)</f>
        <v>2.5709066863075098</v>
      </c>
      <c r="F1354">
        <f>[1]!S_VAL_MV($A1354,$B$1)</f>
        <v>20520414133.650002</v>
      </c>
      <c r="G1354">
        <f>[1]!s_val_ev($A1354,$B$1)</f>
        <v>20520414133.650002</v>
      </c>
      <c r="H1354">
        <f>[1]!s_val_ev1($A1354,$B$1)</f>
        <v>55428915753.650002</v>
      </c>
      <c r="I1354">
        <f>IFERROR([1]!s_mq_amount($A1354,$B$1),"")</f>
        <v>1134834133</v>
      </c>
      <c r="J1354">
        <f>[1]!s_val_pe_ttm($A1354,$B$1)</f>
        <v>102.77131652832</v>
      </c>
      <c r="K1354">
        <f>[1]!s_val_pb_lf($A1354,$B$1)</f>
        <v>0.930467128753662</v>
      </c>
      <c r="L1354">
        <f>[1]!s_val_dividendyield2($A1354,$B$1)</f>
        <v>6.8727847967127902</v>
      </c>
      <c r="M1354">
        <f>[1]!s_val_evtoebitda($A1354,$B$1)</f>
        <v>8.3010094876044302</v>
      </c>
      <c r="N1354">
        <f>[1]!s_risk_betar24($A1354,$B$1)</f>
        <v>1.30889999866486</v>
      </c>
      <c r="O1354">
        <f>[1]!s_profitnotice_changeratio($A1354,$B$1)</f>
        <v>0</v>
      </c>
      <c r="P1354">
        <f>IFERROR([1]!i_pq_pctchange($A1354,TEXT(DATE(YEAR($B$1),1,1),"yyyy-mm-dd"),$B$1),"")</f>
        <v>5.5908513341804502</v>
      </c>
      <c r="Q1354">
        <f>[1]!s_west_netprofit($A1354,YEAR($B$1),$B$1,180)</f>
        <v>1215510000</v>
      </c>
      <c r="R1354">
        <f>[1]!s_west_eps($A1354,YEAR($B$1),$B$1,180)</f>
        <v>0.49219998717308</v>
      </c>
      <c r="S1354">
        <f>[1]!s_west_instnum_np($A1354,YEAR($B$1),$B$1,180)</f>
        <v>12</v>
      </c>
      <c r="T1354">
        <f>[1]!s_west_stdnetprofit($A1354,YEAR($B$1),$B$1,180)</f>
        <v>300252647</v>
      </c>
      <c r="U1354">
        <f>[1]!s_west_mediannetprofit($A1354,YEAR($B$1),$B$1,180)</f>
        <v>1262000000</v>
      </c>
      <c r="V1354">
        <f>[1]!s_west_maxnetprofit($A1354,YEAR($B$1),$B$1,180)</f>
        <v>1639000000</v>
      </c>
      <c r="W1354">
        <f>[1]!s_west_minnetprofit($A1354,YEAR($B$1),$B$1,180)</f>
        <v>762000000</v>
      </c>
      <c r="X1354">
        <f>[1]!s_west_netprofit($A1354,YEAR($B$1)+1,$B$1,180)</f>
        <v>1444706667</v>
      </c>
      <c r="Y1354">
        <f>[1]!s_west_eps($A1354,YEAR($B$1)+1,$B$1,180)</f>
        <v>0.58509999513626099</v>
      </c>
      <c r="Z1354">
        <f>[1]!s_west_instnum_np($A1354,YEAR($B$1)+1,$B$1,180)</f>
        <v>12</v>
      </c>
      <c r="AA1354">
        <f>[1]!s_west_stdnetprofit($A1354,YEAR($B$1)+1,$B$1,180)</f>
        <v>383524971</v>
      </c>
      <c r="AB1354">
        <f>[1]!s_west_mediannetprofit($A1354,YEAR($B$1)+1,$B$1,180)</f>
        <v>1452000000</v>
      </c>
      <c r="AC1354">
        <f>[1]!s_west_maxnetprofit($A1354,YEAR($B$1)+1,$B$1,180)</f>
        <v>2005000000</v>
      </c>
      <c r="AD1354">
        <f>[1]!s_west_minnetprofit($A1354,YEAR($B$1)+1,$B$1,180)</f>
        <v>860000000</v>
      </c>
      <c r="AE1354">
        <f>[1]!s_west_avgroe($A1354,YEAR($B$1),$B$1,180)</f>
        <v>4.7883000373840297</v>
      </c>
      <c r="AF1354">
        <f>IFERROR([1]!s_info_indexweight($A1354,$B$1,"000016.SH"),"")</f>
        <v>0</v>
      </c>
      <c r="AG1354">
        <f>IFERROR([1]!s_info_indexweight($A1354,$B$1,"000300.SH"),"")</f>
        <v>0</v>
      </c>
      <c r="AH1354">
        <f>IFERROR([1]!s_info_indexweight($A1354,$B$1,"000905.SH"),"")</f>
        <v>0.11</v>
      </c>
      <c r="AI1354">
        <f>IFERROR([1]!s_info_indexweight($A1354,$B$1,"000852.SH"),"")</f>
        <v>0</v>
      </c>
    </row>
    <row r="1355" spans="1:35">
      <c r="A1355" t="s">
        <v>1387</v>
      </c>
      <c r="B1355">
        <f>[1]!s_dq_close($A1355,$B$1,3)</f>
        <v>4.8600000000000003</v>
      </c>
      <c r="C1355">
        <f>[1]!s_dq_volume($A1355,$B$1)</f>
        <v>161949464</v>
      </c>
      <c r="D1355">
        <f>[1]!s_dq_amount($A1355,$B$1)</f>
        <v>786869896</v>
      </c>
      <c r="E1355">
        <f>[1]!s_dq_turn($A1355,$B$1)</f>
        <v>0.39193594799033699</v>
      </c>
      <c r="F1355">
        <f>[1]!S_VAL_MV($A1355,$B$1)</f>
        <v>200817097557.84</v>
      </c>
      <c r="G1355">
        <f>[1]!s_val_ev($A1355,$B$1)</f>
        <v>200817097557.84</v>
      </c>
      <c r="H1355">
        <f>[1]!s_val_ev1($A1355,$B$1)</f>
        <v>1186793581557.8401</v>
      </c>
      <c r="I1355">
        <f>IFERROR([1]!s_mq_amount($A1355,$B$1),"")</f>
        <v>1742657968</v>
      </c>
      <c r="J1355">
        <f>[1]!s_val_pe_ttm($A1355,$B$1)</f>
        <v>5.2934546470642099</v>
      </c>
      <c r="K1355">
        <f>[1]!s_val_pb_lf($A1355,$B$1)</f>
        <v>0.40481314063072199</v>
      </c>
      <c r="L1355">
        <f>[1]!s_val_dividendyield2($A1355,$B$1)</f>
        <v>5.5864197530864201</v>
      </c>
      <c r="M1355">
        <f>[1]!s_val_evtoebitda($A1355,$B$1)</f>
        <v>8.0643537104885592</v>
      </c>
      <c r="N1355">
        <f>[1]!s_risk_betar24($A1355,$B$1)</f>
        <v>0.54490000009536699</v>
      </c>
      <c r="O1355">
        <f>[1]!s_profitnotice_changeratio($A1355,$B$1)</f>
        <v>0</v>
      </c>
      <c r="P1355">
        <f>IFERROR([1]!i_pq_pctchange($A1355,TEXT(DATE(YEAR($B$1),1,1),"yyyy-mm-dd"),$B$1),"")</f>
        <v>-5.2631578947368398</v>
      </c>
      <c r="Q1355">
        <f>[1]!s_west_netprofit($A1355,YEAR($B$1),$B$1,180)</f>
        <v>38953760000</v>
      </c>
      <c r="R1355">
        <f>[1]!s_west_eps($A1355,YEAR($B$1),$B$1,180)</f>
        <v>0.94270002841949496</v>
      </c>
      <c r="S1355">
        <f>[1]!s_west_instnum_np($A1355,YEAR($B$1),$B$1,180)</f>
        <v>16</v>
      </c>
      <c r="T1355">
        <f>[1]!s_west_stdnetprofit($A1355,YEAR($B$1),$B$1,180)</f>
        <v>2024185894</v>
      </c>
      <c r="U1355">
        <f>[1]!s_west_mediannetprofit($A1355,YEAR($B$1),$B$1,180)</f>
        <v>39682485000</v>
      </c>
      <c r="V1355">
        <f>[1]!s_west_maxnetprofit($A1355,YEAR($B$1),$B$1,180)</f>
        <v>42004000000</v>
      </c>
      <c r="W1355">
        <f>[1]!s_west_minnetprofit($A1355,YEAR($B$1),$B$1,180)</f>
        <v>33945780000</v>
      </c>
      <c r="X1355">
        <f>[1]!s_west_netprofit($A1355,YEAR($B$1)+1,$B$1,180)</f>
        <v>39796061875</v>
      </c>
      <c r="Y1355">
        <f>[1]!s_west_eps($A1355,YEAR($B$1)+1,$B$1,180)</f>
        <v>0.96310001611709595</v>
      </c>
      <c r="Z1355">
        <f>[1]!s_west_instnum_np($A1355,YEAR($B$1)+1,$B$1,180)</f>
        <v>16</v>
      </c>
      <c r="AA1355">
        <f>[1]!s_west_stdnetprofit($A1355,YEAR($B$1)+1,$B$1,180)</f>
        <v>2817968466</v>
      </c>
      <c r="AB1355">
        <f>[1]!s_west_mediannetprofit($A1355,YEAR($B$1)+1,$B$1,180)</f>
        <v>40212120000</v>
      </c>
      <c r="AC1355">
        <f>[1]!s_west_maxnetprofit($A1355,YEAR($B$1)+1,$B$1,180)</f>
        <v>43722000000</v>
      </c>
      <c r="AD1355">
        <f>[1]!s_west_minnetprofit($A1355,YEAR($B$1)+1,$B$1,180)</f>
        <v>34851000000</v>
      </c>
      <c r="AE1355">
        <f>[1]!s_west_avgroe($A1355,YEAR($B$1),$B$1,180)</f>
        <v>7.4205999374389604</v>
      </c>
      <c r="AF1355">
        <f>IFERROR([1]!s_info_indexweight($A1355,$B$1,"000016.SH"),"")</f>
        <v>1.1080000000000001</v>
      </c>
      <c r="AG1355">
        <f>IFERROR([1]!s_info_indexweight($A1355,$B$1,"000300.SH"),"")</f>
        <v>0.37890000000000001</v>
      </c>
      <c r="AH1355">
        <f>IFERROR([1]!s_info_indexweight($A1355,$B$1,"000905.SH"),"")</f>
        <v>0</v>
      </c>
      <c r="AI1355">
        <f>IFERROR([1]!s_info_indexweight($A1355,$B$1,"000852.SH"),"")</f>
        <v>0</v>
      </c>
    </row>
    <row r="1356" spans="1:35">
      <c r="A1356" t="s">
        <v>1388</v>
      </c>
      <c r="B1356">
        <f>[1]!s_dq_close($A1356,$B$1,3)</f>
        <v>5.3</v>
      </c>
      <c r="C1356">
        <f>[1]!s_dq_volume($A1356,$B$1)</f>
        <v>144648144</v>
      </c>
      <c r="D1356">
        <f>[1]!s_dq_amount($A1356,$B$1)</f>
        <v>768199053</v>
      </c>
      <c r="E1356">
        <f>[1]!s_dq_turn($A1356,$B$1)</f>
        <v>1.10658958762645</v>
      </c>
      <c r="F1356">
        <f>[1]!S_VAL_MV($A1356,$B$1)</f>
        <v>91298644470.199997</v>
      </c>
      <c r="G1356">
        <f>[1]!s_val_ev($A1356,$B$1)</f>
        <v>91298644470.199997</v>
      </c>
      <c r="H1356">
        <f>[1]!s_val_ev1($A1356,$B$1)</f>
        <v>656610371440.25</v>
      </c>
      <c r="I1356">
        <f>IFERROR([1]!s_mq_amount($A1356,$B$1),"")</f>
        <v>1643141813</v>
      </c>
      <c r="J1356">
        <f>[1]!s_val_pe_ttm($A1356,$B$1)</f>
        <v>9.7932682037353498</v>
      </c>
      <c r="K1356">
        <f>[1]!s_val_pb_lf($A1356,$B$1)</f>
        <v>0.62032431364059404</v>
      </c>
      <c r="L1356">
        <f>[1]!s_val_dividendyield2($A1356,$B$1)</f>
        <v>2.3952830188679202</v>
      </c>
      <c r="M1356">
        <f>[1]!s_val_evtoebitda($A1356,$B$1)</f>
        <v>10.7240999487002</v>
      </c>
      <c r="N1356">
        <f>[1]!s_risk_betar24($A1356,$B$1)</f>
        <v>0.82179999351501498</v>
      </c>
      <c r="O1356">
        <f>[1]!s_profitnotice_changeratio($A1356,$B$1)</f>
        <v>0</v>
      </c>
      <c r="P1356">
        <f>IFERROR([1]!i_pq_pctchange($A1356,TEXT(DATE(YEAR($B$1),1,1),"yyyy-mm-dd"),$B$1),"")</f>
        <v>1.92307692307692</v>
      </c>
      <c r="Q1356">
        <f>[1]!s_west_netprofit($A1356,YEAR($B$1),$B$1,180)</f>
        <v>10459816000</v>
      </c>
      <c r="R1356">
        <f>[1]!s_west_eps($A1356,YEAR($B$1),$B$1,180)</f>
        <v>0.607200026512146</v>
      </c>
      <c r="S1356">
        <f>[1]!s_west_instnum_np($A1356,YEAR($B$1),$B$1,180)</f>
        <v>10</v>
      </c>
      <c r="T1356">
        <f>[1]!s_west_stdnetprofit($A1356,YEAR($B$1),$B$1,180)</f>
        <v>579376903</v>
      </c>
      <c r="U1356">
        <f>[1]!s_west_mediannetprofit($A1356,YEAR($B$1),$B$1,180)</f>
        <v>10372500000</v>
      </c>
      <c r="V1356">
        <f>[1]!s_west_maxnetprofit($A1356,YEAR($B$1),$B$1,180)</f>
        <v>11580000000</v>
      </c>
      <c r="W1356">
        <f>[1]!s_west_minnetprofit($A1356,YEAR($B$1),$B$1,180)</f>
        <v>9536130000</v>
      </c>
      <c r="X1356">
        <f>[1]!s_west_netprofit($A1356,YEAR($B$1)+1,$B$1,180)</f>
        <v>11073981000</v>
      </c>
      <c r="Y1356">
        <f>[1]!s_west_eps($A1356,YEAR($B$1)+1,$B$1,180)</f>
        <v>0.642899990081787</v>
      </c>
      <c r="Z1356">
        <f>[1]!s_west_instnum_np($A1356,YEAR($B$1)+1,$B$1,180)</f>
        <v>10</v>
      </c>
      <c r="AA1356">
        <f>[1]!s_west_stdnetprofit($A1356,YEAR($B$1)+1,$B$1,180)</f>
        <v>704617905</v>
      </c>
      <c r="AB1356">
        <f>[1]!s_west_mediannetprofit($A1356,YEAR($B$1)+1,$B$1,180)</f>
        <v>11103000000</v>
      </c>
      <c r="AC1356">
        <f>[1]!s_west_maxnetprofit($A1356,YEAR($B$1)+1,$B$1,180)</f>
        <v>12209000000</v>
      </c>
      <c r="AD1356">
        <f>[1]!s_west_minnetprofit($A1356,YEAR($B$1)+1,$B$1,180)</f>
        <v>9863310000</v>
      </c>
      <c r="AE1356">
        <f>[1]!s_west_avgroe($A1356,YEAR($B$1),$B$1,180)</f>
        <v>5.9099998474121103</v>
      </c>
      <c r="AF1356">
        <f>IFERROR([1]!s_info_indexweight($A1356,$B$1,"000016.SH"),"")</f>
        <v>0</v>
      </c>
      <c r="AG1356">
        <f>IFERROR([1]!s_info_indexweight($A1356,$B$1,"000300.SH"),"")</f>
        <v>0.17549999999999999</v>
      </c>
      <c r="AH1356">
        <f>IFERROR([1]!s_info_indexweight($A1356,$B$1,"000905.SH"),"")</f>
        <v>0</v>
      </c>
      <c r="AI1356">
        <f>IFERROR([1]!s_info_indexweight($A1356,$B$1,"000852.SH"),"")</f>
        <v>0</v>
      </c>
    </row>
    <row r="1357" spans="1:35">
      <c r="A1357" t="s">
        <v>1389</v>
      </c>
      <c r="B1357">
        <f>[1]!s_dq_close($A1357,$B$1,3)</f>
        <v>19.68</v>
      </c>
      <c r="C1357">
        <f>[1]!s_dq_volume($A1357,$B$1)</f>
        <v>52030798</v>
      </c>
      <c r="D1357">
        <f>[1]!s_dq_amount($A1357,$B$1)</f>
        <v>1013557974</v>
      </c>
      <c r="E1357">
        <f>[1]!s_dq_turn($A1357,$B$1)</f>
        <v>4.1849264258951102</v>
      </c>
      <c r="F1357">
        <f>[1]!S_VAL_MV($A1357,$B$1)</f>
        <v>24472544979.360001</v>
      </c>
      <c r="G1357">
        <f>[1]!s_val_ev($A1357,$B$1)</f>
        <v>24472544979.360001</v>
      </c>
      <c r="H1357">
        <f>[1]!s_val_ev1($A1357,$B$1)</f>
        <v>25336725293.939999</v>
      </c>
      <c r="I1357">
        <f>IFERROR([1]!s_mq_amount($A1357,$B$1),"")</f>
        <v>1869358995</v>
      </c>
      <c r="J1357">
        <f>[1]!s_val_pe_ttm($A1357,$B$1)</f>
        <v>11.0119924545288</v>
      </c>
      <c r="K1357">
        <f>[1]!s_val_pb_lf($A1357,$B$1)</f>
        <v>1.2351559400558501</v>
      </c>
      <c r="L1357">
        <f>[1]!s_val_dividendyield2($A1357,$B$1)</f>
        <v>1.11280487804878</v>
      </c>
      <c r="M1357">
        <f>[1]!s_val_evtoebitda($A1357,$B$1)</f>
        <v>7.6279016606243104</v>
      </c>
      <c r="N1357">
        <f>[1]!s_risk_betar24($A1357,$B$1)</f>
        <v>1.4543000459671001</v>
      </c>
      <c r="O1357">
        <f>[1]!s_profitnotice_changeratio($A1357,$B$1)</f>
        <v>0</v>
      </c>
      <c r="P1357">
        <f>IFERROR([1]!i_pq_pctchange($A1357,TEXT(DATE(YEAR($B$1),1,1),"yyyy-mm-dd"),$B$1),"")</f>
        <v>33.062880324543599</v>
      </c>
      <c r="Q1357">
        <f>[1]!s_west_netprofit($A1357,YEAR($B$1),$B$1,180)</f>
        <v>2391901667</v>
      </c>
      <c r="R1357">
        <f>[1]!s_west_eps($A1357,YEAR($B$1),$B$1,180)</f>
        <v>1.9229999780654901</v>
      </c>
      <c r="S1357">
        <f>[1]!s_west_instnum_np($A1357,YEAR($B$1),$B$1,180)</f>
        <v>6</v>
      </c>
      <c r="T1357">
        <f>[1]!s_west_stdnetprofit($A1357,YEAR($B$1),$B$1,180)</f>
        <v>156736192</v>
      </c>
      <c r="U1357">
        <f>[1]!s_west_mediannetprofit($A1357,YEAR($B$1),$B$1,180)</f>
        <v>2336000000</v>
      </c>
      <c r="V1357">
        <f>[1]!s_west_maxnetprofit($A1357,YEAR($B$1),$B$1,180)</f>
        <v>2705000000</v>
      </c>
      <c r="W1357">
        <f>[1]!s_west_minnetprofit($A1357,YEAR($B$1),$B$1,180)</f>
        <v>2284000000</v>
      </c>
      <c r="X1357">
        <f>[1]!s_west_netprofit($A1357,YEAR($B$1)+1,$B$1,180)</f>
        <v>2628170000</v>
      </c>
      <c r="Y1357">
        <f>[1]!s_west_eps($A1357,YEAR($B$1)+1,$B$1,180)</f>
        <v>2.1129000186920202</v>
      </c>
      <c r="Z1357">
        <f>[1]!s_west_instnum_np($A1357,YEAR($B$1)+1,$B$1,180)</f>
        <v>6</v>
      </c>
      <c r="AA1357">
        <f>[1]!s_west_stdnetprofit($A1357,YEAR($B$1)+1,$B$1,180)</f>
        <v>233201092</v>
      </c>
      <c r="AB1357">
        <f>[1]!s_west_mediannetprofit($A1357,YEAR($B$1)+1,$B$1,180)</f>
        <v>2602500000</v>
      </c>
      <c r="AC1357">
        <f>[1]!s_west_maxnetprofit($A1357,YEAR($B$1)+1,$B$1,180)</f>
        <v>2991000000</v>
      </c>
      <c r="AD1357">
        <f>[1]!s_west_minnetprofit($A1357,YEAR($B$1)+1,$B$1,180)</f>
        <v>2409000000</v>
      </c>
      <c r="AE1357">
        <f>[1]!s_west_avgroe($A1357,YEAR($B$1),$B$1,180)</f>
        <v>11.3732995986938</v>
      </c>
      <c r="AF1357">
        <f>IFERROR([1]!s_info_indexweight($A1357,$B$1,"000016.SH"),"")</f>
        <v>0</v>
      </c>
      <c r="AG1357">
        <f>IFERROR([1]!s_info_indexweight($A1357,$B$1,"000300.SH"),"")</f>
        <v>0</v>
      </c>
      <c r="AH1357">
        <f>IFERROR([1]!s_info_indexweight($A1357,$B$1,"000905.SH"),"")</f>
        <v>0</v>
      </c>
      <c r="AI1357">
        <f>IFERROR([1]!s_info_indexweight($A1357,$B$1,"000852.SH"),"")</f>
        <v>0.25</v>
      </c>
    </row>
    <row r="1358" spans="1:35">
      <c r="A1358" t="s">
        <v>1390</v>
      </c>
      <c r="B1358">
        <f>[1]!s_dq_close($A1358,$B$1,3)</f>
        <v>5.56</v>
      </c>
      <c r="C1358">
        <f>[1]!s_dq_volume($A1358,$B$1)</f>
        <v>88695650</v>
      </c>
      <c r="D1358">
        <f>[1]!s_dq_amount($A1358,$B$1)</f>
        <v>488114153</v>
      </c>
      <c r="E1358">
        <f>[1]!s_dq_turn($A1358,$B$1)</f>
        <v>4.34072702774254</v>
      </c>
      <c r="F1358">
        <f>[1]!S_VAL_MV($A1358,$B$1)</f>
        <v>11436009694.559999</v>
      </c>
      <c r="G1358">
        <f>[1]!s_val_ev($A1358,$B$1)</f>
        <v>11436009694.559999</v>
      </c>
      <c r="H1358">
        <f>[1]!s_val_ev1($A1358,$B$1)</f>
        <v>20467682964.790001</v>
      </c>
      <c r="I1358">
        <f>IFERROR([1]!s_mq_amount($A1358,$B$1),"")</f>
        <v>1383594517</v>
      </c>
      <c r="J1358">
        <f>[1]!s_val_pe_ttm($A1358,$B$1)</f>
        <v>41.476078033447301</v>
      </c>
      <c r="K1358">
        <f>[1]!s_val_pb_lf($A1358,$B$1)</f>
        <v>0.98506337404251099</v>
      </c>
      <c r="L1358">
        <f>[1]!s_val_dividendyield2($A1358,$B$1)</f>
        <v>0.87241336938931802</v>
      </c>
      <c r="M1358">
        <f>[1]!s_val_evtoebitda($A1358,$B$1)</f>
        <v>10.275444270044201</v>
      </c>
      <c r="N1358">
        <f>[1]!s_risk_betar24($A1358,$B$1)</f>
        <v>1.1486999988555899</v>
      </c>
      <c r="O1358">
        <f>[1]!s_profitnotice_changeratio($A1358,$B$1)</f>
        <v>0</v>
      </c>
      <c r="P1358">
        <f>IFERROR([1]!i_pq_pctchange($A1358,TEXT(DATE(YEAR($B$1),1,1),"yyyy-mm-dd"),$B$1),"")</f>
        <v>32.114343692998403</v>
      </c>
      <c r="Q1358">
        <f>[1]!s_west_netprofit($A1358,YEAR($B$1),$B$1,180)</f>
        <v>749000000</v>
      </c>
      <c r="R1358">
        <f>[1]!s_west_eps($A1358,YEAR($B$1),$B$1,180)</f>
        <v>0.36410000920295699</v>
      </c>
      <c r="S1358">
        <f>[1]!s_west_instnum_np($A1358,YEAR($B$1),$B$1,180)</f>
        <v>3</v>
      </c>
      <c r="T1358">
        <f>[1]!s_west_stdnetprofit($A1358,YEAR($B$1),$B$1,180)</f>
        <v>49929951</v>
      </c>
      <c r="U1358">
        <f>[1]!s_west_mediannetprofit($A1358,YEAR($B$1),$B$1,180)</f>
        <v>728000000</v>
      </c>
      <c r="V1358">
        <f>[1]!s_west_maxnetprofit($A1358,YEAR($B$1),$B$1,180)</f>
        <v>806000000</v>
      </c>
      <c r="W1358">
        <f>[1]!s_west_minnetprofit($A1358,YEAR($B$1),$B$1,180)</f>
        <v>713000000</v>
      </c>
      <c r="X1358">
        <f>[1]!s_west_netprofit($A1358,YEAR($B$1)+1,$B$1,180)</f>
        <v>984666667</v>
      </c>
      <c r="Y1358">
        <f>[1]!s_west_eps($A1358,YEAR($B$1)+1,$B$1,180)</f>
        <v>0.478700011968613</v>
      </c>
      <c r="Z1358">
        <f>[1]!s_west_instnum_np($A1358,YEAR($B$1)+1,$B$1,180)</f>
        <v>3</v>
      </c>
      <c r="AA1358">
        <f>[1]!s_west_stdnetprofit($A1358,YEAR($B$1)+1,$B$1,180)</f>
        <v>29022979</v>
      </c>
      <c r="AB1358">
        <f>[1]!s_west_mediannetprofit($A1358,YEAR($B$1)+1,$B$1,180)</f>
        <v>991000000</v>
      </c>
      <c r="AC1358">
        <f>[1]!s_west_maxnetprofit($A1358,YEAR($B$1)+1,$B$1,180)</f>
        <v>1010000000</v>
      </c>
      <c r="AD1358">
        <f>[1]!s_west_minnetprofit($A1358,YEAR($B$1)+1,$B$1,180)</f>
        <v>953000000</v>
      </c>
      <c r="AE1358">
        <f>[1]!s_west_avgroe($A1358,YEAR($B$1),$B$1,180)</f>
        <v>5.9333000183105504</v>
      </c>
      <c r="AF1358">
        <f>IFERROR([1]!s_info_indexweight($A1358,$B$1,"000016.SH"),"")</f>
        <v>0</v>
      </c>
      <c r="AG1358">
        <f>IFERROR([1]!s_info_indexweight($A1358,$B$1,"000300.SH"),"")</f>
        <v>0</v>
      </c>
      <c r="AH1358">
        <f>IFERROR([1]!s_info_indexweight($A1358,$B$1,"000905.SH"),"")</f>
        <v>0</v>
      </c>
      <c r="AI1358">
        <f>IFERROR([1]!s_info_indexweight($A1358,$B$1,"000852.SH"),"")</f>
        <v>0.11899999999999999</v>
      </c>
    </row>
    <row r="1359" spans="1:35">
      <c r="A1359" t="s">
        <v>1391</v>
      </c>
      <c r="B1359">
        <f>[1]!s_dq_close($A1359,$B$1,3)</f>
        <v>18.61</v>
      </c>
      <c r="C1359">
        <f>[1]!s_dq_volume($A1359,$B$1)</f>
        <v>97012528</v>
      </c>
      <c r="D1359">
        <f>[1]!s_dq_amount($A1359,$B$1)</f>
        <v>1792749256</v>
      </c>
      <c r="E1359">
        <f>[1]!s_dq_turn($A1359,$B$1)</f>
        <v>1.32770958874822</v>
      </c>
      <c r="F1359">
        <f>[1]!S_VAL_MV($A1359,$B$1)</f>
        <v>167989935057.45999</v>
      </c>
      <c r="G1359">
        <f>[1]!s_val_ev($A1359,$B$1)</f>
        <v>160674828403.98599</v>
      </c>
      <c r="H1359">
        <f>[1]!s_val_ev1($A1359,$B$1)</f>
        <v>533070303779.35602</v>
      </c>
      <c r="I1359">
        <f>IFERROR([1]!s_mq_amount($A1359,$B$1),"")</f>
        <v>3897086614</v>
      </c>
      <c r="J1359">
        <f>[1]!s_val_pe_ttm($A1359,$B$1)</f>
        <v>9.5766677856445295</v>
      </c>
      <c r="K1359">
        <f>[1]!s_val_pb_lf($A1359,$B$1)</f>
        <v>0.94319808483123802</v>
      </c>
      <c r="L1359">
        <f>[1]!s_val_dividendyield2($A1359,$B$1)</f>
        <v>2.7943159662118502</v>
      </c>
      <c r="M1359">
        <f>[1]!s_val_evtoebitda($A1359,$B$1)</f>
        <v>0</v>
      </c>
      <c r="N1359">
        <f>[1]!s_risk_betar24($A1359,$B$1)</f>
        <v>1.9979000091552701</v>
      </c>
      <c r="O1359">
        <f>[1]!s_profitnotice_changeratio($A1359,$B$1)</f>
        <v>0</v>
      </c>
      <c r="P1359">
        <f>IFERROR([1]!i_pq_pctchange($A1359,TEXT(DATE(YEAR($B$1),1,1),"yyyy-mm-dd"),$B$1),"")</f>
        <v>-21.110640101737999</v>
      </c>
      <c r="Q1359">
        <f>[1]!s_west_netprofit($A1359,YEAR($B$1),$B$1,180)</f>
        <v>19263103529</v>
      </c>
      <c r="R1359">
        <f>[1]!s_west_eps($A1359,YEAR($B$1),$B$1,180)</f>
        <v>2.1340000629425</v>
      </c>
      <c r="S1359">
        <f>[1]!s_west_instnum_np($A1359,YEAR($B$1),$B$1,180)</f>
        <v>17</v>
      </c>
      <c r="T1359">
        <f>[1]!s_west_stdnetprofit($A1359,YEAR($B$1),$B$1,180)</f>
        <v>1110024158</v>
      </c>
      <c r="U1359">
        <f>[1]!s_west_mediannetprofit($A1359,YEAR($B$1),$B$1,180)</f>
        <v>19124760000</v>
      </c>
      <c r="V1359">
        <f>[1]!s_west_maxnetprofit($A1359,YEAR($B$1),$B$1,180)</f>
        <v>22210000000</v>
      </c>
      <c r="W1359">
        <f>[1]!s_west_minnetprofit($A1359,YEAR($B$1),$B$1,180)</f>
        <v>18060000000</v>
      </c>
      <c r="X1359">
        <f>[1]!s_west_netprofit($A1359,YEAR($B$1)+1,$B$1,180)</f>
        <v>21352223750</v>
      </c>
      <c r="Y1359">
        <f>[1]!s_west_eps($A1359,YEAR($B$1)+1,$B$1,180)</f>
        <v>2.36540007591248</v>
      </c>
      <c r="Z1359">
        <f>[1]!s_west_instnum_np($A1359,YEAR($B$1)+1,$B$1,180)</f>
        <v>16</v>
      </c>
      <c r="AA1359">
        <f>[1]!s_west_stdnetprofit($A1359,YEAR($B$1)+1,$B$1,180)</f>
        <v>1665131169</v>
      </c>
      <c r="AB1359">
        <f>[1]!s_west_mediannetprofit($A1359,YEAR($B$1)+1,$B$1,180)</f>
        <v>20922500000</v>
      </c>
      <c r="AC1359">
        <f>[1]!s_west_maxnetprofit($A1359,YEAR($B$1)+1,$B$1,180)</f>
        <v>26050000000</v>
      </c>
      <c r="AD1359">
        <f>[1]!s_west_minnetprofit($A1359,YEAR($B$1)+1,$B$1,180)</f>
        <v>19475000000</v>
      </c>
      <c r="AE1359">
        <f>[1]!s_west_avgroe($A1359,YEAR($B$1),$B$1,180)</f>
        <v>9.3318004608154297</v>
      </c>
      <c r="AF1359">
        <f>IFERROR([1]!s_info_indexweight($A1359,$B$1,"000016.SH"),"")</f>
        <v>0</v>
      </c>
      <c r="AG1359">
        <f>IFERROR([1]!s_info_indexweight($A1359,$B$1,"000300.SH"),"")</f>
        <v>0.40960000000000002</v>
      </c>
      <c r="AH1359">
        <f>IFERROR([1]!s_info_indexweight($A1359,$B$1,"000905.SH"),"")</f>
        <v>0</v>
      </c>
      <c r="AI1359">
        <f>IFERROR([1]!s_info_indexweight($A1359,$B$1,"000852.SH"),"")</f>
        <v>0</v>
      </c>
    </row>
    <row r="1360" spans="1:35">
      <c r="A1360" t="s">
        <v>1392</v>
      </c>
      <c r="B1360">
        <f>[1]!s_dq_close($A1360,$B$1,3)</f>
        <v>62.96</v>
      </c>
      <c r="C1360">
        <f>[1]!s_dq_volume($A1360,$B$1)</f>
        <v>40720829</v>
      </c>
      <c r="D1360">
        <f>[1]!s_dq_amount($A1360,$B$1)</f>
        <v>2561465826</v>
      </c>
      <c r="E1360">
        <f>[1]!s_dq_turn($A1360,$B$1)</f>
        <v>2.34319227138853</v>
      </c>
      <c r="F1360">
        <f>[1]!S_VAL_MV($A1360,$B$1)</f>
        <v>109414128116.8</v>
      </c>
      <c r="G1360">
        <f>[1]!s_val_ev($A1360,$B$1)</f>
        <v>109414128116.8</v>
      </c>
      <c r="H1360">
        <f>[1]!s_val_ev1($A1360,$B$1)</f>
        <v>114103644739.17999</v>
      </c>
      <c r="I1360">
        <f>IFERROR([1]!s_mq_amount($A1360,$B$1),"")</f>
        <v>4532318055</v>
      </c>
      <c r="J1360">
        <f>[1]!s_val_pe_ttm($A1360,$B$1)</f>
        <v>39.565345764160199</v>
      </c>
      <c r="K1360">
        <f>[1]!s_val_pb_lf($A1360,$B$1)</f>
        <v>4.6094832420349103</v>
      </c>
      <c r="L1360">
        <f>[1]!s_val_dividendyield2($A1360,$B$1)</f>
        <v>0.77827191867852596</v>
      </c>
      <c r="M1360">
        <f>[1]!s_val_evtoebitda($A1360,$B$1)</f>
        <v>20.490559937662901</v>
      </c>
      <c r="N1360">
        <f>[1]!s_risk_betar24($A1360,$B$1)</f>
        <v>1.92840003967285</v>
      </c>
      <c r="O1360">
        <f>[1]!s_profitnotice_changeratio($A1360,$B$1)</f>
        <v>0</v>
      </c>
      <c r="P1360">
        <f>IFERROR([1]!i_pq_pctchange($A1360,TEXT(DATE(YEAR($B$1),1,1),"yyyy-mm-dd"),$B$1),"")</f>
        <v>-17.870224270391599</v>
      </c>
      <c r="Q1360">
        <f>[1]!s_west_netprofit($A1360,YEAR($B$1),$B$1,180)</f>
        <v>3357493524</v>
      </c>
      <c r="R1360">
        <f>[1]!s_west_eps($A1360,YEAR($B$1),$B$1,180)</f>
        <v>1.9319000244140601</v>
      </c>
      <c r="S1360">
        <f>[1]!s_west_instnum_np($A1360,YEAR($B$1),$B$1,180)</f>
        <v>30</v>
      </c>
      <c r="T1360">
        <f>[1]!s_west_stdnetprofit($A1360,YEAR($B$1),$B$1,180)</f>
        <v>150787124</v>
      </c>
      <c r="U1360">
        <f>[1]!s_west_mediannetprofit($A1360,YEAR($B$1),$B$1,180)</f>
        <v>3348000000</v>
      </c>
      <c r="V1360">
        <f>[1]!s_west_maxnetprofit($A1360,YEAR($B$1),$B$1,180)</f>
        <v>3703000000</v>
      </c>
      <c r="W1360">
        <f>[1]!s_west_minnetprofit($A1360,YEAR($B$1),$B$1,180)</f>
        <v>2847000000</v>
      </c>
      <c r="X1360">
        <f>[1]!s_west_netprofit($A1360,YEAR($B$1)+1,$B$1,180)</f>
        <v>4090845611</v>
      </c>
      <c r="Y1360">
        <f>[1]!s_west_eps($A1360,YEAR($B$1)+1,$B$1,180)</f>
        <v>2.3538999557495099</v>
      </c>
      <c r="Z1360">
        <f>[1]!s_west_instnum_np($A1360,YEAR($B$1)+1,$B$1,180)</f>
        <v>29</v>
      </c>
      <c r="AA1360">
        <f>[1]!s_west_stdnetprofit($A1360,YEAR($B$1)+1,$B$1,180)</f>
        <v>272986980</v>
      </c>
      <c r="AB1360">
        <f>[1]!s_west_mediannetprofit($A1360,YEAR($B$1)+1,$B$1,180)</f>
        <v>4070000000</v>
      </c>
      <c r="AC1360">
        <f>[1]!s_west_maxnetprofit($A1360,YEAR($B$1)+1,$B$1,180)</f>
        <v>4855000000</v>
      </c>
      <c r="AD1360">
        <f>[1]!s_west_minnetprofit($A1360,YEAR($B$1)+1,$B$1,180)</f>
        <v>3215000000</v>
      </c>
      <c r="AE1360">
        <f>[1]!s_west_avgroe($A1360,YEAR($B$1),$B$1,180)</f>
        <v>13.7610998153687</v>
      </c>
      <c r="AF1360">
        <f>IFERROR([1]!s_info_indexweight($A1360,$B$1,"000016.SH"),"")</f>
        <v>0</v>
      </c>
      <c r="AG1360">
        <f>IFERROR([1]!s_info_indexweight($A1360,$B$1,"000300.SH"),"")</f>
        <v>0.20100000000000001</v>
      </c>
      <c r="AH1360">
        <f>IFERROR([1]!s_info_indexweight($A1360,$B$1,"000905.SH"),"")</f>
        <v>0</v>
      </c>
      <c r="AI1360">
        <f>IFERROR([1]!s_info_indexweight($A1360,$B$1,"000852.SH"),"")</f>
        <v>0</v>
      </c>
    </row>
    <row r="1361" spans="1:35">
      <c r="A1361" t="s">
        <v>1393</v>
      </c>
      <c r="B1361">
        <f>[1]!s_dq_close($A1361,$B$1,3)</f>
        <v>11.26</v>
      </c>
      <c r="C1361">
        <f>[1]!s_dq_volume($A1361,$B$1)</f>
        <v>27008029</v>
      </c>
      <c r="D1361">
        <f>[1]!s_dq_amount($A1361,$B$1)</f>
        <v>304177594</v>
      </c>
      <c r="E1361">
        <f>[1]!s_dq_turn($A1361,$B$1)</f>
        <v>0.97221126709863204</v>
      </c>
      <c r="F1361">
        <f>[1]!S_VAL_MV($A1361,$B$1)</f>
        <v>31280280000</v>
      </c>
      <c r="G1361">
        <f>[1]!s_val_ev($A1361,$B$1)</f>
        <v>31280280000</v>
      </c>
      <c r="H1361">
        <f>[1]!s_val_ev1($A1361,$B$1)</f>
        <v>77192302779.009995</v>
      </c>
      <c r="I1361">
        <f>IFERROR([1]!s_mq_amount($A1361,$B$1),"")</f>
        <v>570929810</v>
      </c>
      <c r="J1361">
        <f>[1]!s_val_pe_ttm($A1361,$B$1)</f>
        <v>27.768999099731399</v>
      </c>
      <c r="K1361">
        <f>[1]!s_val_pb_lf($A1361,$B$1)</f>
        <v>1.6162258386611901</v>
      </c>
      <c r="L1361">
        <f>[1]!s_val_dividendyield2($A1361,$B$1)</f>
        <v>0.34103019538188301</v>
      </c>
      <c r="M1361">
        <f>[1]!s_val_evtoebitda($A1361,$B$1)</f>
        <v>0</v>
      </c>
      <c r="N1361">
        <f>[1]!s_risk_betar24($A1361,$B$1)</f>
        <v>2.1884999275207502</v>
      </c>
      <c r="O1361">
        <f>[1]!s_profitnotice_changeratio($A1361,$B$1)</f>
        <v>0</v>
      </c>
      <c r="P1361">
        <f>IFERROR([1]!i_pq_pctchange($A1361,TEXT(DATE(YEAR($B$1),1,1),"yyyy-mm-dd"),$B$1),"")</f>
        <v>-24.883255503669101</v>
      </c>
      <c r="Q1361">
        <f>[1]!s_west_netprofit($A1361,YEAR($B$1),$B$1,180)</f>
        <v>0</v>
      </c>
      <c r="R1361">
        <f>[1]!s_west_eps($A1361,YEAR($B$1),$B$1,180)</f>
        <v>0</v>
      </c>
      <c r="S1361">
        <f>[1]!s_west_instnum_np($A1361,YEAR($B$1),$B$1,180)</f>
        <v>0</v>
      </c>
      <c r="T1361">
        <f>[1]!s_west_stdnetprofit($A1361,YEAR($B$1),$B$1,180)</f>
        <v>0</v>
      </c>
      <c r="U1361">
        <f>[1]!s_west_mediannetprofit($A1361,YEAR($B$1),$B$1,180)</f>
        <v>0</v>
      </c>
      <c r="V1361">
        <f>[1]!s_west_maxnetprofit($A1361,YEAR($B$1),$B$1,180)</f>
        <v>0</v>
      </c>
      <c r="W1361">
        <f>[1]!s_west_minnetprofit($A1361,YEAR($B$1),$B$1,180)</f>
        <v>0</v>
      </c>
      <c r="X1361">
        <f>[1]!s_west_netprofit($A1361,YEAR($B$1)+1,$B$1,180)</f>
        <v>0</v>
      </c>
      <c r="Y1361">
        <f>[1]!s_west_eps($A1361,YEAR($B$1)+1,$B$1,180)</f>
        <v>0</v>
      </c>
      <c r="Z1361">
        <f>[1]!s_west_instnum_np($A1361,YEAR($B$1)+1,$B$1,180)</f>
        <v>0</v>
      </c>
      <c r="AA1361">
        <f>[1]!s_west_stdnetprofit($A1361,YEAR($B$1)+1,$B$1,180)</f>
        <v>0</v>
      </c>
      <c r="AB1361">
        <f>[1]!s_west_mediannetprofit($A1361,YEAR($B$1)+1,$B$1,180)</f>
        <v>0</v>
      </c>
      <c r="AC1361">
        <f>[1]!s_west_maxnetprofit($A1361,YEAR($B$1)+1,$B$1,180)</f>
        <v>0</v>
      </c>
      <c r="AD1361">
        <f>[1]!s_west_minnetprofit($A1361,YEAR($B$1)+1,$B$1,180)</f>
        <v>0</v>
      </c>
      <c r="AE1361">
        <f>[1]!s_west_avgroe($A1361,YEAR($B$1),$B$1,180)</f>
        <v>0</v>
      </c>
      <c r="AF1361">
        <f>IFERROR([1]!s_info_indexweight($A1361,$B$1,"000016.SH"),"")</f>
        <v>0</v>
      </c>
      <c r="AG1361">
        <f>IFERROR([1]!s_info_indexweight($A1361,$B$1,"000300.SH"),"")</f>
        <v>0</v>
      </c>
      <c r="AH1361">
        <f>IFERROR([1]!s_info_indexweight($A1361,$B$1,"000905.SH"),"")</f>
        <v>0.18</v>
      </c>
      <c r="AI1361">
        <f>IFERROR([1]!s_info_indexweight($A1361,$B$1,"000852.SH"),"")</f>
        <v>0</v>
      </c>
    </row>
    <row r="1362" spans="1:35">
      <c r="A1362" t="s">
        <v>1394</v>
      </c>
      <c r="B1362">
        <f>[1]!s_dq_close($A1362,$B$1,3)</f>
        <v>29.73</v>
      </c>
      <c r="C1362">
        <f>[1]!s_dq_volume($A1362,$B$1)</f>
        <v>39523881</v>
      </c>
      <c r="D1362">
        <f>[1]!s_dq_amount($A1362,$B$1)</f>
        <v>1151246002</v>
      </c>
      <c r="E1362">
        <f>[1]!s_dq_turn($A1362,$B$1)</f>
        <v>0.93561257189570102</v>
      </c>
      <c r="F1362">
        <f>[1]!S_VAL_MV($A1362,$B$1)</f>
        <v>125590978298.75999</v>
      </c>
      <c r="G1362">
        <f>[1]!s_val_ev($A1362,$B$1)</f>
        <v>125590978298.75999</v>
      </c>
      <c r="H1362">
        <f>[1]!s_val_ev1($A1362,$B$1)</f>
        <v>125732314705.23</v>
      </c>
      <c r="I1362">
        <f>IFERROR([1]!s_mq_amount($A1362,$B$1),"")</f>
        <v>2079538815</v>
      </c>
      <c r="J1362">
        <f>[1]!s_val_pe_ttm($A1362,$B$1)</f>
        <v>315.845947265625</v>
      </c>
      <c r="K1362">
        <f>[1]!s_val_pb_lf($A1362,$B$1)</f>
        <v>7.8619651794433603</v>
      </c>
      <c r="L1362">
        <f>[1]!s_val_dividendyield2($A1362,$B$1)</f>
        <v>0.108644466868483</v>
      </c>
      <c r="M1362">
        <f>[1]!s_val_evtoebitda($A1362,$B$1)</f>
        <v>68.348385866111101</v>
      </c>
      <c r="N1362">
        <f>[1]!s_risk_betar24($A1362,$B$1)</f>
        <v>1.60710000991821</v>
      </c>
      <c r="O1362">
        <f>[1]!s_profitnotice_changeratio($A1362,$B$1)</f>
        <v>0</v>
      </c>
      <c r="P1362">
        <f>IFERROR([1]!i_pq_pctchange($A1362,TEXT(DATE(YEAR($B$1),1,1),"yyyy-mm-dd"),$B$1),"")</f>
        <v>-16.7926112510495</v>
      </c>
      <c r="Q1362">
        <f>[1]!s_west_netprofit($A1362,YEAR($B$1),$B$1,180)</f>
        <v>0</v>
      </c>
      <c r="R1362">
        <f>[1]!s_west_eps($A1362,YEAR($B$1),$B$1,180)</f>
        <v>0</v>
      </c>
      <c r="S1362">
        <f>[1]!s_west_instnum_np($A1362,YEAR($B$1),$B$1,180)</f>
        <v>0</v>
      </c>
      <c r="T1362">
        <f>[1]!s_west_stdnetprofit($A1362,YEAR($B$1),$B$1,180)</f>
        <v>0</v>
      </c>
      <c r="U1362">
        <f>[1]!s_west_mediannetprofit($A1362,YEAR($B$1),$B$1,180)</f>
        <v>0</v>
      </c>
      <c r="V1362">
        <f>[1]!s_west_maxnetprofit($A1362,YEAR($B$1),$B$1,180)</f>
        <v>0</v>
      </c>
      <c r="W1362">
        <f>[1]!s_west_minnetprofit($A1362,YEAR($B$1),$B$1,180)</f>
        <v>0</v>
      </c>
      <c r="X1362">
        <f>[1]!s_west_netprofit($A1362,YEAR($B$1)+1,$B$1,180)</f>
        <v>0</v>
      </c>
      <c r="Y1362">
        <f>[1]!s_west_eps($A1362,YEAR($B$1)+1,$B$1,180)</f>
        <v>0</v>
      </c>
      <c r="Z1362">
        <f>[1]!s_west_instnum_np($A1362,YEAR($B$1)+1,$B$1,180)</f>
        <v>0</v>
      </c>
      <c r="AA1362">
        <f>[1]!s_west_stdnetprofit($A1362,YEAR($B$1)+1,$B$1,180)</f>
        <v>0</v>
      </c>
      <c r="AB1362">
        <f>[1]!s_west_mediannetprofit($A1362,YEAR($B$1)+1,$B$1,180)</f>
        <v>0</v>
      </c>
      <c r="AC1362">
        <f>[1]!s_west_maxnetprofit($A1362,YEAR($B$1)+1,$B$1,180)</f>
        <v>0</v>
      </c>
      <c r="AD1362">
        <f>[1]!s_west_minnetprofit($A1362,YEAR($B$1)+1,$B$1,180)</f>
        <v>0</v>
      </c>
      <c r="AE1362">
        <f>[1]!s_west_avgroe($A1362,YEAR($B$1),$B$1,180)</f>
        <v>0</v>
      </c>
      <c r="AF1362">
        <f>IFERROR([1]!s_info_indexweight($A1362,$B$1,"000016.SH"),"")</f>
        <v>0</v>
      </c>
      <c r="AG1362">
        <f>IFERROR([1]!s_info_indexweight($A1362,$B$1,"000300.SH"),"")</f>
        <v>9.4799999999999995E-2</v>
      </c>
      <c r="AH1362">
        <f>IFERROR([1]!s_info_indexweight($A1362,$B$1,"000905.SH"),"")</f>
        <v>0</v>
      </c>
      <c r="AI1362">
        <f>IFERROR([1]!s_info_indexweight($A1362,$B$1,"000852.SH"),"")</f>
        <v>0</v>
      </c>
    </row>
    <row r="1363" spans="1:35">
      <c r="A1363" t="s">
        <v>1395</v>
      </c>
      <c r="B1363">
        <f>[1]!s_dq_close($A1363,$B$1,3)</f>
        <v>17.8</v>
      </c>
      <c r="C1363">
        <f>[1]!s_dq_volume($A1363,$B$1)</f>
        <v>101199658</v>
      </c>
      <c r="D1363">
        <f>[1]!s_dq_amount($A1363,$B$1)</f>
        <v>1817940593</v>
      </c>
      <c r="E1363">
        <f>[1]!s_dq_turn($A1363,$B$1)</f>
        <v>3.3830095193930698</v>
      </c>
      <c r="F1363">
        <f>[1]!S_VAL_MV($A1363,$B$1)</f>
        <v>53247083760</v>
      </c>
      <c r="G1363">
        <f>[1]!s_val_ev($A1363,$B$1)</f>
        <v>53247083760</v>
      </c>
      <c r="H1363">
        <f>[1]!s_val_ev1($A1363,$B$1)</f>
        <v>55607140990.919998</v>
      </c>
      <c r="I1363">
        <f>IFERROR([1]!s_mq_amount($A1363,$B$1),"")</f>
        <v>2957426795</v>
      </c>
      <c r="J1363">
        <f>[1]!s_val_pe_ttm($A1363,$B$1)</f>
        <v>45.240718841552699</v>
      </c>
      <c r="K1363">
        <f>[1]!s_val_pb_lf($A1363,$B$1)</f>
        <v>1.1487190723419201</v>
      </c>
      <c r="L1363">
        <f>[1]!s_val_dividendyield2($A1363,$B$1)</f>
        <v>2.30337078651685</v>
      </c>
      <c r="M1363">
        <f>[1]!s_val_evtoebitda($A1363,$B$1)</f>
        <v>8.3592290697606799</v>
      </c>
      <c r="N1363">
        <f>[1]!s_risk_betar24($A1363,$B$1)</f>
        <v>1.78559994697571</v>
      </c>
      <c r="O1363">
        <f>[1]!s_profitnotice_changeratio($A1363,$B$1)</f>
        <v>0</v>
      </c>
      <c r="P1363">
        <f>IFERROR([1]!i_pq_pctchange($A1363,TEXT(DATE(YEAR($B$1),1,1),"yyyy-mm-dd"),$B$1),"")</f>
        <v>50.8474576271187</v>
      </c>
      <c r="Q1363">
        <f>[1]!s_west_netprofit($A1363,YEAR($B$1),$B$1,180)</f>
        <v>3428416667</v>
      </c>
      <c r="R1363">
        <f>[1]!s_west_eps($A1363,YEAR($B$1),$B$1,180)</f>
        <v>1.1461000442504901</v>
      </c>
      <c r="S1363">
        <f>[1]!s_west_instnum_np($A1363,YEAR($B$1),$B$1,180)</f>
        <v>12</v>
      </c>
      <c r="T1363">
        <f>[1]!s_west_stdnetprofit($A1363,YEAR($B$1),$B$1,180)</f>
        <v>860257515</v>
      </c>
      <c r="U1363">
        <f>[1]!s_west_mediannetprofit($A1363,YEAR($B$1),$B$1,180)</f>
        <v>3234500000</v>
      </c>
      <c r="V1363">
        <f>[1]!s_west_maxnetprofit($A1363,YEAR($B$1),$B$1,180)</f>
        <v>5836000000</v>
      </c>
      <c r="W1363">
        <f>[1]!s_west_minnetprofit($A1363,YEAR($B$1),$B$1,180)</f>
        <v>2603000000</v>
      </c>
      <c r="X1363">
        <f>[1]!s_west_netprofit($A1363,YEAR($B$1)+1,$B$1,180)</f>
        <v>3929083333</v>
      </c>
      <c r="Y1363">
        <f>[1]!s_west_eps($A1363,YEAR($B$1)+1,$B$1,180)</f>
        <v>1.3135000467300399</v>
      </c>
      <c r="Z1363">
        <f>[1]!s_west_instnum_np($A1363,YEAR($B$1)+1,$B$1,180)</f>
        <v>12</v>
      </c>
      <c r="AA1363">
        <f>[1]!s_west_stdnetprofit($A1363,YEAR($B$1)+1,$B$1,180)</f>
        <v>1074648480</v>
      </c>
      <c r="AB1363">
        <f>[1]!s_west_mediannetprofit($A1363,YEAR($B$1)+1,$B$1,180)</f>
        <v>3773000000</v>
      </c>
      <c r="AC1363">
        <f>[1]!s_west_maxnetprofit($A1363,YEAR($B$1)+1,$B$1,180)</f>
        <v>6978000000</v>
      </c>
      <c r="AD1363">
        <f>[1]!s_west_minnetprofit($A1363,YEAR($B$1)+1,$B$1,180)</f>
        <v>3015000000</v>
      </c>
      <c r="AE1363">
        <f>[1]!s_west_avgroe($A1363,YEAR($B$1),$B$1,180)</f>
        <v>6.9335999488830602</v>
      </c>
      <c r="AF1363">
        <f>IFERROR([1]!s_info_indexweight($A1363,$B$1,"000016.SH"),"")</f>
        <v>0</v>
      </c>
      <c r="AG1363">
        <f>IFERROR([1]!s_info_indexweight($A1363,$B$1,"000300.SH"),"")</f>
        <v>0</v>
      </c>
      <c r="AH1363">
        <f>IFERROR([1]!s_info_indexweight($A1363,$B$1,"000905.SH"),"")</f>
        <v>0.182</v>
      </c>
      <c r="AI1363">
        <f>IFERROR([1]!s_info_indexweight($A1363,$B$1,"000852.SH"),"")</f>
        <v>0</v>
      </c>
    </row>
    <row r="1364" spans="1:35">
      <c r="A1364" t="s">
        <v>1396</v>
      </c>
      <c r="B1364">
        <f>[1]!s_dq_close($A1364,$B$1,3)</f>
        <v>20.39</v>
      </c>
      <c r="C1364">
        <f>[1]!s_dq_volume($A1364,$B$1)</f>
        <v>18427968</v>
      </c>
      <c r="D1364">
        <f>[1]!s_dq_amount($A1364,$B$1)</f>
        <v>375509484</v>
      </c>
      <c r="E1364">
        <f>[1]!s_dq_turn($A1364,$B$1)</f>
        <v>1.84550859032262</v>
      </c>
      <c r="F1364">
        <f>[1]!S_VAL_MV($A1364,$B$1)</f>
        <v>20360038934</v>
      </c>
      <c r="G1364">
        <f>[1]!s_val_ev($A1364,$B$1)</f>
        <v>20360038934</v>
      </c>
      <c r="H1364">
        <f>[1]!s_val_ev1($A1364,$B$1)</f>
        <v>22385454595.310001</v>
      </c>
      <c r="I1364">
        <f>IFERROR([1]!s_mq_amount($A1364,$B$1),"")</f>
        <v>945802090</v>
      </c>
      <c r="J1364">
        <f>[1]!s_val_pe_ttm($A1364,$B$1)</f>
        <v>17.276451110839801</v>
      </c>
      <c r="K1364">
        <f>[1]!s_val_pb_lf($A1364,$B$1)</f>
        <v>3.0479578971862802</v>
      </c>
      <c r="L1364">
        <f>[1]!s_val_dividendyield2($A1364,$B$1)</f>
        <v>1.47130946542423</v>
      </c>
      <c r="M1364">
        <f>[1]!s_val_evtoebitda($A1364,$B$1)</f>
        <v>13.798779476165899</v>
      </c>
      <c r="N1364">
        <f>[1]!s_risk_betar24($A1364,$B$1)</f>
        <v>1.4157999753952</v>
      </c>
      <c r="O1364">
        <f>[1]!s_profitnotice_changeratio($A1364,$B$1)</f>
        <v>0</v>
      </c>
      <c r="P1364">
        <f>IFERROR([1]!i_pq_pctchange($A1364,TEXT(DATE(YEAR($B$1),1,1),"yyyy-mm-dd"),$B$1),"")</f>
        <v>-0.39081582804103598</v>
      </c>
      <c r="Q1364">
        <f>[1]!s_west_netprofit($A1364,YEAR($B$1),$B$1,180)</f>
        <v>1494800000</v>
      </c>
      <c r="R1364">
        <f>[1]!s_west_eps($A1364,YEAR($B$1),$B$1,180)</f>
        <v>1.4966000318527199</v>
      </c>
      <c r="S1364">
        <f>[1]!s_west_instnum_np($A1364,YEAR($B$1),$B$1,180)</f>
        <v>5</v>
      </c>
      <c r="T1364">
        <f>[1]!s_west_stdnetprofit($A1364,YEAR($B$1),$B$1,180)</f>
        <v>53876711</v>
      </c>
      <c r="U1364">
        <f>[1]!s_west_mediannetprofit($A1364,YEAR($B$1),$B$1,180)</f>
        <v>1473000000</v>
      </c>
      <c r="V1364">
        <f>[1]!s_west_maxnetprofit($A1364,YEAR($B$1),$B$1,180)</f>
        <v>1557000000</v>
      </c>
      <c r="W1364">
        <f>[1]!s_west_minnetprofit($A1364,YEAR($B$1),$B$1,180)</f>
        <v>1434000000</v>
      </c>
      <c r="X1364">
        <f>[1]!s_west_netprofit($A1364,YEAR($B$1)+1,$B$1,180)</f>
        <v>1775600000</v>
      </c>
      <c r="Y1364">
        <f>[1]!s_west_eps($A1364,YEAR($B$1)+1,$B$1,180)</f>
        <v>1.77769994735718</v>
      </c>
      <c r="Z1364">
        <f>[1]!s_west_instnum_np($A1364,YEAR($B$1)+1,$B$1,180)</f>
        <v>5</v>
      </c>
      <c r="AA1364">
        <f>[1]!s_west_stdnetprofit($A1364,YEAR($B$1)+1,$B$1,180)</f>
        <v>101036132</v>
      </c>
      <c r="AB1364">
        <f>[1]!s_west_mediannetprofit($A1364,YEAR($B$1)+1,$B$1,180)</f>
        <v>1783000000</v>
      </c>
      <c r="AC1364">
        <f>[1]!s_west_maxnetprofit($A1364,YEAR($B$1)+1,$B$1,180)</f>
        <v>1898000000</v>
      </c>
      <c r="AD1364">
        <f>[1]!s_west_minnetprofit($A1364,YEAR($B$1)+1,$B$1,180)</f>
        <v>1667000000</v>
      </c>
      <c r="AE1364">
        <f>[1]!s_west_avgroe($A1364,YEAR($B$1),$B$1,180)</f>
        <v>20.1280002593994</v>
      </c>
      <c r="AF1364">
        <f>IFERROR([1]!s_info_indexweight($A1364,$B$1,"000016.SH"),"")</f>
        <v>0</v>
      </c>
      <c r="AG1364">
        <f>IFERROR([1]!s_info_indexweight($A1364,$B$1,"000300.SH"),"")</f>
        <v>0</v>
      </c>
      <c r="AH1364">
        <f>IFERROR([1]!s_info_indexweight($A1364,$B$1,"000905.SH"),"")</f>
        <v>0</v>
      </c>
      <c r="AI1364">
        <f>IFERROR([1]!s_info_indexweight($A1364,$B$1,"000852.SH"),"")</f>
        <v>6.6000000000000003E-2</v>
      </c>
    </row>
    <row r="1365" spans="1:35">
      <c r="A1365" t="s">
        <v>1397</v>
      </c>
      <c r="B1365">
        <f>[1]!s_dq_close($A1365,$B$1,3)</f>
        <v>18.260000000000002</v>
      </c>
      <c r="C1365">
        <f>[1]!s_dq_volume($A1365,$B$1)</f>
        <v>11655500</v>
      </c>
      <c r="D1365">
        <f>[1]!s_dq_amount($A1365,$B$1)</f>
        <v>213049241</v>
      </c>
      <c r="E1365">
        <f>[1]!s_dq_turn($A1365,$B$1)</f>
        <v>0.75578777126632202</v>
      </c>
      <c r="F1365">
        <f>[1]!S_VAL_MV($A1365,$B$1)</f>
        <v>32601402721.799999</v>
      </c>
      <c r="G1365">
        <f>[1]!s_val_ev($A1365,$B$1)</f>
        <v>31708627303.629299</v>
      </c>
      <c r="H1365">
        <f>[1]!s_val_ev1($A1365,$B$1)</f>
        <v>39052244969.659302</v>
      </c>
      <c r="I1365">
        <f>IFERROR([1]!s_mq_amount($A1365,$B$1),"")</f>
        <v>499232847</v>
      </c>
      <c r="J1365">
        <f>[1]!s_val_pe_ttm($A1365,$B$1)</f>
        <v>7.9578857421875</v>
      </c>
      <c r="K1365">
        <f>[1]!s_val_pb_lf($A1365,$B$1)</f>
        <v>1.3014333248138401</v>
      </c>
      <c r="L1365">
        <f>[1]!s_val_dividendyield2($A1365,$B$1)</f>
        <v>6.1336254107338402</v>
      </c>
      <c r="M1365">
        <f>[1]!s_val_evtoebitda($A1365,$B$1)</f>
        <v>5.1222948585461801</v>
      </c>
      <c r="N1365">
        <f>[1]!s_risk_betar24($A1365,$B$1)</f>
        <v>1.4271999597549401</v>
      </c>
      <c r="O1365">
        <f>[1]!s_profitnotice_changeratio($A1365,$B$1)</f>
        <v>0</v>
      </c>
      <c r="P1365">
        <f>IFERROR([1]!i_pq_pctchange($A1365,TEXT(DATE(YEAR($B$1),1,1),"yyyy-mm-dd"),$B$1),"")</f>
        <v>-25.621181262729099</v>
      </c>
      <c r="Q1365">
        <f>[1]!s_west_netprofit($A1365,YEAR($B$1),$B$1,180)</f>
        <v>4458004000</v>
      </c>
      <c r="R1365">
        <f>[1]!s_west_eps($A1365,YEAR($B$1),$B$1,180)</f>
        <v>2.4969000816345202</v>
      </c>
      <c r="S1365">
        <f>[1]!s_west_instnum_np($A1365,YEAR($B$1),$B$1,180)</f>
        <v>5</v>
      </c>
      <c r="T1365">
        <f>[1]!s_west_stdnetprofit($A1365,YEAR($B$1),$B$1,180)</f>
        <v>323821757</v>
      </c>
      <c r="U1365">
        <f>[1]!s_west_mediannetprofit($A1365,YEAR($B$1),$B$1,180)</f>
        <v>4586000000</v>
      </c>
      <c r="V1365">
        <f>[1]!s_west_maxnetprofit($A1365,YEAR($B$1),$B$1,180)</f>
        <v>4775000000</v>
      </c>
      <c r="W1365">
        <f>[1]!s_west_minnetprofit($A1365,YEAR($B$1),$B$1,180)</f>
        <v>3935000000</v>
      </c>
      <c r="X1365">
        <f>[1]!s_west_netprofit($A1365,YEAR($B$1)+1,$B$1,180)</f>
        <v>5069526000</v>
      </c>
      <c r="Y1365">
        <f>[1]!s_west_eps($A1365,YEAR($B$1)+1,$B$1,180)</f>
        <v>2.8394000530242902</v>
      </c>
      <c r="Z1365">
        <f>[1]!s_west_instnum_np($A1365,YEAR($B$1)+1,$B$1,180)</f>
        <v>5</v>
      </c>
      <c r="AA1365">
        <f>[1]!s_west_stdnetprofit($A1365,YEAR($B$1)+1,$B$1,180)</f>
        <v>347091628</v>
      </c>
      <c r="AB1365">
        <f>[1]!s_west_mediannetprofit($A1365,YEAR($B$1)+1,$B$1,180)</f>
        <v>5135000000</v>
      </c>
      <c r="AC1365">
        <f>[1]!s_west_maxnetprofit($A1365,YEAR($B$1)+1,$B$1,180)</f>
        <v>5395000000</v>
      </c>
      <c r="AD1365">
        <f>[1]!s_west_minnetprofit($A1365,YEAR($B$1)+1,$B$1,180)</f>
        <v>4483000000</v>
      </c>
      <c r="AE1365">
        <f>[1]!s_west_avgroe($A1365,YEAR($B$1),$B$1,180)</f>
        <v>16.700000762939499</v>
      </c>
      <c r="AF1365">
        <f>IFERROR([1]!s_info_indexweight($A1365,$B$1,"000016.SH"),"")</f>
        <v>0</v>
      </c>
      <c r="AG1365">
        <f>IFERROR([1]!s_info_indexweight($A1365,$B$1,"000300.SH"),"")</f>
        <v>0</v>
      </c>
      <c r="AH1365">
        <f>IFERROR([1]!s_info_indexweight($A1365,$B$1,"000905.SH"),"")</f>
        <v>0.186</v>
      </c>
      <c r="AI1365">
        <f>IFERROR([1]!s_info_indexweight($A1365,$B$1,"000852.SH"),"")</f>
        <v>0</v>
      </c>
    </row>
    <row r="1366" spans="1:35">
      <c r="A1366" t="s">
        <v>1398</v>
      </c>
      <c r="B1366">
        <f>[1]!s_dq_close($A1366,$B$1,3)</f>
        <v>6.16</v>
      </c>
      <c r="C1366">
        <f>[1]!s_dq_volume($A1366,$B$1)</f>
        <v>146401762</v>
      </c>
      <c r="D1366">
        <f>[1]!s_dq_amount($A1366,$B$1)</f>
        <v>895720790</v>
      </c>
      <c r="E1366">
        <f>[1]!s_dq_turn($A1366,$B$1)</f>
        <v>0.18858981533692501</v>
      </c>
      <c r="F1366">
        <f>[1]!S_VAL_MV($A1366,$B$1)</f>
        <v>563683974385.83997</v>
      </c>
      <c r="G1366">
        <f>[1]!s_val_ev($A1366,$B$1)</f>
        <v>540737626992.164</v>
      </c>
      <c r="H1366">
        <f>[1]!s_val_ev1($A1366,$B$1)</f>
        <v>586434601700.20398</v>
      </c>
      <c r="I1366">
        <f>IFERROR([1]!s_mq_amount($A1366,$B$1),"")</f>
        <v>1684194862</v>
      </c>
      <c r="J1366">
        <f>[1]!s_val_pe_ttm($A1366,$B$1)</f>
        <v>17.7983303070068</v>
      </c>
      <c r="K1366">
        <f>[1]!s_val_pb_lf($A1366,$B$1)</f>
        <v>1.2036089897155799</v>
      </c>
      <c r="L1366">
        <f>[1]!s_val_dividendyield2($A1366,$B$1)</f>
        <v>4.4464285714285703</v>
      </c>
      <c r="M1366">
        <f>[1]!s_val_evtoebitda($A1366,$B$1)</f>
        <v>3.42388548550512</v>
      </c>
      <c r="N1366">
        <f>[1]!s_risk_betar24($A1366,$B$1)</f>
        <v>0.48140001296997098</v>
      </c>
      <c r="O1366">
        <f>[1]!s_profitnotice_changeratio($A1366,$B$1)</f>
        <v>0</v>
      </c>
      <c r="P1366">
        <f>IFERROR([1]!i_pq_pctchange($A1366,TEXT(DATE(YEAR($B$1),1,1),"yyyy-mm-dd"),$B$1),"")</f>
        <v>-2.2222222222222099</v>
      </c>
      <c r="Q1366">
        <f>[1]!s_west_netprofit($A1366,YEAR($B$1),$B$1,180)</f>
        <v>30242658750</v>
      </c>
      <c r="R1366">
        <f>[1]!s_west_eps($A1366,YEAR($B$1),$B$1,180)</f>
        <v>0.33050000667571999</v>
      </c>
      <c r="S1366">
        <f>[1]!s_west_instnum_np($A1366,YEAR($B$1),$B$1,180)</f>
        <v>8</v>
      </c>
      <c r="T1366">
        <f>[1]!s_west_stdnetprofit($A1366,YEAR($B$1),$B$1,180)</f>
        <v>2097679757</v>
      </c>
      <c r="U1366">
        <f>[1]!s_west_mediannetprofit($A1366,YEAR($B$1),$B$1,180)</f>
        <v>29748500000</v>
      </c>
      <c r="V1366">
        <f>[1]!s_west_maxnetprofit($A1366,YEAR($B$1),$B$1,180)</f>
        <v>33882000000</v>
      </c>
      <c r="W1366">
        <f>[1]!s_west_minnetprofit($A1366,YEAR($B$1),$B$1,180)</f>
        <v>28022000000</v>
      </c>
      <c r="X1366">
        <f>[1]!s_west_netprofit($A1366,YEAR($B$1)+1,$B$1,180)</f>
        <v>31130370000</v>
      </c>
      <c r="Y1366">
        <f>[1]!s_west_eps($A1366,YEAR($B$1)+1,$B$1,180)</f>
        <v>0.34020000696182301</v>
      </c>
      <c r="Z1366">
        <f>[1]!s_west_instnum_np($A1366,YEAR($B$1)+1,$B$1,180)</f>
        <v>8</v>
      </c>
      <c r="AA1366">
        <f>[1]!s_west_stdnetprofit($A1366,YEAR($B$1)+1,$B$1,180)</f>
        <v>1947804005</v>
      </c>
      <c r="AB1366">
        <f>[1]!s_west_mediannetprofit($A1366,YEAR($B$1)+1,$B$1,180)</f>
        <v>30308000000</v>
      </c>
      <c r="AC1366">
        <f>[1]!s_west_maxnetprofit($A1366,YEAR($B$1)+1,$B$1,180)</f>
        <v>35071000000</v>
      </c>
      <c r="AD1366">
        <f>[1]!s_west_minnetprofit($A1366,YEAR($B$1)+1,$B$1,180)</f>
        <v>29423000000</v>
      </c>
      <c r="AE1366">
        <f>[1]!s_west_avgroe($A1366,YEAR($B$1),$B$1,180)</f>
        <v>6.4324998855590803</v>
      </c>
      <c r="AF1366">
        <f>IFERROR([1]!s_info_indexweight($A1366,$B$1,"000016.SH"),"")</f>
        <v>1.0429999999999999</v>
      </c>
      <c r="AG1366">
        <f>IFERROR([1]!s_info_indexweight($A1366,$B$1,"000300.SH"),"")</f>
        <v>0.35510000000000003</v>
      </c>
      <c r="AH1366">
        <f>IFERROR([1]!s_info_indexweight($A1366,$B$1,"000905.SH"),"")</f>
        <v>0</v>
      </c>
      <c r="AI1366">
        <f>IFERROR([1]!s_info_indexweight($A1366,$B$1,"000852.SH"),"")</f>
        <v>0</v>
      </c>
    </row>
    <row r="1367" spans="1:35">
      <c r="A1367" t="s">
        <v>1399</v>
      </c>
      <c r="B1367">
        <f>[1]!s_dq_close($A1367,$B$1,3)</f>
        <v>5.69</v>
      </c>
      <c r="C1367">
        <f>[1]!s_dq_volume($A1367,$B$1)</f>
        <v>250562508</v>
      </c>
      <c r="D1367">
        <f>[1]!s_dq_amount($A1367,$B$1)</f>
        <v>1430461065</v>
      </c>
      <c r="E1367">
        <f>[1]!s_dq_turn($A1367,$B$1)</f>
        <v>1.0299432258753001</v>
      </c>
      <c r="F1367">
        <f>[1]!S_VAL_MV($A1367,$B$1)</f>
        <v>163296536660.72</v>
      </c>
      <c r="G1367">
        <f>[1]!s_val_ev($A1367,$B$1)</f>
        <v>158503638269.89001</v>
      </c>
      <c r="H1367">
        <f>[1]!s_val_ev1($A1367,$B$1)</f>
        <v>190013528269.89001</v>
      </c>
      <c r="I1367">
        <f>IFERROR([1]!s_mq_amount($A1367,$B$1),"")</f>
        <v>2586730153</v>
      </c>
      <c r="J1367">
        <f>[1]!s_val_pe_ttm($A1367,$B$1)</f>
        <v>12.0903482437134</v>
      </c>
      <c r="K1367">
        <f>[1]!s_val_pb_lf($A1367,$B$1)</f>
        <v>0.92965167760848999</v>
      </c>
      <c r="L1367">
        <f>[1]!s_val_dividendyield2($A1367,$B$1)</f>
        <v>5.6239015817223201</v>
      </c>
      <c r="M1367">
        <f>[1]!s_val_evtoebitda($A1367,$B$1)</f>
        <v>4.6333177040718896</v>
      </c>
      <c r="N1367">
        <f>[1]!s_risk_betar24($A1367,$B$1)</f>
        <v>0.54540002346038796</v>
      </c>
      <c r="O1367">
        <f>[1]!s_profitnotice_changeratio($A1367,$B$1)</f>
        <v>0</v>
      </c>
      <c r="P1367">
        <f>IFERROR([1]!i_pq_pctchange($A1367,TEXT(DATE(YEAR($B$1),1,1),"yyyy-mm-dd"),$B$1),"")</f>
        <v>-16.5689149560117</v>
      </c>
      <c r="Q1367">
        <f>[1]!s_west_netprofit($A1367,YEAR($B$1),$B$1,180)</f>
        <v>14373800000</v>
      </c>
      <c r="R1367">
        <f>[1]!s_west_eps($A1367,YEAR($B$1),$B$1,180)</f>
        <v>0.50080001354217496</v>
      </c>
      <c r="S1367">
        <f>[1]!s_west_instnum_np($A1367,YEAR($B$1),$B$1,180)</f>
        <v>10</v>
      </c>
      <c r="T1367">
        <f>[1]!s_west_stdnetprofit($A1367,YEAR($B$1),$B$1,180)</f>
        <v>394457095</v>
      </c>
      <c r="U1367">
        <f>[1]!s_west_mediannetprofit($A1367,YEAR($B$1),$B$1,180)</f>
        <v>14335000000</v>
      </c>
      <c r="V1367">
        <f>[1]!s_west_maxnetprofit($A1367,YEAR($B$1),$B$1,180)</f>
        <v>15325000000</v>
      </c>
      <c r="W1367">
        <f>[1]!s_west_minnetprofit($A1367,YEAR($B$1),$B$1,180)</f>
        <v>13847000000</v>
      </c>
      <c r="X1367">
        <f>[1]!s_west_netprofit($A1367,YEAR($B$1)+1,$B$1,180)</f>
        <v>15545600000</v>
      </c>
      <c r="Y1367">
        <f>[1]!s_west_eps($A1367,YEAR($B$1)+1,$B$1,180)</f>
        <v>0.54170000553131104</v>
      </c>
      <c r="Z1367">
        <f>[1]!s_west_instnum_np($A1367,YEAR($B$1)+1,$B$1,180)</f>
        <v>10</v>
      </c>
      <c r="AA1367">
        <f>[1]!s_west_stdnetprofit($A1367,YEAR($B$1)+1,$B$1,180)</f>
        <v>613484619</v>
      </c>
      <c r="AB1367">
        <f>[1]!s_west_mediannetprofit($A1367,YEAR($B$1)+1,$B$1,180)</f>
        <v>15479000000</v>
      </c>
      <c r="AC1367">
        <f>[1]!s_west_maxnetprofit($A1367,YEAR($B$1)+1,$B$1,180)</f>
        <v>16680000000</v>
      </c>
      <c r="AD1367">
        <f>[1]!s_west_minnetprofit($A1367,YEAR($B$1)+1,$B$1,180)</f>
        <v>14596000000</v>
      </c>
      <c r="AE1367">
        <f>[1]!s_west_avgroe($A1367,YEAR($B$1),$B$1,180)</f>
        <v>7.6979999542236301</v>
      </c>
      <c r="AF1367">
        <f>IFERROR([1]!s_info_indexweight($A1367,$B$1,"000016.SH"),"")</f>
        <v>0</v>
      </c>
      <c r="AG1367">
        <f>IFERROR([1]!s_info_indexweight($A1367,$B$1,"000300.SH"),"")</f>
        <v>0.26579999999999998</v>
      </c>
      <c r="AH1367">
        <f>IFERROR([1]!s_info_indexweight($A1367,$B$1,"000905.SH"),"")</f>
        <v>0</v>
      </c>
      <c r="AI1367">
        <f>IFERROR([1]!s_info_indexweight($A1367,$B$1,"000852.SH"),"")</f>
        <v>0</v>
      </c>
    </row>
    <row r="1368" spans="1:35">
      <c r="A1368" t="s">
        <v>1400</v>
      </c>
      <c r="B1368">
        <f>[1]!s_dq_close($A1368,$B$1,3)</f>
        <v>10.8</v>
      </c>
      <c r="C1368">
        <f>[1]!s_dq_volume($A1368,$B$1)</f>
        <v>39403854</v>
      </c>
      <c r="D1368">
        <f>[1]!s_dq_amount($A1368,$B$1)</f>
        <v>428581487</v>
      </c>
      <c r="E1368">
        <f>[1]!s_dq_turn($A1368,$B$1)</f>
        <v>0.87155456373883</v>
      </c>
      <c r="F1368">
        <f>[1]!S_VAL_MV($A1368,$B$1)</f>
        <v>48827880766.800003</v>
      </c>
      <c r="G1368">
        <f>[1]!s_val_ev($A1368,$B$1)</f>
        <v>48827880766.800003</v>
      </c>
      <c r="H1368">
        <f>[1]!s_val_ev1($A1368,$B$1)</f>
        <v>50018052750.32</v>
      </c>
      <c r="I1368">
        <f>IFERROR([1]!s_mq_amount($A1368,$B$1),"")</f>
        <v>1081997689</v>
      </c>
      <c r="J1368">
        <f>[1]!s_val_pe_ttm($A1368,$B$1)</f>
        <v>433.125732421875</v>
      </c>
      <c r="K1368">
        <f>[1]!s_val_pb_lf($A1368,$B$1)</f>
        <v>4.7183694839477504</v>
      </c>
      <c r="L1368">
        <f>[1]!s_val_dividendyield2($A1368,$B$1)</f>
        <v>0</v>
      </c>
      <c r="M1368">
        <f>[1]!s_val_evtoebitda($A1368,$B$1)</f>
        <v>78.523130001273401</v>
      </c>
      <c r="N1368">
        <f>[1]!s_risk_betar24($A1368,$B$1)</f>
        <v>1.2660000324249301</v>
      </c>
      <c r="O1368">
        <f>[1]!s_profitnotice_changeratio($A1368,$B$1)</f>
        <v>0</v>
      </c>
      <c r="P1368">
        <f>IFERROR([1]!i_pq_pctchange($A1368,TEXT(DATE(YEAR($B$1),1,1),"yyyy-mm-dd"),$B$1),"")</f>
        <v>1.5992474129821199</v>
      </c>
      <c r="Q1368">
        <f>[1]!s_west_netprofit($A1368,YEAR($B$1),$B$1,180)</f>
        <v>142275000</v>
      </c>
      <c r="R1368">
        <f>[1]!s_west_eps($A1368,YEAR($B$1),$B$1,180)</f>
        <v>3.1500000506639501E-2</v>
      </c>
      <c r="S1368">
        <f>[1]!s_west_instnum_np($A1368,YEAR($B$1),$B$1,180)</f>
        <v>6</v>
      </c>
      <c r="T1368">
        <f>[1]!s_west_stdnetprofit($A1368,YEAR($B$1),$B$1,180)</f>
        <v>25543957</v>
      </c>
      <c r="U1368">
        <f>[1]!s_west_mediannetprofit($A1368,YEAR($B$1),$B$1,180)</f>
        <v>149825000</v>
      </c>
      <c r="V1368">
        <f>[1]!s_west_maxnetprofit($A1368,YEAR($B$1),$B$1,180)</f>
        <v>169000000</v>
      </c>
      <c r="W1368">
        <f>[1]!s_west_minnetprofit($A1368,YEAR($B$1),$B$1,180)</f>
        <v>104000000</v>
      </c>
      <c r="X1368">
        <f>[1]!s_west_netprofit($A1368,YEAR($B$1)+1,$B$1,180)</f>
        <v>325535000</v>
      </c>
      <c r="Y1368">
        <f>[1]!s_west_eps($A1368,YEAR($B$1)+1,$B$1,180)</f>
        <v>7.1999996900558499E-2</v>
      </c>
      <c r="Z1368">
        <f>[1]!s_west_instnum_np($A1368,YEAR($B$1)+1,$B$1,180)</f>
        <v>6</v>
      </c>
      <c r="AA1368">
        <f>[1]!s_west_stdnetprofit($A1368,YEAR($B$1)+1,$B$1,180)</f>
        <v>222169830</v>
      </c>
      <c r="AB1368">
        <f>[1]!s_west_mediannetprofit($A1368,YEAR($B$1)+1,$B$1,180)</f>
        <v>239500000</v>
      </c>
      <c r="AC1368">
        <f>[1]!s_west_maxnetprofit($A1368,YEAR($B$1)+1,$B$1,180)</f>
        <v>777210000</v>
      </c>
      <c r="AD1368">
        <f>[1]!s_west_minnetprofit($A1368,YEAR($B$1)+1,$B$1,180)</f>
        <v>213000000</v>
      </c>
      <c r="AE1368">
        <f>[1]!s_west_avgroe($A1368,YEAR($B$1),$B$1,180)</f>
        <v>1.12999999523163</v>
      </c>
      <c r="AF1368">
        <f>IFERROR([1]!s_info_indexweight($A1368,$B$1,"000016.SH"),"")</f>
        <v>0</v>
      </c>
      <c r="AG1368">
        <f>IFERROR([1]!s_info_indexweight($A1368,$B$1,"000300.SH"),"")</f>
        <v>0</v>
      </c>
      <c r="AH1368">
        <f>IFERROR([1]!s_info_indexweight($A1368,$B$1,"000905.SH"),"")</f>
        <v>0</v>
      </c>
      <c r="AI1368">
        <f>IFERROR([1]!s_info_indexweight($A1368,$B$1,"000852.SH"),"")</f>
        <v>0.21</v>
      </c>
    </row>
    <row r="1369" spans="1:35">
      <c r="A1369" t="s">
        <v>1401</v>
      </c>
      <c r="B1369">
        <f>[1]!s_dq_close($A1369,$B$1,3)</f>
        <v>5.84</v>
      </c>
      <c r="C1369">
        <f>[1]!s_dq_volume($A1369,$B$1)</f>
        <v>264035050</v>
      </c>
      <c r="D1369">
        <f>[1]!s_dq_amount($A1369,$B$1)</f>
        <v>1501441446</v>
      </c>
      <c r="E1369">
        <f>[1]!s_dq_turn($A1369,$B$1)</f>
        <v>7.0816412796443702</v>
      </c>
      <c r="F1369">
        <f>[1]!S_VAL_MV($A1369,$B$1)</f>
        <v>21774114659.439999</v>
      </c>
      <c r="G1369">
        <f>[1]!s_val_ev($A1369,$B$1)</f>
        <v>21774114659.439999</v>
      </c>
      <c r="H1369">
        <f>[1]!s_val_ev1($A1369,$B$1)</f>
        <v>40479294524.559998</v>
      </c>
      <c r="I1369">
        <f>IFERROR([1]!s_mq_amount($A1369,$B$1),"")</f>
        <v>2662176650</v>
      </c>
      <c r="J1369">
        <f>[1]!s_val_pe_ttm($A1369,$B$1)</f>
        <v>92.302146911621094</v>
      </c>
      <c r="K1369">
        <f>[1]!s_val_pb_lf($A1369,$B$1)</f>
        <v>1.3266847133636499</v>
      </c>
      <c r="L1369">
        <f>[1]!s_val_dividendyield2($A1369,$B$1)</f>
        <v>0.44798555816968699</v>
      </c>
      <c r="M1369">
        <f>[1]!s_val_evtoebitda($A1369,$B$1)</f>
        <v>13.767135854370199</v>
      </c>
      <c r="N1369">
        <f>[1]!s_risk_betar24($A1369,$B$1)</f>
        <v>1.8497999906539899</v>
      </c>
      <c r="O1369">
        <f>[1]!s_profitnotice_changeratio($A1369,$B$1)</f>
        <v>0</v>
      </c>
      <c r="P1369">
        <f>IFERROR([1]!i_pq_pctchange($A1369,TEXT(DATE(YEAR($B$1),1,1),"yyyy-mm-dd"),$B$1),"")</f>
        <v>56.989247311827903</v>
      </c>
      <c r="Q1369">
        <f>[1]!s_west_netprofit($A1369,YEAR($B$1),$B$1,180)</f>
        <v>0</v>
      </c>
      <c r="R1369">
        <f>[1]!s_west_eps($A1369,YEAR($B$1),$B$1,180)</f>
        <v>0</v>
      </c>
      <c r="S1369">
        <f>[1]!s_west_instnum_np($A1369,YEAR($B$1),$B$1,180)</f>
        <v>0</v>
      </c>
      <c r="T1369">
        <f>[1]!s_west_stdnetprofit($A1369,YEAR($B$1),$B$1,180)</f>
        <v>0</v>
      </c>
      <c r="U1369">
        <f>[1]!s_west_mediannetprofit($A1369,YEAR($B$1),$B$1,180)</f>
        <v>0</v>
      </c>
      <c r="V1369">
        <f>[1]!s_west_maxnetprofit($A1369,YEAR($B$1),$B$1,180)</f>
        <v>0</v>
      </c>
      <c r="W1369">
        <f>[1]!s_west_minnetprofit($A1369,YEAR($B$1),$B$1,180)</f>
        <v>0</v>
      </c>
      <c r="X1369">
        <f>[1]!s_west_netprofit($A1369,YEAR($B$1)+1,$B$1,180)</f>
        <v>0</v>
      </c>
      <c r="Y1369">
        <f>[1]!s_west_eps($A1369,YEAR($B$1)+1,$B$1,180)</f>
        <v>0</v>
      </c>
      <c r="Z1369">
        <f>[1]!s_west_instnum_np($A1369,YEAR($B$1)+1,$B$1,180)</f>
        <v>0</v>
      </c>
      <c r="AA1369">
        <f>[1]!s_west_stdnetprofit($A1369,YEAR($B$1)+1,$B$1,180)</f>
        <v>0</v>
      </c>
      <c r="AB1369">
        <f>[1]!s_west_mediannetprofit($A1369,YEAR($B$1)+1,$B$1,180)</f>
        <v>0</v>
      </c>
      <c r="AC1369">
        <f>[1]!s_west_maxnetprofit($A1369,YEAR($B$1)+1,$B$1,180)</f>
        <v>0</v>
      </c>
      <c r="AD1369">
        <f>[1]!s_west_minnetprofit($A1369,YEAR($B$1)+1,$B$1,180)</f>
        <v>0</v>
      </c>
      <c r="AE1369">
        <f>[1]!s_west_avgroe($A1369,YEAR($B$1),$B$1,180)</f>
        <v>0</v>
      </c>
      <c r="AF1369">
        <f>IFERROR([1]!s_info_indexweight($A1369,$B$1,"000016.SH"),"")</f>
        <v>0</v>
      </c>
      <c r="AG1369">
        <f>IFERROR([1]!s_info_indexweight($A1369,$B$1,"000300.SH"),"")</f>
        <v>0</v>
      </c>
      <c r="AH1369">
        <f>IFERROR([1]!s_info_indexweight($A1369,$B$1,"000905.SH"),"")</f>
        <v>0</v>
      </c>
      <c r="AI1369">
        <f>IFERROR([1]!s_info_indexweight($A1369,$B$1,"000852.SH"),"")</f>
        <v>0.182</v>
      </c>
    </row>
    <row r="1370" spans="1:35">
      <c r="A1370" t="s">
        <v>1402</v>
      </c>
      <c r="B1370">
        <f>[1]!s_dq_close($A1370,$B$1,3)</f>
        <v>14.37</v>
      </c>
      <c r="C1370">
        <f>[1]!s_dq_volume($A1370,$B$1)</f>
        <v>27125272</v>
      </c>
      <c r="D1370">
        <f>[1]!s_dq_amount($A1370,$B$1)</f>
        <v>387395594</v>
      </c>
      <c r="E1370">
        <f>[1]!s_dq_turn($A1370,$B$1)</f>
        <v>0.69432718307365804</v>
      </c>
      <c r="F1370">
        <f>[1]!S_VAL_MV($A1370,$B$1)</f>
        <v>66257018372.43</v>
      </c>
      <c r="G1370">
        <f>[1]!s_val_ev($A1370,$B$1)</f>
        <v>60819092167.501404</v>
      </c>
      <c r="H1370">
        <f>[1]!s_val_ev1($A1370,$B$1)</f>
        <v>141555126378.401</v>
      </c>
      <c r="I1370">
        <f>IFERROR([1]!s_mq_amount($A1370,$B$1),"")</f>
        <v>731706571</v>
      </c>
      <c r="J1370">
        <f>[1]!s_val_pe_ttm($A1370,$B$1)</f>
        <v>16.2749423980713</v>
      </c>
      <c r="K1370">
        <f>[1]!s_val_pb_lf($A1370,$B$1)</f>
        <v>1.0653811693191499</v>
      </c>
      <c r="L1370">
        <f>[1]!s_val_dividendyield2($A1370,$B$1)</f>
        <v>1.51774530271399</v>
      </c>
      <c r="M1370">
        <f>[1]!s_val_evtoebitda($A1370,$B$1)</f>
        <v>0</v>
      </c>
      <c r="N1370">
        <f>[1]!s_risk_betar24($A1370,$B$1)</f>
        <v>1.59829998016357</v>
      </c>
      <c r="O1370">
        <f>[1]!s_profitnotice_changeratio($A1370,$B$1)</f>
        <v>0</v>
      </c>
      <c r="P1370">
        <f>IFERROR([1]!i_pq_pctchange($A1370,TEXT(DATE(YEAR($B$1),1,1),"yyyy-mm-dd"),$B$1),"")</f>
        <v>-18.119658119658101</v>
      </c>
      <c r="Q1370">
        <f>[1]!s_west_netprofit($A1370,YEAR($B$1),$B$1,180)</f>
        <v>4058000000</v>
      </c>
      <c r="R1370">
        <f>[1]!s_west_eps($A1370,YEAR($B$1),$B$1,180)</f>
        <v>0.88010001182556197</v>
      </c>
      <c r="S1370">
        <f>[1]!s_west_instnum_np($A1370,YEAR($B$1),$B$1,180)</f>
        <v>1</v>
      </c>
      <c r="T1370">
        <f>[1]!s_west_stdnetprofit($A1370,YEAR($B$1),$B$1,180)</f>
        <v>0</v>
      </c>
      <c r="U1370">
        <f>[1]!s_west_mediannetprofit($A1370,YEAR($B$1),$B$1,180)</f>
        <v>4058000000</v>
      </c>
      <c r="V1370">
        <f>[1]!s_west_maxnetprofit($A1370,YEAR($B$1),$B$1,180)</f>
        <v>4058000000</v>
      </c>
      <c r="W1370">
        <f>[1]!s_west_minnetprofit($A1370,YEAR($B$1),$B$1,180)</f>
        <v>4058000000</v>
      </c>
      <c r="X1370">
        <f>[1]!s_west_netprofit($A1370,YEAR($B$1)+1,$B$1,180)</f>
        <v>4338000000</v>
      </c>
      <c r="Y1370">
        <f>[1]!s_west_eps($A1370,YEAR($B$1)+1,$B$1,180)</f>
        <v>0.94080001115798995</v>
      </c>
      <c r="Z1370">
        <f>[1]!s_west_instnum_np($A1370,YEAR($B$1)+1,$B$1,180)</f>
        <v>1</v>
      </c>
      <c r="AA1370">
        <f>[1]!s_west_stdnetprofit($A1370,YEAR($B$1)+1,$B$1,180)</f>
        <v>0</v>
      </c>
      <c r="AB1370">
        <f>[1]!s_west_mediannetprofit($A1370,YEAR($B$1)+1,$B$1,180)</f>
        <v>4338000000</v>
      </c>
      <c r="AC1370">
        <f>[1]!s_west_maxnetprofit($A1370,YEAR($B$1)+1,$B$1,180)</f>
        <v>4338000000</v>
      </c>
      <c r="AD1370">
        <f>[1]!s_west_minnetprofit($A1370,YEAR($B$1)+1,$B$1,180)</f>
        <v>4338000000</v>
      </c>
      <c r="AE1370">
        <f>[1]!s_west_avgroe($A1370,YEAR($B$1),$B$1,180)</f>
        <v>0</v>
      </c>
      <c r="AF1370">
        <f>IFERROR([1]!s_info_indexweight($A1370,$B$1,"000016.SH"),"")</f>
        <v>0</v>
      </c>
      <c r="AG1370">
        <f>IFERROR([1]!s_info_indexweight($A1370,$B$1,"000300.SH"),"")</f>
        <v>0.10580000000000001</v>
      </c>
      <c r="AH1370">
        <f>IFERROR([1]!s_info_indexweight($A1370,$B$1,"000905.SH"),"")</f>
        <v>0</v>
      </c>
      <c r="AI1370">
        <f>IFERROR([1]!s_info_indexweight($A1370,$B$1,"000852.SH"),"")</f>
        <v>0</v>
      </c>
    </row>
    <row r="1371" spans="1:35">
      <c r="A1371" t="s">
        <v>1403</v>
      </c>
      <c r="B1371">
        <f>[1]!s_dq_close($A1371,$B$1,3)</f>
        <v>127.03</v>
      </c>
      <c r="C1371">
        <f>[1]!s_dq_volume($A1371,$B$1)</f>
        <v>2525012</v>
      </c>
      <c r="D1371">
        <f>[1]!s_dq_amount($A1371,$B$1)</f>
        <v>319608039</v>
      </c>
      <c r="E1371">
        <f>[1]!s_dq_turn($A1371,$B$1)</f>
        <v>0.88386206078079399</v>
      </c>
      <c r="F1371">
        <f>[1]!S_VAL_MV($A1371,$B$1)</f>
        <v>36289856595.57</v>
      </c>
      <c r="G1371">
        <f>[1]!s_val_ev($A1371,$B$1)</f>
        <v>36289856595.57</v>
      </c>
      <c r="H1371">
        <f>[1]!s_val_ev1($A1371,$B$1)</f>
        <v>36313245724.400002</v>
      </c>
      <c r="I1371">
        <f>IFERROR([1]!s_mq_amount($A1371,$B$1),"")</f>
        <v>648687932</v>
      </c>
      <c r="J1371">
        <f>[1]!s_val_pe_ttm($A1371,$B$1)</f>
        <v>21.8992404937744</v>
      </c>
      <c r="K1371">
        <f>[1]!s_val_pb_lf($A1371,$B$1)</f>
        <v>3.28082942962646</v>
      </c>
      <c r="L1371">
        <f>[1]!s_val_dividendyield2($A1371,$B$1)</f>
        <v>1.55883435226651</v>
      </c>
      <c r="M1371">
        <f>[1]!s_val_evtoebitda($A1371,$B$1)</f>
        <v>13.9876269802874</v>
      </c>
      <c r="N1371">
        <f>[1]!s_risk_betar24($A1371,$B$1)</f>
        <v>1.3583999872207599</v>
      </c>
      <c r="O1371">
        <f>[1]!s_profitnotice_changeratio($A1371,$B$1)</f>
        <v>0</v>
      </c>
      <c r="P1371">
        <f>IFERROR([1]!i_pq_pctchange($A1371,TEXT(DATE(YEAR($B$1),1,1),"yyyy-mm-dd"),$B$1),"")</f>
        <v>4.3320730478465501</v>
      </c>
      <c r="Q1371">
        <f>[1]!s_west_netprofit($A1371,YEAR($B$1),$B$1,180)</f>
        <v>1984666667</v>
      </c>
      <c r="R1371">
        <f>[1]!s_west_eps($A1371,YEAR($B$1),$B$1,180)</f>
        <v>6.9443998336792001</v>
      </c>
      <c r="S1371">
        <f>[1]!s_west_instnum_np($A1371,YEAR($B$1),$B$1,180)</f>
        <v>18</v>
      </c>
      <c r="T1371">
        <f>[1]!s_west_stdnetprofit($A1371,YEAR($B$1),$B$1,180)</f>
        <v>102266089</v>
      </c>
      <c r="U1371">
        <f>[1]!s_west_mediannetprofit($A1371,YEAR($B$1),$B$1,180)</f>
        <v>1964000000</v>
      </c>
      <c r="V1371">
        <f>[1]!s_west_maxnetprofit($A1371,YEAR($B$1),$B$1,180)</f>
        <v>2268000000</v>
      </c>
      <c r="W1371">
        <f>[1]!s_west_minnetprofit($A1371,YEAR($B$1),$B$1,180)</f>
        <v>1853000000</v>
      </c>
      <c r="X1371">
        <f>[1]!s_west_netprofit($A1371,YEAR($B$1)+1,$B$1,180)</f>
        <v>2441833333</v>
      </c>
      <c r="Y1371">
        <f>[1]!s_west_eps($A1371,YEAR($B$1)+1,$B$1,180)</f>
        <v>8.5433998107910192</v>
      </c>
      <c r="Z1371">
        <f>[1]!s_west_instnum_np($A1371,YEAR($B$1)+1,$B$1,180)</f>
        <v>18</v>
      </c>
      <c r="AA1371">
        <f>[1]!s_west_stdnetprofit($A1371,YEAR($B$1)+1,$B$1,180)</f>
        <v>171897114</v>
      </c>
      <c r="AB1371">
        <f>[1]!s_west_mediannetprofit($A1371,YEAR($B$1)+1,$B$1,180)</f>
        <v>2389000000</v>
      </c>
      <c r="AC1371">
        <f>[1]!s_west_maxnetprofit($A1371,YEAR($B$1)+1,$B$1,180)</f>
        <v>2852000000</v>
      </c>
      <c r="AD1371">
        <f>[1]!s_west_minnetprofit($A1371,YEAR($B$1)+1,$B$1,180)</f>
        <v>2215000000</v>
      </c>
      <c r="AE1371">
        <f>[1]!s_west_avgroe($A1371,YEAR($B$1),$B$1,180)</f>
        <v>15.7980003356934</v>
      </c>
      <c r="AF1371">
        <f>IFERROR([1]!s_info_indexweight($A1371,$B$1,"000016.SH"),"")</f>
        <v>0</v>
      </c>
      <c r="AG1371">
        <f>IFERROR([1]!s_info_indexweight($A1371,$B$1,"000300.SH"),"")</f>
        <v>0</v>
      </c>
      <c r="AH1371">
        <f>IFERROR([1]!s_info_indexweight($A1371,$B$1,"000905.SH"),"")</f>
        <v>0.17199999999999999</v>
      </c>
      <c r="AI1371">
        <f>IFERROR([1]!s_info_indexweight($A1371,$B$1,"000852.SH"),"")</f>
        <v>0</v>
      </c>
    </row>
    <row r="1372" spans="1:35">
      <c r="A1372" t="s">
        <v>1404</v>
      </c>
      <c r="B1372">
        <f>[1]!s_dq_close($A1372,$B$1,3)</f>
        <v>6.43</v>
      </c>
      <c r="C1372">
        <f>[1]!s_dq_volume($A1372,$B$1)</f>
        <v>52179644</v>
      </c>
      <c r="D1372">
        <f>[1]!s_dq_amount($A1372,$B$1)</f>
        <v>336434553</v>
      </c>
      <c r="E1372">
        <f>[1]!s_dq_turn($A1372,$B$1)</f>
        <v>0.44281088807354202</v>
      </c>
      <c r="F1372">
        <f>[1]!S_VAL_MV($A1372,$B$1)</f>
        <v>104645962366.75</v>
      </c>
      <c r="G1372">
        <f>[1]!s_val_ev($A1372,$B$1)</f>
        <v>92956499701.337997</v>
      </c>
      <c r="H1372">
        <f>[1]!s_val_ev1($A1372,$B$1)</f>
        <v>869418154685.33801</v>
      </c>
      <c r="I1372">
        <f>IFERROR([1]!s_mq_amount($A1372,$B$1),"")</f>
        <v>731025435</v>
      </c>
      <c r="J1372">
        <f>[1]!s_val_pe_ttm($A1372,$B$1)</f>
        <v>7.81689405441284</v>
      </c>
      <c r="K1372">
        <f>[1]!s_val_pb_lf($A1372,$B$1)</f>
        <v>0.359295934438705</v>
      </c>
      <c r="L1372">
        <f>[1]!s_val_dividendyield2($A1372,$B$1)</f>
        <v>4.3429496634925897</v>
      </c>
      <c r="M1372">
        <f>[1]!s_val_evtoebitda($A1372,$B$1)</f>
        <v>17.151025064620601</v>
      </c>
      <c r="N1372">
        <f>[1]!s_risk_betar24($A1372,$B$1)</f>
        <v>0.66060000658035301</v>
      </c>
      <c r="O1372">
        <f>[1]!s_profitnotice_changeratio($A1372,$B$1)</f>
        <v>0</v>
      </c>
      <c r="P1372">
        <f>IFERROR([1]!i_pq_pctchange($A1372,TEXT(DATE(YEAR($B$1),1,1),"yyyy-mm-dd"),$B$1),"")</f>
        <v>-20.837838999629302</v>
      </c>
      <c r="Q1372">
        <f>[1]!s_west_netprofit($A1372,YEAR($B$1),$B$1,180)</f>
        <v>15657882143</v>
      </c>
      <c r="R1372">
        <f>[1]!s_west_eps($A1372,YEAR($B$1),$B$1,180)</f>
        <v>0.962100028991699</v>
      </c>
      <c r="S1372">
        <f>[1]!s_west_instnum_np($A1372,YEAR($B$1),$B$1,180)</f>
        <v>14</v>
      </c>
      <c r="T1372">
        <f>[1]!s_west_stdnetprofit($A1372,YEAR($B$1),$B$1,180)</f>
        <v>1154770310</v>
      </c>
      <c r="U1372">
        <f>[1]!s_west_mediannetprofit($A1372,YEAR($B$1),$B$1,180)</f>
        <v>15505990000</v>
      </c>
      <c r="V1372">
        <f>[1]!s_west_maxnetprofit($A1372,YEAR($B$1),$B$1,180)</f>
        <v>19466000000</v>
      </c>
      <c r="W1372">
        <f>[1]!s_west_minnetprofit($A1372,YEAR($B$1),$B$1,180)</f>
        <v>14765370000</v>
      </c>
      <c r="X1372">
        <f>[1]!s_west_netprofit($A1372,YEAR($B$1)+1,$B$1,180)</f>
        <v>16111108571</v>
      </c>
      <c r="Y1372">
        <f>[1]!s_west_eps($A1372,YEAR($B$1)+1,$B$1,180)</f>
        <v>0.99000000953674305</v>
      </c>
      <c r="Z1372">
        <f>[1]!s_west_instnum_np($A1372,YEAR($B$1)+1,$B$1,180)</f>
        <v>14</v>
      </c>
      <c r="AA1372">
        <f>[1]!s_west_stdnetprofit($A1372,YEAR($B$1)+1,$B$1,180)</f>
        <v>1440012615</v>
      </c>
      <c r="AB1372">
        <f>[1]!s_west_mediannetprofit($A1372,YEAR($B$1)+1,$B$1,180)</f>
        <v>15888000000</v>
      </c>
      <c r="AC1372">
        <f>[1]!s_west_maxnetprofit($A1372,YEAR($B$1)+1,$B$1,180)</f>
        <v>20312000000</v>
      </c>
      <c r="AD1372">
        <f>[1]!s_west_minnetprofit($A1372,YEAR($B$1)+1,$B$1,180)</f>
        <v>13874000000</v>
      </c>
      <c r="AE1372">
        <f>[1]!s_west_avgroe($A1372,YEAR($B$1),$B$1,180)</f>
        <v>4.9061999320983896</v>
      </c>
      <c r="AF1372">
        <f>IFERROR([1]!s_info_indexweight($A1372,$B$1,"000016.SH"),"")</f>
        <v>0</v>
      </c>
      <c r="AG1372">
        <f>IFERROR([1]!s_info_indexweight($A1372,$B$1,"000300.SH"),"")</f>
        <v>8.77E-2</v>
      </c>
      <c r="AH1372">
        <f>IFERROR([1]!s_info_indexweight($A1372,$B$1,"000905.SH"),"")</f>
        <v>0</v>
      </c>
      <c r="AI1372">
        <f>IFERROR([1]!s_info_indexweight($A1372,$B$1,"000852.SH"),"")</f>
        <v>0</v>
      </c>
    </row>
    <row r="1373" spans="1:35">
      <c r="A1373" t="s">
        <v>1405</v>
      </c>
      <c r="B1373">
        <f>[1]!s_dq_close($A1373,$B$1,3)</f>
        <v>5.76</v>
      </c>
      <c r="C1373">
        <f>[1]!s_dq_volume($A1373,$B$1)</f>
        <v>8135098</v>
      </c>
      <c r="D1373">
        <f>[1]!s_dq_amount($A1373,$B$1)</f>
        <v>47133821</v>
      </c>
      <c r="E1373">
        <f>[1]!s_dq_turn($A1373,$B$1)</f>
        <v>0.41549457132441697</v>
      </c>
      <c r="F1373">
        <f>[1]!S_VAL_MV($A1373,$B$1)</f>
        <v>11277683925.120001</v>
      </c>
      <c r="G1373">
        <f>[1]!s_val_ev($A1373,$B$1)</f>
        <v>11277683925.120001</v>
      </c>
      <c r="H1373">
        <f>[1]!s_val_ev1($A1373,$B$1)</f>
        <v>13431300587.32</v>
      </c>
      <c r="I1373">
        <f>IFERROR([1]!s_mq_amount($A1373,$B$1),"")</f>
        <v>137280706</v>
      </c>
      <c r="J1373">
        <f>[1]!s_val_pe_ttm($A1373,$B$1)</f>
        <v>15.040108680725099</v>
      </c>
      <c r="K1373">
        <f>[1]!s_val_pb_lf($A1373,$B$1)</f>
        <v>0.92791378498077404</v>
      </c>
      <c r="L1373">
        <f>[1]!s_val_dividendyield2($A1373,$B$1)</f>
        <v>3.4722222222222201</v>
      </c>
      <c r="M1373">
        <f>[1]!s_val_evtoebitda($A1373,$B$1)</f>
        <v>4.7466569906493401</v>
      </c>
      <c r="N1373">
        <f>[1]!s_risk_betar24($A1373,$B$1)</f>
        <v>0.85559999942779497</v>
      </c>
      <c r="O1373">
        <f>[1]!s_profitnotice_changeratio($A1373,$B$1)</f>
        <v>0</v>
      </c>
      <c r="P1373">
        <f>IFERROR([1]!i_pq_pctchange($A1373,TEXT(DATE(YEAR($B$1),1,1),"yyyy-mm-dd"),$B$1),"")</f>
        <v>-11.137665337500099</v>
      </c>
      <c r="Q1373">
        <f>[1]!s_west_netprofit($A1373,YEAR($B$1),$B$1,180)</f>
        <v>813167500</v>
      </c>
      <c r="R1373">
        <f>[1]!s_west_eps($A1373,YEAR($B$1),$B$1,180)</f>
        <v>0.41530001163482699</v>
      </c>
      <c r="S1373">
        <f>[1]!s_west_instnum_np($A1373,YEAR($B$1),$B$1,180)</f>
        <v>4</v>
      </c>
      <c r="T1373">
        <f>[1]!s_west_stdnetprofit($A1373,YEAR($B$1),$B$1,180)</f>
        <v>75032430</v>
      </c>
      <c r="U1373">
        <f>[1]!s_west_mediannetprofit($A1373,YEAR($B$1),$B$1,180)</f>
        <v>812500000</v>
      </c>
      <c r="V1373">
        <f>[1]!s_west_maxnetprofit($A1373,YEAR($B$1),$B$1,180)</f>
        <v>902670000</v>
      </c>
      <c r="W1373">
        <f>[1]!s_west_minnetprofit($A1373,YEAR($B$1),$B$1,180)</f>
        <v>725000000</v>
      </c>
      <c r="X1373">
        <f>[1]!s_west_netprofit($A1373,YEAR($B$1)+1,$B$1,180)</f>
        <v>846950000</v>
      </c>
      <c r="Y1373">
        <f>[1]!s_west_eps($A1373,YEAR($B$1)+1,$B$1,180)</f>
        <v>0.43259999155998202</v>
      </c>
      <c r="Z1373">
        <f>[1]!s_west_instnum_np($A1373,YEAR($B$1)+1,$B$1,180)</f>
        <v>4</v>
      </c>
      <c r="AA1373">
        <f>[1]!s_west_stdnetprofit($A1373,YEAR($B$1)+1,$B$1,180)</f>
        <v>80213943</v>
      </c>
      <c r="AB1373">
        <f>[1]!s_west_mediannetprofit($A1373,YEAR($B$1)+1,$B$1,180)</f>
        <v>830500000</v>
      </c>
      <c r="AC1373">
        <f>[1]!s_west_maxnetprofit($A1373,YEAR($B$1)+1,$B$1,180)</f>
        <v>954800000</v>
      </c>
      <c r="AD1373">
        <f>[1]!s_west_minnetprofit($A1373,YEAR($B$1)+1,$B$1,180)</f>
        <v>772000000</v>
      </c>
      <c r="AE1373">
        <f>[1]!s_west_avgroe($A1373,YEAR($B$1),$B$1,180)</f>
        <v>6.5749998092651403</v>
      </c>
      <c r="AF1373">
        <f>IFERROR([1]!s_info_indexweight($A1373,$B$1,"000016.SH"),"")</f>
        <v>0</v>
      </c>
      <c r="AG1373">
        <f>IFERROR([1]!s_info_indexweight($A1373,$B$1,"000300.SH"),"")</f>
        <v>0</v>
      </c>
      <c r="AH1373">
        <f>IFERROR([1]!s_info_indexweight($A1373,$B$1,"000905.SH"),"")</f>
        <v>0</v>
      </c>
      <c r="AI1373">
        <f>IFERROR([1]!s_info_indexweight($A1373,$B$1,"000852.SH"),"")</f>
        <v>3.5999999999999997E-2</v>
      </c>
    </row>
    <row r="1374" spans="1:35">
      <c r="A1374" t="s">
        <v>1406</v>
      </c>
      <c r="B1374">
        <f>[1]!s_dq_close($A1374,$B$1,3)</f>
        <v>13.07</v>
      </c>
      <c r="C1374">
        <f>[1]!s_dq_volume($A1374,$B$1)</f>
        <v>20656049</v>
      </c>
      <c r="D1374">
        <f>[1]!s_dq_amount($A1374,$B$1)</f>
        <v>270403808</v>
      </c>
      <c r="E1374">
        <f>[1]!s_dq_turn($A1374,$B$1)</f>
        <v>0.69772917660315903</v>
      </c>
      <c r="F1374">
        <f>[1]!S_VAL_MV($A1374,$B$1)</f>
        <v>62364707440</v>
      </c>
      <c r="G1374">
        <f>[1]!s_val_ev($A1374,$B$1)</f>
        <v>51534796268.788002</v>
      </c>
      <c r="H1374">
        <f>[1]!s_val_ev1($A1374,$B$1)</f>
        <v>70814307070.787994</v>
      </c>
      <c r="I1374">
        <f>IFERROR([1]!s_mq_amount($A1374,$B$1),"")</f>
        <v>561368927</v>
      </c>
      <c r="J1374">
        <f>[1]!s_val_pe_ttm($A1374,$B$1)</f>
        <v>16.3676452636719</v>
      </c>
      <c r="K1374">
        <f>[1]!s_val_pb_lf($A1374,$B$1)</f>
        <v>1.3126540184021001</v>
      </c>
      <c r="L1374">
        <f>[1]!s_val_dividendyield2($A1374,$B$1)</f>
        <v>1.7643458301453701</v>
      </c>
      <c r="M1374">
        <f>[1]!s_val_evtoebitda($A1374,$B$1)</f>
        <v>4.88207924254968</v>
      </c>
      <c r="N1374">
        <f>[1]!s_risk_betar24($A1374,$B$1)</f>
        <v>0.72750002145767201</v>
      </c>
      <c r="O1374">
        <f>[1]!s_profitnotice_changeratio($A1374,$B$1)</f>
        <v>0</v>
      </c>
      <c r="P1374">
        <f>IFERROR([1]!i_pq_pctchange($A1374,TEXT(DATE(YEAR($B$1),1,1),"yyyy-mm-dd"),$B$1),"")</f>
        <v>-6.9088319088318997</v>
      </c>
      <c r="Q1374">
        <f>[1]!s_west_netprofit($A1374,YEAR($B$1),$B$1,180)</f>
        <v>4455785714</v>
      </c>
      <c r="R1374">
        <f>[1]!s_west_eps($A1374,YEAR($B$1),$B$1,180)</f>
        <v>0.93379998207092296</v>
      </c>
      <c r="S1374">
        <f>[1]!s_west_instnum_np($A1374,YEAR($B$1),$B$1,180)</f>
        <v>14</v>
      </c>
      <c r="T1374">
        <f>[1]!s_west_stdnetprofit($A1374,YEAR($B$1),$B$1,180)</f>
        <v>200274496</v>
      </c>
      <c r="U1374">
        <f>[1]!s_west_mediannetprofit($A1374,YEAR($B$1),$B$1,180)</f>
        <v>4430500000</v>
      </c>
      <c r="V1374">
        <f>[1]!s_west_maxnetprofit($A1374,YEAR($B$1),$B$1,180)</f>
        <v>4901000000</v>
      </c>
      <c r="W1374">
        <f>[1]!s_west_minnetprofit($A1374,YEAR($B$1),$B$1,180)</f>
        <v>4243000000</v>
      </c>
      <c r="X1374">
        <f>[1]!s_west_netprofit($A1374,YEAR($B$1)+1,$B$1,180)</f>
        <v>4905500000</v>
      </c>
      <c r="Y1374">
        <f>[1]!s_west_eps($A1374,YEAR($B$1)+1,$B$1,180)</f>
        <v>1.0279999971389799</v>
      </c>
      <c r="Z1374">
        <f>[1]!s_west_instnum_np($A1374,YEAR($B$1)+1,$B$1,180)</f>
        <v>14</v>
      </c>
      <c r="AA1374">
        <f>[1]!s_west_stdnetprofit($A1374,YEAR($B$1)+1,$B$1,180)</f>
        <v>367767014</v>
      </c>
      <c r="AB1374">
        <f>[1]!s_west_mediannetprofit($A1374,YEAR($B$1)+1,$B$1,180)</f>
        <v>4777000000</v>
      </c>
      <c r="AC1374">
        <f>[1]!s_west_maxnetprofit($A1374,YEAR($B$1)+1,$B$1,180)</f>
        <v>5774000000</v>
      </c>
      <c r="AD1374">
        <f>[1]!s_west_minnetprofit($A1374,YEAR($B$1)+1,$B$1,180)</f>
        <v>4492000000</v>
      </c>
      <c r="AE1374">
        <f>[1]!s_west_avgroe($A1374,YEAR($B$1),$B$1,180)</f>
        <v>9.0413999557495099</v>
      </c>
      <c r="AF1374">
        <f>IFERROR([1]!s_info_indexweight($A1374,$B$1,"000016.SH"),"")</f>
        <v>0</v>
      </c>
      <c r="AG1374">
        <f>IFERROR([1]!s_info_indexweight($A1374,$B$1,"000300.SH"),"")</f>
        <v>2.93E-2</v>
      </c>
      <c r="AH1374">
        <f>IFERROR([1]!s_info_indexweight($A1374,$B$1,"000905.SH"),"")</f>
        <v>0</v>
      </c>
      <c r="AI1374">
        <f>IFERROR([1]!s_info_indexweight($A1374,$B$1,"000852.SH"),"")</f>
        <v>0</v>
      </c>
    </row>
    <row r="1375" spans="1:35">
      <c r="A1375" t="s">
        <v>1407</v>
      </c>
      <c r="B1375">
        <f>[1]!s_dq_close($A1375,$B$1,3)</f>
        <v>13.08</v>
      </c>
      <c r="C1375">
        <f>[1]!s_dq_volume($A1375,$B$1)</f>
        <v>2567764</v>
      </c>
      <c r="D1375">
        <f>[1]!s_dq_amount($A1375,$B$1)</f>
        <v>33645439</v>
      </c>
      <c r="E1375">
        <f>[1]!s_dq_turn($A1375,$B$1)</f>
        <v>0.32425197047268001</v>
      </c>
      <c r="F1375">
        <f>[1]!S_VAL_MV($A1375,$B$1)</f>
        <v>16138640280</v>
      </c>
      <c r="G1375">
        <f>[1]!s_val_ev($A1375,$B$1)</f>
        <v>14083679698.719999</v>
      </c>
      <c r="H1375">
        <f>[1]!s_val_ev1($A1375,$B$1)</f>
        <v>14444636128.379999</v>
      </c>
      <c r="I1375">
        <f>IFERROR([1]!s_mq_amount($A1375,$B$1),"")</f>
        <v>77257307</v>
      </c>
      <c r="J1375">
        <f>[1]!s_val_pe_ttm($A1375,$B$1)</f>
        <v>10.3071689605713</v>
      </c>
      <c r="K1375">
        <f>[1]!s_val_pb_lf($A1375,$B$1)</f>
        <v>1.0374051332473799</v>
      </c>
      <c r="L1375">
        <f>[1]!s_val_dividendyield2($A1375,$B$1)</f>
        <v>4.5871559633027497</v>
      </c>
      <c r="M1375">
        <f>[1]!s_val_evtoebitda($A1375,$B$1)</f>
        <v>3.4601603750685999</v>
      </c>
      <c r="N1375">
        <f>[1]!s_risk_betar24($A1375,$B$1)</f>
        <v>0.63940000534057595</v>
      </c>
      <c r="O1375">
        <f>[1]!s_profitnotice_changeratio($A1375,$B$1)</f>
        <v>0</v>
      </c>
      <c r="P1375">
        <f>IFERROR([1]!i_pq_pctchange($A1375,TEXT(DATE(YEAR($B$1),1,1),"yyyy-mm-dd"),$B$1),"")</f>
        <v>-2.5335320417287601</v>
      </c>
      <c r="Q1375">
        <f>[1]!s_west_netprofit($A1375,YEAR($B$1),$B$1,180)</f>
        <v>1608785000</v>
      </c>
      <c r="R1375">
        <f>[1]!s_west_eps($A1375,YEAR($B$1),$B$1,180)</f>
        <v>1.30379998683929</v>
      </c>
      <c r="S1375">
        <f>[1]!s_west_instnum_np($A1375,YEAR($B$1),$B$1,180)</f>
        <v>2</v>
      </c>
      <c r="T1375">
        <f>[1]!s_west_stdnetprofit($A1375,YEAR($B$1),$B$1,180)</f>
        <v>167987358</v>
      </c>
      <c r="U1375">
        <f>[1]!s_west_mediannetprofit($A1375,YEAR($B$1),$B$1,180)</f>
        <v>1608785000</v>
      </c>
      <c r="V1375">
        <f>[1]!s_west_maxnetprofit($A1375,YEAR($B$1),$B$1,180)</f>
        <v>1727570000</v>
      </c>
      <c r="W1375">
        <f>[1]!s_west_minnetprofit($A1375,YEAR($B$1),$B$1,180)</f>
        <v>1490000000</v>
      </c>
      <c r="X1375">
        <f>[1]!s_west_netprofit($A1375,YEAR($B$1)+1,$B$1,180)</f>
        <v>1680725000</v>
      </c>
      <c r="Y1375">
        <f>[1]!s_west_eps($A1375,YEAR($B$1)+1,$B$1,180)</f>
        <v>1.36210000514984</v>
      </c>
      <c r="Z1375">
        <f>[1]!s_west_instnum_np($A1375,YEAR($B$1)+1,$B$1,180)</f>
        <v>2</v>
      </c>
      <c r="AA1375">
        <f>[1]!s_west_stdnetprofit($A1375,YEAR($B$1)+1,$B$1,180)</f>
        <v>248512678</v>
      </c>
      <c r="AB1375">
        <f>[1]!s_west_mediannetprofit($A1375,YEAR($B$1)+1,$B$1,180)</f>
        <v>1680725000</v>
      </c>
      <c r="AC1375">
        <f>[1]!s_west_maxnetprofit($A1375,YEAR($B$1)+1,$B$1,180)</f>
        <v>1856450000</v>
      </c>
      <c r="AD1375">
        <f>[1]!s_west_minnetprofit($A1375,YEAR($B$1)+1,$B$1,180)</f>
        <v>1505000000</v>
      </c>
      <c r="AE1375">
        <f>[1]!s_west_avgroe($A1375,YEAR($B$1),$B$1,180)</f>
        <v>10.2799997329712</v>
      </c>
      <c r="AF1375">
        <f>IFERROR([1]!s_info_indexweight($A1375,$B$1,"000016.SH"),"")</f>
        <v>0</v>
      </c>
      <c r="AG1375">
        <f>IFERROR([1]!s_info_indexweight($A1375,$B$1,"000300.SH"),"")</f>
        <v>0</v>
      </c>
      <c r="AH1375">
        <f>IFERROR([1]!s_info_indexweight($A1375,$B$1,"000905.SH"),"")</f>
        <v>0</v>
      </c>
      <c r="AI1375">
        <f>IFERROR([1]!s_info_indexweight($A1375,$B$1,"000852.SH"),"")</f>
        <v>1.7000000000000001E-2</v>
      </c>
    </row>
    <row r="1376" spans="1:35">
      <c r="A1376" t="s">
        <v>1408</v>
      </c>
      <c r="B1376">
        <f>[1]!s_dq_close($A1376,$B$1,3)</f>
        <v>5.0999999999999996</v>
      </c>
      <c r="C1376">
        <f>[1]!s_dq_volume($A1376,$B$1)</f>
        <v>239061722</v>
      </c>
      <c r="D1376">
        <f>[1]!s_dq_amount($A1376,$B$1)</f>
        <v>1215457351</v>
      </c>
      <c r="E1376">
        <f>[1]!s_dq_turn($A1376,$B$1)</f>
        <v>0.488622181803748</v>
      </c>
      <c r="F1376">
        <f>[1]!S_VAL_MV($A1376,$B$1)</f>
        <v>249520964787</v>
      </c>
      <c r="G1376">
        <f>[1]!s_val_ev($A1376,$B$1)</f>
        <v>249520964787</v>
      </c>
      <c r="H1376">
        <f>[1]!s_val_ev1($A1376,$B$1)</f>
        <v>300024323361.81</v>
      </c>
      <c r="I1376">
        <f>IFERROR([1]!s_mq_amount($A1376,$B$1),"")</f>
        <v>2137181570</v>
      </c>
      <c r="J1376">
        <f>[1]!s_val_pe_ttm($A1376,$B$1)</f>
        <v>18.689836502075199</v>
      </c>
      <c r="K1376">
        <f>[1]!s_val_pb_lf($A1376,$B$1)</f>
        <v>1.18591392040253</v>
      </c>
      <c r="L1376">
        <f>[1]!s_val_dividendyield2($A1376,$B$1)</f>
        <v>3.0725490196078402</v>
      </c>
      <c r="M1376">
        <f>[1]!s_val_evtoebitda($A1376,$B$1)</f>
        <v>11.5544448117487</v>
      </c>
      <c r="N1376">
        <f>[1]!s_risk_betar24($A1376,$B$1)</f>
        <v>0.25240001082420299</v>
      </c>
      <c r="O1376">
        <f>[1]!s_profitnotice_changeratio($A1376,$B$1)</f>
        <v>0</v>
      </c>
      <c r="P1376">
        <f>IFERROR([1]!i_pq_pctchange($A1376,TEXT(DATE(YEAR($B$1),1,1),"yyyy-mm-dd"),$B$1),"")</f>
        <v>-0.97087378640777799</v>
      </c>
      <c r="Q1376">
        <f>[1]!s_west_netprofit($A1376,YEAR($B$1),$B$1,180)</f>
        <v>13961450000</v>
      </c>
      <c r="R1376">
        <f>[1]!s_west_eps($A1376,YEAR($B$1),$B$1,180)</f>
        <v>0.28540000319480902</v>
      </c>
      <c r="S1376">
        <f>[1]!s_west_instnum_np($A1376,YEAR($B$1),$B$1,180)</f>
        <v>12</v>
      </c>
      <c r="T1376">
        <f>[1]!s_west_stdnetprofit($A1376,YEAR($B$1),$B$1,180)</f>
        <v>252048323</v>
      </c>
      <c r="U1376">
        <f>[1]!s_west_mediannetprofit($A1376,YEAR($B$1),$B$1,180)</f>
        <v>13932000000</v>
      </c>
      <c r="V1376">
        <f>[1]!s_west_maxnetprofit($A1376,YEAR($B$1),$B$1,180)</f>
        <v>14384000000</v>
      </c>
      <c r="W1376">
        <f>[1]!s_west_minnetprofit($A1376,YEAR($B$1),$B$1,180)</f>
        <v>13541000000</v>
      </c>
      <c r="X1376">
        <f>[1]!s_west_netprofit($A1376,YEAR($B$1)+1,$B$1,180)</f>
        <v>14966072500</v>
      </c>
      <c r="Y1376">
        <f>[1]!s_west_eps($A1376,YEAR($B$1)+1,$B$1,180)</f>
        <v>0.305900007486343</v>
      </c>
      <c r="Z1376">
        <f>[1]!s_west_instnum_np($A1376,YEAR($B$1)+1,$B$1,180)</f>
        <v>12</v>
      </c>
      <c r="AA1376">
        <f>[1]!s_west_stdnetprofit($A1376,YEAR($B$1)+1,$B$1,180)</f>
        <v>586374814</v>
      </c>
      <c r="AB1376">
        <f>[1]!s_west_mediannetprofit($A1376,YEAR($B$1)+1,$B$1,180)</f>
        <v>14975435000</v>
      </c>
      <c r="AC1376">
        <f>[1]!s_west_maxnetprofit($A1376,YEAR($B$1)+1,$B$1,180)</f>
        <v>16020000000</v>
      </c>
      <c r="AD1376">
        <f>[1]!s_west_minnetprofit($A1376,YEAR($B$1)+1,$B$1,180)</f>
        <v>13965000000</v>
      </c>
      <c r="AE1376">
        <f>[1]!s_west_avgroe($A1376,YEAR($B$1),$B$1,180)</f>
        <v>6.5409002304077104</v>
      </c>
      <c r="AF1376">
        <f>IFERROR([1]!s_info_indexweight($A1376,$B$1,"000016.SH"),"")</f>
        <v>1.637</v>
      </c>
      <c r="AG1376">
        <f>IFERROR([1]!s_info_indexweight($A1376,$B$1,"000300.SH"),"")</f>
        <v>0.55720000000000003</v>
      </c>
      <c r="AH1376">
        <f>IFERROR([1]!s_info_indexweight($A1376,$B$1,"000905.SH"),"")</f>
        <v>0</v>
      </c>
      <c r="AI1376">
        <f>IFERROR([1]!s_info_indexweight($A1376,$B$1,"000852.SH"),"")</f>
        <v>0</v>
      </c>
    </row>
    <row r="1377" spans="1:35">
      <c r="A1377" t="s">
        <v>1409</v>
      </c>
      <c r="B1377">
        <f>[1]!s_dq_close($A1377,$B$1,3)</f>
        <v>3.15</v>
      </c>
      <c r="C1377">
        <f>[1]!s_dq_volume($A1377,$B$1)</f>
        <v>205259291</v>
      </c>
      <c r="D1377">
        <f>[1]!s_dq_amount($A1377,$B$1)</f>
        <v>644725897</v>
      </c>
      <c r="E1377">
        <f>[1]!s_dq_turn($A1377,$B$1)</f>
        <v>0.44230419286191802</v>
      </c>
      <c r="F1377">
        <f>[1]!S_VAL_MV($A1377,$B$1)</f>
        <v>186119485842.14999</v>
      </c>
      <c r="G1377">
        <f>[1]!s_val_ev($A1377,$B$1)</f>
        <v>181478257210.078</v>
      </c>
      <c r="H1377">
        <f>[1]!s_val_ev1($A1377,$B$1)</f>
        <v>6530375257210.0801</v>
      </c>
      <c r="I1377">
        <f>IFERROR([1]!s_mq_amount($A1377,$B$1),"")</f>
        <v>1212887198</v>
      </c>
      <c r="J1377">
        <f>[1]!s_val_pe_ttm($A1377,$B$1)</f>
        <v>4.9210619926452601</v>
      </c>
      <c r="K1377">
        <f>[1]!s_val_pb_lf($A1377,$B$1)</f>
        <v>0.36893624067306502</v>
      </c>
      <c r="L1377">
        <f>[1]!s_val_dividendyield2($A1377,$B$1)</f>
        <v>6.0317460317460299</v>
      </c>
      <c r="M1377">
        <f>[1]!s_val_evtoebitda($A1377,$B$1)</f>
        <v>0</v>
      </c>
      <c r="N1377">
        <f>[1]!s_risk_betar24($A1377,$B$1)</f>
        <v>0.44130000472068798</v>
      </c>
      <c r="O1377">
        <f>[1]!s_profitnotice_changeratio($A1377,$B$1)</f>
        <v>0</v>
      </c>
      <c r="P1377">
        <f>IFERROR([1]!i_pq_pctchange($A1377,TEXT(DATE(YEAR($B$1),1,1),"yyyy-mm-dd"),$B$1),"")</f>
        <v>-6.9819266783820799</v>
      </c>
      <c r="Q1377">
        <f>[1]!s_west_netprofit($A1377,YEAR($B$1),$B$1,180)</f>
        <v>36660250000</v>
      </c>
      <c r="R1377">
        <f>[1]!s_west_eps($A1377,YEAR($B$1),$B$1,180)</f>
        <v>0.620500028133392</v>
      </c>
      <c r="S1377">
        <f>[1]!s_west_instnum_np($A1377,YEAR($B$1),$B$1,180)</f>
        <v>4</v>
      </c>
      <c r="T1377">
        <f>[1]!s_west_stdnetprofit($A1377,YEAR($B$1),$B$1,180)</f>
        <v>3163923869</v>
      </c>
      <c r="U1377">
        <f>[1]!s_west_mediannetprofit($A1377,YEAR($B$1),$B$1,180)</f>
        <v>37863000000</v>
      </c>
      <c r="V1377">
        <f>[1]!s_west_maxnetprofit($A1377,YEAR($B$1),$B$1,180)</f>
        <v>38915000000</v>
      </c>
      <c r="W1377">
        <f>[1]!s_west_minnetprofit($A1377,YEAR($B$1),$B$1,180)</f>
        <v>32000000000</v>
      </c>
      <c r="X1377">
        <f>[1]!s_west_netprofit($A1377,YEAR($B$1)+1,$B$1,180)</f>
        <v>36911000000</v>
      </c>
      <c r="Y1377">
        <f>[1]!s_west_eps($A1377,YEAR($B$1)+1,$B$1,180)</f>
        <v>0.62470000982284501</v>
      </c>
      <c r="Z1377">
        <f>[1]!s_west_instnum_np($A1377,YEAR($B$1)+1,$B$1,180)</f>
        <v>4</v>
      </c>
      <c r="AA1377">
        <f>[1]!s_west_stdnetprofit($A1377,YEAR($B$1)+1,$B$1,180)</f>
        <v>3423438330</v>
      </c>
      <c r="AB1377">
        <f>[1]!s_west_mediannetprofit($A1377,YEAR($B$1)+1,$B$1,180)</f>
        <v>37888000000</v>
      </c>
      <c r="AC1377">
        <f>[1]!s_west_maxnetprofit($A1377,YEAR($B$1)+1,$B$1,180)</f>
        <v>39868000000</v>
      </c>
      <c r="AD1377">
        <f>[1]!s_west_minnetprofit($A1377,YEAR($B$1)+1,$B$1,180)</f>
        <v>32000000000</v>
      </c>
      <c r="AE1377">
        <f>[1]!s_west_avgroe($A1377,YEAR($B$1),$B$1,180)</f>
        <v>6.4050002098083496</v>
      </c>
      <c r="AF1377">
        <f>IFERROR([1]!s_info_indexweight($A1377,$B$1,"000016.SH"),"")</f>
        <v>0</v>
      </c>
      <c r="AG1377">
        <f>IFERROR([1]!s_info_indexweight($A1377,$B$1,"000300.SH"),"")</f>
        <v>0.22040000000000001</v>
      </c>
      <c r="AH1377">
        <f>IFERROR([1]!s_info_indexweight($A1377,$B$1,"000905.SH"),"")</f>
        <v>0</v>
      </c>
      <c r="AI1377">
        <f>IFERROR([1]!s_info_indexweight($A1377,$B$1,"000852.SH"),"")</f>
        <v>0</v>
      </c>
    </row>
    <row r="1378" spans="1:35">
      <c r="A1378" t="s">
        <v>1410</v>
      </c>
      <c r="B1378">
        <f>[1]!s_dq_close($A1378,$B$1,3)</f>
        <v>8.84</v>
      </c>
      <c r="C1378">
        <f>[1]!s_dq_volume($A1378,$B$1)</f>
        <v>30533207</v>
      </c>
      <c r="D1378">
        <f>[1]!s_dq_amount($A1378,$B$1)</f>
        <v>270593259</v>
      </c>
      <c r="E1378">
        <f>[1]!s_dq_turn($A1378,$B$1)</f>
        <v>0.32570694815190598</v>
      </c>
      <c r="F1378">
        <f>[1]!S_VAL_MV($A1378,$B$1)</f>
        <v>85256888893.800003</v>
      </c>
      <c r="G1378">
        <f>[1]!s_val_ev($A1378,$B$1)</f>
        <v>85256888893.800003</v>
      </c>
      <c r="H1378">
        <f>[1]!s_val_ev1($A1378,$B$1)</f>
        <v>1510835707893.8</v>
      </c>
      <c r="I1378">
        <f>IFERROR([1]!s_mq_amount($A1378,$B$1),"")</f>
        <v>468308616</v>
      </c>
      <c r="J1378">
        <f>[1]!s_val_pe_ttm($A1378,$B$1)</f>
        <v>6.90972900390625</v>
      </c>
      <c r="K1378">
        <f>[1]!s_val_pb_lf($A1378,$B$1)</f>
        <v>0.64742881059646595</v>
      </c>
      <c r="L1378">
        <f>[1]!s_val_dividendyield2($A1378,$B$1)</f>
        <v>4.9095022624434401</v>
      </c>
      <c r="M1378">
        <f>[1]!s_val_evtoebitda($A1378,$B$1)</f>
        <v>0</v>
      </c>
      <c r="N1378">
        <f>[1]!s_risk_betar24($A1378,$B$1)</f>
        <v>0.36230000853538502</v>
      </c>
      <c r="O1378">
        <f>[1]!s_profitnotice_changeratio($A1378,$B$1)</f>
        <v>0</v>
      </c>
      <c r="P1378">
        <f>IFERROR([1]!i_pq_pctchange($A1378,TEXT(DATE(YEAR($B$1),1,1),"yyyy-mm-dd"),$B$1),"")</f>
        <v>-4.84391819160387</v>
      </c>
      <c r="Q1378">
        <f>[1]!s_west_netprofit($A1378,YEAR($B$1),$B$1,180)</f>
        <v>12507798462</v>
      </c>
      <c r="R1378">
        <f>[1]!s_west_eps($A1378,YEAR($B$1),$B$1,180)</f>
        <v>1.2969000339508101</v>
      </c>
      <c r="S1378">
        <f>[1]!s_west_instnum_np($A1378,YEAR($B$1),$B$1,180)</f>
        <v>13</v>
      </c>
      <c r="T1378">
        <f>[1]!s_west_stdnetprofit($A1378,YEAR($B$1),$B$1,180)</f>
        <v>112608768</v>
      </c>
      <c r="U1378">
        <f>[1]!s_west_mediannetprofit($A1378,YEAR($B$1),$B$1,180)</f>
        <v>12503380000</v>
      </c>
      <c r="V1378">
        <f>[1]!s_west_maxnetprofit($A1378,YEAR($B$1),$B$1,180)</f>
        <v>12724000000</v>
      </c>
      <c r="W1378">
        <f>[1]!s_west_minnetprofit($A1378,YEAR($B$1),$B$1,180)</f>
        <v>12382000000</v>
      </c>
      <c r="X1378">
        <f>[1]!s_west_netprofit($A1378,YEAR($B$1)+1,$B$1,180)</f>
        <v>12796706923</v>
      </c>
      <c r="Y1378">
        <f>[1]!s_west_eps($A1378,YEAR($B$1)+1,$B$1,180)</f>
        <v>1.32679998874664</v>
      </c>
      <c r="Z1378">
        <f>[1]!s_west_instnum_np($A1378,YEAR($B$1)+1,$B$1,180)</f>
        <v>13</v>
      </c>
      <c r="AA1378">
        <f>[1]!s_west_stdnetprofit($A1378,YEAR($B$1)+1,$B$1,180)</f>
        <v>236944603</v>
      </c>
      <c r="AB1378">
        <f>[1]!s_west_mediannetprofit($A1378,YEAR($B$1)+1,$B$1,180)</f>
        <v>12777000000</v>
      </c>
      <c r="AC1378">
        <f>[1]!s_west_maxnetprofit($A1378,YEAR($B$1)+1,$B$1,180)</f>
        <v>13176000000</v>
      </c>
      <c r="AD1378">
        <f>[1]!s_west_minnetprofit($A1378,YEAR($B$1)+1,$B$1,180)</f>
        <v>12468000000</v>
      </c>
      <c r="AE1378">
        <f>[1]!s_west_avgroe($A1378,YEAR($B$1),$B$1,180)</f>
        <v>9.4584999084472692</v>
      </c>
      <c r="AF1378">
        <f>IFERROR([1]!s_info_indexweight($A1378,$B$1,"000016.SH"),"")</f>
        <v>0</v>
      </c>
      <c r="AG1378">
        <f>IFERROR([1]!s_info_indexweight($A1378,$B$1,"000300.SH"),"")</f>
        <v>0.189</v>
      </c>
      <c r="AH1378">
        <f>IFERROR([1]!s_info_indexweight($A1378,$B$1,"000905.SH"),"")</f>
        <v>0</v>
      </c>
      <c r="AI1378">
        <f>IFERROR([1]!s_info_indexweight($A1378,$B$1,"000852.SH"),"")</f>
        <v>0</v>
      </c>
    </row>
    <row r="1379" spans="1:35">
      <c r="A1379" t="s">
        <v>1411</v>
      </c>
      <c r="B1379">
        <f>[1]!s_dq_close($A1379,$B$1,3)</f>
        <v>19.309999999999999</v>
      </c>
      <c r="C1379">
        <f>[1]!s_dq_volume($A1379,$B$1)</f>
        <v>32548015</v>
      </c>
      <c r="D1379">
        <f>[1]!s_dq_amount($A1379,$B$1)</f>
        <v>626561463</v>
      </c>
      <c r="E1379">
        <f>[1]!s_dq_turn($A1379,$B$1)</f>
        <v>0.76792524283576702</v>
      </c>
      <c r="F1379">
        <f>[1]!S_VAL_MV($A1379,$B$1)</f>
        <v>81844186724.360001</v>
      </c>
      <c r="G1379">
        <f>[1]!s_val_ev($A1379,$B$1)</f>
        <v>81844186724.360001</v>
      </c>
      <c r="H1379">
        <f>[1]!s_val_ev1($A1379,$B$1)</f>
        <v>1410285593724.3601</v>
      </c>
      <c r="I1379">
        <f>IFERROR([1]!s_mq_amount($A1379,$B$1),"")</f>
        <v>1187292638</v>
      </c>
      <c r="J1379">
        <f>[1]!s_val_pe_ttm($A1379,$B$1)</f>
        <v>6.0948948860168501</v>
      </c>
      <c r="K1379">
        <f>[1]!s_val_pb_lf($A1379,$B$1)</f>
        <v>0.88973587751388505</v>
      </c>
      <c r="L1379">
        <f>[1]!s_val_dividendyield2($A1379,$B$1)</f>
        <v>4.6141895390989101</v>
      </c>
      <c r="M1379">
        <f>[1]!s_val_evtoebitda($A1379,$B$1)</f>
        <v>0</v>
      </c>
      <c r="N1379">
        <f>[1]!s_risk_betar24($A1379,$B$1)</f>
        <v>0.51319998502731301</v>
      </c>
      <c r="O1379">
        <f>[1]!s_profitnotice_changeratio($A1379,$B$1)</f>
        <v>0</v>
      </c>
      <c r="P1379">
        <f>IFERROR([1]!i_pq_pctchange($A1379,TEXT(DATE(YEAR($B$1),1,1),"yyyy-mm-dd"),$B$1),"")</f>
        <v>19.789081885856099</v>
      </c>
      <c r="Q1379">
        <f>[1]!s_west_netprofit($A1379,YEAR($B$1),$B$1,180)</f>
        <v>13934818333</v>
      </c>
      <c r="R1379">
        <f>[1]!s_west_eps($A1379,YEAR($B$1),$B$1,180)</f>
        <v>3.2876999378204301</v>
      </c>
      <c r="S1379">
        <f>[1]!s_west_instnum_np($A1379,YEAR($B$1),$B$1,180)</f>
        <v>18</v>
      </c>
      <c r="T1379">
        <f>[1]!s_west_stdnetprofit($A1379,YEAR($B$1),$B$1,180)</f>
        <v>280314025</v>
      </c>
      <c r="U1379">
        <f>[1]!s_west_mediannetprofit($A1379,YEAR($B$1),$B$1,180)</f>
        <v>13932500000</v>
      </c>
      <c r="V1379">
        <f>[1]!s_west_maxnetprofit($A1379,YEAR($B$1),$B$1,180)</f>
        <v>14790000000</v>
      </c>
      <c r="W1379">
        <f>[1]!s_west_minnetprofit($A1379,YEAR($B$1),$B$1,180)</f>
        <v>13505000000</v>
      </c>
      <c r="X1379">
        <f>[1]!s_west_netprofit($A1379,YEAR($B$1)+1,$B$1,180)</f>
        <v>14833915556</v>
      </c>
      <c r="Y1379">
        <f>[1]!s_west_eps($A1379,YEAR($B$1)+1,$B$1,180)</f>
        <v>3.49990010261536</v>
      </c>
      <c r="Z1379">
        <f>[1]!s_west_instnum_np($A1379,YEAR($B$1)+1,$B$1,180)</f>
        <v>18</v>
      </c>
      <c r="AA1379">
        <f>[1]!s_west_stdnetprofit($A1379,YEAR($B$1)+1,$B$1,180)</f>
        <v>388299510</v>
      </c>
      <c r="AB1379">
        <f>[1]!s_west_mediannetprofit($A1379,YEAR($B$1)+1,$B$1,180)</f>
        <v>14751000000</v>
      </c>
      <c r="AC1379">
        <f>[1]!s_west_maxnetprofit($A1379,YEAR($B$1)+1,$B$1,180)</f>
        <v>15953000000</v>
      </c>
      <c r="AD1379">
        <f>[1]!s_west_minnetprofit($A1379,YEAR($B$1)+1,$B$1,180)</f>
        <v>14342000000</v>
      </c>
      <c r="AE1379">
        <f>[1]!s_west_avgroe($A1379,YEAR($B$1),$B$1,180)</f>
        <v>14.672400474548301</v>
      </c>
      <c r="AF1379">
        <f>IFERROR([1]!s_info_indexweight($A1379,$B$1,"000016.SH"),"")</f>
        <v>0</v>
      </c>
      <c r="AG1379">
        <f>IFERROR([1]!s_info_indexweight($A1379,$B$1,"000300.SH"),"")</f>
        <v>0.1822</v>
      </c>
      <c r="AH1379">
        <f>IFERROR([1]!s_info_indexweight($A1379,$B$1,"000905.SH"),"")</f>
        <v>0</v>
      </c>
      <c r="AI1379">
        <f>IFERROR([1]!s_info_indexweight($A1379,$B$1,"000852.SH"),"")</f>
        <v>0</v>
      </c>
    </row>
    <row r="1380" spans="1:35">
      <c r="A1380" t="s">
        <v>1412</v>
      </c>
      <c r="B1380">
        <f>[1]!s_dq_close($A1380,$B$1,3)</f>
        <v>10.66</v>
      </c>
      <c r="C1380">
        <f>[1]!s_dq_volume($A1380,$B$1)</f>
        <v>235392752</v>
      </c>
      <c r="D1380">
        <f>[1]!s_dq_amount($A1380,$B$1)</f>
        <v>2540576009</v>
      </c>
      <c r="E1380">
        <f>[1]!s_dq_turn($A1380,$B$1)</f>
        <v>0.14537409300329099</v>
      </c>
      <c r="F1380">
        <f>[1]!S_VAL_MV($A1380,$B$1)</f>
        <v>1951003623539.8799</v>
      </c>
      <c r="G1380">
        <f>[1]!s_val_ev($A1380,$B$1)</f>
        <v>1923412275526.3799</v>
      </c>
      <c r="H1380">
        <f>[1]!s_val_ev1($A1380,$B$1)</f>
        <v>2356471275526.3799</v>
      </c>
      <c r="I1380">
        <f>IFERROR([1]!s_mq_amount($A1380,$B$1),"")</f>
        <v>4674489938</v>
      </c>
      <c r="J1380">
        <f>[1]!s_val_pe_ttm($A1380,$B$1)</f>
        <v>12.2838287353516</v>
      </c>
      <c r="K1380">
        <f>[1]!s_val_pb_lf($A1380,$B$1)</f>
        <v>1.2009634971618699</v>
      </c>
      <c r="L1380">
        <f>[1]!s_val_dividendyield2($A1380,$B$1)</f>
        <v>4.4090056285178196</v>
      </c>
      <c r="M1380">
        <f>[1]!s_val_evtoebitda($A1380,$B$1)</f>
        <v>4.4238334745174503</v>
      </c>
      <c r="N1380">
        <f>[1]!s_risk_betar24($A1380,$B$1)</f>
        <v>0.15870000422000899</v>
      </c>
      <c r="O1380">
        <f>[1]!s_profitnotice_changeratio($A1380,$B$1)</f>
        <v>0</v>
      </c>
      <c r="P1380">
        <f>IFERROR([1]!i_pq_pctchange($A1380,TEXT(DATE(YEAR($B$1),1,1),"yyyy-mm-dd"),$B$1),"")</f>
        <v>2.4015369836695402</v>
      </c>
      <c r="Q1380">
        <f>[1]!s_west_netprofit($A1380,YEAR($B$1),$B$1,180)</f>
        <v>183346921614</v>
      </c>
      <c r="R1380">
        <f>[1]!s_west_eps($A1380,YEAR($B$1),$B$1,180)</f>
        <v>1.0017999410629299</v>
      </c>
      <c r="S1380">
        <f>[1]!s_west_instnum_np($A1380,YEAR($B$1),$B$1,180)</f>
        <v>14</v>
      </c>
      <c r="T1380">
        <f>[1]!s_west_stdnetprofit($A1380,YEAR($B$1),$B$1,180)</f>
        <v>15260573885</v>
      </c>
      <c r="U1380">
        <f>[1]!s_west_mediannetprofit($A1380,YEAR($B$1),$B$1,180)</f>
        <v>182158000000</v>
      </c>
      <c r="V1380">
        <f>[1]!s_west_maxnetprofit($A1380,YEAR($B$1),$B$1,180)</f>
        <v>206152000000</v>
      </c>
      <c r="W1380">
        <f>[1]!s_west_minnetprofit($A1380,YEAR($B$1),$B$1,180)</f>
        <v>146782824210</v>
      </c>
      <c r="X1380">
        <f>[1]!s_west_netprofit($A1380,YEAR($B$1)+1,$B$1,180)</f>
        <v>188347214286</v>
      </c>
      <c r="Y1380">
        <f>[1]!s_west_eps($A1380,YEAR($B$1)+1,$B$1,180)</f>
        <v>1.0290999412536601</v>
      </c>
      <c r="Z1380">
        <f>[1]!s_west_instnum_np($A1380,YEAR($B$1)+1,$B$1,180)</f>
        <v>14</v>
      </c>
      <c r="AA1380">
        <f>[1]!s_west_stdnetprofit($A1380,YEAR($B$1)+1,$B$1,180)</f>
        <v>14097547311</v>
      </c>
      <c r="AB1380">
        <f>[1]!s_west_mediannetprofit($A1380,YEAR($B$1)+1,$B$1,180)</f>
        <v>184788500000</v>
      </c>
      <c r="AC1380">
        <f>[1]!s_west_maxnetprofit($A1380,YEAR($B$1)+1,$B$1,180)</f>
        <v>213363000000</v>
      </c>
      <c r="AD1380">
        <f>[1]!s_west_minnetprofit($A1380,YEAR($B$1)+1,$B$1,180)</f>
        <v>161711000000</v>
      </c>
      <c r="AE1380">
        <f>[1]!s_west_avgroe($A1380,YEAR($B$1),$B$1,180)</f>
        <v>10.867500305175801</v>
      </c>
      <c r="AF1380">
        <f>IFERROR([1]!s_info_indexweight($A1380,$B$1,"000016.SH"),"")</f>
        <v>1.3680000000000001</v>
      </c>
      <c r="AG1380">
        <f>IFERROR([1]!s_info_indexweight($A1380,$B$1,"000300.SH"),"")</f>
        <v>0.4637</v>
      </c>
      <c r="AH1380">
        <f>IFERROR([1]!s_info_indexweight($A1380,$B$1,"000905.SH"),"")</f>
        <v>0</v>
      </c>
      <c r="AI1380">
        <f>IFERROR([1]!s_info_indexweight($A1380,$B$1,"000852.SH"),"")</f>
        <v>0</v>
      </c>
    </row>
    <row r="1381" spans="1:35">
      <c r="A1381" t="s">
        <v>1413</v>
      </c>
      <c r="B1381">
        <f>[1]!s_dq_close($A1381,$B$1,3)</f>
        <v>24.8</v>
      </c>
      <c r="C1381">
        <f>[1]!s_dq_volume($A1381,$B$1)</f>
        <v>9493600</v>
      </c>
      <c r="D1381">
        <f>[1]!s_dq_amount($A1381,$B$1)</f>
        <v>238171747</v>
      </c>
      <c r="E1381">
        <f>[1]!s_dq_turn($A1381,$B$1)</f>
        <v>1.20096141682479</v>
      </c>
      <c r="F1381">
        <f>[1]!S_VAL_MV($A1381,$B$1)</f>
        <v>19604400000</v>
      </c>
      <c r="G1381">
        <f>[1]!s_val_ev($A1381,$B$1)</f>
        <v>19604400000</v>
      </c>
      <c r="H1381">
        <f>[1]!s_val_ev1($A1381,$B$1)</f>
        <v>19628555989.84</v>
      </c>
      <c r="I1381">
        <f>IFERROR([1]!s_mq_amount($A1381,$B$1),"")</f>
        <v>529053638</v>
      </c>
      <c r="J1381">
        <f>[1]!s_val_pe_ttm($A1381,$B$1)</f>
        <v>40.2831840515137</v>
      </c>
      <c r="K1381">
        <f>[1]!s_val_pb_lf($A1381,$B$1)</f>
        <v>3.4352977275848402</v>
      </c>
      <c r="L1381">
        <f>[1]!s_val_dividendyield2($A1381,$B$1)</f>
        <v>1.1048387096774199</v>
      </c>
      <c r="M1381">
        <f>[1]!s_val_evtoebitda($A1381,$B$1)</f>
        <v>41.985837973804699</v>
      </c>
      <c r="N1381">
        <f>[1]!s_risk_betar24($A1381,$B$1)</f>
        <v>1.36199998855591</v>
      </c>
      <c r="O1381">
        <f>[1]!s_profitnotice_changeratio($A1381,$B$1)</f>
        <v>0</v>
      </c>
      <c r="P1381">
        <f>IFERROR([1]!i_pq_pctchange($A1381,TEXT(DATE(YEAR($B$1),1,1),"yyyy-mm-dd"),$B$1),"")</f>
        <v>36.639118457300299</v>
      </c>
      <c r="Q1381">
        <f>[1]!s_west_netprofit($A1381,YEAR($B$1),$B$1,180)</f>
        <v>511000000</v>
      </c>
      <c r="R1381">
        <f>[1]!s_west_eps($A1381,YEAR($B$1),$B$1,180)</f>
        <v>0.64600002765655495</v>
      </c>
      <c r="S1381">
        <f>[1]!s_west_instnum_np($A1381,YEAR($B$1),$B$1,180)</f>
        <v>1</v>
      </c>
      <c r="T1381">
        <f>[1]!s_west_stdnetprofit($A1381,YEAR($B$1),$B$1,180)</f>
        <v>0</v>
      </c>
      <c r="U1381">
        <f>[1]!s_west_mediannetprofit($A1381,YEAR($B$1),$B$1,180)</f>
        <v>511000000</v>
      </c>
      <c r="V1381">
        <f>[1]!s_west_maxnetprofit($A1381,YEAR($B$1),$B$1,180)</f>
        <v>511000000</v>
      </c>
      <c r="W1381">
        <f>[1]!s_west_minnetprofit($A1381,YEAR($B$1),$B$1,180)</f>
        <v>511000000</v>
      </c>
      <c r="X1381">
        <f>[1]!s_west_netprofit($A1381,YEAR($B$1)+1,$B$1,180)</f>
        <v>550000000</v>
      </c>
      <c r="Y1381">
        <f>[1]!s_west_eps($A1381,YEAR($B$1)+1,$B$1,180)</f>
        <v>0.69529998302459695</v>
      </c>
      <c r="Z1381">
        <f>[1]!s_west_instnum_np($A1381,YEAR($B$1)+1,$B$1,180)</f>
        <v>1</v>
      </c>
      <c r="AA1381">
        <f>[1]!s_west_stdnetprofit($A1381,YEAR($B$1)+1,$B$1,180)</f>
        <v>0</v>
      </c>
      <c r="AB1381">
        <f>[1]!s_west_mediannetprofit($A1381,YEAR($B$1)+1,$B$1,180)</f>
        <v>550000000</v>
      </c>
      <c r="AC1381">
        <f>[1]!s_west_maxnetprofit($A1381,YEAR($B$1)+1,$B$1,180)</f>
        <v>550000000</v>
      </c>
      <c r="AD1381">
        <f>[1]!s_west_minnetprofit($A1381,YEAR($B$1)+1,$B$1,180)</f>
        <v>550000000</v>
      </c>
      <c r="AE1381">
        <f>[1]!s_west_avgroe($A1381,YEAR($B$1),$B$1,180)</f>
        <v>8.5600004196166992</v>
      </c>
      <c r="AF1381">
        <f>IFERROR([1]!s_info_indexweight($A1381,$B$1,"000016.SH"),"")</f>
        <v>0</v>
      </c>
      <c r="AG1381">
        <f>IFERROR([1]!s_info_indexweight($A1381,$B$1,"000300.SH"),"")</f>
        <v>0</v>
      </c>
      <c r="AH1381">
        <f>IFERROR([1]!s_info_indexweight($A1381,$B$1,"000905.SH"),"")</f>
        <v>0</v>
      </c>
      <c r="AI1381">
        <f>IFERROR([1]!s_info_indexweight($A1381,$B$1,"000852.SH"),"")</f>
        <v>4.2000000000000003E-2</v>
      </c>
    </row>
    <row r="1382" spans="1:35">
      <c r="A1382" t="s">
        <v>1414</v>
      </c>
      <c r="B1382">
        <f>[1]!s_dq_close($A1382,$B$1,3)</f>
        <v>2.62</v>
      </c>
      <c r="C1382">
        <f>[1]!s_dq_volume($A1382,$B$1)</f>
        <v>36165500</v>
      </c>
      <c r="D1382">
        <f>[1]!s_dq_amount($A1382,$B$1)</f>
        <v>95558995</v>
      </c>
      <c r="E1382">
        <f>[1]!s_dq_turn($A1382,$B$1)</f>
        <v>1.01828941120918</v>
      </c>
      <c r="F1382">
        <f>[1]!S_VAL_MV($A1382,$B$1)</f>
        <v>9591845579.0599995</v>
      </c>
      <c r="G1382">
        <f>[1]!s_val_ev($A1382,$B$1)</f>
        <v>9591845579.0599995</v>
      </c>
      <c r="H1382">
        <f>[1]!s_val_ev1($A1382,$B$1)</f>
        <v>269293656579.06</v>
      </c>
      <c r="I1382">
        <f>IFERROR([1]!s_mq_amount($A1382,$B$1),"")</f>
        <v>233795407</v>
      </c>
      <c r="J1382">
        <f>[1]!s_val_pe_ttm($A1382,$B$1)</f>
        <v>7.6656146049499503</v>
      </c>
      <c r="K1382">
        <f>[1]!s_val_pb_lf($A1382,$B$1)</f>
        <v>0.46916079521179199</v>
      </c>
      <c r="L1382">
        <f>[1]!s_val_dividendyield2($A1382,$B$1)</f>
        <v>3.8167781240060101</v>
      </c>
      <c r="M1382">
        <f>[1]!s_val_evtoebitda($A1382,$B$1)</f>
        <v>0</v>
      </c>
      <c r="N1382">
        <f>[1]!s_risk_betar24($A1382,$B$1)</f>
        <v>0.80940002202987704</v>
      </c>
      <c r="O1382">
        <f>[1]!s_profitnotice_changeratio($A1382,$B$1)</f>
        <v>0</v>
      </c>
      <c r="P1382">
        <f>IFERROR([1]!i_pq_pctchange($A1382,TEXT(DATE(YEAR($B$1),1,1),"yyyy-mm-dd"),$B$1),"")</f>
        <v>-3.34652812179834</v>
      </c>
      <c r="Q1382">
        <f>[1]!s_west_netprofit($A1382,YEAR($B$1),$B$1,180)</f>
        <v>1292000000</v>
      </c>
      <c r="R1382">
        <f>[1]!s_west_eps($A1382,YEAR($B$1),$B$1,180)</f>
        <v>0.35289999842643699</v>
      </c>
      <c r="S1382">
        <f>[1]!s_west_instnum_np($A1382,YEAR($B$1),$B$1,180)</f>
        <v>2</v>
      </c>
      <c r="T1382">
        <f>[1]!s_west_stdnetprofit($A1382,YEAR($B$1),$B$1,180)</f>
        <v>15556349</v>
      </c>
      <c r="U1382">
        <f>[1]!s_west_mediannetprofit($A1382,YEAR($B$1),$B$1,180)</f>
        <v>1292000000</v>
      </c>
      <c r="V1382">
        <f>[1]!s_west_maxnetprofit($A1382,YEAR($B$1),$B$1,180)</f>
        <v>1303000000</v>
      </c>
      <c r="W1382">
        <f>[1]!s_west_minnetprofit($A1382,YEAR($B$1),$B$1,180)</f>
        <v>1281000000</v>
      </c>
      <c r="X1382">
        <f>[1]!s_west_netprofit($A1382,YEAR($B$1)+1,$B$1,180)</f>
        <v>1339000000</v>
      </c>
      <c r="Y1382">
        <f>[1]!s_west_eps($A1382,YEAR($B$1)+1,$B$1,180)</f>
        <v>0.36570000648498502</v>
      </c>
      <c r="Z1382">
        <f>[1]!s_west_instnum_np($A1382,YEAR($B$1)+1,$B$1,180)</f>
        <v>2</v>
      </c>
      <c r="AA1382">
        <f>[1]!s_west_stdnetprofit($A1382,YEAR($B$1)+1,$B$1,180)</f>
        <v>15556349</v>
      </c>
      <c r="AB1382">
        <f>[1]!s_west_mediannetprofit($A1382,YEAR($B$1)+1,$B$1,180)</f>
        <v>1339000000</v>
      </c>
      <c r="AC1382">
        <f>[1]!s_west_maxnetprofit($A1382,YEAR($B$1)+1,$B$1,180)</f>
        <v>1350000000</v>
      </c>
      <c r="AD1382">
        <f>[1]!s_west_minnetprofit($A1382,YEAR($B$1)+1,$B$1,180)</f>
        <v>1328000000</v>
      </c>
      <c r="AE1382">
        <f>[1]!s_west_avgroe($A1382,YEAR($B$1),$B$1,180)</f>
        <v>6.3200001716613796</v>
      </c>
      <c r="AF1382">
        <f>IFERROR([1]!s_info_indexweight($A1382,$B$1,"000016.SH"),"")</f>
        <v>0</v>
      </c>
      <c r="AG1382">
        <f>IFERROR([1]!s_info_indexweight($A1382,$B$1,"000300.SH"),"")</f>
        <v>0</v>
      </c>
      <c r="AH1382">
        <f>IFERROR([1]!s_info_indexweight($A1382,$B$1,"000905.SH"),"")</f>
        <v>0</v>
      </c>
      <c r="AI1382">
        <f>IFERROR([1]!s_info_indexweight($A1382,$B$1,"000852.SH"),"")</f>
        <v>8.1000000000000003E-2</v>
      </c>
    </row>
    <row r="1383" spans="1:35">
      <c r="A1383" t="s">
        <v>1415</v>
      </c>
      <c r="B1383">
        <f>[1]!s_dq_close($A1383,$B$1,3)</f>
        <v>11.56</v>
      </c>
      <c r="C1383">
        <f>[1]!s_dq_volume($A1383,$B$1)</f>
        <v>15388995</v>
      </c>
      <c r="D1383">
        <f>[1]!s_dq_amount($A1383,$B$1)</f>
        <v>177704293</v>
      </c>
      <c r="E1383">
        <f>[1]!s_dq_turn($A1383,$B$1)</f>
        <v>0.80951025646172303</v>
      </c>
      <c r="F1383">
        <f>[1]!S_VAL_MV($A1383,$B$1)</f>
        <v>27083696580.119999</v>
      </c>
      <c r="G1383">
        <f>[1]!s_val_ev($A1383,$B$1)</f>
        <v>25147807709.645</v>
      </c>
      <c r="H1383">
        <f>[1]!s_val_ev1($A1383,$B$1)</f>
        <v>39808273908.605003</v>
      </c>
      <c r="I1383">
        <f>IFERROR([1]!s_mq_amount($A1383,$B$1),"")</f>
        <v>412059056</v>
      </c>
      <c r="J1383">
        <f>[1]!s_val_pe_ttm($A1383,$B$1)</f>
        <v>29.677755355835</v>
      </c>
      <c r="K1383">
        <f>[1]!s_val_pb_lf($A1383,$B$1)</f>
        <v>1.2293121814727801</v>
      </c>
      <c r="L1383">
        <f>[1]!s_val_dividendyield2($A1383,$B$1)</f>
        <v>0</v>
      </c>
      <c r="M1383">
        <f>[1]!s_val_evtoebitda($A1383,$B$1)</f>
        <v>10.0927175115994</v>
      </c>
      <c r="N1383">
        <f>[1]!s_risk_betar24($A1383,$B$1)</f>
        <v>1.4229999780654901</v>
      </c>
      <c r="O1383">
        <f>[1]!s_profitnotice_changeratio($A1383,$B$1)</f>
        <v>0</v>
      </c>
      <c r="P1383">
        <f>IFERROR([1]!i_pq_pctchange($A1383,TEXT(DATE(YEAR($B$1),1,1),"yyyy-mm-dd"),$B$1),"")</f>
        <v>-26.228462029355502</v>
      </c>
      <c r="Q1383">
        <f>[1]!s_west_netprofit($A1383,YEAR($B$1),$B$1,180)</f>
        <v>920127180</v>
      </c>
      <c r="R1383">
        <f>[1]!s_west_eps($A1383,YEAR($B$1),$B$1,180)</f>
        <v>0.39269998669624301</v>
      </c>
      <c r="S1383">
        <f>[1]!s_west_instnum_np($A1383,YEAR($B$1),$B$1,180)</f>
        <v>9</v>
      </c>
      <c r="T1383">
        <f>[1]!s_west_stdnetprofit($A1383,YEAR($B$1),$B$1,180)</f>
        <v>831492532</v>
      </c>
      <c r="U1383">
        <f>[1]!s_west_mediannetprofit($A1383,YEAR($B$1),$B$1,180)</f>
        <v>1192500000</v>
      </c>
      <c r="V1383">
        <f>[1]!s_west_maxnetprofit($A1383,YEAR($B$1),$B$1,180)</f>
        <v>1412000000</v>
      </c>
      <c r="W1383">
        <f>[1]!s_west_minnetprofit($A1383,YEAR($B$1),$B$1,180)</f>
        <v>-1405728196</v>
      </c>
      <c r="X1383">
        <f>[1]!s_west_netprofit($A1383,YEAR($B$1)+1,$B$1,180)</f>
        <v>1694200974</v>
      </c>
      <c r="Y1383">
        <f>[1]!s_west_eps($A1383,YEAR($B$1)+1,$B$1,180)</f>
        <v>0.72310000658035301</v>
      </c>
      <c r="Z1383">
        <f>[1]!s_west_instnum_np($A1383,YEAR($B$1)+1,$B$1,180)</f>
        <v>9</v>
      </c>
      <c r="AA1383">
        <f>[1]!s_west_stdnetprofit($A1383,YEAR($B$1)+1,$B$1,180)</f>
        <v>331051149</v>
      </c>
      <c r="AB1383">
        <f>[1]!s_west_mediannetprofit($A1383,YEAR($B$1)+1,$B$1,180)</f>
        <v>1752500000</v>
      </c>
      <c r="AC1383">
        <f>[1]!s_west_maxnetprofit($A1383,YEAR($B$1)+1,$B$1,180)</f>
        <v>2093000000</v>
      </c>
      <c r="AD1383">
        <f>[1]!s_west_minnetprofit($A1383,YEAR($B$1)+1,$B$1,180)</f>
        <v>984009737</v>
      </c>
      <c r="AE1383">
        <f>[1]!s_west_avgroe($A1383,YEAR($B$1),$B$1,180)</f>
        <v>4.8737998008728001</v>
      </c>
      <c r="AF1383">
        <f>IFERROR([1]!s_info_indexweight($A1383,$B$1,"000016.SH"),"")</f>
        <v>0</v>
      </c>
      <c r="AG1383">
        <f>IFERROR([1]!s_info_indexweight($A1383,$B$1,"000300.SH"),"")</f>
        <v>0</v>
      </c>
      <c r="AH1383">
        <f>IFERROR([1]!s_info_indexweight($A1383,$B$1,"000905.SH"),"")</f>
        <v>8.4000000000000005E-2</v>
      </c>
      <c r="AI1383">
        <f>IFERROR([1]!s_info_indexweight($A1383,$B$1,"000852.SH"),"")</f>
        <v>0</v>
      </c>
    </row>
    <row r="1384" spans="1:35">
      <c r="A1384" t="s">
        <v>1416</v>
      </c>
      <c r="B1384">
        <f>[1]!s_dq_close($A1384,$B$1,3)</f>
        <v>2.58</v>
      </c>
      <c r="C1384">
        <f>[1]!s_dq_volume($A1384,$B$1)</f>
        <v>65777001</v>
      </c>
      <c r="D1384">
        <f>[1]!s_dq_amount($A1384,$B$1)</f>
        <v>169272549</v>
      </c>
      <c r="E1384">
        <f>[1]!s_dq_turn($A1384,$B$1)</f>
        <v>0.67449866831300798</v>
      </c>
      <c r="F1384">
        <f>[1]!S_VAL_MV($A1384,$B$1)</f>
        <v>34049952015.599998</v>
      </c>
      <c r="G1384">
        <f>[1]!s_val_ev($A1384,$B$1)</f>
        <v>28187760639.425598</v>
      </c>
      <c r="H1384">
        <f>[1]!s_val_ev1($A1384,$B$1)</f>
        <v>124523523126.256</v>
      </c>
      <c r="I1384">
        <f>IFERROR([1]!s_mq_amount($A1384,$B$1),"")</f>
        <v>375733945</v>
      </c>
      <c r="J1384">
        <f>[1]!s_val_pe_ttm($A1384,$B$1)</f>
        <v>22.080156326293899</v>
      </c>
      <c r="K1384">
        <f>[1]!s_val_pb_lf($A1384,$B$1)</f>
        <v>1.09400582313538</v>
      </c>
      <c r="L1384">
        <f>[1]!s_val_dividendyield2($A1384,$B$1)</f>
        <v>1.58914728682171</v>
      </c>
      <c r="M1384">
        <f>[1]!s_val_evtoebitda($A1384,$B$1)</f>
        <v>12.8696162710701</v>
      </c>
      <c r="N1384">
        <f>[1]!s_risk_betar24($A1384,$B$1)</f>
        <v>0.73530000448226895</v>
      </c>
      <c r="O1384">
        <f>[1]!s_profitnotice_changeratio($A1384,$B$1)</f>
        <v>0</v>
      </c>
      <c r="P1384">
        <f>IFERROR([1]!i_pq_pctchange($A1384,TEXT(DATE(YEAR($B$1),1,1),"yyyy-mm-dd"),$B$1),"")</f>
        <v>2.3809523809523698</v>
      </c>
      <c r="Q1384">
        <f>[1]!s_west_netprofit($A1384,YEAR($B$1),$B$1,180)</f>
        <v>0</v>
      </c>
      <c r="R1384">
        <f>[1]!s_west_eps($A1384,YEAR($B$1),$B$1,180)</f>
        <v>0</v>
      </c>
      <c r="S1384">
        <f>[1]!s_west_instnum_np($A1384,YEAR($B$1),$B$1,180)</f>
        <v>0</v>
      </c>
      <c r="T1384">
        <f>[1]!s_west_stdnetprofit($A1384,YEAR($B$1),$B$1,180)</f>
        <v>0</v>
      </c>
      <c r="U1384">
        <f>[1]!s_west_mediannetprofit($A1384,YEAR($B$1),$B$1,180)</f>
        <v>0</v>
      </c>
      <c r="V1384">
        <f>[1]!s_west_maxnetprofit($A1384,YEAR($B$1),$B$1,180)</f>
        <v>0</v>
      </c>
      <c r="W1384">
        <f>[1]!s_west_minnetprofit($A1384,YEAR($B$1),$B$1,180)</f>
        <v>0</v>
      </c>
      <c r="X1384">
        <f>[1]!s_west_netprofit($A1384,YEAR($B$1)+1,$B$1,180)</f>
        <v>0</v>
      </c>
      <c r="Y1384">
        <f>[1]!s_west_eps($A1384,YEAR($B$1)+1,$B$1,180)</f>
        <v>0</v>
      </c>
      <c r="Z1384">
        <f>[1]!s_west_instnum_np($A1384,YEAR($B$1)+1,$B$1,180)</f>
        <v>0</v>
      </c>
      <c r="AA1384">
        <f>[1]!s_west_stdnetprofit($A1384,YEAR($B$1)+1,$B$1,180)</f>
        <v>0</v>
      </c>
      <c r="AB1384">
        <f>[1]!s_west_mediannetprofit($A1384,YEAR($B$1)+1,$B$1,180)</f>
        <v>0</v>
      </c>
      <c r="AC1384">
        <f>[1]!s_west_maxnetprofit($A1384,YEAR($B$1)+1,$B$1,180)</f>
        <v>0</v>
      </c>
      <c r="AD1384">
        <f>[1]!s_west_minnetprofit($A1384,YEAR($B$1)+1,$B$1,180)</f>
        <v>0</v>
      </c>
      <c r="AE1384">
        <f>[1]!s_west_avgroe($A1384,YEAR($B$1),$B$1,180)</f>
        <v>0</v>
      </c>
      <c r="AF1384">
        <f>IFERROR([1]!s_info_indexweight($A1384,$B$1,"000016.SH"),"")</f>
        <v>0</v>
      </c>
      <c r="AG1384">
        <f>IFERROR([1]!s_info_indexweight($A1384,$B$1,"000300.SH"),"")</f>
        <v>0</v>
      </c>
      <c r="AH1384">
        <f>IFERROR([1]!s_info_indexweight($A1384,$B$1,"000905.SH"),"")</f>
        <v>9.2999999999999999E-2</v>
      </c>
      <c r="AI1384">
        <f>IFERROR([1]!s_info_indexweight($A1384,$B$1,"000852.SH"),"")</f>
        <v>0</v>
      </c>
    </row>
    <row r="1385" spans="1:35">
      <c r="A1385" t="s">
        <v>1417</v>
      </c>
      <c r="B1385">
        <f>[1]!s_dq_close($A1385,$B$1,3)</f>
        <v>2.86</v>
      </c>
      <c r="C1385">
        <f>[1]!s_dq_volume($A1385,$B$1)</f>
        <v>500517048</v>
      </c>
      <c r="D1385">
        <f>[1]!s_dq_amount($A1385,$B$1)</f>
        <v>1434071373</v>
      </c>
      <c r="E1385">
        <f>[1]!s_dq_turn($A1385,$B$1)</f>
        <v>1.54343720672026</v>
      </c>
      <c r="F1385">
        <f>[1]!S_VAL_MV($A1385,$B$1)</f>
        <v>126526924074.98</v>
      </c>
      <c r="G1385">
        <f>[1]!s_val_ev($A1385,$B$1)</f>
        <v>110189606044.793</v>
      </c>
      <c r="H1385">
        <f>[1]!s_val_ev1($A1385,$B$1)</f>
        <v>453785358044.79303</v>
      </c>
      <c r="I1385">
        <f>IFERROR([1]!s_mq_amount($A1385,$B$1),"")</f>
        <v>3021038385</v>
      </c>
      <c r="J1385">
        <f>[1]!s_val_pe_ttm($A1385,$B$1)</f>
        <v>22.263673782348601</v>
      </c>
      <c r="K1385">
        <f>[1]!s_val_pb_lf($A1385,$B$1)</f>
        <v>1.00532019138336</v>
      </c>
      <c r="L1385">
        <f>[1]!s_val_dividendyield2($A1385,$B$1)</f>
        <v>0.84932387440562995</v>
      </c>
      <c r="M1385">
        <f>[1]!s_val_evtoebitda($A1385,$B$1)</f>
        <v>12.527951009163401</v>
      </c>
      <c r="N1385">
        <f>[1]!s_risk_betar24($A1385,$B$1)</f>
        <v>0.31650000810623202</v>
      </c>
      <c r="O1385">
        <f>[1]!s_profitnotice_changeratio($A1385,$B$1)</f>
        <v>0</v>
      </c>
      <c r="P1385">
        <f>IFERROR([1]!i_pq_pctchange($A1385,TEXT(DATE(YEAR($B$1),1,1),"yyyy-mm-dd"),$B$1),"")</f>
        <v>21.702127659574401</v>
      </c>
      <c r="Q1385">
        <f>[1]!s_west_netprofit($A1385,YEAR($B$1),$B$1,180)</f>
        <v>6849665556</v>
      </c>
      <c r="R1385">
        <f>[1]!s_west_eps($A1385,YEAR($B$1),$B$1,180)</f>
        <v>0.15479999780654899</v>
      </c>
      <c r="S1385">
        <f>[1]!s_west_instnum_np($A1385,YEAR($B$1),$B$1,180)</f>
        <v>9</v>
      </c>
      <c r="T1385">
        <f>[1]!s_west_stdnetprofit($A1385,YEAR($B$1),$B$1,180)</f>
        <v>1030925164</v>
      </c>
      <c r="U1385">
        <f>[1]!s_west_mediannetprofit($A1385,YEAR($B$1),$B$1,180)</f>
        <v>6446000000</v>
      </c>
      <c r="V1385">
        <f>[1]!s_west_maxnetprofit($A1385,YEAR($B$1),$B$1,180)</f>
        <v>9410020000</v>
      </c>
      <c r="W1385">
        <f>[1]!s_west_minnetprofit($A1385,YEAR($B$1),$B$1,180)</f>
        <v>6088000000</v>
      </c>
      <c r="X1385">
        <f>[1]!s_west_netprofit($A1385,YEAR($B$1)+1,$B$1,180)</f>
        <v>7407693333</v>
      </c>
      <c r="Y1385">
        <f>[1]!s_west_eps($A1385,YEAR($B$1)+1,$B$1,180)</f>
        <v>0.167400002479553</v>
      </c>
      <c r="Z1385">
        <f>[1]!s_west_instnum_np($A1385,YEAR($B$1)+1,$B$1,180)</f>
        <v>9</v>
      </c>
      <c r="AA1385">
        <f>[1]!s_west_stdnetprofit($A1385,YEAR($B$1)+1,$B$1,180)</f>
        <v>1131354454</v>
      </c>
      <c r="AB1385">
        <f>[1]!s_west_mediannetprofit($A1385,YEAR($B$1)+1,$B$1,180)</f>
        <v>7126000000</v>
      </c>
      <c r="AC1385">
        <f>[1]!s_west_maxnetprofit($A1385,YEAR($B$1)+1,$B$1,180)</f>
        <v>10172460000</v>
      </c>
      <c r="AD1385">
        <f>[1]!s_west_minnetprofit($A1385,YEAR($B$1)+1,$B$1,180)</f>
        <v>6411000000</v>
      </c>
      <c r="AE1385">
        <f>[1]!s_west_avgroe($A1385,YEAR($B$1),$B$1,180)</f>
        <v>5.3133001327514604</v>
      </c>
      <c r="AF1385">
        <f>IFERROR([1]!s_info_indexweight($A1385,$B$1,"000016.SH"),"")</f>
        <v>0</v>
      </c>
      <c r="AG1385">
        <f>IFERROR([1]!s_info_indexweight($A1385,$B$1,"000300.SH"),"")</f>
        <v>0.15390000000000001</v>
      </c>
      <c r="AH1385">
        <f>IFERROR([1]!s_info_indexweight($A1385,$B$1,"000905.SH"),"")</f>
        <v>0</v>
      </c>
      <c r="AI1385">
        <f>IFERROR([1]!s_info_indexweight($A1385,$B$1,"000852.SH"),"")</f>
        <v>0</v>
      </c>
    </row>
    <row r="1386" spans="1:35">
      <c r="A1386" t="s">
        <v>1418</v>
      </c>
      <c r="B1386">
        <f>[1]!s_dq_close($A1386,$B$1,3)</f>
        <v>408.74</v>
      </c>
      <c r="C1386">
        <f>[1]!s_dq_volume($A1386,$B$1)</f>
        <v>19754083</v>
      </c>
      <c r="D1386">
        <f>[1]!s_dq_amount($A1386,$B$1)</f>
        <v>7838952148</v>
      </c>
      <c r="E1386">
        <f>[1]!s_dq_turn($A1386,$B$1)</f>
        <v>4.8614866773306504</v>
      </c>
      <c r="F1386">
        <f>[1]!S_VAL_MV($A1386,$B$1)</f>
        <v>338397933843.91998</v>
      </c>
      <c r="G1386">
        <f>[1]!s_val_ev($A1386,$B$1)</f>
        <v>251467211838.95099</v>
      </c>
      <c r="H1386">
        <f>[1]!s_val_ev1($A1386,$B$1)</f>
        <v>260394611482.95099</v>
      </c>
      <c r="I1386">
        <f>IFERROR([1]!s_mq_amount($A1386,$B$1),"")</f>
        <v>14823936875</v>
      </c>
      <c r="J1386">
        <f>[1]!s_val_pe_ttm($A1386,$B$1)</f>
        <v>292.43518066406199</v>
      </c>
      <c r="K1386">
        <f>[1]!s_val_pb_lf($A1386,$B$1)</f>
        <v>23.777339935302699</v>
      </c>
      <c r="L1386">
        <f>[1]!s_val_dividendyield2($A1386,$B$1)</f>
        <v>6.5567353329745101E-2</v>
      </c>
      <c r="M1386">
        <f>[1]!s_val_evtoebitda($A1386,$B$1)</f>
        <v>100.505600092886</v>
      </c>
      <c r="N1386">
        <f>[1]!s_risk_betar24($A1386,$B$1)</f>
        <v>1.19649994373322</v>
      </c>
      <c r="O1386">
        <f>[1]!s_profitnotice_changeratio($A1386,$B$1)</f>
        <v>0</v>
      </c>
      <c r="P1386">
        <f>IFERROR([1]!i_pq_pctchange($A1386,TEXT(DATE(YEAR($B$1),1,1),"yyyy-mm-dd"),$B$1),"")</f>
        <v>251.27191474733601</v>
      </c>
      <c r="Q1386">
        <f>[1]!s_west_netprofit($A1386,YEAR($B$1),$B$1,180)</f>
        <v>5943212222</v>
      </c>
      <c r="R1386">
        <f>[1]!s_west_eps($A1386,YEAR($B$1),$B$1,180)</f>
        <v>7.1781997680664098</v>
      </c>
      <c r="S1386">
        <f>[1]!s_west_instnum_np($A1386,YEAR($B$1),$B$1,180)</f>
        <v>9</v>
      </c>
      <c r="T1386">
        <f>[1]!s_west_stdnetprofit($A1386,YEAR($B$1),$B$1,180)</f>
        <v>2265075829</v>
      </c>
      <c r="U1386">
        <f>[1]!s_west_mediannetprofit($A1386,YEAR($B$1),$B$1,180)</f>
        <v>5298000000</v>
      </c>
      <c r="V1386">
        <f>[1]!s_west_maxnetprofit($A1386,YEAR($B$1),$B$1,180)</f>
        <v>10069000000</v>
      </c>
      <c r="W1386">
        <f>[1]!s_west_minnetprofit($A1386,YEAR($B$1),$B$1,180)</f>
        <v>3178000000</v>
      </c>
      <c r="X1386">
        <f>[1]!s_west_netprofit($A1386,YEAR($B$1)+1,$B$1,180)</f>
        <v>8553070000</v>
      </c>
      <c r="Y1386">
        <f>[1]!s_west_eps($A1386,YEAR($B$1)+1,$B$1,180)</f>
        <v>10.330400466918899</v>
      </c>
      <c r="Z1386">
        <f>[1]!s_west_instnum_np($A1386,YEAR($B$1)+1,$B$1,180)</f>
        <v>9</v>
      </c>
      <c r="AA1386">
        <f>[1]!s_west_stdnetprofit($A1386,YEAR($B$1)+1,$B$1,180)</f>
        <v>2810057598</v>
      </c>
      <c r="AB1386">
        <f>[1]!s_west_mediannetprofit($A1386,YEAR($B$1)+1,$B$1,180)</f>
        <v>8153000000</v>
      </c>
      <c r="AC1386">
        <f>[1]!s_west_maxnetprofit($A1386,YEAR($B$1)+1,$B$1,180)</f>
        <v>13626000000</v>
      </c>
      <c r="AD1386">
        <f>[1]!s_west_minnetprofit($A1386,YEAR($B$1)+1,$B$1,180)</f>
        <v>3720000000</v>
      </c>
      <c r="AE1386">
        <f>[1]!s_west_avgroe($A1386,YEAR($B$1),$B$1,180)</f>
        <v>32.132900238037102</v>
      </c>
      <c r="AF1386">
        <f>IFERROR([1]!s_info_indexweight($A1386,$B$1,"000016.SH"),"")</f>
        <v>0</v>
      </c>
      <c r="AG1386">
        <f>IFERROR([1]!s_info_indexweight($A1386,$B$1,"000300.SH"),"")</f>
        <v>0</v>
      </c>
      <c r="AH1386">
        <f>IFERROR([1]!s_info_indexweight($A1386,$B$1,"000905.SH"),"")</f>
        <v>0</v>
      </c>
      <c r="AI1386">
        <f>IFERROR([1]!s_info_indexweight($A1386,$B$1,"000852.SH"),"")</f>
        <v>0.52900000000000003</v>
      </c>
    </row>
    <row r="1387" spans="1:35">
      <c r="A1387" t="s">
        <v>1419</v>
      </c>
      <c r="B1387">
        <f>[1]!s_dq_close($A1387,$B$1,3)</f>
        <v>15.49</v>
      </c>
      <c r="C1387">
        <f>[1]!s_dq_volume($A1387,$B$1)</f>
        <v>95503529</v>
      </c>
      <c r="D1387">
        <f>[1]!s_dq_amount($A1387,$B$1)</f>
        <v>1461470401</v>
      </c>
      <c r="E1387">
        <f>[1]!s_dq_turn($A1387,$B$1)</f>
        <v>1.1827738387320199</v>
      </c>
      <c r="F1387">
        <f>[1]!S_VAL_MV($A1387,$B$1)</f>
        <v>125074601395.98</v>
      </c>
      <c r="G1387">
        <f>[1]!s_val_ev($A1387,$B$1)</f>
        <v>125074601395.98</v>
      </c>
      <c r="H1387">
        <f>[1]!s_val_ev1($A1387,$B$1)</f>
        <v>153659857427.87</v>
      </c>
      <c r="I1387">
        <f>IFERROR([1]!s_mq_amount($A1387,$B$1),"")</f>
        <v>3398279154</v>
      </c>
      <c r="J1387">
        <f>[1]!s_val_pe_ttm($A1387,$B$1)</f>
        <v>15.812074661254901</v>
      </c>
      <c r="K1387">
        <f>[1]!s_val_pb_lf($A1387,$B$1)</f>
        <v>2.7756583690643302</v>
      </c>
      <c r="L1387">
        <f>[1]!s_val_dividendyield2($A1387,$B$1)</f>
        <v>1.45900581020013</v>
      </c>
      <c r="M1387">
        <f>[1]!s_val_evtoebitda($A1387,$B$1)</f>
        <v>12.668011913839001</v>
      </c>
      <c r="N1387">
        <f>[1]!s_risk_betar24($A1387,$B$1)</f>
        <v>0.69789999723434404</v>
      </c>
      <c r="O1387">
        <f>[1]!s_profitnotice_changeratio($A1387,$B$1)</f>
        <v>0</v>
      </c>
      <c r="P1387">
        <f>IFERROR([1]!i_pq_pctchange($A1387,TEXT(DATE(YEAR($B$1),1,1),"yyyy-mm-dd"),$B$1),"")</f>
        <v>72.4944320712695</v>
      </c>
      <c r="Q1387">
        <f>[1]!s_west_netprofit($A1387,YEAR($B$1),$B$1,180)</f>
        <v>13701995000</v>
      </c>
      <c r="R1387">
        <f>[1]!s_west_eps($A1387,YEAR($B$1),$B$1,180)</f>
        <v>1.69690001010895</v>
      </c>
      <c r="S1387">
        <f>[1]!s_west_instnum_np($A1387,YEAR($B$1),$B$1,180)</f>
        <v>16</v>
      </c>
      <c r="T1387">
        <f>[1]!s_west_stdnetprofit($A1387,YEAR($B$1),$B$1,180)</f>
        <v>2460611697</v>
      </c>
      <c r="U1387">
        <f>[1]!s_west_mediannetprofit($A1387,YEAR($B$1),$B$1,180)</f>
        <v>13828000000</v>
      </c>
      <c r="V1387">
        <f>[1]!s_west_maxnetprofit($A1387,YEAR($B$1),$B$1,180)</f>
        <v>20292000000</v>
      </c>
      <c r="W1387">
        <f>[1]!s_west_minnetprofit($A1387,YEAR($B$1),$B$1,180)</f>
        <v>9662000000</v>
      </c>
      <c r="X1387">
        <f>[1]!s_west_netprofit($A1387,YEAR($B$1)+1,$B$1,180)</f>
        <v>13657923750</v>
      </c>
      <c r="Y1387">
        <f>[1]!s_west_eps($A1387,YEAR($B$1)+1,$B$1,180)</f>
        <v>1.69149994850159</v>
      </c>
      <c r="Z1387">
        <f>[1]!s_west_instnum_np($A1387,YEAR($B$1)+1,$B$1,180)</f>
        <v>16</v>
      </c>
      <c r="AA1387">
        <f>[1]!s_west_stdnetprofit($A1387,YEAR($B$1)+1,$B$1,180)</f>
        <v>2815222437</v>
      </c>
      <c r="AB1387">
        <f>[1]!s_west_mediannetprofit($A1387,YEAR($B$1)+1,$B$1,180)</f>
        <v>14175500000</v>
      </c>
      <c r="AC1387">
        <f>[1]!s_west_maxnetprofit($A1387,YEAR($B$1)+1,$B$1,180)</f>
        <v>17345000000</v>
      </c>
      <c r="AD1387">
        <f>[1]!s_west_minnetprofit($A1387,YEAR($B$1)+1,$B$1,180)</f>
        <v>7739000000</v>
      </c>
      <c r="AE1387">
        <f>[1]!s_west_avgroe($A1387,YEAR($B$1),$B$1,180)</f>
        <v>26.418699264526399</v>
      </c>
      <c r="AF1387">
        <f>IFERROR([1]!s_info_indexweight($A1387,$B$1,"000016.SH"),"")</f>
        <v>0</v>
      </c>
      <c r="AG1387">
        <f>IFERROR([1]!s_info_indexweight($A1387,$B$1,"000300.SH"),"")</f>
        <v>0.18959999999999999</v>
      </c>
      <c r="AH1387">
        <f>IFERROR([1]!s_info_indexweight($A1387,$B$1,"000905.SH"),"")</f>
        <v>0</v>
      </c>
      <c r="AI1387">
        <f>IFERROR([1]!s_info_indexweight($A1387,$B$1,"000852.SH"),"")</f>
        <v>0</v>
      </c>
    </row>
    <row r="1388" spans="1:35">
      <c r="A1388" t="s">
        <v>1420</v>
      </c>
      <c r="B1388">
        <f>[1]!s_dq_close($A1388,$B$1,3)</f>
        <v>28.99</v>
      </c>
      <c r="C1388">
        <f>[1]!s_dq_volume($A1388,$B$1)</f>
        <v>29249826</v>
      </c>
      <c r="D1388">
        <f>[1]!s_dq_amount($A1388,$B$1)</f>
        <v>841867237</v>
      </c>
      <c r="E1388">
        <f>[1]!s_dq_turn($A1388,$B$1)</f>
        <v>1.36110973804956</v>
      </c>
      <c r="F1388">
        <f>[1]!S_VAL_MV($A1388,$B$1)</f>
        <v>62298610614.239998</v>
      </c>
      <c r="G1388">
        <f>[1]!s_val_ev($A1388,$B$1)</f>
        <v>62298610614.239998</v>
      </c>
      <c r="H1388">
        <f>[1]!s_val_ev1($A1388,$B$1)</f>
        <v>112355254611.28999</v>
      </c>
      <c r="I1388">
        <f>IFERROR([1]!s_mq_amount($A1388,$B$1),"")</f>
        <v>1577077776</v>
      </c>
      <c r="J1388">
        <f>[1]!s_val_pe_ttm($A1388,$B$1)</f>
        <v>13.528021812439</v>
      </c>
      <c r="K1388">
        <f>[1]!s_val_pb_lf($A1388,$B$1)</f>
        <v>1.3693776130676301</v>
      </c>
      <c r="L1388">
        <f>[1]!s_val_dividendyield2($A1388,$B$1)</f>
        <v>2.0649701059399699</v>
      </c>
      <c r="M1388">
        <f>[1]!s_val_evtoebitda($A1388,$B$1)</f>
        <v>8.1497602478212006</v>
      </c>
      <c r="N1388">
        <f>[1]!s_risk_betar24($A1388,$B$1)</f>
        <v>1.53989994525909</v>
      </c>
      <c r="O1388">
        <f>[1]!s_profitnotice_changeratio($A1388,$B$1)</f>
        <v>0</v>
      </c>
      <c r="P1388">
        <f>IFERROR([1]!i_pq_pctchange($A1388,TEXT(DATE(YEAR($B$1),1,1),"yyyy-mm-dd"),$B$1),"")</f>
        <v>3.9440659734671701</v>
      </c>
      <c r="Q1388">
        <f>[1]!s_west_netprofit($A1388,YEAR($B$1),$B$1,180)</f>
        <v>5416200000</v>
      </c>
      <c r="R1388">
        <f>[1]!s_west_eps($A1388,YEAR($B$1),$B$1,180)</f>
        <v>2.5204000473022501</v>
      </c>
      <c r="S1388">
        <f>[1]!s_west_instnum_np($A1388,YEAR($B$1),$B$1,180)</f>
        <v>5</v>
      </c>
      <c r="T1388">
        <f>[1]!s_west_stdnetprofit($A1388,YEAR($B$1),$B$1,180)</f>
        <v>286943723</v>
      </c>
      <c r="U1388">
        <f>[1]!s_west_mediannetprofit($A1388,YEAR($B$1),$B$1,180)</f>
        <v>5255000000</v>
      </c>
      <c r="V1388">
        <f>[1]!s_west_maxnetprofit($A1388,YEAR($B$1),$B$1,180)</f>
        <v>5766000000</v>
      </c>
      <c r="W1388">
        <f>[1]!s_west_minnetprofit($A1388,YEAR($B$1),$B$1,180)</f>
        <v>5142000000</v>
      </c>
      <c r="X1388">
        <f>[1]!s_west_netprofit($A1388,YEAR($B$1)+1,$B$1,180)</f>
        <v>6326600000</v>
      </c>
      <c r="Y1388">
        <f>[1]!s_west_eps($A1388,YEAR($B$1)+1,$B$1,180)</f>
        <v>2.9440000057220499</v>
      </c>
      <c r="Z1388">
        <f>[1]!s_west_instnum_np($A1388,YEAR($B$1)+1,$B$1,180)</f>
        <v>5</v>
      </c>
      <c r="AA1388">
        <f>[1]!s_west_stdnetprofit($A1388,YEAR($B$1)+1,$B$1,180)</f>
        <v>478089218</v>
      </c>
      <c r="AB1388">
        <f>[1]!s_west_mediannetprofit($A1388,YEAR($B$1)+1,$B$1,180)</f>
        <v>6201000000</v>
      </c>
      <c r="AC1388">
        <f>[1]!s_west_maxnetprofit($A1388,YEAR($B$1)+1,$B$1,180)</f>
        <v>7075000000</v>
      </c>
      <c r="AD1388">
        <f>[1]!s_west_minnetprofit($A1388,YEAR($B$1)+1,$B$1,180)</f>
        <v>5810000000</v>
      </c>
      <c r="AE1388">
        <f>[1]!s_west_avgroe($A1388,YEAR($B$1),$B$1,180)</f>
        <v>11.0900001525879</v>
      </c>
      <c r="AF1388">
        <f>IFERROR([1]!s_info_indexweight($A1388,$B$1,"000016.SH"),"")</f>
        <v>0</v>
      </c>
      <c r="AG1388">
        <f>IFERROR([1]!s_info_indexweight($A1388,$B$1,"000300.SH"),"")</f>
        <v>0.1195</v>
      </c>
      <c r="AH1388">
        <f>IFERROR([1]!s_info_indexweight($A1388,$B$1,"000905.SH"),"")</f>
        <v>0</v>
      </c>
      <c r="AI1388">
        <f>IFERROR([1]!s_info_indexweight($A1388,$B$1,"000852.SH"),"")</f>
        <v>0</v>
      </c>
    </row>
    <row r="1389" spans="1:35">
      <c r="A1389" t="s">
        <v>1421</v>
      </c>
      <c r="B1389">
        <f>[1]!s_dq_close($A1389,$B$1,3)</f>
        <v>9.3800000000000008</v>
      </c>
      <c r="C1389">
        <f>[1]!s_dq_volume($A1389,$B$1)</f>
        <v>25131504</v>
      </c>
      <c r="D1389">
        <f>[1]!s_dq_amount($A1389,$B$1)</f>
        <v>235714142</v>
      </c>
      <c r="E1389">
        <f>[1]!s_dq_turn($A1389,$B$1)</f>
        <v>0.549467017962886</v>
      </c>
      <c r="F1389">
        <f>[1]!S_VAL_MV($A1389,$B$1)</f>
        <v>42902212473.82</v>
      </c>
      <c r="G1389">
        <f>[1]!s_val_ev($A1389,$B$1)</f>
        <v>42902212473.82</v>
      </c>
      <c r="H1389">
        <f>[1]!s_val_ev1($A1389,$B$1)</f>
        <v>108103497488.28</v>
      </c>
      <c r="I1389">
        <f>IFERROR([1]!s_mq_amount($A1389,$B$1),"")</f>
        <v>457361986</v>
      </c>
      <c r="J1389">
        <f>[1]!s_val_pe_ttm($A1389,$B$1)</f>
        <v>16.450244903564499</v>
      </c>
      <c r="K1389">
        <f>[1]!s_val_pb_lf($A1389,$B$1)</f>
        <v>1.13804495334625</v>
      </c>
      <c r="L1389">
        <f>[1]!s_val_dividendyield2($A1389,$B$1)</f>
        <v>1.7969995302700399</v>
      </c>
      <c r="M1389">
        <f>[1]!s_val_evtoebitda($A1389,$B$1)</f>
        <v>0</v>
      </c>
      <c r="N1389">
        <f>[1]!s_risk_betar24($A1389,$B$1)</f>
        <v>1.45000004768372</v>
      </c>
      <c r="O1389">
        <f>[1]!s_profitnotice_changeratio($A1389,$B$1)</f>
        <v>0</v>
      </c>
      <c r="P1389">
        <f>IFERROR([1]!i_pq_pctchange($A1389,TEXT(DATE(YEAR($B$1),1,1),"yyyy-mm-dd"),$B$1),"")</f>
        <v>-12.654428502450401</v>
      </c>
      <c r="Q1389">
        <f>[1]!s_west_netprofit($A1389,YEAR($B$1),$B$1,180)</f>
        <v>2845000000</v>
      </c>
      <c r="R1389">
        <f>[1]!s_west_eps($A1389,YEAR($B$1),$B$1,180)</f>
        <v>0.62199997901916504</v>
      </c>
      <c r="S1389">
        <f>[1]!s_west_instnum_np($A1389,YEAR($B$1),$B$1,180)</f>
        <v>2</v>
      </c>
      <c r="T1389">
        <f>[1]!s_west_stdnetprofit($A1389,YEAR($B$1),$B$1,180)</f>
        <v>145663997</v>
      </c>
      <c r="U1389">
        <f>[1]!s_west_mediannetprofit($A1389,YEAR($B$1),$B$1,180)</f>
        <v>2845000000</v>
      </c>
      <c r="V1389">
        <f>[1]!s_west_maxnetprofit($A1389,YEAR($B$1),$B$1,180)</f>
        <v>2948000000</v>
      </c>
      <c r="W1389">
        <f>[1]!s_west_minnetprofit($A1389,YEAR($B$1),$B$1,180)</f>
        <v>2742000000</v>
      </c>
      <c r="X1389">
        <f>[1]!s_west_netprofit($A1389,YEAR($B$1)+1,$B$1,180)</f>
        <v>3017000000</v>
      </c>
      <c r="Y1389">
        <f>[1]!s_west_eps($A1389,YEAR($B$1)+1,$B$1,180)</f>
        <v>0.65960001945495605</v>
      </c>
      <c r="Z1389">
        <f>[1]!s_west_instnum_np($A1389,YEAR($B$1)+1,$B$1,180)</f>
        <v>2</v>
      </c>
      <c r="AA1389">
        <f>[1]!s_west_stdnetprofit($A1389,YEAR($B$1)+1,$B$1,180)</f>
        <v>158391919</v>
      </c>
      <c r="AB1389">
        <f>[1]!s_west_mediannetprofit($A1389,YEAR($B$1)+1,$B$1,180)</f>
        <v>3017000000</v>
      </c>
      <c r="AC1389">
        <f>[1]!s_west_maxnetprofit($A1389,YEAR($B$1)+1,$B$1,180)</f>
        <v>3129000000</v>
      </c>
      <c r="AD1389">
        <f>[1]!s_west_minnetprofit($A1389,YEAR($B$1)+1,$B$1,180)</f>
        <v>2905000000</v>
      </c>
      <c r="AE1389">
        <f>[1]!s_west_avgroe($A1389,YEAR($B$1),$B$1,180)</f>
        <v>7.4949998855590803</v>
      </c>
      <c r="AF1389">
        <f>IFERROR([1]!s_info_indexweight($A1389,$B$1,"000016.SH"),"")</f>
        <v>0</v>
      </c>
      <c r="AG1389">
        <f>IFERROR([1]!s_info_indexweight($A1389,$B$1,"000300.SH"),"")</f>
        <v>9.7699999999999995E-2</v>
      </c>
      <c r="AH1389">
        <f>IFERROR([1]!s_info_indexweight($A1389,$B$1,"000905.SH"),"")</f>
        <v>0</v>
      </c>
      <c r="AI1389">
        <f>IFERROR([1]!s_info_indexweight($A1389,$B$1,"000852.SH"),"")</f>
        <v>0</v>
      </c>
    </row>
    <row r="1390" spans="1:35">
      <c r="A1390" t="s">
        <v>1422</v>
      </c>
      <c r="B1390">
        <f>[1]!s_dq_close($A1390,$B$1,3)</f>
        <v>1.61</v>
      </c>
      <c r="C1390">
        <f>[1]!s_dq_volume($A1390,$B$1)</f>
        <v>68823277</v>
      </c>
      <c r="D1390">
        <f>[1]!s_dq_amount($A1390,$B$1)</f>
        <v>110770837</v>
      </c>
      <c r="E1390">
        <f>[1]!s_dq_turn($A1390,$B$1)</f>
        <v>0.37377442880119499</v>
      </c>
      <c r="F1390">
        <f>[1]!S_VAL_MV($A1390,$B$1)</f>
        <v>37950545212.93</v>
      </c>
      <c r="G1390">
        <f>[1]!s_val_ev($A1390,$B$1)</f>
        <v>33370035642.7323</v>
      </c>
      <c r="H1390">
        <f>[1]!s_val_ev1($A1390,$B$1)</f>
        <v>43424338126.542297</v>
      </c>
      <c r="I1390">
        <f>IFERROR([1]!s_mq_amount($A1390,$B$1),"")</f>
        <v>246946006</v>
      </c>
      <c r="J1390">
        <f>[1]!s_val_pe_ttm($A1390,$B$1)</f>
        <v>25.9625034332275</v>
      </c>
      <c r="K1390">
        <f>[1]!s_val_pb_lf($A1390,$B$1)</f>
        <v>0.93209862709045399</v>
      </c>
      <c r="L1390">
        <f>[1]!s_val_dividendyield2($A1390,$B$1)</f>
        <v>1.4902777741708499</v>
      </c>
      <c r="M1390">
        <f>[1]!s_val_evtoebitda($A1390,$B$1)</f>
        <v>7.2485941585943099</v>
      </c>
      <c r="N1390">
        <f>[1]!s_risk_betar24($A1390,$B$1)</f>
        <v>1.0863000154495199</v>
      </c>
      <c r="O1390">
        <f>[1]!s_profitnotice_changeratio($A1390,$B$1)</f>
        <v>0</v>
      </c>
      <c r="P1390">
        <f>IFERROR([1]!i_pq_pctchange($A1390,TEXT(DATE(YEAR($B$1),1,1),"yyyy-mm-dd"),$B$1),"")</f>
        <v>0.62500000000000899</v>
      </c>
      <c r="Q1390">
        <f>[1]!s_west_netprofit($A1390,YEAR($B$1),$B$1,180)</f>
        <v>1406000000</v>
      </c>
      <c r="R1390">
        <f>[1]!s_west_eps($A1390,YEAR($B$1),$B$1,180)</f>
        <v>5.9599999338388401E-2</v>
      </c>
      <c r="S1390">
        <f>[1]!s_west_instnum_np($A1390,YEAR($B$1),$B$1,180)</f>
        <v>1</v>
      </c>
      <c r="T1390">
        <f>[1]!s_west_stdnetprofit($A1390,YEAR($B$1),$B$1,180)</f>
        <v>0</v>
      </c>
      <c r="U1390">
        <f>[1]!s_west_mediannetprofit($A1390,YEAR($B$1),$B$1,180)</f>
        <v>1406000000</v>
      </c>
      <c r="V1390">
        <f>[1]!s_west_maxnetprofit($A1390,YEAR($B$1),$B$1,180)</f>
        <v>1406000000</v>
      </c>
      <c r="W1390">
        <f>[1]!s_west_minnetprofit($A1390,YEAR($B$1),$B$1,180)</f>
        <v>1406000000</v>
      </c>
      <c r="X1390">
        <f>[1]!s_west_netprofit($A1390,YEAR($B$1)+1,$B$1,180)</f>
        <v>1493000000</v>
      </c>
      <c r="Y1390">
        <f>[1]!s_west_eps($A1390,YEAR($B$1)+1,$B$1,180)</f>
        <v>6.3299998641014099E-2</v>
      </c>
      <c r="Z1390">
        <f>[1]!s_west_instnum_np($A1390,YEAR($B$1)+1,$B$1,180)</f>
        <v>1</v>
      </c>
      <c r="AA1390">
        <f>[1]!s_west_stdnetprofit($A1390,YEAR($B$1)+1,$B$1,180)</f>
        <v>0</v>
      </c>
      <c r="AB1390">
        <f>[1]!s_west_mediannetprofit($A1390,YEAR($B$1)+1,$B$1,180)</f>
        <v>1493000000</v>
      </c>
      <c r="AC1390">
        <f>[1]!s_west_maxnetprofit($A1390,YEAR($B$1)+1,$B$1,180)</f>
        <v>1493000000</v>
      </c>
      <c r="AD1390">
        <f>[1]!s_west_minnetprofit($A1390,YEAR($B$1)+1,$B$1,180)</f>
        <v>1493000000</v>
      </c>
      <c r="AE1390">
        <f>[1]!s_west_avgroe($A1390,YEAR($B$1),$B$1,180)</f>
        <v>3.5</v>
      </c>
      <c r="AF1390">
        <f>IFERROR([1]!s_info_indexweight($A1390,$B$1,"000016.SH"),"")</f>
        <v>0</v>
      </c>
      <c r="AG1390">
        <f>IFERROR([1]!s_info_indexweight($A1390,$B$1,"000300.SH"),"")</f>
        <v>0</v>
      </c>
      <c r="AH1390">
        <f>IFERROR([1]!s_info_indexweight($A1390,$B$1,"000905.SH"),"")</f>
        <v>0.113</v>
      </c>
      <c r="AI1390">
        <f>IFERROR([1]!s_info_indexweight($A1390,$B$1,"000852.SH"),"")</f>
        <v>0</v>
      </c>
    </row>
    <row r="1391" spans="1:35">
      <c r="A1391" t="s">
        <v>1423</v>
      </c>
      <c r="B1391">
        <f>[1]!s_dq_close($A1391,$B$1,3)</f>
        <v>12.38</v>
      </c>
      <c r="C1391">
        <f>[1]!s_dq_volume($A1391,$B$1)</f>
        <v>42273374</v>
      </c>
      <c r="D1391">
        <f>[1]!s_dq_amount($A1391,$B$1)</f>
        <v>519863530</v>
      </c>
      <c r="E1391">
        <f>[1]!s_dq_turn($A1391,$B$1)</f>
        <v>0.58361088922678594</v>
      </c>
      <c r="F1391">
        <f>[1]!S_VAL_MV($A1391,$B$1)</f>
        <v>135367899929.28</v>
      </c>
      <c r="G1391">
        <f>[1]!s_val_ev($A1391,$B$1)</f>
        <v>115169507692.218</v>
      </c>
      <c r="H1391">
        <f>[1]!s_val_ev1($A1391,$B$1)</f>
        <v>403061329672.86798</v>
      </c>
      <c r="I1391">
        <f>IFERROR([1]!s_mq_amount($A1391,$B$1),"")</f>
        <v>1004068183</v>
      </c>
      <c r="J1391">
        <f>[1]!s_val_pe_ttm($A1391,$B$1)</f>
        <v>10.555758476257299</v>
      </c>
      <c r="K1391">
        <f>[1]!s_val_pb_lf($A1391,$B$1)</f>
        <v>1.11680459976196</v>
      </c>
      <c r="L1391">
        <f>[1]!s_val_dividendyield2($A1391,$B$1)</f>
        <v>2.59289176090468</v>
      </c>
      <c r="M1391">
        <f>[1]!s_val_evtoebitda($A1391,$B$1)</f>
        <v>0</v>
      </c>
      <c r="N1391">
        <f>[1]!s_risk_betar24($A1391,$B$1)</f>
        <v>1.80830001831055</v>
      </c>
      <c r="O1391">
        <f>[1]!s_profitnotice_changeratio($A1391,$B$1)</f>
        <v>0</v>
      </c>
      <c r="P1391">
        <f>IFERROR([1]!i_pq_pctchange($A1391,TEXT(DATE(YEAR($B$1),1,1),"yyyy-mm-dd"),$B$1),"")</f>
        <v>-21.246819338422402</v>
      </c>
      <c r="Q1391">
        <f>[1]!s_west_netprofit($A1391,YEAR($B$1),$B$1,180)</f>
        <v>14356333333</v>
      </c>
      <c r="R1391">
        <f>[1]!s_west_eps($A1391,YEAR($B$1),$B$1,180)</f>
        <v>1.31299996376038</v>
      </c>
      <c r="S1391">
        <f>[1]!s_west_instnum_np($A1391,YEAR($B$1),$B$1,180)</f>
        <v>6</v>
      </c>
      <c r="T1391">
        <f>[1]!s_west_stdnetprofit($A1391,YEAR($B$1),$B$1,180)</f>
        <v>602405069</v>
      </c>
      <c r="U1391">
        <f>[1]!s_west_mediannetprofit($A1391,YEAR($B$1),$B$1,180)</f>
        <v>14148000000</v>
      </c>
      <c r="V1391">
        <f>[1]!s_west_maxnetprofit($A1391,YEAR($B$1),$B$1,180)</f>
        <v>15183000000</v>
      </c>
      <c r="W1391">
        <f>[1]!s_west_minnetprofit($A1391,YEAR($B$1),$B$1,180)</f>
        <v>13798000000</v>
      </c>
      <c r="X1391">
        <f>[1]!s_west_netprofit($A1391,YEAR($B$1)+1,$B$1,180)</f>
        <v>15930500000</v>
      </c>
      <c r="Y1391">
        <f>[1]!s_west_eps($A1391,YEAR($B$1)+1,$B$1,180)</f>
        <v>1.4569000005721999</v>
      </c>
      <c r="Z1391">
        <f>[1]!s_west_instnum_np($A1391,YEAR($B$1)+1,$B$1,180)</f>
        <v>6</v>
      </c>
      <c r="AA1391">
        <f>[1]!s_west_stdnetprofit($A1391,YEAR($B$1)+1,$B$1,180)</f>
        <v>879948578</v>
      </c>
      <c r="AB1391">
        <f>[1]!s_west_mediannetprofit($A1391,YEAR($B$1)+1,$B$1,180)</f>
        <v>15603000000</v>
      </c>
      <c r="AC1391">
        <f>[1]!s_west_maxnetprofit($A1391,YEAR($B$1)+1,$B$1,180)</f>
        <v>17579000000</v>
      </c>
      <c r="AD1391">
        <f>[1]!s_west_minnetprofit($A1391,YEAR($B$1)+1,$B$1,180)</f>
        <v>15232000000</v>
      </c>
      <c r="AE1391">
        <f>[1]!s_west_avgroe($A1391,YEAR($B$1),$B$1,180)</f>
        <v>9.7349996566772496</v>
      </c>
      <c r="AF1391">
        <f>IFERROR([1]!s_info_indexweight($A1391,$B$1,"000016.SH"),"")</f>
        <v>0</v>
      </c>
      <c r="AG1391">
        <f>IFERROR([1]!s_info_indexweight($A1391,$B$1,"000300.SH"),"")</f>
        <v>0.10150000000000001</v>
      </c>
      <c r="AH1391">
        <f>IFERROR([1]!s_info_indexweight($A1391,$B$1,"000905.SH"),"")</f>
        <v>0</v>
      </c>
      <c r="AI1391">
        <f>IFERROR([1]!s_info_indexweight($A1391,$B$1,"000852.SH"),"")</f>
        <v>0</v>
      </c>
    </row>
    <row r="1392" spans="1:35">
      <c r="A1392" t="s">
        <v>1424</v>
      </c>
      <c r="B1392">
        <f>[1]!s_dq_close($A1392,$B$1,3)</f>
        <v>20.89</v>
      </c>
      <c r="C1392">
        <f>[1]!s_dq_volume($A1392,$B$1)</f>
        <v>4613600</v>
      </c>
      <c r="D1392">
        <f>[1]!s_dq_amount($A1392,$B$1)</f>
        <v>97423454</v>
      </c>
      <c r="E1392">
        <f>[1]!s_dq_turn($A1392,$B$1)</f>
        <v>0.883831417624521</v>
      </c>
      <c r="F1392">
        <f>[1]!S_VAL_MV($A1392,$B$1)</f>
        <v>10904580000</v>
      </c>
      <c r="G1392">
        <f>[1]!s_val_ev($A1392,$B$1)</f>
        <v>10904580000</v>
      </c>
      <c r="H1392">
        <f>[1]!s_val_ev1($A1392,$B$1)</f>
        <v>10913013321.74</v>
      </c>
      <c r="I1392">
        <f>IFERROR([1]!s_mq_amount($A1392,$B$1),"")</f>
        <v>209269863</v>
      </c>
      <c r="J1392">
        <f>[1]!s_val_pe_ttm($A1392,$B$1)</f>
        <v>24.7031555175781</v>
      </c>
      <c r="K1392">
        <f>[1]!s_val_pb_lf($A1392,$B$1)</f>
        <v>3.7556412220001198</v>
      </c>
      <c r="L1392">
        <f>[1]!s_val_dividendyield2($A1392,$B$1)</f>
        <v>1.43609382479655</v>
      </c>
      <c r="M1392">
        <f>[1]!s_val_evtoebitda($A1392,$B$1)</f>
        <v>18.600420579964702</v>
      </c>
      <c r="N1392">
        <f>[1]!s_risk_betar24($A1392,$B$1)</f>
        <v>1.55309998989105</v>
      </c>
      <c r="O1392">
        <f>[1]!s_profitnotice_changeratio($A1392,$B$1)</f>
        <v>0</v>
      </c>
      <c r="P1392">
        <f>IFERROR([1]!i_pq_pctchange($A1392,TEXT(DATE(YEAR($B$1),1,1),"yyyy-mm-dd"),$B$1),"")</f>
        <v>8.9814515336784595</v>
      </c>
      <c r="Q1392">
        <f>[1]!s_west_netprofit($A1392,YEAR($B$1),$B$1,180)</f>
        <v>509822857</v>
      </c>
      <c r="R1392">
        <f>[1]!s_west_eps($A1392,YEAR($B$1),$B$1,180)</f>
        <v>0.97670000791549705</v>
      </c>
      <c r="S1392">
        <f>[1]!s_west_instnum_np($A1392,YEAR($B$1),$B$1,180)</f>
        <v>7</v>
      </c>
      <c r="T1392">
        <f>[1]!s_west_stdnetprofit($A1392,YEAR($B$1),$B$1,180)</f>
        <v>19874076</v>
      </c>
      <c r="U1392">
        <f>[1]!s_west_mediannetprofit($A1392,YEAR($B$1),$B$1,180)</f>
        <v>507770000</v>
      </c>
      <c r="V1392">
        <f>[1]!s_west_maxnetprofit($A1392,YEAR($B$1),$B$1,180)</f>
        <v>532000000</v>
      </c>
      <c r="W1392">
        <f>[1]!s_west_minnetprofit($A1392,YEAR($B$1),$B$1,180)</f>
        <v>474000000</v>
      </c>
      <c r="X1392">
        <f>[1]!s_west_netprofit($A1392,YEAR($B$1)+1,$B$1,180)</f>
        <v>593291429</v>
      </c>
      <c r="Y1392">
        <f>[1]!s_west_eps($A1392,YEAR($B$1)+1,$B$1,180)</f>
        <v>1.1366000175476101</v>
      </c>
      <c r="Z1392">
        <f>[1]!s_west_instnum_np($A1392,YEAR($B$1)+1,$B$1,180)</f>
        <v>7</v>
      </c>
      <c r="AA1392">
        <f>[1]!s_west_stdnetprofit($A1392,YEAR($B$1)+1,$B$1,180)</f>
        <v>24278561</v>
      </c>
      <c r="AB1392">
        <f>[1]!s_west_mediannetprofit($A1392,YEAR($B$1)+1,$B$1,180)</f>
        <v>597000000</v>
      </c>
      <c r="AC1392">
        <f>[1]!s_west_maxnetprofit($A1392,YEAR($B$1)+1,$B$1,180)</f>
        <v>623000000</v>
      </c>
      <c r="AD1392">
        <f>[1]!s_west_minnetprofit($A1392,YEAR($B$1)+1,$B$1,180)</f>
        <v>548000000</v>
      </c>
      <c r="AE1392">
        <f>[1]!s_west_avgroe($A1392,YEAR($B$1),$B$1,180)</f>
        <v>15.454999923706101</v>
      </c>
      <c r="AF1392">
        <f>IFERROR([1]!s_info_indexweight($A1392,$B$1,"000016.SH"),"")</f>
        <v>0</v>
      </c>
      <c r="AG1392">
        <f>IFERROR([1]!s_info_indexweight($A1392,$B$1,"000300.SH"),"")</f>
        <v>0</v>
      </c>
      <c r="AH1392">
        <f>IFERROR([1]!s_info_indexweight($A1392,$B$1,"000905.SH"),"")</f>
        <v>0</v>
      </c>
      <c r="AI1392">
        <f>IFERROR([1]!s_info_indexweight($A1392,$B$1,"000852.SH"),"")</f>
        <v>3.5999999999999997E-2</v>
      </c>
    </row>
    <row r="1393" spans="1:35">
      <c r="A1393" t="s">
        <v>1425</v>
      </c>
      <c r="B1393">
        <f>[1]!s_dq_close($A1393,$B$1,3)</f>
        <v>56.94</v>
      </c>
      <c r="C1393">
        <f>[1]!s_dq_volume($A1393,$B$1)</f>
        <v>53129447</v>
      </c>
      <c r="D1393">
        <f>[1]!s_dq_amount($A1393,$B$1)</f>
        <v>3033284022</v>
      </c>
      <c r="E1393">
        <f>[1]!s_dq_turn($A1393,$B$1)</f>
        <v>2.7211325213915201</v>
      </c>
      <c r="F1393">
        <f>[1]!S_VAL_MV($A1393,$B$1)</f>
        <v>118309740909.36</v>
      </c>
      <c r="G1393">
        <f>[1]!s_val_ev($A1393,$B$1)</f>
        <v>117350328560.604</v>
      </c>
      <c r="H1393">
        <f>[1]!s_val_ev1($A1393,$B$1)</f>
        <v>126777169458.73399</v>
      </c>
      <c r="I1393">
        <f>IFERROR([1]!s_mq_amount($A1393,$B$1),"")</f>
        <v>7456189947</v>
      </c>
      <c r="J1393">
        <f>[1]!s_val_pe_ttm($A1393,$B$1)</f>
        <v>29.602443695068398</v>
      </c>
      <c r="K1393">
        <f>[1]!s_val_pb_lf($A1393,$B$1)</f>
        <v>2.0413818359375</v>
      </c>
      <c r="L1393">
        <f>[1]!s_val_dividendyield2($A1393,$B$1)</f>
        <v>2.2831050228310499</v>
      </c>
      <c r="M1393">
        <f>[1]!s_val_evtoebitda($A1393,$B$1)</f>
        <v>15.4839090920887</v>
      </c>
      <c r="N1393">
        <f>[1]!s_risk_betar24($A1393,$B$1)</f>
        <v>1.4186999797821001</v>
      </c>
      <c r="O1393">
        <f>[1]!s_profitnotice_changeratio($A1393,$B$1)</f>
        <v>0</v>
      </c>
      <c r="P1393">
        <f>IFERROR([1]!i_pq_pctchange($A1393,TEXT(DATE(YEAR($B$1),1,1),"yyyy-mm-dd"),$B$1),"")</f>
        <v>-39.784263959390898</v>
      </c>
      <c r="Q1393">
        <f>[1]!s_west_netprofit($A1393,YEAR($B$1),$B$1,180)</f>
        <v>5144111126</v>
      </c>
      <c r="R1393">
        <f>[1]!s_west_eps($A1393,YEAR($B$1),$B$1,180)</f>
        <v>2.4758000373840301</v>
      </c>
      <c r="S1393">
        <f>[1]!s_west_instnum_np($A1393,YEAR($B$1),$B$1,180)</f>
        <v>34</v>
      </c>
      <c r="T1393">
        <f>[1]!s_west_stdnetprofit($A1393,YEAR($B$1),$B$1,180)</f>
        <v>229753401</v>
      </c>
      <c r="U1393">
        <f>[1]!s_west_mediannetprofit($A1393,YEAR($B$1),$B$1,180)</f>
        <v>5109000000</v>
      </c>
      <c r="V1393">
        <f>[1]!s_west_maxnetprofit($A1393,YEAR($B$1),$B$1,180)</f>
        <v>5770320000</v>
      </c>
      <c r="W1393">
        <f>[1]!s_west_minnetprofit($A1393,YEAR($B$1),$B$1,180)</f>
        <v>4551000000</v>
      </c>
      <c r="X1393">
        <f>[1]!s_west_netprofit($A1393,YEAR($B$1)+1,$B$1,180)</f>
        <v>6046650395</v>
      </c>
      <c r="Y1393">
        <f>[1]!s_west_eps($A1393,YEAR($B$1)+1,$B$1,180)</f>
        <v>2.9100999832153298</v>
      </c>
      <c r="Z1393">
        <f>[1]!s_west_instnum_np($A1393,YEAR($B$1)+1,$B$1,180)</f>
        <v>34</v>
      </c>
      <c r="AA1393">
        <f>[1]!s_west_stdnetprofit($A1393,YEAR($B$1)+1,$B$1,180)</f>
        <v>419955260</v>
      </c>
      <c r="AB1393">
        <f>[1]!s_west_mediannetprofit($A1393,YEAR($B$1)+1,$B$1,180)</f>
        <v>5993000000</v>
      </c>
      <c r="AC1393">
        <f>[1]!s_west_maxnetprofit($A1393,YEAR($B$1)+1,$B$1,180)</f>
        <v>7592500000</v>
      </c>
      <c r="AD1393">
        <f>[1]!s_west_minnetprofit($A1393,YEAR($B$1)+1,$B$1,180)</f>
        <v>5170000000</v>
      </c>
      <c r="AE1393">
        <f>[1]!s_west_avgroe($A1393,YEAR($B$1),$B$1,180)</f>
        <v>8.7602996826171893</v>
      </c>
      <c r="AF1393">
        <f>IFERROR([1]!s_info_indexweight($A1393,$B$1,"000016.SH"),"")</f>
        <v>0.64600000000000002</v>
      </c>
      <c r="AG1393">
        <f>IFERROR([1]!s_info_indexweight($A1393,$B$1,"000300.SH"),"")</f>
        <v>0.21659999999999999</v>
      </c>
      <c r="AH1393">
        <f>IFERROR([1]!s_info_indexweight($A1393,$B$1,"000905.SH"),"")</f>
        <v>0</v>
      </c>
      <c r="AI1393">
        <f>IFERROR([1]!s_info_indexweight($A1393,$B$1,"000852.SH"),"")</f>
        <v>0</v>
      </c>
    </row>
    <row r="1394" spans="1:35">
      <c r="A1394" t="s">
        <v>1426</v>
      </c>
      <c r="B1394">
        <f>[1]!s_dq_close($A1394,$B$1,3)</f>
        <v>8.92</v>
      </c>
      <c r="C1394">
        <f>[1]!s_dq_volume($A1394,$B$1)</f>
        <v>18124957</v>
      </c>
      <c r="D1394">
        <f>[1]!s_dq_amount($A1394,$B$1)</f>
        <v>161777986</v>
      </c>
      <c r="E1394">
        <f>[1]!s_dq_turn($A1394,$B$1)</f>
        <v>1.88919710235564</v>
      </c>
      <c r="F1394">
        <f>[1]!S_VAL_MV($A1394,$B$1)</f>
        <v>8557848000</v>
      </c>
      <c r="G1394">
        <f>[1]!s_val_ev($A1394,$B$1)</f>
        <v>8557848000</v>
      </c>
      <c r="H1394">
        <f>[1]!s_val_ev1($A1394,$B$1)</f>
        <v>9699874795.9099998</v>
      </c>
      <c r="I1394">
        <f>IFERROR([1]!s_mq_amount($A1394,$B$1),"")</f>
        <v>294831126</v>
      </c>
      <c r="J1394">
        <f>[1]!s_val_pe_ttm($A1394,$B$1)</f>
        <v>24.498540878295898</v>
      </c>
      <c r="K1394">
        <f>[1]!s_val_pb_lf($A1394,$B$1)</f>
        <v>2.1980421543121298</v>
      </c>
      <c r="L1394">
        <f>[1]!s_val_dividendyield2($A1394,$B$1)</f>
        <v>1.5695067264574001</v>
      </c>
      <c r="M1394">
        <f>[1]!s_val_evtoebitda($A1394,$B$1)</f>
        <v>19.330158855549701</v>
      </c>
      <c r="N1394">
        <f>[1]!s_risk_betar24($A1394,$B$1)</f>
        <v>1.2173999547958401</v>
      </c>
      <c r="O1394">
        <f>[1]!s_profitnotice_changeratio($A1394,$B$1)</f>
        <v>0</v>
      </c>
      <c r="P1394">
        <f>IFERROR([1]!i_pq_pctchange($A1394,TEXT(DATE(YEAR($B$1),1,1),"yyyy-mm-dd"),$B$1),"")</f>
        <v>-13.3138969873664</v>
      </c>
      <c r="Q1394">
        <f>[1]!s_west_netprofit($A1394,YEAR($B$1),$B$1,180)</f>
        <v>370666667</v>
      </c>
      <c r="R1394">
        <f>[1]!s_west_eps($A1394,YEAR($B$1),$B$1,180)</f>
        <v>0.38640001416206399</v>
      </c>
      <c r="S1394">
        <f>[1]!s_west_instnum_np($A1394,YEAR($B$1),$B$1,180)</f>
        <v>3</v>
      </c>
      <c r="T1394">
        <f>[1]!s_west_stdnetprofit($A1394,YEAR($B$1),$B$1,180)</f>
        <v>10066446</v>
      </c>
      <c r="U1394">
        <f>[1]!s_west_mediannetprofit($A1394,YEAR($B$1),$B$1,180)</f>
        <v>372000000</v>
      </c>
      <c r="V1394">
        <f>[1]!s_west_maxnetprofit($A1394,YEAR($B$1),$B$1,180)</f>
        <v>380000000</v>
      </c>
      <c r="W1394">
        <f>[1]!s_west_minnetprofit($A1394,YEAR($B$1),$B$1,180)</f>
        <v>360000000</v>
      </c>
      <c r="X1394">
        <f>[1]!s_west_netprofit($A1394,YEAR($B$1)+1,$B$1,180)</f>
        <v>428333333</v>
      </c>
      <c r="Y1394">
        <f>[1]!s_west_eps($A1394,YEAR($B$1)+1,$B$1,180)</f>
        <v>0.44650000333786</v>
      </c>
      <c r="Z1394">
        <f>[1]!s_west_instnum_np($A1394,YEAR($B$1)+1,$B$1,180)</f>
        <v>3</v>
      </c>
      <c r="AA1394">
        <f>[1]!s_west_stdnetprofit($A1394,YEAR($B$1)+1,$B$1,180)</f>
        <v>27209067</v>
      </c>
      <c r="AB1394">
        <f>[1]!s_west_mediannetprofit($A1394,YEAR($B$1)+1,$B$1,180)</f>
        <v>442000000</v>
      </c>
      <c r="AC1394">
        <f>[1]!s_west_maxnetprofit($A1394,YEAR($B$1)+1,$B$1,180)</f>
        <v>446000000</v>
      </c>
      <c r="AD1394">
        <f>[1]!s_west_minnetprofit($A1394,YEAR($B$1)+1,$B$1,180)</f>
        <v>397000000</v>
      </c>
      <c r="AE1394">
        <f>[1]!s_west_avgroe($A1394,YEAR($B$1),$B$1,180)</f>
        <v>9</v>
      </c>
      <c r="AF1394">
        <f>IFERROR([1]!s_info_indexweight($A1394,$B$1,"000016.SH"),"")</f>
        <v>0</v>
      </c>
      <c r="AG1394">
        <f>IFERROR([1]!s_info_indexweight($A1394,$B$1,"000300.SH"),"")</f>
        <v>0</v>
      </c>
      <c r="AH1394">
        <f>IFERROR([1]!s_info_indexweight($A1394,$B$1,"000905.SH"),"")</f>
        <v>0</v>
      </c>
      <c r="AI1394">
        <f>IFERROR([1]!s_info_indexweight($A1394,$B$1,"000852.SH"),"")</f>
        <v>6.5000000000000002E-2</v>
      </c>
    </row>
    <row r="1395" spans="1:35">
      <c r="A1395" t="s">
        <v>1427</v>
      </c>
      <c r="B1395">
        <f>[1]!s_dq_close($A1395,$B$1,3)</f>
        <v>16.399999999999999</v>
      </c>
      <c r="C1395">
        <f>[1]!s_dq_volume($A1395,$B$1)</f>
        <v>86909734</v>
      </c>
      <c r="D1395">
        <f>[1]!s_dq_amount($A1395,$B$1)</f>
        <v>1446809449</v>
      </c>
      <c r="E1395">
        <f>[1]!s_dq_turn($A1395,$B$1)</f>
        <v>0.94962554853035197</v>
      </c>
      <c r="F1395">
        <f>[1]!S_VAL_MV($A1395,$B$1)</f>
        <v>217442079760</v>
      </c>
      <c r="G1395">
        <f>[1]!s_val_ev($A1395,$B$1)</f>
        <v>196716733091.457</v>
      </c>
      <c r="H1395">
        <f>[1]!s_val_ev1($A1395,$B$1)</f>
        <v>269099370091.457</v>
      </c>
      <c r="I1395">
        <f>IFERROR([1]!s_mq_amount($A1395,$B$1),"")</f>
        <v>3515154120</v>
      </c>
      <c r="J1395">
        <f>[1]!s_val_pe_ttm($A1395,$B$1)</f>
        <v>12.250216484069799</v>
      </c>
      <c r="K1395">
        <f>[1]!s_val_pb_lf($A1395,$B$1)</f>
        <v>1.32576012611389</v>
      </c>
      <c r="L1395">
        <f>[1]!s_val_dividendyield2($A1395,$B$1)</f>
        <v>2.5853658536585402</v>
      </c>
      <c r="M1395">
        <f>[1]!s_val_evtoebitda($A1395,$B$1)</f>
        <v>4.5898127608345698</v>
      </c>
      <c r="N1395">
        <f>[1]!s_risk_betar24($A1395,$B$1)</f>
        <v>0.42050001025199901</v>
      </c>
      <c r="O1395">
        <f>[1]!s_profitnotice_changeratio($A1395,$B$1)</f>
        <v>0</v>
      </c>
      <c r="P1395">
        <f>IFERROR([1]!i_pq_pctchange($A1395,TEXT(DATE(YEAR($B$1),1,1),"yyyy-mm-dd"),$B$1),"")</f>
        <v>31.8327974276527</v>
      </c>
      <c r="Q1395">
        <f>[1]!s_west_netprofit($A1395,YEAR($B$1),$B$1,180)</f>
        <v>20510304348</v>
      </c>
      <c r="R1395">
        <f>[1]!s_west_eps($A1395,YEAR($B$1),$B$1,180)</f>
        <v>1.5469000339508101</v>
      </c>
      <c r="S1395">
        <f>[1]!s_west_instnum_np($A1395,YEAR($B$1),$B$1,180)</f>
        <v>23</v>
      </c>
      <c r="T1395">
        <f>[1]!s_west_stdnetprofit($A1395,YEAR($B$1),$B$1,180)</f>
        <v>1444229063</v>
      </c>
      <c r="U1395">
        <f>[1]!s_west_mediannetprofit($A1395,YEAR($B$1),$B$1,180)</f>
        <v>20775000000</v>
      </c>
      <c r="V1395">
        <f>[1]!s_west_maxnetprofit($A1395,YEAR($B$1),$B$1,180)</f>
        <v>22559000000</v>
      </c>
      <c r="W1395">
        <f>[1]!s_west_minnetprofit($A1395,YEAR($B$1),$B$1,180)</f>
        <v>16119000000</v>
      </c>
      <c r="X1395">
        <f>[1]!s_west_netprofit($A1395,YEAR($B$1)+1,$B$1,180)</f>
        <v>21782956522</v>
      </c>
      <c r="Y1395">
        <f>[1]!s_west_eps($A1395,YEAR($B$1)+1,$B$1,180)</f>
        <v>1.64289999008179</v>
      </c>
      <c r="Z1395">
        <f>[1]!s_west_instnum_np($A1395,YEAR($B$1)+1,$B$1,180)</f>
        <v>23</v>
      </c>
      <c r="AA1395">
        <f>[1]!s_west_stdnetprofit($A1395,YEAR($B$1)+1,$B$1,180)</f>
        <v>2030331511</v>
      </c>
      <c r="AB1395">
        <f>[1]!s_west_mediannetprofit($A1395,YEAR($B$1)+1,$B$1,180)</f>
        <v>21740000000</v>
      </c>
      <c r="AC1395">
        <f>[1]!s_west_maxnetprofit($A1395,YEAR($B$1)+1,$B$1,180)</f>
        <v>26041000000</v>
      </c>
      <c r="AD1395">
        <f>[1]!s_west_minnetprofit($A1395,YEAR($B$1)+1,$B$1,180)</f>
        <v>16873000000</v>
      </c>
      <c r="AE1395">
        <f>[1]!s_west_avgroe($A1395,YEAR($B$1),$B$1,180)</f>
        <v>11.500399589538601</v>
      </c>
      <c r="AF1395">
        <f>IFERROR([1]!s_info_indexweight($A1395,$B$1,"000016.SH"),"")</f>
        <v>0</v>
      </c>
      <c r="AG1395">
        <f>IFERROR([1]!s_info_indexweight($A1395,$B$1,"000300.SH"),"")</f>
        <v>0.1169</v>
      </c>
      <c r="AH1395">
        <f>IFERROR([1]!s_info_indexweight($A1395,$B$1,"000905.SH"),"")</f>
        <v>0</v>
      </c>
      <c r="AI1395">
        <f>IFERROR([1]!s_info_indexweight($A1395,$B$1,"000852.SH"),"")</f>
        <v>0</v>
      </c>
    </row>
    <row r="1396" spans="1:35">
      <c r="A1396" t="s">
        <v>1428</v>
      </c>
      <c r="B1396">
        <f>[1]!s_dq_close($A1396,$B$1,3)</f>
        <v>31.58</v>
      </c>
      <c r="C1396">
        <f>[1]!s_dq_volume($A1396,$B$1)</f>
        <v>333321356</v>
      </c>
      <c r="D1396">
        <f>[1]!s_dq_amount($A1396,$B$1)</f>
        <v>10347790078</v>
      </c>
      <c r="E1396">
        <f>[1]!s_dq_turn($A1396,$B$1)</f>
        <v>1.6179240017357099</v>
      </c>
      <c r="F1396">
        <f>[1]!S_VAL_MV($A1396,$B$1)</f>
        <v>839734767762.76001</v>
      </c>
      <c r="G1396">
        <f>[1]!s_val_ev($A1396,$B$1)</f>
        <v>830045358772.953</v>
      </c>
      <c r="H1396">
        <f>[1]!s_val_ev1($A1396,$B$1)</f>
        <v>1011089862704.95</v>
      </c>
      <c r="I1396">
        <f>IFERROR([1]!s_mq_amount($A1396,$B$1),"")</f>
        <v>15666416958</v>
      </c>
      <c r="J1396">
        <f>[1]!s_val_pe_ttm($A1396,$B$1)</f>
        <v>13.6121826171875</v>
      </c>
      <c r="K1396">
        <f>[1]!s_val_pb_lf($A1396,$B$1)</f>
        <v>4.2566766738891602</v>
      </c>
      <c r="L1396">
        <f>[1]!s_val_dividendyield2($A1396,$B$1)</f>
        <v>1.58013087121915</v>
      </c>
      <c r="M1396">
        <f>[1]!s_val_evtoebitda($A1396,$B$1)</f>
        <v>9.2326666543800098</v>
      </c>
      <c r="N1396">
        <f>[1]!s_risk_betar24($A1396,$B$1)</f>
        <v>1.16439998149872</v>
      </c>
      <c r="O1396">
        <f>[1]!s_profitnotice_changeratio($A1396,$B$1)</f>
        <v>0</v>
      </c>
      <c r="P1396">
        <f>IFERROR([1]!i_pq_pctchange($A1396,TEXT(DATE(YEAR($B$1),1,1),"yyyy-mm-dd"),$B$1),"")</f>
        <v>-8.3841021177835895</v>
      </c>
      <c r="Q1396">
        <f>[1]!s_west_netprofit($A1396,YEAR($B$1),$B$1,180)</f>
        <v>83066386818</v>
      </c>
      <c r="R1396">
        <f>[1]!s_west_eps($A1396,YEAR($B$1),$B$1,180)</f>
        <v>3.1238999366760298</v>
      </c>
      <c r="S1396">
        <f>[1]!s_west_instnum_np($A1396,YEAR($B$1),$B$1,180)</f>
        <v>22</v>
      </c>
      <c r="T1396">
        <f>[1]!s_west_stdnetprofit($A1396,YEAR($B$1),$B$1,180)</f>
        <v>5226686388</v>
      </c>
      <c r="U1396">
        <f>[1]!s_west_mediannetprofit($A1396,YEAR($B$1),$B$1,180)</f>
        <v>83162180000</v>
      </c>
      <c r="V1396">
        <f>[1]!s_west_maxnetprofit($A1396,YEAR($B$1),$B$1,180)</f>
        <v>92612000000</v>
      </c>
      <c r="W1396">
        <f>[1]!s_west_minnetprofit($A1396,YEAR($B$1),$B$1,180)</f>
        <v>69990000000</v>
      </c>
      <c r="X1396">
        <f>[1]!s_west_netprofit($A1396,YEAR($B$1)+1,$B$1,180)</f>
        <v>98183588636</v>
      </c>
      <c r="Y1396">
        <f>[1]!s_west_eps($A1396,YEAR($B$1)+1,$B$1,180)</f>
        <v>3.6923999786377002</v>
      </c>
      <c r="Z1396">
        <f>[1]!s_west_instnum_np($A1396,YEAR($B$1)+1,$B$1,180)</f>
        <v>22</v>
      </c>
      <c r="AA1396">
        <f>[1]!s_west_stdnetprofit($A1396,YEAR($B$1)+1,$B$1,180)</f>
        <v>8249290918</v>
      </c>
      <c r="AB1396">
        <f>[1]!s_west_mediannetprofit($A1396,YEAR($B$1)+1,$B$1,180)</f>
        <v>98366500000</v>
      </c>
      <c r="AC1396">
        <f>[1]!s_west_maxnetprofit($A1396,YEAR($B$1)+1,$B$1,180)</f>
        <v>121728000000</v>
      </c>
      <c r="AD1396">
        <f>[1]!s_west_minnetprofit($A1396,YEAR($B$1)+1,$B$1,180)</f>
        <v>81594000000</v>
      </c>
      <c r="AE1396">
        <f>[1]!s_west_avgroe($A1396,YEAR($B$1),$B$1,180)</f>
        <v>33.993499755859403</v>
      </c>
      <c r="AF1396">
        <f>IFERROR([1]!s_info_indexweight($A1396,$B$1,"000016.SH"),"")</f>
        <v>5.5679999999999996</v>
      </c>
      <c r="AG1396">
        <f>IFERROR([1]!s_info_indexweight($A1396,$B$1,"000300.SH"),"")</f>
        <v>1.8801000000000001</v>
      </c>
      <c r="AH1396">
        <f>IFERROR([1]!s_info_indexweight($A1396,$B$1,"000905.SH"),"")</f>
        <v>0</v>
      </c>
      <c r="AI1396">
        <f>IFERROR([1]!s_info_indexweight($A1396,$B$1,"000852.SH"),"")</f>
        <v>0</v>
      </c>
    </row>
    <row r="1397" spans="1:35">
      <c r="A1397" t="s">
        <v>1429</v>
      </c>
      <c r="B1397">
        <f>[1]!s_dq_close($A1397,$B$1,3)</f>
        <v>12.11</v>
      </c>
      <c r="C1397">
        <f>[1]!s_dq_volume($A1397,$B$1)</f>
        <v>7263348</v>
      </c>
      <c r="D1397">
        <f>[1]!s_dq_amount($A1397,$B$1)</f>
        <v>88347473</v>
      </c>
      <c r="E1397">
        <f>[1]!s_dq_turn($A1397,$B$1)</f>
        <v>0.82353676722285796</v>
      </c>
      <c r="F1397">
        <f>[1]!S_VAL_MV($A1397,$B$1)</f>
        <v>10680657838.34</v>
      </c>
      <c r="G1397">
        <f>[1]!s_val_ev($A1397,$B$1)</f>
        <v>10680657838.34</v>
      </c>
      <c r="H1397">
        <f>[1]!s_val_ev1($A1397,$B$1)</f>
        <v>11979089836.450001</v>
      </c>
      <c r="I1397">
        <f>IFERROR([1]!s_mq_amount($A1397,$B$1),"")</f>
        <v>245468462</v>
      </c>
      <c r="J1397">
        <f>[1]!s_val_pe_ttm($A1397,$B$1)</f>
        <v>10.4401559829712</v>
      </c>
      <c r="K1397">
        <f>[1]!s_val_pb_lf($A1397,$B$1)</f>
        <v>1.1693422794342001</v>
      </c>
      <c r="L1397">
        <f>[1]!s_val_dividendyield2($A1397,$B$1)</f>
        <v>4.5417010734929804</v>
      </c>
      <c r="M1397">
        <f>[1]!s_val_evtoebitda($A1397,$B$1)</f>
        <v>7.3236096643382202</v>
      </c>
      <c r="N1397">
        <f>[1]!s_risk_betar24($A1397,$B$1)</f>
        <v>0.97180002927780196</v>
      </c>
      <c r="O1397">
        <f>[1]!s_profitnotice_changeratio($A1397,$B$1)</f>
        <v>0</v>
      </c>
      <c r="P1397">
        <f>IFERROR([1]!i_pq_pctchange($A1397,TEXT(DATE(YEAR($B$1),1,1),"yyyy-mm-dd"),$B$1),"")</f>
        <v>-9.6942580164056693</v>
      </c>
      <c r="Q1397">
        <f>[1]!s_west_netprofit($A1397,YEAR($B$1),$B$1,180)</f>
        <v>1110857143</v>
      </c>
      <c r="R1397">
        <f>[1]!s_west_eps($A1397,YEAR($B$1),$B$1,180)</f>
        <v>1.25950002670288</v>
      </c>
      <c r="S1397">
        <f>[1]!s_west_instnum_np($A1397,YEAR($B$1),$B$1,180)</f>
        <v>7</v>
      </c>
      <c r="T1397">
        <f>[1]!s_west_stdnetprofit($A1397,YEAR($B$1),$B$1,180)</f>
        <v>19091260</v>
      </c>
      <c r="U1397">
        <f>[1]!s_west_mediannetprofit($A1397,YEAR($B$1),$B$1,180)</f>
        <v>1107000000</v>
      </c>
      <c r="V1397">
        <f>[1]!s_west_maxnetprofit($A1397,YEAR($B$1),$B$1,180)</f>
        <v>1147000000</v>
      </c>
      <c r="W1397">
        <f>[1]!s_west_minnetprofit($A1397,YEAR($B$1),$B$1,180)</f>
        <v>1087000000</v>
      </c>
      <c r="X1397">
        <f>[1]!s_west_netprofit($A1397,YEAR($B$1)+1,$B$1,180)</f>
        <v>1183428571</v>
      </c>
      <c r="Y1397">
        <f>[1]!s_west_eps($A1397,YEAR($B$1)+1,$B$1,180)</f>
        <v>1.3417999744415301</v>
      </c>
      <c r="Z1397">
        <f>[1]!s_west_instnum_np($A1397,YEAR($B$1)+1,$B$1,180)</f>
        <v>7</v>
      </c>
      <c r="AA1397">
        <f>[1]!s_west_stdnetprofit($A1397,YEAR($B$1)+1,$B$1,180)</f>
        <v>24892148</v>
      </c>
      <c r="AB1397">
        <f>[1]!s_west_mediannetprofit($A1397,YEAR($B$1)+1,$B$1,180)</f>
        <v>1187000000</v>
      </c>
      <c r="AC1397">
        <f>[1]!s_west_maxnetprofit($A1397,YEAR($B$1)+1,$B$1,180)</f>
        <v>1225000000</v>
      </c>
      <c r="AD1397">
        <f>[1]!s_west_minnetprofit($A1397,YEAR($B$1)+1,$B$1,180)</f>
        <v>1154000000</v>
      </c>
      <c r="AE1397">
        <f>[1]!s_west_avgroe($A1397,YEAR($B$1),$B$1,180)</f>
        <v>11.8329000473022</v>
      </c>
      <c r="AF1397">
        <f>IFERROR([1]!s_info_indexweight($A1397,$B$1,"000016.SH"),"")</f>
        <v>0</v>
      </c>
      <c r="AG1397">
        <f>IFERROR([1]!s_info_indexweight($A1397,$B$1,"000300.SH"),"")</f>
        <v>0</v>
      </c>
      <c r="AH1397">
        <f>IFERROR([1]!s_info_indexweight($A1397,$B$1,"000905.SH"),"")</f>
        <v>0</v>
      </c>
      <c r="AI1397">
        <f>IFERROR([1]!s_info_indexweight($A1397,$B$1,"000852.SH"),"")</f>
        <v>4.4999999999999998E-2</v>
      </c>
    </row>
    <row r="1398" spans="1:35">
      <c r="A1398" t="s">
        <v>1430</v>
      </c>
      <c r="B1398">
        <f>[1]!s_dq_close($A1398,$B$1,3)</f>
        <v>6.72</v>
      </c>
      <c r="C1398">
        <f>[1]!s_dq_volume($A1398,$B$1)</f>
        <v>71724328</v>
      </c>
      <c r="D1398">
        <f>[1]!s_dq_amount($A1398,$B$1)</f>
        <v>482342151</v>
      </c>
      <c r="E1398">
        <f>[1]!s_dq_turn($A1398,$B$1)</f>
        <v>0.87127605162351096</v>
      </c>
      <c r="F1398">
        <f>[1]!S_VAL_MV($A1398,$B$1)</f>
        <v>55319721374.400002</v>
      </c>
      <c r="G1398">
        <f>[1]!s_val_ev($A1398,$B$1)</f>
        <v>55319721374.400002</v>
      </c>
      <c r="H1398">
        <f>[1]!s_val_ev1($A1398,$B$1)</f>
        <v>146798054999.37</v>
      </c>
      <c r="I1398">
        <f>IFERROR([1]!s_mq_amount($A1398,$B$1),"")</f>
        <v>1059623049</v>
      </c>
      <c r="J1398">
        <f>[1]!s_val_pe_ttm($A1398,$B$1)</f>
        <v>12.982750892639199</v>
      </c>
      <c r="K1398">
        <f>[1]!s_val_pb_lf($A1398,$B$1)</f>
        <v>1.0553780794143699</v>
      </c>
      <c r="L1398">
        <f>[1]!s_val_dividendyield2($A1398,$B$1)</f>
        <v>1.9389880952381</v>
      </c>
      <c r="M1398">
        <f>[1]!s_val_evtoebitda($A1398,$B$1)</f>
        <v>0</v>
      </c>
      <c r="N1398">
        <f>[1]!s_risk_betar24($A1398,$B$1)</f>
        <v>1.79050004482269</v>
      </c>
      <c r="O1398">
        <f>[1]!s_profitnotice_changeratio($A1398,$B$1)</f>
        <v>0</v>
      </c>
      <c r="P1398">
        <f>IFERROR([1]!i_pq_pctchange($A1398,TEXT(DATE(YEAR($B$1),1,1),"yyyy-mm-dd"),$B$1),"")</f>
        <v>-13.7355747195724</v>
      </c>
      <c r="Q1398">
        <f>[1]!s_west_netprofit($A1398,YEAR($B$1),$B$1,180)</f>
        <v>4472666667</v>
      </c>
      <c r="R1398">
        <f>[1]!s_west_eps($A1398,YEAR($B$1),$B$1,180)</f>
        <v>0.54329997301101696</v>
      </c>
      <c r="S1398">
        <f>[1]!s_west_instnum_np($A1398,YEAR($B$1),$B$1,180)</f>
        <v>3</v>
      </c>
      <c r="T1398">
        <f>[1]!s_west_stdnetprofit($A1398,YEAR($B$1),$B$1,180)</f>
        <v>159844716</v>
      </c>
      <c r="U1398">
        <f>[1]!s_west_mediannetprofit($A1398,YEAR($B$1),$B$1,180)</f>
        <v>4438000000</v>
      </c>
      <c r="V1398">
        <f>[1]!s_west_maxnetprofit($A1398,YEAR($B$1),$B$1,180)</f>
        <v>4647000000</v>
      </c>
      <c r="W1398">
        <f>[1]!s_west_minnetprofit($A1398,YEAR($B$1),$B$1,180)</f>
        <v>4333000000</v>
      </c>
      <c r="X1398">
        <f>[1]!s_west_netprofit($A1398,YEAR($B$1)+1,$B$1,180)</f>
        <v>4785666667</v>
      </c>
      <c r="Y1398">
        <f>[1]!s_west_eps($A1398,YEAR($B$1)+1,$B$1,180)</f>
        <v>0.58130002021789595</v>
      </c>
      <c r="Z1398">
        <f>[1]!s_west_instnum_np($A1398,YEAR($B$1)+1,$B$1,180)</f>
        <v>3</v>
      </c>
      <c r="AA1398">
        <f>[1]!s_west_stdnetprofit($A1398,YEAR($B$1)+1,$B$1,180)</f>
        <v>137190865</v>
      </c>
      <c r="AB1398">
        <f>[1]!s_west_mediannetprofit($A1398,YEAR($B$1)+1,$B$1,180)</f>
        <v>4723000000</v>
      </c>
      <c r="AC1398">
        <f>[1]!s_west_maxnetprofit($A1398,YEAR($B$1)+1,$B$1,180)</f>
        <v>4943000000</v>
      </c>
      <c r="AD1398">
        <f>[1]!s_west_minnetprofit($A1398,YEAR($B$1)+1,$B$1,180)</f>
        <v>4691000000</v>
      </c>
      <c r="AE1398">
        <f>[1]!s_west_avgroe($A1398,YEAR($B$1),$B$1,180)</f>
        <v>8.9200000762939506</v>
      </c>
      <c r="AF1398">
        <f>IFERROR([1]!s_info_indexweight($A1398,$B$1,"000016.SH"),"")</f>
        <v>0</v>
      </c>
      <c r="AG1398">
        <f>IFERROR([1]!s_info_indexweight($A1398,$B$1,"000300.SH"),"")</f>
        <v>0.1057</v>
      </c>
      <c r="AH1398">
        <f>IFERROR([1]!s_info_indexweight($A1398,$B$1,"000905.SH"),"")</f>
        <v>0</v>
      </c>
      <c r="AI1398">
        <f>IFERROR([1]!s_info_indexweight($A1398,$B$1,"000852.SH"),"")</f>
        <v>0</v>
      </c>
    </row>
    <row r="1399" spans="1:35">
      <c r="A1399" t="s">
        <v>1431</v>
      </c>
      <c r="B1399">
        <f>[1]!s_dq_close($A1399,$B$1,3)</f>
        <v>3.78</v>
      </c>
      <c r="C1399">
        <f>[1]!s_dq_volume($A1399,$B$1)</f>
        <v>50443751</v>
      </c>
      <c r="D1399">
        <f>[1]!s_dq_amount($A1399,$B$1)</f>
        <v>190778435</v>
      </c>
      <c r="E1399">
        <f>[1]!s_dq_turn($A1399,$B$1)</f>
        <v>2.0891117050656098</v>
      </c>
      <c r="F1399">
        <f>[1]!S_VAL_MV($A1399,$B$1)</f>
        <v>9127198814.5799999</v>
      </c>
      <c r="G1399">
        <f>[1]!s_val_ev($A1399,$B$1)</f>
        <v>9127198814.5799999</v>
      </c>
      <c r="H1399">
        <f>[1]!s_val_ev1($A1399,$B$1)</f>
        <v>12347111471.9</v>
      </c>
      <c r="I1399">
        <f>IFERROR([1]!s_mq_amount($A1399,$B$1),"")</f>
        <v>495739922</v>
      </c>
      <c r="J1399">
        <f>[1]!s_val_pe_ttm($A1399,$B$1)</f>
        <v>-5.9325451850891104</v>
      </c>
      <c r="K1399">
        <f>[1]!s_val_pb_lf($A1399,$B$1)</f>
        <v>1.2328034639358501</v>
      </c>
      <c r="L1399">
        <f>[1]!s_val_dividendyield2($A1399,$B$1)</f>
        <v>0</v>
      </c>
      <c r="M1399">
        <f>[1]!s_val_evtoebitda($A1399,$B$1)</f>
        <v>-52.3675762841835</v>
      </c>
      <c r="N1399">
        <f>[1]!s_risk_betar24($A1399,$B$1)</f>
        <v>0.99519997835159302</v>
      </c>
      <c r="O1399">
        <f>[1]!s_profitnotice_changeratio($A1399,$B$1)</f>
        <v>0</v>
      </c>
      <c r="P1399">
        <f>IFERROR([1]!i_pq_pctchange($A1399,TEXT(DATE(YEAR($B$1),1,1),"yyyy-mm-dd"),$B$1),"")</f>
        <v>-3.3248081841432202</v>
      </c>
      <c r="Q1399">
        <f>[1]!s_west_netprofit($A1399,YEAR($B$1),$B$1,180)</f>
        <v>0</v>
      </c>
      <c r="R1399">
        <f>[1]!s_west_eps($A1399,YEAR($B$1),$B$1,180)</f>
        <v>0</v>
      </c>
      <c r="S1399">
        <f>[1]!s_west_instnum_np($A1399,YEAR($B$1),$B$1,180)</f>
        <v>0</v>
      </c>
      <c r="T1399">
        <f>[1]!s_west_stdnetprofit($A1399,YEAR($B$1),$B$1,180)</f>
        <v>0</v>
      </c>
      <c r="U1399">
        <f>[1]!s_west_mediannetprofit($A1399,YEAR($B$1),$B$1,180)</f>
        <v>0</v>
      </c>
      <c r="V1399">
        <f>[1]!s_west_maxnetprofit($A1399,YEAR($B$1),$B$1,180)</f>
        <v>0</v>
      </c>
      <c r="W1399">
        <f>[1]!s_west_minnetprofit($A1399,YEAR($B$1),$B$1,180)</f>
        <v>0</v>
      </c>
      <c r="X1399">
        <f>[1]!s_west_netprofit($A1399,YEAR($B$1)+1,$B$1,180)</f>
        <v>0</v>
      </c>
      <c r="Y1399">
        <f>[1]!s_west_eps($A1399,YEAR($B$1)+1,$B$1,180)</f>
        <v>0</v>
      </c>
      <c r="Z1399">
        <f>[1]!s_west_instnum_np($A1399,YEAR($B$1)+1,$B$1,180)</f>
        <v>0</v>
      </c>
      <c r="AA1399">
        <f>[1]!s_west_stdnetprofit($A1399,YEAR($B$1)+1,$B$1,180)</f>
        <v>0</v>
      </c>
      <c r="AB1399">
        <f>[1]!s_west_mediannetprofit($A1399,YEAR($B$1)+1,$B$1,180)</f>
        <v>0</v>
      </c>
      <c r="AC1399">
        <f>[1]!s_west_maxnetprofit($A1399,YEAR($B$1)+1,$B$1,180)</f>
        <v>0</v>
      </c>
      <c r="AD1399">
        <f>[1]!s_west_minnetprofit($A1399,YEAR($B$1)+1,$B$1,180)</f>
        <v>0</v>
      </c>
      <c r="AE1399">
        <f>[1]!s_west_avgroe($A1399,YEAR($B$1),$B$1,180)</f>
        <v>0</v>
      </c>
      <c r="AF1399">
        <f>IFERROR([1]!s_info_indexweight($A1399,$B$1,"000016.SH"),"")</f>
        <v>0</v>
      </c>
      <c r="AG1399">
        <f>IFERROR([1]!s_info_indexweight($A1399,$B$1,"000300.SH"),"")</f>
        <v>0</v>
      </c>
      <c r="AH1399">
        <f>IFERROR([1]!s_info_indexweight($A1399,$B$1,"000905.SH"),"")</f>
        <v>0</v>
      </c>
      <c r="AI1399">
        <f>IFERROR([1]!s_info_indexweight($A1399,$B$1,"000852.SH"),"")</f>
        <v>5.8000000000000003E-2</v>
      </c>
    </row>
    <row r="1400" spans="1:35">
      <c r="A1400" t="s">
        <v>1432</v>
      </c>
      <c r="B1400">
        <f>[1]!s_dq_close($A1400,$B$1,3)</f>
        <v>3.07</v>
      </c>
      <c r="C1400">
        <f>[1]!s_dq_volume($A1400,$B$1)</f>
        <v>170035027</v>
      </c>
      <c r="D1400">
        <f>[1]!s_dq_amount($A1400,$B$1)</f>
        <v>522027511</v>
      </c>
      <c r="E1400">
        <f>[1]!s_dq_turn($A1400,$B$1)</f>
        <v>0.78922942003222996</v>
      </c>
      <c r="F1400">
        <f>[1]!S_VAL_MV($A1400,$B$1)</f>
        <v>84316432406.410004</v>
      </c>
      <c r="G1400">
        <f>[1]!s_val_ev($A1400,$B$1)</f>
        <v>79017557396.410004</v>
      </c>
      <c r="H1400">
        <f>[1]!s_val_ev1($A1400,$B$1)</f>
        <v>3493348557396.4102</v>
      </c>
      <c r="I1400">
        <f>IFERROR([1]!s_mq_amount($A1400,$B$1),"")</f>
        <v>1133005533</v>
      </c>
      <c r="J1400">
        <f>[1]!s_val_pe_ttm($A1400,$B$1)</f>
        <v>6.4988770484924299</v>
      </c>
      <c r="K1400">
        <f>[1]!s_val_pb_lf($A1400,$B$1)</f>
        <v>0.45930987596511802</v>
      </c>
      <c r="L1400">
        <f>[1]!s_val_dividendyield2($A1400,$B$1)</f>
        <v>5.0814332247556999</v>
      </c>
      <c r="M1400">
        <f>[1]!s_val_evtoebitda($A1400,$B$1)</f>
        <v>0</v>
      </c>
      <c r="N1400">
        <f>[1]!s_risk_betar24($A1400,$B$1)</f>
        <v>0.40239998698234603</v>
      </c>
      <c r="O1400">
        <f>[1]!s_profitnotice_changeratio($A1400,$B$1)</f>
        <v>0</v>
      </c>
      <c r="P1400">
        <f>IFERROR([1]!i_pq_pctchange($A1400,TEXT(DATE(YEAR($B$1),1,1),"yyyy-mm-dd"),$B$1),"")</f>
        <v>0.98684210526316396</v>
      </c>
      <c r="Q1400">
        <f>[1]!s_west_netprofit($A1400,YEAR($B$1),$B$1,180)</f>
        <v>12542000000</v>
      </c>
      <c r="R1400">
        <f>[1]!s_west_eps($A1400,YEAR($B$1),$B$1,180)</f>
        <v>0.456499993801117</v>
      </c>
      <c r="S1400">
        <f>[1]!s_west_instnum_np($A1400,YEAR($B$1),$B$1,180)</f>
        <v>5</v>
      </c>
      <c r="T1400">
        <f>[1]!s_west_stdnetprofit($A1400,YEAR($B$1),$B$1,180)</f>
        <v>447924659</v>
      </c>
      <c r="U1400">
        <f>[1]!s_west_mediannetprofit($A1400,YEAR($B$1),$B$1,180)</f>
        <v>12652000000</v>
      </c>
      <c r="V1400">
        <f>[1]!s_west_maxnetprofit($A1400,YEAR($B$1),$B$1,180)</f>
        <v>12979000000</v>
      </c>
      <c r="W1400">
        <f>[1]!s_west_minnetprofit($A1400,YEAR($B$1),$B$1,180)</f>
        <v>11789000000</v>
      </c>
      <c r="X1400">
        <f>[1]!s_west_netprofit($A1400,YEAR($B$1)+1,$B$1,180)</f>
        <v>12779000000</v>
      </c>
      <c r="Y1400">
        <f>[1]!s_west_eps($A1400,YEAR($B$1)+1,$B$1,180)</f>
        <v>0.46520000696182301</v>
      </c>
      <c r="Z1400">
        <f>[1]!s_west_instnum_np($A1400,YEAR($B$1)+1,$B$1,180)</f>
        <v>5</v>
      </c>
      <c r="AA1400">
        <f>[1]!s_west_stdnetprofit($A1400,YEAR($B$1)+1,$B$1,180)</f>
        <v>521307491</v>
      </c>
      <c r="AB1400">
        <f>[1]!s_west_mediannetprofit($A1400,YEAR($B$1)+1,$B$1,180)</f>
        <v>13042000000</v>
      </c>
      <c r="AC1400">
        <f>[1]!s_west_maxnetprofit($A1400,YEAR($B$1)+1,$B$1,180)</f>
        <v>13273000000</v>
      </c>
      <c r="AD1400">
        <f>[1]!s_west_minnetprofit($A1400,YEAR($B$1)+1,$B$1,180)</f>
        <v>12213000000</v>
      </c>
      <c r="AE1400">
        <f>[1]!s_west_avgroe($A1400,YEAR($B$1),$B$1,180)</f>
        <v>6.6440000534057599</v>
      </c>
      <c r="AF1400">
        <f>IFERROR([1]!s_info_indexweight($A1400,$B$1,"000016.SH"),"")</f>
        <v>0</v>
      </c>
      <c r="AG1400">
        <f>IFERROR([1]!s_info_indexweight($A1400,$B$1,"000300.SH"),"")</f>
        <v>0.17449999999999999</v>
      </c>
      <c r="AH1400">
        <f>IFERROR([1]!s_info_indexweight($A1400,$B$1,"000905.SH"),"")</f>
        <v>0</v>
      </c>
      <c r="AI1400">
        <f>IFERROR([1]!s_info_indexweight($A1400,$B$1,"000852.SH"),"")</f>
        <v>0</v>
      </c>
    </row>
    <row r="1401" spans="1:35">
      <c r="A1401" t="s">
        <v>1433</v>
      </c>
      <c r="B1401">
        <f>[1]!s_dq_close($A1401,$B$1,3)</f>
        <v>10.97</v>
      </c>
      <c r="C1401">
        <f>[1]!s_dq_volume($A1401,$B$1)</f>
        <v>198678473</v>
      </c>
      <c r="D1401">
        <f>[1]!s_dq_amount($A1401,$B$1)</f>
        <v>2201099722</v>
      </c>
      <c r="E1401">
        <f>[1]!s_dq_turn($A1401,$B$1)</f>
        <v>7.6693791623049696</v>
      </c>
      <c r="F1401">
        <f>[1]!S_VAL_MV($A1401,$B$1)</f>
        <v>28418243546</v>
      </c>
      <c r="G1401">
        <f>[1]!s_val_ev($A1401,$B$1)</f>
        <v>28418243546</v>
      </c>
      <c r="H1401">
        <f>[1]!s_val_ev1($A1401,$B$1)</f>
        <v>53959473103.860001</v>
      </c>
      <c r="I1401">
        <f>IFERROR([1]!s_mq_amount($A1401,$B$1),"")</f>
        <v>3786401066</v>
      </c>
      <c r="J1401">
        <f>[1]!s_val_pe_ttm($A1401,$B$1)</f>
        <v>13.202644348144499</v>
      </c>
      <c r="K1401">
        <f>[1]!s_val_pb_lf($A1401,$B$1)</f>
        <v>1.6270070075988801</v>
      </c>
      <c r="L1401">
        <f>[1]!s_val_dividendyield2($A1401,$B$1)</f>
        <v>1.91431175934366</v>
      </c>
      <c r="M1401">
        <f>[1]!s_val_evtoebitda($A1401,$B$1)</f>
        <v>9.6631878748787798</v>
      </c>
      <c r="N1401">
        <f>[1]!s_risk_betar24($A1401,$B$1)</f>
        <v>0.71359997987747203</v>
      </c>
      <c r="O1401">
        <f>[1]!s_profitnotice_changeratio($A1401,$B$1)</f>
        <v>0</v>
      </c>
      <c r="P1401">
        <f>IFERROR([1]!i_pq_pctchange($A1401,TEXT(DATE(YEAR($B$1),1,1),"yyyy-mm-dd"),$B$1),"")</f>
        <v>67.113127286286002</v>
      </c>
      <c r="Q1401">
        <f>[1]!s_west_netprofit($A1401,YEAR($B$1),$B$1,180)</f>
        <v>2336866667</v>
      </c>
      <c r="R1401">
        <f>[1]!s_west_eps($A1401,YEAR($B$1),$B$1,180)</f>
        <v>0.90200001001357999</v>
      </c>
      <c r="S1401">
        <f>[1]!s_west_instnum_np($A1401,YEAR($B$1),$B$1,180)</f>
        <v>15</v>
      </c>
      <c r="T1401">
        <f>[1]!s_west_stdnetprofit($A1401,YEAR($B$1),$B$1,180)</f>
        <v>163122595</v>
      </c>
      <c r="U1401">
        <f>[1]!s_west_mediannetprofit($A1401,YEAR($B$1),$B$1,180)</f>
        <v>2316000000</v>
      </c>
      <c r="V1401">
        <f>[1]!s_west_maxnetprofit($A1401,YEAR($B$1),$B$1,180)</f>
        <v>2663000000</v>
      </c>
      <c r="W1401">
        <f>[1]!s_west_minnetprofit($A1401,YEAR($B$1),$B$1,180)</f>
        <v>1947000000</v>
      </c>
      <c r="X1401">
        <f>[1]!s_west_netprofit($A1401,YEAR($B$1)+1,$B$1,180)</f>
        <v>2482733333</v>
      </c>
      <c r="Y1401">
        <f>[1]!s_west_eps($A1401,YEAR($B$1)+1,$B$1,180)</f>
        <v>0.95829999446868896</v>
      </c>
      <c r="Z1401">
        <f>[1]!s_west_instnum_np($A1401,YEAR($B$1)+1,$B$1,180)</f>
        <v>15</v>
      </c>
      <c r="AA1401">
        <f>[1]!s_west_stdnetprofit($A1401,YEAR($B$1)+1,$B$1,180)</f>
        <v>172300596</v>
      </c>
      <c r="AB1401">
        <f>[1]!s_west_mediannetprofit($A1401,YEAR($B$1)+1,$B$1,180)</f>
        <v>2490000000</v>
      </c>
      <c r="AC1401">
        <f>[1]!s_west_maxnetprofit($A1401,YEAR($B$1)+1,$B$1,180)</f>
        <v>2800000000</v>
      </c>
      <c r="AD1401">
        <f>[1]!s_west_minnetprofit($A1401,YEAR($B$1)+1,$B$1,180)</f>
        <v>2042000000</v>
      </c>
      <c r="AE1401">
        <f>[1]!s_west_avgroe($A1401,YEAR($B$1),$B$1,180)</f>
        <v>12.183300018310501</v>
      </c>
      <c r="AF1401">
        <f>IFERROR([1]!s_info_indexweight($A1401,$B$1,"000016.SH"),"")</f>
        <v>0</v>
      </c>
      <c r="AG1401">
        <f>IFERROR([1]!s_info_indexweight($A1401,$B$1,"000300.SH"),"")</f>
        <v>0</v>
      </c>
      <c r="AH1401">
        <f>IFERROR([1]!s_info_indexweight($A1401,$B$1,"000905.SH"),"")</f>
        <v>0.151</v>
      </c>
      <c r="AI1401">
        <f>IFERROR([1]!s_info_indexweight($A1401,$B$1,"000852.SH"),"")</f>
        <v>0</v>
      </c>
    </row>
    <row r="1402" spans="1:35">
      <c r="A1402" t="s">
        <v>1434</v>
      </c>
      <c r="B1402">
        <f>[1]!s_dq_close($A1402,$B$1,3)</f>
        <v>14.91</v>
      </c>
      <c r="C1402">
        <f>[1]!s_dq_volume($A1402,$B$1)</f>
        <v>98922481</v>
      </c>
      <c r="D1402">
        <f>[1]!s_dq_amount($A1402,$B$1)</f>
        <v>1472364336</v>
      </c>
      <c r="E1402">
        <f>[1]!s_dq_turn($A1402,$B$1)</f>
        <v>0.7878186338034</v>
      </c>
      <c r="F1402">
        <f>[1]!S_VAL_MV($A1402,$B$1)</f>
        <v>228316589158.76999</v>
      </c>
      <c r="G1402">
        <f>[1]!s_val_ev($A1402,$B$1)</f>
        <v>222805017219.254</v>
      </c>
      <c r="H1402">
        <f>[1]!s_val_ev1($A1402,$B$1)</f>
        <v>296422258244.07397</v>
      </c>
      <c r="I1402">
        <f>IFERROR([1]!s_mq_amount($A1402,$B$1),"")</f>
        <v>4005834952</v>
      </c>
      <c r="J1402">
        <f>[1]!s_val_pe_ttm($A1402,$B$1)</f>
        <v>9.1140775680541992</v>
      </c>
      <c r="K1402">
        <f>[1]!s_val_pb_lf($A1402,$B$1)</f>
        <v>0.96870058774948098</v>
      </c>
      <c r="L1402">
        <f>[1]!s_val_dividendyield2($A1402,$B$1)</f>
        <v>10.709361673896099</v>
      </c>
      <c r="M1402">
        <f>[1]!s_val_evtoebitda($A1402,$B$1)</f>
        <v>2.4097123264603302</v>
      </c>
      <c r="N1402">
        <f>[1]!s_risk_betar24($A1402,$B$1)</f>
        <v>0.90450000762939498</v>
      </c>
      <c r="O1402">
        <f>[1]!s_profitnotice_changeratio($A1402,$B$1)</f>
        <v>0</v>
      </c>
      <c r="P1402">
        <f>IFERROR([1]!i_pq_pctchange($A1402,TEXT(DATE(YEAR($B$1),1,1),"yyyy-mm-dd"),$B$1),"")</f>
        <v>-1.7786561264822101</v>
      </c>
      <c r="Q1402">
        <f>[1]!s_west_netprofit($A1402,YEAR($B$1),$B$1,180)</f>
        <v>26495817074</v>
      </c>
      <c r="R1402">
        <f>[1]!s_west_eps($A1402,YEAR($B$1),$B$1,180)</f>
        <v>1.7266999483108501</v>
      </c>
      <c r="S1402">
        <f>[1]!s_west_instnum_np($A1402,YEAR($B$1),$B$1,180)</f>
        <v>9</v>
      </c>
      <c r="T1402">
        <f>[1]!s_west_stdnetprofit($A1402,YEAR($B$1),$B$1,180)</f>
        <v>3255862875</v>
      </c>
      <c r="U1402">
        <f>[1]!s_west_mediannetprofit($A1402,YEAR($B$1),$B$1,180)</f>
        <v>27932500000</v>
      </c>
      <c r="V1402">
        <f>[1]!s_west_maxnetprofit($A1402,YEAR($B$1),$B$1,180)</f>
        <v>29872550000</v>
      </c>
      <c r="W1402">
        <f>[1]!s_west_minnetprofit($A1402,YEAR($B$1),$B$1,180)</f>
        <v>20059620738</v>
      </c>
      <c r="X1402">
        <f>[1]!s_west_netprofit($A1402,YEAR($B$1)+1,$B$1,180)</f>
        <v>20092466319</v>
      </c>
      <c r="Y1402">
        <f>[1]!s_west_eps($A1402,YEAR($B$1)+1,$B$1,180)</f>
        <v>1.3106000423431401</v>
      </c>
      <c r="Z1402">
        <f>[1]!s_west_instnum_np($A1402,YEAR($B$1)+1,$B$1,180)</f>
        <v>9</v>
      </c>
      <c r="AA1402">
        <f>[1]!s_west_stdnetprofit($A1402,YEAR($B$1)+1,$B$1,180)</f>
        <v>3770953619</v>
      </c>
      <c r="AB1402">
        <f>[1]!s_west_mediannetprofit($A1402,YEAR($B$1)+1,$B$1,180)</f>
        <v>21631500000</v>
      </c>
      <c r="AC1402">
        <f>[1]!s_west_maxnetprofit($A1402,YEAR($B$1)+1,$B$1,180)</f>
        <v>23768000000</v>
      </c>
      <c r="AD1402">
        <f>[1]!s_west_minnetprofit($A1402,YEAR($B$1)+1,$B$1,180)</f>
        <v>12097023193</v>
      </c>
      <c r="AE1402">
        <f>[1]!s_west_avgroe($A1402,YEAR($B$1),$B$1,180)</f>
        <v>11.0100002288818</v>
      </c>
      <c r="AF1402">
        <f>IFERROR([1]!s_info_indexweight($A1402,$B$1,"000016.SH"),"")</f>
        <v>0.99</v>
      </c>
      <c r="AG1402">
        <f>IFERROR([1]!s_info_indexweight($A1402,$B$1,"000300.SH"),"")</f>
        <v>0.35420000000000001</v>
      </c>
      <c r="AH1402">
        <f>IFERROR([1]!s_info_indexweight($A1402,$B$1,"000905.SH"),"")</f>
        <v>0</v>
      </c>
      <c r="AI1402">
        <f>IFERROR([1]!s_info_indexweight($A1402,$B$1,"000852.SH"),"")</f>
        <v>0</v>
      </c>
    </row>
    <row r="1403" spans="1:35">
      <c r="A1403" t="s">
        <v>1435</v>
      </c>
      <c r="B1403">
        <f>[1]!s_dq_close($A1403,$B$1,3)</f>
        <v>7.41</v>
      </c>
      <c r="C1403">
        <f>[1]!s_dq_volume($A1403,$B$1)</f>
        <v>12016400</v>
      </c>
      <c r="D1403">
        <f>[1]!s_dq_amount($A1403,$B$1)</f>
        <v>89905969</v>
      </c>
      <c r="E1403">
        <f>[1]!s_dq_turn($A1403,$B$1)</f>
        <v>0.540737999810742</v>
      </c>
      <c r="F1403">
        <f>[1]!S_VAL_MV($A1403,$B$1)</f>
        <v>16466666672.43</v>
      </c>
      <c r="G1403">
        <f>[1]!s_val_ev($A1403,$B$1)</f>
        <v>16466666672.43</v>
      </c>
      <c r="H1403">
        <f>[1]!s_val_ev1($A1403,$B$1)</f>
        <v>16517067568.15</v>
      </c>
      <c r="I1403">
        <f>IFERROR([1]!s_mq_amount($A1403,$B$1),"")</f>
        <v>261709307</v>
      </c>
      <c r="J1403">
        <f>[1]!s_val_pe_ttm($A1403,$B$1)</f>
        <v>13.124096870422401</v>
      </c>
      <c r="K1403">
        <f>[1]!s_val_pb_lf($A1403,$B$1)</f>
        <v>1.13453769683838</v>
      </c>
      <c r="L1403">
        <f>[1]!s_val_dividendyield2($A1403,$B$1)</f>
        <v>5.3981106612685599</v>
      </c>
      <c r="M1403">
        <f>[1]!s_val_evtoebitda($A1403,$B$1)</f>
        <v>8.1329113818341305</v>
      </c>
      <c r="N1403">
        <f>[1]!s_risk_betar24($A1403,$B$1)</f>
        <v>0.86210000514984098</v>
      </c>
      <c r="O1403">
        <f>[1]!s_profitnotice_changeratio($A1403,$B$1)</f>
        <v>0</v>
      </c>
      <c r="P1403">
        <f>IFERROR([1]!i_pq_pctchange($A1403,TEXT(DATE(YEAR($B$1),1,1),"yyyy-mm-dd"),$B$1),"")</f>
        <v>-5.2429667519181704</v>
      </c>
      <c r="Q1403">
        <f>[1]!s_west_netprofit($A1403,YEAR($B$1),$B$1,180)</f>
        <v>0</v>
      </c>
      <c r="R1403">
        <f>[1]!s_west_eps($A1403,YEAR($B$1),$B$1,180)</f>
        <v>0</v>
      </c>
      <c r="S1403">
        <f>[1]!s_west_instnum_np($A1403,YEAR($B$1),$B$1,180)</f>
        <v>0</v>
      </c>
      <c r="T1403">
        <f>[1]!s_west_stdnetprofit($A1403,YEAR($B$1),$B$1,180)</f>
        <v>0</v>
      </c>
      <c r="U1403">
        <f>[1]!s_west_mediannetprofit($A1403,YEAR($B$1),$B$1,180)</f>
        <v>0</v>
      </c>
      <c r="V1403">
        <f>[1]!s_west_maxnetprofit($A1403,YEAR($B$1),$B$1,180)</f>
        <v>0</v>
      </c>
      <c r="W1403">
        <f>[1]!s_west_minnetprofit($A1403,YEAR($B$1),$B$1,180)</f>
        <v>0</v>
      </c>
      <c r="X1403">
        <f>[1]!s_west_netprofit($A1403,YEAR($B$1)+1,$B$1,180)</f>
        <v>0</v>
      </c>
      <c r="Y1403">
        <f>[1]!s_west_eps($A1403,YEAR($B$1)+1,$B$1,180)</f>
        <v>0</v>
      </c>
      <c r="Z1403">
        <f>[1]!s_west_instnum_np($A1403,YEAR($B$1)+1,$B$1,180)</f>
        <v>0</v>
      </c>
      <c r="AA1403">
        <f>[1]!s_west_stdnetprofit($A1403,YEAR($B$1)+1,$B$1,180)</f>
        <v>0</v>
      </c>
      <c r="AB1403">
        <f>[1]!s_west_mediannetprofit($A1403,YEAR($B$1)+1,$B$1,180)</f>
        <v>0</v>
      </c>
      <c r="AC1403">
        <f>[1]!s_west_maxnetprofit($A1403,YEAR($B$1)+1,$B$1,180)</f>
        <v>0</v>
      </c>
      <c r="AD1403">
        <f>[1]!s_west_minnetprofit($A1403,YEAR($B$1)+1,$B$1,180)</f>
        <v>0</v>
      </c>
      <c r="AE1403">
        <f>[1]!s_west_avgroe($A1403,YEAR($B$1),$B$1,180)</f>
        <v>0</v>
      </c>
      <c r="AF1403">
        <f>IFERROR([1]!s_info_indexweight($A1403,$B$1,"000016.SH"),"")</f>
        <v>0</v>
      </c>
      <c r="AG1403">
        <f>IFERROR([1]!s_info_indexweight($A1403,$B$1,"000300.SH"),"")</f>
        <v>0</v>
      </c>
      <c r="AH1403">
        <f>IFERROR([1]!s_info_indexweight($A1403,$B$1,"000905.SH"),"")</f>
        <v>3.2000000000000001E-2</v>
      </c>
      <c r="AI1403">
        <f>IFERROR([1]!s_info_indexweight($A1403,$B$1,"000852.SH"),"")</f>
        <v>0</v>
      </c>
    </row>
    <row r="1404" spans="1:35">
      <c r="A1404" t="s">
        <v>1436</v>
      </c>
      <c r="B1404">
        <f>[1]!s_dq_close($A1404,$B$1,3)</f>
        <v>9.0299999999999994</v>
      </c>
      <c r="C1404">
        <f>[1]!s_dq_volume($A1404,$B$1)</f>
        <v>9159700</v>
      </c>
      <c r="D1404">
        <f>[1]!s_dq_amount($A1404,$B$1)</f>
        <v>83404019</v>
      </c>
      <c r="E1404">
        <f>[1]!s_dq_turn($A1404,$B$1)</f>
        <v>0.35992376910684099</v>
      </c>
      <c r="F1404">
        <f>[1]!S_VAL_MV($A1404,$B$1)</f>
        <v>22980447000</v>
      </c>
      <c r="G1404">
        <f>[1]!s_val_ev($A1404,$B$1)</f>
        <v>22980447000</v>
      </c>
      <c r="H1404">
        <f>[1]!s_val_ev1($A1404,$B$1)</f>
        <v>23188890572.040001</v>
      </c>
      <c r="I1404">
        <f>IFERROR([1]!s_mq_amount($A1404,$B$1),"")</f>
        <v>172537458</v>
      </c>
      <c r="J1404">
        <f>[1]!s_val_pe_ttm($A1404,$B$1)</f>
        <v>13.4279136657715</v>
      </c>
      <c r="K1404">
        <f>[1]!s_val_pb_lf($A1404,$B$1)</f>
        <v>1.12819528579712</v>
      </c>
      <c r="L1404">
        <f>[1]!s_val_dividendyield2($A1404,$B$1)</f>
        <v>6.6445182724252501</v>
      </c>
      <c r="M1404">
        <f>[1]!s_val_evtoebitda($A1404,$B$1)</f>
        <v>10.5350364664362</v>
      </c>
      <c r="N1404">
        <f>[1]!s_risk_betar24($A1404,$B$1)</f>
        <v>0.49630001187324502</v>
      </c>
      <c r="O1404">
        <f>[1]!s_profitnotice_changeratio($A1404,$B$1)</f>
        <v>0</v>
      </c>
      <c r="P1404">
        <f>IFERROR([1]!i_pq_pctchange($A1404,TEXT(DATE(YEAR($B$1),1,1),"yyyy-mm-dd"),$B$1),"")</f>
        <v>-10.0597609561753</v>
      </c>
      <c r="Q1404">
        <f>[1]!s_west_netprofit($A1404,YEAR($B$1),$B$1,180)</f>
        <v>1663333333</v>
      </c>
      <c r="R1404">
        <f>[1]!s_west_eps($A1404,YEAR($B$1),$B$1,180)</f>
        <v>0.65359997749328602</v>
      </c>
      <c r="S1404">
        <f>[1]!s_west_instnum_np($A1404,YEAR($B$1),$B$1,180)</f>
        <v>3</v>
      </c>
      <c r="T1404">
        <f>[1]!s_west_stdnetprofit($A1404,YEAR($B$1),$B$1,180)</f>
        <v>15885003</v>
      </c>
      <c r="U1404">
        <f>[1]!s_west_mediannetprofit($A1404,YEAR($B$1),$B$1,180)</f>
        <v>1672000000</v>
      </c>
      <c r="V1404">
        <f>[1]!s_west_maxnetprofit($A1404,YEAR($B$1),$B$1,180)</f>
        <v>1673000000</v>
      </c>
      <c r="W1404">
        <f>[1]!s_west_minnetprofit($A1404,YEAR($B$1),$B$1,180)</f>
        <v>1645000000</v>
      </c>
      <c r="X1404">
        <f>[1]!s_west_netprofit($A1404,YEAR($B$1)+1,$B$1,180)</f>
        <v>1810666667</v>
      </c>
      <c r="Y1404">
        <f>[1]!s_west_eps($A1404,YEAR($B$1)+1,$B$1,180)</f>
        <v>0.71149998903274503</v>
      </c>
      <c r="Z1404">
        <f>[1]!s_west_instnum_np($A1404,YEAR($B$1)+1,$B$1,180)</f>
        <v>3</v>
      </c>
      <c r="AA1404">
        <f>[1]!s_west_stdnetprofit($A1404,YEAR($B$1)+1,$B$1,180)</f>
        <v>6658328</v>
      </c>
      <c r="AB1404">
        <f>[1]!s_west_mediannetprofit($A1404,YEAR($B$1)+1,$B$1,180)</f>
        <v>1814000000</v>
      </c>
      <c r="AC1404">
        <f>[1]!s_west_maxnetprofit($A1404,YEAR($B$1)+1,$B$1,180)</f>
        <v>1815000000</v>
      </c>
      <c r="AD1404">
        <f>[1]!s_west_minnetprofit($A1404,YEAR($B$1)+1,$B$1,180)</f>
        <v>1803000000</v>
      </c>
      <c r="AE1404">
        <f>[1]!s_west_avgroe($A1404,YEAR($B$1),$B$1,180)</f>
        <v>8.1899995803833008</v>
      </c>
      <c r="AF1404">
        <f>IFERROR([1]!s_info_indexweight($A1404,$B$1,"000016.SH"),"")</f>
        <v>0</v>
      </c>
      <c r="AG1404">
        <f>IFERROR([1]!s_info_indexweight($A1404,$B$1,"000300.SH"),"")</f>
        <v>0</v>
      </c>
      <c r="AH1404">
        <f>IFERROR([1]!s_info_indexweight($A1404,$B$1,"000905.SH"),"")</f>
        <v>6.5000000000000002E-2</v>
      </c>
      <c r="AI1404">
        <f>IFERROR([1]!s_info_indexweight($A1404,$B$1,"000852.SH"),"")</f>
        <v>0</v>
      </c>
    </row>
    <row r="1405" spans="1:35">
      <c r="A1405" t="s">
        <v>1437</v>
      </c>
      <c r="B1405">
        <f>[1]!s_dq_close($A1405,$B$1,3)</f>
        <v>10.18</v>
      </c>
      <c r="C1405">
        <f>[1]!s_dq_volume($A1405,$B$1)</f>
        <v>101839322</v>
      </c>
      <c r="D1405">
        <f>[1]!s_dq_amount($A1405,$B$1)</f>
        <v>1039897823</v>
      </c>
      <c r="E1405">
        <f>[1]!s_dq_turn($A1405,$B$1)</f>
        <v>1.0615275860617399</v>
      </c>
      <c r="F1405">
        <f>[1]!S_VAL_MV($A1405,$B$1)</f>
        <v>2663091883252.6201</v>
      </c>
      <c r="G1405">
        <f>[1]!s_val_ev($A1405,$B$1)</f>
        <v>2026954098034.3101</v>
      </c>
      <c r="H1405">
        <f>[1]!s_val_ev1($A1405,$B$1)</f>
        <v>43138853098034.297</v>
      </c>
      <c r="I1405">
        <f>IFERROR([1]!s_mq_amount($A1405,$B$1),"")</f>
        <v>2094186446</v>
      </c>
      <c r="J1405">
        <f>[1]!s_val_pe_ttm($A1405,$B$1)</f>
        <v>7.7903261184692401</v>
      </c>
      <c r="K1405">
        <f>[1]!s_val_pb_lf($A1405,$B$1)</f>
        <v>0.75073134899139404</v>
      </c>
      <c r="L1405">
        <f>[1]!s_val_dividendyield2($A1405,$B$1)</f>
        <v>1.8251473477406699</v>
      </c>
      <c r="M1405">
        <f>[1]!s_val_evtoebitda($A1405,$B$1)</f>
        <v>0</v>
      </c>
      <c r="N1405">
        <f>[1]!s_risk_betar24($A1405,$B$1)</f>
        <v>-0.20450000464916199</v>
      </c>
      <c r="O1405">
        <f>[1]!s_profitnotice_changeratio($A1405,$B$1)</f>
        <v>0</v>
      </c>
      <c r="P1405">
        <f>IFERROR([1]!i_pq_pctchange($A1405,TEXT(DATE(YEAR($B$1),1,1),"yyyy-mm-dd"),$B$1),"")</f>
        <v>9.6982758620689697</v>
      </c>
      <c r="Q1405">
        <f>[1]!s_west_netprofit($A1405,YEAR($B$1),$B$1,180)</f>
        <v>344642800000</v>
      </c>
      <c r="R1405">
        <f>[1]!s_west_eps($A1405,YEAR($B$1),$B$1,180)</f>
        <v>1.31719994544983</v>
      </c>
      <c r="S1405">
        <f>[1]!s_west_instnum_np($A1405,YEAR($B$1),$B$1,180)</f>
        <v>10</v>
      </c>
      <c r="T1405">
        <f>[1]!s_west_stdnetprofit($A1405,YEAR($B$1),$B$1,180)</f>
        <v>6982680205</v>
      </c>
      <c r="U1405">
        <f>[1]!s_west_mediannetprofit($A1405,YEAR($B$1),$B$1,180)</f>
        <v>343927500000</v>
      </c>
      <c r="V1405">
        <f>[1]!s_west_maxnetprofit($A1405,YEAR($B$1),$B$1,180)</f>
        <v>358735000000</v>
      </c>
      <c r="W1405">
        <f>[1]!s_west_minnetprofit($A1405,YEAR($B$1),$B$1,180)</f>
        <v>333452000000</v>
      </c>
      <c r="X1405">
        <f>[1]!s_west_netprofit($A1405,YEAR($B$1)+1,$B$1,180)</f>
        <v>356008800000</v>
      </c>
      <c r="Y1405">
        <f>[1]!s_west_eps($A1405,YEAR($B$1)+1,$B$1,180)</f>
        <v>1.36070001125336</v>
      </c>
      <c r="Z1405">
        <f>[1]!s_west_instnum_np($A1405,YEAR($B$1)+1,$B$1,180)</f>
        <v>10</v>
      </c>
      <c r="AA1405">
        <f>[1]!s_west_stdnetprofit($A1405,YEAR($B$1)+1,$B$1,180)</f>
        <v>11620157427</v>
      </c>
      <c r="AB1405">
        <f>[1]!s_west_mediannetprofit($A1405,YEAR($B$1)+1,$B$1,180)</f>
        <v>354497500000</v>
      </c>
      <c r="AC1405">
        <f>[1]!s_west_maxnetprofit($A1405,YEAR($B$1)+1,$B$1,180)</f>
        <v>380447000000</v>
      </c>
      <c r="AD1405">
        <f>[1]!s_west_minnetprofit($A1405,YEAR($B$1)+1,$B$1,180)</f>
        <v>340647000000</v>
      </c>
      <c r="AE1405">
        <f>[1]!s_west_avgroe($A1405,YEAR($B$1),$B$1,180)</f>
        <v>9.5439996719360405</v>
      </c>
      <c r="AF1405">
        <f>IFERROR([1]!s_info_indexweight($A1405,$B$1,"000016.SH"),"")</f>
        <v>0</v>
      </c>
      <c r="AG1405">
        <f>IFERROR([1]!s_info_indexweight($A1405,$B$1,"000300.SH"),"")</f>
        <v>0.32290000000000002</v>
      </c>
      <c r="AH1405">
        <f>IFERROR([1]!s_info_indexweight($A1405,$B$1,"000905.SH"),"")</f>
        <v>0</v>
      </c>
      <c r="AI1405">
        <f>IFERROR([1]!s_info_indexweight($A1405,$B$1,"000852.SH"),"")</f>
        <v>0</v>
      </c>
    </row>
    <row r="1406" spans="1:35">
      <c r="A1406" t="s">
        <v>1438</v>
      </c>
      <c r="B1406">
        <f>[1]!s_dq_close($A1406,$B$1,3)</f>
        <v>5.27</v>
      </c>
      <c r="C1406">
        <f>[1]!s_dq_volume($A1406,$B$1)</f>
        <v>12025692</v>
      </c>
      <c r="D1406">
        <f>[1]!s_dq_amount($A1406,$B$1)</f>
        <v>63578233</v>
      </c>
      <c r="E1406">
        <f>[1]!s_dq_turn($A1406,$B$1)</f>
        <v>0.63161206800374203</v>
      </c>
      <c r="F1406">
        <f>[1]!S_VAL_MV($A1406,$B$1)</f>
        <v>10033911644.58</v>
      </c>
      <c r="G1406">
        <f>[1]!s_val_ev($A1406,$B$1)</f>
        <v>10033911644.58</v>
      </c>
      <c r="H1406">
        <f>[1]!s_val_ev1($A1406,$B$1)</f>
        <v>10386586472.299999</v>
      </c>
      <c r="I1406">
        <f>IFERROR([1]!s_mq_amount($A1406,$B$1),"")</f>
        <v>142978552</v>
      </c>
      <c r="J1406">
        <f>[1]!s_val_pe_ttm($A1406,$B$1)</f>
        <v>17.436836242675799</v>
      </c>
      <c r="K1406">
        <f>[1]!s_val_pb_lf($A1406,$B$1)</f>
        <v>1.0085419416427599</v>
      </c>
      <c r="L1406">
        <f>[1]!s_val_dividendyield2($A1406,$B$1)</f>
        <v>1.93548387096774</v>
      </c>
      <c r="M1406">
        <f>[1]!s_val_evtoebitda($A1406,$B$1)</f>
        <v>9.3134313668909492</v>
      </c>
      <c r="N1406">
        <f>[1]!s_risk_betar24($A1406,$B$1)</f>
        <v>1.2020000219345099</v>
      </c>
      <c r="O1406">
        <f>[1]!s_profitnotice_changeratio($A1406,$B$1)</f>
        <v>0</v>
      </c>
      <c r="P1406">
        <f>IFERROR([1]!i_pq_pctchange($A1406,TEXT(DATE(YEAR($B$1),1,1),"yyyy-mm-dd"),$B$1),"")</f>
        <v>-18.294573643410899</v>
      </c>
      <c r="Q1406">
        <f>[1]!s_west_netprofit($A1406,YEAR($B$1),$B$1,180)</f>
        <v>689000000</v>
      </c>
      <c r="R1406">
        <f>[1]!s_west_eps($A1406,YEAR($B$1),$B$1,180)</f>
        <v>0.36190000176429699</v>
      </c>
      <c r="S1406">
        <f>[1]!s_west_instnum_np($A1406,YEAR($B$1),$B$1,180)</f>
        <v>1</v>
      </c>
      <c r="T1406">
        <f>[1]!s_west_stdnetprofit($A1406,YEAR($B$1),$B$1,180)</f>
        <v>0</v>
      </c>
      <c r="U1406">
        <f>[1]!s_west_mediannetprofit($A1406,YEAR($B$1),$B$1,180)</f>
        <v>689000000</v>
      </c>
      <c r="V1406">
        <f>[1]!s_west_maxnetprofit($A1406,YEAR($B$1),$B$1,180)</f>
        <v>689000000</v>
      </c>
      <c r="W1406">
        <f>[1]!s_west_minnetprofit($A1406,YEAR($B$1),$B$1,180)</f>
        <v>689000000</v>
      </c>
      <c r="X1406">
        <f>[1]!s_west_netprofit($A1406,YEAR($B$1)+1,$B$1,180)</f>
        <v>744000000</v>
      </c>
      <c r="Y1406">
        <f>[1]!s_west_eps($A1406,YEAR($B$1)+1,$B$1,180)</f>
        <v>0.39079999923706099</v>
      </c>
      <c r="Z1406">
        <f>[1]!s_west_instnum_np($A1406,YEAR($B$1)+1,$B$1,180)</f>
        <v>1</v>
      </c>
      <c r="AA1406">
        <f>[1]!s_west_stdnetprofit($A1406,YEAR($B$1)+1,$B$1,180)</f>
        <v>0</v>
      </c>
      <c r="AB1406">
        <f>[1]!s_west_mediannetprofit($A1406,YEAR($B$1)+1,$B$1,180)</f>
        <v>744000000</v>
      </c>
      <c r="AC1406">
        <f>[1]!s_west_maxnetprofit($A1406,YEAR($B$1)+1,$B$1,180)</f>
        <v>744000000</v>
      </c>
      <c r="AD1406">
        <f>[1]!s_west_minnetprofit($A1406,YEAR($B$1)+1,$B$1,180)</f>
        <v>744000000</v>
      </c>
      <c r="AE1406">
        <f>[1]!s_west_avgroe($A1406,YEAR($B$1),$B$1,180)</f>
        <v>6.4899997711181596</v>
      </c>
      <c r="AF1406">
        <f>IFERROR([1]!s_info_indexweight($A1406,$B$1,"000016.SH"),"")</f>
        <v>0</v>
      </c>
      <c r="AG1406">
        <f>IFERROR([1]!s_info_indexweight($A1406,$B$1,"000300.SH"),"")</f>
        <v>0</v>
      </c>
      <c r="AH1406">
        <f>IFERROR([1]!s_info_indexweight($A1406,$B$1,"000905.SH"),"")</f>
        <v>0</v>
      </c>
      <c r="AI1406">
        <f>IFERROR([1]!s_info_indexweight($A1406,$B$1,"000852.SH"),"")</f>
        <v>3.2000000000000001E-2</v>
      </c>
    </row>
    <row r="1407" spans="1:35">
      <c r="A1407" t="s">
        <v>1439</v>
      </c>
      <c r="B1407">
        <f>[1]!s_dq_close($A1407,$B$1,3)</f>
        <v>8.82</v>
      </c>
      <c r="C1407">
        <f>[1]!s_dq_volume($A1407,$B$1)</f>
        <v>8861199</v>
      </c>
      <c r="D1407">
        <f>[1]!s_dq_amount($A1407,$B$1)</f>
        <v>78265365</v>
      </c>
      <c r="E1407">
        <f>[1]!s_dq_turn($A1407,$B$1)</f>
        <v>0.64304782293178497</v>
      </c>
      <c r="F1407">
        <f>[1]!S_VAL_MV($A1407,$B$1)</f>
        <v>12153960000</v>
      </c>
      <c r="G1407">
        <f>[1]!s_val_ev($A1407,$B$1)</f>
        <v>12153960000</v>
      </c>
      <c r="H1407">
        <f>[1]!s_val_ev1($A1407,$B$1)</f>
        <v>16672862807.469999</v>
      </c>
      <c r="I1407">
        <f>IFERROR([1]!s_mq_amount($A1407,$B$1),"")</f>
        <v>196326615</v>
      </c>
      <c r="J1407">
        <f>[1]!s_val_pe_ttm($A1407,$B$1)</f>
        <v>23.6200046539307</v>
      </c>
      <c r="K1407">
        <f>[1]!s_val_pb_lf($A1407,$B$1)</f>
        <v>1.7163103818893399</v>
      </c>
      <c r="L1407">
        <f>[1]!s_val_dividendyield2($A1407,$B$1)</f>
        <v>3.06122448979592</v>
      </c>
      <c r="M1407">
        <f>[1]!s_val_evtoebitda($A1407,$B$1)</f>
        <v>10.6101285108141</v>
      </c>
      <c r="N1407">
        <f>[1]!s_risk_betar24($A1407,$B$1)</f>
        <v>0.37799999117851302</v>
      </c>
      <c r="O1407">
        <f>[1]!s_profitnotice_changeratio($A1407,$B$1)</f>
        <v>0</v>
      </c>
      <c r="P1407">
        <f>IFERROR([1]!i_pq_pctchange($A1407,TEXT(DATE(YEAR($B$1),1,1),"yyyy-mm-dd"),$B$1),"")</f>
        <v>-3.2894736842105199</v>
      </c>
      <c r="Q1407">
        <f>[1]!s_west_netprofit($A1407,YEAR($B$1),$B$1,180)</f>
        <v>651500000</v>
      </c>
      <c r="R1407">
        <f>[1]!s_west_eps($A1407,YEAR($B$1),$B$1,180)</f>
        <v>0.47279998660087602</v>
      </c>
      <c r="S1407">
        <f>[1]!s_west_instnum_np($A1407,YEAR($B$1),$B$1,180)</f>
        <v>2</v>
      </c>
      <c r="T1407">
        <f>[1]!s_west_stdnetprofit($A1407,YEAR($B$1),$B$1,180)</f>
        <v>103944697</v>
      </c>
      <c r="U1407">
        <f>[1]!s_west_mediannetprofit($A1407,YEAR($B$1),$B$1,180)</f>
        <v>651500000</v>
      </c>
      <c r="V1407">
        <f>[1]!s_west_maxnetprofit($A1407,YEAR($B$1),$B$1,180)</f>
        <v>725000000</v>
      </c>
      <c r="W1407">
        <f>[1]!s_west_minnetprofit($A1407,YEAR($B$1),$B$1,180)</f>
        <v>578000000</v>
      </c>
      <c r="X1407">
        <f>[1]!s_west_netprofit($A1407,YEAR($B$1)+1,$B$1,180)</f>
        <v>714000000</v>
      </c>
      <c r="Y1407">
        <f>[1]!s_west_eps($A1407,YEAR($B$1)+1,$B$1,180)</f>
        <v>0.51810002326965299</v>
      </c>
      <c r="Z1407">
        <f>[1]!s_west_instnum_np($A1407,YEAR($B$1)+1,$B$1,180)</f>
        <v>2</v>
      </c>
      <c r="AA1407">
        <f>[1]!s_west_stdnetprofit($A1407,YEAR($B$1)+1,$B$1,180)</f>
        <v>110308658</v>
      </c>
      <c r="AB1407">
        <f>[1]!s_west_mediannetprofit($A1407,YEAR($B$1)+1,$B$1,180)</f>
        <v>714000000</v>
      </c>
      <c r="AC1407">
        <f>[1]!s_west_maxnetprofit($A1407,YEAR($B$1)+1,$B$1,180)</f>
        <v>792000000</v>
      </c>
      <c r="AD1407">
        <f>[1]!s_west_minnetprofit($A1407,YEAR($B$1)+1,$B$1,180)</f>
        <v>636000000</v>
      </c>
      <c r="AE1407">
        <f>[1]!s_west_avgroe($A1407,YEAR($B$1),$B$1,180)</f>
        <v>8.8500003814697301</v>
      </c>
      <c r="AF1407">
        <f>IFERROR([1]!s_info_indexweight($A1407,$B$1,"000016.SH"),"")</f>
        <v>0</v>
      </c>
      <c r="AG1407">
        <f>IFERROR([1]!s_info_indexweight($A1407,$B$1,"000300.SH"),"")</f>
        <v>0</v>
      </c>
      <c r="AH1407">
        <f>IFERROR([1]!s_info_indexweight($A1407,$B$1,"000905.SH"),"")</f>
        <v>0</v>
      </c>
      <c r="AI1407">
        <f>IFERROR([1]!s_info_indexweight($A1407,$B$1,"000852.SH"),"")</f>
        <v>5.0999999999999997E-2</v>
      </c>
    </row>
    <row r="1408" spans="1:35">
      <c r="A1408" t="s">
        <v>1440</v>
      </c>
      <c r="B1408">
        <f>[1]!s_dq_close($A1408,$B$1,3)</f>
        <v>24.06</v>
      </c>
      <c r="C1408">
        <f>[1]!s_dq_volume($A1408,$B$1)</f>
        <v>94780246</v>
      </c>
      <c r="D1408">
        <f>[1]!s_dq_amount($A1408,$B$1)</f>
        <v>2236001100</v>
      </c>
      <c r="E1408">
        <f>[1]!s_dq_turn($A1408,$B$1)</f>
        <v>2.9374610038962299</v>
      </c>
      <c r="F1408">
        <f>[1]!S_VAL_MV($A1408,$B$1)</f>
        <v>77632101864</v>
      </c>
      <c r="G1408">
        <f>[1]!s_val_ev($A1408,$B$1)</f>
        <v>77632101864</v>
      </c>
      <c r="H1408">
        <f>[1]!s_val_ev1($A1408,$B$1)</f>
        <v>77754471906.320007</v>
      </c>
      <c r="I1408">
        <f>IFERROR([1]!s_mq_amount($A1408,$B$1),"")</f>
        <v>4970375556</v>
      </c>
      <c r="J1408">
        <f>[1]!s_val_pe_ttm($A1408,$B$1)</f>
        <v>22.978435516357401</v>
      </c>
      <c r="K1408">
        <f>[1]!s_val_pb_lf($A1408,$B$1)</f>
        <v>3.9193754196167001</v>
      </c>
      <c r="L1408">
        <f>[1]!s_val_dividendyield2($A1408,$B$1)</f>
        <v>1.6625103906899401</v>
      </c>
      <c r="M1408">
        <f>[1]!s_val_evtoebitda($A1408,$B$1)</f>
        <v>15.213096043678799</v>
      </c>
      <c r="N1408">
        <f>[1]!s_risk_betar24($A1408,$B$1)</f>
        <v>1.7395999431610101</v>
      </c>
      <c r="O1408">
        <f>[1]!s_profitnotice_changeratio($A1408,$B$1)</f>
        <v>0</v>
      </c>
      <c r="P1408">
        <f>IFERROR([1]!i_pq_pctchange($A1408,TEXT(DATE(YEAR($B$1),1,1),"yyyy-mm-dd"),$B$1),"")</f>
        <v>54.428754813863897</v>
      </c>
      <c r="Q1408">
        <f>[1]!s_west_netprofit($A1408,YEAR($B$1),$B$1,180)</f>
        <v>3693326000</v>
      </c>
      <c r="R1408">
        <f>[1]!s_west_eps($A1408,YEAR($B$1),$B$1,180)</f>
        <v>1.1446000337600699</v>
      </c>
      <c r="S1408">
        <f>[1]!s_west_instnum_np($A1408,YEAR($B$1),$B$1,180)</f>
        <v>5</v>
      </c>
      <c r="T1408">
        <f>[1]!s_west_stdnetprofit($A1408,YEAR($B$1),$B$1,180)</f>
        <v>262882069</v>
      </c>
      <c r="U1408">
        <f>[1]!s_west_mediannetprofit($A1408,YEAR($B$1),$B$1,180)</f>
        <v>3683420000</v>
      </c>
      <c r="V1408">
        <f>[1]!s_west_maxnetprofit($A1408,YEAR($B$1),$B$1,180)</f>
        <v>4057000000</v>
      </c>
      <c r="W1408">
        <f>[1]!s_west_minnetprofit($A1408,YEAR($B$1),$B$1,180)</f>
        <v>3422000000</v>
      </c>
      <c r="X1408">
        <f>[1]!s_west_netprofit($A1408,YEAR($B$1)+1,$B$1,180)</f>
        <v>3906056000</v>
      </c>
      <c r="Y1408">
        <f>[1]!s_west_eps($A1408,YEAR($B$1)+1,$B$1,180)</f>
        <v>1.21050000190735</v>
      </c>
      <c r="Z1408">
        <f>[1]!s_west_instnum_np($A1408,YEAR($B$1)+1,$B$1,180)</f>
        <v>5</v>
      </c>
      <c r="AA1408">
        <f>[1]!s_west_stdnetprofit($A1408,YEAR($B$1)+1,$B$1,180)</f>
        <v>430864668</v>
      </c>
      <c r="AB1408">
        <f>[1]!s_west_mediannetprofit($A1408,YEAR($B$1)+1,$B$1,180)</f>
        <v>4002690000</v>
      </c>
      <c r="AC1408">
        <f>[1]!s_west_maxnetprofit($A1408,YEAR($B$1)+1,$B$1,180)</f>
        <v>4492000000</v>
      </c>
      <c r="AD1408">
        <f>[1]!s_west_minnetprofit($A1408,YEAR($B$1)+1,$B$1,180)</f>
        <v>3427000000</v>
      </c>
      <c r="AE1408">
        <f>[1]!s_west_avgroe($A1408,YEAR($B$1),$B$1,180)</f>
        <v>17.695999145507798</v>
      </c>
      <c r="AF1408">
        <f>IFERROR([1]!s_info_indexweight($A1408,$B$1,"000016.SH"),"")</f>
        <v>0</v>
      </c>
      <c r="AG1408">
        <f>IFERROR([1]!s_info_indexweight($A1408,$B$1,"000300.SH"),"")</f>
        <v>0</v>
      </c>
      <c r="AH1408">
        <f>IFERROR([1]!s_info_indexweight($A1408,$B$1,"000905.SH"),"")</f>
        <v>0.222</v>
      </c>
      <c r="AI1408">
        <f>IFERROR([1]!s_info_indexweight($A1408,$B$1,"000852.SH"),"")</f>
        <v>0</v>
      </c>
    </row>
    <row r="1409" spans="1:35">
      <c r="A1409" t="s">
        <v>1441</v>
      </c>
      <c r="B1409">
        <f>[1]!s_dq_close($A1409,$B$1,3)</f>
        <v>11.82</v>
      </c>
      <c r="C1409">
        <f>[1]!s_dq_volume($A1409,$B$1)</f>
        <v>15094082</v>
      </c>
      <c r="D1409">
        <f>[1]!s_dq_amount($A1409,$B$1)</f>
        <v>179277785</v>
      </c>
      <c r="E1409">
        <f>[1]!s_dq_turn($A1409,$B$1)</f>
        <v>0.74207734526612101</v>
      </c>
      <c r="F1409">
        <f>[1]!S_VAL_MV($A1409,$B$1)</f>
        <v>42856381855.32</v>
      </c>
      <c r="G1409">
        <f>[1]!s_val_ev($A1409,$B$1)</f>
        <v>35539254362.436302</v>
      </c>
      <c r="H1409">
        <f>[1]!s_val_ev1($A1409,$B$1)</f>
        <v>1064198108362.4399</v>
      </c>
      <c r="I1409">
        <f>IFERROR([1]!s_mq_amount($A1409,$B$1),"")</f>
        <v>436744014</v>
      </c>
      <c r="J1409">
        <f>[1]!s_val_pe_ttm($A1409,$B$1)</f>
        <v>7.3596520423889196</v>
      </c>
      <c r="K1409">
        <f>[1]!s_val_pb_lf($A1409,$B$1)</f>
        <v>0.72103458642959595</v>
      </c>
      <c r="L1409">
        <f>[1]!s_val_dividendyield2($A1409,$B$1)</f>
        <v>3.2626522860871101</v>
      </c>
      <c r="M1409">
        <f>[1]!s_val_evtoebitda($A1409,$B$1)</f>
        <v>0</v>
      </c>
      <c r="N1409">
        <f>[1]!s_risk_betar24($A1409,$B$1)</f>
        <v>0.33109998703002902</v>
      </c>
      <c r="O1409">
        <f>[1]!s_profitnotice_changeratio($A1409,$B$1)</f>
        <v>0</v>
      </c>
      <c r="P1409">
        <f>IFERROR([1]!i_pq_pctchange($A1409,TEXT(DATE(YEAR($B$1),1,1),"yyyy-mm-dd"),$B$1),"")</f>
        <v>10.8768835771588</v>
      </c>
      <c r="Q1409">
        <f>[1]!s_west_netprofit($A1409,YEAR($B$1),$B$1,180)</f>
        <v>6104125000</v>
      </c>
      <c r="R1409">
        <f>[1]!s_west_eps($A1409,YEAR($B$1),$B$1,180)</f>
        <v>1.68350005149841</v>
      </c>
      <c r="S1409">
        <f>[1]!s_west_instnum_np($A1409,YEAR($B$1),$B$1,180)</f>
        <v>8</v>
      </c>
      <c r="T1409">
        <f>[1]!s_west_stdnetprofit($A1409,YEAR($B$1),$B$1,180)</f>
        <v>219763794</v>
      </c>
      <c r="U1409">
        <f>[1]!s_west_mediannetprofit($A1409,YEAR($B$1),$B$1,180)</f>
        <v>6099500000</v>
      </c>
      <c r="V1409">
        <f>[1]!s_west_maxnetprofit($A1409,YEAR($B$1),$B$1,180)</f>
        <v>6477000000</v>
      </c>
      <c r="W1409">
        <f>[1]!s_west_minnetprofit($A1409,YEAR($B$1),$B$1,180)</f>
        <v>5803000000</v>
      </c>
      <c r="X1409">
        <f>[1]!s_west_netprofit($A1409,YEAR($B$1)+1,$B$1,180)</f>
        <v>6764555556</v>
      </c>
      <c r="Y1409">
        <f>[1]!s_west_eps($A1409,YEAR($B$1)+1,$B$1,180)</f>
        <v>1.86570000648499</v>
      </c>
      <c r="Z1409">
        <f>[1]!s_west_instnum_np($A1409,YEAR($B$1)+1,$B$1,180)</f>
        <v>9</v>
      </c>
      <c r="AA1409">
        <f>[1]!s_west_stdnetprofit($A1409,YEAR($B$1)+1,$B$1,180)</f>
        <v>245639019</v>
      </c>
      <c r="AB1409">
        <f>[1]!s_west_mediannetprofit($A1409,YEAR($B$1)+1,$B$1,180)</f>
        <v>6747000000</v>
      </c>
      <c r="AC1409">
        <f>[1]!s_west_maxnetprofit($A1409,YEAR($B$1)+1,$B$1,180)</f>
        <v>7240000000</v>
      </c>
      <c r="AD1409">
        <f>[1]!s_west_minnetprofit($A1409,YEAR($B$1)+1,$B$1,180)</f>
        <v>6448000000</v>
      </c>
      <c r="AE1409">
        <f>[1]!s_west_avgroe($A1409,YEAR($B$1),$B$1,180)</f>
        <v>10.314999580383301</v>
      </c>
      <c r="AF1409">
        <f>IFERROR([1]!s_info_indexweight($A1409,$B$1,"000016.SH"),"")</f>
        <v>0</v>
      </c>
      <c r="AG1409">
        <f>IFERROR([1]!s_info_indexweight($A1409,$B$1,"000300.SH"),"")</f>
        <v>0</v>
      </c>
      <c r="AH1409">
        <f>IFERROR([1]!s_info_indexweight($A1409,$B$1,"000905.SH"),"")</f>
        <v>0</v>
      </c>
      <c r="AI1409">
        <f>IFERROR([1]!s_info_indexweight($A1409,$B$1,"000852.SH"),"")</f>
        <v>0.13200000000000001</v>
      </c>
    </row>
    <row r="1410" spans="1:35">
      <c r="A1410" t="s">
        <v>1442</v>
      </c>
      <c r="B1410">
        <f>[1]!s_dq_close($A1410,$B$1,3)</f>
        <v>15.92</v>
      </c>
      <c r="C1410">
        <f>[1]!s_dq_volume($A1410,$B$1)</f>
        <v>7312200</v>
      </c>
      <c r="D1410">
        <f>[1]!s_dq_amount($A1410,$B$1)</f>
        <v>115673687</v>
      </c>
      <c r="E1410">
        <f>[1]!s_dq_turn($A1410,$B$1)</f>
        <v>0.73238762581737504</v>
      </c>
      <c r="F1410">
        <f>[1]!S_VAL_MV($A1410,$B$1)</f>
        <v>15968633801.040001</v>
      </c>
      <c r="G1410">
        <f>[1]!s_val_ev($A1410,$B$1)</f>
        <v>15968633801.040001</v>
      </c>
      <c r="H1410">
        <f>[1]!s_val_ev1($A1410,$B$1)</f>
        <v>17816332062.599998</v>
      </c>
      <c r="I1410">
        <f>IFERROR([1]!s_mq_amount($A1410,$B$1),"")</f>
        <v>234587488</v>
      </c>
      <c r="J1410">
        <f>[1]!s_val_pe_ttm($A1410,$B$1)</f>
        <v>15.293119430541999</v>
      </c>
      <c r="K1410">
        <f>[1]!s_val_pb_lf($A1410,$B$1)</f>
        <v>1.9952082633972199</v>
      </c>
      <c r="L1410">
        <f>[1]!s_val_dividendyield2($A1410,$B$1)</f>
        <v>2.1356783919598001</v>
      </c>
      <c r="M1410">
        <f>[1]!s_val_evtoebitda($A1410,$B$1)</f>
        <v>8.5927128043933507</v>
      </c>
      <c r="N1410">
        <f>[1]!s_risk_betar24($A1410,$B$1)</f>
        <v>0.96100002527236905</v>
      </c>
      <c r="O1410">
        <f>[1]!s_profitnotice_changeratio($A1410,$B$1)</f>
        <v>0</v>
      </c>
      <c r="P1410">
        <f>IFERROR([1]!i_pq_pctchange($A1410,TEXT(DATE(YEAR($B$1),1,1),"yyyy-mm-dd"),$B$1),"")</f>
        <v>-4.0963855421686901</v>
      </c>
      <c r="Q1410">
        <f>[1]!s_west_netprofit($A1410,YEAR($B$1),$B$1,180)</f>
        <v>1151609091</v>
      </c>
      <c r="R1410">
        <f>[1]!s_west_eps($A1410,YEAR($B$1),$B$1,180)</f>
        <v>1.14810001850128</v>
      </c>
      <c r="S1410">
        <f>[1]!s_west_instnum_np($A1410,YEAR($B$1),$B$1,180)</f>
        <v>11</v>
      </c>
      <c r="T1410">
        <f>[1]!s_west_stdnetprofit($A1410,YEAR($B$1),$B$1,180)</f>
        <v>46363913</v>
      </c>
      <c r="U1410">
        <f>[1]!s_west_mediannetprofit($A1410,YEAR($B$1),$B$1,180)</f>
        <v>1168000000</v>
      </c>
      <c r="V1410">
        <f>[1]!s_west_maxnetprofit($A1410,YEAR($B$1),$B$1,180)</f>
        <v>1210000000</v>
      </c>
      <c r="W1410">
        <f>[1]!s_west_minnetprofit($A1410,YEAR($B$1),$B$1,180)</f>
        <v>1065000000</v>
      </c>
      <c r="X1410">
        <f>[1]!s_west_netprofit($A1410,YEAR($B$1)+1,$B$1,180)</f>
        <v>1394668182</v>
      </c>
      <c r="Y1410">
        <f>[1]!s_west_eps($A1410,YEAR($B$1)+1,$B$1,180)</f>
        <v>1.3904000520706199</v>
      </c>
      <c r="Z1410">
        <f>[1]!s_west_instnum_np($A1410,YEAR($B$1)+1,$B$1,180)</f>
        <v>11</v>
      </c>
      <c r="AA1410">
        <f>[1]!s_west_stdnetprofit($A1410,YEAR($B$1)+1,$B$1,180)</f>
        <v>79164281</v>
      </c>
      <c r="AB1410">
        <f>[1]!s_west_mediannetprofit($A1410,YEAR($B$1)+1,$B$1,180)</f>
        <v>1411000000</v>
      </c>
      <c r="AC1410">
        <f>[1]!s_west_maxnetprofit($A1410,YEAR($B$1)+1,$B$1,180)</f>
        <v>1479000000</v>
      </c>
      <c r="AD1410">
        <f>[1]!s_west_minnetprofit($A1410,YEAR($B$1)+1,$B$1,180)</f>
        <v>1217000000</v>
      </c>
      <c r="AE1410">
        <f>[1]!s_west_avgroe($A1410,YEAR($B$1),$B$1,180)</f>
        <v>13.459099769592299</v>
      </c>
      <c r="AF1410">
        <f>IFERROR([1]!s_info_indexweight($A1410,$B$1,"000016.SH"),"")</f>
        <v>0</v>
      </c>
      <c r="AG1410">
        <f>IFERROR([1]!s_info_indexweight($A1410,$B$1,"000300.SH"),"")</f>
        <v>0</v>
      </c>
      <c r="AH1410">
        <f>IFERROR([1]!s_info_indexweight($A1410,$B$1,"000905.SH"),"")</f>
        <v>0.06</v>
      </c>
      <c r="AI1410">
        <f>IFERROR([1]!s_info_indexweight($A1410,$B$1,"000852.SH"),"")</f>
        <v>0</v>
      </c>
    </row>
    <row r="1411" spans="1:35">
      <c r="A1411" t="s">
        <v>1443</v>
      </c>
      <c r="B1411">
        <f>[1]!s_dq_close($A1411,$B$1,3)</f>
        <v>12.18</v>
      </c>
      <c r="C1411">
        <f>[1]!s_dq_volume($A1411,$B$1)</f>
        <v>8186223</v>
      </c>
      <c r="D1411">
        <f>[1]!s_dq_amount($A1411,$B$1)</f>
        <v>99978107</v>
      </c>
      <c r="E1411">
        <f>[1]!s_dq_turn($A1411,$B$1)</f>
        <v>0.55935825025064201</v>
      </c>
      <c r="F1411">
        <f>[1]!S_VAL_MV($A1411,$B$1)</f>
        <v>17825462678.939999</v>
      </c>
      <c r="G1411">
        <f>[1]!s_val_ev($A1411,$B$1)</f>
        <v>17825462678.939999</v>
      </c>
      <c r="H1411">
        <f>[1]!s_val_ev1($A1411,$B$1)</f>
        <v>32158079092.939999</v>
      </c>
      <c r="I1411">
        <f>IFERROR([1]!s_mq_amount($A1411,$B$1),"")</f>
        <v>182425732</v>
      </c>
      <c r="J1411">
        <f>[1]!s_val_pe_ttm($A1411,$B$1)</f>
        <v>17.054786682128899</v>
      </c>
      <c r="K1411">
        <f>[1]!s_val_pb_lf($A1411,$B$1)</f>
        <v>0.78067970275878895</v>
      </c>
      <c r="L1411">
        <f>[1]!s_val_dividendyield2($A1411,$B$1)</f>
        <v>2.1264367816092</v>
      </c>
      <c r="M1411">
        <f>[1]!s_val_evtoebitda($A1411,$B$1)</f>
        <v>7.83208186698345</v>
      </c>
      <c r="N1411">
        <f>[1]!s_risk_betar24($A1411,$B$1)</f>
        <v>1.15149998664856</v>
      </c>
      <c r="O1411">
        <f>[1]!s_profitnotice_changeratio($A1411,$B$1)</f>
        <v>0</v>
      </c>
      <c r="P1411">
        <f>IFERROR([1]!i_pq_pctchange($A1411,TEXT(DATE(YEAR($B$1),1,1),"yyyy-mm-dd"),$B$1),"")</f>
        <v>-16.173434273916001</v>
      </c>
      <c r="Q1411">
        <f>[1]!s_west_netprofit($A1411,YEAR($B$1),$B$1,180)</f>
        <v>1356673750</v>
      </c>
      <c r="R1411">
        <f>[1]!s_west_eps($A1411,YEAR($B$1),$B$1,180)</f>
        <v>0.92699998617172197</v>
      </c>
      <c r="S1411">
        <f>[1]!s_west_instnum_np($A1411,YEAR($B$1),$B$1,180)</f>
        <v>8</v>
      </c>
      <c r="T1411">
        <f>[1]!s_west_stdnetprofit($A1411,YEAR($B$1),$B$1,180)</f>
        <v>320265350</v>
      </c>
      <c r="U1411">
        <f>[1]!s_west_mediannetprofit($A1411,YEAR($B$1),$B$1,180)</f>
        <v>1447500000</v>
      </c>
      <c r="V1411">
        <f>[1]!s_west_maxnetprofit($A1411,YEAR($B$1),$B$1,180)</f>
        <v>1819000000</v>
      </c>
      <c r="W1411">
        <f>[1]!s_west_minnetprofit($A1411,YEAR($B$1),$B$1,180)</f>
        <v>840000000</v>
      </c>
      <c r="X1411">
        <f>[1]!s_west_netprofit($A1411,YEAR($B$1)+1,$B$1,180)</f>
        <v>1894165000</v>
      </c>
      <c r="Y1411">
        <f>[1]!s_west_eps($A1411,YEAR($B$1)+1,$B$1,180)</f>
        <v>1.29429996013641</v>
      </c>
      <c r="Z1411">
        <f>[1]!s_west_instnum_np($A1411,YEAR($B$1)+1,$B$1,180)</f>
        <v>8</v>
      </c>
      <c r="AA1411">
        <f>[1]!s_west_stdnetprofit($A1411,YEAR($B$1)+1,$B$1,180)</f>
        <v>288693650</v>
      </c>
      <c r="AB1411">
        <f>[1]!s_west_mediannetprofit($A1411,YEAR($B$1)+1,$B$1,180)</f>
        <v>1895660000</v>
      </c>
      <c r="AC1411">
        <f>[1]!s_west_maxnetprofit($A1411,YEAR($B$1)+1,$B$1,180)</f>
        <v>2210000000</v>
      </c>
      <c r="AD1411">
        <f>[1]!s_west_minnetprofit($A1411,YEAR($B$1)+1,$B$1,180)</f>
        <v>1380000000</v>
      </c>
      <c r="AE1411">
        <f>[1]!s_west_avgroe($A1411,YEAR($B$1),$B$1,180)</f>
        <v>5.76289987564087</v>
      </c>
      <c r="AF1411">
        <f>IFERROR([1]!s_info_indexweight($A1411,$B$1,"000016.SH"),"")</f>
        <v>0</v>
      </c>
      <c r="AG1411">
        <f>IFERROR([1]!s_info_indexweight($A1411,$B$1,"000300.SH"),"")</f>
        <v>0</v>
      </c>
      <c r="AH1411">
        <f>IFERROR([1]!s_info_indexweight($A1411,$B$1,"000905.SH"),"")</f>
        <v>8.3000000000000004E-2</v>
      </c>
      <c r="AI1411">
        <f>IFERROR([1]!s_info_indexweight($A1411,$B$1,"000852.SH"),"")</f>
        <v>0</v>
      </c>
    </row>
    <row r="1412" spans="1:35">
      <c r="A1412" t="s">
        <v>1444</v>
      </c>
      <c r="B1412">
        <f>[1]!s_dq_close($A1412,$B$1,3)</f>
        <v>9.69</v>
      </c>
      <c r="C1412">
        <f>[1]!s_dq_volume($A1412,$B$1)</f>
        <v>14480528</v>
      </c>
      <c r="D1412">
        <f>[1]!s_dq_amount($A1412,$B$1)</f>
        <v>140792143</v>
      </c>
      <c r="E1412">
        <f>[1]!s_dq_turn($A1412,$B$1)</f>
        <v>0.73412926077497298</v>
      </c>
      <c r="F1412">
        <f>[1]!S_VAL_MV($A1412,$B$1)</f>
        <v>19301818667.189999</v>
      </c>
      <c r="G1412">
        <f>[1]!s_val_ev($A1412,$B$1)</f>
        <v>19301818667.189999</v>
      </c>
      <c r="H1412">
        <f>[1]!s_val_ev1($A1412,$B$1)</f>
        <v>23827907527.189999</v>
      </c>
      <c r="I1412">
        <f>IFERROR([1]!s_mq_amount($A1412,$B$1),"")</f>
        <v>267377064</v>
      </c>
      <c r="J1412">
        <f>[1]!s_val_pe_ttm($A1412,$B$1)</f>
        <v>40.953151702880902</v>
      </c>
      <c r="K1412">
        <f>[1]!s_val_pb_lf($A1412,$B$1)</f>
        <v>2.8260624408721902</v>
      </c>
      <c r="L1412">
        <f>[1]!s_val_dividendyield2($A1412,$B$1)</f>
        <v>1.13244906699676</v>
      </c>
      <c r="M1412">
        <f>[1]!s_val_evtoebitda($A1412,$B$1)</f>
        <v>11.0301065392465</v>
      </c>
      <c r="N1412">
        <f>[1]!s_risk_betar24($A1412,$B$1)</f>
        <v>1.3681999444961499</v>
      </c>
      <c r="O1412">
        <f>[1]!s_profitnotice_changeratio($A1412,$B$1)</f>
        <v>0</v>
      </c>
      <c r="P1412">
        <f>IFERROR([1]!i_pq_pctchange($A1412,TEXT(DATE(YEAR($B$1),1,1),"yyyy-mm-dd"),$B$1),"")</f>
        <v>-17.8841870192785</v>
      </c>
      <c r="Q1412">
        <f>[1]!s_west_netprofit($A1412,YEAR($B$1),$B$1,180)</f>
        <v>991962500</v>
      </c>
      <c r="R1412">
        <f>[1]!s_west_eps($A1412,YEAR($B$1),$B$1,180)</f>
        <v>0.49799999594688399</v>
      </c>
      <c r="S1412">
        <f>[1]!s_west_instnum_np($A1412,YEAR($B$1),$B$1,180)</f>
        <v>4</v>
      </c>
      <c r="T1412">
        <f>[1]!s_west_stdnetprofit($A1412,YEAR($B$1),$B$1,180)</f>
        <v>185839910</v>
      </c>
      <c r="U1412">
        <f>[1]!s_west_mediannetprofit($A1412,YEAR($B$1),$B$1,180)</f>
        <v>1033500000</v>
      </c>
      <c r="V1412">
        <f>[1]!s_west_maxnetprofit($A1412,YEAR($B$1),$B$1,180)</f>
        <v>1153850000</v>
      </c>
      <c r="W1412">
        <f>[1]!s_west_minnetprofit($A1412,YEAR($B$1),$B$1,180)</f>
        <v>747000000</v>
      </c>
      <c r="X1412">
        <f>[1]!s_west_netprofit($A1412,YEAR($B$1)+1,$B$1,180)</f>
        <v>1124357500</v>
      </c>
      <c r="Y1412">
        <f>[1]!s_west_eps($A1412,YEAR($B$1)+1,$B$1,180)</f>
        <v>0.56449997425079301</v>
      </c>
      <c r="Z1412">
        <f>[1]!s_west_instnum_np($A1412,YEAR($B$1)+1,$B$1,180)</f>
        <v>4</v>
      </c>
      <c r="AA1412">
        <f>[1]!s_west_stdnetprofit($A1412,YEAR($B$1)+1,$B$1,180)</f>
        <v>178039990</v>
      </c>
      <c r="AB1412">
        <f>[1]!s_west_mediannetprofit($A1412,YEAR($B$1)+1,$B$1,180)</f>
        <v>1108000000</v>
      </c>
      <c r="AC1412">
        <f>[1]!s_west_maxnetprofit($A1412,YEAR($B$1)+1,$B$1,180)</f>
        <v>1338430000</v>
      </c>
      <c r="AD1412">
        <f>[1]!s_west_minnetprofit($A1412,YEAR($B$1)+1,$B$1,180)</f>
        <v>943000000</v>
      </c>
      <c r="AE1412">
        <f>[1]!s_west_avgroe($A1412,YEAR($B$1),$B$1,180)</f>
        <v>12.9324998855591</v>
      </c>
      <c r="AF1412">
        <f>IFERROR([1]!s_info_indexweight($A1412,$B$1,"000016.SH"),"")</f>
        <v>0</v>
      </c>
      <c r="AG1412">
        <f>IFERROR([1]!s_info_indexweight($A1412,$B$1,"000300.SH"),"")</f>
        <v>0</v>
      </c>
      <c r="AH1412">
        <f>IFERROR([1]!s_info_indexweight($A1412,$B$1,"000905.SH"),"")</f>
        <v>0</v>
      </c>
      <c r="AI1412">
        <f>IFERROR([1]!s_info_indexweight($A1412,$B$1,"000852.SH"),"")</f>
        <v>6.2E-2</v>
      </c>
    </row>
    <row r="1413" spans="1:35">
      <c r="A1413" t="s">
        <v>1445</v>
      </c>
      <c r="B1413">
        <f>[1]!s_dq_close($A1413,$B$1,3)</f>
        <v>4.71</v>
      </c>
      <c r="C1413">
        <f>[1]!s_dq_volume($A1413,$B$1)</f>
        <v>356541471</v>
      </c>
      <c r="D1413">
        <f>[1]!s_dq_amount($A1413,$B$1)</f>
        <v>1712117922</v>
      </c>
      <c r="E1413">
        <f>[1]!s_dq_turn($A1413,$B$1)</f>
        <v>7.61784645211978</v>
      </c>
      <c r="F1413">
        <f>[1]!S_VAL_MV($A1413,$B$1)</f>
        <v>22044423433.380001</v>
      </c>
      <c r="G1413">
        <f>[1]!s_val_ev($A1413,$B$1)</f>
        <v>22044423433.380001</v>
      </c>
      <c r="H1413">
        <f>[1]!s_val_ev1($A1413,$B$1)</f>
        <v>22728055560.049999</v>
      </c>
      <c r="I1413">
        <f>IFERROR([1]!s_mq_amount($A1413,$B$1),"")</f>
        <v>3794732345</v>
      </c>
      <c r="J1413">
        <f>[1]!s_val_pe_ttm($A1413,$B$1)</f>
        <v>15.112169265747101</v>
      </c>
      <c r="K1413">
        <f>[1]!s_val_pb_lf($A1413,$B$1)</f>
        <v>1.8594348430633501</v>
      </c>
      <c r="L1413">
        <f>[1]!s_val_dividendyield2($A1413,$B$1)</f>
        <v>0.57324840764331197</v>
      </c>
      <c r="M1413">
        <f>[1]!s_val_evtoebitda($A1413,$B$1)</f>
        <v>8.2135994854152798</v>
      </c>
      <c r="N1413">
        <f>[1]!s_risk_betar24($A1413,$B$1)</f>
        <v>0.74159997701644897</v>
      </c>
      <c r="O1413">
        <f>[1]!s_profitnotice_changeratio($A1413,$B$1)</f>
        <v>0</v>
      </c>
      <c r="P1413">
        <f>IFERROR([1]!i_pq_pctchange($A1413,TEXT(DATE(YEAR($B$1),1,1),"yyyy-mm-dd"),$B$1),"")</f>
        <v>56.846431125827799</v>
      </c>
      <c r="Q1413">
        <f>[1]!s_west_netprofit($A1413,YEAR($B$1),$B$1,180)</f>
        <v>1855772500</v>
      </c>
      <c r="R1413">
        <f>[1]!s_west_eps($A1413,YEAR($B$1),$B$1,180)</f>
        <v>0.39649999141693099</v>
      </c>
      <c r="S1413">
        <f>[1]!s_west_instnum_np($A1413,YEAR($B$1),$B$1,180)</f>
        <v>8</v>
      </c>
      <c r="T1413">
        <f>[1]!s_west_stdnetprofit($A1413,YEAR($B$1),$B$1,180)</f>
        <v>276512944</v>
      </c>
      <c r="U1413">
        <f>[1]!s_west_mediannetprofit($A1413,YEAR($B$1),$B$1,180)</f>
        <v>1976000000</v>
      </c>
      <c r="V1413">
        <f>[1]!s_west_maxnetprofit($A1413,YEAR($B$1),$B$1,180)</f>
        <v>2063000000</v>
      </c>
      <c r="W1413">
        <f>[1]!s_west_minnetprofit($A1413,YEAR($B$1),$B$1,180)</f>
        <v>1390180000</v>
      </c>
      <c r="X1413">
        <f>[1]!s_west_netprofit($A1413,YEAR($B$1)+1,$B$1,180)</f>
        <v>1917733750</v>
      </c>
      <c r="Y1413">
        <f>[1]!s_west_eps($A1413,YEAR($B$1)+1,$B$1,180)</f>
        <v>0.40970000624656699</v>
      </c>
      <c r="Z1413">
        <f>[1]!s_west_instnum_np($A1413,YEAR($B$1)+1,$B$1,180)</f>
        <v>8</v>
      </c>
      <c r="AA1413">
        <f>[1]!s_west_stdnetprofit($A1413,YEAR($B$1)+1,$B$1,180)</f>
        <v>254579712</v>
      </c>
      <c r="AB1413">
        <f>[1]!s_west_mediannetprofit($A1413,YEAR($B$1)+1,$B$1,180)</f>
        <v>2037000000</v>
      </c>
      <c r="AC1413">
        <f>[1]!s_west_maxnetprofit($A1413,YEAR($B$1)+1,$B$1,180)</f>
        <v>2148000000</v>
      </c>
      <c r="AD1413">
        <f>[1]!s_west_minnetprofit($A1413,YEAR($B$1)+1,$B$1,180)</f>
        <v>1531870000</v>
      </c>
      <c r="AE1413">
        <f>[1]!s_west_avgroe($A1413,YEAR($B$1),$B$1,180)</f>
        <v>14.4013004302979</v>
      </c>
      <c r="AF1413">
        <f>IFERROR([1]!s_info_indexweight($A1413,$B$1,"000016.SH"),"")</f>
        <v>0</v>
      </c>
      <c r="AG1413">
        <f>IFERROR([1]!s_info_indexweight($A1413,$B$1,"000300.SH"),"")</f>
        <v>0</v>
      </c>
      <c r="AH1413">
        <f>IFERROR([1]!s_info_indexweight($A1413,$B$1,"000905.SH"),"")</f>
        <v>0</v>
      </c>
      <c r="AI1413">
        <f>IFERROR([1]!s_info_indexweight($A1413,$B$1,"000852.SH"),"")</f>
        <v>0.20300000000000001</v>
      </c>
    </row>
    <row r="1414" spans="1:35">
      <c r="A1414" t="s">
        <v>1446</v>
      </c>
      <c r="B1414">
        <f>[1]!s_dq_close($A1414,$B$1,3)</f>
        <v>9.2799999999999994</v>
      </c>
      <c r="C1414">
        <f>[1]!s_dq_volume($A1414,$B$1)</f>
        <v>252142470</v>
      </c>
      <c r="D1414">
        <f>[1]!s_dq_amount($A1414,$B$1)</f>
        <v>2337917875</v>
      </c>
      <c r="E1414">
        <f>[1]!s_dq_turn($A1414,$B$1)</f>
        <v>1.3352680520148199</v>
      </c>
      <c r="F1414">
        <f>[1]!S_VAL_MV($A1414,$B$1)</f>
        <v>190871059246.72</v>
      </c>
      <c r="G1414">
        <f>[1]!s_val_ev($A1414,$B$1)</f>
        <v>190871059246.72</v>
      </c>
      <c r="H1414">
        <f>[1]!s_val_ev1($A1414,$B$1)</f>
        <v>657324853795.51001</v>
      </c>
      <c r="I1414">
        <f>IFERROR([1]!s_mq_amount($A1414,$B$1),"")</f>
        <v>4225558214</v>
      </c>
      <c r="J1414">
        <f>[1]!s_val_pe_ttm($A1414,$B$1)</f>
        <v>23.1875095367432</v>
      </c>
      <c r="K1414">
        <f>[1]!s_val_pb_lf($A1414,$B$1)</f>
        <v>1.5909066200256301</v>
      </c>
      <c r="L1414">
        <f>[1]!s_val_dividendyield2($A1414,$B$1)</f>
        <v>1.93856145860079</v>
      </c>
      <c r="M1414">
        <f>[1]!s_val_evtoebitda($A1414,$B$1)</f>
        <v>12.3923557208751</v>
      </c>
      <c r="N1414">
        <f>[1]!s_risk_betar24($A1414,$B$1)</f>
        <v>-8.4799997508525807E-2</v>
      </c>
      <c r="O1414">
        <f>[1]!s_profitnotice_changeratio($A1414,$B$1)</f>
        <v>0</v>
      </c>
      <c r="P1414">
        <f>IFERROR([1]!i_pq_pctchange($A1414,TEXT(DATE(YEAR($B$1),1,1),"yyyy-mm-dd"),$B$1),"")</f>
        <v>7.5159646155540596</v>
      </c>
      <c r="Q1414">
        <f>[1]!s_west_netprofit($A1414,YEAR($B$1),$B$1,180)</f>
        <v>8797062500</v>
      </c>
      <c r="R1414">
        <f>[1]!s_west_eps($A1414,YEAR($B$1),$B$1,180)</f>
        <v>0.42770001292228699</v>
      </c>
      <c r="S1414">
        <f>[1]!s_west_instnum_np($A1414,YEAR($B$1),$B$1,180)</f>
        <v>16</v>
      </c>
      <c r="T1414">
        <f>[1]!s_west_stdnetprofit($A1414,YEAR($B$1),$B$1,180)</f>
        <v>837175686</v>
      </c>
      <c r="U1414">
        <f>[1]!s_west_mediannetprofit($A1414,YEAR($B$1),$B$1,180)</f>
        <v>8567500000</v>
      </c>
      <c r="V1414">
        <f>[1]!s_west_maxnetprofit($A1414,YEAR($B$1),$B$1,180)</f>
        <v>10938000000</v>
      </c>
      <c r="W1414">
        <f>[1]!s_west_minnetprofit($A1414,YEAR($B$1),$B$1,180)</f>
        <v>8052000000</v>
      </c>
      <c r="X1414">
        <f>[1]!s_west_netprofit($A1414,YEAR($B$1)+1,$B$1,180)</f>
        <v>9927187500</v>
      </c>
      <c r="Y1414">
        <f>[1]!s_west_eps($A1414,YEAR($B$1)+1,$B$1,180)</f>
        <v>0.48269999027252197</v>
      </c>
      <c r="Z1414">
        <f>[1]!s_west_instnum_np($A1414,YEAR($B$1)+1,$B$1,180)</f>
        <v>16</v>
      </c>
      <c r="AA1414">
        <f>[1]!s_west_stdnetprofit($A1414,YEAR($B$1)+1,$B$1,180)</f>
        <v>907346624</v>
      </c>
      <c r="AB1414">
        <f>[1]!s_west_mediannetprofit($A1414,YEAR($B$1)+1,$B$1,180)</f>
        <v>9643000000</v>
      </c>
      <c r="AC1414">
        <f>[1]!s_west_maxnetprofit($A1414,YEAR($B$1)+1,$B$1,180)</f>
        <v>12371000000</v>
      </c>
      <c r="AD1414">
        <f>[1]!s_west_minnetprofit($A1414,YEAR($B$1)+1,$B$1,180)</f>
        <v>9134000000</v>
      </c>
      <c r="AE1414">
        <f>[1]!s_west_avgroe($A1414,YEAR($B$1),$B$1,180)</f>
        <v>6.9653000831604004</v>
      </c>
      <c r="AF1414">
        <f>IFERROR([1]!s_info_indexweight($A1414,$B$1,"000016.SH"),"")</f>
        <v>0.82599999999999996</v>
      </c>
      <c r="AG1414">
        <f>IFERROR([1]!s_info_indexweight($A1414,$B$1,"000300.SH"),"")</f>
        <v>0.28560000000000002</v>
      </c>
      <c r="AH1414">
        <f>IFERROR([1]!s_info_indexweight($A1414,$B$1,"000905.SH"),"")</f>
        <v>0</v>
      </c>
      <c r="AI1414">
        <f>IFERROR([1]!s_info_indexweight($A1414,$B$1,"000852.SH"),"")</f>
        <v>0</v>
      </c>
    </row>
    <row r="1415" spans="1:35">
      <c r="A1415" t="s">
        <v>1447</v>
      </c>
      <c r="B1415">
        <f>[1]!s_dq_close($A1415,$B$1,3)</f>
        <v>5.97</v>
      </c>
      <c r="C1415">
        <f>[1]!s_dq_volume($A1415,$B$1)</f>
        <v>329688873</v>
      </c>
      <c r="D1415">
        <f>[1]!s_dq_amount($A1415,$B$1)</f>
        <v>1976798793</v>
      </c>
      <c r="E1415">
        <f>[1]!s_dq_turn($A1415,$B$1)</f>
        <v>0.156424485875165</v>
      </c>
      <c r="F1415">
        <f>[1]!S_VAL_MV($A1415,$B$1)</f>
        <v>1923608098529.5801</v>
      </c>
      <c r="G1415">
        <f>[1]!s_val_ev($A1415,$B$1)</f>
        <v>1810684058027.6599</v>
      </c>
      <c r="H1415">
        <f>[1]!s_val_ev1($A1415,$B$1)</f>
        <v>36806757058027.703</v>
      </c>
      <c r="I1415">
        <f>IFERROR([1]!s_mq_amount($A1415,$B$1),"")</f>
        <v>3617883111</v>
      </c>
      <c r="J1415">
        <f>[1]!s_val_pe_ttm($A1415,$B$1)</f>
        <v>7.8422431945800799</v>
      </c>
      <c r="K1415">
        <f>[1]!s_val_pb_lf($A1415,$B$1)</f>
        <v>0.70374059677124001</v>
      </c>
      <c r="L1415">
        <f>[1]!s_val_dividendyield2($A1415,$B$1)</f>
        <v>1.8324958123953099</v>
      </c>
      <c r="M1415">
        <f>[1]!s_val_evtoebitda($A1415,$B$1)</f>
        <v>0</v>
      </c>
      <c r="N1415">
        <f>[1]!s_risk_betar24($A1415,$B$1)</f>
        <v>-0.23559999465942399</v>
      </c>
      <c r="O1415">
        <f>[1]!s_profitnotice_changeratio($A1415,$B$1)</f>
        <v>0</v>
      </c>
      <c r="P1415">
        <f>IFERROR([1]!i_pq_pctchange($A1415,TEXT(DATE(YEAR($B$1),1,1),"yyyy-mm-dd"),$B$1),"")</f>
        <v>4.1884816753926497</v>
      </c>
      <c r="Q1415">
        <f>[1]!s_west_netprofit($A1415,YEAR($B$1),$B$1,180)</f>
        <v>243383625000</v>
      </c>
      <c r="R1415">
        <f>[1]!s_west_eps($A1415,YEAR($B$1),$B$1,180)</f>
        <v>0.75540000200271595</v>
      </c>
      <c r="S1415">
        <f>[1]!s_west_instnum_np($A1415,YEAR($B$1),$B$1,180)</f>
        <v>8</v>
      </c>
      <c r="T1415">
        <f>[1]!s_west_stdnetprofit($A1415,YEAR($B$1),$B$1,180)</f>
        <v>9320212535</v>
      </c>
      <c r="U1415">
        <f>[1]!s_west_mediannetprofit($A1415,YEAR($B$1),$B$1,180)</f>
        <v>244752000000</v>
      </c>
      <c r="V1415">
        <f>[1]!s_west_maxnetprofit($A1415,YEAR($B$1),$B$1,180)</f>
        <v>253034000000</v>
      </c>
      <c r="W1415">
        <f>[1]!s_west_minnetprofit($A1415,YEAR($B$1),$B$1,180)</f>
        <v>227940000000</v>
      </c>
      <c r="X1415">
        <f>[1]!s_west_netprofit($A1415,YEAR($B$1)+1,$B$1,180)</f>
        <v>252770375000</v>
      </c>
      <c r="Y1415">
        <f>[1]!s_west_eps($A1415,YEAR($B$1)+1,$B$1,180)</f>
        <v>0.78450000286102295</v>
      </c>
      <c r="Z1415">
        <f>[1]!s_west_instnum_np($A1415,YEAR($B$1)+1,$B$1,180)</f>
        <v>8</v>
      </c>
      <c r="AA1415">
        <f>[1]!s_west_stdnetprofit($A1415,YEAR($B$1)+1,$B$1,180)</f>
        <v>10439623159</v>
      </c>
      <c r="AB1415">
        <f>[1]!s_west_mediannetprofit($A1415,YEAR($B$1)+1,$B$1,180)</f>
        <v>255184000000</v>
      </c>
      <c r="AC1415">
        <f>[1]!s_west_maxnetprofit($A1415,YEAR($B$1)+1,$B$1,180)</f>
        <v>264195000000</v>
      </c>
      <c r="AD1415">
        <f>[1]!s_west_minnetprofit($A1415,YEAR($B$1)+1,$B$1,180)</f>
        <v>233301000000</v>
      </c>
      <c r="AE1415">
        <f>[1]!s_west_avgroe($A1415,YEAR($B$1),$B$1,180)</f>
        <v>8.8013000488281197</v>
      </c>
      <c r="AF1415">
        <f>IFERROR([1]!s_info_indexweight($A1415,$B$1,"000016.SH"),"")</f>
        <v>0.93200000000000005</v>
      </c>
      <c r="AG1415">
        <f>IFERROR([1]!s_info_indexweight($A1415,$B$1,"000300.SH"),"")</f>
        <v>0.32100000000000001</v>
      </c>
      <c r="AH1415">
        <f>IFERROR([1]!s_info_indexweight($A1415,$B$1,"000905.SH"),"")</f>
        <v>0</v>
      </c>
      <c r="AI1415">
        <f>IFERROR([1]!s_info_indexweight($A1415,$B$1,"000852.SH"),"")</f>
        <v>0</v>
      </c>
    </row>
    <row r="1416" spans="1:35">
      <c r="A1416" t="s">
        <v>1448</v>
      </c>
      <c r="B1416">
        <f>[1]!s_dq_close($A1416,$B$1,3)</f>
        <v>6.69</v>
      </c>
      <c r="C1416">
        <f>[1]!s_dq_volume($A1416,$B$1)</f>
        <v>17558144</v>
      </c>
      <c r="D1416">
        <f>[1]!s_dq_amount($A1416,$B$1)</f>
        <v>117493385</v>
      </c>
      <c r="E1416">
        <f>[1]!s_dq_turn($A1416,$B$1)</f>
        <v>0.47630017347888398</v>
      </c>
      <c r="F1416">
        <f>[1]!S_VAL_MV($A1416,$B$1)</f>
        <v>29433509948.549999</v>
      </c>
      <c r="G1416">
        <f>[1]!s_val_ev($A1416,$B$1)</f>
        <v>29433509948.549999</v>
      </c>
      <c r="H1416">
        <f>[1]!s_val_ev1($A1416,$B$1)</f>
        <v>58793363272.800003</v>
      </c>
      <c r="I1416">
        <f>IFERROR([1]!s_mq_amount($A1416,$B$1),"")</f>
        <v>250275331</v>
      </c>
      <c r="J1416">
        <f>[1]!s_val_pe_ttm($A1416,$B$1)</f>
        <v>26.903375625610401</v>
      </c>
      <c r="K1416">
        <f>[1]!s_val_pb_lf($A1416,$B$1)</f>
        <v>1.24650490283966</v>
      </c>
      <c r="L1416">
        <f>[1]!s_val_dividendyield2($A1416,$B$1)</f>
        <v>1.6281678102873001</v>
      </c>
      <c r="M1416">
        <f>[1]!s_val_evtoebitda($A1416,$B$1)</f>
        <v>0</v>
      </c>
      <c r="N1416">
        <f>[1]!s_risk_betar24($A1416,$B$1)</f>
        <v>1.3638000488281199</v>
      </c>
      <c r="O1416">
        <f>[1]!s_profitnotice_changeratio($A1416,$B$1)</f>
        <v>0</v>
      </c>
      <c r="P1416">
        <f>IFERROR([1]!i_pq_pctchange($A1416,TEXT(DATE(YEAR($B$1),1,1),"yyyy-mm-dd"),$B$1),"")</f>
        <v>-15.530303030302999</v>
      </c>
      <c r="Q1416">
        <f>[1]!s_west_netprofit($A1416,YEAR($B$1),$B$1,180)</f>
        <v>1184000000</v>
      </c>
      <c r="R1416">
        <f>[1]!s_west_eps($A1416,YEAR($B$1),$B$1,180)</f>
        <v>0.26910001039504999</v>
      </c>
      <c r="S1416">
        <f>[1]!s_west_instnum_np($A1416,YEAR($B$1),$B$1,180)</f>
        <v>1</v>
      </c>
      <c r="T1416">
        <f>[1]!s_west_stdnetprofit($A1416,YEAR($B$1),$B$1,180)</f>
        <v>0</v>
      </c>
      <c r="U1416">
        <f>[1]!s_west_mediannetprofit($A1416,YEAR($B$1),$B$1,180)</f>
        <v>1184000000</v>
      </c>
      <c r="V1416">
        <f>[1]!s_west_maxnetprofit($A1416,YEAR($B$1),$B$1,180)</f>
        <v>1184000000</v>
      </c>
      <c r="W1416">
        <f>[1]!s_west_minnetprofit($A1416,YEAR($B$1),$B$1,180)</f>
        <v>1184000000</v>
      </c>
      <c r="X1416">
        <f>[1]!s_west_netprofit($A1416,YEAR($B$1)+1,$B$1,180)</f>
        <v>1257000000</v>
      </c>
      <c r="Y1416">
        <f>[1]!s_west_eps($A1416,YEAR($B$1)+1,$B$1,180)</f>
        <v>0.285699993371964</v>
      </c>
      <c r="Z1416">
        <f>[1]!s_west_instnum_np($A1416,YEAR($B$1)+1,$B$1,180)</f>
        <v>1</v>
      </c>
      <c r="AA1416">
        <f>[1]!s_west_stdnetprofit($A1416,YEAR($B$1)+1,$B$1,180)</f>
        <v>0</v>
      </c>
      <c r="AB1416">
        <f>[1]!s_west_mediannetprofit($A1416,YEAR($B$1)+1,$B$1,180)</f>
        <v>1462000000</v>
      </c>
      <c r="AC1416">
        <f>[1]!s_west_maxnetprofit($A1416,YEAR($B$1)+1,$B$1,180)</f>
        <v>1257000000</v>
      </c>
      <c r="AD1416">
        <f>[1]!s_west_minnetprofit($A1416,YEAR($B$1)+1,$B$1,180)</f>
        <v>1257000000</v>
      </c>
      <c r="AE1416">
        <f>[1]!s_west_avgroe($A1416,YEAR($B$1),$B$1,180)</f>
        <v>0</v>
      </c>
      <c r="AF1416">
        <f>IFERROR([1]!s_info_indexweight($A1416,$B$1,"000016.SH"),"")</f>
        <v>0</v>
      </c>
      <c r="AG1416">
        <f>IFERROR([1]!s_info_indexweight($A1416,$B$1,"000300.SH"),"")</f>
        <v>0</v>
      </c>
      <c r="AH1416">
        <f>IFERROR([1]!s_info_indexweight($A1416,$B$1,"000905.SH"),"")</f>
        <v>0.14000000000000001</v>
      </c>
      <c r="AI1416">
        <f>IFERROR([1]!s_info_indexweight($A1416,$B$1,"000852.SH"),"")</f>
        <v>0</v>
      </c>
    </row>
    <row r="1417" spans="1:35">
      <c r="A1417" t="s">
        <v>1449</v>
      </c>
      <c r="B1417">
        <f>[1]!s_dq_close($A1417,$B$1,3)</f>
        <v>9.18</v>
      </c>
      <c r="C1417">
        <f>[1]!s_dq_volume($A1417,$B$1)</f>
        <v>1008982533</v>
      </c>
      <c r="D1417">
        <f>[1]!s_dq_amount($A1417,$B$1)</f>
        <v>8742058773</v>
      </c>
      <c r="E1417">
        <f>[1]!s_dq_turn($A1417,$B$1)</f>
        <v>8.1395230735444493</v>
      </c>
      <c r="F1417">
        <f>[1]!S_VAL_MV($A1417,$B$1)</f>
        <v>169891602426.72</v>
      </c>
      <c r="G1417">
        <f>[1]!s_val_ev($A1417,$B$1)</f>
        <v>130807676885.343</v>
      </c>
      <c r="H1417">
        <f>[1]!s_val_ev1($A1417,$B$1)</f>
        <v>315809931885.34302</v>
      </c>
      <c r="I1417">
        <f>IFERROR([1]!s_mq_amount($A1417,$B$1),"")</f>
        <v>16542333519</v>
      </c>
      <c r="J1417">
        <f>[1]!s_val_pe_ttm($A1417,$B$1)</f>
        <v>21.127323150634801</v>
      </c>
      <c r="K1417">
        <f>[1]!s_val_pb_lf($A1417,$B$1)</f>
        <v>4.6133990287780797</v>
      </c>
      <c r="L1417">
        <f>[1]!s_val_dividendyield2($A1417,$B$1)</f>
        <v>1.2755991285403101</v>
      </c>
      <c r="M1417">
        <f>[1]!s_val_evtoebitda($A1417,$B$1)</f>
        <v>9.1868584759140699</v>
      </c>
      <c r="N1417">
        <f>[1]!s_risk_betar24($A1417,$B$1)</f>
        <v>0.122000001370907</v>
      </c>
      <c r="O1417">
        <f>[1]!s_profitnotice_changeratio($A1417,$B$1)</f>
        <v>0</v>
      </c>
      <c r="P1417">
        <f>IFERROR([1]!i_pq_pctchange($A1417,TEXT(DATE(YEAR($B$1),1,1),"yyyy-mm-dd"),$B$1),"")</f>
        <v>163.03724928366799</v>
      </c>
      <c r="Q1417">
        <f>[1]!s_west_netprofit($A1417,YEAR($B$1),$B$1,180)</f>
        <v>6842490000</v>
      </c>
      <c r="R1417">
        <f>[1]!s_west_eps($A1417,YEAR($B$1),$B$1,180)</f>
        <v>0.36970001459121699</v>
      </c>
      <c r="S1417">
        <f>[1]!s_west_instnum_np($A1417,YEAR($B$1),$B$1,180)</f>
        <v>9</v>
      </c>
      <c r="T1417">
        <f>[1]!s_west_stdnetprofit($A1417,YEAR($B$1),$B$1,180)</f>
        <v>420448794</v>
      </c>
      <c r="U1417">
        <f>[1]!s_west_mediannetprofit($A1417,YEAR($B$1),$B$1,180)</f>
        <v>6799000000</v>
      </c>
      <c r="V1417">
        <f>[1]!s_west_maxnetprofit($A1417,YEAR($B$1),$B$1,180)</f>
        <v>7452000000</v>
      </c>
      <c r="W1417">
        <f>[1]!s_west_minnetprofit($A1417,YEAR($B$1),$B$1,180)</f>
        <v>6421000000</v>
      </c>
      <c r="X1417">
        <f>[1]!s_west_netprofit($A1417,YEAR($B$1)+1,$B$1,180)</f>
        <v>7282546667</v>
      </c>
      <c r="Y1417">
        <f>[1]!s_west_eps($A1417,YEAR($B$1)+1,$B$1,180)</f>
        <v>0.39350000023841902</v>
      </c>
      <c r="Z1417">
        <f>[1]!s_west_instnum_np($A1417,YEAR($B$1)+1,$B$1,180)</f>
        <v>9</v>
      </c>
      <c r="AA1417">
        <f>[1]!s_west_stdnetprofit($A1417,YEAR($B$1)+1,$B$1,180)</f>
        <v>419995821</v>
      </c>
      <c r="AB1417">
        <f>[1]!s_west_mediannetprofit($A1417,YEAR($B$1)+1,$B$1,180)</f>
        <v>7395000000</v>
      </c>
      <c r="AC1417">
        <f>[1]!s_west_maxnetprofit($A1417,YEAR($B$1)+1,$B$1,180)</f>
        <v>7795000000</v>
      </c>
      <c r="AD1417">
        <f>[1]!s_west_minnetprofit($A1417,YEAR($B$1)+1,$B$1,180)</f>
        <v>6762000000</v>
      </c>
      <c r="AE1417">
        <f>[1]!s_west_avgroe($A1417,YEAR($B$1),$B$1,180)</f>
        <v>8.0789003372192401</v>
      </c>
      <c r="AF1417">
        <f>IFERROR([1]!s_info_indexweight($A1417,$B$1,"000016.SH"),"")</f>
        <v>0</v>
      </c>
      <c r="AG1417">
        <f>IFERROR([1]!s_info_indexweight($A1417,$B$1,"000300.SH"),"")</f>
        <v>0</v>
      </c>
      <c r="AH1417">
        <f>IFERROR([1]!s_info_indexweight($A1417,$B$1,"000905.SH"),"")</f>
        <v>0.30499999999999999</v>
      </c>
      <c r="AI1417">
        <f>IFERROR([1]!s_info_indexweight($A1417,$B$1,"000852.SH"),"")</f>
        <v>0</v>
      </c>
    </row>
    <row r="1418" spans="1:35">
      <c r="A1418" t="s">
        <v>1450</v>
      </c>
      <c r="B1418">
        <f>[1]!s_dq_close($A1418,$B$1,3)</f>
        <v>34.299999999999997</v>
      </c>
      <c r="C1418">
        <f>[1]!s_dq_volume($A1418,$B$1)</f>
        <v>29187084</v>
      </c>
      <c r="D1418">
        <f>[1]!s_dq_amount($A1418,$B$1)</f>
        <v>993824135</v>
      </c>
      <c r="E1418">
        <f>[1]!s_dq_turn($A1418,$B$1)</f>
        <v>0.99834651280109399</v>
      </c>
      <c r="F1418">
        <f>[1]!S_VAL_MV($A1418,$B$1)</f>
        <v>165574910572.39999</v>
      </c>
      <c r="G1418">
        <f>[1]!s_val_ev($A1418,$B$1)</f>
        <v>132970764949.13</v>
      </c>
      <c r="H1418">
        <f>[1]!s_val_ev1($A1418,$B$1)</f>
        <v>391703428054.13</v>
      </c>
      <c r="I1418">
        <f>IFERROR([1]!s_mq_amount($A1418,$B$1),"")</f>
        <v>1656687185</v>
      </c>
      <c r="J1418">
        <f>[1]!s_val_pe_ttm($A1418,$B$1)</f>
        <v>14.619016647338899</v>
      </c>
      <c r="K1418">
        <f>[1]!s_val_pb_lf($A1418,$B$1)</f>
        <v>1.61271440982819</v>
      </c>
      <c r="L1418">
        <f>[1]!s_val_dividendyield2($A1418,$B$1)</f>
        <v>0.524781341107872</v>
      </c>
      <c r="M1418">
        <f>[1]!s_val_evtoebitda($A1418,$B$1)</f>
        <v>0</v>
      </c>
      <c r="N1418">
        <f>[1]!s_risk_betar24($A1418,$B$1)</f>
        <v>1.6947000026702901</v>
      </c>
      <c r="O1418">
        <f>[1]!s_profitnotice_changeratio($A1418,$B$1)</f>
        <v>0</v>
      </c>
      <c r="P1418">
        <f>IFERROR([1]!i_pq_pctchange($A1418,TEXT(DATE(YEAR($B$1),1,1),"yyyy-mm-dd"),$B$1),"")</f>
        <v>-2.0000000000000102</v>
      </c>
      <c r="Q1418">
        <f>[1]!s_west_netprofit($A1418,YEAR($B$1),$B$1,180)</f>
        <v>11922681818</v>
      </c>
      <c r="R1418">
        <f>[1]!s_west_eps($A1418,YEAR($B$1),$B$1,180)</f>
        <v>2.4698998928070099</v>
      </c>
      <c r="S1418">
        <f>[1]!s_west_instnum_np($A1418,YEAR($B$1),$B$1,180)</f>
        <v>11</v>
      </c>
      <c r="T1418">
        <f>[1]!s_west_stdnetprofit($A1418,YEAR($B$1),$B$1,180)</f>
        <v>1273002873</v>
      </c>
      <c r="U1418">
        <f>[1]!s_west_mediannetprofit($A1418,YEAR($B$1),$B$1,180)</f>
        <v>11910000000</v>
      </c>
      <c r="V1418">
        <f>[1]!s_west_maxnetprofit($A1418,YEAR($B$1),$B$1,180)</f>
        <v>14426000000</v>
      </c>
      <c r="W1418">
        <f>[1]!s_west_minnetprofit($A1418,YEAR($B$1),$B$1,180)</f>
        <v>10560000000</v>
      </c>
      <c r="X1418">
        <f>[1]!s_west_netprofit($A1418,YEAR($B$1)+1,$B$1,180)</f>
        <v>13370260000</v>
      </c>
      <c r="Y1418">
        <f>[1]!s_west_eps($A1418,YEAR($B$1)+1,$B$1,180)</f>
        <v>2.7697000503539999</v>
      </c>
      <c r="Z1418">
        <f>[1]!s_west_instnum_np($A1418,YEAR($B$1)+1,$B$1,180)</f>
        <v>11</v>
      </c>
      <c r="AA1418">
        <f>[1]!s_west_stdnetprofit($A1418,YEAR($B$1)+1,$B$1,180)</f>
        <v>1366093903</v>
      </c>
      <c r="AB1418">
        <f>[1]!s_west_mediannetprofit($A1418,YEAR($B$1)+1,$B$1,180)</f>
        <v>13156000000</v>
      </c>
      <c r="AC1418">
        <f>[1]!s_west_maxnetprofit($A1418,YEAR($B$1)+1,$B$1,180)</f>
        <v>15707000000</v>
      </c>
      <c r="AD1418">
        <f>[1]!s_west_minnetprofit($A1418,YEAR($B$1)+1,$B$1,180)</f>
        <v>11643000000</v>
      </c>
      <c r="AE1418">
        <f>[1]!s_west_avgroe($A1418,YEAR($B$1),$B$1,180)</f>
        <v>9.3800001144409197</v>
      </c>
      <c r="AF1418">
        <f>IFERROR([1]!s_info_indexweight($A1418,$B$1,"000016.SH"),"")</f>
        <v>0</v>
      </c>
      <c r="AG1418">
        <f>IFERROR([1]!s_info_indexweight($A1418,$B$1,"000300.SH"),"")</f>
        <v>0.1497</v>
      </c>
      <c r="AH1418">
        <f>IFERROR([1]!s_info_indexweight($A1418,$B$1,"000905.SH"),"")</f>
        <v>0</v>
      </c>
      <c r="AI1418">
        <f>IFERROR([1]!s_info_indexweight($A1418,$B$1,"000852.SH"),"")</f>
        <v>0</v>
      </c>
    </row>
    <row r="1419" spans="1:35">
      <c r="A1419" t="s">
        <v>1451</v>
      </c>
      <c r="B1419">
        <f>[1]!s_dq_close($A1419,$B$1,3)</f>
        <v>6.04</v>
      </c>
      <c r="C1419">
        <f>[1]!s_dq_volume($A1419,$B$1)</f>
        <v>45822560</v>
      </c>
      <c r="D1419">
        <f>[1]!s_dq_amount($A1419,$B$1)</f>
        <v>276065957</v>
      </c>
      <c r="E1419">
        <f>[1]!s_dq_turn($A1419,$B$1)</f>
        <v>1.25328439672862</v>
      </c>
      <c r="F1419">
        <f>[1]!S_VAL_MV($A1419,$B$1)</f>
        <v>22083436379.040001</v>
      </c>
      <c r="G1419">
        <f>[1]!s_val_ev($A1419,$B$1)</f>
        <v>22083436379.040001</v>
      </c>
      <c r="H1419">
        <f>[1]!s_val_ev1($A1419,$B$1)</f>
        <v>699585146379.04004</v>
      </c>
      <c r="I1419">
        <f>IFERROR([1]!s_mq_amount($A1419,$B$1),"")</f>
        <v>593851166</v>
      </c>
      <c r="J1419">
        <f>[1]!s_val_pe_ttm($A1419,$B$1)</f>
        <v>4.1797552108764604</v>
      </c>
      <c r="K1419">
        <f>[1]!s_val_pb_lf($A1419,$B$1)</f>
        <v>0.33457687497138999</v>
      </c>
      <c r="L1419">
        <f>[1]!s_val_dividendyield2($A1419,$B$1)</f>
        <v>4.8013245033112604</v>
      </c>
      <c r="M1419">
        <f>[1]!s_val_evtoebitda($A1419,$B$1)</f>
        <v>0</v>
      </c>
      <c r="N1419">
        <f>[1]!s_risk_betar24($A1419,$B$1)</f>
        <v>0.81050002574920699</v>
      </c>
      <c r="O1419">
        <f>[1]!s_profitnotice_changeratio($A1419,$B$1)</f>
        <v>0</v>
      </c>
      <c r="P1419">
        <f>IFERROR([1]!i_pq_pctchange($A1419,TEXT(DATE(YEAR($B$1),1,1),"yyyy-mm-dd"),$B$1),"")</f>
        <v>2.8960817717206</v>
      </c>
      <c r="Q1419">
        <f>[1]!s_west_netprofit($A1419,YEAR($B$1),$B$1,180)</f>
        <v>0</v>
      </c>
      <c r="R1419">
        <f>[1]!s_west_eps($A1419,YEAR($B$1),$B$1,180)</f>
        <v>0</v>
      </c>
      <c r="S1419">
        <f>[1]!s_west_instnum_np($A1419,YEAR($B$1),$B$1,180)</f>
        <v>0</v>
      </c>
      <c r="T1419">
        <f>[1]!s_west_stdnetprofit($A1419,YEAR($B$1),$B$1,180)</f>
        <v>0</v>
      </c>
      <c r="U1419">
        <f>[1]!s_west_mediannetprofit($A1419,YEAR($B$1),$B$1,180)</f>
        <v>0</v>
      </c>
      <c r="V1419">
        <f>[1]!s_west_maxnetprofit($A1419,YEAR($B$1),$B$1,180)</f>
        <v>0</v>
      </c>
      <c r="W1419">
        <f>[1]!s_west_minnetprofit($A1419,YEAR($B$1),$B$1,180)</f>
        <v>0</v>
      </c>
      <c r="X1419">
        <f>[1]!s_west_netprofit($A1419,YEAR($B$1)+1,$B$1,180)</f>
        <v>0</v>
      </c>
      <c r="Y1419">
        <f>[1]!s_west_eps($A1419,YEAR($B$1)+1,$B$1,180)</f>
        <v>0</v>
      </c>
      <c r="Z1419">
        <f>[1]!s_west_instnum_np($A1419,YEAR($B$1)+1,$B$1,180)</f>
        <v>0</v>
      </c>
      <c r="AA1419">
        <f>[1]!s_west_stdnetprofit($A1419,YEAR($B$1)+1,$B$1,180)</f>
        <v>0</v>
      </c>
      <c r="AB1419">
        <f>[1]!s_west_mediannetprofit($A1419,YEAR($B$1)+1,$B$1,180)</f>
        <v>0</v>
      </c>
      <c r="AC1419">
        <f>[1]!s_west_maxnetprofit($A1419,YEAR($B$1)+1,$B$1,180)</f>
        <v>0</v>
      </c>
      <c r="AD1419">
        <f>[1]!s_west_minnetprofit($A1419,YEAR($B$1)+1,$B$1,180)</f>
        <v>0</v>
      </c>
      <c r="AE1419">
        <f>[1]!s_west_avgroe($A1419,YEAR($B$1),$B$1,180)</f>
        <v>0</v>
      </c>
      <c r="AF1419">
        <f>IFERROR([1]!s_info_indexweight($A1419,$B$1,"000016.SH"),"")</f>
        <v>0</v>
      </c>
      <c r="AG1419">
        <f>IFERROR([1]!s_info_indexweight($A1419,$B$1,"000300.SH"),"")</f>
        <v>0</v>
      </c>
      <c r="AH1419">
        <f>IFERROR([1]!s_info_indexweight($A1419,$B$1,"000905.SH"),"")</f>
        <v>0.16500000000000001</v>
      </c>
      <c r="AI1419">
        <f>IFERROR([1]!s_info_indexweight($A1419,$B$1,"000852.SH"),"")</f>
        <v>0</v>
      </c>
    </row>
    <row r="1420" spans="1:35">
      <c r="A1420" t="s">
        <v>1452</v>
      </c>
      <c r="B1420">
        <f>[1]!s_dq_close($A1420,$B$1,3)</f>
        <v>7.51</v>
      </c>
      <c r="C1420">
        <f>[1]!s_dq_volume($A1420,$B$1)</f>
        <v>123438095</v>
      </c>
      <c r="D1420">
        <f>[1]!s_dq_amount($A1420,$B$1)</f>
        <v>929918265</v>
      </c>
      <c r="E1420">
        <f>[1]!s_dq_turn($A1420,$B$1)</f>
        <v>0.30281897102543798</v>
      </c>
      <c r="F1420">
        <f>[1]!S_VAL_MV($A1420,$B$1)</f>
        <v>417895168602.64001</v>
      </c>
      <c r="G1420">
        <f>[1]!s_val_ev($A1420,$B$1)</f>
        <v>402198231014.10999</v>
      </c>
      <c r="H1420">
        <f>[1]!s_val_ev1($A1420,$B$1)</f>
        <v>9279298231014.1094</v>
      </c>
      <c r="I1420">
        <f>IFERROR([1]!s_mq_amount($A1420,$B$1),"")</f>
        <v>1556529277</v>
      </c>
      <c r="J1420">
        <f>[1]!s_val_pe_ttm($A1420,$B$1)</f>
        <v>5.8687372207641602</v>
      </c>
      <c r="K1420">
        <f>[1]!s_val_pb_lf($A1420,$B$1)</f>
        <v>0.56261187791824296</v>
      </c>
      <c r="L1420">
        <f>[1]!s_val_dividendyield2($A1420,$B$1)</f>
        <v>4.7962716378162504</v>
      </c>
      <c r="M1420">
        <f>[1]!s_val_evtoebitda($A1420,$B$1)</f>
        <v>0</v>
      </c>
      <c r="N1420">
        <f>[1]!s_risk_betar24($A1420,$B$1)</f>
        <v>0.39820000529289201</v>
      </c>
      <c r="O1420">
        <f>[1]!s_profitnotice_changeratio($A1420,$B$1)</f>
        <v>0</v>
      </c>
      <c r="P1420">
        <f>IFERROR([1]!i_pq_pctchange($A1420,TEXT(DATE(YEAR($B$1),1,1),"yyyy-mm-dd"),$B$1),"")</f>
        <v>-2.4675324675324601</v>
      </c>
      <c r="Q1420">
        <f>[1]!s_west_netprofit($A1420,YEAR($B$1),$B$1,180)</f>
        <v>71581418750</v>
      </c>
      <c r="R1420">
        <f>[1]!s_west_eps($A1420,YEAR($B$1),$B$1,180)</f>
        <v>1.28540003299713</v>
      </c>
      <c r="S1420">
        <f>[1]!s_west_instnum_np($A1420,YEAR($B$1),$B$1,180)</f>
        <v>8</v>
      </c>
      <c r="T1420">
        <f>[1]!s_west_stdnetprofit($A1420,YEAR($B$1),$B$1,180)</f>
        <v>2189422540</v>
      </c>
      <c r="U1420">
        <f>[1]!s_west_mediannetprofit($A1420,YEAR($B$1),$B$1,180)</f>
        <v>72937500000</v>
      </c>
      <c r="V1420">
        <f>[1]!s_west_maxnetprofit($A1420,YEAR($B$1),$B$1,180)</f>
        <v>73478000000</v>
      </c>
      <c r="W1420">
        <f>[1]!s_west_minnetprofit($A1420,YEAR($B$1),$B$1,180)</f>
        <v>68326000000</v>
      </c>
      <c r="X1420">
        <f>[1]!s_west_netprofit($A1420,YEAR($B$1)+1,$B$1,180)</f>
        <v>74625311250</v>
      </c>
      <c r="Y1420">
        <f>[1]!s_west_eps($A1420,YEAR($B$1)+1,$B$1,180)</f>
        <v>1.3400000333786</v>
      </c>
      <c r="Z1420">
        <f>[1]!s_west_instnum_np($A1420,YEAR($B$1)+1,$B$1,180)</f>
        <v>8</v>
      </c>
      <c r="AA1420">
        <f>[1]!s_west_stdnetprofit($A1420,YEAR($B$1)+1,$B$1,180)</f>
        <v>2587388556</v>
      </c>
      <c r="AB1420">
        <f>[1]!s_west_mediannetprofit($A1420,YEAR($B$1)+1,$B$1,180)</f>
        <v>75459000000</v>
      </c>
      <c r="AC1420">
        <f>[1]!s_west_maxnetprofit($A1420,YEAR($B$1)+1,$B$1,180)</f>
        <v>77416000000</v>
      </c>
      <c r="AD1420">
        <f>[1]!s_west_minnetprofit($A1420,YEAR($B$1)+1,$B$1,180)</f>
        <v>71000000000</v>
      </c>
      <c r="AE1420">
        <f>[1]!s_west_avgroe($A1420,YEAR($B$1),$B$1,180)</f>
        <v>9.4186000823974592</v>
      </c>
      <c r="AF1420">
        <f>IFERROR([1]!s_info_indexweight($A1420,$B$1,"000016.SH"),"")</f>
        <v>0</v>
      </c>
      <c r="AG1420">
        <f>IFERROR([1]!s_info_indexweight($A1420,$B$1,"000300.SH"),"")</f>
        <v>0.1489</v>
      </c>
      <c r="AH1420">
        <f>IFERROR([1]!s_info_indexweight($A1420,$B$1,"000905.SH"),"")</f>
        <v>0</v>
      </c>
      <c r="AI1420">
        <f>IFERROR([1]!s_info_indexweight($A1420,$B$1,"000852.SH"),"")</f>
        <v>0</v>
      </c>
    </row>
    <row r="1421" spans="1:35">
      <c r="A1421" t="s">
        <v>1453</v>
      </c>
      <c r="B1421">
        <f>[1]!s_dq_close($A1421,$B$1,3)</f>
        <v>17.52</v>
      </c>
      <c r="C1421">
        <f>[1]!s_dq_volume($A1421,$B$1)</f>
        <v>18829968</v>
      </c>
      <c r="D1421">
        <f>[1]!s_dq_amount($A1421,$B$1)</f>
        <v>330283376</v>
      </c>
      <c r="E1421">
        <f>[1]!s_dq_turn($A1421,$B$1)</f>
        <v>1.7030044602259999</v>
      </c>
      <c r="F1421">
        <f>[1]!S_VAL_MV($A1421,$B$1)</f>
        <v>19371707301.119999</v>
      </c>
      <c r="G1421">
        <f>[1]!s_val_ev($A1421,$B$1)</f>
        <v>19371707301.119999</v>
      </c>
      <c r="H1421">
        <f>[1]!s_val_ev1($A1421,$B$1)</f>
        <v>19747612296.549999</v>
      </c>
      <c r="I1421">
        <f>IFERROR([1]!s_mq_amount($A1421,$B$1),"")</f>
        <v>737430525</v>
      </c>
      <c r="J1421">
        <f>[1]!s_val_pe_ttm($A1421,$B$1)</f>
        <v>101.658493041992</v>
      </c>
      <c r="K1421">
        <f>[1]!s_val_pb_lf($A1421,$B$1)</f>
        <v>5.0345540046691903</v>
      </c>
      <c r="L1421">
        <f>[1]!s_val_dividendyield2($A1421,$B$1)</f>
        <v>0.75342465753424703</v>
      </c>
      <c r="M1421">
        <f>[1]!s_val_evtoebitda($A1421,$B$1)</f>
        <v>47.4169269893031</v>
      </c>
      <c r="N1421">
        <f>[1]!s_risk_betar24($A1421,$B$1)</f>
        <v>1.8093999624252299</v>
      </c>
      <c r="O1421">
        <f>[1]!s_profitnotice_changeratio($A1421,$B$1)</f>
        <v>0</v>
      </c>
      <c r="P1421">
        <f>IFERROR([1]!i_pq_pctchange($A1421,TEXT(DATE(YEAR($B$1),1,1),"yyyy-mm-dd"),$B$1),"")</f>
        <v>-8.0314960629921401</v>
      </c>
      <c r="Q1421">
        <f>[1]!s_west_netprofit($A1421,YEAR($B$1),$B$1,180)</f>
        <v>235000000</v>
      </c>
      <c r="R1421">
        <f>[1]!s_west_eps($A1421,YEAR($B$1),$B$1,180)</f>
        <v>0.21250000596046401</v>
      </c>
      <c r="S1421">
        <f>[1]!s_west_instnum_np($A1421,YEAR($B$1),$B$1,180)</f>
        <v>2</v>
      </c>
      <c r="T1421">
        <f>[1]!s_west_stdnetprofit($A1421,YEAR($B$1),$B$1,180)</f>
        <v>1414214</v>
      </c>
      <c r="U1421">
        <f>[1]!s_west_mediannetprofit($A1421,YEAR($B$1),$B$1,180)</f>
        <v>235000000</v>
      </c>
      <c r="V1421">
        <f>[1]!s_west_maxnetprofit($A1421,YEAR($B$1),$B$1,180)</f>
        <v>236000000</v>
      </c>
      <c r="W1421">
        <f>[1]!s_west_minnetprofit($A1421,YEAR($B$1),$B$1,180)</f>
        <v>234000000</v>
      </c>
      <c r="X1421">
        <f>[1]!s_west_netprofit($A1421,YEAR($B$1)+1,$B$1,180)</f>
        <v>251000000</v>
      </c>
      <c r="Y1421">
        <f>[1]!s_west_eps($A1421,YEAR($B$1)+1,$B$1,180)</f>
        <v>0.22689999639987901</v>
      </c>
      <c r="Z1421">
        <f>[1]!s_west_instnum_np($A1421,YEAR($B$1)+1,$B$1,180)</f>
        <v>2</v>
      </c>
      <c r="AA1421">
        <f>[1]!s_west_stdnetprofit($A1421,YEAR($B$1)+1,$B$1,180)</f>
        <v>1414214</v>
      </c>
      <c r="AB1421">
        <f>[1]!s_west_mediannetprofit($A1421,YEAR($B$1)+1,$B$1,180)</f>
        <v>251000000</v>
      </c>
      <c r="AC1421">
        <f>[1]!s_west_maxnetprofit($A1421,YEAR($B$1)+1,$B$1,180)</f>
        <v>252000000</v>
      </c>
      <c r="AD1421">
        <f>[1]!s_west_minnetprofit($A1421,YEAR($B$1)+1,$B$1,180)</f>
        <v>250000000</v>
      </c>
      <c r="AE1421">
        <f>[1]!s_west_avgroe($A1421,YEAR($B$1),$B$1,180)</f>
        <v>6.0100002288818404</v>
      </c>
      <c r="AF1421">
        <f>IFERROR([1]!s_info_indexweight($A1421,$B$1,"000016.SH"),"")</f>
        <v>0</v>
      </c>
      <c r="AG1421">
        <f>IFERROR([1]!s_info_indexweight($A1421,$B$1,"000300.SH"),"")</f>
        <v>0</v>
      </c>
      <c r="AH1421">
        <f>IFERROR([1]!s_info_indexweight($A1421,$B$1,"000905.SH"),"")</f>
        <v>9.1999999999999998E-2</v>
      </c>
      <c r="AI1421">
        <f>IFERROR([1]!s_info_indexweight($A1421,$B$1,"000852.SH"),"")</f>
        <v>0</v>
      </c>
    </row>
    <row r="1422" spans="1:35">
      <c r="A1422" t="s">
        <v>1454</v>
      </c>
      <c r="B1422">
        <f>[1]!s_dq_close($A1422,$B$1,3)</f>
        <v>38.630000000000003</v>
      </c>
      <c r="C1422">
        <f>[1]!s_dq_volume($A1422,$B$1)</f>
        <v>73428834</v>
      </c>
      <c r="D1422">
        <f>[1]!s_dq_amount($A1422,$B$1)</f>
        <v>2818935091</v>
      </c>
      <c r="E1422">
        <f>[1]!s_dq_turn($A1422,$B$1)</f>
        <v>11.2591259823835</v>
      </c>
      <c r="F1422">
        <f>[1]!S_VAL_MV($A1422,$B$1)</f>
        <v>25193393002.779999</v>
      </c>
      <c r="G1422">
        <f>[1]!s_val_ev($A1422,$B$1)</f>
        <v>25193393002.779999</v>
      </c>
      <c r="H1422">
        <f>[1]!s_val_ev1($A1422,$B$1)</f>
        <v>25562814302.790001</v>
      </c>
      <c r="I1422">
        <f>IFERROR([1]!s_mq_amount($A1422,$B$1),"")</f>
        <v>7129139528</v>
      </c>
      <c r="J1422">
        <f>[1]!s_val_pe_ttm($A1422,$B$1)</f>
        <v>68.145957946777301</v>
      </c>
      <c r="K1422">
        <f>[1]!s_val_pb_lf($A1422,$B$1)</f>
        <v>5.4981827735900897</v>
      </c>
      <c r="L1422">
        <f>[1]!s_val_dividendyield2($A1422,$B$1)</f>
        <v>0.31028325843753601</v>
      </c>
      <c r="M1422">
        <f>[1]!s_val_evtoebitda($A1422,$B$1)</f>
        <v>43.519965774522497</v>
      </c>
      <c r="N1422">
        <f>[1]!s_risk_betar24($A1422,$B$1)</f>
        <v>1.21920001506805</v>
      </c>
      <c r="O1422">
        <f>[1]!s_profitnotice_changeratio($A1422,$B$1)</f>
        <v>0</v>
      </c>
      <c r="P1422">
        <f>IFERROR([1]!i_pq_pctchange($A1422,TEXT(DATE(YEAR($B$1),1,1),"yyyy-mm-dd"),$B$1),"")</f>
        <v>40.1707750091864</v>
      </c>
      <c r="Q1422">
        <f>[1]!s_west_netprofit($A1422,YEAR($B$1),$B$1,180)</f>
        <v>545000000</v>
      </c>
      <c r="R1422">
        <f>[1]!s_west_eps($A1422,YEAR($B$1),$B$1,180)</f>
        <v>0.83569997549056996</v>
      </c>
      <c r="S1422">
        <f>[1]!s_west_instnum_np($A1422,YEAR($B$1),$B$1,180)</f>
        <v>1</v>
      </c>
      <c r="T1422">
        <f>[1]!s_west_stdnetprofit($A1422,YEAR($B$1),$B$1,180)</f>
        <v>0</v>
      </c>
      <c r="U1422">
        <f>[1]!s_west_mediannetprofit($A1422,YEAR($B$1),$B$1,180)</f>
        <v>545000000</v>
      </c>
      <c r="V1422">
        <f>[1]!s_west_maxnetprofit($A1422,YEAR($B$1),$B$1,180)</f>
        <v>545000000</v>
      </c>
      <c r="W1422">
        <f>[1]!s_west_minnetprofit($A1422,YEAR($B$1),$B$1,180)</f>
        <v>545000000</v>
      </c>
      <c r="X1422">
        <f>[1]!s_west_netprofit($A1422,YEAR($B$1)+1,$B$1,180)</f>
        <v>706000000</v>
      </c>
      <c r="Y1422">
        <f>[1]!s_west_eps($A1422,YEAR($B$1)+1,$B$1,180)</f>
        <v>1.0824999809265099</v>
      </c>
      <c r="Z1422">
        <f>[1]!s_west_instnum_np($A1422,YEAR($B$1)+1,$B$1,180)</f>
        <v>1</v>
      </c>
      <c r="AA1422">
        <f>[1]!s_west_stdnetprofit($A1422,YEAR($B$1)+1,$B$1,180)</f>
        <v>0</v>
      </c>
      <c r="AB1422">
        <f>[1]!s_west_mediannetprofit($A1422,YEAR($B$1)+1,$B$1,180)</f>
        <v>706000000</v>
      </c>
      <c r="AC1422">
        <f>[1]!s_west_maxnetprofit($A1422,YEAR($B$1)+1,$B$1,180)</f>
        <v>706000000</v>
      </c>
      <c r="AD1422">
        <f>[1]!s_west_minnetprofit($A1422,YEAR($B$1)+1,$B$1,180)</f>
        <v>706000000</v>
      </c>
      <c r="AE1422">
        <f>[1]!s_west_avgroe($A1422,YEAR($B$1),$B$1,180)</f>
        <v>10.800000190734901</v>
      </c>
      <c r="AF1422">
        <f>IFERROR([1]!s_info_indexweight($A1422,$B$1,"000016.SH"),"")</f>
        <v>0</v>
      </c>
      <c r="AG1422">
        <f>IFERROR([1]!s_info_indexweight($A1422,$B$1,"000300.SH"),"")</f>
        <v>0</v>
      </c>
      <c r="AH1422">
        <f>IFERROR([1]!s_info_indexweight($A1422,$B$1,"000905.SH"),"")</f>
        <v>0</v>
      </c>
      <c r="AI1422">
        <f>IFERROR([1]!s_info_indexweight($A1422,$B$1,"000852.SH"),"")</f>
        <v>0.28799999999999998</v>
      </c>
    </row>
    <row r="1423" spans="1:35">
      <c r="A1423" t="s">
        <v>1455</v>
      </c>
      <c r="B1423">
        <f>[1]!s_dq_close($A1423,$B$1,3)</f>
        <v>47.85</v>
      </c>
      <c r="C1423">
        <f>[1]!s_dq_volume($A1423,$B$1)</f>
        <v>9187749</v>
      </c>
      <c r="D1423">
        <f>[1]!s_dq_amount($A1423,$B$1)</f>
        <v>442910370</v>
      </c>
      <c r="E1423">
        <f>[1]!s_dq_turn($A1423,$B$1)</f>
        <v>2.71498388473568</v>
      </c>
      <c r="F1423">
        <f>[1]!S_VAL_MV($A1423,$B$1)</f>
        <v>16574752647.75</v>
      </c>
      <c r="G1423">
        <f>[1]!s_val_ev($A1423,$B$1)</f>
        <v>16574752647.75</v>
      </c>
      <c r="H1423">
        <f>[1]!s_val_ev1($A1423,$B$1)</f>
        <v>17560698623.119999</v>
      </c>
      <c r="I1423">
        <f>IFERROR([1]!s_mq_amount($A1423,$B$1),"")</f>
        <v>873345510</v>
      </c>
      <c r="J1423">
        <f>[1]!s_val_pe_ttm($A1423,$B$1)</f>
        <v>134.02749633789099</v>
      </c>
      <c r="K1423">
        <f>[1]!s_val_pb_lf($A1423,$B$1)</f>
        <v>8.2551965713500994</v>
      </c>
      <c r="L1423">
        <f>[1]!s_val_dividendyield2($A1423,$B$1)</f>
        <v>0.29049111807732497</v>
      </c>
      <c r="M1423">
        <f>[1]!s_val_evtoebitda($A1423,$B$1)</f>
        <v>46.893196661247302</v>
      </c>
      <c r="N1423">
        <f>[1]!s_risk_betar24($A1423,$B$1)</f>
        <v>1.99030005931854</v>
      </c>
      <c r="O1423">
        <f>[1]!s_profitnotice_changeratio($A1423,$B$1)</f>
        <v>0</v>
      </c>
      <c r="P1423">
        <f>IFERROR([1]!i_pq_pctchange($A1423,TEXT(DATE(YEAR($B$1),1,1),"yyyy-mm-dd"),$B$1),"")</f>
        <v>-0.37772054600282401</v>
      </c>
      <c r="Q1423">
        <f>[1]!s_west_netprofit($A1423,YEAR($B$1),$B$1,180)</f>
        <v>173881250</v>
      </c>
      <c r="R1423">
        <f>[1]!s_west_eps($A1423,YEAR($B$1),$B$1,180)</f>
        <v>0.50199997425079301</v>
      </c>
      <c r="S1423">
        <f>[1]!s_west_instnum_np($A1423,YEAR($B$1),$B$1,180)</f>
        <v>8</v>
      </c>
      <c r="T1423">
        <f>[1]!s_west_stdnetprofit($A1423,YEAR($B$1),$B$1,180)</f>
        <v>13407299</v>
      </c>
      <c r="U1423">
        <f>[1]!s_west_mediannetprofit($A1423,YEAR($B$1),$B$1,180)</f>
        <v>172500000</v>
      </c>
      <c r="V1423">
        <f>[1]!s_west_maxnetprofit($A1423,YEAR($B$1),$B$1,180)</f>
        <v>200000000</v>
      </c>
      <c r="W1423">
        <f>[1]!s_west_minnetprofit($A1423,YEAR($B$1),$B$1,180)</f>
        <v>152000000</v>
      </c>
      <c r="X1423">
        <f>[1]!s_west_netprofit($A1423,YEAR($B$1)+1,$B$1,180)</f>
        <v>259698750</v>
      </c>
      <c r="Y1423">
        <f>[1]!s_west_eps($A1423,YEAR($B$1)+1,$B$1,180)</f>
        <v>0.74970000982284501</v>
      </c>
      <c r="Z1423">
        <f>[1]!s_west_instnum_np($A1423,YEAR($B$1)+1,$B$1,180)</f>
        <v>8</v>
      </c>
      <c r="AA1423">
        <f>[1]!s_west_stdnetprofit($A1423,YEAR($B$1)+1,$B$1,180)</f>
        <v>73065061</v>
      </c>
      <c r="AB1423">
        <f>[1]!s_west_mediannetprofit($A1423,YEAR($B$1)+1,$B$1,180)</f>
        <v>246500000</v>
      </c>
      <c r="AC1423">
        <f>[1]!s_west_maxnetprofit($A1423,YEAR($B$1)+1,$B$1,180)</f>
        <v>422000000</v>
      </c>
      <c r="AD1423">
        <f>[1]!s_west_minnetprofit($A1423,YEAR($B$1)+1,$B$1,180)</f>
        <v>186000000</v>
      </c>
      <c r="AE1423">
        <f>[1]!s_west_avgroe($A1423,YEAR($B$1),$B$1,180)</f>
        <v>12.829999923706101</v>
      </c>
      <c r="AF1423">
        <f>IFERROR([1]!s_info_indexweight($A1423,$B$1,"000016.SH"),"")</f>
        <v>0</v>
      </c>
      <c r="AG1423">
        <f>IFERROR([1]!s_info_indexweight($A1423,$B$1,"000300.SH"),"")</f>
        <v>0</v>
      </c>
      <c r="AH1423">
        <f>IFERROR([1]!s_info_indexweight($A1423,$B$1,"000905.SH"),"")</f>
        <v>0</v>
      </c>
      <c r="AI1423">
        <f>IFERROR([1]!s_info_indexweight($A1423,$B$1,"000852.SH"),"")</f>
        <v>0.123</v>
      </c>
    </row>
    <row r="1424" spans="1:35">
      <c r="A1424" t="s">
        <v>1456</v>
      </c>
      <c r="B1424">
        <f>[1]!s_dq_close($A1424,$B$1,3)</f>
        <v>19.32</v>
      </c>
      <c r="C1424">
        <f>[1]!s_dq_volume($A1424,$B$1)</f>
        <v>2921300</v>
      </c>
      <c r="D1424">
        <f>[1]!s_dq_amount($A1424,$B$1)</f>
        <v>56821775</v>
      </c>
      <c r="E1424">
        <f>[1]!s_dq_turn($A1424,$B$1)</f>
        <v>0.57481061472871597</v>
      </c>
      <c r="F1424">
        <f>[1]!S_VAL_MV($A1424,$B$1)</f>
        <v>9818801976.4799995</v>
      </c>
      <c r="G1424">
        <f>[1]!s_val_ev($A1424,$B$1)</f>
        <v>9818801976.4799995</v>
      </c>
      <c r="H1424">
        <f>[1]!s_val_ev1($A1424,$B$1)</f>
        <v>9944995940.4799995</v>
      </c>
      <c r="I1424">
        <f>IFERROR([1]!s_mq_amount($A1424,$B$1),"")</f>
        <v>138632470</v>
      </c>
      <c r="J1424">
        <f>[1]!s_val_pe_ttm($A1424,$B$1)</f>
        <v>17.5023899078369</v>
      </c>
      <c r="K1424">
        <f>[1]!s_val_pb_lf($A1424,$B$1)</f>
        <v>2.2036614418029798</v>
      </c>
      <c r="L1424">
        <f>[1]!s_val_dividendyield2($A1424,$B$1)</f>
        <v>2.07204403436738</v>
      </c>
      <c r="M1424">
        <f>[1]!s_val_evtoebitda($A1424,$B$1)</f>
        <v>9.0002498530237194</v>
      </c>
      <c r="N1424">
        <f>[1]!s_risk_betar24($A1424,$B$1)</f>
        <v>1.5959999561309799</v>
      </c>
      <c r="O1424">
        <f>[1]!s_profitnotice_changeratio($A1424,$B$1)</f>
        <v>0</v>
      </c>
      <c r="P1424">
        <f>IFERROR([1]!i_pq_pctchange($A1424,TEXT(DATE(YEAR($B$1),1,1),"yyyy-mm-dd"),$B$1),"")</f>
        <v>-20.379174560895901</v>
      </c>
      <c r="Q1424">
        <f>[1]!s_west_netprofit($A1424,YEAR($B$1),$B$1,180)</f>
        <v>606936000</v>
      </c>
      <c r="R1424">
        <f>[1]!s_west_eps($A1424,YEAR($B$1),$B$1,180)</f>
        <v>1.1942000389099101</v>
      </c>
      <c r="S1424">
        <f>[1]!s_west_instnum_np($A1424,YEAR($B$1),$B$1,180)</f>
        <v>5</v>
      </c>
      <c r="T1424">
        <f>[1]!s_west_stdnetprofit($A1424,YEAR($B$1),$B$1,180)</f>
        <v>29585816</v>
      </c>
      <c r="U1424">
        <f>[1]!s_west_mediannetprofit($A1424,YEAR($B$1),$B$1,180)</f>
        <v>597000000</v>
      </c>
      <c r="V1424">
        <f>[1]!s_west_maxnetprofit($A1424,YEAR($B$1),$B$1,180)</f>
        <v>647000000</v>
      </c>
      <c r="W1424">
        <f>[1]!s_west_minnetprofit($A1424,YEAR($B$1),$B$1,180)</f>
        <v>576680000</v>
      </c>
      <c r="X1424">
        <f>[1]!s_west_netprofit($A1424,YEAR($B$1)+1,$B$1,180)</f>
        <v>684036000</v>
      </c>
      <c r="Y1424">
        <f>[1]!s_west_eps($A1424,YEAR($B$1)+1,$B$1,180)</f>
        <v>1.3459000587463399</v>
      </c>
      <c r="Z1424">
        <f>[1]!s_west_instnum_np($A1424,YEAR($B$1)+1,$B$1,180)</f>
        <v>5</v>
      </c>
      <c r="AA1424">
        <f>[1]!s_west_stdnetprofit($A1424,YEAR($B$1)+1,$B$1,180)</f>
        <v>45434199</v>
      </c>
      <c r="AB1424">
        <f>[1]!s_west_mediannetprofit($A1424,YEAR($B$1)+1,$B$1,180)</f>
        <v>659000000</v>
      </c>
      <c r="AC1424">
        <f>[1]!s_west_maxnetprofit($A1424,YEAR($B$1)+1,$B$1,180)</f>
        <v>756000000</v>
      </c>
      <c r="AD1424">
        <f>[1]!s_west_minnetprofit($A1424,YEAR($B$1)+1,$B$1,180)</f>
        <v>648180000</v>
      </c>
      <c r="AE1424">
        <f>[1]!s_west_avgroe($A1424,YEAR($B$1),$B$1,180)</f>
        <v>11.960000038146999</v>
      </c>
      <c r="AF1424">
        <f>IFERROR([1]!s_info_indexweight($A1424,$B$1,"000016.SH"),"")</f>
        <v>0</v>
      </c>
      <c r="AG1424">
        <f>IFERROR([1]!s_info_indexweight($A1424,$B$1,"000300.SH"),"")</f>
        <v>0</v>
      </c>
      <c r="AH1424">
        <f>IFERROR([1]!s_info_indexweight($A1424,$B$1,"000905.SH"),"")</f>
        <v>0</v>
      </c>
      <c r="AI1424">
        <f>IFERROR([1]!s_info_indexweight($A1424,$B$1,"000852.SH"),"")</f>
        <v>3.2000000000000001E-2</v>
      </c>
    </row>
    <row r="1425" spans="1:35">
      <c r="A1425" t="s">
        <v>1457</v>
      </c>
      <c r="B1425">
        <f>[1]!s_dq_close($A1425,$B$1,3)</f>
        <v>33.6</v>
      </c>
      <c r="C1425">
        <f>[1]!s_dq_volume($A1425,$B$1)</f>
        <v>1104875</v>
      </c>
      <c r="D1425">
        <f>[1]!s_dq_amount($A1425,$B$1)</f>
        <v>37188537</v>
      </c>
      <c r="E1425">
        <f>[1]!s_dq_turn($A1425,$B$1)</f>
        <v>1.0887089566700201</v>
      </c>
      <c r="F1425">
        <f>[1]!S_VAL_MV($A1425,$B$1)</f>
        <v>14036536617.6</v>
      </c>
      <c r="G1425">
        <f>[1]!s_val_ev($A1425,$B$1)</f>
        <v>14036536617.6</v>
      </c>
      <c r="H1425">
        <f>[1]!s_val_ev1($A1425,$B$1)</f>
        <v>14053428699.4</v>
      </c>
      <c r="I1425">
        <f>IFERROR([1]!s_mq_amount($A1425,$B$1),"")</f>
        <v>99755661</v>
      </c>
      <c r="J1425">
        <f>[1]!s_val_pe_ttm($A1425,$B$1)</f>
        <v>28.749027252197301</v>
      </c>
      <c r="K1425">
        <f>[1]!s_val_pb_lf($A1425,$B$1)</f>
        <v>1.9761985540389999</v>
      </c>
      <c r="L1425">
        <f>[1]!s_val_dividendyield2($A1425,$B$1)</f>
        <v>1.5427380952381</v>
      </c>
      <c r="M1425">
        <f>[1]!s_val_evtoebitda($A1425,$B$1)</f>
        <v>15.4138704600261</v>
      </c>
      <c r="N1425">
        <f>[1]!s_risk_betar24($A1425,$B$1)</f>
        <v>0</v>
      </c>
      <c r="O1425">
        <f>[1]!s_profitnotice_changeratio($A1425,$B$1)</f>
        <v>0</v>
      </c>
      <c r="P1425">
        <f>IFERROR([1]!i_pq_pctchange($A1425,TEXT(DATE(YEAR($B$1),1,1),"yyyy-mm-dd"),$B$1),"")</f>
        <v>-14.344904418196601</v>
      </c>
      <c r="Q1425">
        <f>[1]!s_west_netprofit($A1425,YEAR($B$1),$B$1,180)</f>
        <v>510200000</v>
      </c>
      <c r="R1425">
        <f>[1]!s_west_eps($A1425,YEAR($B$1),$B$1,180)</f>
        <v>1.2209000587463399</v>
      </c>
      <c r="S1425">
        <f>[1]!s_west_instnum_np($A1425,YEAR($B$1),$B$1,180)</f>
        <v>5</v>
      </c>
      <c r="T1425">
        <f>[1]!s_west_stdnetprofit($A1425,YEAR($B$1),$B$1,180)</f>
        <v>24097718</v>
      </c>
      <c r="U1425">
        <f>[1]!s_west_mediannetprofit($A1425,YEAR($B$1),$B$1,180)</f>
        <v>499000000</v>
      </c>
      <c r="V1425">
        <f>[1]!s_west_maxnetprofit($A1425,YEAR($B$1),$B$1,180)</f>
        <v>541000000</v>
      </c>
      <c r="W1425">
        <f>[1]!s_west_minnetprofit($A1425,YEAR($B$1),$B$1,180)</f>
        <v>490000000</v>
      </c>
      <c r="X1425">
        <f>[1]!s_west_netprofit($A1425,YEAR($B$1)+1,$B$1,180)</f>
        <v>576000000</v>
      </c>
      <c r="Y1425">
        <f>[1]!s_west_eps($A1425,YEAR($B$1)+1,$B$1,180)</f>
        <v>1.3782999515533401</v>
      </c>
      <c r="Z1425">
        <f>[1]!s_west_instnum_np($A1425,YEAR($B$1)+1,$B$1,180)</f>
        <v>5</v>
      </c>
      <c r="AA1425">
        <f>[1]!s_west_stdnetprofit($A1425,YEAR($B$1)+1,$B$1,180)</f>
        <v>24300206</v>
      </c>
      <c r="AB1425">
        <f>[1]!s_west_mediannetprofit($A1425,YEAR($B$1)+1,$B$1,180)</f>
        <v>585000000</v>
      </c>
      <c r="AC1425">
        <f>[1]!s_west_maxnetprofit($A1425,YEAR($B$1)+1,$B$1,180)</f>
        <v>604000000</v>
      </c>
      <c r="AD1425">
        <f>[1]!s_west_minnetprofit($A1425,YEAR($B$1)+1,$B$1,180)</f>
        <v>550000000</v>
      </c>
      <c r="AE1425">
        <f>[1]!s_west_avgroe($A1425,YEAR($B$1),$B$1,180)</f>
        <v>6.9074997901916504</v>
      </c>
      <c r="AF1425">
        <f>IFERROR([1]!s_info_indexweight($A1425,$B$1,"000016.SH"),"")</f>
        <v>0</v>
      </c>
      <c r="AG1425">
        <f>IFERROR([1]!s_info_indexweight($A1425,$B$1,"000300.SH"),"")</f>
        <v>0</v>
      </c>
      <c r="AH1425">
        <f>IFERROR([1]!s_info_indexweight($A1425,$B$1,"000905.SH"),"")</f>
        <v>0</v>
      </c>
      <c r="AI1425">
        <f>IFERROR([1]!s_info_indexweight($A1425,$B$1,"000852.SH"),"")</f>
        <v>1.6E-2</v>
      </c>
    </row>
    <row r="1426" spans="1:35">
      <c r="A1426" t="s">
        <v>1458</v>
      </c>
      <c r="B1426">
        <f>[1]!s_dq_close($A1426,$B$1,3)</f>
        <v>86.02</v>
      </c>
      <c r="C1426">
        <f>[1]!s_dq_volume($A1426,$B$1)</f>
        <v>38634389</v>
      </c>
      <c r="D1426">
        <f>[1]!s_dq_amount($A1426,$B$1)</f>
        <v>3290617422</v>
      </c>
      <c r="E1426">
        <f>[1]!s_dq_turn($A1426,$B$1)</f>
        <v>2.6412940248566401</v>
      </c>
      <c r="F1426">
        <f>[1]!S_VAL_MV($A1426,$B$1)</f>
        <v>125857219739.67999</v>
      </c>
      <c r="G1426">
        <f>[1]!s_val_ev($A1426,$B$1)</f>
        <v>125857219739.67999</v>
      </c>
      <c r="H1426">
        <f>[1]!s_val_ev1($A1426,$B$1)</f>
        <v>126972382830.19</v>
      </c>
      <c r="I1426">
        <f>IFERROR([1]!s_mq_amount($A1426,$B$1),"")</f>
        <v>6824249218</v>
      </c>
      <c r="J1426">
        <f>[1]!s_val_pe_ttm($A1426,$B$1)</f>
        <v>56.752159118652301</v>
      </c>
      <c r="K1426">
        <f>[1]!s_val_pb_lf($A1426,$B$1)</f>
        <v>5.7207713127136204</v>
      </c>
      <c r="L1426">
        <f>[1]!s_val_dividendyield2($A1426,$B$1)</f>
        <v>0.52285382253882096</v>
      </c>
      <c r="M1426">
        <f>[1]!s_val_evtoebitda($A1426,$B$1)</f>
        <v>37.5976521042587</v>
      </c>
      <c r="N1426">
        <f>[1]!s_risk_betar24($A1426,$B$1)</f>
        <v>1.8140000104904199</v>
      </c>
      <c r="O1426">
        <f>[1]!s_profitnotice_changeratio($A1426,$B$1)</f>
        <v>0</v>
      </c>
      <c r="P1426">
        <f>IFERROR([1]!i_pq_pctchange($A1426,TEXT(DATE(YEAR($B$1),1,1),"yyyy-mm-dd"),$B$1),"")</f>
        <v>0.960190187947219</v>
      </c>
      <c r="Q1426">
        <f>[1]!s_west_netprofit($A1426,YEAR($B$1),$B$1,180)</f>
        <v>2911955556</v>
      </c>
      <c r="R1426">
        <f>[1]!s_west_eps($A1426,YEAR($B$1),$B$1,180)</f>
        <v>1.99020004272461</v>
      </c>
      <c r="S1426">
        <f>[1]!s_west_instnum_np($A1426,YEAR($B$1),$B$1,180)</f>
        <v>18</v>
      </c>
      <c r="T1426">
        <f>[1]!s_west_stdnetprofit($A1426,YEAR($B$1),$B$1,180)</f>
        <v>315106080</v>
      </c>
      <c r="U1426">
        <f>[1]!s_west_mediannetprofit($A1426,YEAR($B$1),$B$1,180)</f>
        <v>2921500000</v>
      </c>
      <c r="V1426">
        <f>[1]!s_west_maxnetprofit($A1426,YEAR($B$1),$B$1,180)</f>
        <v>4017000000</v>
      </c>
      <c r="W1426">
        <f>[1]!s_west_minnetprofit($A1426,YEAR($B$1),$B$1,180)</f>
        <v>2570000000</v>
      </c>
      <c r="X1426">
        <f>[1]!s_west_netprofit($A1426,YEAR($B$1)+1,$B$1,180)</f>
        <v>3623250000</v>
      </c>
      <c r="Y1426">
        <f>[1]!s_west_eps($A1426,YEAR($B$1)+1,$B$1,180)</f>
        <v>2.4763998985290501</v>
      </c>
      <c r="Z1426">
        <f>[1]!s_west_instnum_np($A1426,YEAR($B$1)+1,$B$1,180)</f>
        <v>18</v>
      </c>
      <c r="AA1426">
        <f>[1]!s_west_stdnetprofit($A1426,YEAR($B$1)+1,$B$1,180)</f>
        <v>538286235</v>
      </c>
      <c r="AB1426">
        <f>[1]!s_west_mediannetprofit($A1426,YEAR($B$1)+1,$B$1,180)</f>
        <v>3551500000</v>
      </c>
      <c r="AC1426">
        <f>[1]!s_west_maxnetprofit($A1426,YEAR($B$1)+1,$B$1,180)</f>
        <v>5602000000</v>
      </c>
      <c r="AD1426">
        <f>[1]!s_west_minnetprofit($A1426,YEAR($B$1)+1,$B$1,180)</f>
        <v>3115000000</v>
      </c>
      <c r="AE1426">
        <f>[1]!s_west_avgroe($A1426,YEAR($B$1),$B$1,180)</f>
        <v>11.9949998855591</v>
      </c>
      <c r="AF1426">
        <f>IFERROR([1]!s_info_indexweight($A1426,$B$1,"000016.SH"),"")</f>
        <v>1.4339999999999999</v>
      </c>
      <c r="AG1426">
        <f>IFERROR([1]!s_info_indexweight($A1426,$B$1,"000300.SH"),"")</f>
        <v>0.47239999999999999</v>
      </c>
      <c r="AH1426">
        <f>IFERROR([1]!s_info_indexweight($A1426,$B$1,"000905.SH"),"")</f>
        <v>0</v>
      </c>
      <c r="AI1426">
        <f>IFERROR([1]!s_info_indexweight($A1426,$B$1,"000852.SH"),"")</f>
        <v>0</v>
      </c>
    </row>
    <row r="1427" spans="1:35">
      <c r="A1427" t="s">
        <v>1459</v>
      </c>
      <c r="B1427">
        <f>[1]!s_dq_close($A1427,$B$1,3)</f>
        <v>15.94</v>
      </c>
      <c r="C1427">
        <f>[1]!s_dq_volume($A1427,$B$1)</f>
        <v>12946495</v>
      </c>
      <c r="D1427">
        <f>[1]!s_dq_amount($A1427,$B$1)</f>
        <v>207360186</v>
      </c>
      <c r="E1427">
        <f>[1]!s_dq_turn($A1427,$B$1)</f>
        <v>1.16721866699</v>
      </c>
      <c r="F1427">
        <f>[1]!S_VAL_MV($A1427,$B$1)</f>
        <v>17799477081.619999</v>
      </c>
      <c r="G1427">
        <f>[1]!s_val_ev($A1427,$B$1)</f>
        <v>17799477081.619999</v>
      </c>
      <c r="H1427">
        <f>[1]!s_val_ev1($A1427,$B$1)</f>
        <v>18104607552.950001</v>
      </c>
      <c r="I1427">
        <f>IFERROR([1]!s_mq_amount($A1427,$B$1),"")</f>
        <v>402242565</v>
      </c>
      <c r="J1427">
        <f>[1]!s_val_pe_ttm($A1427,$B$1)</f>
        <v>22.829574584960898</v>
      </c>
      <c r="K1427">
        <f>[1]!s_val_pb_lf($A1427,$B$1)</f>
        <v>7.2283225059509304</v>
      </c>
      <c r="L1427">
        <f>[1]!s_val_dividendyield2($A1427,$B$1)</f>
        <v>2.82308657465496</v>
      </c>
      <c r="M1427">
        <f>[1]!s_val_evtoebitda($A1427,$B$1)</f>
        <v>18.758172600297101</v>
      </c>
      <c r="N1427">
        <f>[1]!s_risk_betar24($A1427,$B$1)</f>
        <v>1.70490002632141</v>
      </c>
      <c r="O1427">
        <f>[1]!s_profitnotice_changeratio($A1427,$B$1)</f>
        <v>0</v>
      </c>
      <c r="P1427">
        <f>IFERROR([1]!i_pq_pctchange($A1427,TEXT(DATE(YEAR($B$1),1,1),"yyyy-mm-dd"),$B$1),"")</f>
        <v>-8.8148799286680504</v>
      </c>
      <c r="Q1427">
        <f>[1]!s_west_netprofit($A1427,YEAR($B$1),$B$1,180)</f>
        <v>0</v>
      </c>
      <c r="R1427">
        <f>[1]!s_west_eps($A1427,YEAR($B$1),$B$1,180)</f>
        <v>0</v>
      </c>
      <c r="S1427">
        <f>[1]!s_west_instnum_np($A1427,YEAR($B$1),$B$1,180)</f>
        <v>0</v>
      </c>
      <c r="T1427">
        <f>[1]!s_west_stdnetprofit($A1427,YEAR($B$1),$B$1,180)</f>
        <v>0</v>
      </c>
      <c r="U1427">
        <f>[1]!s_west_mediannetprofit($A1427,YEAR($B$1),$B$1,180)</f>
        <v>0</v>
      </c>
      <c r="V1427">
        <f>[1]!s_west_maxnetprofit($A1427,YEAR($B$1),$B$1,180)</f>
        <v>0</v>
      </c>
      <c r="W1427">
        <f>[1]!s_west_minnetprofit($A1427,YEAR($B$1),$B$1,180)</f>
        <v>0</v>
      </c>
      <c r="X1427">
        <f>[1]!s_west_netprofit($A1427,YEAR($B$1)+1,$B$1,180)</f>
        <v>0</v>
      </c>
      <c r="Y1427">
        <f>[1]!s_west_eps($A1427,YEAR($B$1)+1,$B$1,180)</f>
        <v>0</v>
      </c>
      <c r="Z1427">
        <f>[1]!s_west_instnum_np($A1427,YEAR($B$1)+1,$B$1,180)</f>
        <v>0</v>
      </c>
      <c r="AA1427">
        <f>[1]!s_west_stdnetprofit($A1427,YEAR($B$1)+1,$B$1,180)</f>
        <v>0</v>
      </c>
      <c r="AB1427">
        <f>[1]!s_west_mediannetprofit($A1427,YEAR($B$1)+1,$B$1,180)</f>
        <v>0</v>
      </c>
      <c r="AC1427">
        <f>[1]!s_west_maxnetprofit($A1427,YEAR($B$1)+1,$B$1,180)</f>
        <v>0</v>
      </c>
      <c r="AD1427">
        <f>[1]!s_west_minnetprofit($A1427,YEAR($B$1)+1,$B$1,180)</f>
        <v>0</v>
      </c>
      <c r="AE1427">
        <f>[1]!s_west_avgroe($A1427,YEAR($B$1),$B$1,180)</f>
        <v>0</v>
      </c>
      <c r="AF1427">
        <f>IFERROR([1]!s_info_indexweight($A1427,$B$1,"000016.SH"),"")</f>
        <v>0</v>
      </c>
      <c r="AG1427">
        <f>IFERROR([1]!s_info_indexweight($A1427,$B$1,"000300.SH"),"")</f>
        <v>0</v>
      </c>
      <c r="AH1427">
        <f>IFERROR([1]!s_info_indexweight($A1427,$B$1,"000905.SH"),"")</f>
        <v>0</v>
      </c>
      <c r="AI1427">
        <f>IFERROR([1]!s_info_indexweight($A1427,$B$1,"000852.SH"),"")</f>
        <v>3.6999999999999998E-2</v>
      </c>
    </row>
    <row r="1428" spans="1:35">
      <c r="A1428" t="s">
        <v>1460</v>
      </c>
      <c r="B1428">
        <f>[1]!s_dq_close($A1428,$B$1,3)</f>
        <v>87.51</v>
      </c>
      <c r="C1428">
        <f>[1]!s_dq_volume($A1428,$B$1)</f>
        <v>9823924</v>
      </c>
      <c r="D1428">
        <f>[1]!s_dq_amount($A1428,$B$1)</f>
        <v>857857485</v>
      </c>
      <c r="E1428">
        <f>[1]!s_dq_turn($A1428,$B$1)</f>
        <v>4.2216936794267701</v>
      </c>
      <c r="F1428">
        <f>[1]!S_VAL_MV($A1428,$B$1)</f>
        <v>20363665735.139999</v>
      </c>
      <c r="G1428">
        <f>[1]!s_val_ev($A1428,$B$1)</f>
        <v>20363665735.139999</v>
      </c>
      <c r="H1428">
        <f>[1]!s_val_ev1($A1428,$B$1)</f>
        <v>25222782852.93</v>
      </c>
      <c r="I1428">
        <f>IFERROR([1]!s_mq_amount($A1428,$B$1),"")</f>
        <v>1922939244</v>
      </c>
      <c r="J1428">
        <f>[1]!s_val_pe_ttm($A1428,$B$1)</f>
        <v>62.456668853759801</v>
      </c>
      <c r="K1428">
        <f>[1]!s_val_pb_lf($A1428,$B$1)</f>
        <v>3.9238371849060099</v>
      </c>
      <c r="L1428">
        <f>[1]!s_val_dividendyield2($A1428,$B$1)</f>
        <v>4.5709061821506101E-2</v>
      </c>
      <c r="M1428">
        <f>[1]!s_val_evtoebitda($A1428,$B$1)</f>
        <v>54.637614946963801</v>
      </c>
      <c r="N1428">
        <f>[1]!s_risk_betar24($A1428,$B$1)</f>
        <v>0.83840000629425004</v>
      </c>
      <c r="O1428">
        <f>[1]!s_profitnotice_changeratio($A1428,$B$1)</f>
        <v>0</v>
      </c>
      <c r="P1428">
        <f>IFERROR([1]!i_pq_pctchange($A1428,TEXT(DATE(YEAR($B$1),1,1),"yyyy-mm-dd"),$B$1),"")</f>
        <v>17.024067132817901</v>
      </c>
      <c r="Q1428">
        <f>[1]!s_west_netprofit($A1428,YEAR($B$1),$B$1,180)</f>
        <v>407000000</v>
      </c>
      <c r="R1428">
        <f>[1]!s_west_eps($A1428,YEAR($B$1),$B$1,180)</f>
        <v>1.7467999458312999</v>
      </c>
      <c r="S1428">
        <f>[1]!s_west_instnum_np($A1428,YEAR($B$1),$B$1,180)</f>
        <v>1</v>
      </c>
      <c r="T1428">
        <f>[1]!s_west_stdnetprofit($A1428,YEAR($B$1),$B$1,180)</f>
        <v>0</v>
      </c>
      <c r="U1428">
        <f>[1]!s_west_mediannetprofit($A1428,YEAR($B$1),$B$1,180)</f>
        <v>407000000</v>
      </c>
      <c r="V1428">
        <f>[1]!s_west_maxnetprofit($A1428,YEAR($B$1),$B$1,180)</f>
        <v>407000000</v>
      </c>
      <c r="W1428">
        <f>[1]!s_west_minnetprofit($A1428,YEAR($B$1),$B$1,180)</f>
        <v>407000000</v>
      </c>
      <c r="X1428">
        <f>[1]!s_west_netprofit($A1428,YEAR($B$1)+1,$B$1,180)</f>
        <v>457000000</v>
      </c>
      <c r="Y1428">
        <f>[1]!s_west_eps($A1428,YEAR($B$1)+1,$B$1,180)</f>
        <v>1.9614000320434599</v>
      </c>
      <c r="Z1428">
        <f>[1]!s_west_instnum_np($A1428,YEAR($B$1)+1,$B$1,180)</f>
        <v>1</v>
      </c>
      <c r="AA1428">
        <f>[1]!s_west_stdnetprofit($A1428,YEAR($B$1)+1,$B$1,180)</f>
        <v>0</v>
      </c>
      <c r="AB1428">
        <f>[1]!s_west_mediannetprofit($A1428,YEAR($B$1)+1,$B$1,180)</f>
        <v>457000000</v>
      </c>
      <c r="AC1428">
        <f>[1]!s_west_maxnetprofit($A1428,YEAR($B$1)+1,$B$1,180)</f>
        <v>457000000</v>
      </c>
      <c r="AD1428">
        <f>[1]!s_west_minnetprofit($A1428,YEAR($B$1)+1,$B$1,180)</f>
        <v>457000000</v>
      </c>
      <c r="AE1428">
        <f>[1]!s_west_avgroe($A1428,YEAR($B$1),$B$1,180)</f>
        <v>7.6999998092651403</v>
      </c>
      <c r="AF1428">
        <f>IFERROR([1]!s_info_indexweight($A1428,$B$1,"000016.SH"),"")</f>
        <v>0</v>
      </c>
      <c r="AG1428">
        <f>IFERROR([1]!s_info_indexweight($A1428,$B$1,"000300.SH"),"")</f>
        <v>0</v>
      </c>
      <c r="AH1428">
        <f>IFERROR([1]!s_info_indexweight($A1428,$B$1,"000905.SH"),"")</f>
        <v>0</v>
      </c>
      <c r="AI1428">
        <f>IFERROR([1]!s_info_indexweight($A1428,$B$1,"000852.SH"),"")</f>
        <v>0.13200000000000001</v>
      </c>
    </row>
    <row r="1429" spans="1:35">
      <c r="A1429" t="s">
        <v>1461</v>
      </c>
      <c r="B1429">
        <f>[1]!s_dq_close($A1429,$B$1,3)</f>
        <v>7.76</v>
      </c>
      <c r="C1429">
        <f>[1]!s_dq_volume($A1429,$B$1)</f>
        <v>16791071</v>
      </c>
      <c r="D1429">
        <f>[1]!s_dq_amount($A1429,$B$1)</f>
        <v>131188322</v>
      </c>
      <c r="E1429">
        <f>[1]!s_dq_turn($A1429,$B$1)</f>
        <v>1.3436991448265401</v>
      </c>
      <c r="F1429">
        <f>[1]!S_VAL_MV($A1429,$B$1)</f>
        <v>10345053197.120001</v>
      </c>
      <c r="G1429">
        <f>[1]!s_val_ev($A1429,$B$1)</f>
        <v>10345053197.120001</v>
      </c>
      <c r="H1429">
        <f>[1]!s_val_ev1($A1429,$B$1)</f>
        <v>10345124117.540001</v>
      </c>
      <c r="I1429">
        <f>IFERROR([1]!s_mq_amount($A1429,$B$1),"")</f>
        <v>258798238</v>
      </c>
      <c r="J1429">
        <f>[1]!s_val_pe_ttm($A1429,$B$1)</f>
        <v>30.868505477905298</v>
      </c>
      <c r="K1429">
        <f>[1]!s_val_pb_lf($A1429,$B$1)</f>
        <v>2.9441969394683798</v>
      </c>
      <c r="L1429">
        <f>[1]!s_val_dividendyield2($A1429,$B$1)</f>
        <v>5.9476605859435603</v>
      </c>
      <c r="M1429">
        <f>[1]!s_val_evtoebitda($A1429,$B$1)</f>
        <v>16.8148844147041</v>
      </c>
      <c r="N1429">
        <f>[1]!s_risk_betar24($A1429,$B$1)</f>
        <v>0.6182000041008</v>
      </c>
      <c r="O1429">
        <f>[1]!s_profitnotice_changeratio($A1429,$B$1)</f>
        <v>0</v>
      </c>
      <c r="P1429">
        <f>IFERROR([1]!i_pq_pctchange($A1429,TEXT(DATE(YEAR($B$1),1,1),"yyyy-mm-dd"),$B$1),"")</f>
        <v>-21.057985757884001</v>
      </c>
      <c r="Q1429">
        <f>[1]!s_west_netprofit($A1429,YEAR($B$1),$B$1,180)</f>
        <v>489544545</v>
      </c>
      <c r="R1429">
        <f>[1]!s_west_eps($A1429,YEAR($B$1),$B$1,180)</f>
        <v>0.36719998717308</v>
      </c>
      <c r="S1429">
        <f>[1]!s_west_instnum_np($A1429,YEAR($B$1),$B$1,180)</f>
        <v>11</v>
      </c>
      <c r="T1429">
        <f>[1]!s_west_stdnetprofit($A1429,YEAR($B$1),$B$1,180)</f>
        <v>24241760</v>
      </c>
      <c r="U1429">
        <f>[1]!s_west_mediannetprofit($A1429,YEAR($B$1),$B$1,180)</f>
        <v>493000000</v>
      </c>
      <c r="V1429">
        <f>[1]!s_west_maxnetprofit($A1429,YEAR($B$1),$B$1,180)</f>
        <v>530000000</v>
      </c>
      <c r="W1429">
        <f>[1]!s_west_minnetprofit($A1429,YEAR($B$1),$B$1,180)</f>
        <v>464670000</v>
      </c>
      <c r="X1429">
        <f>[1]!s_west_netprofit($A1429,YEAR($B$1)+1,$B$1,180)</f>
        <v>562585455</v>
      </c>
      <c r="Y1429">
        <f>[1]!s_west_eps($A1429,YEAR($B$1)+1,$B$1,180)</f>
        <v>0.42199999094009399</v>
      </c>
      <c r="Z1429">
        <f>[1]!s_west_instnum_np($A1429,YEAR($B$1)+1,$B$1,180)</f>
        <v>11</v>
      </c>
      <c r="AA1429">
        <f>[1]!s_west_stdnetprofit($A1429,YEAR($B$1)+1,$B$1,180)</f>
        <v>33155643</v>
      </c>
      <c r="AB1429">
        <f>[1]!s_west_mediannetprofit($A1429,YEAR($B$1)+1,$B$1,180)</f>
        <v>554220000</v>
      </c>
      <c r="AC1429">
        <f>[1]!s_west_maxnetprofit($A1429,YEAR($B$1)+1,$B$1,180)</f>
        <v>623000000</v>
      </c>
      <c r="AD1429">
        <f>[1]!s_west_minnetprofit($A1429,YEAR($B$1)+1,$B$1,180)</f>
        <v>526000000</v>
      </c>
      <c r="AE1429">
        <f>[1]!s_west_avgroe($A1429,YEAR($B$1),$B$1,180)</f>
        <v>14.2054996490479</v>
      </c>
      <c r="AF1429">
        <f>IFERROR([1]!s_info_indexweight($A1429,$B$1,"000016.SH"),"")</f>
        <v>0</v>
      </c>
      <c r="AG1429">
        <f>IFERROR([1]!s_info_indexweight($A1429,$B$1,"000300.SH"),"")</f>
        <v>0</v>
      </c>
      <c r="AH1429">
        <f>IFERROR([1]!s_info_indexweight($A1429,$B$1,"000905.SH"),"")</f>
        <v>0</v>
      </c>
      <c r="AI1429">
        <f>IFERROR([1]!s_info_indexweight($A1429,$B$1,"000852.SH"),"")</f>
        <v>5.5E-2</v>
      </c>
    </row>
    <row r="1430" spans="1:35">
      <c r="A1430" t="s">
        <v>1462</v>
      </c>
      <c r="B1430">
        <f>[1]!s_dq_close($A1430,$B$1,3)</f>
        <v>10</v>
      </c>
      <c r="C1430">
        <f>[1]!s_dq_volume($A1430,$B$1)</f>
        <v>5748514</v>
      </c>
      <c r="D1430">
        <f>[1]!s_dq_amount($A1430,$B$1)</f>
        <v>57603026</v>
      </c>
      <c r="E1430">
        <f>[1]!s_dq_turn($A1430,$B$1)</f>
        <v>0.56773707647541904</v>
      </c>
      <c r="F1430">
        <f>[1]!S_VAL_MV($A1430,$B$1)</f>
        <v>10311635540</v>
      </c>
      <c r="G1430">
        <f>[1]!s_val_ev($A1430,$B$1)</f>
        <v>10311635540</v>
      </c>
      <c r="H1430">
        <f>[1]!s_val_ev1($A1430,$B$1)</f>
        <v>15600754498.790001</v>
      </c>
      <c r="I1430">
        <f>IFERROR([1]!s_mq_amount($A1430,$B$1),"")</f>
        <v>123269493</v>
      </c>
      <c r="J1430">
        <f>[1]!s_val_pe_ttm($A1430,$B$1)</f>
        <v>-19.826440811157202</v>
      </c>
      <c r="K1430">
        <f>[1]!s_val_pb_lf($A1430,$B$1)</f>
        <v>4.0820326805114702</v>
      </c>
      <c r="L1430">
        <f>[1]!s_val_dividendyield2($A1430,$B$1)</f>
        <v>0</v>
      </c>
      <c r="M1430">
        <f>[1]!s_val_evtoebitda($A1430,$B$1)</f>
        <v>49.1550147043422</v>
      </c>
      <c r="N1430">
        <f>[1]!s_risk_betar24($A1430,$B$1)</f>
        <v>2.6043000221252401</v>
      </c>
      <c r="O1430">
        <f>[1]!s_profitnotice_changeratio($A1430,$B$1)</f>
        <v>0</v>
      </c>
      <c r="P1430">
        <f>IFERROR([1]!i_pq_pctchange($A1430,TEXT(DATE(YEAR($B$1),1,1),"yyyy-mm-dd"),$B$1),"")</f>
        <v>-7.4930619796484903</v>
      </c>
      <c r="Q1430">
        <f>[1]!s_west_netprofit($A1430,YEAR($B$1),$B$1,180)</f>
        <v>0</v>
      </c>
      <c r="R1430">
        <f>[1]!s_west_eps($A1430,YEAR($B$1),$B$1,180)</f>
        <v>0</v>
      </c>
      <c r="S1430">
        <f>[1]!s_west_instnum_np($A1430,YEAR($B$1),$B$1,180)</f>
        <v>0</v>
      </c>
      <c r="T1430">
        <f>[1]!s_west_stdnetprofit($A1430,YEAR($B$1),$B$1,180)</f>
        <v>0</v>
      </c>
      <c r="U1430">
        <f>[1]!s_west_mediannetprofit($A1430,YEAR($B$1),$B$1,180)</f>
        <v>0</v>
      </c>
      <c r="V1430">
        <f>[1]!s_west_maxnetprofit($A1430,YEAR($B$1),$B$1,180)</f>
        <v>0</v>
      </c>
      <c r="W1430">
        <f>[1]!s_west_minnetprofit($A1430,YEAR($B$1),$B$1,180)</f>
        <v>0</v>
      </c>
      <c r="X1430">
        <f>[1]!s_west_netprofit($A1430,YEAR($B$1)+1,$B$1,180)</f>
        <v>0</v>
      </c>
      <c r="Y1430">
        <f>[1]!s_west_eps($A1430,YEAR($B$1)+1,$B$1,180)</f>
        <v>0</v>
      </c>
      <c r="Z1430">
        <f>[1]!s_west_instnum_np($A1430,YEAR($B$1)+1,$B$1,180)</f>
        <v>0</v>
      </c>
      <c r="AA1430">
        <f>[1]!s_west_stdnetprofit($A1430,YEAR($B$1)+1,$B$1,180)</f>
        <v>0</v>
      </c>
      <c r="AB1430">
        <f>[1]!s_west_mediannetprofit($A1430,YEAR($B$1)+1,$B$1,180)</f>
        <v>0</v>
      </c>
      <c r="AC1430">
        <f>[1]!s_west_maxnetprofit($A1430,YEAR($B$1)+1,$B$1,180)</f>
        <v>0</v>
      </c>
      <c r="AD1430">
        <f>[1]!s_west_minnetprofit($A1430,YEAR($B$1)+1,$B$1,180)</f>
        <v>0</v>
      </c>
      <c r="AE1430">
        <f>[1]!s_west_avgroe($A1430,YEAR($B$1),$B$1,180)</f>
        <v>0</v>
      </c>
      <c r="AF1430">
        <f>IFERROR([1]!s_info_indexweight($A1430,$B$1,"000016.SH"),"")</f>
        <v>0</v>
      </c>
      <c r="AG1430">
        <f>IFERROR([1]!s_info_indexweight($A1430,$B$1,"000300.SH"),"")</f>
        <v>0</v>
      </c>
      <c r="AH1430">
        <f>IFERROR([1]!s_info_indexweight($A1430,$B$1,"000905.SH"),"")</f>
        <v>0</v>
      </c>
      <c r="AI1430">
        <f>IFERROR([1]!s_info_indexweight($A1430,$B$1,"000852.SH"),"")</f>
        <v>4.5999999999999999E-2</v>
      </c>
    </row>
    <row r="1431" spans="1:35">
      <c r="A1431" t="s">
        <v>1463</v>
      </c>
      <c r="B1431">
        <f>[1]!s_dq_close($A1431,$B$1,3)</f>
        <v>42.08</v>
      </c>
      <c r="C1431">
        <f>[1]!s_dq_volume($A1431,$B$1)</f>
        <v>24238859</v>
      </c>
      <c r="D1431">
        <f>[1]!s_dq_amount($A1431,$B$1)</f>
        <v>992956940</v>
      </c>
      <c r="E1431">
        <f>[1]!s_dq_turn($A1431,$B$1)</f>
        <v>7.8789904715182102</v>
      </c>
      <c r="F1431">
        <f>[1]!S_VAL_MV($A1431,$B$1)</f>
        <v>12945455263.68</v>
      </c>
      <c r="G1431">
        <f>[1]!s_val_ev($A1431,$B$1)</f>
        <v>12945455263.68</v>
      </c>
      <c r="H1431">
        <f>[1]!s_val_ev1($A1431,$B$1)</f>
        <v>12951253446.26</v>
      </c>
      <c r="I1431">
        <f>IFERROR([1]!s_mq_amount($A1431,$B$1),"")</f>
        <v>1505060286</v>
      </c>
      <c r="J1431">
        <f>[1]!s_val_pe_ttm($A1431,$B$1)</f>
        <v>39.868122100830099</v>
      </c>
      <c r="K1431">
        <f>[1]!s_val_pb_lf($A1431,$B$1)</f>
        <v>4.9248514175415004</v>
      </c>
      <c r="L1431">
        <f>[1]!s_val_dividendyield2($A1431,$B$1)</f>
        <v>0.298034001617896</v>
      </c>
      <c r="M1431">
        <f>[1]!s_val_evtoebitda($A1431,$B$1)</f>
        <v>43.339689180737103</v>
      </c>
      <c r="N1431">
        <f>[1]!s_risk_betar24($A1431,$B$1)</f>
        <v>1.0728000402450599</v>
      </c>
      <c r="O1431">
        <f>[1]!s_profitnotice_changeratio($A1431,$B$1)</f>
        <v>0</v>
      </c>
      <c r="P1431">
        <f>IFERROR([1]!i_pq_pctchange($A1431,TEXT(DATE(YEAR($B$1),1,1),"yyyy-mm-dd"),$B$1),"")</f>
        <v>-5.5309718656867997</v>
      </c>
      <c r="Q1431">
        <f>[1]!s_west_netprofit($A1431,YEAR($B$1),$B$1,180)</f>
        <v>356426000</v>
      </c>
      <c r="R1431">
        <f>[1]!s_west_eps($A1431,YEAR($B$1),$B$1,180)</f>
        <v>1.1585999727249101</v>
      </c>
      <c r="S1431">
        <f>[1]!s_west_instnum_np($A1431,YEAR($B$1),$B$1,180)</f>
        <v>5</v>
      </c>
      <c r="T1431">
        <f>[1]!s_west_stdnetprofit($A1431,YEAR($B$1),$B$1,180)</f>
        <v>22398395</v>
      </c>
      <c r="U1431">
        <f>[1]!s_west_mediannetprofit($A1431,YEAR($B$1),$B$1,180)</f>
        <v>355000000</v>
      </c>
      <c r="V1431">
        <f>[1]!s_west_maxnetprofit($A1431,YEAR($B$1),$B$1,180)</f>
        <v>392000000</v>
      </c>
      <c r="W1431">
        <f>[1]!s_west_minnetprofit($A1431,YEAR($B$1),$B$1,180)</f>
        <v>331540000</v>
      </c>
      <c r="X1431">
        <f>[1]!s_west_netprofit($A1431,YEAR($B$1)+1,$B$1,180)</f>
        <v>423382000</v>
      </c>
      <c r="Y1431">
        <f>[1]!s_west_eps($A1431,YEAR($B$1)+1,$B$1,180)</f>
        <v>1.3761999607086199</v>
      </c>
      <c r="Z1431">
        <f>[1]!s_west_instnum_np($A1431,YEAR($B$1)+1,$B$1,180)</f>
        <v>5</v>
      </c>
      <c r="AA1431">
        <f>[1]!s_west_stdnetprofit($A1431,YEAR($B$1)+1,$B$1,180)</f>
        <v>25979082</v>
      </c>
      <c r="AB1431">
        <f>[1]!s_west_mediannetprofit($A1431,YEAR($B$1)+1,$B$1,180)</f>
        <v>431000000</v>
      </c>
      <c r="AC1431">
        <f>[1]!s_west_maxnetprofit($A1431,YEAR($B$1)+1,$B$1,180)</f>
        <v>444000000</v>
      </c>
      <c r="AD1431">
        <f>[1]!s_west_minnetprofit($A1431,YEAR($B$1)+1,$B$1,180)</f>
        <v>379340000</v>
      </c>
      <c r="AE1431">
        <f>[1]!s_west_avgroe($A1431,YEAR($B$1),$B$1,180)</f>
        <v>13.7880001068115</v>
      </c>
      <c r="AF1431">
        <f>IFERROR([1]!s_info_indexweight($A1431,$B$1,"000016.SH"),"")</f>
        <v>0</v>
      </c>
      <c r="AG1431">
        <f>IFERROR([1]!s_info_indexweight($A1431,$B$1,"000300.SH"),"")</f>
        <v>0</v>
      </c>
      <c r="AH1431">
        <f>IFERROR([1]!s_info_indexweight($A1431,$B$1,"000905.SH"),"")</f>
        <v>0</v>
      </c>
      <c r="AI1431">
        <f>IFERROR([1]!s_info_indexweight($A1431,$B$1,"000852.SH"),"")</f>
        <v>6.2E-2</v>
      </c>
    </row>
    <row r="1432" spans="1:35">
      <c r="A1432" t="s">
        <v>1464</v>
      </c>
      <c r="B1432">
        <f>[1]!s_dq_close($A1432,$B$1,3)</f>
        <v>14.15</v>
      </c>
      <c r="C1432">
        <f>[1]!s_dq_volume($A1432,$B$1)</f>
        <v>4554400</v>
      </c>
      <c r="D1432">
        <f>[1]!s_dq_amount($A1432,$B$1)</f>
        <v>65251736</v>
      </c>
      <c r="E1432">
        <f>[1]!s_dq_turn($A1432,$B$1)</f>
        <v>0.80758101248731695</v>
      </c>
      <c r="F1432">
        <f>[1]!S_VAL_MV($A1432,$B$1)</f>
        <v>8048106890.75</v>
      </c>
      <c r="G1432">
        <f>[1]!s_val_ev($A1432,$B$1)</f>
        <v>8048106890.75</v>
      </c>
      <c r="H1432">
        <f>[1]!s_val_ev1($A1432,$B$1)</f>
        <v>9372538090</v>
      </c>
      <c r="I1432">
        <f>IFERROR([1]!s_mq_amount($A1432,$B$1),"")</f>
        <v>128919549</v>
      </c>
      <c r="J1432">
        <f>[1]!s_val_pe_ttm($A1432,$B$1)</f>
        <v>16.4339504241943</v>
      </c>
      <c r="K1432">
        <f>[1]!s_val_pb_lf($A1432,$B$1)</f>
        <v>2.1375811100006099</v>
      </c>
      <c r="L1432">
        <f>[1]!s_val_dividendyield2($A1432,$B$1)</f>
        <v>3.5182458290338801</v>
      </c>
      <c r="M1432">
        <f>[1]!s_val_evtoebitda($A1432,$B$1)</f>
        <v>8.7960571926211806</v>
      </c>
      <c r="N1432">
        <f>[1]!s_risk_betar24($A1432,$B$1)</f>
        <v>1.1094000339508101</v>
      </c>
      <c r="O1432">
        <f>[1]!s_profitnotice_changeratio($A1432,$B$1)</f>
        <v>0</v>
      </c>
      <c r="P1432">
        <f>IFERROR([1]!i_pq_pctchange($A1432,TEXT(DATE(YEAR($B$1),1,1),"yyyy-mm-dd"),$B$1),"")</f>
        <v>-17.385382203914599</v>
      </c>
      <c r="Q1432">
        <f>[1]!s_west_netprofit($A1432,YEAR($B$1),$B$1,180)</f>
        <v>521486250</v>
      </c>
      <c r="R1432">
        <f>[1]!s_west_eps($A1432,YEAR($B$1),$B$1,180)</f>
        <v>0.91670000553131104</v>
      </c>
      <c r="S1432">
        <f>[1]!s_west_instnum_np($A1432,YEAR($B$1),$B$1,180)</f>
        <v>8</v>
      </c>
      <c r="T1432">
        <f>[1]!s_west_stdnetprofit($A1432,YEAR($B$1),$B$1,180)</f>
        <v>12856988</v>
      </c>
      <c r="U1432">
        <f>[1]!s_west_mediannetprofit($A1432,YEAR($B$1),$B$1,180)</f>
        <v>522000000</v>
      </c>
      <c r="V1432">
        <f>[1]!s_west_maxnetprofit($A1432,YEAR($B$1),$B$1,180)</f>
        <v>542000000</v>
      </c>
      <c r="W1432">
        <f>[1]!s_west_minnetprofit($A1432,YEAR($B$1),$B$1,180)</f>
        <v>507680000</v>
      </c>
      <c r="X1432">
        <f>[1]!s_west_netprofit($A1432,YEAR($B$1)+1,$B$1,180)</f>
        <v>554358750</v>
      </c>
      <c r="Y1432">
        <f>[1]!s_west_eps($A1432,YEAR($B$1)+1,$B$1,180)</f>
        <v>0.97450000047683705</v>
      </c>
      <c r="Z1432">
        <f>[1]!s_west_instnum_np($A1432,YEAR($B$1)+1,$B$1,180)</f>
        <v>8</v>
      </c>
      <c r="AA1432">
        <f>[1]!s_west_stdnetprofit($A1432,YEAR($B$1)+1,$B$1,180)</f>
        <v>16034237</v>
      </c>
      <c r="AB1432">
        <f>[1]!s_west_mediannetprofit($A1432,YEAR($B$1)+1,$B$1,180)</f>
        <v>553435000</v>
      </c>
      <c r="AC1432">
        <f>[1]!s_west_maxnetprofit($A1432,YEAR($B$1)+1,$B$1,180)</f>
        <v>578000000</v>
      </c>
      <c r="AD1432">
        <f>[1]!s_west_minnetprofit($A1432,YEAR($B$1)+1,$B$1,180)</f>
        <v>525000000</v>
      </c>
      <c r="AE1432">
        <f>[1]!s_west_avgroe($A1432,YEAR($B$1),$B$1,180)</f>
        <v>12.323800086975099</v>
      </c>
      <c r="AF1432">
        <f>IFERROR([1]!s_info_indexweight($A1432,$B$1,"000016.SH"),"")</f>
        <v>0</v>
      </c>
      <c r="AG1432">
        <f>IFERROR([1]!s_info_indexweight($A1432,$B$1,"000300.SH"),"")</f>
        <v>0</v>
      </c>
      <c r="AH1432">
        <f>IFERROR([1]!s_info_indexweight($A1432,$B$1,"000905.SH"),"")</f>
        <v>0</v>
      </c>
      <c r="AI1432">
        <f>IFERROR([1]!s_info_indexweight($A1432,$B$1,"000852.SH"),"")</f>
        <v>3.4000000000000002E-2</v>
      </c>
    </row>
    <row r="1433" spans="1:35">
      <c r="A1433" t="s">
        <v>1465</v>
      </c>
      <c r="B1433">
        <f>[1]!s_dq_close($A1433,$B$1,3)</f>
        <v>47.53</v>
      </c>
      <c r="C1433">
        <f>[1]!s_dq_volume($A1433,$B$1)</f>
        <v>1829513</v>
      </c>
      <c r="D1433">
        <f>[1]!s_dq_amount($A1433,$B$1)</f>
        <v>86379662</v>
      </c>
      <c r="E1433">
        <f>[1]!s_dq_turn($A1433,$B$1)</f>
        <v>2.0921019168297299</v>
      </c>
      <c r="F1433">
        <f>[1]!S_VAL_MV($A1433,$B$1)</f>
        <v>41564300472.940002</v>
      </c>
      <c r="G1433">
        <f>[1]!s_val_ev($A1433,$B$1)</f>
        <v>41564300472.940002</v>
      </c>
      <c r="H1433">
        <f>[1]!s_val_ev1($A1433,$B$1)</f>
        <v>55183938034.199997</v>
      </c>
      <c r="I1433">
        <f>IFERROR([1]!s_mq_amount($A1433,$B$1),"")</f>
        <v>209045440</v>
      </c>
      <c r="J1433">
        <f>[1]!s_val_pe_ttm($A1433,$B$1)</f>
        <v>9.8597974777221697</v>
      </c>
      <c r="K1433">
        <f>[1]!s_val_pb_lf($A1433,$B$1)</f>
        <v>1.6263118982315099</v>
      </c>
      <c r="L1433">
        <f>[1]!s_val_dividendyield2($A1433,$B$1)</f>
        <v>2.7351146644224702</v>
      </c>
      <c r="M1433">
        <f>[1]!s_val_evtoebitda($A1433,$B$1)</f>
        <v>7.3935225082431</v>
      </c>
      <c r="N1433">
        <f>[1]!s_risk_betar24($A1433,$B$1)</f>
        <v>0</v>
      </c>
      <c r="O1433">
        <f>[1]!s_profitnotice_changeratio($A1433,$B$1)</f>
        <v>0</v>
      </c>
      <c r="P1433">
        <f>IFERROR([1]!i_pq_pctchange($A1433,TEXT(DATE(YEAR($B$1),1,1),"yyyy-mm-dd"),$B$1),"")</f>
        <v>-15.049151027703299</v>
      </c>
      <c r="Q1433">
        <f>[1]!s_west_netprofit($A1433,YEAR($B$1),$B$1,180)</f>
        <v>4696142857</v>
      </c>
      <c r="R1433">
        <f>[1]!s_west_eps($A1433,YEAR($B$1),$B$1,180)</f>
        <v>5.37020015716553</v>
      </c>
      <c r="S1433">
        <f>[1]!s_west_instnum_np($A1433,YEAR($B$1),$B$1,180)</f>
        <v>7</v>
      </c>
      <c r="T1433">
        <f>[1]!s_west_stdnetprofit($A1433,YEAR($B$1),$B$1,180)</f>
        <v>260088080</v>
      </c>
      <c r="U1433">
        <f>[1]!s_west_mediannetprofit($A1433,YEAR($B$1),$B$1,180)</f>
        <v>4627000000</v>
      </c>
      <c r="V1433">
        <f>[1]!s_west_maxnetprofit($A1433,YEAR($B$1),$B$1,180)</f>
        <v>5031000000</v>
      </c>
      <c r="W1433">
        <f>[1]!s_west_minnetprofit($A1433,YEAR($B$1),$B$1,180)</f>
        <v>4346000000</v>
      </c>
      <c r="X1433">
        <f>[1]!s_west_netprofit($A1433,YEAR($B$1)+1,$B$1,180)</f>
        <v>5266714286</v>
      </c>
      <c r="Y1433">
        <f>[1]!s_west_eps($A1433,YEAR($B$1)+1,$B$1,180)</f>
        <v>6.0226001739501998</v>
      </c>
      <c r="Z1433">
        <f>[1]!s_west_instnum_np($A1433,YEAR($B$1)+1,$B$1,180)</f>
        <v>7</v>
      </c>
      <c r="AA1433">
        <f>[1]!s_west_stdnetprofit($A1433,YEAR($B$1)+1,$B$1,180)</f>
        <v>281891063</v>
      </c>
      <c r="AB1433">
        <f>[1]!s_west_mediannetprofit($A1433,YEAR($B$1)+1,$B$1,180)</f>
        <v>5266000000</v>
      </c>
      <c r="AC1433">
        <f>[1]!s_west_maxnetprofit($A1433,YEAR($B$1)+1,$B$1,180)</f>
        <v>5588000000</v>
      </c>
      <c r="AD1433">
        <f>[1]!s_west_minnetprofit($A1433,YEAR($B$1)+1,$B$1,180)</f>
        <v>4907000000</v>
      </c>
      <c r="AE1433">
        <f>[1]!s_west_avgroe($A1433,YEAR($B$1),$B$1,180)</f>
        <v>16.8756999969482</v>
      </c>
      <c r="AF1433">
        <f>IFERROR([1]!s_info_indexweight($A1433,$B$1,"000016.SH"),"")</f>
        <v>0</v>
      </c>
      <c r="AG1433">
        <f>IFERROR([1]!s_info_indexweight($A1433,$B$1,"000300.SH"),"")</f>
        <v>0</v>
      </c>
      <c r="AH1433">
        <f>IFERROR([1]!s_info_indexweight($A1433,$B$1,"000905.SH"),"")</f>
        <v>3.9E-2</v>
      </c>
      <c r="AI1433">
        <f>IFERROR([1]!s_info_indexweight($A1433,$B$1,"000852.SH"),"")</f>
        <v>0</v>
      </c>
    </row>
    <row r="1434" spans="1:35">
      <c r="A1434" t="s">
        <v>1466</v>
      </c>
      <c r="B1434">
        <f>[1]!s_dq_close($A1434,$B$1,3)</f>
        <v>8.57</v>
      </c>
      <c r="C1434">
        <f>[1]!s_dq_volume($A1434,$B$1)</f>
        <v>5608699</v>
      </c>
      <c r="D1434">
        <f>[1]!s_dq_amount($A1434,$B$1)</f>
        <v>48456999</v>
      </c>
      <c r="E1434">
        <f>[1]!s_dq_turn($A1434,$B$1)</f>
        <v>0.63228600911626098</v>
      </c>
      <c r="F1434">
        <f>[1]!S_VAL_MV($A1434,$B$1)</f>
        <v>7629817368.9399996</v>
      </c>
      <c r="G1434">
        <f>[1]!s_val_ev($A1434,$B$1)</f>
        <v>7629817368.9399996</v>
      </c>
      <c r="H1434">
        <f>[1]!s_val_ev1($A1434,$B$1)</f>
        <v>12159496587.549999</v>
      </c>
      <c r="I1434">
        <f>IFERROR([1]!s_mq_amount($A1434,$B$1),"")</f>
        <v>125851172</v>
      </c>
      <c r="J1434">
        <f>[1]!s_val_pe_ttm($A1434,$B$1)</f>
        <v>15.2646942138672</v>
      </c>
      <c r="K1434">
        <f>[1]!s_val_pb_lf($A1434,$B$1)</f>
        <v>1.4127047061920199</v>
      </c>
      <c r="L1434">
        <f>[1]!s_val_dividendyield2($A1434,$B$1)</f>
        <v>2.9164413378470502</v>
      </c>
      <c r="M1434">
        <f>[1]!s_val_evtoebitda($A1434,$B$1)</f>
        <v>8.8992147721959096</v>
      </c>
      <c r="N1434">
        <f>[1]!s_risk_betar24($A1434,$B$1)</f>
        <v>0.86779999732971203</v>
      </c>
      <c r="O1434">
        <f>[1]!s_profitnotice_changeratio($A1434,$B$1)</f>
        <v>0</v>
      </c>
      <c r="P1434">
        <f>IFERROR([1]!i_pq_pctchange($A1434,TEXT(DATE(YEAR($B$1),1,1),"yyyy-mm-dd"),$B$1),"")</f>
        <v>-9.2161016949152597</v>
      </c>
      <c r="Q1434">
        <f>[1]!s_west_netprofit($A1434,YEAR($B$1),$B$1,180)</f>
        <v>750628889</v>
      </c>
      <c r="R1434">
        <f>[1]!s_west_eps($A1434,YEAR($B$1),$B$1,180)</f>
        <v>0.84310001134872403</v>
      </c>
      <c r="S1434">
        <f>[1]!s_west_instnum_np($A1434,YEAR($B$1),$B$1,180)</f>
        <v>9</v>
      </c>
      <c r="T1434">
        <f>[1]!s_west_stdnetprofit($A1434,YEAR($B$1),$B$1,180)</f>
        <v>18136656</v>
      </c>
      <c r="U1434">
        <f>[1]!s_west_mediannetprofit($A1434,YEAR($B$1),$B$1,180)</f>
        <v>756230000</v>
      </c>
      <c r="V1434">
        <f>[1]!s_west_maxnetprofit($A1434,YEAR($B$1),$B$1,180)</f>
        <v>766000000</v>
      </c>
      <c r="W1434">
        <f>[1]!s_west_minnetprofit($A1434,YEAR($B$1),$B$1,180)</f>
        <v>705000000</v>
      </c>
      <c r="X1434">
        <f>[1]!s_west_netprofit($A1434,YEAR($B$1)+1,$B$1,180)</f>
        <v>864864444</v>
      </c>
      <c r="Y1434">
        <f>[1]!s_west_eps($A1434,YEAR($B$1)+1,$B$1,180)</f>
        <v>0.97140002250671398</v>
      </c>
      <c r="Z1434">
        <f>[1]!s_west_instnum_np($A1434,YEAR($B$1)+1,$B$1,180)</f>
        <v>9</v>
      </c>
      <c r="AA1434">
        <f>[1]!s_west_stdnetprofit($A1434,YEAR($B$1)+1,$B$1,180)</f>
        <v>31318062</v>
      </c>
      <c r="AB1434">
        <f>[1]!s_west_mediannetprofit($A1434,YEAR($B$1)+1,$B$1,180)</f>
        <v>869000000</v>
      </c>
      <c r="AC1434">
        <f>[1]!s_west_maxnetprofit($A1434,YEAR($B$1)+1,$B$1,180)</f>
        <v>891700000</v>
      </c>
      <c r="AD1434">
        <f>[1]!s_west_minnetprofit($A1434,YEAR($B$1)+1,$B$1,180)</f>
        <v>789000000</v>
      </c>
      <c r="AE1434">
        <f>[1]!s_west_avgroe($A1434,YEAR($B$1),$B$1,180)</f>
        <v>12.877799987793001</v>
      </c>
      <c r="AF1434">
        <f>IFERROR([1]!s_info_indexweight($A1434,$B$1,"000016.SH"),"")</f>
        <v>0</v>
      </c>
      <c r="AG1434">
        <f>IFERROR([1]!s_info_indexweight($A1434,$B$1,"000300.SH"),"")</f>
        <v>0</v>
      </c>
      <c r="AH1434">
        <f>IFERROR([1]!s_info_indexweight($A1434,$B$1,"000905.SH"),"")</f>
        <v>0</v>
      </c>
      <c r="AI1434">
        <f>IFERROR([1]!s_info_indexweight($A1434,$B$1,"000852.SH"),"")</f>
        <v>2.5000000000000001E-2</v>
      </c>
    </row>
    <row r="1435" spans="1:35">
      <c r="A1435" t="s">
        <v>1467</v>
      </c>
      <c r="B1435">
        <f>[1]!s_dq_close($A1435,$B$1,3)</f>
        <v>26.17</v>
      </c>
      <c r="C1435">
        <f>[1]!s_dq_volume($A1435,$B$1)</f>
        <v>2147000</v>
      </c>
      <c r="D1435">
        <f>[1]!s_dq_amount($A1435,$B$1)</f>
        <v>56022035</v>
      </c>
      <c r="E1435">
        <f>[1]!s_dq_turn($A1435,$B$1)</f>
        <v>0.521116504854369</v>
      </c>
      <c r="F1435">
        <f>[1]!S_VAL_MV($A1435,$B$1)</f>
        <v>10782040000</v>
      </c>
      <c r="G1435">
        <f>[1]!s_val_ev($A1435,$B$1)</f>
        <v>10782040000</v>
      </c>
      <c r="H1435">
        <f>[1]!s_val_ev1($A1435,$B$1)</f>
        <v>11919832280.040001</v>
      </c>
      <c r="I1435">
        <f>IFERROR([1]!s_mq_amount($A1435,$B$1),"")</f>
        <v>132148639</v>
      </c>
      <c r="J1435">
        <f>[1]!s_val_pe_ttm($A1435,$B$1)</f>
        <v>35.442287445068402</v>
      </c>
      <c r="K1435">
        <f>[1]!s_val_pb_lf($A1435,$B$1)</f>
        <v>5.0559563636779803</v>
      </c>
      <c r="L1435">
        <f>[1]!s_val_dividendyield2($A1435,$B$1)</f>
        <v>0</v>
      </c>
      <c r="M1435">
        <f>[1]!s_val_evtoebitda($A1435,$B$1)</f>
        <v>25.359818206405102</v>
      </c>
      <c r="N1435">
        <f>[1]!s_risk_betar24($A1435,$B$1)</f>
        <v>2.1333999633789098</v>
      </c>
      <c r="O1435">
        <f>[1]!s_profitnotice_changeratio($A1435,$B$1)</f>
        <v>0</v>
      </c>
      <c r="P1435">
        <f>IFERROR([1]!i_pq_pctchange($A1435,TEXT(DATE(YEAR($B$1),1,1),"yyyy-mm-dd"),$B$1),"")</f>
        <v>28.662733529990199</v>
      </c>
      <c r="Q1435">
        <f>[1]!s_west_netprofit($A1435,YEAR($B$1),$B$1,180)</f>
        <v>285400000</v>
      </c>
      <c r="R1435">
        <f>[1]!s_west_eps($A1435,YEAR($B$1),$B$1,180)</f>
        <v>0.69270002841949496</v>
      </c>
      <c r="S1435">
        <f>[1]!s_west_instnum_np($A1435,YEAR($B$1),$B$1,180)</f>
        <v>5</v>
      </c>
      <c r="T1435">
        <f>[1]!s_west_stdnetprofit($A1435,YEAR($B$1),$B$1,180)</f>
        <v>22788155</v>
      </c>
      <c r="U1435">
        <f>[1]!s_west_mediannetprofit($A1435,YEAR($B$1),$B$1,180)</f>
        <v>281000000</v>
      </c>
      <c r="V1435">
        <f>[1]!s_west_maxnetprofit($A1435,YEAR($B$1),$B$1,180)</f>
        <v>319000000</v>
      </c>
      <c r="W1435">
        <f>[1]!s_west_minnetprofit($A1435,YEAR($B$1),$B$1,180)</f>
        <v>262000000</v>
      </c>
      <c r="X1435">
        <f>[1]!s_west_netprofit($A1435,YEAR($B$1)+1,$B$1,180)</f>
        <v>327200000</v>
      </c>
      <c r="Y1435">
        <f>[1]!s_west_eps($A1435,YEAR($B$1)+1,$B$1,180)</f>
        <v>0.79420000314712502</v>
      </c>
      <c r="Z1435">
        <f>[1]!s_west_instnum_np($A1435,YEAR($B$1)+1,$B$1,180)</f>
        <v>5</v>
      </c>
      <c r="AA1435">
        <f>[1]!s_west_stdnetprofit($A1435,YEAR($B$1)+1,$B$1,180)</f>
        <v>15056560</v>
      </c>
      <c r="AB1435">
        <f>[1]!s_west_mediannetprofit($A1435,YEAR($B$1)+1,$B$1,180)</f>
        <v>334000000</v>
      </c>
      <c r="AC1435">
        <f>[1]!s_west_maxnetprofit($A1435,YEAR($B$1)+1,$B$1,180)</f>
        <v>341000000</v>
      </c>
      <c r="AD1435">
        <f>[1]!s_west_minnetprofit($A1435,YEAR($B$1)+1,$B$1,180)</f>
        <v>306000000</v>
      </c>
      <c r="AE1435">
        <f>[1]!s_west_avgroe($A1435,YEAR($B$1),$B$1,180)</f>
        <v>12.631999969482401</v>
      </c>
      <c r="AF1435">
        <f>IFERROR([1]!s_info_indexweight($A1435,$B$1,"000016.SH"),"")</f>
        <v>0</v>
      </c>
      <c r="AG1435">
        <f>IFERROR([1]!s_info_indexweight($A1435,$B$1,"000300.SH"),"")</f>
        <v>0</v>
      </c>
      <c r="AH1435">
        <f>IFERROR([1]!s_info_indexweight($A1435,$B$1,"000905.SH"),"")</f>
        <v>0</v>
      </c>
      <c r="AI1435">
        <f>IFERROR([1]!s_info_indexweight($A1435,$B$1,"000852.SH"),"")</f>
        <v>2.4E-2</v>
      </c>
    </row>
    <row r="1436" spans="1:35">
      <c r="A1436" t="s">
        <v>1468</v>
      </c>
      <c r="B1436">
        <f>[1]!s_dq_close($A1436,$B$1,3)</f>
        <v>53.41</v>
      </c>
      <c r="C1436">
        <f>[1]!s_dq_volume($A1436,$B$1)</f>
        <v>26707700</v>
      </c>
      <c r="D1436">
        <f>[1]!s_dq_amount($A1436,$B$1)</f>
        <v>1407304795</v>
      </c>
      <c r="E1436">
        <f>[1]!s_dq_turn($A1436,$B$1)</f>
        <v>5.8118438168461797</v>
      </c>
      <c r="F1436">
        <f>[1]!S_VAL_MV($A1436,$B$1)</f>
        <v>24543988137.900002</v>
      </c>
      <c r="G1436">
        <f>[1]!s_val_ev($A1436,$B$1)</f>
        <v>24543988137.900002</v>
      </c>
      <c r="H1436">
        <f>[1]!s_val_ev1($A1436,$B$1)</f>
        <v>26045637702.549999</v>
      </c>
      <c r="I1436">
        <f>IFERROR([1]!s_mq_amount($A1436,$B$1),"")</f>
        <v>3335076379</v>
      </c>
      <c r="J1436">
        <f>[1]!s_val_pe_ttm($A1436,$B$1)</f>
        <v>51.478275299072301</v>
      </c>
      <c r="K1436">
        <f>[1]!s_val_pb_lf($A1436,$B$1)</f>
        <v>4.7377195358276403</v>
      </c>
      <c r="L1436">
        <f>[1]!s_val_dividendyield2($A1436,$B$1)</f>
        <v>0.24251377716438499</v>
      </c>
      <c r="M1436">
        <f>[1]!s_val_evtoebitda($A1436,$B$1)</f>
        <v>31.653212691859601</v>
      </c>
      <c r="N1436">
        <f>[1]!s_risk_betar24($A1436,$B$1)</f>
        <v>0.485500007867813</v>
      </c>
      <c r="O1436">
        <f>[1]!s_profitnotice_changeratio($A1436,$B$1)</f>
        <v>0</v>
      </c>
      <c r="P1436">
        <f>IFERROR([1]!i_pq_pctchange($A1436,TEXT(DATE(YEAR($B$1),1,1),"yyyy-mm-dd"),$B$1),"")</f>
        <v>61.846085833382098</v>
      </c>
      <c r="Q1436">
        <f>[1]!s_west_netprofit($A1436,YEAR($B$1),$B$1,180)</f>
        <v>688458000</v>
      </c>
      <c r="R1436">
        <f>[1]!s_west_eps($A1436,YEAR($B$1),$B$1,180)</f>
        <v>1.4981000423431401</v>
      </c>
      <c r="S1436">
        <f>[1]!s_west_instnum_np($A1436,YEAR($B$1),$B$1,180)</f>
        <v>5</v>
      </c>
      <c r="T1436">
        <f>[1]!s_west_stdnetprofit($A1436,YEAR($B$1),$B$1,180)</f>
        <v>31831570</v>
      </c>
      <c r="U1436">
        <f>[1]!s_west_mediannetprofit($A1436,YEAR($B$1),$B$1,180)</f>
        <v>678000000</v>
      </c>
      <c r="V1436">
        <f>[1]!s_west_maxnetprofit($A1436,YEAR($B$1),$B$1,180)</f>
        <v>728000000</v>
      </c>
      <c r="W1436">
        <f>[1]!s_west_minnetprofit($A1436,YEAR($B$1),$B$1,180)</f>
        <v>650290000</v>
      </c>
      <c r="X1436">
        <f>[1]!s_west_netprofit($A1436,YEAR($B$1)+1,$B$1,180)</f>
        <v>799168000</v>
      </c>
      <c r="Y1436">
        <f>[1]!s_west_eps($A1436,YEAR($B$1)+1,$B$1,180)</f>
        <v>1.7390999794006301</v>
      </c>
      <c r="Z1436">
        <f>[1]!s_west_instnum_np($A1436,YEAR($B$1)+1,$B$1,180)</f>
        <v>5</v>
      </c>
      <c r="AA1436">
        <f>[1]!s_west_stdnetprofit($A1436,YEAR($B$1)+1,$B$1,180)</f>
        <v>45088370</v>
      </c>
      <c r="AB1436">
        <f>[1]!s_west_mediannetprofit($A1436,YEAR($B$1)+1,$B$1,180)</f>
        <v>786000000</v>
      </c>
      <c r="AC1436">
        <f>[1]!s_west_maxnetprofit($A1436,YEAR($B$1)+1,$B$1,180)</f>
        <v>866000000</v>
      </c>
      <c r="AD1436">
        <f>[1]!s_west_minnetprofit($A1436,YEAR($B$1)+1,$B$1,180)</f>
        <v>745840000</v>
      </c>
      <c r="AE1436">
        <f>[1]!s_west_avgroe($A1436,YEAR($B$1),$B$1,180)</f>
        <v>11.8520002365112</v>
      </c>
      <c r="AF1436">
        <f>IFERROR([1]!s_info_indexweight($A1436,$B$1,"000016.SH"),"")</f>
        <v>0</v>
      </c>
      <c r="AG1436">
        <f>IFERROR([1]!s_info_indexweight($A1436,$B$1,"000300.SH"),"")</f>
        <v>0</v>
      </c>
      <c r="AH1436">
        <f>IFERROR([1]!s_info_indexweight($A1436,$B$1,"000905.SH"),"")</f>
        <v>0</v>
      </c>
      <c r="AI1436">
        <f>IFERROR([1]!s_info_indexweight($A1436,$B$1,"000852.SH"),"")</f>
        <v>0.27400000000000002</v>
      </c>
    </row>
    <row r="1437" spans="1:35">
      <c r="A1437" t="s">
        <v>1469</v>
      </c>
      <c r="B1437">
        <f>[1]!s_dq_close($A1437,$B$1,3)</f>
        <v>36.07</v>
      </c>
      <c r="C1437">
        <f>[1]!s_dq_volume($A1437,$B$1)</f>
        <v>2823523</v>
      </c>
      <c r="D1437">
        <f>[1]!s_dq_amount($A1437,$B$1)</f>
        <v>100589768</v>
      </c>
      <c r="E1437">
        <f>[1]!s_dq_turn($A1437,$B$1)</f>
        <v>2.2368082072407498</v>
      </c>
      <c r="F1437">
        <f>[1]!S_VAL_MV($A1437,$B$1)</f>
        <v>9532579600</v>
      </c>
      <c r="G1437">
        <f>[1]!s_val_ev($A1437,$B$1)</f>
        <v>9532579600</v>
      </c>
      <c r="H1437">
        <f>[1]!s_val_ev1($A1437,$B$1)</f>
        <v>9921076342.0200005</v>
      </c>
      <c r="I1437">
        <f>IFERROR([1]!s_mq_amount($A1437,$B$1),"")</f>
        <v>186038907</v>
      </c>
      <c r="J1437">
        <f>[1]!s_val_pe_ttm($A1437,$B$1)</f>
        <v>55.053817749023402</v>
      </c>
      <c r="K1437">
        <f>[1]!s_val_pb_lf($A1437,$B$1)</f>
        <v>4.2752947807312003</v>
      </c>
      <c r="L1437">
        <f>[1]!s_val_dividendyield2($A1437,$B$1)</f>
        <v>0</v>
      </c>
      <c r="M1437">
        <f>[1]!s_val_evtoebitda($A1437,$B$1)</f>
        <v>36.342471263908003</v>
      </c>
      <c r="N1437">
        <f>[1]!s_risk_betar24($A1437,$B$1)</f>
        <v>0</v>
      </c>
      <c r="O1437">
        <f>[1]!s_profitnotice_changeratio($A1437,$B$1)</f>
        <v>0</v>
      </c>
      <c r="P1437">
        <f>IFERROR([1]!i_pq_pctchange($A1437,TEXT(DATE(YEAR($B$1),1,1),"yyyy-mm-dd"),$B$1),"")</f>
        <v>-11.3541410666011</v>
      </c>
      <c r="Q1437">
        <f>[1]!s_west_netprofit($A1437,YEAR($B$1),$B$1,180)</f>
        <v>0</v>
      </c>
      <c r="R1437">
        <f>[1]!s_west_eps($A1437,YEAR($B$1),$B$1,180)</f>
        <v>0</v>
      </c>
      <c r="S1437">
        <f>[1]!s_west_instnum_np($A1437,YEAR($B$1),$B$1,180)</f>
        <v>0</v>
      </c>
      <c r="T1437">
        <f>[1]!s_west_stdnetprofit($A1437,YEAR($B$1),$B$1,180)</f>
        <v>0</v>
      </c>
      <c r="U1437">
        <f>[1]!s_west_mediannetprofit($A1437,YEAR($B$1),$B$1,180)</f>
        <v>0</v>
      </c>
      <c r="V1437">
        <f>[1]!s_west_maxnetprofit($A1437,YEAR($B$1),$B$1,180)</f>
        <v>0</v>
      </c>
      <c r="W1437">
        <f>[1]!s_west_minnetprofit($A1437,YEAR($B$1),$B$1,180)</f>
        <v>0</v>
      </c>
      <c r="X1437">
        <f>[1]!s_west_netprofit($A1437,YEAR($B$1)+1,$B$1,180)</f>
        <v>0</v>
      </c>
      <c r="Y1437">
        <f>[1]!s_west_eps($A1437,YEAR($B$1)+1,$B$1,180)</f>
        <v>0</v>
      </c>
      <c r="Z1437">
        <f>[1]!s_west_instnum_np($A1437,YEAR($B$1)+1,$B$1,180)</f>
        <v>0</v>
      </c>
      <c r="AA1437">
        <f>[1]!s_west_stdnetprofit($A1437,YEAR($B$1)+1,$B$1,180)</f>
        <v>0</v>
      </c>
      <c r="AB1437">
        <f>[1]!s_west_mediannetprofit($A1437,YEAR($B$1)+1,$B$1,180)</f>
        <v>0</v>
      </c>
      <c r="AC1437">
        <f>[1]!s_west_maxnetprofit($A1437,YEAR($B$1)+1,$B$1,180)</f>
        <v>0</v>
      </c>
      <c r="AD1437">
        <f>[1]!s_west_minnetprofit($A1437,YEAR($B$1)+1,$B$1,180)</f>
        <v>0</v>
      </c>
      <c r="AE1437">
        <f>[1]!s_west_avgroe($A1437,YEAR($B$1),$B$1,180)</f>
        <v>0</v>
      </c>
      <c r="AF1437">
        <f>IFERROR([1]!s_info_indexweight($A1437,$B$1,"000016.SH"),"")</f>
        <v>0</v>
      </c>
      <c r="AG1437">
        <f>IFERROR([1]!s_info_indexweight($A1437,$B$1,"000300.SH"),"")</f>
        <v>0</v>
      </c>
      <c r="AH1437">
        <f>IFERROR([1]!s_info_indexweight($A1437,$B$1,"000905.SH"),"")</f>
        <v>0</v>
      </c>
      <c r="AI1437">
        <f>IFERROR([1]!s_info_indexweight($A1437,$B$1,"000852.SH"),"")</f>
        <v>3.1E-2</v>
      </c>
    </row>
    <row r="1438" spans="1:35">
      <c r="A1438" t="s">
        <v>1470</v>
      </c>
      <c r="B1438">
        <f>[1]!s_dq_close($A1438,$B$1,3)</f>
        <v>2.46</v>
      </c>
      <c r="C1438">
        <f>[1]!s_dq_volume($A1438,$B$1)</f>
        <v>126373585</v>
      </c>
      <c r="D1438">
        <f>[1]!s_dq_amount($A1438,$B$1)</f>
        <v>310921422</v>
      </c>
      <c r="E1438">
        <f>[1]!s_dq_turn($A1438,$B$1)</f>
        <v>1.43090898572271</v>
      </c>
      <c r="F1438">
        <f>[1]!S_VAL_MV($A1438,$B$1)</f>
        <v>21725981330.880001</v>
      </c>
      <c r="G1438">
        <f>[1]!s_val_ev($A1438,$B$1)</f>
        <v>21725981330.880001</v>
      </c>
      <c r="H1438">
        <f>[1]!s_val_ev1($A1438,$B$1)</f>
        <v>30799733809.509998</v>
      </c>
      <c r="I1438">
        <f>IFERROR([1]!s_mq_amount($A1438,$B$1),"")</f>
        <v>599061858</v>
      </c>
      <c r="J1438">
        <f>[1]!s_val_pe_ttm($A1438,$B$1)</f>
        <v>-57.884250640869098</v>
      </c>
      <c r="K1438">
        <f>[1]!s_val_pb_lf($A1438,$B$1)</f>
        <v>1.22480320930481</v>
      </c>
      <c r="L1438">
        <f>[1]!s_val_dividendyield2($A1438,$B$1)</f>
        <v>0</v>
      </c>
      <c r="M1438">
        <f>[1]!s_val_evtoebitda($A1438,$B$1)</f>
        <v>53.464795956486</v>
      </c>
      <c r="N1438">
        <f>[1]!s_risk_betar24($A1438,$B$1)</f>
        <v>1.34839999675751</v>
      </c>
      <c r="O1438">
        <f>[1]!s_profitnotice_changeratio($A1438,$B$1)</f>
        <v>0</v>
      </c>
      <c r="P1438">
        <f>IFERROR([1]!i_pq_pctchange($A1438,TEXT(DATE(YEAR($B$1),1,1),"yyyy-mm-dd"),$B$1),"")</f>
        <v>8.8495575221239093</v>
      </c>
      <c r="Q1438">
        <f>[1]!s_west_netprofit($A1438,YEAR($B$1),$B$1,180)</f>
        <v>1124000000</v>
      </c>
      <c r="R1438">
        <f>[1]!s_west_eps($A1438,YEAR($B$1),$B$1,180)</f>
        <v>0.12729999423027</v>
      </c>
      <c r="S1438">
        <f>[1]!s_west_instnum_np($A1438,YEAR($B$1),$B$1,180)</f>
        <v>1</v>
      </c>
      <c r="T1438">
        <f>[1]!s_west_stdnetprofit($A1438,YEAR($B$1),$B$1,180)</f>
        <v>0</v>
      </c>
      <c r="U1438">
        <f>[1]!s_west_mediannetprofit($A1438,YEAR($B$1),$B$1,180)</f>
        <v>1124000000</v>
      </c>
      <c r="V1438">
        <f>[1]!s_west_maxnetprofit($A1438,YEAR($B$1),$B$1,180)</f>
        <v>1124000000</v>
      </c>
      <c r="W1438">
        <f>[1]!s_west_minnetprofit($A1438,YEAR($B$1),$B$1,180)</f>
        <v>1124000000</v>
      </c>
      <c r="X1438">
        <f>[1]!s_west_netprofit($A1438,YEAR($B$1)+1,$B$1,180)</f>
        <v>1532000000</v>
      </c>
      <c r="Y1438">
        <f>[1]!s_west_eps($A1438,YEAR($B$1)+1,$B$1,180)</f>
        <v>0.173500001430511</v>
      </c>
      <c r="Z1438">
        <f>[1]!s_west_instnum_np($A1438,YEAR($B$1)+1,$B$1,180)</f>
        <v>1</v>
      </c>
      <c r="AA1438">
        <f>[1]!s_west_stdnetprofit($A1438,YEAR($B$1)+1,$B$1,180)</f>
        <v>0</v>
      </c>
      <c r="AB1438">
        <f>[1]!s_west_mediannetprofit($A1438,YEAR($B$1)+1,$B$1,180)</f>
        <v>1532000000</v>
      </c>
      <c r="AC1438">
        <f>[1]!s_west_maxnetprofit($A1438,YEAR($B$1)+1,$B$1,180)</f>
        <v>1532000000</v>
      </c>
      <c r="AD1438">
        <f>[1]!s_west_minnetprofit($A1438,YEAR($B$1)+1,$B$1,180)</f>
        <v>1532000000</v>
      </c>
      <c r="AE1438">
        <f>[1]!s_west_avgroe($A1438,YEAR($B$1),$B$1,180)</f>
        <v>5.5</v>
      </c>
      <c r="AF1438">
        <f>IFERROR([1]!s_info_indexweight($A1438,$B$1,"000016.SH"),"")</f>
        <v>0</v>
      </c>
      <c r="AG1438">
        <f>IFERROR([1]!s_info_indexweight($A1438,$B$1,"000300.SH"),"")</f>
        <v>0</v>
      </c>
      <c r="AH1438">
        <f>IFERROR([1]!s_info_indexweight($A1438,$B$1,"000905.SH"),"")</f>
        <v>0.14399999999999999</v>
      </c>
      <c r="AI1438">
        <f>IFERROR([1]!s_info_indexweight($A1438,$B$1,"000852.SH"),"")</f>
        <v>0</v>
      </c>
    </row>
    <row r="1439" spans="1:35">
      <c r="A1439" t="s">
        <v>1471</v>
      </c>
      <c r="B1439">
        <f>[1]!s_dq_close($A1439,$B$1,3)</f>
        <v>189.85</v>
      </c>
      <c r="C1439">
        <f>[1]!s_dq_volume($A1439,$B$1)</f>
        <v>32255400</v>
      </c>
      <c r="D1439">
        <f>[1]!s_dq_amount($A1439,$B$1)</f>
        <v>6116024856</v>
      </c>
      <c r="E1439">
        <f>[1]!s_dq_turn($A1439,$B$1)</f>
        <v>11.704194791991499</v>
      </c>
      <c r="F1439">
        <f>[1]!S_VAL_MV($A1439,$B$1)</f>
        <v>66950673314.050003</v>
      </c>
      <c r="G1439">
        <f>[1]!s_val_ev($A1439,$B$1)</f>
        <v>61337655247.269997</v>
      </c>
      <c r="H1439">
        <f>[1]!s_val_ev1($A1439,$B$1)</f>
        <v>63202667827.709999</v>
      </c>
      <c r="I1439">
        <f>IFERROR([1]!s_mq_amount($A1439,$B$1),"")</f>
        <v>13349760567</v>
      </c>
      <c r="J1439">
        <f>[1]!s_val_pe_ttm($A1439,$B$1)</f>
        <v>191.07987976074199</v>
      </c>
      <c r="K1439">
        <f>[1]!s_val_pb_lf($A1439,$B$1)</f>
        <v>8.9699172973632795</v>
      </c>
      <c r="L1439">
        <f>[1]!s_val_dividendyield2($A1439,$B$1)</f>
        <v>0.17063927545081101</v>
      </c>
      <c r="M1439">
        <f>[1]!s_val_evtoebitda($A1439,$B$1)</f>
        <v>114.373169382371</v>
      </c>
      <c r="N1439">
        <f>[1]!s_risk_betar24($A1439,$B$1)</f>
        <v>2.7481999397277801</v>
      </c>
      <c r="O1439">
        <f>[1]!s_profitnotice_changeratio($A1439,$B$1)</f>
        <v>0</v>
      </c>
      <c r="P1439">
        <f>IFERROR([1]!i_pq_pctchange($A1439,TEXT(DATE(YEAR($B$1),1,1),"yyyy-mm-dd"),$B$1),"")</f>
        <v>41.493438730811398</v>
      </c>
      <c r="Q1439">
        <f>[1]!s_west_netprofit($A1439,YEAR($B$1),$B$1,180)</f>
        <v>1357000000</v>
      </c>
      <c r="R1439">
        <f>[1]!s_west_eps($A1439,YEAR($B$1),$B$1,180)</f>
        <v>3.8441998958587602</v>
      </c>
      <c r="S1439">
        <f>[1]!s_west_instnum_np($A1439,YEAR($B$1),$B$1,180)</f>
        <v>2</v>
      </c>
      <c r="T1439">
        <f>[1]!s_west_stdnetprofit($A1439,YEAR($B$1),$B$1,180)</f>
        <v>586898628</v>
      </c>
      <c r="U1439">
        <f>[1]!s_west_mediannetprofit($A1439,YEAR($B$1),$B$1,180)</f>
        <v>1357000000</v>
      </c>
      <c r="V1439">
        <f>[1]!s_west_maxnetprofit($A1439,YEAR($B$1),$B$1,180)</f>
        <v>1772000000</v>
      </c>
      <c r="W1439">
        <f>[1]!s_west_minnetprofit($A1439,YEAR($B$1),$B$1,180)</f>
        <v>942000000</v>
      </c>
      <c r="X1439">
        <f>[1]!s_west_netprofit($A1439,YEAR($B$1)+1,$B$1,180)</f>
        <v>2423500000</v>
      </c>
      <c r="Y1439">
        <f>[1]!s_west_eps($A1439,YEAR($B$1)+1,$B$1,180)</f>
        <v>6.8653998374939</v>
      </c>
      <c r="Z1439">
        <f>[1]!s_west_instnum_np($A1439,YEAR($B$1)+1,$B$1,180)</f>
        <v>2</v>
      </c>
      <c r="AA1439">
        <f>[1]!s_west_stdnetprofit($A1439,YEAR($B$1)+1,$B$1,180)</f>
        <v>1249457682</v>
      </c>
      <c r="AB1439">
        <f>[1]!s_west_mediannetprofit($A1439,YEAR($B$1)+1,$B$1,180)</f>
        <v>2423500000</v>
      </c>
      <c r="AC1439">
        <f>[1]!s_west_maxnetprofit($A1439,YEAR($B$1)+1,$B$1,180)</f>
        <v>3307000000</v>
      </c>
      <c r="AD1439">
        <f>[1]!s_west_minnetprofit($A1439,YEAR($B$1)+1,$B$1,180)</f>
        <v>1540000000</v>
      </c>
      <c r="AE1439">
        <f>[1]!s_west_avgroe($A1439,YEAR($B$1),$B$1,180)</f>
        <v>23.649999618530298</v>
      </c>
      <c r="AF1439">
        <f>IFERROR([1]!s_info_indexweight($A1439,$B$1,"000016.SH"),"")</f>
        <v>0</v>
      </c>
      <c r="AG1439">
        <f>IFERROR([1]!s_info_indexweight($A1439,$B$1,"000300.SH"),"")</f>
        <v>0</v>
      </c>
      <c r="AH1439">
        <f>IFERROR([1]!s_info_indexweight($A1439,$B$1,"000905.SH"),"")</f>
        <v>0</v>
      </c>
      <c r="AI1439">
        <f>IFERROR([1]!s_info_indexweight($A1439,$B$1,"000852.SH"),"")</f>
        <v>0.61599999999999999</v>
      </c>
    </row>
    <row r="1440" spans="1:35">
      <c r="A1440" t="s">
        <v>1472</v>
      </c>
      <c r="B1440">
        <f>[1]!s_dq_close($A1440,$B$1,3)</f>
        <v>54.99</v>
      </c>
      <c r="C1440">
        <f>[1]!s_dq_volume($A1440,$B$1)</f>
        <v>10290868</v>
      </c>
      <c r="D1440">
        <f>[1]!s_dq_amount($A1440,$B$1)</f>
        <v>560437815</v>
      </c>
      <c r="E1440">
        <f>[1]!s_dq_turn($A1440,$B$1)</f>
        <v>1.8447091017225199</v>
      </c>
      <c r="F1440">
        <f>[1]!S_VAL_MV($A1440,$B$1)</f>
        <v>32845800245.310001</v>
      </c>
      <c r="G1440">
        <f>[1]!s_val_ev($A1440,$B$1)</f>
        <v>32845800245.310001</v>
      </c>
      <c r="H1440">
        <f>[1]!s_val_ev1($A1440,$B$1)</f>
        <v>32856339100.139999</v>
      </c>
      <c r="I1440">
        <f>IFERROR([1]!s_mq_amount($A1440,$B$1),"")</f>
        <v>864672449</v>
      </c>
      <c r="J1440">
        <f>[1]!s_val_pe_ttm($A1440,$B$1)</f>
        <v>32.071254730224602</v>
      </c>
      <c r="K1440">
        <f>[1]!s_val_pb_lf($A1440,$B$1)</f>
        <v>2.9251258373260498</v>
      </c>
      <c r="L1440">
        <f>[1]!s_val_dividendyield2($A1440,$B$1)</f>
        <v>1.8185124568103299</v>
      </c>
      <c r="M1440">
        <f>[1]!s_val_evtoebitda($A1440,$B$1)</f>
        <v>21.1652806632123</v>
      </c>
      <c r="N1440">
        <f>[1]!s_risk_betar24($A1440,$B$1)</f>
        <v>1.1713000535964999</v>
      </c>
      <c r="O1440">
        <f>[1]!s_profitnotice_changeratio($A1440,$B$1)</f>
        <v>0</v>
      </c>
      <c r="P1440">
        <f>IFERROR([1]!i_pq_pctchange($A1440,TEXT(DATE(YEAR($B$1),1,1),"yyyy-mm-dd"),$B$1),"")</f>
        <v>-17.6634563934666</v>
      </c>
      <c r="Q1440">
        <f>[1]!s_west_netprofit($A1440,YEAR($B$1),$B$1,180)</f>
        <v>1406049091</v>
      </c>
      <c r="R1440">
        <f>[1]!s_west_eps($A1440,YEAR($B$1),$B$1,180)</f>
        <v>2.3515999317169198</v>
      </c>
      <c r="S1440">
        <f>[1]!s_west_instnum_np($A1440,YEAR($B$1),$B$1,180)</f>
        <v>11</v>
      </c>
      <c r="T1440">
        <f>[1]!s_west_stdnetprofit($A1440,YEAR($B$1),$B$1,180)</f>
        <v>47382160</v>
      </c>
      <c r="U1440">
        <f>[1]!s_west_mediannetprofit($A1440,YEAR($B$1),$B$1,180)</f>
        <v>1417590000</v>
      </c>
      <c r="V1440">
        <f>[1]!s_west_maxnetprofit($A1440,YEAR($B$1),$B$1,180)</f>
        <v>1456000000</v>
      </c>
      <c r="W1440">
        <f>[1]!s_west_minnetprofit($A1440,YEAR($B$1),$B$1,180)</f>
        <v>1302000000</v>
      </c>
      <c r="X1440">
        <f>[1]!s_west_netprofit($A1440,YEAR($B$1)+1,$B$1,180)</f>
        <v>1697120909</v>
      </c>
      <c r="Y1440">
        <f>[1]!s_west_eps($A1440,YEAR($B$1)+1,$B$1,180)</f>
        <v>2.8385999202728298</v>
      </c>
      <c r="Z1440">
        <f>[1]!s_west_instnum_np($A1440,YEAR($B$1)+1,$B$1,180)</f>
        <v>11</v>
      </c>
      <c r="AA1440">
        <f>[1]!s_west_stdnetprofit($A1440,YEAR($B$1)+1,$B$1,180)</f>
        <v>86973181</v>
      </c>
      <c r="AB1440">
        <f>[1]!s_west_mediannetprofit($A1440,YEAR($B$1)+1,$B$1,180)</f>
        <v>1699000000</v>
      </c>
      <c r="AC1440">
        <f>[1]!s_west_maxnetprofit($A1440,YEAR($B$1)+1,$B$1,180)</f>
        <v>1835000000</v>
      </c>
      <c r="AD1440">
        <f>[1]!s_west_minnetprofit($A1440,YEAR($B$1)+1,$B$1,180)</f>
        <v>1496000000</v>
      </c>
      <c r="AE1440">
        <f>[1]!s_west_avgroe($A1440,YEAR($B$1),$B$1,180)</f>
        <v>11.2555999755859</v>
      </c>
      <c r="AF1440">
        <f>IFERROR([1]!s_info_indexweight($A1440,$B$1,"000016.SH"),"")</f>
        <v>0</v>
      </c>
      <c r="AG1440">
        <f>IFERROR([1]!s_info_indexweight($A1440,$B$1,"000300.SH"),"")</f>
        <v>0</v>
      </c>
      <c r="AH1440">
        <f>IFERROR([1]!s_info_indexweight($A1440,$B$1,"000905.SH"),"")</f>
        <v>0.17799999999999999</v>
      </c>
      <c r="AI1440">
        <f>IFERROR([1]!s_info_indexweight($A1440,$B$1,"000852.SH"),"")</f>
        <v>0</v>
      </c>
    </row>
    <row r="1441" spans="1:35">
      <c r="A1441" t="s">
        <v>1473</v>
      </c>
      <c r="B1441">
        <f>[1]!s_dq_close($A1441,$B$1,3)</f>
        <v>21.48</v>
      </c>
      <c r="C1441">
        <f>[1]!s_dq_volume($A1441,$B$1)</f>
        <v>24743300</v>
      </c>
      <c r="D1441">
        <f>[1]!s_dq_amount($A1441,$B$1)</f>
        <v>538731101</v>
      </c>
      <c r="E1441">
        <f>[1]!s_dq_turn($A1441,$B$1)</f>
        <v>4.0558405713069403</v>
      </c>
      <c r="F1441">
        <f>[1]!S_VAL_MV($A1441,$B$1)</f>
        <v>15416730701.639999</v>
      </c>
      <c r="G1441">
        <f>[1]!s_val_ev($A1441,$B$1)</f>
        <v>13982757220.211599</v>
      </c>
      <c r="H1441">
        <f>[1]!s_val_ev1($A1441,$B$1)</f>
        <v>0</v>
      </c>
      <c r="I1441">
        <f>IFERROR([1]!s_mq_amount($A1441,$B$1),"")</f>
        <v>1159174363</v>
      </c>
      <c r="J1441">
        <f>[1]!s_val_pe_ttm($A1441,$B$1)</f>
        <v>25.4700832366943</v>
      </c>
      <c r="K1441">
        <f>[1]!s_val_pb_lf($A1441,$B$1)</f>
        <v>2.6778581142425502</v>
      </c>
      <c r="L1441">
        <f>[1]!s_val_dividendyield2($A1441,$B$1)</f>
        <v>0</v>
      </c>
      <c r="M1441">
        <f>[1]!s_val_evtoebitda($A1441,$B$1)</f>
        <v>0</v>
      </c>
      <c r="N1441">
        <f>[1]!s_risk_betar24($A1441,$B$1)</f>
        <v>1.7475999593734699</v>
      </c>
      <c r="O1441">
        <f>[1]!s_profitnotice_changeratio($A1441,$B$1)</f>
        <v>0</v>
      </c>
      <c r="P1441">
        <f>IFERROR([1]!i_pq_pctchange($A1441,TEXT(DATE(YEAR($B$1),1,1),"yyyy-mm-dd"),$B$1),"")</f>
        <v>10.2103642893792</v>
      </c>
      <c r="Q1441">
        <f>[1]!s_west_netprofit($A1441,YEAR($B$1),$B$1,180)</f>
        <v>688600000</v>
      </c>
      <c r="R1441">
        <f>[1]!s_west_eps($A1441,YEAR($B$1),$B$1,180)</f>
        <v>0.95939999818801902</v>
      </c>
      <c r="S1441">
        <f>[1]!s_west_instnum_np($A1441,YEAR($B$1),$B$1,180)</f>
        <v>7</v>
      </c>
      <c r="T1441">
        <f>[1]!s_west_stdnetprofit($A1441,YEAR($B$1),$B$1,180)</f>
        <v>110812996</v>
      </c>
      <c r="U1441">
        <f>[1]!s_west_mediannetprofit($A1441,YEAR($B$1),$B$1,180)</f>
        <v>715000000</v>
      </c>
      <c r="V1441">
        <f>[1]!s_west_maxnetprofit($A1441,YEAR($B$1),$B$1,180)</f>
        <v>832000000</v>
      </c>
      <c r="W1441">
        <f>[1]!s_west_minnetprofit($A1441,YEAR($B$1),$B$1,180)</f>
        <v>467200000</v>
      </c>
      <c r="X1441">
        <f>[1]!s_west_netprofit($A1441,YEAR($B$1)+1,$B$1,180)</f>
        <v>795514286</v>
      </c>
      <c r="Y1441">
        <f>[1]!s_west_eps($A1441,YEAR($B$1)+1,$B$1,180)</f>
        <v>1.1083999872207599</v>
      </c>
      <c r="Z1441">
        <f>[1]!s_west_instnum_np($A1441,YEAR($B$1)+1,$B$1,180)</f>
        <v>7</v>
      </c>
      <c r="AA1441">
        <f>[1]!s_west_stdnetprofit($A1441,YEAR($B$1)+1,$B$1,180)</f>
        <v>159540543</v>
      </c>
      <c r="AB1441">
        <f>[1]!s_west_mediannetprofit($A1441,YEAR($B$1)+1,$B$1,180)</f>
        <v>829000000</v>
      </c>
      <c r="AC1441">
        <f>[1]!s_west_maxnetprofit($A1441,YEAR($B$1)+1,$B$1,180)</f>
        <v>1016000000</v>
      </c>
      <c r="AD1441">
        <f>[1]!s_west_minnetprofit($A1441,YEAR($B$1)+1,$B$1,180)</f>
        <v>493600000</v>
      </c>
      <c r="AE1441">
        <f>[1]!s_west_avgroe($A1441,YEAR($B$1),$B$1,180)</f>
        <v>11.7825002670288</v>
      </c>
      <c r="AF1441">
        <f>IFERROR([1]!s_info_indexweight($A1441,$B$1,"000016.SH"),"")</f>
        <v>0</v>
      </c>
      <c r="AG1441">
        <f>IFERROR([1]!s_info_indexweight($A1441,$B$1,"000300.SH"),"")</f>
        <v>0</v>
      </c>
      <c r="AH1441">
        <f>IFERROR([1]!s_info_indexweight($A1441,$B$1,"000905.SH"),"")</f>
        <v>0</v>
      </c>
      <c r="AI1441">
        <f>IFERROR([1]!s_info_indexweight($A1441,$B$1,"000852.SH"),"")</f>
        <v>4.2999999999999997E-2</v>
      </c>
    </row>
    <row r="1442" spans="1:35">
      <c r="A1442" t="s">
        <v>1474</v>
      </c>
      <c r="B1442">
        <f>[1]!s_dq_close($A1442,$B$1,3)</f>
        <v>39.9</v>
      </c>
      <c r="C1442">
        <f>[1]!s_dq_volume($A1442,$B$1)</f>
        <v>11965045</v>
      </c>
      <c r="D1442">
        <f>[1]!s_dq_amount($A1442,$B$1)</f>
        <v>473764372</v>
      </c>
      <c r="E1442">
        <f>[1]!s_dq_turn($A1442,$B$1)</f>
        <v>4.3931659851196097</v>
      </c>
      <c r="F1442">
        <f>[1]!S_VAL_MV($A1442,$B$1)</f>
        <v>10866998814</v>
      </c>
      <c r="G1442">
        <f>[1]!s_val_ev($A1442,$B$1)</f>
        <v>10866998814</v>
      </c>
      <c r="H1442">
        <f>[1]!s_val_ev1($A1442,$B$1)</f>
        <v>10967055449.620001</v>
      </c>
      <c r="I1442">
        <f>IFERROR([1]!s_mq_amount($A1442,$B$1),"")</f>
        <v>847440962</v>
      </c>
      <c r="J1442">
        <f>[1]!s_val_pe_ttm($A1442,$B$1)</f>
        <v>81.676406860351605</v>
      </c>
      <c r="K1442">
        <f>[1]!s_val_pb_lf($A1442,$B$1)</f>
        <v>7.2153410911560103</v>
      </c>
      <c r="L1442">
        <f>[1]!s_val_dividendyield2($A1442,$B$1)</f>
        <v>0.199996386969331</v>
      </c>
      <c r="M1442">
        <f>[1]!s_val_evtoebitda($A1442,$B$1)</f>
        <v>40.266383857190597</v>
      </c>
      <c r="N1442">
        <f>[1]!s_risk_betar24($A1442,$B$1)</f>
        <v>1.29379999637604</v>
      </c>
      <c r="O1442">
        <f>[1]!s_profitnotice_changeratio($A1442,$B$1)</f>
        <v>0</v>
      </c>
      <c r="P1442">
        <f>IFERROR([1]!i_pq_pctchange($A1442,TEXT(DATE(YEAR($B$1),1,1),"yyyy-mm-dd"),$B$1),"")</f>
        <v>-11.6279069767442</v>
      </c>
      <c r="Q1442">
        <f>[1]!s_west_netprofit($A1442,YEAR($B$1),$B$1,180)</f>
        <v>171347000</v>
      </c>
      <c r="R1442">
        <f>[1]!s_west_eps($A1442,YEAR($B$1),$B$1,180)</f>
        <v>0.62910002470016502</v>
      </c>
      <c r="S1442">
        <f>[1]!s_west_instnum_np($A1442,YEAR($B$1),$B$1,180)</f>
        <v>10</v>
      </c>
      <c r="T1442">
        <f>[1]!s_west_stdnetprofit($A1442,YEAR($B$1),$B$1,180)</f>
        <v>10580099</v>
      </c>
      <c r="U1442">
        <f>[1]!s_west_mediannetprofit($A1442,YEAR($B$1),$B$1,180)</f>
        <v>169000000</v>
      </c>
      <c r="V1442">
        <f>[1]!s_west_maxnetprofit($A1442,YEAR($B$1),$B$1,180)</f>
        <v>191990000</v>
      </c>
      <c r="W1442">
        <f>[1]!s_west_minnetprofit($A1442,YEAR($B$1),$B$1,180)</f>
        <v>158000000</v>
      </c>
      <c r="X1442">
        <f>[1]!s_west_netprofit($A1442,YEAR($B$1)+1,$B$1,180)</f>
        <v>200464000</v>
      </c>
      <c r="Y1442">
        <f>[1]!s_west_eps($A1442,YEAR($B$1)+1,$B$1,180)</f>
        <v>0.73600000143051103</v>
      </c>
      <c r="Z1442">
        <f>[1]!s_west_instnum_np($A1442,YEAR($B$1)+1,$B$1,180)</f>
        <v>10</v>
      </c>
      <c r="AA1442">
        <f>[1]!s_west_stdnetprofit($A1442,YEAR($B$1)+1,$B$1,180)</f>
        <v>15578290</v>
      </c>
      <c r="AB1442">
        <f>[1]!s_west_mediannetprofit($A1442,YEAR($B$1)+1,$B$1,180)</f>
        <v>199000000</v>
      </c>
      <c r="AC1442">
        <f>[1]!s_west_maxnetprofit($A1442,YEAR($B$1)+1,$B$1,180)</f>
        <v>225910000</v>
      </c>
      <c r="AD1442">
        <f>[1]!s_west_minnetprofit($A1442,YEAR($B$1)+1,$B$1,180)</f>
        <v>174000000</v>
      </c>
      <c r="AE1442">
        <f>[1]!s_west_avgroe($A1442,YEAR($B$1),$B$1,180)</f>
        <v>10.4289999008179</v>
      </c>
      <c r="AF1442">
        <f>IFERROR([1]!s_info_indexweight($A1442,$B$1,"000016.SH"),"")</f>
        <v>0</v>
      </c>
      <c r="AG1442">
        <f>IFERROR([1]!s_info_indexweight($A1442,$B$1,"000300.SH"),"")</f>
        <v>0</v>
      </c>
      <c r="AH1442">
        <f>IFERROR([1]!s_info_indexweight($A1442,$B$1,"000905.SH"),"")</f>
        <v>0</v>
      </c>
      <c r="AI1442">
        <f>IFERROR([1]!s_info_indexweight($A1442,$B$1,"000852.SH"),"")</f>
        <v>4.5999999999999999E-2</v>
      </c>
    </row>
    <row r="1443" spans="1:35">
      <c r="A1443" t="s">
        <v>1475</v>
      </c>
      <c r="B1443">
        <f>[1]!s_dq_close($A1443,$B$1,3)</f>
        <v>19.329999999999998</v>
      </c>
      <c r="C1443">
        <f>[1]!s_dq_volume($A1443,$B$1)</f>
        <v>4192895</v>
      </c>
      <c r="D1443">
        <f>[1]!s_dq_amount($A1443,$B$1)</f>
        <v>81555556</v>
      </c>
      <c r="E1443">
        <f>[1]!s_dq_turn($A1443,$B$1)</f>
        <v>0.81966255541809296</v>
      </c>
      <c r="F1443">
        <f>[1]!S_VAL_MV($A1443,$B$1)</f>
        <v>9919637492.0799999</v>
      </c>
      <c r="G1443">
        <f>[1]!s_val_ev($A1443,$B$1)</f>
        <v>9919637492.0799999</v>
      </c>
      <c r="H1443">
        <f>[1]!s_val_ev1($A1443,$B$1)</f>
        <v>10001039121.35</v>
      </c>
      <c r="I1443">
        <f>IFERROR([1]!s_mq_amount($A1443,$B$1),"")</f>
        <v>239727704</v>
      </c>
      <c r="J1443">
        <f>[1]!s_val_pe_ttm($A1443,$B$1)</f>
        <v>15.4665613174438</v>
      </c>
      <c r="K1443">
        <f>[1]!s_val_pb_lf($A1443,$B$1)</f>
        <v>2.11833524703979</v>
      </c>
      <c r="L1443">
        <f>[1]!s_val_dividendyield2($A1443,$B$1)</f>
        <v>2.6383859286083799</v>
      </c>
      <c r="M1443">
        <f>[1]!s_val_evtoebitda($A1443,$B$1)</f>
        <v>9.4020910327143294</v>
      </c>
      <c r="N1443">
        <f>[1]!s_risk_betar24($A1443,$B$1)</f>
        <v>1.3647999763488801</v>
      </c>
      <c r="O1443">
        <f>[1]!s_profitnotice_changeratio($A1443,$B$1)</f>
        <v>0</v>
      </c>
      <c r="P1443">
        <f>IFERROR([1]!i_pq_pctchange($A1443,TEXT(DATE(YEAR($B$1),1,1),"yyyy-mm-dd"),$B$1),"")</f>
        <v>-14.0525423103491</v>
      </c>
      <c r="Q1443">
        <f>[1]!s_west_netprofit($A1443,YEAR($B$1),$B$1,180)</f>
        <v>678000000</v>
      </c>
      <c r="R1443">
        <f>[1]!s_west_eps($A1443,YEAR($B$1),$B$1,180)</f>
        <v>1.32120001316071</v>
      </c>
      <c r="S1443">
        <f>[1]!s_west_instnum_np($A1443,YEAR($B$1),$B$1,180)</f>
        <v>5</v>
      </c>
      <c r="T1443">
        <f>[1]!s_west_stdnetprofit($A1443,YEAR($B$1),$B$1,180)</f>
        <v>24031230</v>
      </c>
      <c r="U1443">
        <f>[1]!s_west_mediannetprofit($A1443,YEAR($B$1),$B$1,180)</f>
        <v>680000000</v>
      </c>
      <c r="V1443">
        <f>[1]!s_west_maxnetprofit($A1443,YEAR($B$1),$B$1,180)</f>
        <v>714000000</v>
      </c>
      <c r="W1443">
        <f>[1]!s_west_minnetprofit($A1443,YEAR($B$1),$B$1,180)</f>
        <v>651000000</v>
      </c>
      <c r="X1443">
        <f>[1]!s_west_netprofit($A1443,YEAR($B$1)+1,$B$1,180)</f>
        <v>764500000</v>
      </c>
      <c r="Y1443">
        <f>[1]!s_west_eps($A1443,YEAR($B$1)+1,$B$1,180)</f>
        <v>1.4897999763488801</v>
      </c>
      <c r="Z1443">
        <f>[1]!s_west_instnum_np($A1443,YEAR($B$1)+1,$B$1,180)</f>
        <v>4</v>
      </c>
      <c r="AA1443">
        <f>[1]!s_west_stdnetprofit($A1443,YEAR($B$1)+1,$B$1,180)</f>
        <v>25566906</v>
      </c>
      <c r="AB1443">
        <f>[1]!s_west_mediannetprofit($A1443,YEAR($B$1)+1,$B$1,180)</f>
        <v>766500000</v>
      </c>
      <c r="AC1443">
        <f>[1]!s_west_maxnetprofit($A1443,YEAR($B$1)+1,$B$1,180)</f>
        <v>793000000</v>
      </c>
      <c r="AD1443">
        <f>[1]!s_west_minnetprofit($A1443,YEAR($B$1)+1,$B$1,180)</f>
        <v>732000000</v>
      </c>
      <c r="AE1443">
        <f>[1]!s_west_avgroe($A1443,YEAR($B$1),$B$1,180)</f>
        <v>13.206000328064</v>
      </c>
      <c r="AF1443">
        <f>IFERROR([1]!s_info_indexweight($A1443,$B$1,"000016.SH"),"")</f>
        <v>0</v>
      </c>
      <c r="AG1443">
        <f>IFERROR([1]!s_info_indexweight($A1443,$B$1,"000300.SH"),"")</f>
        <v>0</v>
      </c>
      <c r="AH1443">
        <f>IFERROR([1]!s_info_indexweight($A1443,$B$1,"000905.SH"),"")</f>
        <v>0</v>
      </c>
      <c r="AI1443">
        <f>IFERROR([1]!s_info_indexweight($A1443,$B$1,"000852.SH"),"")</f>
        <v>5.1999999999999998E-2</v>
      </c>
    </row>
    <row r="1444" spans="1:35">
      <c r="A1444" t="s">
        <v>1476</v>
      </c>
      <c r="B1444">
        <f>[1]!s_dq_close($A1444,$B$1,3)</f>
        <v>21.72</v>
      </c>
      <c r="C1444">
        <f>[1]!s_dq_volume($A1444,$B$1)</f>
        <v>15539862</v>
      </c>
      <c r="D1444">
        <f>[1]!s_dq_amount($A1444,$B$1)</f>
        <v>336738965</v>
      </c>
      <c r="E1444">
        <f>[1]!s_dq_turn($A1444,$B$1)</f>
        <v>2.4503093661305599</v>
      </c>
      <c r="F1444">
        <f>[1]!S_VAL_MV($A1444,$B$1)</f>
        <v>13774824000</v>
      </c>
      <c r="G1444">
        <f>[1]!s_val_ev($A1444,$B$1)</f>
        <v>13774824000</v>
      </c>
      <c r="H1444">
        <f>[1]!s_val_ev1($A1444,$B$1)</f>
        <v>15187504660.34</v>
      </c>
      <c r="I1444">
        <f>IFERROR([1]!s_mq_amount($A1444,$B$1),"")</f>
        <v>806634921</v>
      </c>
      <c r="J1444">
        <f>[1]!s_val_pe_ttm($A1444,$B$1)</f>
        <v>-96.000289916992202</v>
      </c>
      <c r="K1444">
        <f>[1]!s_val_pb_lf($A1444,$B$1)</f>
        <v>10.776493072509799</v>
      </c>
      <c r="L1444">
        <f>[1]!s_val_dividendyield2($A1444,$B$1)</f>
        <v>0.64456721915285498</v>
      </c>
      <c r="M1444">
        <f>[1]!s_val_evtoebitda($A1444,$B$1)</f>
        <v>21.497659774831199</v>
      </c>
      <c r="N1444">
        <f>[1]!s_risk_betar24($A1444,$B$1)</f>
        <v>0.99049997329711903</v>
      </c>
      <c r="O1444">
        <f>[1]!s_profitnotice_changeratio($A1444,$B$1)</f>
        <v>0</v>
      </c>
      <c r="P1444">
        <f>IFERROR([1]!i_pq_pctchange($A1444,TEXT(DATE(YEAR($B$1),1,1),"yyyy-mm-dd"),$B$1),"")</f>
        <v>31.001206272617601</v>
      </c>
      <c r="Q1444">
        <f>[1]!s_west_netprofit($A1444,YEAR($B$1),$B$1,180)</f>
        <v>303000000</v>
      </c>
      <c r="R1444">
        <f>[1]!s_west_eps($A1444,YEAR($B$1),$B$1,180)</f>
        <v>0.47780001163482699</v>
      </c>
      <c r="S1444">
        <f>[1]!s_west_instnum_np($A1444,YEAR($B$1),$B$1,180)</f>
        <v>2</v>
      </c>
      <c r="T1444">
        <f>[1]!s_west_stdnetprofit($A1444,YEAR($B$1),$B$1,180)</f>
        <v>76367532</v>
      </c>
      <c r="U1444">
        <f>[1]!s_west_mediannetprofit($A1444,YEAR($B$1),$B$1,180)</f>
        <v>303000000</v>
      </c>
      <c r="V1444">
        <f>[1]!s_west_maxnetprofit($A1444,YEAR($B$1),$B$1,180)</f>
        <v>357000000</v>
      </c>
      <c r="W1444">
        <f>[1]!s_west_minnetprofit($A1444,YEAR($B$1),$B$1,180)</f>
        <v>249000000</v>
      </c>
      <c r="X1444">
        <f>[1]!s_west_netprofit($A1444,YEAR($B$1)+1,$B$1,180)</f>
        <v>356000000</v>
      </c>
      <c r="Y1444">
        <f>[1]!s_west_eps($A1444,YEAR($B$1)+1,$B$1,180)</f>
        <v>0.56129997968673695</v>
      </c>
      <c r="Z1444">
        <f>[1]!s_west_instnum_np($A1444,YEAR($B$1)+1,$B$1,180)</f>
        <v>2</v>
      </c>
      <c r="AA1444">
        <f>[1]!s_west_stdnetprofit($A1444,YEAR($B$1)+1,$B$1,180)</f>
        <v>52325902</v>
      </c>
      <c r="AB1444">
        <f>[1]!s_west_mediannetprofit($A1444,YEAR($B$1)+1,$B$1,180)</f>
        <v>356000000</v>
      </c>
      <c r="AC1444">
        <f>[1]!s_west_maxnetprofit($A1444,YEAR($B$1)+1,$B$1,180)</f>
        <v>393000000</v>
      </c>
      <c r="AD1444">
        <f>[1]!s_west_minnetprofit($A1444,YEAR($B$1)+1,$B$1,180)</f>
        <v>319000000</v>
      </c>
      <c r="AE1444">
        <f>[1]!s_west_avgroe($A1444,YEAR($B$1),$B$1,180)</f>
        <v>54</v>
      </c>
      <c r="AF1444">
        <f>IFERROR([1]!s_info_indexweight($A1444,$B$1,"000016.SH"),"")</f>
        <v>0</v>
      </c>
      <c r="AG1444">
        <f>IFERROR([1]!s_info_indexweight($A1444,$B$1,"000300.SH"),"")</f>
        <v>0</v>
      </c>
      <c r="AH1444">
        <f>IFERROR([1]!s_info_indexweight($A1444,$B$1,"000905.SH"),"")</f>
        <v>0</v>
      </c>
      <c r="AI1444">
        <f>IFERROR([1]!s_info_indexweight($A1444,$B$1,"000852.SH"),"")</f>
        <v>1.9E-2</v>
      </c>
    </row>
    <row r="1445" spans="1:35">
      <c r="A1445" t="s">
        <v>1477</v>
      </c>
      <c r="B1445">
        <f>[1]!s_dq_close($A1445,$B$1,3)</f>
        <v>13.18</v>
      </c>
      <c r="C1445">
        <f>[1]!s_dq_volume($A1445,$B$1)</f>
        <v>25411526</v>
      </c>
      <c r="D1445">
        <f>[1]!s_dq_amount($A1445,$B$1)</f>
        <v>336443582</v>
      </c>
      <c r="E1445">
        <f>[1]!s_dq_turn($A1445,$B$1)</f>
        <v>4.20927370683542</v>
      </c>
      <c r="F1445">
        <f>[1]!S_VAL_MV($A1445,$B$1)</f>
        <v>7956810034.3800001</v>
      </c>
      <c r="G1445">
        <f>[1]!s_val_ev($A1445,$B$1)</f>
        <v>7956810034.3800001</v>
      </c>
      <c r="H1445">
        <f>[1]!s_val_ev1($A1445,$B$1)</f>
        <v>14625842958.620001</v>
      </c>
      <c r="I1445">
        <f>IFERROR([1]!s_mq_amount($A1445,$B$1),"")</f>
        <v>699602412</v>
      </c>
      <c r="J1445">
        <f>[1]!s_val_pe_ttm($A1445,$B$1)</f>
        <v>-14.9368553161621</v>
      </c>
      <c r="K1445">
        <f>[1]!s_val_pb_lf($A1445,$B$1)</f>
        <v>2.1637949943542498</v>
      </c>
      <c r="L1445">
        <f>[1]!s_val_dividendyield2($A1445,$B$1)</f>
        <v>0.22760286901095</v>
      </c>
      <c r="M1445">
        <f>[1]!s_val_evtoebitda($A1445,$B$1)</f>
        <v>69.8963748913785</v>
      </c>
      <c r="N1445">
        <f>[1]!s_risk_betar24($A1445,$B$1)</f>
        <v>1.35790002346039</v>
      </c>
      <c r="O1445">
        <f>[1]!s_profitnotice_changeratio($A1445,$B$1)</f>
        <v>0</v>
      </c>
      <c r="P1445">
        <f>IFERROR([1]!i_pq_pctchange($A1445,TEXT(DATE(YEAR($B$1),1,1),"yyyy-mm-dd"),$B$1),"")</f>
        <v>-11.8394648829431</v>
      </c>
      <c r="Q1445">
        <f>[1]!s_west_netprofit($A1445,YEAR($B$1),$B$1,180)</f>
        <v>0</v>
      </c>
      <c r="R1445">
        <f>[1]!s_west_eps($A1445,YEAR($B$1),$B$1,180)</f>
        <v>0</v>
      </c>
      <c r="S1445">
        <f>[1]!s_west_instnum_np($A1445,YEAR($B$1),$B$1,180)</f>
        <v>0</v>
      </c>
      <c r="T1445">
        <f>[1]!s_west_stdnetprofit($A1445,YEAR($B$1),$B$1,180)</f>
        <v>0</v>
      </c>
      <c r="U1445">
        <f>[1]!s_west_mediannetprofit($A1445,YEAR($B$1),$B$1,180)</f>
        <v>0</v>
      </c>
      <c r="V1445">
        <f>[1]!s_west_maxnetprofit($A1445,YEAR($B$1),$B$1,180)</f>
        <v>0</v>
      </c>
      <c r="W1445">
        <f>[1]!s_west_minnetprofit($A1445,YEAR($B$1),$B$1,180)</f>
        <v>0</v>
      </c>
      <c r="X1445">
        <f>[1]!s_west_netprofit($A1445,YEAR($B$1)+1,$B$1,180)</f>
        <v>0</v>
      </c>
      <c r="Y1445">
        <f>[1]!s_west_eps($A1445,YEAR($B$1)+1,$B$1,180)</f>
        <v>0</v>
      </c>
      <c r="Z1445">
        <f>[1]!s_west_instnum_np($A1445,YEAR($B$1)+1,$B$1,180)</f>
        <v>0</v>
      </c>
      <c r="AA1445">
        <f>[1]!s_west_stdnetprofit($A1445,YEAR($B$1)+1,$B$1,180)</f>
        <v>0</v>
      </c>
      <c r="AB1445">
        <f>[1]!s_west_mediannetprofit($A1445,YEAR($B$1)+1,$B$1,180)</f>
        <v>0</v>
      </c>
      <c r="AC1445">
        <f>[1]!s_west_maxnetprofit($A1445,YEAR($B$1)+1,$B$1,180)</f>
        <v>0</v>
      </c>
      <c r="AD1445">
        <f>[1]!s_west_minnetprofit($A1445,YEAR($B$1)+1,$B$1,180)</f>
        <v>0</v>
      </c>
      <c r="AE1445">
        <f>[1]!s_west_avgroe($A1445,YEAR($B$1),$B$1,180)</f>
        <v>0</v>
      </c>
      <c r="AF1445">
        <f>IFERROR([1]!s_info_indexweight($A1445,$B$1,"000016.SH"),"")</f>
        <v>0</v>
      </c>
      <c r="AG1445">
        <f>IFERROR([1]!s_info_indexweight($A1445,$B$1,"000300.SH"),"")</f>
        <v>0</v>
      </c>
      <c r="AH1445">
        <f>IFERROR([1]!s_info_indexweight($A1445,$B$1,"000905.SH"),"")</f>
        <v>0</v>
      </c>
      <c r="AI1445">
        <f>IFERROR([1]!s_info_indexweight($A1445,$B$1,"000852.SH"),"")</f>
        <v>6.5000000000000002E-2</v>
      </c>
    </row>
    <row r="1446" spans="1:35">
      <c r="A1446" t="s">
        <v>1478</v>
      </c>
      <c r="B1446">
        <f>[1]!s_dq_close($A1446,$B$1,3)</f>
        <v>12.68</v>
      </c>
      <c r="C1446">
        <f>[1]!s_dq_volume($A1446,$B$1)</f>
        <v>29866614</v>
      </c>
      <c r="D1446">
        <f>[1]!s_dq_amount($A1446,$B$1)</f>
        <v>376424432</v>
      </c>
      <c r="E1446">
        <f>[1]!s_dq_turn($A1446,$B$1)</f>
        <v>3.79366303529233</v>
      </c>
      <c r="F1446">
        <f>[1]!S_VAL_MV($A1446,$B$1)</f>
        <v>9982664828.0799999</v>
      </c>
      <c r="G1446">
        <f>[1]!s_val_ev($A1446,$B$1)</f>
        <v>9982664828.0799999</v>
      </c>
      <c r="H1446">
        <f>[1]!s_val_ev1($A1446,$B$1)</f>
        <v>12165116832.620001</v>
      </c>
      <c r="I1446">
        <f>IFERROR([1]!s_mq_amount($A1446,$B$1),"")</f>
        <v>733037639</v>
      </c>
      <c r="J1446">
        <f>[1]!s_val_pe_ttm($A1446,$B$1)</f>
        <v>124.88689422607401</v>
      </c>
      <c r="K1446">
        <f>[1]!s_val_pb_lf($A1446,$B$1)</f>
        <v>1.96747386455536</v>
      </c>
      <c r="L1446">
        <f>[1]!s_val_dividendyield2($A1446,$B$1)</f>
        <v>0</v>
      </c>
      <c r="M1446">
        <f>[1]!s_val_evtoebitda($A1446,$B$1)</f>
        <v>36.977099238696503</v>
      </c>
      <c r="N1446">
        <f>[1]!s_risk_betar24($A1446,$B$1)</f>
        <v>0.91469997167587302</v>
      </c>
      <c r="O1446">
        <f>[1]!s_profitnotice_changeratio($A1446,$B$1)</f>
        <v>0</v>
      </c>
      <c r="P1446">
        <f>IFERROR([1]!i_pq_pctchange($A1446,TEXT(DATE(YEAR($B$1),1,1),"yyyy-mm-dd"),$B$1),"")</f>
        <v>10.2608695652174</v>
      </c>
      <c r="Q1446">
        <f>[1]!s_west_netprofit($A1446,YEAR($B$1),$B$1,180)</f>
        <v>252000000</v>
      </c>
      <c r="R1446">
        <f>[1]!s_west_eps($A1446,YEAR($B$1),$B$1,180)</f>
        <v>0.32010000944137601</v>
      </c>
      <c r="S1446">
        <f>[1]!s_west_instnum_np($A1446,YEAR($B$1),$B$1,180)</f>
        <v>1</v>
      </c>
      <c r="T1446">
        <f>[1]!s_west_stdnetprofit($A1446,YEAR($B$1),$B$1,180)</f>
        <v>0</v>
      </c>
      <c r="U1446">
        <f>[1]!s_west_mediannetprofit($A1446,YEAR($B$1),$B$1,180)</f>
        <v>252000000</v>
      </c>
      <c r="V1446">
        <f>[1]!s_west_maxnetprofit($A1446,YEAR($B$1),$B$1,180)</f>
        <v>252000000</v>
      </c>
      <c r="W1446">
        <f>[1]!s_west_minnetprofit($A1446,YEAR($B$1),$B$1,180)</f>
        <v>252000000</v>
      </c>
      <c r="X1446">
        <f>[1]!s_west_netprofit($A1446,YEAR($B$1)+1,$B$1,180)</f>
        <v>320000000</v>
      </c>
      <c r="Y1446">
        <f>[1]!s_west_eps($A1446,YEAR($B$1)+1,$B$1,180)</f>
        <v>0.40650001168250999</v>
      </c>
      <c r="Z1446">
        <f>[1]!s_west_instnum_np($A1446,YEAR($B$1)+1,$B$1,180)</f>
        <v>1</v>
      </c>
      <c r="AA1446">
        <f>[1]!s_west_stdnetprofit($A1446,YEAR($B$1)+1,$B$1,180)</f>
        <v>0</v>
      </c>
      <c r="AB1446">
        <f>[1]!s_west_mediannetprofit($A1446,YEAR($B$1)+1,$B$1,180)</f>
        <v>320000000</v>
      </c>
      <c r="AC1446">
        <f>[1]!s_west_maxnetprofit($A1446,YEAR($B$1)+1,$B$1,180)</f>
        <v>320000000</v>
      </c>
      <c r="AD1446">
        <f>[1]!s_west_minnetprofit($A1446,YEAR($B$1)+1,$B$1,180)</f>
        <v>320000000</v>
      </c>
      <c r="AE1446">
        <f>[1]!s_west_avgroe($A1446,YEAR($B$1),$B$1,180)</f>
        <v>4.8600001335143999</v>
      </c>
      <c r="AF1446">
        <f>IFERROR([1]!s_info_indexweight($A1446,$B$1,"000016.SH"),"")</f>
        <v>0</v>
      </c>
      <c r="AG1446">
        <f>IFERROR([1]!s_info_indexweight($A1446,$B$1,"000300.SH"),"")</f>
        <v>0</v>
      </c>
      <c r="AH1446">
        <f>IFERROR([1]!s_info_indexweight($A1446,$B$1,"000905.SH"),"")</f>
        <v>0</v>
      </c>
      <c r="AI1446">
        <f>IFERROR([1]!s_info_indexweight($A1446,$B$1,"000852.SH"),"")</f>
        <v>6.5000000000000002E-2</v>
      </c>
    </row>
    <row r="1447" spans="1:35">
      <c r="A1447" t="s">
        <v>1479</v>
      </c>
      <c r="B1447">
        <f>[1]!s_dq_close($A1447,$B$1,3)</f>
        <v>65.67</v>
      </c>
      <c r="C1447">
        <f>[1]!s_dq_volume($A1447,$B$1)</f>
        <v>20109632</v>
      </c>
      <c r="D1447">
        <f>[1]!s_dq_amount($A1447,$B$1)</f>
        <v>1345900410</v>
      </c>
      <c r="E1447">
        <f>[1]!s_dq_turn($A1447,$B$1)</f>
        <v>7.5874380228252196</v>
      </c>
      <c r="F1447">
        <f>[1]!S_VAL_MV($A1447,$B$1)</f>
        <v>31052714098.560001</v>
      </c>
      <c r="G1447">
        <f>[1]!s_val_ev($A1447,$B$1)</f>
        <v>31052714098.560001</v>
      </c>
      <c r="H1447">
        <f>[1]!s_val_ev1($A1447,$B$1)</f>
        <v>31678972295.950001</v>
      </c>
      <c r="I1447">
        <f>IFERROR([1]!s_mq_amount($A1447,$B$1),"")</f>
        <v>2923480354</v>
      </c>
      <c r="J1447">
        <f>[1]!s_val_pe_ttm($A1447,$B$1)</f>
        <v>106.836784362793</v>
      </c>
      <c r="K1447">
        <f>[1]!s_val_pb_lf($A1447,$B$1)</f>
        <v>15.331596374511699</v>
      </c>
      <c r="L1447">
        <f>[1]!s_val_dividendyield2($A1447,$B$1)</f>
        <v>0.26940316242398699</v>
      </c>
      <c r="M1447">
        <f>[1]!s_val_evtoebitda($A1447,$B$1)</f>
        <v>79.954657358418501</v>
      </c>
      <c r="N1447">
        <f>[1]!s_risk_betar24($A1447,$B$1)</f>
        <v>1.49170005321503</v>
      </c>
      <c r="O1447">
        <f>[1]!s_profitnotice_changeratio($A1447,$B$1)</f>
        <v>0</v>
      </c>
      <c r="P1447">
        <f>IFERROR([1]!i_pq_pctchange($A1447,TEXT(DATE(YEAR($B$1),1,1),"yyyy-mm-dd"),$B$1),"")</f>
        <v>-26.001117923907099</v>
      </c>
      <c r="Q1447">
        <f>[1]!s_west_netprofit($A1447,YEAR($B$1),$B$1,180)</f>
        <v>389717692</v>
      </c>
      <c r="R1447">
        <f>[1]!s_west_eps($A1447,YEAR($B$1),$B$1,180)</f>
        <v>0.82419997453689597</v>
      </c>
      <c r="S1447">
        <f>[1]!s_west_instnum_np($A1447,YEAR($B$1),$B$1,180)</f>
        <v>13</v>
      </c>
      <c r="T1447">
        <f>[1]!s_west_stdnetprofit($A1447,YEAR($B$1),$B$1,180)</f>
        <v>39135529</v>
      </c>
      <c r="U1447">
        <f>[1]!s_west_mediannetprofit($A1447,YEAR($B$1),$B$1,180)</f>
        <v>394000000</v>
      </c>
      <c r="V1447">
        <f>[1]!s_west_maxnetprofit($A1447,YEAR($B$1),$B$1,180)</f>
        <v>492000000</v>
      </c>
      <c r="W1447">
        <f>[1]!s_west_minnetprofit($A1447,YEAR($B$1),$B$1,180)</f>
        <v>325340000</v>
      </c>
      <c r="X1447">
        <f>[1]!s_west_netprofit($A1447,YEAR($B$1)+1,$B$1,180)</f>
        <v>553066923</v>
      </c>
      <c r="Y1447">
        <f>[1]!s_west_eps($A1447,YEAR($B$1)+1,$B$1,180)</f>
        <v>1.16960000991821</v>
      </c>
      <c r="Z1447">
        <f>[1]!s_west_instnum_np($A1447,YEAR($B$1)+1,$B$1,180)</f>
        <v>13</v>
      </c>
      <c r="AA1447">
        <f>[1]!s_west_stdnetprofit($A1447,YEAR($B$1)+1,$B$1,180)</f>
        <v>73554948</v>
      </c>
      <c r="AB1447">
        <f>[1]!s_west_mediannetprofit($A1447,YEAR($B$1)+1,$B$1,180)</f>
        <v>552000000</v>
      </c>
      <c r="AC1447">
        <f>[1]!s_west_maxnetprofit($A1447,YEAR($B$1)+1,$B$1,180)</f>
        <v>671000000</v>
      </c>
      <c r="AD1447">
        <f>[1]!s_west_minnetprofit($A1447,YEAR($B$1)+1,$B$1,180)</f>
        <v>388750000</v>
      </c>
      <c r="AE1447">
        <f>[1]!s_west_avgroe($A1447,YEAR($B$1),$B$1,180)</f>
        <v>18.3076992034912</v>
      </c>
      <c r="AF1447">
        <f>IFERROR([1]!s_info_indexweight($A1447,$B$1,"000016.SH"),"")</f>
        <v>0</v>
      </c>
      <c r="AG1447">
        <f>IFERROR([1]!s_info_indexweight($A1447,$B$1,"000300.SH"),"")</f>
        <v>0</v>
      </c>
      <c r="AH1447">
        <f>IFERROR([1]!s_info_indexweight($A1447,$B$1,"000905.SH"),"")</f>
        <v>0</v>
      </c>
      <c r="AI1447">
        <f>IFERROR([1]!s_info_indexweight($A1447,$B$1,"000852.SH"),"")</f>
        <v>0.20100000000000001</v>
      </c>
    </row>
    <row r="1448" spans="1:35">
      <c r="A1448" t="s">
        <v>1480</v>
      </c>
      <c r="B1448">
        <f>[1]!s_dq_close($A1448,$B$1,3)</f>
        <v>32.97</v>
      </c>
      <c r="C1448">
        <f>[1]!s_dq_volume($A1448,$B$1)</f>
        <v>20138527</v>
      </c>
      <c r="D1448">
        <f>[1]!s_dq_amount($A1448,$B$1)</f>
        <v>663410740</v>
      </c>
      <c r="E1448">
        <f>[1]!s_dq_turn($A1448,$B$1)</f>
        <v>3.19480141329189</v>
      </c>
      <c r="F1448">
        <f>[1]!S_VAL_MV($A1448,$B$1)</f>
        <v>24706010813.400002</v>
      </c>
      <c r="G1448">
        <f>[1]!s_val_ev($A1448,$B$1)</f>
        <v>22607857283.019001</v>
      </c>
      <c r="H1448">
        <f>[1]!s_val_ev1($A1448,$B$1)</f>
        <v>22644856471.459</v>
      </c>
      <c r="I1448">
        <f>IFERROR([1]!s_mq_amount($A1448,$B$1),"")</f>
        <v>1622145130</v>
      </c>
      <c r="J1448">
        <f>[1]!s_val_pe_ttm($A1448,$B$1)</f>
        <v>49.903247833252003</v>
      </c>
      <c r="K1448">
        <f>[1]!s_val_pb_lf($A1448,$B$1)</f>
        <v>2.8873100280761701</v>
      </c>
      <c r="L1448">
        <f>[1]!s_val_dividendyield2($A1448,$B$1)</f>
        <v>9.0609354757287E-2</v>
      </c>
      <c r="M1448">
        <f>[1]!s_val_evtoebitda($A1448,$B$1)</f>
        <v>51.0505558709038</v>
      </c>
      <c r="N1448">
        <f>[1]!s_risk_betar24($A1448,$B$1)</f>
        <v>2.0525999069213898</v>
      </c>
      <c r="O1448">
        <f>[1]!s_profitnotice_changeratio($A1448,$B$1)</f>
        <v>0</v>
      </c>
      <c r="P1448">
        <f>IFERROR([1]!i_pq_pctchange($A1448,TEXT(DATE(YEAR($B$1),1,1),"yyyy-mm-dd"),$B$1),"")</f>
        <v>-5.8269065981148103</v>
      </c>
      <c r="Q1448">
        <f>[1]!s_west_netprofit($A1448,YEAR($B$1),$B$1,180)</f>
        <v>463330000</v>
      </c>
      <c r="R1448">
        <f>[1]!s_west_eps($A1448,YEAR($B$1),$B$1,180)</f>
        <v>0.618300020694733</v>
      </c>
      <c r="S1448">
        <f>[1]!s_west_instnum_np($A1448,YEAR($B$1),$B$1,180)</f>
        <v>11</v>
      </c>
      <c r="T1448">
        <f>[1]!s_west_stdnetprofit($A1448,YEAR($B$1),$B$1,180)</f>
        <v>65250110</v>
      </c>
      <c r="U1448">
        <f>[1]!s_west_mediannetprofit($A1448,YEAR($B$1),$B$1,180)</f>
        <v>446640000</v>
      </c>
      <c r="V1448">
        <f>[1]!s_west_maxnetprofit($A1448,YEAR($B$1),$B$1,180)</f>
        <v>616000000</v>
      </c>
      <c r="W1448">
        <f>[1]!s_west_minnetprofit($A1448,YEAR($B$1),$B$1,180)</f>
        <v>367000000</v>
      </c>
      <c r="X1448">
        <f>[1]!s_west_netprofit($A1448,YEAR($B$1)+1,$B$1,180)</f>
        <v>577143636</v>
      </c>
      <c r="Y1448">
        <f>[1]!s_west_eps($A1448,YEAR($B$1)+1,$B$1,180)</f>
        <v>0.77020001411437999</v>
      </c>
      <c r="Z1448">
        <f>[1]!s_west_instnum_np($A1448,YEAR($B$1)+1,$B$1,180)</f>
        <v>11</v>
      </c>
      <c r="AA1448">
        <f>[1]!s_west_stdnetprofit($A1448,YEAR($B$1)+1,$B$1,180)</f>
        <v>113354899</v>
      </c>
      <c r="AB1448">
        <f>[1]!s_west_mediannetprofit($A1448,YEAR($B$1)+1,$B$1,180)</f>
        <v>600000000</v>
      </c>
      <c r="AC1448">
        <f>[1]!s_west_maxnetprofit($A1448,YEAR($B$1)+1,$B$1,180)</f>
        <v>770000000</v>
      </c>
      <c r="AD1448">
        <f>[1]!s_west_minnetprofit($A1448,YEAR($B$1)+1,$B$1,180)</f>
        <v>327000000</v>
      </c>
      <c r="AE1448">
        <f>[1]!s_west_avgroe($A1448,YEAR($B$1),$B$1,180)</f>
        <v>5.3572998046875</v>
      </c>
      <c r="AF1448">
        <f>IFERROR([1]!s_info_indexweight($A1448,$B$1,"000016.SH"),"")</f>
        <v>0</v>
      </c>
      <c r="AG1448">
        <f>IFERROR([1]!s_info_indexweight($A1448,$B$1,"000300.SH"),"")</f>
        <v>0</v>
      </c>
      <c r="AH1448">
        <f>IFERROR([1]!s_info_indexweight($A1448,$B$1,"000905.SH"),"")</f>
        <v>0</v>
      </c>
      <c r="AI1448">
        <f>IFERROR([1]!s_info_indexweight($A1448,$B$1,"000852.SH"),"")</f>
        <v>0.16700000000000001</v>
      </c>
    </row>
    <row r="1449" spans="1:35">
      <c r="A1449" t="s">
        <v>1481</v>
      </c>
      <c r="B1449">
        <f>[1]!s_dq_close($A1449,$B$1,3)</f>
        <v>5.47</v>
      </c>
      <c r="C1449">
        <f>[1]!s_dq_volume($A1449,$B$1)</f>
        <v>11171400</v>
      </c>
      <c r="D1449">
        <f>[1]!s_dq_amount($A1449,$B$1)</f>
        <v>61656461</v>
      </c>
      <c r="E1449">
        <f>[1]!s_dq_turn($A1449,$B$1)</f>
        <v>0.85339978764726698</v>
      </c>
      <c r="F1449">
        <f>[1]!S_VAL_MV($A1449,$B$1)</f>
        <v>7160484322.1800003</v>
      </c>
      <c r="G1449">
        <f>[1]!s_val_ev($A1449,$B$1)</f>
        <v>7160484322.1800003</v>
      </c>
      <c r="H1449">
        <f>[1]!s_val_ev1($A1449,$B$1)</f>
        <v>10169477823.92</v>
      </c>
      <c r="I1449">
        <f>IFERROR([1]!s_mq_amount($A1449,$B$1),"")</f>
        <v>142730765</v>
      </c>
      <c r="J1449">
        <f>[1]!s_val_pe_ttm($A1449,$B$1)</f>
        <v>15.4693689346313</v>
      </c>
      <c r="K1449">
        <f>[1]!s_val_pb_lf($A1449,$B$1)</f>
        <v>1.13437628746033</v>
      </c>
      <c r="L1449">
        <f>[1]!s_val_dividendyield2($A1449,$B$1)</f>
        <v>3.1809872029250501</v>
      </c>
      <c r="M1449">
        <f>[1]!s_val_evtoebitda($A1449,$B$1)</f>
        <v>9.5298723030808095</v>
      </c>
      <c r="N1449">
        <f>[1]!s_risk_betar24($A1449,$B$1)</f>
        <v>0.90679997205734297</v>
      </c>
      <c r="O1449">
        <f>[1]!s_profitnotice_changeratio($A1449,$B$1)</f>
        <v>0</v>
      </c>
      <c r="P1449">
        <f>IFERROR([1]!i_pq_pctchange($A1449,TEXT(DATE(YEAR($B$1),1,1),"yyyy-mm-dd"),$B$1),"")</f>
        <v>-10.327868852459</v>
      </c>
      <c r="Q1449">
        <f>[1]!s_west_netprofit($A1449,YEAR($B$1),$B$1,180)</f>
        <v>465245000</v>
      </c>
      <c r="R1449">
        <f>[1]!s_west_eps($A1449,YEAR($B$1),$B$1,180)</f>
        <v>0.35539999604225198</v>
      </c>
      <c r="S1449">
        <f>[1]!s_west_instnum_np($A1449,YEAR($B$1),$B$1,180)</f>
        <v>2</v>
      </c>
      <c r="T1449">
        <f>[1]!s_west_stdnetprofit($A1449,YEAR($B$1),$B$1,180)</f>
        <v>18038294</v>
      </c>
      <c r="U1449">
        <f>[1]!s_west_mediannetprofit($A1449,YEAR($B$1),$B$1,180)</f>
        <v>465245000</v>
      </c>
      <c r="V1449">
        <f>[1]!s_west_maxnetprofit($A1449,YEAR($B$1),$B$1,180)</f>
        <v>478000000</v>
      </c>
      <c r="W1449">
        <f>[1]!s_west_minnetprofit($A1449,YEAR($B$1),$B$1,180)</f>
        <v>452490000</v>
      </c>
      <c r="X1449">
        <f>[1]!s_west_netprofit($A1449,YEAR($B$1)+1,$B$1,180)</f>
        <v>550930000</v>
      </c>
      <c r="Y1449">
        <f>[1]!s_west_eps($A1449,YEAR($B$1)+1,$B$1,180)</f>
        <v>0.42089998722076399</v>
      </c>
      <c r="Z1449">
        <f>[1]!s_west_instnum_np($A1449,YEAR($B$1)+1,$B$1,180)</f>
        <v>2</v>
      </c>
      <c r="AA1449">
        <f>[1]!s_west_stdnetprofit($A1449,YEAR($B$1)+1,$B$1,180)</f>
        <v>11412703</v>
      </c>
      <c r="AB1449">
        <f>[1]!s_west_mediannetprofit($A1449,YEAR($B$1)+1,$B$1,180)</f>
        <v>550930000</v>
      </c>
      <c r="AC1449">
        <f>[1]!s_west_maxnetprofit($A1449,YEAR($B$1)+1,$B$1,180)</f>
        <v>559000000</v>
      </c>
      <c r="AD1449">
        <f>[1]!s_west_minnetprofit($A1449,YEAR($B$1)+1,$B$1,180)</f>
        <v>542860000</v>
      </c>
      <c r="AE1449">
        <f>[1]!s_west_avgroe($A1449,YEAR($B$1),$B$1,180)</f>
        <v>7.3449997901916504</v>
      </c>
      <c r="AF1449">
        <f>IFERROR([1]!s_info_indexweight($A1449,$B$1,"000016.SH"),"")</f>
        <v>0</v>
      </c>
      <c r="AG1449">
        <f>IFERROR([1]!s_info_indexweight($A1449,$B$1,"000300.SH"),"")</f>
        <v>0</v>
      </c>
      <c r="AH1449">
        <f>IFERROR([1]!s_info_indexweight($A1449,$B$1,"000905.SH"),"")</f>
        <v>0</v>
      </c>
      <c r="AI1449">
        <f>IFERROR([1]!s_info_indexweight($A1449,$B$1,"000852.SH"),"")</f>
        <v>4.4999999999999998E-2</v>
      </c>
    </row>
    <row r="1450" spans="1:35">
      <c r="A1450" t="s">
        <v>1482</v>
      </c>
      <c r="B1450">
        <f>[1]!s_dq_close($A1450,$B$1,3)</f>
        <v>232.76</v>
      </c>
      <c r="C1450">
        <f>[1]!s_dq_volume($A1450,$B$1)</f>
        <v>925657</v>
      </c>
      <c r="D1450">
        <f>[1]!s_dq_amount($A1450,$B$1)</f>
        <v>216633670</v>
      </c>
      <c r="E1450">
        <f>[1]!s_dq_turn($A1450,$B$1)</f>
        <v>0.60310160040577299</v>
      </c>
      <c r="F1450">
        <f>[1]!S_VAL_MV($A1450,$B$1)</f>
        <v>35724647915.879997</v>
      </c>
      <c r="G1450">
        <f>[1]!s_val_ev($A1450,$B$1)</f>
        <v>35724647915.879997</v>
      </c>
      <c r="H1450">
        <f>[1]!s_val_ev1($A1450,$B$1)</f>
        <v>35963409154.129997</v>
      </c>
      <c r="I1450">
        <f>IFERROR([1]!s_mq_amount($A1450,$B$1),"")</f>
        <v>783692783</v>
      </c>
      <c r="J1450">
        <f>[1]!s_val_pe_ttm($A1450,$B$1)</f>
        <v>21.228324890136701</v>
      </c>
      <c r="K1450">
        <f>[1]!s_val_pb_lf($A1450,$B$1)</f>
        <v>4.8542232513427699</v>
      </c>
      <c r="L1450">
        <f>[1]!s_val_dividendyield2($A1450,$B$1)</f>
        <v>1.8044337515036999</v>
      </c>
      <c r="M1450">
        <f>[1]!s_val_evtoebitda($A1450,$B$1)</f>
        <v>14.558712306975201</v>
      </c>
      <c r="N1450">
        <f>[1]!s_risk_betar24($A1450,$B$1)</f>
        <v>1.0650999546051001</v>
      </c>
      <c r="O1450">
        <f>[1]!s_profitnotice_changeratio($A1450,$B$1)</f>
        <v>0</v>
      </c>
      <c r="P1450">
        <f>IFERROR([1]!i_pq_pctchange($A1450,TEXT(DATE(YEAR($B$1),1,1),"yyyy-mm-dd"),$B$1),"")</f>
        <v>-15.0111108737806</v>
      </c>
      <c r="Q1450">
        <f>[1]!s_west_netprofit($A1450,YEAR($B$1),$B$1,180)</f>
        <v>2264859444</v>
      </c>
      <c r="R1450">
        <f>[1]!s_west_eps($A1450,YEAR($B$1),$B$1,180)</f>
        <v>14.756400108337401</v>
      </c>
      <c r="S1450">
        <f>[1]!s_west_instnum_np($A1450,YEAR($B$1),$B$1,180)</f>
        <v>18</v>
      </c>
      <c r="T1450">
        <f>[1]!s_west_stdnetprofit($A1450,YEAR($B$1),$B$1,180)</f>
        <v>101915168</v>
      </c>
      <c r="U1450">
        <f>[1]!s_west_mediannetprofit($A1450,YEAR($B$1),$B$1,180)</f>
        <v>2257500000</v>
      </c>
      <c r="V1450">
        <f>[1]!s_west_maxnetprofit($A1450,YEAR($B$1),$B$1,180)</f>
        <v>2487000000</v>
      </c>
      <c r="W1450">
        <f>[1]!s_west_minnetprofit($A1450,YEAR($B$1),$B$1,180)</f>
        <v>2077000000</v>
      </c>
      <c r="X1450">
        <f>[1]!s_west_netprofit($A1450,YEAR($B$1)+1,$B$1,180)</f>
        <v>2869634444</v>
      </c>
      <c r="Y1450">
        <f>[1]!s_west_eps($A1450,YEAR($B$1)+1,$B$1,180)</f>
        <v>18.696800231933601</v>
      </c>
      <c r="Z1450">
        <f>[1]!s_west_instnum_np($A1450,YEAR($B$1)+1,$B$1,180)</f>
        <v>18</v>
      </c>
      <c r="AA1450">
        <f>[1]!s_west_stdnetprofit($A1450,YEAR($B$1)+1,$B$1,180)</f>
        <v>164889555</v>
      </c>
      <c r="AB1450">
        <f>[1]!s_west_mediannetprofit($A1450,YEAR($B$1)+1,$B$1,180)</f>
        <v>2890500000</v>
      </c>
      <c r="AC1450">
        <f>[1]!s_west_maxnetprofit($A1450,YEAR($B$1)+1,$B$1,180)</f>
        <v>3120000000</v>
      </c>
      <c r="AD1450">
        <f>[1]!s_west_minnetprofit($A1450,YEAR($B$1)+1,$B$1,180)</f>
        <v>2450000000</v>
      </c>
      <c r="AE1450">
        <f>[1]!s_west_avgroe($A1450,YEAR($B$1),$B$1,180)</f>
        <v>25.2299995422363</v>
      </c>
      <c r="AF1450">
        <f>IFERROR([1]!s_info_indexweight($A1450,$B$1,"000016.SH"),"")</f>
        <v>0</v>
      </c>
      <c r="AG1450">
        <f>IFERROR([1]!s_info_indexweight($A1450,$B$1,"000300.SH"),"")</f>
        <v>0</v>
      </c>
      <c r="AH1450">
        <f>IFERROR([1]!s_info_indexweight($A1450,$B$1,"000905.SH"),"")</f>
        <v>0.22700000000000001</v>
      </c>
      <c r="AI1450">
        <f>IFERROR([1]!s_info_indexweight($A1450,$B$1,"000852.SH"),"")</f>
        <v>0</v>
      </c>
    </row>
    <row r="1451" spans="1:35">
      <c r="A1451" t="s">
        <v>1483</v>
      </c>
      <c r="B1451">
        <f>[1]!s_dq_close($A1451,$B$1,3)</f>
        <v>42.09</v>
      </c>
      <c r="C1451">
        <f>[1]!s_dq_volume($A1451,$B$1)</f>
        <v>6779300</v>
      </c>
      <c r="D1451">
        <f>[1]!s_dq_amount($A1451,$B$1)</f>
        <v>283519042</v>
      </c>
      <c r="E1451">
        <f>[1]!s_dq_turn($A1451,$B$1)</f>
        <v>0.53792118362598895</v>
      </c>
      <c r="F1451">
        <f>[1]!S_VAL_MV($A1451,$B$1)</f>
        <v>53045082752.940002</v>
      </c>
      <c r="G1451">
        <f>[1]!s_val_ev($A1451,$B$1)</f>
        <v>53045082752.940002</v>
      </c>
      <c r="H1451">
        <f>[1]!s_val_ev1($A1451,$B$1)</f>
        <v>53955082752.940002</v>
      </c>
      <c r="I1451">
        <f>IFERROR([1]!s_mq_amount($A1451,$B$1),"")</f>
        <v>658905700</v>
      </c>
      <c r="J1451">
        <f>[1]!s_val_pe_ttm($A1451,$B$1)</f>
        <v>37.212249755859403</v>
      </c>
      <c r="K1451">
        <f>[1]!s_val_pb_lf($A1451,$B$1)</f>
        <v>5.3522872924804696</v>
      </c>
      <c r="L1451">
        <f>[1]!s_val_dividendyield2($A1451,$B$1)</f>
        <v>4.4191019244476104</v>
      </c>
      <c r="M1451">
        <f>[1]!s_val_evtoebitda($A1451,$B$1)</f>
        <v>30.8249062034647</v>
      </c>
      <c r="N1451">
        <f>[1]!s_risk_betar24($A1451,$B$1)</f>
        <v>1.2216999530792201</v>
      </c>
      <c r="O1451">
        <f>[1]!s_profitnotice_changeratio($A1451,$B$1)</f>
        <v>0</v>
      </c>
      <c r="P1451">
        <f>IFERROR([1]!i_pq_pctchange($A1451,TEXT(DATE(YEAR($B$1),1,1),"yyyy-mm-dd"),$B$1),"")</f>
        <v>46.4</v>
      </c>
      <c r="Q1451">
        <f>[1]!s_west_netprofit($A1451,YEAR($B$1),$B$1,180)</f>
        <v>1426000000</v>
      </c>
      <c r="R1451">
        <f>[1]!s_west_eps($A1451,YEAR($B$1),$B$1,180)</f>
        <v>1.1315000057220499</v>
      </c>
      <c r="S1451">
        <f>[1]!s_west_instnum_np($A1451,YEAR($B$1),$B$1,180)</f>
        <v>1</v>
      </c>
      <c r="T1451">
        <f>[1]!s_west_stdnetprofit($A1451,YEAR($B$1),$B$1,180)</f>
        <v>0</v>
      </c>
      <c r="U1451">
        <f>[1]!s_west_mediannetprofit($A1451,YEAR($B$1),$B$1,180)</f>
        <v>1426000000</v>
      </c>
      <c r="V1451">
        <f>[1]!s_west_maxnetprofit($A1451,YEAR($B$1),$B$1,180)</f>
        <v>1426000000</v>
      </c>
      <c r="W1451">
        <f>[1]!s_west_minnetprofit($A1451,YEAR($B$1),$B$1,180)</f>
        <v>1426000000</v>
      </c>
      <c r="X1451">
        <f>[1]!s_west_netprofit($A1451,YEAR($B$1)+1,$B$1,180)</f>
        <v>1579000000</v>
      </c>
      <c r="Y1451">
        <f>[1]!s_west_eps($A1451,YEAR($B$1)+1,$B$1,180)</f>
        <v>1.2529000043869001</v>
      </c>
      <c r="Z1451">
        <f>[1]!s_west_instnum_np($A1451,YEAR($B$1)+1,$B$1,180)</f>
        <v>1</v>
      </c>
      <c r="AA1451">
        <f>[1]!s_west_stdnetprofit($A1451,YEAR($B$1)+1,$B$1,180)</f>
        <v>0</v>
      </c>
      <c r="AB1451">
        <f>[1]!s_west_mediannetprofit($A1451,YEAR($B$1)+1,$B$1,180)</f>
        <v>1579000000</v>
      </c>
      <c r="AC1451">
        <f>[1]!s_west_maxnetprofit($A1451,YEAR($B$1)+1,$B$1,180)</f>
        <v>1579000000</v>
      </c>
      <c r="AD1451">
        <f>[1]!s_west_minnetprofit($A1451,YEAR($B$1)+1,$B$1,180)</f>
        <v>1579000000</v>
      </c>
      <c r="AE1451">
        <f>[1]!s_west_avgroe($A1451,YEAR($B$1),$B$1,180)</f>
        <v>15.180000305175801</v>
      </c>
      <c r="AF1451">
        <f>IFERROR([1]!s_info_indexweight($A1451,$B$1,"000016.SH"),"")</f>
        <v>0</v>
      </c>
      <c r="AG1451">
        <f>IFERROR([1]!s_info_indexweight($A1451,$B$1,"000300.SH"),"")</f>
        <v>0</v>
      </c>
      <c r="AH1451">
        <f>IFERROR([1]!s_info_indexweight($A1451,$B$1,"000905.SH"),"")</f>
        <v>0.20399999999999999</v>
      </c>
      <c r="AI1451">
        <f>IFERROR([1]!s_info_indexweight($A1451,$B$1,"000852.SH"),"")</f>
        <v>0</v>
      </c>
    </row>
    <row r="1452" spans="1:35">
      <c r="A1452" t="s">
        <v>1484</v>
      </c>
      <c r="B1452">
        <f>[1]!s_dq_close($A1452,$B$1,3)</f>
        <v>55.64</v>
      </c>
      <c r="C1452">
        <f>[1]!s_dq_volume($A1452,$B$1)</f>
        <v>8360300</v>
      </c>
      <c r="D1452">
        <f>[1]!s_dq_amount($A1452,$B$1)</f>
        <v>467995699</v>
      </c>
      <c r="E1452">
        <f>[1]!s_dq_turn($A1452,$B$1)</f>
        <v>1.79449176692144</v>
      </c>
      <c r="F1452">
        <f>[1]!S_VAL_MV($A1452,$B$1)</f>
        <v>25921940717.400002</v>
      </c>
      <c r="G1452">
        <f>[1]!s_val_ev($A1452,$B$1)</f>
        <v>25921940717.400002</v>
      </c>
      <c r="H1452">
        <f>[1]!s_val_ev1($A1452,$B$1)</f>
        <v>26250247107.720001</v>
      </c>
      <c r="I1452">
        <f>IFERROR([1]!s_mq_amount($A1452,$B$1),"")</f>
        <v>1246799037</v>
      </c>
      <c r="J1452">
        <f>[1]!s_val_pe_ttm($A1452,$B$1)</f>
        <v>34.155429840087898</v>
      </c>
      <c r="K1452">
        <f>[1]!s_val_pb_lf($A1452,$B$1)</f>
        <v>2.8187050819396999</v>
      </c>
      <c r="L1452">
        <f>[1]!s_val_dividendyield2($A1452,$B$1)</f>
        <v>0.96741777538079698</v>
      </c>
      <c r="M1452">
        <f>[1]!s_val_evtoebitda($A1452,$B$1)</f>
        <v>21.679927081045701</v>
      </c>
      <c r="N1452">
        <f>[1]!s_risk_betar24($A1452,$B$1)</f>
        <v>0.598299980163574</v>
      </c>
      <c r="O1452">
        <f>[1]!s_profitnotice_changeratio($A1452,$B$1)</f>
        <v>0</v>
      </c>
      <c r="P1452">
        <f>IFERROR([1]!i_pq_pctchange($A1452,TEXT(DATE(YEAR($B$1),1,1),"yyyy-mm-dd"),$B$1),"")</f>
        <v>-29.144371417530401</v>
      </c>
      <c r="Q1452">
        <f>[1]!s_west_netprofit($A1452,YEAR($B$1),$B$1,180)</f>
        <v>886005000</v>
      </c>
      <c r="R1452">
        <f>[1]!s_west_eps($A1452,YEAR($B$1),$B$1,180)</f>
        <v>1.90129995346069</v>
      </c>
      <c r="S1452">
        <f>[1]!s_west_instnum_np($A1452,YEAR($B$1),$B$1,180)</f>
        <v>2</v>
      </c>
      <c r="T1452">
        <f>[1]!s_west_stdnetprofit($A1452,YEAR($B$1),$B$1,180)</f>
        <v>60804112</v>
      </c>
      <c r="U1452">
        <f>[1]!s_west_mediannetprofit($A1452,YEAR($B$1),$B$1,180)</f>
        <v>886005000</v>
      </c>
      <c r="V1452">
        <f>[1]!s_west_maxnetprofit($A1452,YEAR($B$1),$B$1,180)</f>
        <v>929000000</v>
      </c>
      <c r="W1452">
        <f>[1]!s_west_minnetprofit($A1452,YEAR($B$1),$B$1,180)</f>
        <v>843010000</v>
      </c>
      <c r="X1452">
        <f>[1]!s_west_netprofit($A1452,YEAR($B$1)+1,$B$1,180)</f>
        <v>1091475000</v>
      </c>
      <c r="Y1452">
        <f>[1]!s_west_eps($A1452,YEAR($B$1)+1,$B$1,180)</f>
        <v>2.3422000408172599</v>
      </c>
      <c r="Z1452">
        <f>[1]!s_west_instnum_np($A1452,YEAR($B$1)+1,$B$1,180)</f>
        <v>2</v>
      </c>
      <c r="AA1452">
        <f>[1]!s_west_stdnetprofit($A1452,YEAR($B$1)+1,$B$1,180)</f>
        <v>77109994</v>
      </c>
      <c r="AB1452">
        <f>[1]!s_west_mediannetprofit($A1452,YEAR($B$1)+1,$B$1,180)</f>
        <v>1091475000</v>
      </c>
      <c r="AC1452">
        <f>[1]!s_west_maxnetprofit($A1452,YEAR($B$1)+1,$B$1,180)</f>
        <v>1146000000</v>
      </c>
      <c r="AD1452">
        <f>[1]!s_west_minnetprofit($A1452,YEAR($B$1)+1,$B$1,180)</f>
        <v>1036950000</v>
      </c>
      <c r="AE1452">
        <f>[1]!s_west_avgroe($A1452,YEAR($B$1),$B$1,180)</f>
        <v>9.1000003814697301</v>
      </c>
      <c r="AF1452">
        <f>IFERROR([1]!s_info_indexweight($A1452,$B$1,"000016.SH"),"")</f>
        <v>0</v>
      </c>
      <c r="AG1452">
        <f>IFERROR([1]!s_info_indexweight($A1452,$B$1,"000300.SH"),"")</f>
        <v>0</v>
      </c>
      <c r="AH1452">
        <f>IFERROR([1]!s_info_indexweight($A1452,$B$1,"000905.SH"),"")</f>
        <v>0.161</v>
      </c>
      <c r="AI1452">
        <f>IFERROR([1]!s_info_indexweight($A1452,$B$1,"000852.SH"),"")</f>
        <v>0</v>
      </c>
    </row>
    <row r="1453" spans="1:35">
      <c r="A1453" t="s">
        <v>1485</v>
      </c>
      <c r="B1453">
        <f>[1]!s_dq_close($A1453,$B$1,3)</f>
        <v>11.32</v>
      </c>
      <c r="C1453">
        <f>[1]!s_dq_volume($A1453,$B$1)</f>
        <v>10964847</v>
      </c>
      <c r="D1453">
        <f>[1]!s_dq_amount($A1453,$B$1)</f>
        <v>124355653</v>
      </c>
      <c r="E1453">
        <f>[1]!s_dq_turn($A1453,$B$1)</f>
        <v>2.65096101494313</v>
      </c>
      <c r="F1453">
        <f>[1]!S_VAL_MV($A1453,$B$1)</f>
        <v>15544765896.200001</v>
      </c>
      <c r="G1453">
        <f>[1]!s_val_ev($A1453,$B$1)</f>
        <v>15544765896.200001</v>
      </c>
      <c r="H1453">
        <f>[1]!s_val_ev1($A1453,$B$1)</f>
        <v>16518097739.65</v>
      </c>
      <c r="I1453">
        <f>IFERROR([1]!s_mq_amount($A1453,$B$1),"")</f>
        <v>296433144</v>
      </c>
      <c r="J1453">
        <f>[1]!s_val_pe_ttm($A1453,$B$1)</f>
        <v>25.5772514343262</v>
      </c>
      <c r="K1453">
        <f>[1]!s_val_pb_lf($A1453,$B$1)</f>
        <v>3.38310670852661</v>
      </c>
      <c r="L1453">
        <f>[1]!s_val_dividendyield2($A1453,$B$1)</f>
        <v>0.59690320471588598</v>
      </c>
      <c r="M1453">
        <f>[1]!s_val_evtoebitda($A1453,$B$1)</f>
        <v>12.7100158519722</v>
      </c>
      <c r="N1453">
        <f>[1]!s_risk_betar24($A1453,$B$1)</f>
        <v>1.07669997215271</v>
      </c>
      <c r="O1453">
        <f>[1]!s_profitnotice_changeratio($A1453,$B$1)</f>
        <v>0</v>
      </c>
      <c r="P1453">
        <f>IFERROR([1]!i_pq_pctchange($A1453,TEXT(DATE(YEAR($B$1),1,1),"yyyy-mm-dd"),$B$1),"")</f>
        <v>39.998393882581802</v>
      </c>
      <c r="Q1453">
        <f>[1]!s_west_netprofit($A1453,YEAR($B$1),$B$1,180)</f>
        <v>938857143</v>
      </c>
      <c r="R1453">
        <f>[1]!s_west_eps($A1453,YEAR($B$1),$B$1,180)</f>
        <v>0.68370002508163497</v>
      </c>
      <c r="S1453">
        <f>[1]!s_west_instnum_np($A1453,YEAR($B$1),$B$1,180)</f>
        <v>7</v>
      </c>
      <c r="T1453">
        <f>[1]!s_west_stdnetprofit($A1453,YEAR($B$1),$B$1,180)</f>
        <v>121422717</v>
      </c>
      <c r="U1453">
        <f>[1]!s_west_mediannetprofit($A1453,YEAR($B$1),$B$1,180)</f>
        <v>902000000</v>
      </c>
      <c r="V1453">
        <f>[1]!s_west_maxnetprofit($A1453,YEAR($B$1),$B$1,180)</f>
        <v>1211000000</v>
      </c>
      <c r="W1453">
        <f>[1]!s_west_minnetprofit($A1453,YEAR($B$1),$B$1,180)</f>
        <v>860000000</v>
      </c>
      <c r="X1453">
        <f>[1]!s_west_netprofit($A1453,YEAR($B$1)+1,$B$1,180)</f>
        <v>1213142857</v>
      </c>
      <c r="Y1453">
        <f>[1]!s_west_eps($A1453,YEAR($B$1)+1,$B$1,180)</f>
        <v>0.88340002298355103</v>
      </c>
      <c r="Z1453">
        <f>[1]!s_west_instnum_np($A1453,YEAR($B$1)+1,$B$1,180)</f>
        <v>7</v>
      </c>
      <c r="AA1453">
        <f>[1]!s_west_stdnetprofit($A1453,YEAR($B$1)+1,$B$1,180)</f>
        <v>104069574</v>
      </c>
      <c r="AB1453">
        <f>[1]!s_west_mediannetprofit($A1453,YEAR($B$1)+1,$B$1,180)</f>
        <v>1175000000</v>
      </c>
      <c r="AC1453">
        <f>[1]!s_west_maxnetprofit($A1453,YEAR($B$1)+1,$B$1,180)</f>
        <v>1417000000</v>
      </c>
      <c r="AD1453">
        <f>[1]!s_west_minnetprofit($A1453,YEAR($B$1)+1,$B$1,180)</f>
        <v>1122000000</v>
      </c>
      <c r="AE1453">
        <f>[1]!s_west_avgroe($A1453,YEAR($B$1),$B$1,180)</f>
        <v>17.677099227905298</v>
      </c>
      <c r="AF1453">
        <f>IFERROR([1]!s_info_indexweight($A1453,$B$1,"000016.SH"),"")</f>
        <v>0</v>
      </c>
      <c r="AG1453">
        <f>IFERROR([1]!s_info_indexweight($A1453,$B$1,"000300.SH"),"")</f>
        <v>0</v>
      </c>
      <c r="AH1453">
        <f>IFERROR([1]!s_info_indexweight($A1453,$B$1,"000905.SH"),"")</f>
        <v>0</v>
      </c>
      <c r="AI1453">
        <f>IFERROR([1]!s_info_indexweight($A1453,$B$1,"000852.SH"),"")</f>
        <v>5.1999999999999998E-2</v>
      </c>
    </row>
    <row r="1454" spans="1:35">
      <c r="A1454" t="s">
        <v>1486</v>
      </c>
      <c r="B1454">
        <f>[1]!s_dq_close($A1454,$B$1,3)</f>
        <v>7.83</v>
      </c>
      <c r="C1454">
        <f>[1]!s_dq_volume($A1454,$B$1)</f>
        <v>12868706</v>
      </c>
      <c r="D1454">
        <f>[1]!s_dq_amount($A1454,$B$1)</f>
        <v>100595670</v>
      </c>
      <c r="E1454">
        <f>[1]!s_dq_turn($A1454,$B$1)</f>
        <v>0.98513257295978196</v>
      </c>
      <c r="F1454">
        <f>[1]!S_VAL_MV($A1454,$B$1)</f>
        <v>10228264778.34</v>
      </c>
      <c r="G1454">
        <f>[1]!s_val_ev($A1454,$B$1)</f>
        <v>10228264778.34</v>
      </c>
      <c r="H1454">
        <f>[1]!s_val_ev1($A1454,$B$1)</f>
        <v>13699387239.969999</v>
      </c>
      <c r="I1454">
        <f>IFERROR([1]!s_mq_amount($A1454,$B$1),"")</f>
        <v>204411459</v>
      </c>
      <c r="J1454">
        <f>[1]!s_val_pe_ttm($A1454,$B$1)</f>
        <v>-16.901828765869102</v>
      </c>
      <c r="K1454">
        <f>[1]!s_val_pb_lf($A1454,$B$1)</f>
        <v>3.8464720249175999</v>
      </c>
      <c r="L1454">
        <f>[1]!s_val_dividendyield2($A1454,$B$1)</f>
        <v>0</v>
      </c>
      <c r="M1454">
        <f>[1]!s_val_evtoebitda($A1454,$B$1)</f>
        <v>-36.895401210813503</v>
      </c>
      <c r="N1454">
        <f>[1]!s_risk_betar24($A1454,$B$1)</f>
        <v>0.72729998826980602</v>
      </c>
      <c r="O1454">
        <f>[1]!s_profitnotice_changeratio($A1454,$B$1)</f>
        <v>0</v>
      </c>
      <c r="P1454">
        <f>IFERROR([1]!i_pq_pctchange($A1454,TEXT(DATE(YEAR($B$1),1,1),"yyyy-mm-dd"),$B$1),"")</f>
        <v>-26.547842401500901</v>
      </c>
      <c r="Q1454">
        <f>[1]!s_west_netprofit($A1454,YEAR($B$1),$B$1,180)</f>
        <v>0</v>
      </c>
      <c r="R1454">
        <f>[1]!s_west_eps($A1454,YEAR($B$1),$B$1,180)</f>
        <v>0</v>
      </c>
      <c r="S1454">
        <f>[1]!s_west_instnum_np($A1454,YEAR($B$1),$B$1,180)</f>
        <v>0</v>
      </c>
      <c r="T1454">
        <f>[1]!s_west_stdnetprofit($A1454,YEAR($B$1),$B$1,180)</f>
        <v>0</v>
      </c>
      <c r="U1454">
        <f>[1]!s_west_mediannetprofit($A1454,YEAR($B$1),$B$1,180)</f>
        <v>0</v>
      </c>
      <c r="V1454">
        <f>[1]!s_west_maxnetprofit($A1454,YEAR($B$1),$B$1,180)</f>
        <v>0</v>
      </c>
      <c r="W1454">
        <f>[1]!s_west_minnetprofit($A1454,YEAR($B$1),$B$1,180)</f>
        <v>0</v>
      </c>
      <c r="X1454">
        <f>[1]!s_west_netprofit($A1454,YEAR($B$1)+1,$B$1,180)</f>
        <v>0</v>
      </c>
      <c r="Y1454">
        <f>[1]!s_west_eps($A1454,YEAR($B$1)+1,$B$1,180)</f>
        <v>0</v>
      </c>
      <c r="Z1454">
        <f>[1]!s_west_instnum_np($A1454,YEAR($B$1)+1,$B$1,180)</f>
        <v>0</v>
      </c>
      <c r="AA1454">
        <f>[1]!s_west_stdnetprofit($A1454,YEAR($B$1)+1,$B$1,180)</f>
        <v>0</v>
      </c>
      <c r="AB1454">
        <f>[1]!s_west_mediannetprofit($A1454,YEAR($B$1)+1,$B$1,180)</f>
        <v>0</v>
      </c>
      <c r="AC1454">
        <f>[1]!s_west_maxnetprofit($A1454,YEAR($B$1)+1,$B$1,180)</f>
        <v>0</v>
      </c>
      <c r="AD1454">
        <f>[1]!s_west_minnetprofit($A1454,YEAR($B$1)+1,$B$1,180)</f>
        <v>0</v>
      </c>
      <c r="AE1454">
        <f>[1]!s_west_avgroe($A1454,YEAR($B$1),$B$1,180)</f>
        <v>0</v>
      </c>
      <c r="AF1454">
        <f>IFERROR([1]!s_info_indexweight($A1454,$B$1,"000016.SH"),"")</f>
        <v>0</v>
      </c>
      <c r="AG1454">
        <f>IFERROR([1]!s_info_indexweight($A1454,$B$1,"000300.SH"),"")</f>
        <v>0</v>
      </c>
      <c r="AH1454">
        <f>IFERROR([1]!s_info_indexweight($A1454,$B$1,"000905.SH"),"")</f>
        <v>0</v>
      </c>
      <c r="AI1454">
        <f>IFERROR([1]!s_info_indexweight($A1454,$B$1,"000852.SH"),"")</f>
        <v>5.5E-2</v>
      </c>
    </row>
    <row r="1455" spans="1:35">
      <c r="A1455" t="s">
        <v>1487</v>
      </c>
      <c r="B1455">
        <f>[1]!s_dq_close($A1455,$B$1,3)</f>
        <v>54.2</v>
      </c>
      <c r="C1455">
        <f>[1]!s_dq_volume($A1455,$B$1)</f>
        <v>12277099</v>
      </c>
      <c r="D1455">
        <f>[1]!s_dq_amount($A1455,$B$1)</f>
        <v>665705210</v>
      </c>
      <c r="E1455">
        <f>[1]!s_dq_turn($A1455,$B$1)</f>
        <v>3.0247355194757199</v>
      </c>
      <c r="F1455">
        <f>[1]!S_VAL_MV($A1455,$B$1)</f>
        <v>22023899000</v>
      </c>
      <c r="G1455">
        <f>[1]!s_val_ev($A1455,$B$1)</f>
        <v>22023899000</v>
      </c>
      <c r="H1455">
        <f>[1]!s_val_ev1($A1455,$B$1)</f>
        <v>22431315197.369999</v>
      </c>
      <c r="I1455">
        <f>IFERROR([1]!s_mq_amount($A1455,$B$1),"")</f>
        <v>869699206</v>
      </c>
      <c r="J1455">
        <f>[1]!s_val_pe_ttm($A1455,$B$1)</f>
        <v>154.25865173339801</v>
      </c>
      <c r="K1455">
        <f>[1]!s_val_pb_lf($A1455,$B$1)</f>
        <v>8.5487871170043892</v>
      </c>
      <c r="L1455">
        <f>[1]!s_val_dividendyield2($A1455,$B$1)</f>
        <v>0</v>
      </c>
      <c r="M1455">
        <f>[1]!s_val_evtoebitda($A1455,$B$1)</f>
        <v>92.750453061895996</v>
      </c>
      <c r="N1455">
        <f>[1]!s_risk_betar24($A1455,$B$1)</f>
        <v>1.4179999828338601</v>
      </c>
      <c r="O1455">
        <f>[1]!s_profitnotice_changeratio($A1455,$B$1)</f>
        <v>0</v>
      </c>
      <c r="P1455">
        <f>IFERROR([1]!i_pq_pctchange($A1455,TEXT(DATE(YEAR($B$1),1,1),"yyyy-mm-dd"),$B$1),"")</f>
        <v>-1.6869218211500101</v>
      </c>
      <c r="Q1455">
        <f>[1]!s_west_netprofit($A1455,YEAR($B$1),$B$1,180)</f>
        <v>261450000</v>
      </c>
      <c r="R1455">
        <f>[1]!s_west_eps($A1455,YEAR($B$1),$B$1,180)</f>
        <v>0.64340001344680797</v>
      </c>
      <c r="S1455">
        <f>[1]!s_west_instnum_np($A1455,YEAR($B$1),$B$1,180)</f>
        <v>10</v>
      </c>
      <c r="T1455">
        <f>[1]!s_west_stdnetprofit($A1455,YEAR($B$1),$B$1,180)</f>
        <v>75291763</v>
      </c>
      <c r="U1455">
        <f>[1]!s_west_mediannetprofit($A1455,YEAR($B$1),$B$1,180)</f>
        <v>243740000</v>
      </c>
      <c r="V1455">
        <f>[1]!s_west_maxnetprofit($A1455,YEAR($B$1),$B$1,180)</f>
        <v>412000000</v>
      </c>
      <c r="W1455">
        <f>[1]!s_west_minnetprofit($A1455,YEAR($B$1),$B$1,180)</f>
        <v>167020000</v>
      </c>
      <c r="X1455">
        <f>[1]!s_west_netprofit($A1455,YEAR($B$1)+1,$B$1,180)</f>
        <v>372804000</v>
      </c>
      <c r="Y1455">
        <f>[1]!s_west_eps($A1455,YEAR($B$1)+1,$B$1,180)</f>
        <v>0.917500019073486</v>
      </c>
      <c r="Z1455">
        <f>[1]!s_west_instnum_np($A1455,YEAR($B$1)+1,$B$1,180)</f>
        <v>10</v>
      </c>
      <c r="AA1455">
        <f>[1]!s_west_stdnetprofit($A1455,YEAR($B$1)+1,$B$1,180)</f>
        <v>112595792</v>
      </c>
      <c r="AB1455">
        <f>[1]!s_west_mediannetprofit($A1455,YEAR($B$1)+1,$B$1,180)</f>
        <v>336500000</v>
      </c>
      <c r="AC1455">
        <f>[1]!s_west_maxnetprofit($A1455,YEAR($B$1)+1,$B$1,180)</f>
        <v>559000000</v>
      </c>
      <c r="AD1455">
        <f>[1]!s_west_minnetprofit($A1455,YEAR($B$1)+1,$B$1,180)</f>
        <v>204280000</v>
      </c>
      <c r="AE1455">
        <f>[1]!s_west_avgroe($A1455,YEAR($B$1),$B$1,180)</f>
        <v>9.7390003204345703</v>
      </c>
      <c r="AF1455">
        <f>IFERROR([1]!s_info_indexweight($A1455,$B$1,"000016.SH"),"")</f>
        <v>0</v>
      </c>
      <c r="AG1455">
        <f>IFERROR([1]!s_info_indexweight($A1455,$B$1,"000300.SH"),"")</f>
        <v>0</v>
      </c>
      <c r="AH1455">
        <f>IFERROR([1]!s_info_indexweight($A1455,$B$1,"000905.SH"),"")</f>
        <v>0</v>
      </c>
      <c r="AI1455">
        <f>IFERROR([1]!s_info_indexweight($A1455,$B$1,"000852.SH"),"")</f>
        <v>6.3E-2</v>
      </c>
    </row>
    <row r="1456" spans="1:35">
      <c r="A1456" t="s">
        <v>1488</v>
      </c>
      <c r="B1456">
        <f>[1]!s_dq_close($A1456,$B$1,3)</f>
        <v>51.22</v>
      </c>
      <c r="C1456">
        <f>[1]!s_dq_volume($A1456,$B$1)</f>
        <v>28948417</v>
      </c>
      <c r="D1456">
        <f>[1]!s_dq_amount($A1456,$B$1)</f>
        <v>1493470325</v>
      </c>
      <c r="E1456">
        <f>[1]!s_dq_turn($A1456,$B$1)</f>
        <v>4.0532724333769004</v>
      </c>
      <c r="F1456">
        <f>[1]!S_VAL_MV($A1456,$B$1)</f>
        <v>36581254853</v>
      </c>
      <c r="G1456">
        <f>[1]!s_val_ev($A1456,$B$1)</f>
        <v>36581254853</v>
      </c>
      <c r="H1456">
        <f>[1]!s_val_ev1($A1456,$B$1)</f>
        <v>39435006855.440002</v>
      </c>
      <c r="I1456">
        <f>IFERROR([1]!s_mq_amount($A1456,$B$1),"")</f>
        <v>2691642608</v>
      </c>
      <c r="J1456">
        <f>[1]!s_val_pe_ttm($A1456,$B$1)</f>
        <v>45.423942565917997</v>
      </c>
      <c r="K1456">
        <f>[1]!s_val_pb_lf($A1456,$B$1)</f>
        <v>4.9393544197082502</v>
      </c>
      <c r="L1456">
        <f>[1]!s_val_dividendyield2($A1456,$B$1)</f>
        <v>0.41836336264295498</v>
      </c>
      <c r="M1456">
        <f>[1]!s_val_evtoebitda($A1456,$B$1)</f>
        <v>23.239799656056999</v>
      </c>
      <c r="N1456">
        <f>[1]!s_risk_betar24($A1456,$B$1)</f>
        <v>1.6356999874114999</v>
      </c>
      <c r="O1456">
        <f>[1]!s_profitnotice_changeratio($A1456,$B$1)</f>
        <v>0</v>
      </c>
      <c r="P1456">
        <f>IFERROR([1]!i_pq_pctchange($A1456,TEXT(DATE(YEAR($B$1),1,1),"yyyy-mm-dd"),$B$1),"")</f>
        <v>-2.5710114457109698</v>
      </c>
      <c r="Q1456">
        <f>[1]!s_west_netprofit($A1456,YEAR($B$1),$B$1,180)</f>
        <v>1160814737</v>
      </c>
      <c r="R1456">
        <f>[1]!s_west_eps($A1456,YEAR($B$1),$B$1,180)</f>
        <v>1.6253000497818</v>
      </c>
      <c r="S1456">
        <f>[1]!s_west_instnum_np($A1456,YEAR($B$1),$B$1,180)</f>
        <v>19</v>
      </c>
      <c r="T1456">
        <f>[1]!s_west_stdnetprofit($A1456,YEAR($B$1),$B$1,180)</f>
        <v>151347389</v>
      </c>
      <c r="U1456">
        <f>[1]!s_west_mediannetprofit($A1456,YEAR($B$1),$B$1,180)</f>
        <v>1180000000</v>
      </c>
      <c r="V1456">
        <f>[1]!s_west_maxnetprofit($A1456,YEAR($B$1),$B$1,180)</f>
        <v>1474000000</v>
      </c>
      <c r="W1456">
        <f>[1]!s_west_minnetprofit($A1456,YEAR($B$1),$B$1,180)</f>
        <v>899480000</v>
      </c>
      <c r="X1456">
        <f>[1]!s_west_netprofit($A1456,YEAR($B$1)+1,$B$1,180)</f>
        <v>1454598421</v>
      </c>
      <c r="Y1456">
        <f>[1]!s_west_eps($A1456,YEAR($B$1)+1,$B$1,180)</f>
        <v>2.03670001029968</v>
      </c>
      <c r="Z1456">
        <f>[1]!s_west_instnum_np($A1456,YEAR($B$1)+1,$B$1,180)</f>
        <v>19</v>
      </c>
      <c r="AA1456">
        <f>[1]!s_west_stdnetprofit($A1456,YEAR($B$1)+1,$B$1,180)</f>
        <v>211443200</v>
      </c>
      <c r="AB1456">
        <f>[1]!s_west_mediannetprofit($A1456,YEAR($B$1)+1,$B$1,180)</f>
        <v>1512000000</v>
      </c>
      <c r="AC1456">
        <f>[1]!s_west_maxnetprofit($A1456,YEAR($B$1)+1,$B$1,180)</f>
        <v>1812000000</v>
      </c>
      <c r="AD1456">
        <f>[1]!s_west_minnetprofit($A1456,YEAR($B$1)+1,$B$1,180)</f>
        <v>1004800000</v>
      </c>
      <c r="AE1456">
        <f>[1]!s_west_avgroe($A1456,YEAR($B$1),$B$1,180)</f>
        <v>14.167400360107401</v>
      </c>
      <c r="AF1456">
        <f>IFERROR([1]!s_info_indexweight($A1456,$B$1,"000016.SH"),"")</f>
        <v>0</v>
      </c>
      <c r="AG1456">
        <f>IFERROR([1]!s_info_indexweight($A1456,$B$1,"000300.SH"),"")</f>
        <v>0</v>
      </c>
      <c r="AH1456">
        <f>IFERROR([1]!s_info_indexweight($A1456,$B$1,"000905.SH"),"")</f>
        <v>0.247</v>
      </c>
      <c r="AI1456">
        <f>IFERROR([1]!s_info_indexweight($A1456,$B$1,"000852.SH"),"")</f>
        <v>0</v>
      </c>
    </row>
    <row r="1457" spans="1:35">
      <c r="A1457" t="s">
        <v>1489</v>
      </c>
      <c r="B1457">
        <f>[1]!s_dq_close($A1457,$B$1,3)</f>
        <v>23.45</v>
      </c>
      <c r="C1457">
        <f>[1]!s_dq_volume($A1457,$B$1)</f>
        <v>5604245</v>
      </c>
      <c r="D1457">
        <f>[1]!s_dq_amount($A1457,$B$1)</f>
        <v>132616657</v>
      </c>
      <c r="E1457">
        <f>[1]!s_dq_turn($A1457,$B$1)</f>
        <v>5.4233064670760402</v>
      </c>
      <c r="F1457">
        <f>[1]!S_VAL_MV($A1457,$B$1)</f>
        <v>9487713213.2999992</v>
      </c>
      <c r="G1457">
        <f>[1]!s_val_ev($A1457,$B$1)</f>
        <v>9487713213.2999992</v>
      </c>
      <c r="H1457">
        <f>[1]!s_val_ev1($A1457,$B$1)</f>
        <v>9488777988.3600006</v>
      </c>
      <c r="I1457">
        <f>IFERROR([1]!s_mq_amount($A1457,$B$1),"")</f>
        <v>276768586</v>
      </c>
      <c r="J1457">
        <f>[1]!s_val_pe_ttm($A1457,$B$1)</f>
        <v>29.379209518432599</v>
      </c>
      <c r="K1457">
        <f>[1]!s_val_pb_lf($A1457,$B$1)</f>
        <v>4.3754010200500497</v>
      </c>
      <c r="L1457">
        <f>[1]!s_val_dividendyield2($A1457,$B$1)</f>
        <v>1.96162046908316</v>
      </c>
      <c r="M1457">
        <f>[1]!s_val_evtoebitda($A1457,$B$1)</f>
        <v>24.988683624768001</v>
      </c>
      <c r="N1457">
        <f>[1]!s_risk_betar24($A1457,$B$1)</f>
        <v>1.0994999408721899</v>
      </c>
      <c r="O1457">
        <f>[1]!s_profitnotice_changeratio($A1457,$B$1)</f>
        <v>0</v>
      </c>
      <c r="P1457">
        <f>IFERROR([1]!i_pq_pctchange($A1457,TEXT(DATE(YEAR($B$1),1,1),"yyyy-mm-dd"),$B$1),"")</f>
        <v>-2.0498989704461601</v>
      </c>
      <c r="Q1457">
        <f>[1]!s_west_netprofit($A1457,YEAR($B$1),$B$1,180)</f>
        <v>377038182</v>
      </c>
      <c r="R1457">
        <f>[1]!s_west_eps($A1457,YEAR($B$1),$B$1,180)</f>
        <v>0.93159997463226296</v>
      </c>
      <c r="S1457">
        <f>[1]!s_west_instnum_np($A1457,YEAR($B$1),$B$1,180)</f>
        <v>22</v>
      </c>
      <c r="T1457">
        <f>[1]!s_west_stdnetprofit($A1457,YEAR($B$1),$B$1,180)</f>
        <v>6101014</v>
      </c>
      <c r="U1457">
        <f>[1]!s_west_mediannetprofit($A1457,YEAR($B$1),$B$1,180)</f>
        <v>377000000</v>
      </c>
      <c r="V1457">
        <f>[1]!s_west_maxnetprofit($A1457,YEAR($B$1),$B$1,180)</f>
        <v>394000000</v>
      </c>
      <c r="W1457">
        <f>[1]!s_west_minnetprofit($A1457,YEAR($B$1),$B$1,180)</f>
        <v>362000000</v>
      </c>
      <c r="X1457">
        <f>[1]!s_west_netprofit($A1457,YEAR($B$1)+1,$B$1,180)</f>
        <v>446769545</v>
      </c>
      <c r="Y1457">
        <f>[1]!s_west_eps($A1457,YEAR($B$1)+1,$B$1,180)</f>
        <v>1.1038000583648699</v>
      </c>
      <c r="Z1457">
        <f>[1]!s_west_instnum_np($A1457,YEAR($B$1)+1,$B$1,180)</f>
        <v>22</v>
      </c>
      <c r="AA1457">
        <f>[1]!s_west_stdnetprofit($A1457,YEAR($B$1)+1,$B$1,180)</f>
        <v>11651086</v>
      </c>
      <c r="AB1457">
        <f>[1]!s_west_mediannetprofit($A1457,YEAR($B$1)+1,$B$1,180)</f>
        <v>444035000</v>
      </c>
      <c r="AC1457">
        <f>[1]!s_west_maxnetprofit($A1457,YEAR($B$1)+1,$B$1,180)</f>
        <v>487000000</v>
      </c>
      <c r="AD1457">
        <f>[1]!s_west_minnetprofit($A1457,YEAR($B$1)+1,$B$1,180)</f>
        <v>432000000</v>
      </c>
      <c r="AE1457">
        <f>[1]!s_west_avgroe($A1457,YEAR($B$1),$B$1,180)</f>
        <v>15.468600273132299</v>
      </c>
      <c r="AF1457">
        <f>IFERROR([1]!s_info_indexweight($A1457,$B$1,"000016.SH"),"")</f>
        <v>0</v>
      </c>
      <c r="AG1457">
        <f>IFERROR([1]!s_info_indexweight($A1457,$B$1,"000300.SH"),"")</f>
        <v>0</v>
      </c>
      <c r="AH1457">
        <f>IFERROR([1]!s_info_indexweight($A1457,$B$1,"000905.SH"),"")</f>
        <v>0</v>
      </c>
      <c r="AI1457">
        <f>IFERROR([1]!s_info_indexweight($A1457,$B$1,"000852.SH"),"")</f>
        <v>2.9000000000000001E-2</v>
      </c>
    </row>
    <row r="1458" spans="1:35">
      <c r="A1458" t="s">
        <v>1490</v>
      </c>
      <c r="B1458">
        <f>[1]!s_dq_close($A1458,$B$1,3)</f>
        <v>34.979999999999997</v>
      </c>
      <c r="C1458">
        <f>[1]!s_dq_volume($A1458,$B$1)</f>
        <v>1152200</v>
      </c>
      <c r="D1458">
        <f>[1]!s_dq_amount($A1458,$B$1)</f>
        <v>39953782</v>
      </c>
      <c r="E1458">
        <f>[1]!s_dq_turn($A1458,$B$1)</f>
        <v>0.729116311979087</v>
      </c>
      <c r="F1458">
        <f>[1]!S_VAL_MV($A1458,$B$1)</f>
        <v>14026980000</v>
      </c>
      <c r="G1458">
        <f>[1]!s_val_ev($A1458,$B$1)</f>
        <v>14026980000</v>
      </c>
      <c r="H1458">
        <f>[1]!s_val_ev1($A1458,$B$1)</f>
        <v>14665167224.18</v>
      </c>
      <c r="I1458">
        <f>IFERROR([1]!s_mq_amount($A1458,$B$1),"")</f>
        <v>141904655</v>
      </c>
      <c r="J1458">
        <f>[1]!s_val_pe_ttm($A1458,$B$1)</f>
        <v>16.518297195434599</v>
      </c>
      <c r="K1458">
        <f>[1]!s_val_pb_lf($A1458,$B$1)</f>
        <v>2.5415854454040501</v>
      </c>
      <c r="L1458">
        <f>[1]!s_val_dividendyield2($A1458,$B$1)</f>
        <v>2.5157232704402501</v>
      </c>
      <c r="M1458">
        <f>[1]!s_val_evtoebitda($A1458,$B$1)</f>
        <v>10.133837741758899</v>
      </c>
      <c r="N1458">
        <f>[1]!s_risk_betar24($A1458,$B$1)</f>
        <v>0</v>
      </c>
      <c r="O1458">
        <f>[1]!s_profitnotice_changeratio($A1458,$B$1)</f>
        <v>0</v>
      </c>
      <c r="P1458">
        <f>IFERROR([1]!i_pq_pctchange($A1458,TEXT(DATE(YEAR($B$1),1,1),"yyyy-mm-dd"),$B$1),"")</f>
        <v>-11.015008903586899</v>
      </c>
      <c r="Q1458">
        <f>[1]!s_west_netprofit($A1458,YEAR($B$1),$B$1,180)</f>
        <v>929500000</v>
      </c>
      <c r="R1458">
        <f>[1]!s_west_eps($A1458,YEAR($B$1),$B$1,180)</f>
        <v>2.3180000782012899</v>
      </c>
      <c r="S1458">
        <f>[1]!s_west_instnum_np($A1458,YEAR($B$1),$B$1,180)</f>
        <v>2</v>
      </c>
      <c r="T1458">
        <f>[1]!s_west_stdnetprofit($A1458,YEAR($B$1),$B$1,180)</f>
        <v>12020815</v>
      </c>
      <c r="U1458">
        <f>[1]!s_west_mediannetprofit($A1458,YEAR($B$1),$B$1,180)</f>
        <v>929500000</v>
      </c>
      <c r="V1458">
        <f>[1]!s_west_maxnetprofit($A1458,YEAR($B$1),$B$1,180)</f>
        <v>938000000</v>
      </c>
      <c r="W1458">
        <f>[1]!s_west_minnetprofit($A1458,YEAR($B$1),$B$1,180)</f>
        <v>921000000</v>
      </c>
      <c r="X1458">
        <f>[1]!s_west_netprofit($A1458,YEAR($B$1)+1,$B$1,180)</f>
        <v>1047500000</v>
      </c>
      <c r="Y1458">
        <f>[1]!s_west_eps($A1458,YEAR($B$1)+1,$B$1,180)</f>
        <v>2.61220002174377</v>
      </c>
      <c r="Z1458">
        <f>[1]!s_west_instnum_np($A1458,YEAR($B$1)+1,$B$1,180)</f>
        <v>2</v>
      </c>
      <c r="AA1458">
        <f>[1]!s_west_stdnetprofit($A1458,YEAR($B$1)+1,$B$1,180)</f>
        <v>26162951</v>
      </c>
      <c r="AB1458">
        <f>[1]!s_west_mediannetprofit($A1458,YEAR($B$1)+1,$B$1,180)</f>
        <v>1047500000</v>
      </c>
      <c r="AC1458">
        <f>[1]!s_west_maxnetprofit($A1458,YEAR($B$1)+1,$B$1,180)</f>
        <v>1066000000</v>
      </c>
      <c r="AD1458">
        <f>[1]!s_west_minnetprofit($A1458,YEAR($B$1)+1,$B$1,180)</f>
        <v>1029000000</v>
      </c>
      <c r="AE1458">
        <f>[1]!s_west_avgroe($A1458,YEAR($B$1),$B$1,180)</f>
        <v>15.300000190734901</v>
      </c>
      <c r="AF1458">
        <f>IFERROR([1]!s_info_indexweight($A1458,$B$1,"000016.SH"),"")</f>
        <v>0</v>
      </c>
      <c r="AG1458">
        <f>IFERROR([1]!s_info_indexweight($A1458,$B$1,"000300.SH"),"")</f>
        <v>0</v>
      </c>
      <c r="AH1458">
        <f>IFERROR([1]!s_info_indexweight($A1458,$B$1,"000905.SH"),"")</f>
        <v>0</v>
      </c>
      <c r="AI1458">
        <f>IFERROR([1]!s_info_indexweight($A1458,$B$1,"000852.SH"),"")</f>
        <v>1.9E-2</v>
      </c>
    </row>
    <row r="1459" spans="1:35">
      <c r="A1459" t="s">
        <v>1491</v>
      </c>
      <c r="B1459">
        <f>[1]!s_dq_close($A1459,$B$1,3)</f>
        <v>41.73</v>
      </c>
      <c r="C1459">
        <f>[1]!s_dq_volume($A1459,$B$1)</f>
        <v>6147540</v>
      </c>
      <c r="D1459">
        <f>[1]!s_dq_amount($A1459,$B$1)</f>
        <v>257503007</v>
      </c>
      <c r="E1459">
        <f>[1]!s_dq_turn($A1459,$B$1)</f>
        <v>0.341403998405646</v>
      </c>
      <c r="F1459">
        <f>[1]!S_VAL_MV($A1459,$B$1)</f>
        <v>75444065020.740005</v>
      </c>
      <c r="G1459">
        <f>[1]!s_val_ev($A1459,$B$1)</f>
        <v>75444065020.740005</v>
      </c>
      <c r="H1459">
        <f>[1]!s_val_ev1($A1459,$B$1)</f>
        <v>76489923077.660004</v>
      </c>
      <c r="I1459">
        <f>IFERROR([1]!s_mq_amount($A1459,$B$1),"")</f>
        <v>731126537</v>
      </c>
      <c r="J1459">
        <f>[1]!s_val_pe_ttm($A1459,$B$1)</f>
        <v>18.161960601806602</v>
      </c>
      <c r="K1459">
        <f>[1]!s_val_pb_lf($A1459,$B$1)</f>
        <v>4.23455810546875</v>
      </c>
      <c r="L1459">
        <f>[1]!s_val_dividendyield2($A1459,$B$1)</f>
        <v>4.1105700759197799</v>
      </c>
      <c r="M1459">
        <f>[1]!s_val_evtoebitda($A1459,$B$1)</f>
        <v>13.993361573416699</v>
      </c>
      <c r="N1459">
        <f>[1]!s_risk_betar24($A1459,$B$1)</f>
        <v>1.0923000574111901</v>
      </c>
      <c r="O1459">
        <f>[1]!s_profitnotice_changeratio($A1459,$B$1)</f>
        <v>0</v>
      </c>
      <c r="P1459">
        <f>IFERROR([1]!i_pq_pctchange($A1459,TEXT(DATE(YEAR($B$1),1,1),"yyyy-mm-dd"),$B$1),"")</f>
        <v>2.2042615723732601</v>
      </c>
      <c r="Q1459">
        <f>[1]!s_west_netprofit($A1459,YEAR($B$1),$B$1,180)</f>
        <v>4287304733</v>
      </c>
      <c r="R1459">
        <f>[1]!s_west_eps($A1459,YEAR($B$1),$B$1,180)</f>
        <v>2.3714001178741499</v>
      </c>
      <c r="S1459">
        <f>[1]!s_west_instnum_np($A1459,YEAR($B$1),$B$1,180)</f>
        <v>24</v>
      </c>
      <c r="T1459">
        <f>[1]!s_west_stdnetprofit($A1459,YEAR($B$1),$B$1,180)</f>
        <v>78318947</v>
      </c>
      <c r="U1459">
        <f>[1]!s_west_mediannetprofit($A1459,YEAR($B$1),$B$1,180)</f>
        <v>4276000000</v>
      </c>
      <c r="V1459">
        <f>[1]!s_west_maxnetprofit($A1459,YEAR($B$1),$B$1,180)</f>
        <v>4484000000</v>
      </c>
      <c r="W1459">
        <f>[1]!s_west_minnetprofit($A1459,YEAR($B$1),$B$1,180)</f>
        <v>4124000000</v>
      </c>
      <c r="X1459">
        <f>[1]!s_west_netprofit($A1459,YEAR($B$1)+1,$B$1,180)</f>
        <v>4542659499</v>
      </c>
      <c r="Y1459">
        <f>[1]!s_west_eps($A1459,YEAR($B$1)+1,$B$1,180)</f>
        <v>2.5127000808715798</v>
      </c>
      <c r="Z1459">
        <f>[1]!s_west_instnum_np($A1459,YEAR($B$1)+1,$B$1,180)</f>
        <v>24</v>
      </c>
      <c r="AA1459">
        <f>[1]!s_west_stdnetprofit($A1459,YEAR($B$1)+1,$B$1,180)</f>
        <v>121827829</v>
      </c>
      <c r="AB1459">
        <f>[1]!s_west_mediannetprofit($A1459,YEAR($B$1)+1,$B$1,180)</f>
        <v>4514000000</v>
      </c>
      <c r="AC1459">
        <f>[1]!s_west_maxnetprofit($A1459,YEAR($B$1)+1,$B$1,180)</f>
        <v>4762000000</v>
      </c>
      <c r="AD1459">
        <f>[1]!s_west_minnetprofit($A1459,YEAR($B$1)+1,$B$1,180)</f>
        <v>4370000000</v>
      </c>
      <c r="AE1459">
        <f>[1]!s_west_avgroe($A1459,YEAR($B$1),$B$1,180)</f>
        <v>23.403600692748999</v>
      </c>
      <c r="AF1459">
        <f>IFERROR([1]!s_info_indexweight($A1459,$B$1,"000016.SH"),"")</f>
        <v>0</v>
      </c>
      <c r="AG1459">
        <f>IFERROR([1]!s_info_indexweight($A1459,$B$1,"000300.SH"),"")</f>
        <v>4.3499999999999997E-2</v>
      </c>
      <c r="AH1459">
        <f>IFERROR([1]!s_info_indexweight($A1459,$B$1,"000905.SH"),"")</f>
        <v>0</v>
      </c>
      <c r="AI1459">
        <f>IFERROR([1]!s_info_indexweight($A1459,$B$1,"000852.SH"),"")</f>
        <v>0</v>
      </c>
    </row>
    <row r="1460" spans="1:35">
      <c r="A1460" t="s">
        <v>1492</v>
      </c>
      <c r="B1460">
        <f>[1]!s_dq_close($A1460,$B$1,3)</f>
        <v>31.03</v>
      </c>
      <c r="C1460">
        <f>[1]!s_dq_volume($A1460,$B$1)</f>
        <v>4201800</v>
      </c>
      <c r="D1460">
        <f>[1]!s_dq_amount($A1460,$B$1)</f>
        <v>131677056</v>
      </c>
      <c r="E1460">
        <f>[1]!s_dq_turn($A1460,$B$1)</f>
        <v>1.98993969878409</v>
      </c>
      <c r="F1460">
        <f>[1]!S_VAL_MV($A1460,$B$1)</f>
        <v>6641215205.8100004</v>
      </c>
      <c r="G1460">
        <f>[1]!s_val_ev($A1460,$B$1)</f>
        <v>6641215205.8100004</v>
      </c>
      <c r="H1460">
        <f>[1]!s_val_ev1($A1460,$B$1)</f>
        <v>11496816215.389999</v>
      </c>
      <c r="I1460">
        <f>IFERROR([1]!s_mq_amount($A1460,$B$1),"")</f>
        <v>233421811</v>
      </c>
      <c r="J1460">
        <f>[1]!s_val_pe_ttm($A1460,$B$1)</f>
        <v>35.139217376708999</v>
      </c>
      <c r="K1460">
        <f>[1]!s_val_pb_lf($A1460,$B$1)</f>
        <v>2.0640604496002202</v>
      </c>
      <c r="L1460">
        <f>[1]!s_val_dividendyield2($A1460,$B$1)</f>
        <v>2.6644896282715398</v>
      </c>
      <c r="M1460">
        <f>[1]!s_val_evtoebitda($A1460,$B$1)</f>
        <v>13.956477248858301</v>
      </c>
      <c r="N1460">
        <f>[1]!s_risk_betar24($A1460,$B$1)</f>
        <v>1.8445999622345</v>
      </c>
      <c r="O1460">
        <f>[1]!s_profitnotice_changeratio($A1460,$B$1)</f>
        <v>0</v>
      </c>
      <c r="P1460">
        <f>IFERROR([1]!i_pq_pctchange($A1460,TEXT(DATE(YEAR($B$1),1,1),"yyyy-mm-dd"),$B$1),"")</f>
        <v>-16.112462827791301</v>
      </c>
      <c r="Q1460">
        <f>[1]!s_west_netprofit($A1460,YEAR($B$1),$B$1,180)</f>
        <v>386570000</v>
      </c>
      <c r="R1460">
        <f>[1]!s_west_eps($A1460,YEAR($B$1),$B$1,180)</f>
        <v>1.8062000274658201</v>
      </c>
      <c r="S1460">
        <f>[1]!s_west_instnum_np($A1460,YEAR($B$1),$B$1,180)</f>
        <v>12</v>
      </c>
      <c r="T1460">
        <f>[1]!s_west_stdnetprofit($A1460,YEAR($B$1),$B$1,180)</f>
        <v>37133604</v>
      </c>
      <c r="U1460">
        <f>[1]!s_west_mediannetprofit($A1460,YEAR($B$1),$B$1,180)</f>
        <v>382000000</v>
      </c>
      <c r="V1460">
        <f>[1]!s_west_maxnetprofit($A1460,YEAR($B$1),$B$1,180)</f>
        <v>482700000</v>
      </c>
      <c r="W1460">
        <f>[1]!s_west_minnetprofit($A1460,YEAR($B$1),$B$1,180)</f>
        <v>341050000</v>
      </c>
      <c r="X1460">
        <f>[1]!s_west_netprofit($A1460,YEAR($B$1)+1,$B$1,180)</f>
        <v>491911667</v>
      </c>
      <c r="Y1460">
        <f>[1]!s_west_eps($A1460,YEAR($B$1)+1,$B$1,180)</f>
        <v>2.29839992523193</v>
      </c>
      <c r="Z1460">
        <f>[1]!s_west_instnum_np($A1460,YEAR($B$1)+1,$B$1,180)</f>
        <v>12</v>
      </c>
      <c r="AA1460">
        <f>[1]!s_west_stdnetprofit($A1460,YEAR($B$1)+1,$B$1,180)</f>
        <v>50388366</v>
      </c>
      <c r="AB1460">
        <f>[1]!s_west_mediannetprofit($A1460,YEAR($B$1)+1,$B$1,180)</f>
        <v>475720000</v>
      </c>
      <c r="AC1460">
        <f>[1]!s_west_maxnetprofit($A1460,YEAR($B$1)+1,$B$1,180)</f>
        <v>608430000</v>
      </c>
      <c r="AD1460">
        <f>[1]!s_west_minnetprofit($A1460,YEAR($B$1)+1,$B$1,180)</f>
        <v>432000000</v>
      </c>
      <c r="AE1460">
        <f>[1]!s_west_avgroe($A1460,YEAR($B$1),$B$1,180)</f>
        <v>10.9857997894287</v>
      </c>
      <c r="AF1460">
        <f>IFERROR([1]!s_info_indexweight($A1460,$B$1,"000016.SH"),"")</f>
        <v>0</v>
      </c>
      <c r="AG1460">
        <f>IFERROR([1]!s_info_indexweight($A1460,$B$1,"000300.SH"),"")</f>
        <v>0</v>
      </c>
      <c r="AH1460">
        <f>IFERROR([1]!s_info_indexweight($A1460,$B$1,"000905.SH"),"")</f>
        <v>0</v>
      </c>
      <c r="AI1460">
        <f>IFERROR([1]!s_info_indexweight($A1460,$B$1,"000852.SH"),"")</f>
        <v>5.0999999999999997E-2</v>
      </c>
    </row>
    <row r="1461" spans="1:35">
      <c r="A1461" t="s">
        <v>1493</v>
      </c>
      <c r="B1461">
        <f>[1]!s_dq_close($A1461,$B$1,3)</f>
        <v>65.91</v>
      </c>
      <c r="C1461">
        <f>[1]!s_dq_volume($A1461,$B$1)</f>
        <v>794628</v>
      </c>
      <c r="D1461">
        <f>[1]!s_dq_amount($A1461,$B$1)</f>
        <v>52515974</v>
      </c>
      <c r="E1461">
        <f>[1]!s_dq_turn($A1461,$B$1)</f>
        <v>1.5824964613152801</v>
      </c>
      <c r="F1461">
        <f>[1]!S_VAL_MV($A1461,$B$1)</f>
        <v>10545600000</v>
      </c>
      <c r="G1461">
        <f>[1]!s_val_ev($A1461,$B$1)</f>
        <v>10545600000</v>
      </c>
      <c r="H1461">
        <f>[1]!s_val_ev1($A1461,$B$1)</f>
        <v>10898398691.9</v>
      </c>
      <c r="I1461">
        <f>IFERROR([1]!s_mq_amount($A1461,$B$1),"")</f>
        <v>153947894</v>
      </c>
      <c r="J1461">
        <f>[1]!s_val_pe_ttm($A1461,$B$1)</f>
        <v>13.042519569396999</v>
      </c>
      <c r="K1461">
        <f>[1]!s_val_pb_lf($A1461,$B$1)</f>
        <v>1.5340726375579801</v>
      </c>
      <c r="L1461">
        <f>[1]!s_val_dividendyield2($A1461,$B$1)</f>
        <v>5.2950993779396098</v>
      </c>
      <c r="M1461">
        <f>[1]!s_val_evtoebitda($A1461,$B$1)</f>
        <v>6.8377826643711703</v>
      </c>
      <c r="N1461">
        <f>[1]!s_risk_betar24($A1461,$B$1)</f>
        <v>0</v>
      </c>
      <c r="O1461">
        <f>[1]!s_profitnotice_changeratio($A1461,$B$1)</f>
        <v>0</v>
      </c>
      <c r="P1461">
        <f>IFERROR([1]!i_pq_pctchange($A1461,TEXT(DATE(YEAR($B$1),1,1),"yyyy-mm-dd"),$B$1),"")</f>
        <v>-28.210434593181599</v>
      </c>
      <c r="Q1461">
        <f>[1]!s_west_netprofit($A1461,YEAR($B$1),$B$1,180)</f>
        <v>1168890000</v>
      </c>
      <c r="R1461">
        <f>[1]!s_west_eps($A1461,YEAR($B$1),$B$1,180)</f>
        <v>7.3056001663207999</v>
      </c>
      <c r="S1461">
        <f>[1]!s_west_instnum_np($A1461,YEAR($B$1),$B$1,180)</f>
        <v>1</v>
      </c>
      <c r="T1461">
        <f>[1]!s_west_stdnetprofit($A1461,YEAR($B$1),$B$1,180)</f>
        <v>0</v>
      </c>
      <c r="U1461">
        <f>[1]!s_west_mediannetprofit($A1461,YEAR($B$1),$B$1,180)</f>
        <v>1168890000</v>
      </c>
      <c r="V1461">
        <f>[1]!s_west_maxnetprofit($A1461,YEAR($B$1),$B$1,180)</f>
        <v>1168890000</v>
      </c>
      <c r="W1461">
        <f>[1]!s_west_minnetprofit($A1461,YEAR($B$1),$B$1,180)</f>
        <v>1168890000</v>
      </c>
      <c r="X1461">
        <f>[1]!s_west_netprofit($A1461,YEAR($B$1)+1,$B$1,180)</f>
        <v>1333490000</v>
      </c>
      <c r="Y1461">
        <f>[1]!s_west_eps($A1461,YEAR($B$1)+1,$B$1,180)</f>
        <v>8.3343000411987305</v>
      </c>
      <c r="Z1461">
        <f>[1]!s_west_instnum_np($A1461,YEAR($B$1)+1,$B$1,180)</f>
        <v>1</v>
      </c>
      <c r="AA1461">
        <f>[1]!s_west_stdnetprofit($A1461,YEAR($B$1)+1,$B$1,180)</f>
        <v>0</v>
      </c>
      <c r="AB1461">
        <f>[1]!s_west_mediannetprofit($A1461,YEAR($B$1)+1,$B$1,180)</f>
        <v>1333490000</v>
      </c>
      <c r="AC1461">
        <f>[1]!s_west_maxnetprofit($A1461,YEAR($B$1)+1,$B$1,180)</f>
        <v>1333490000</v>
      </c>
      <c r="AD1461">
        <f>[1]!s_west_minnetprofit($A1461,YEAR($B$1)+1,$B$1,180)</f>
        <v>1333490000</v>
      </c>
      <c r="AE1461">
        <f>[1]!s_west_avgroe($A1461,YEAR($B$1),$B$1,180)</f>
        <v>13.710000038146999</v>
      </c>
      <c r="AF1461">
        <f>IFERROR([1]!s_info_indexweight($A1461,$B$1,"000016.SH"),"")</f>
        <v>0</v>
      </c>
      <c r="AG1461">
        <f>IFERROR([1]!s_info_indexweight($A1461,$B$1,"000300.SH"),"")</f>
        <v>0</v>
      </c>
      <c r="AH1461">
        <f>IFERROR([1]!s_info_indexweight($A1461,$B$1,"000905.SH"),"")</f>
        <v>0</v>
      </c>
      <c r="AI1461">
        <f>IFERROR([1]!s_info_indexweight($A1461,$B$1,"000852.SH"),"")</f>
        <v>3.3000000000000002E-2</v>
      </c>
    </row>
    <row r="1462" spans="1:35">
      <c r="A1462" t="s">
        <v>1494</v>
      </c>
      <c r="B1462">
        <f>[1]!s_dq_close($A1462,$B$1,3)</f>
        <v>11.68</v>
      </c>
      <c r="C1462">
        <f>[1]!s_dq_volume($A1462,$B$1)</f>
        <v>7709616</v>
      </c>
      <c r="D1462">
        <f>[1]!s_dq_amount($A1462,$B$1)</f>
        <v>90821668</v>
      </c>
      <c r="E1462">
        <f>[1]!s_dq_turn($A1462,$B$1)</f>
        <v>0.74928005761288496</v>
      </c>
      <c r="F1462">
        <f>[1]!S_VAL_MV($A1462,$B$1)</f>
        <v>12034385800</v>
      </c>
      <c r="G1462">
        <f>[1]!s_val_ev($A1462,$B$1)</f>
        <v>12034385800</v>
      </c>
      <c r="H1462">
        <f>[1]!s_val_ev1($A1462,$B$1)</f>
        <v>12477635917.129999</v>
      </c>
      <c r="I1462">
        <f>IFERROR([1]!s_mq_amount($A1462,$B$1),"")</f>
        <v>176579066</v>
      </c>
      <c r="J1462">
        <f>[1]!s_val_pe_ttm($A1462,$B$1)</f>
        <v>23.256858825683601</v>
      </c>
      <c r="K1462">
        <f>[1]!s_val_pb_lf($A1462,$B$1)</f>
        <v>1.15370798110962</v>
      </c>
      <c r="L1462">
        <f>[1]!s_val_dividendyield2($A1462,$B$1)</f>
        <v>2.9638342033209502</v>
      </c>
      <c r="M1462">
        <f>[1]!s_val_evtoebitda($A1462,$B$1)</f>
        <v>10.1736088400993</v>
      </c>
      <c r="N1462">
        <f>[1]!s_risk_betar24($A1462,$B$1)</f>
        <v>0.93279999494552601</v>
      </c>
      <c r="O1462">
        <f>[1]!s_profitnotice_changeratio($A1462,$B$1)</f>
        <v>0</v>
      </c>
      <c r="P1462">
        <f>IFERROR([1]!i_pq_pctchange($A1462,TEXT(DATE(YEAR($B$1),1,1),"yyyy-mm-dd"),$B$1),"")</f>
        <v>-11.849056603773599</v>
      </c>
      <c r="Q1462">
        <f>[1]!s_west_netprofit($A1462,YEAR($B$1),$B$1,180)</f>
        <v>687333333</v>
      </c>
      <c r="R1462">
        <f>[1]!s_west_eps($A1462,YEAR($B$1),$B$1,180)</f>
        <v>0.66710001230239901</v>
      </c>
      <c r="S1462">
        <f>[1]!s_west_instnum_np($A1462,YEAR($B$1),$B$1,180)</f>
        <v>6</v>
      </c>
      <c r="T1462">
        <f>[1]!s_west_stdnetprofit($A1462,YEAR($B$1),$B$1,180)</f>
        <v>73306662</v>
      </c>
      <c r="U1462">
        <f>[1]!s_west_mediannetprofit($A1462,YEAR($B$1),$B$1,180)</f>
        <v>678000000</v>
      </c>
      <c r="V1462">
        <f>[1]!s_west_maxnetprofit($A1462,YEAR($B$1),$B$1,180)</f>
        <v>814000000</v>
      </c>
      <c r="W1462">
        <f>[1]!s_west_minnetprofit($A1462,YEAR($B$1),$B$1,180)</f>
        <v>600000000</v>
      </c>
      <c r="X1462">
        <f>[1]!s_west_netprofit($A1462,YEAR($B$1)+1,$B$1,180)</f>
        <v>814333333</v>
      </c>
      <c r="Y1462">
        <f>[1]!s_west_eps($A1462,YEAR($B$1)+1,$B$1,180)</f>
        <v>0.79040002822875999</v>
      </c>
      <c r="Z1462">
        <f>[1]!s_west_instnum_np($A1462,YEAR($B$1)+1,$B$1,180)</f>
        <v>6</v>
      </c>
      <c r="AA1462">
        <f>[1]!s_west_stdnetprofit($A1462,YEAR($B$1)+1,$B$1,180)</f>
        <v>92144814</v>
      </c>
      <c r="AB1462">
        <f>[1]!s_west_mediannetprofit($A1462,YEAR($B$1)+1,$B$1,180)</f>
        <v>820500000</v>
      </c>
      <c r="AC1462">
        <f>[1]!s_west_maxnetprofit($A1462,YEAR($B$1)+1,$B$1,180)</f>
        <v>944000000</v>
      </c>
      <c r="AD1462">
        <f>[1]!s_west_minnetprofit($A1462,YEAR($B$1)+1,$B$1,180)</f>
        <v>710000000</v>
      </c>
      <c r="AE1462">
        <f>[1]!s_west_avgroe($A1462,YEAR($B$1),$B$1,180)</f>
        <v>6.4816999435424796</v>
      </c>
      <c r="AF1462">
        <f>IFERROR([1]!s_info_indexweight($A1462,$B$1,"000016.SH"),"")</f>
        <v>0</v>
      </c>
      <c r="AG1462">
        <f>IFERROR([1]!s_info_indexweight($A1462,$B$1,"000300.SH"),"")</f>
        <v>0</v>
      </c>
      <c r="AH1462">
        <f>IFERROR([1]!s_info_indexweight($A1462,$B$1,"000905.SH"),"")</f>
        <v>0</v>
      </c>
      <c r="AI1462">
        <f>IFERROR([1]!s_info_indexweight($A1462,$B$1,"000852.SH"),"")</f>
        <v>6.5000000000000002E-2</v>
      </c>
    </row>
    <row r="1463" spans="1:35">
      <c r="A1463" t="s">
        <v>1495</v>
      </c>
      <c r="B1463">
        <f>[1]!s_dq_close($A1463,$B$1,3)</f>
        <v>16.440000000000001</v>
      </c>
      <c r="C1463">
        <f>[1]!s_dq_volume($A1463,$B$1)</f>
        <v>6909920</v>
      </c>
      <c r="D1463">
        <f>[1]!s_dq_amount($A1463,$B$1)</f>
        <v>111217304</v>
      </c>
      <c r="E1463">
        <f>[1]!s_dq_turn($A1463,$B$1)</f>
        <v>1.23083719273245</v>
      </c>
      <c r="F1463">
        <f>[1]!S_VAL_MV($A1463,$B$1)</f>
        <v>9229416000</v>
      </c>
      <c r="G1463">
        <f>[1]!s_val_ev($A1463,$B$1)</f>
        <v>9229416000</v>
      </c>
      <c r="H1463">
        <f>[1]!s_val_ev1($A1463,$B$1)</f>
        <v>9458597763.25</v>
      </c>
      <c r="I1463">
        <f>IFERROR([1]!s_mq_amount($A1463,$B$1),"")</f>
        <v>200557263</v>
      </c>
      <c r="J1463">
        <f>[1]!s_val_pe_ttm($A1463,$B$1)</f>
        <v>167.96804809570301</v>
      </c>
      <c r="K1463">
        <f>[1]!s_val_pb_lf($A1463,$B$1)</f>
        <v>5.8108229637145996</v>
      </c>
      <c r="L1463">
        <f>[1]!s_val_dividendyield2($A1463,$B$1)</f>
        <v>0.30349654842733298</v>
      </c>
      <c r="M1463">
        <f>[1]!s_val_evtoebitda($A1463,$B$1)</f>
        <v>49.802778349487198</v>
      </c>
      <c r="N1463">
        <f>[1]!s_risk_betar24($A1463,$B$1)</f>
        <v>0.89079999923706099</v>
      </c>
      <c r="O1463">
        <f>[1]!s_profitnotice_changeratio($A1463,$B$1)</f>
        <v>0</v>
      </c>
      <c r="P1463">
        <f>IFERROR([1]!i_pq_pctchange($A1463,TEXT(DATE(YEAR($B$1),1,1),"yyyy-mm-dd"),$B$1),"")</f>
        <v>-2.0701934769731398</v>
      </c>
      <c r="Q1463">
        <f>[1]!s_west_netprofit($A1463,YEAR($B$1),$B$1,180)</f>
        <v>160230000</v>
      </c>
      <c r="R1463">
        <f>[1]!s_west_eps($A1463,YEAR($B$1),$B$1,180)</f>
        <v>0.28540000319480902</v>
      </c>
      <c r="S1463">
        <f>[1]!s_west_instnum_np($A1463,YEAR($B$1),$B$1,180)</f>
        <v>2</v>
      </c>
      <c r="T1463">
        <f>[1]!s_west_stdnetprofit($A1463,YEAR($B$1),$B$1,180)</f>
        <v>4567910</v>
      </c>
      <c r="U1463">
        <f>[1]!s_west_mediannetprofit($A1463,YEAR($B$1),$B$1,180)</f>
        <v>160230000</v>
      </c>
      <c r="V1463">
        <f>[1]!s_west_maxnetprofit($A1463,YEAR($B$1),$B$1,180)</f>
        <v>163460000</v>
      </c>
      <c r="W1463">
        <f>[1]!s_west_minnetprofit($A1463,YEAR($B$1),$B$1,180)</f>
        <v>157000000</v>
      </c>
      <c r="X1463">
        <f>[1]!s_west_netprofit($A1463,YEAR($B$1)+1,$B$1,180)</f>
        <v>213135000</v>
      </c>
      <c r="Y1463">
        <f>[1]!s_west_eps($A1463,YEAR($B$1)+1,$B$1,180)</f>
        <v>0.37959998846054099</v>
      </c>
      <c r="Z1463">
        <f>[1]!s_west_instnum_np($A1463,YEAR($B$1)+1,$B$1,180)</f>
        <v>2</v>
      </c>
      <c r="AA1463">
        <f>[1]!s_west_stdnetprofit($A1463,YEAR($B$1)+1,$B$1,180)</f>
        <v>7261987</v>
      </c>
      <c r="AB1463">
        <f>[1]!s_west_mediannetprofit($A1463,YEAR($B$1)+1,$B$1,180)</f>
        <v>213135000</v>
      </c>
      <c r="AC1463">
        <f>[1]!s_west_maxnetprofit($A1463,YEAR($B$1)+1,$B$1,180)</f>
        <v>218270000</v>
      </c>
      <c r="AD1463">
        <f>[1]!s_west_minnetprofit($A1463,YEAR($B$1)+1,$B$1,180)</f>
        <v>208000000</v>
      </c>
      <c r="AE1463">
        <f>[1]!s_west_avgroe($A1463,YEAR($B$1),$B$1,180)</f>
        <v>9.3599996566772496</v>
      </c>
      <c r="AF1463">
        <f>IFERROR([1]!s_info_indexweight($A1463,$B$1,"000016.SH"),"")</f>
        <v>0</v>
      </c>
      <c r="AG1463">
        <f>IFERROR([1]!s_info_indexweight($A1463,$B$1,"000300.SH"),"")</f>
        <v>0</v>
      </c>
      <c r="AH1463">
        <f>IFERROR([1]!s_info_indexweight($A1463,$B$1,"000905.SH"),"")</f>
        <v>0</v>
      </c>
      <c r="AI1463">
        <f>IFERROR([1]!s_info_indexweight($A1463,$B$1,"000852.SH"),"")</f>
        <v>1.9E-2</v>
      </c>
    </row>
    <row r="1464" spans="1:35">
      <c r="A1464" t="s">
        <v>1496</v>
      </c>
      <c r="B1464">
        <f>[1]!s_dq_close($A1464,$B$1,3)</f>
        <v>22.68</v>
      </c>
      <c r="C1464">
        <f>[1]!s_dq_volume($A1464,$B$1)</f>
        <v>20265530</v>
      </c>
      <c r="D1464">
        <f>[1]!s_dq_amount($A1464,$B$1)</f>
        <v>459136121</v>
      </c>
      <c r="E1464">
        <f>[1]!s_dq_turn($A1464,$B$1)</f>
        <v>4.6666697093831599</v>
      </c>
      <c r="F1464">
        <f>[1]!S_VAL_MV($A1464,$B$1)</f>
        <v>12164348168.280001</v>
      </c>
      <c r="G1464">
        <f>[1]!s_val_ev($A1464,$B$1)</f>
        <v>12164348168.280001</v>
      </c>
      <c r="H1464">
        <f>[1]!s_val_ev1($A1464,$B$1)</f>
        <v>16190618064.450001</v>
      </c>
      <c r="I1464">
        <f>IFERROR([1]!s_mq_amount($A1464,$B$1),"")</f>
        <v>951053393</v>
      </c>
      <c r="J1464">
        <f>[1]!s_val_pe_ttm($A1464,$B$1)</f>
        <v>194.473220825195</v>
      </c>
      <c r="K1464">
        <f>[1]!s_val_pb_lf($A1464,$B$1)</f>
        <v>3.1583452224731401</v>
      </c>
      <c r="L1464">
        <f>[1]!s_val_dividendyield2($A1464,$B$1)</f>
        <v>0.39268618744866302</v>
      </c>
      <c r="M1464">
        <f>[1]!s_val_evtoebitda($A1464,$B$1)</f>
        <v>23.320844435563</v>
      </c>
      <c r="N1464">
        <f>[1]!s_risk_betar24($A1464,$B$1)</f>
        <v>1.4255000352859499</v>
      </c>
      <c r="O1464">
        <f>[1]!s_profitnotice_changeratio($A1464,$B$1)</f>
        <v>0</v>
      </c>
      <c r="P1464">
        <f>IFERROR([1]!i_pq_pctchange($A1464,TEXT(DATE(YEAR($B$1),1,1),"yyyy-mm-dd"),$B$1),"")</f>
        <v>6.4788732394366102</v>
      </c>
      <c r="Q1464">
        <f>[1]!s_west_netprofit($A1464,YEAR($B$1),$B$1,180)</f>
        <v>0</v>
      </c>
      <c r="R1464">
        <f>[1]!s_west_eps($A1464,YEAR($B$1),$B$1,180)</f>
        <v>0</v>
      </c>
      <c r="S1464">
        <f>[1]!s_west_instnum_np($A1464,YEAR($B$1),$B$1,180)</f>
        <v>0</v>
      </c>
      <c r="T1464">
        <f>[1]!s_west_stdnetprofit($A1464,YEAR($B$1),$B$1,180)</f>
        <v>0</v>
      </c>
      <c r="U1464">
        <f>[1]!s_west_mediannetprofit($A1464,YEAR($B$1),$B$1,180)</f>
        <v>0</v>
      </c>
      <c r="V1464">
        <f>[1]!s_west_maxnetprofit($A1464,YEAR($B$1),$B$1,180)</f>
        <v>0</v>
      </c>
      <c r="W1464">
        <f>[1]!s_west_minnetprofit($A1464,YEAR($B$1),$B$1,180)</f>
        <v>0</v>
      </c>
      <c r="X1464">
        <f>[1]!s_west_netprofit($A1464,YEAR($B$1)+1,$B$1,180)</f>
        <v>0</v>
      </c>
      <c r="Y1464">
        <f>[1]!s_west_eps($A1464,YEAR($B$1)+1,$B$1,180)</f>
        <v>0</v>
      </c>
      <c r="Z1464">
        <f>[1]!s_west_instnum_np($A1464,YEAR($B$1)+1,$B$1,180)</f>
        <v>0</v>
      </c>
      <c r="AA1464">
        <f>[1]!s_west_stdnetprofit($A1464,YEAR($B$1)+1,$B$1,180)</f>
        <v>0</v>
      </c>
      <c r="AB1464">
        <f>[1]!s_west_mediannetprofit($A1464,YEAR($B$1)+1,$B$1,180)</f>
        <v>0</v>
      </c>
      <c r="AC1464">
        <f>[1]!s_west_maxnetprofit($A1464,YEAR($B$1)+1,$B$1,180)</f>
        <v>0</v>
      </c>
      <c r="AD1464">
        <f>[1]!s_west_minnetprofit($A1464,YEAR($B$1)+1,$B$1,180)</f>
        <v>0</v>
      </c>
      <c r="AE1464">
        <f>[1]!s_west_avgroe($A1464,YEAR($B$1),$B$1,180)</f>
        <v>0</v>
      </c>
      <c r="AF1464">
        <f>IFERROR([1]!s_info_indexweight($A1464,$B$1,"000016.SH"),"")</f>
        <v>0</v>
      </c>
      <c r="AG1464">
        <f>IFERROR([1]!s_info_indexweight($A1464,$B$1,"000300.SH"),"")</f>
        <v>0</v>
      </c>
      <c r="AH1464">
        <f>IFERROR([1]!s_info_indexweight($A1464,$B$1,"000905.SH"),"")</f>
        <v>0</v>
      </c>
      <c r="AI1464">
        <f>IFERROR([1]!s_info_indexweight($A1464,$B$1,"000852.SH"),"")</f>
        <v>8.1000000000000003E-2</v>
      </c>
    </row>
    <row r="1465" spans="1:35">
      <c r="A1465" t="s">
        <v>1497</v>
      </c>
      <c r="B1465">
        <f>[1]!s_dq_close($A1465,$B$1,3)</f>
        <v>18.59</v>
      </c>
      <c r="C1465">
        <f>[1]!s_dq_volume($A1465,$B$1)</f>
        <v>32704886</v>
      </c>
      <c r="D1465">
        <f>[1]!s_dq_amount($A1465,$B$1)</f>
        <v>597539322</v>
      </c>
      <c r="E1465">
        <f>[1]!s_dq_turn($A1465,$B$1)</f>
        <v>1.9600833463546501</v>
      </c>
      <c r="F1465">
        <f>[1]!S_VAL_MV($A1465,$B$1)</f>
        <v>31184609370.200001</v>
      </c>
      <c r="G1465">
        <f>[1]!s_val_ev($A1465,$B$1)</f>
        <v>31184609370.200001</v>
      </c>
      <c r="H1465">
        <f>[1]!s_val_ev1($A1465,$B$1)</f>
        <v>65615260145.879997</v>
      </c>
      <c r="I1465">
        <f>IFERROR([1]!s_mq_amount($A1465,$B$1),"")</f>
        <v>1427032462</v>
      </c>
      <c r="J1465">
        <f>[1]!s_val_pe_ttm($A1465,$B$1)</f>
        <v>28.887548446655298</v>
      </c>
      <c r="K1465">
        <f>[1]!s_val_pb_lf($A1465,$B$1)</f>
        <v>1.48270046710968</v>
      </c>
      <c r="L1465">
        <f>[1]!s_val_dividendyield2($A1465,$B$1)</f>
        <v>1.0788635241700399</v>
      </c>
      <c r="M1465">
        <f>[1]!s_val_evtoebitda($A1465,$B$1)</f>
        <v>10.383129855960901</v>
      </c>
      <c r="N1465">
        <f>[1]!s_risk_betar24($A1465,$B$1)</f>
        <v>1.64730000495911</v>
      </c>
      <c r="O1465">
        <f>[1]!s_profitnotice_changeratio($A1465,$B$1)</f>
        <v>0</v>
      </c>
      <c r="P1465">
        <f>IFERROR([1]!i_pq_pctchange($A1465,TEXT(DATE(YEAR($B$1),1,1),"yyyy-mm-dd"),$B$1),"")</f>
        <v>-4.4707091469681499</v>
      </c>
      <c r="Q1465">
        <f>[1]!s_west_netprofit($A1465,YEAR($B$1),$B$1,180)</f>
        <v>2003003889</v>
      </c>
      <c r="R1465">
        <f>[1]!s_west_eps($A1465,YEAR($B$1),$B$1,180)</f>
        <v>1.1940000057220499</v>
      </c>
      <c r="S1465">
        <f>[1]!s_west_instnum_np($A1465,YEAR($B$1),$B$1,180)</f>
        <v>18</v>
      </c>
      <c r="T1465">
        <f>[1]!s_west_stdnetprofit($A1465,YEAR($B$1),$B$1,180)</f>
        <v>416243302</v>
      </c>
      <c r="U1465">
        <f>[1]!s_west_mediannetprofit($A1465,YEAR($B$1),$B$1,180)</f>
        <v>2003500000</v>
      </c>
      <c r="V1465">
        <f>[1]!s_west_maxnetprofit($A1465,YEAR($B$1),$B$1,180)</f>
        <v>2929000000</v>
      </c>
      <c r="W1465">
        <f>[1]!s_west_minnetprofit($A1465,YEAR($B$1),$B$1,180)</f>
        <v>1407000000</v>
      </c>
      <c r="X1465">
        <f>[1]!s_west_netprofit($A1465,YEAR($B$1)+1,$B$1,180)</f>
        <v>2617208333</v>
      </c>
      <c r="Y1465">
        <f>[1]!s_west_eps($A1465,YEAR($B$1)+1,$B$1,180)</f>
        <v>1.5601999759674099</v>
      </c>
      <c r="Z1465">
        <f>[1]!s_west_instnum_np($A1465,YEAR($B$1)+1,$B$1,180)</f>
        <v>18</v>
      </c>
      <c r="AA1465">
        <f>[1]!s_west_stdnetprofit($A1465,YEAR($B$1)+1,$B$1,180)</f>
        <v>772003335</v>
      </c>
      <c r="AB1465">
        <f>[1]!s_west_mediannetprofit($A1465,YEAR($B$1)+1,$B$1,180)</f>
        <v>2574000000</v>
      </c>
      <c r="AC1465">
        <f>[1]!s_west_maxnetprofit($A1465,YEAR($B$1)+1,$B$1,180)</f>
        <v>4744000000</v>
      </c>
      <c r="AD1465">
        <f>[1]!s_west_minnetprofit($A1465,YEAR($B$1)+1,$B$1,180)</f>
        <v>1467000000</v>
      </c>
      <c r="AE1465">
        <f>[1]!s_west_avgroe($A1465,YEAR($B$1),$B$1,180)</f>
        <v>10.0333003997803</v>
      </c>
      <c r="AF1465">
        <f>IFERROR([1]!s_info_indexweight($A1465,$B$1,"000016.SH"),"")</f>
        <v>0</v>
      </c>
      <c r="AG1465">
        <f>IFERROR([1]!s_info_indexweight($A1465,$B$1,"000300.SH"),"")</f>
        <v>0</v>
      </c>
      <c r="AH1465">
        <f>IFERROR([1]!s_info_indexweight($A1465,$B$1,"000905.SH"),"")</f>
        <v>0.13500000000000001</v>
      </c>
      <c r="AI1465">
        <f>IFERROR([1]!s_info_indexweight($A1465,$B$1,"000852.SH"),"")</f>
        <v>0</v>
      </c>
    </row>
    <row r="1466" spans="1:35">
      <c r="A1466" t="s">
        <v>1498</v>
      </c>
      <c r="B1466">
        <f>[1]!s_dq_close($A1466,$B$1,3)</f>
        <v>8.7899999999999991</v>
      </c>
      <c r="C1466">
        <f>[1]!s_dq_volume($A1466,$B$1)</f>
        <v>21793200</v>
      </c>
      <c r="D1466">
        <f>[1]!s_dq_amount($A1466,$B$1)</f>
        <v>194714228</v>
      </c>
      <c r="E1466">
        <f>[1]!s_dq_turn($A1466,$B$1)</f>
        <v>2.03353071488575</v>
      </c>
      <c r="F1466">
        <f>[1]!S_VAL_MV($A1466,$B$1)</f>
        <v>9420178736.3099995</v>
      </c>
      <c r="G1466">
        <f>[1]!s_val_ev($A1466,$B$1)</f>
        <v>9420178736.3099995</v>
      </c>
      <c r="H1466">
        <f>[1]!s_val_ev1($A1466,$B$1)</f>
        <v>10317567346.450001</v>
      </c>
      <c r="I1466">
        <f>IFERROR([1]!s_mq_amount($A1466,$B$1),"")</f>
        <v>386854445</v>
      </c>
      <c r="J1466">
        <f>[1]!s_val_pe_ttm($A1466,$B$1)</f>
        <v>19.4554634094238</v>
      </c>
      <c r="K1466">
        <f>[1]!s_val_pb_lf($A1466,$B$1)</f>
        <v>1.86036360263824</v>
      </c>
      <c r="L1466">
        <f>[1]!s_val_dividendyield2($A1466,$B$1)</f>
        <v>1.70648464163823</v>
      </c>
      <c r="M1466">
        <f>[1]!s_val_evtoebitda($A1466,$B$1)</f>
        <v>8.9831863371671705</v>
      </c>
      <c r="N1466">
        <f>[1]!s_risk_betar24($A1466,$B$1)</f>
        <v>0.347099989652634</v>
      </c>
      <c r="O1466">
        <f>[1]!s_profitnotice_changeratio($A1466,$B$1)</f>
        <v>0</v>
      </c>
      <c r="P1466">
        <f>IFERROR([1]!i_pq_pctchange($A1466,TEXT(DATE(YEAR($B$1),1,1),"yyyy-mm-dd"),$B$1),"")</f>
        <v>7.5266933612015299</v>
      </c>
      <c r="Q1466">
        <f>[1]!s_west_netprofit($A1466,YEAR($B$1),$B$1,180)</f>
        <v>776666667</v>
      </c>
      <c r="R1466">
        <f>[1]!s_west_eps($A1466,YEAR($B$1),$B$1,180)</f>
        <v>0.72460001707077004</v>
      </c>
      <c r="S1466">
        <f>[1]!s_west_instnum_np($A1466,YEAR($B$1),$B$1,180)</f>
        <v>3</v>
      </c>
      <c r="T1466">
        <f>[1]!s_west_stdnetprofit($A1466,YEAR($B$1),$B$1,180)</f>
        <v>38083242</v>
      </c>
      <c r="U1466">
        <f>[1]!s_west_mediannetprofit($A1466,YEAR($B$1),$B$1,180)</f>
        <v>769000000</v>
      </c>
      <c r="V1466">
        <f>[1]!s_west_maxnetprofit($A1466,YEAR($B$1),$B$1,180)</f>
        <v>818000000</v>
      </c>
      <c r="W1466">
        <f>[1]!s_west_minnetprofit($A1466,YEAR($B$1),$B$1,180)</f>
        <v>743000000</v>
      </c>
      <c r="X1466">
        <f>[1]!s_west_netprofit($A1466,YEAR($B$1)+1,$B$1,180)</f>
        <v>922333333</v>
      </c>
      <c r="Y1466">
        <f>[1]!s_west_eps($A1466,YEAR($B$1)+1,$B$1,180)</f>
        <v>0.86059999465942405</v>
      </c>
      <c r="Z1466">
        <f>[1]!s_west_instnum_np($A1466,YEAR($B$1)+1,$B$1,180)</f>
        <v>3</v>
      </c>
      <c r="AA1466">
        <f>[1]!s_west_stdnetprofit($A1466,YEAR($B$1)+1,$B$1,180)</f>
        <v>31564748</v>
      </c>
      <c r="AB1466">
        <f>[1]!s_west_mediannetprofit($A1466,YEAR($B$1)+1,$B$1,180)</f>
        <v>911000000</v>
      </c>
      <c r="AC1466">
        <f>[1]!s_west_maxnetprofit($A1466,YEAR($B$1)+1,$B$1,180)</f>
        <v>958000000</v>
      </c>
      <c r="AD1466">
        <f>[1]!s_west_minnetprofit($A1466,YEAR($B$1)+1,$B$1,180)</f>
        <v>898000000</v>
      </c>
      <c r="AE1466">
        <f>[1]!s_west_avgroe($A1466,YEAR($B$1),$B$1,180)</f>
        <v>13.3999996185303</v>
      </c>
      <c r="AF1466">
        <f>IFERROR([1]!s_info_indexweight($A1466,$B$1,"000016.SH"),"")</f>
        <v>0</v>
      </c>
      <c r="AG1466">
        <f>IFERROR([1]!s_info_indexweight($A1466,$B$1,"000300.SH"),"")</f>
        <v>0</v>
      </c>
      <c r="AH1466">
        <f>IFERROR([1]!s_info_indexweight($A1466,$B$1,"000905.SH"),"")</f>
        <v>0</v>
      </c>
      <c r="AI1466">
        <f>IFERROR([1]!s_info_indexweight($A1466,$B$1,"000852.SH"),"")</f>
        <v>0.06</v>
      </c>
    </row>
    <row r="1467" spans="1:35">
      <c r="A1467" t="s">
        <v>1499</v>
      </c>
      <c r="B1467">
        <f>[1]!s_dq_close($A1467,$B$1,3)</f>
        <v>75.58</v>
      </c>
      <c r="C1467">
        <f>[1]!s_dq_volume($A1467,$B$1)</f>
        <v>43252581</v>
      </c>
      <c r="D1467">
        <f>[1]!s_dq_amount($A1467,$B$1)</f>
        <v>3172071132</v>
      </c>
      <c r="E1467">
        <f>[1]!s_dq_turn($A1467,$B$1)</f>
        <v>4.43254604641188</v>
      </c>
      <c r="F1467">
        <f>[1]!S_VAL_MV($A1467,$B$1)</f>
        <v>74435496065.740005</v>
      </c>
      <c r="G1467">
        <f>[1]!s_val_ev($A1467,$B$1)</f>
        <v>74435496065.740005</v>
      </c>
      <c r="H1467">
        <f>[1]!s_val_ev1($A1467,$B$1)</f>
        <v>78428547071.399994</v>
      </c>
      <c r="I1467">
        <f>IFERROR([1]!s_mq_amount($A1467,$B$1),"")</f>
        <v>6667935125</v>
      </c>
      <c r="J1467">
        <f>[1]!s_val_pe_ttm($A1467,$B$1)</f>
        <v>65.361228942871094</v>
      </c>
      <c r="K1467">
        <f>[1]!s_val_pb_lf($A1467,$B$1)</f>
        <v>5.8323788642883301</v>
      </c>
      <c r="L1467">
        <f>[1]!s_val_dividendyield2($A1467,$B$1)</f>
        <v>0.72770574225985696</v>
      </c>
      <c r="M1467">
        <f>[1]!s_val_evtoebitda($A1467,$B$1)</f>
        <v>30.848401830453</v>
      </c>
      <c r="N1467">
        <f>[1]!s_risk_betar24($A1467,$B$1)</f>
        <v>1.20469999313354</v>
      </c>
      <c r="O1467">
        <f>[1]!s_profitnotice_changeratio($A1467,$B$1)</f>
        <v>0</v>
      </c>
      <c r="P1467">
        <f>IFERROR([1]!i_pq_pctchange($A1467,TEXT(DATE(YEAR($B$1),1,1),"yyyy-mm-dd"),$B$1),"")</f>
        <v>4.2091668022899098</v>
      </c>
      <c r="Q1467">
        <f>[1]!s_west_netprofit($A1467,YEAR($B$1),$B$1,180)</f>
        <v>2032333333</v>
      </c>
      <c r="R1467">
        <f>[1]!s_west_eps($A1467,YEAR($B$1),$B$1,180)</f>
        <v>2.0634999275207502</v>
      </c>
      <c r="S1467">
        <f>[1]!s_west_instnum_np($A1467,YEAR($B$1),$B$1,180)</f>
        <v>6</v>
      </c>
      <c r="T1467">
        <f>[1]!s_west_stdnetprofit($A1467,YEAR($B$1),$B$1,180)</f>
        <v>99602543</v>
      </c>
      <c r="U1467">
        <f>[1]!s_west_mediannetprofit($A1467,YEAR($B$1),$B$1,180)</f>
        <v>2021500000</v>
      </c>
      <c r="V1467">
        <f>[1]!s_west_maxnetprofit($A1467,YEAR($B$1),$B$1,180)</f>
        <v>2151000000</v>
      </c>
      <c r="W1467">
        <f>[1]!s_west_minnetprofit($A1467,YEAR($B$1),$B$1,180)</f>
        <v>1909000000</v>
      </c>
      <c r="X1467">
        <f>[1]!s_west_netprofit($A1467,YEAR($B$1)+1,$B$1,180)</f>
        <v>3054666667</v>
      </c>
      <c r="Y1467">
        <f>[1]!s_west_eps($A1467,YEAR($B$1)+1,$B$1,180)</f>
        <v>3.1015000343322798</v>
      </c>
      <c r="Z1467">
        <f>[1]!s_west_instnum_np($A1467,YEAR($B$1)+1,$B$1,180)</f>
        <v>6</v>
      </c>
      <c r="AA1467">
        <f>[1]!s_west_stdnetprofit($A1467,YEAR($B$1)+1,$B$1,180)</f>
        <v>363646348</v>
      </c>
      <c r="AB1467">
        <f>[1]!s_west_mediannetprofit($A1467,YEAR($B$1)+1,$B$1,180)</f>
        <v>2892500000</v>
      </c>
      <c r="AC1467">
        <f>[1]!s_west_maxnetprofit($A1467,YEAR($B$1)+1,$B$1,180)</f>
        <v>3715000000</v>
      </c>
      <c r="AD1467">
        <f>[1]!s_west_minnetprofit($A1467,YEAR($B$1)+1,$B$1,180)</f>
        <v>2791000000</v>
      </c>
      <c r="AE1467">
        <f>[1]!s_west_avgroe($A1467,YEAR($B$1),$B$1,180)</f>
        <v>14.083299636840801</v>
      </c>
      <c r="AF1467">
        <f>IFERROR([1]!s_info_indexweight($A1467,$B$1,"000016.SH"),"")</f>
        <v>0</v>
      </c>
      <c r="AG1467">
        <f>IFERROR([1]!s_info_indexweight($A1467,$B$1,"000300.SH"),"")</f>
        <v>0</v>
      </c>
      <c r="AH1467">
        <f>IFERROR([1]!s_info_indexweight($A1467,$B$1,"000905.SH"),"")</f>
        <v>0.37</v>
      </c>
      <c r="AI1467">
        <f>IFERROR([1]!s_info_indexweight($A1467,$B$1,"000852.SH"),"")</f>
        <v>0</v>
      </c>
    </row>
    <row r="1468" spans="1:35">
      <c r="A1468" t="s">
        <v>1500</v>
      </c>
      <c r="B1468">
        <f>[1]!s_dq_close($A1468,$B$1,3)</f>
        <v>9.48</v>
      </c>
      <c r="C1468">
        <f>[1]!s_dq_volume($A1468,$B$1)</f>
        <v>10843388</v>
      </c>
      <c r="D1468">
        <f>[1]!s_dq_amount($A1468,$B$1)</f>
        <v>103697373</v>
      </c>
      <c r="E1468">
        <f>[1]!s_dq_turn($A1468,$B$1)</f>
        <v>1.3059647459103301</v>
      </c>
      <c r="F1468">
        <f>[1]!S_VAL_MV($A1468,$B$1)</f>
        <v>7871216934.6000004</v>
      </c>
      <c r="G1468">
        <f>[1]!s_val_ev($A1468,$B$1)</f>
        <v>7871216934.6000004</v>
      </c>
      <c r="H1468">
        <f>[1]!s_val_ev1($A1468,$B$1)</f>
        <v>8360964031.3699999</v>
      </c>
      <c r="I1468">
        <f>IFERROR([1]!s_mq_amount($A1468,$B$1),"")</f>
        <v>227043983</v>
      </c>
      <c r="J1468">
        <f>[1]!s_val_pe_ttm($A1468,$B$1)</f>
        <v>72.859085083007798</v>
      </c>
      <c r="K1468">
        <f>[1]!s_val_pb_lf($A1468,$B$1)</f>
        <v>3.3251361846923801</v>
      </c>
      <c r="L1468">
        <f>[1]!s_val_dividendyield2($A1468,$B$1)</f>
        <v>1.05231217978379</v>
      </c>
      <c r="M1468">
        <f>[1]!s_val_evtoebitda($A1468,$B$1)</f>
        <v>36.735297614712401</v>
      </c>
      <c r="N1468">
        <f>[1]!s_risk_betar24($A1468,$B$1)</f>
        <v>0.82169997692108199</v>
      </c>
      <c r="O1468">
        <f>[1]!s_profitnotice_changeratio($A1468,$B$1)</f>
        <v>0</v>
      </c>
      <c r="P1468">
        <f>IFERROR([1]!i_pq_pctchange($A1468,TEXT(DATE(YEAR($B$1),1,1),"yyyy-mm-dd"),$B$1),"")</f>
        <v>-4.4354838709677402</v>
      </c>
      <c r="Q1468">
        <f>[1]!s_west_netprofit($A1468,YEAR($B$1),$B$1,180)</f>
        <v>152000000</v>
      </c>
      <c r="R1468">
        <f>[1]!s_west_eps($A1468,YEAR($B$1),$B$1,180)</f>
        <v>0.183100000023842</v>
      </c>
      <c r="S1468">
        <f>[1]!s_west_instnum_np($A1468,YEAR($B$1),$B$1,180)</f>
        <v>1</v>
      </c>
      <c r="T1468">
        <f>[1]!s_west_stdnetprofit($A1468,YEAR($B$1),$B$1,180)</f>
        <v>0</v>
      </c>
      <c r="U1468">
        <f>[1]!s_west_mediannetprofit($A1468,YEAR($B$1),$B$1,180)</f>
        <v>152000000</v>
      </c>
      <c r="V1468">
        <f>[1]!s_west_maxnetprofit($A1468,YEAR($B$1),$B$1,180)</f>
        <v>152000000</v>
      </c>
      <c r="W1468">
        <f>[1]!s_west_minnetprofit($A1468,YEAR($B$1),$B$1,180)</f>
        <v>152000000</v>
      </c>
      <c r="X1468">
        <f>[1]!s_west_netprofit($A1468,YEAR($B$1)+1,$B$1,180)</f>
        <v>183000000</v>
      </c>
      <c r="Y1468">
        <f>[1]!s_west_eps($A1468,YEAR($B$1)+1,$B$1,180)</f>
        <v>0.220400005578995</v>
      </c>
      <c r="Z1468">
        <f>[1]!s_west_instnum_np($A1468,YEAR($B$1)+1,$B$1,180)</f>
        <v>1</v>
      </c>
      <c r="AA1468">
        <f>[1]!s_west_stdnetprofit($A1468,YEAR($B$1)+1,$B$1,180)</f>
        <v>0</v>
      </c>
      <c r="AB1468">
        <f>[1]!s_west_mediannetprofit($A1468,YEAR($B$1)+1,$B$1,180)</f>
        <v>183000000</v>
      </c>
      <c r="AC1468">
        <f>[1]!s_west_maxnetprofit($A1468,YEAR($B$1)+1,$B$1,180)</f>
        <v>183000000</v>
      </c>
      <c r="AD1468">
        <f>[1]!s_west_minnetprofit($A1468,YEAR($B$1)+1,$B$1,180)</f>
        <v>183000000</v>
      </c>
      <c r="AE1468">
        <f>[1]!s_west_avgroe($A1468,YEAR($B$1),$B$1,180)</f>
        <v>6.5999999046325701</v>
      </c>
      <c r="AF1468">
        <f>IFERROR([1]!s_info_indexweight($A1468,$B$1,"000016.SH"),"")</f>
        <v>0</v>
      </c>
      <c r="AG1468">
        <f>IFERROR([1]!s_info_indexweight($A1468,$B$1,"000300.SH"),"")</f>
        <v>0</v>
      </c>
      <c r="AH1468">
        <f>IFERROR([1]!s_info_indexweight($A1468,$B$1,"000905.SH"),"")</f>
        <v>0</v>
      </c>
      <c r="AI1468">
        <f>IFERROR([1]!s_info_indexweight($A1468,$B$1,"000852.SH"),"")</f>
        <v>4.2000000000000003E-2</v>
      </c>
    </row>
    <row r="1469" spans="1:35">
      <c r="A1469" t="s">
        <v>1501</v>
      </c>
      <c r="B1469">
        <f>[1]!s_dq_close($A1469,$B$1,3)</f>
        <v>16.670000000000002</v>
      </c>
      <c r="C1469">
        <f>[1]!s_dq_volume($A1469,$B$1)</f>
        <v>8908470</v>
      </c>
      <c r="D1469">
        <f>[1]!s_dq_amount($A1469,$B$1)</f>
        <v>149302480</v>
      </c>
      <c r="E1469">
        <f>[1]!s_dq_turn($A1469,$B$1)</f>
        <v>0.78223516008303495</v>
      </c>
      <c r="F1469">
        <f>[1]!S_VAL_MV($A1469,$B$1)</f>
        <v>18984597276.889999</v>
      </c>
      <c r="G1469">
        <f>[1]!s_val_ev($A1469,$B$1)</f>
        <v>18984597276.889999</v>
      </c>
      <c r="H1469">
        <f>[1]!s_val_ev1($A1469,$B$1)</f>
        <v>24151395596.919998</v>
      </c>
      <c r="I1469">
        <f>IFERROR([1]!s_mq_amount($A1469,$B$1),"")</f>
        <v>325748239</v>
      </c>
      <c r="J1469">
        <f>[1]!s_val_pe_ttm($A1469,$B$1)</f>
        <v>14.758032798767101</v>
      </c>
      <c r="K1469">
        <f>[1]!s_val_pb_lf($A1469,$B$1)</f>
        <v>2.4714801311492902</v>
      </c>
      <c r="L1469">
        <f>[1]!s_val_dividendyield2($A1469,$B$1)</f>
        <v>3.8762037240884299</v>
      </c>
      <c r="M1469">
        <f>[1]!s_val_evtoebitda($A1469,$B$1)</f>
        <v>4.5835034080406798</v>
      </c>
      <c r="N1469">
        <f>[1]!s_risk_betar24($A1469,$B$1)</f>
        <v>1.2523000240325901</v>
      </c>
      <c r="O1469">
        <f>[1]!s_profitnotice_changeratio($A1469,$B$1)</f>
        <v>0</v>
      </c>
      <c r="P1469">
        <f>IFERROR([1]!i_pq_pctchange($A1469,TEXT(DATE(YEAR($B$1),1,1),"yyyy-mm-dd"),$B$1),"")</f>
        <v>-5.3916004540295104</v>
      </c>
      <c r="Q1469">
        <f>[1]!s_west_netprofit($A1469,YEAR($B$1),$B$1,180)</f>
        <v>1470800000</v>
      </c>
      <c r="R1469">
        <f>[1]!s_west_eps($A1469,YEAR($B$1),$B$1,180)</f>
        <v>1.29100000858307</v>
      </c>
      <c r="S1469">
        <f>[1]!s_west_instnum_np($A1469,YEAR($B$1),$B$1,180)</f>
        <v>15</v>
      </c>
      <c r="T1469">
        <f>[1]!s_west_stdnetprofit($A1469,YEAR($B$1),$B$1,180)</f>
        <v>48627153</v>
      </c>
      <c r="U1469">
        <f>[1]!s_west_mediannetprofit($A1469,YEAR($B$1),$B$1,180)</f>
        <v>1483000000</v>
      </c>
      <c r="V1469">
        <f>[1]!s_west_maxnetprofit($A1469,YEAR($B$1),$B$1,180)</f>
        <v>1563000000</v>
      </c>
      <c r="W1469">
        <f>[1]!s_west_minnetprofit($A1469,YEAR($B$1),$B$1,180)</f>
        <v>1366000000</v>
      </c>
      <c r="X1469">
        <f>[1]!s_west_netprofit($A1469,YEAR($B$1)+1,$B$1,180)</f>
        <v>1685800000</v>
      </c>
      <c r="Y1469">
        <f>[1]!s_west_eps($A1469,YEAR($B$1)+1,$B$1,180)</f>
        <v>1.4796999692916899</v>
      </c>
      <c r="Z1469">
        <f>[1]!s_west_instnum_np($A1469,YEAR($B$1)+1,$B$1,180)</f>
        <v>15</v>
      </c>
      <c r="AA1469">
        <f>[1]!s_west_stdnetprofit($A1469,YEAR($B$1)+1,$B$1,180)</f>
        <v>68115658</v>
      </c>
      <c r="AB1469">
        <f>[1]!s_west_mediannetprofit($A1469,YEAR($B$1)+1,$B$1,180)</f>
        <v>1698000000</v>
      </c>
      <c r="AC1469">
        <f>[1]!s_west_maxnetprofit($A1469,YEAR($B$1)+1,$B$1,180)</f>
        <v>1853000000</v>
      </c>
      <c r="AD1469">
        <f>[1]!s_west_minnetprofit($A1469,YEAR($B$1)+1,$B$1,180)</f>
        <v>1564000000</v>
      </c>
      <c r="AE1469">
        <f>[1]!s_west_avgroe($A1469,YEAR($B$1),$B$1,180)</f>
        <v>18.499200820922901</v>
      </c>
      <c r="AF1469">
        <f>IFERROR([1]!s_info_indexweight($A1469,$B$1,"000016.SH"),"")</f>
        <v>0</v>
      </c>
      <c r="AG1469">
        <f>IFERROR([1]!s_info_indexweight($A1469,$B$1,"000300.SH"),"")</f>
        <v>0</v>
      </c>
      <c r="AH1469">
        <f>IFERROR([1]!s_info_indexweight($A1469,$B$1,"000905.SH"),"")</f>
        <v>7.0999999999999994E-2</v>
      </c>
      <c r="AI1469">
        <f>IFERROR([1]!s_info_indexweight($A1469,$B$1,"000852.SH"),"")</f>
        <v>0</v>
      </c>
    </row>
    <row r="1470" spans="1:35">
      <c r="A1470" t="s">
        <v>1502</v>
      </c>
      <c r="B1470">
        <f>[1]!s_dq_close($A1470,$B$1,3)</f>
        <v>52.49</v>
      </c>
      <c r="C1470">
        <f>[1]!s_dq_volume($A1470,$B$1)</f>
        <v>8116053</v>
      </c>
      <c r="D1470">
        <f>[1]!s_dq_amount($A1470,$B$1)</f>
        <v>424456249</v>
      </c>
      <c r="E1470">
        <f>[1]!s_dq_turn($A1470,$B$1)</f>
        <v>2.21555938430738</v>
      </c>
      <c r="F1470">
        <f>[1]!S_VAL_MV($A1470,$B$1)</f>
        <v>21150991789.630001</v>
      </c>
      <c r="G1470">
        <f>[1]!s_val_ev($A1470,$B$1)</f>
        <v>21150991789.630001</v>
      </c>
      <c r="H1470">
        <f>[1]!s_val_ev1($A1470,$B$1)</f>
        <v>24429259151.310001</v>
      </c>
      <c r="I1470">
        <f>IFERROR([1]!s_mq_amount($A1470,$B$1),"")</f>
        <v>793611187</v>
      </c>
      <c r="J1470">
        <f>[1]!s_val_pe_ttm($A1470,$B$1)</f>
        <v>27.594114303588899</v>
      </c>
      <c r="K1470">
        <f>[1]!s_val_pb_lf($A1470,$B$1)</f>
        <v>3.0714685916900599</v>
      </c>
      <c r="L1470">
        <f>[1]!s_val_dividendyield2($A1470,$B$1)</f>
        <v>1.1975070078944501</v>
      </c>
      <c r="M1470">
        <f>[1]!s_val_evtoebitda($A1470,$B$1)</f>
        <v>17.220732051409801</v>
      </c>
      <c r="N1470">
        <f>[1]!s_risk_betar24($A1470,$B$1)</f>
        <v>0.83880001306533802</v>
      </c>
      <c r="O1470">
        <f>[1]!s_profitnotice_changeratio($A1470,$B$1)</f>
        <v>0</v>
      </c>
      <c r="P1470">
        <f>IFERROR([1]!i_pq_pctchange($A1470,TEXT(DATE(YEAR($B$1),1,1),"yyyy-mm-dd"),$B$1),"")</f>
        <v>-22.584939170425098</v>
      </c>
      <c r="Q1470">
        <f>[1]!s_west_netprofit($A1470,YEAR($B$1),$B$1,180)</f>
        <v>1141722000</v>
      </c>
      <c r="R1470">
        <f>[1]!s_west_eps($A1470,YEAR($B$1),$B$1,180)</f>
        <v>2.8334000110626198</v>
      </c>
      <c r="S1470">
        <f>[1]!s_west_instnum_np($A1470,YEAR($B$1),$B$1,180)</f>
        <v>5</v>
      </c>
      <c r="T1470">
        <f>[1]!s_west_stdnetprofit($A1470,YEAR($B$1),$B$1,180)</f>
        <v>313053592</v>
      </c>
      <c r="U1470">
        <f>[1]!s_west_mediannetprofit($A1470,YEAR($B$1),$B$1,180)</f>
        <v>1056000000</v>
      </c>
      <c r="V1470">
        <f>[1]!s_west_maxnetprofit($A1470,YEAR($B$1),$B$1,180)</f>
        <v>1517000000</v>
      </c>
      <c r="W1470">
        <f>[1]!s_west_minnetprofit($A1470,YEAR($B$1),$B$1,180)</f>
        <v>741000000</v>
      </c>
      <c r="X1470">
        <f>[1]!s_west_netprofit($A1470,YEAR($B$1)+1,$B$1,180)</f>
        <v>1555422000</v>
      </c>
      <c r="Y1470">
        <f>[1]!s_west_eps($A1470,YEAR($B$1)+1,$B$1,180)</f>
        <v>3.8601000308990501</v>
      </c>
      <c r="Z1470">
        <f>[1]!s_west_instnum_np($A1470,YEAR($B$1)+1,$B$1,180)</f>
        <v>5</v>
      </c>
      <c r="AA1470">
        <f>[1]!s_west_stdnetprofit($A1470,YEAR($B$1)+1,$B$1,180)</f>
        <v>457246613</v>
      </c>
      <c r="AB1470">
        <f>[1]!s_west_mediannetprofit($A1470,YEAR($B$1)+1,$B$1,180)</f>
        <v>1285000000</v>
      </c>
      <c r="AC1470">
        <f>[1]!s_west_maxnetprofit($A1470,YEAR($B$1)+1,$B$1,180)</f>
        <v>2234000000</v>
      </c>
      <c r="AD1470">
        <f>[1]!s_west_minnetprofit($A1470,YEAR($B$1)+1,$B$1,180)</f>
        <v>1174000000</v>
      </c>
      <c r="AE1470">
        <f>[1]!s_west_avgroe($A1470,YEAR($B$1),$B$1,180)</f>
        <v>12.526700019836399</v>
      </c>
      <c r="AF1470">
        <f>IFERROR([1]!s_info_indexweight($A1470,$B$1,"000016.SH"),"")</f>
        <v>0</v>
      </c>
      <c r="AG1470">
        <f>IFERROR([1]!s_info_indexweight($A1470,$B$1,"000300.SH"),"")</f>
        <v>0</v>
      </c>
      <c r="AH1470">
        <f>IFERROR([1]!s_info_indexweight($A1470,$B$1,"000905.SH"),"")</f>
        <v>0</v>
      </c>
      <c r="AI1470">
        <f>IFERROR([1]!s_info_indexweight($A1470,$B$1,"000852.SH"),"")</f>
        <v>0.16300000000000001</v>
      </c>
    </row>
    <row r="1471" spans="1:35">
      <c r="A1471" t="s">
        <v>1503</v>
      </c>
      <c r="B1471">
        <f>[1]!s_dq_close($A1471,$B$1,3)</f>
        <v>198.8</v>
      </c>
      <c r="C1471">
        <f>[1]!s_dq_volume($A1471,$B$1)</f>
        <v>29271281</v>
      </c>
      <c r="D1471">
        <f>[1]!s_dq_amount($A1471,$B$1)</f>
        <v>5412136115</v>
      </c>
      <c r="E1471">
        <f>[1]!s_dq_turn($A1471,$B$1)</f>
        <v>3.32731226430912</v>
      </c>
      <c r="F1471">
        <f>[1]!S_VAL_MV($A1471,$B$1)</f>
        <v>179831785266</v>
      </c>
      <c r="G1471">
        <f>[1]!s_val_ev($A1471,$B$1)</f>
        <v>179831785266</v>
      </c>
      <c r="H1471">
        <f>[1]!s_val_ev1($A1471,$B$1)</f>
        <v>180910868916.01999</v>
      </c>
      <c r="I1471">
        <f>IFERROR([1]!s_mq_amount($A1471,$B$1),"")</f>
        <v>6525962086</v>
      </c>
      <c r="J1471">
        <f>[1]!s_val_pe_ttm($A1471,$B$1)</f>
        <v>577.73394775390602</v>
      </c>
      <c r="K1471">
        <f>[1]!s_val_pb_lf($A1471,$B$1)</f>
        <v>64.8841552734375</v>
      </c>
      <c r="L1471">
        <f>[1]!s_val_dividendyield2($A1471,$B$1)</f>
        <v>0</v>
      </c>
      <c r="M1471">
        <f>[1]!s_val_evtoebitda($A1471,$B$1)</f>
        <v>496.13187462076399</v>
      </c>
      <c r="N1471">
        <f>[1]!s_risk_betar24($A1471,$B$1)</f>
        <v>2.5397000312805198</v>
      </c>
      <c r="O1471">
        <f>[1]!s_profitnotice_changeratio($A1471,$B$1)</f>
        <v>0</v>
      </c>
      <c r="P1471">
        <f>IFERROR([1]!i_pq_pctchange($A1471,TEXT(DATE(YEAR($B$1),1,1),"yyyy-mm-dd"),$B$1),"")</f>
        <v>440.07063298016902</v>
      </c>
      <c r="Q1471">
        <f>[1]!s_west_netprofit($A1471,YEAR($B$1),$B$1,180)</f>
        <v>574363750</v>
      </c>
      <c r="R1471">
        <f>[1]!s_west_eps($A1471,YEAR($B$1),$B$1,180)</f>
        <v>0.63489997386932395</v>
      </c>
      <c r="S1471">
        <f>[1]!s_west_instnum_np($A1471,YEAR($B$1),$B$1,180)</f>
        <v>8</v>
      </c>
      <c r="T1471">
        <f>[1]!s_west_stdnetprofit($A1471,YEAR($B$1),$B$1,180)</f>
        <v>175440913</v>
      </c>
      <c r="U1471">
        <f>[1]!s_west_mediannetprofit($A1471,YEAR($B$1),$B$1,180)</f>
        <v>631115000</v>
      </c>
      <c r="V1471">
        <f>[1]!s_west_maxnetprofit($A1471,YEAR($B$1),$B$1,180)</f>
        <v>786680000</v>
      </c>
      <c r="W1471">
        <f>[1]!s_west_minnetprofit($A1471,YEAR($B$1),$B$1,180)</f>
        <v>271000000</v>
      </c>
      <c r="X1471">
        <f>[1]!s_west_netprofit($A1471,YEAR($B$1)+1,$B$1,180)</f>
        <v>983063750</v>
      </c>
      <c r="Y1471">
        <f>[1]!s_west_eps($A1471,YEAR($B$1)+1,$B$1,180)</f>
        <v>1.0867999792098999</v>
      </c>
      <c r="Z1471">
        <f>[1]!s_west_instnum_np($A1471,YEAR($B$1)+1,$B$1,180)</f>
        <v>8</v>
      </c>
      <c r="AA1471">
        <f>[1]!s_west_stdnetprofit($A1471,YEAR($B$1)+1,$B$1,180)</f>
        <v>310031328</v>
      </c>
      <c r="AB1471">
        <f>[1]!s_west_mediannetprofit($A1471,YEAR($B$1)+1,$B$1,180)</f>
        <v>1122990000</v>
      </c>
      <c r="AC1471">
        <f>[1]!s_west_maxnetprofit($A1471,YEAR($B$1)+1,$B$1,180)</f>
        <v>1226000000</v>
      </c>
      <c r="AD1471">
        <f>[1]!s_west_minnetprofit($A1471,YEAR($B$1)+1,$B$1,180)</f>
        <v>419000000</v>
      </c>
      <c r="AE1471">
        <f>[1]!s_west_avgroe($A1471,YEAR($B$1),$B$1,180)</f>
        <v>19.097099304199201</v>
      </c>
      <c r="AF1471">
        <f>IFERROR([1]!s_info_indexweight($A1471,$B$1,"000016.SH"),"")</f>
        <v>0</v>
      </c>
      <c r="AG1471">
        <f>IFERROR([1]!s_info_indexweight($A1471,$B$1,"000300.SH"),"")</f>
        <v>0</v>
      </c>
      <c r="AH1471">
        <f>IFERROR([1]!s_info_indexweight($A1471,$B$1,"000905.SH"),"")</f>
        <v>0</v>
      </c>
      <c r="AI1471">
        <f>IFERROR([1]!s_info_indexweight($A1471,$B$1,"000852.SH"),"")</f>
        <v>0.38300000000000001</v>
      </c>
    </row>
    <row r="1472" spans="1:35">
      <c r="A1472" t="s">
        <v>1504</v>
      </c>
      <c r="B1472">
        <f>[1]!s_dq_close($A1472,$B$1,3)</f>
        <v>99.75</v>
      </c>
      <c r="C1472">
        <f>[1]!s_dq_volume($A1472,$B$1)</f>
        <v>38407839</v>
      </c>
      <c r="D1472">
        <f>[1]!s_dq_amount($A1472,$B$1)</f>
        <v>3778545937</v>
      </c>
      <c r="E1472">
        <f>[1]!s_dq_turn($A1472,$B$1)</f>
        <v>1.55291091909687</v>
      </c>
      <c r="F1472">
        <f>[1]!S_VAL_MV($A1472,$B$1)</f>
        <v>297629776211.25</v>
      </c>
      <c r="G1472">
        <f>[1]!s_val_ev($A1472,$B$1)</f>
        <v>304310084296.04901</v>
      </c>
      <c r="H1472">
        <f>[1]!s_val_ev1($A1472,$B$1)</f>
        <v>312689015936.25897</v>
      </c>
      <c r="I1472">
        <f>IFERROR([1]!s_mq_amount($A1472,$B$1),"")</f>
        <v>9144191038</v>
      </c>
      <c r="J1472">
        <f>[1]!s_val_pe_ttm($A1472,$B$1)</f>
        <v>14.785281181335399</v>
      </c>
      <c r="K1472">
        <f>[1]!s_val_pb_lf($A1472,$B$1)</f>
        <v>3.74331879615784</v>
      </c>
      <c r="L1472">
        <f>[1]!s_val_dividendyield2($A1472,$B$1)</f>
        <v>1.9341052631578901</v>
      </c>
      <c r="M1472">
        <f>[1]!s_val_evtoebitda($A1472,$B$1)</f>
        <v>10.327752645190801</v>
      </c>
      <c r="N1472">
        <f>[1]!s_risk_betar24($A1472,$B$1)</f>
        <v>1.71909999847412</v>
      </c>
      <c r="O1472">
        <f>[1]!s_profitnotice_changeratio($A1472,$B$1)</f>
        <v>0</v>
      </c>
      <c r="P1472">
        <f>IFERROR([1]!i_pq_pctchange($A1472,TEXT(DATE(YEAR($B$1),1,1),"yyyy-mm-dd"),$B$1),"")</f>
        <v>11.8032347119438</v>
      </c>
      <c r="Q1472">
        <f>[1]!s_west_netprofit($A1472,YEAR($B$1),$B$1,180)</f>
        <v>17840138078</v>
      </c>
      <c r="R1472">
        <f>[1]!s_west_eps($A1472,YEAR($B$1),$B$1,180)</f>
        <v>5.97879981994629</v>
      </c>
      <c r="S1472">
        <f>[1]!s_west_instnum_np($A1472,YEAR($B$1),$B$1,180)</f>
        <v>22</v>
      </c>
      <c r="T1472">
        <f>[1]!s_west_stdnetprofit($A1472,YEAR($B$1),$B$1,180)</f>
        <v>1251670711</v>
      </c>
      <c r="U1472">
        <f>[1]!s_west_mediannetprofit($A1472,YEAR($B$1),$B$1,180)</f>
        <v>17421000000</v>
      </c>
      <c r="V1472">
        <f>[1]!s_west_maxnetprofit($A1472,YEAR($B$1),$B$1,180)</f>
        <v>22018000000</v>
      </c>
      <c r="W1472">
        <f>[1]!s_west_minnetprofit($A1472,YEAR($B$1),$B$1,180)</f>
        <v>16114000000</v>
      </c>
      <c r="X1472">
        <f>[1]!s_west_netprofit($A1472,YEAR($B$1)+1,$B$1,180)</f>
        <v>20932118563</v>
      </c>
      <c r="Y1472">
        <f>[1]!s_west_eps($A1472,YEAR($B$1)+1,$B$1,180)</f>
        <v>7.0149998664856001</v>
      </c>
      <c r="Z1472">
        <f>[1]!s_west_instnum_np($A1472,YEAR($B$1)+1,$B$1,180)</f>
        <v>22</v>
      </c>
      <c r="AA1472">
        <f>[1]!s_west_stdnetprofit($A1472,YEAR($B$1)+1,$B$1,180)</f>
        <v>1547714443</v>
      </c>
      <c r="AB1472">
        <f>[1]!s_west_mediannetprofit($A1472,YEAR($B$1)+1,$B$1,180)</f>
        <v>20707000000</v>
      </c>
      <c r="AC1472">
        <f>[1]!s_west_maxnetprofit($A1472,YEAR($B$1)+1,$B$1,180)</f>
        <v>25885000000</v>
      </c>
      <c r="AD1472">
        <f>[1]!s_west_minnetprofit($A1472,YEAR($B$1)+1,$B$1,180)</f>
        <v>18444000000</v>
      </c>
      <c r="AE1472">
        <f>[1]!s_west_avgroe($A1472,YEAR($B$1),$B$1,180)</f>
        <v>19.3931999206543</v>
      </c>
      <c r="AF1472">
        <f>IFERROR([1]!s_info_indexweight($A1472,$B$1,"000016.SH"),"")</f>
        <v>2.7909999999999999</v>
      </c>
      <c r="AG1472">
        <f>IFERROR([1]!s_info_indexweight($A1472,$B$1,"000300.SH"),"")</f>
        <v>0.93500000000000005</v>
      </c>
      <c r="AH1472">
        <f>IFERROR([1]!s_info_indexweight($A1472,$B$1,"000905.SH"),"")</f>
        <v>0</v>
      </c>
      <c r="AI1472">
        <f>IFERROR([1]!s_info_indexweight($A1472,$B$1,"000852.SH"),"")</f>
        <v>0</v>
      </c>
    </row>
    <row r="1473" spans="1:35">
      <c r="A1473" t="s">
        <v>1505</v>
      </c>
      <c r="B1473">
        <f>[1]!s_dq_close($A1473,$B$1,3)</f>
        <v>36.200000000000003</v>
      </c>
      <c r="C1473">
        <f>[1]!s_dq_volume($A1473,$B$1)</f>
        <v>9404799</v>
      </c>
      <c r="D1473">
        <f>[1]!s_dq_amount($A1473,$B$1)</f>
        <v>341960974</v>
      </c>
      <c r="E1473">
        <f>[1]!s_dq_turn($A1473,$B$1)</f>
        <v>0.79552899529118903</v>
      </c>
      <c r="F1473">
        <f>[1]!S_VAL_MV($A1473,$B$1)</f>
        <v>42795891264.199997</v>
      </c>
      <c r="G1473">
        <f>[1]!s_val_ev($A1473,$B$1)</f>
        <v>42795891264.199997</v>
      </c>
      <c r="H1473">
        <f>[1]!s_val_ev1($A1473,$B$1)</f>
        <v>69925650147.779999</v>
      </c>
      <c r="I1473">
        <f>IFERROR([1]!s_mq_amount($A1473,$B$1),"")</f>
        <v>621016093</v>
      </c>
      <c r="J1473">
        <f>[1]!s_val_pe_ttm($A1473,$B$1)</f>
        <v>-13.4867897033691</v>
      </c>
      <c r="K1473">
        <f>[1]!s_val_pb_lf($A1473,$B$1)</f>
        <v>1.4546209573745701</v>
      </c>
      <c r="L1473">
        <f>[1]!s_val_dividendyield2($A1473,$B$1)</f>
        <v>1.2328160946407201</v>
      </c>
      <c r="M1473">
        <f>[1]!s_val_evtoebitda($A1473,$B$1)</f>
        <v>32.403988238960501</v>
      </c>
      <c r="N1473">
        <f>[1]!s_risk_betar24($A1473,$B$1)</f>
        <v>1.2429000139236499</v>
      </c>
      <c r="O1473">
        <f>[1]!s_profitnotice_changeratio($A1473,$B$1)</f>
        <v>0</v>
      </c>
      <c r="P1473">
        <f>IFERROR([1]!i_pq_pctchange($A1473,TEXT(DATE(YEAR($B$1),1,1),"yyyy-mm-dd"),$B$1),"")</f>
        <v>-31.3092979127135</v>
      </c>
      <c r="Q1473">
        <f>[1]!s_west_netprofit($A1473,YEAR($B$1),$B$1,180)</f>
        <v>1349240000</v>
      </c>
      <c r="R1473">
        <f>[1]!s_west_eps($A1473,YEAR($B$1),$B$1,180)</f>
        <v>1.1412999629974401</v>
      </c>
      <c r="S1473">
        <f>[1]!s_west_instnum_np($A1473,YEAR($B$1),$B$1,180)</f>
        <v>9</v>
      </c>
      <c r="T1473">
        <f>[1]!s_west_stdnetprofit($A1473,YEAR($B$1),$B$1,180)</f>
        <v>527066085</v>
      </c>
      <c r="U1473">
        <f>[1]!s_west_mediannetprofit($A1473,YEAR($B$1),$B$1,180)</f>
        <v>1395000000</v>
      </c>
      <c r="V1473">
        <f>[1]!s_west_maxnetprofit($A1473,YEAR($B$1),$B$1,180)</f>
        <v>2477000000</v>
      </c>
      <c r="W1473">
        <f>[1]!s_west_minnetprofit($A1473,YEAR($B$1),$B$1,180)</f>
        <v>678000000</v>
      </c>
      <c r="X1473">
        <f>[1]!s_west_netprofit($A1473,YEAR($B$1)+1,$B$1,180)</f>
        <v>2257342222</v>
      </c>
      <c r="Y1473">
        <f>[1]!s_west_eps($A1473,YEAR($B$1)+1,$B$1,180)</f>
        <v>1.9093999862670901</v>
      </c>
      <c r="Z1473">
        <f>[1]!s_west_instnum_np($A1473,YEAR($B$1)+1,$B$1,180)</f>
        <v>9</v>
      </c>
      <c r="AA1473">
        <f>[1]!s_west_stdnetprofit($A1473,YEAR($B$1)+1,$B$1,180)</f>
        <v>662153550</v>
      </c>
      <c r="AB1473">
        <f>[1]!s_west_mediannetprofit($A1473,YEAR($B$1)+1,$B$1,180)</f>
        <v>2172000000</v>
      </c>
      <c r="AC1473">
        <f>[1]!s_west_maxnetprofit($A1473,YEAR($B$1)+1,$B$1,180)</f>
        <v>3519000000</v>
      </c>
      <c r="AD1473">
        <f>[1]!s_west_minnetprofit($A1473,YEAR($B$1)+1,$B$1,180)</f>
        <v>1383000000</v>
      </c>
      <c r="AE1473">
        <f>[1]!s_west_avgroe($A1473,YEAR($B$1),$B$1,180)</f>
        <v>4.3378000259399396</v>
      </c>
      <c r="AF1473">
        <f>IFERROR([1]!s_info_indexweight($A1473,$B$1,"000016.SH"),"")</f>
        <v>0</v>
      </c>
      <c r="AG1473">
        <f>IFERROR([1]!s_info_indexweight($A1473,$B$1,"000300.SH"),"")</f>
        <v>5.0599999999999999E-2</v>
      </c>
      <c r="AH1473">
        <f>IFERROR([1]!s_info_indexweight($A1473,$B$1,"000905.SH"),"")</f>
        <v>0</v>
      </c>
      <c r="AI1473">
        <f>IFERROR([1]!s_info_indexweight($A1473,$B$1,"000852.SH"),"")</f>
        <v>0</v>
      </c>
    </row>
    <row r="1474" spans="1:35">
      <c r="A1474" t="s">
        <v>1506</v>
      </c>
      <c r="B1474">
        <f>[1]!s_dq_close($A1474,$B$1,3)</f>
        <v>27.68</v>
      </c>
      <c r="C1474">
        <f>[1]!s_dq_volume($A1474,$B$1)</f>
        <v>1803115</v>
      </c>
      <c r="D1474">
        <f>[1]!s_dq_amount($A1474,$B$1)</f>
        <v>49302383</v>
      </c>
      <c r="E1474">
        <f>[1]!s_dq_turn($A1474,$B$1)</f>
        <v>4.50688612277545</v>
      </c>
      <c r="F1474">
        <f>[1]!S_VAL_MV($A1474,$B$1)</f>
        <v>11072276800</v>
      </c>
      <c r="G1474">
        <f>[1]!s_val_ev($A1474,$B$1)</f>
        <v>11072276800</v>
      </c>
      <c r="H1474">
        <f>[1]!s_val_ev1($A1474,$B$1)</f>
        <v>11113557613.76</v>
      </c>
      <c r="I1474">
        <f>IFERROR([1]!s_mq_amount($A1474,$B$1),"")</f>
        <v>87548100</v>
      </c>
      <c r="J1474">
        <f>[1]!s_val_pe_ttm($A1474,$B$1)</f>
        <v>97.111312866210895</v>
      </c>
      <c r="K1474">
        <f>[1]!s_val_pb_lf($A1474,$B$1)</f>
        <v>7.0509996414184597</v>
      </c>
      <c r="L1474">
        <f>[1]!s_val_dividendyield2($A1474,$B$1)</f>
        <v>0</v>
      </c>
      <c r="M1474">
        <f>[1]!s_val_evtoebitda($A1474,$B$1)</f>
        <v>53.661175337080799</v>
      </c>
      <c r="N1474">
        <f>[1]!s_risk_betar24($A1474,$B$1)</f>
        <v>0</v>
      </c>
      <c r="O1474">
        <f>[1]!s_profitnotice_changeratio($A1474,$B$1)</f>
        <v>0</v>
      </c>
      <c r="P1474">
        <f>IFERROR([1]!i_pq_pctchange($A1474,TEXT(DATE(YEAR($B$1),1,1),"yyyy-mm-dd"),$B$1),"")</f>
        <v>-2.84310284310284</v>
      </c>
      <c r="Q1474">
        <f>[1]!s_west_netprofit($A1474,YEAR($B$1),$B$1,180)</f>
        <v>135843333</v>
      </c>
      <c r="R1474">
        <f>[1]!s_west_eps($A1474,YEAR($B$1),$B$1,180)</f>
        <v>0.33959999680519098</v>
      </c>
      <c r="S1474">
        <f>[1]!s_west_instnum_np($A1474,YEAR($B$1),$B$1,180)</f>
        <v>3</v>
      </c>
      <c r="T1474">
        <f>[1]!s_west_stdnetprofit($A1474,YEAR($B$1),$B$1,180)</f>
        <v>2746568</v>
      </c>
      <c r="U1474">
        <f>[1]!s_west_mediannetprofit($A1474,YEAR($B$1),$B$1,180)</f>
        <v>134530000</v>
      </c>
      <c r="V1474">
        <f>[1]!s_west_maxnetprofit($A1474,YEAR($B$1),$B$1,180)</f>
        <v>139000000</v>
      </c>
      <c r="W1474">
        <f>[1]!s_west_minnetprofit($A1474,YEAR($B$1),$B$1,180)</f>
        <v>134000000</v>
      </c>
      <c r="X1474">
        <f>[1]!s_west_netprofit($A1474,YEAR($B$1)+1,$B$1,180)</f>
        <v>194633333</v>
      </c>
      <c r="Y1474">
        <f>[1]!s_west_eps($A1474,YEAR($B$1)+1,$B$1,180)</f>
        <v>0.486600011587143</v>
      </c>
      <c r="Z1474">
        <f>[1]!s_west_instnum_np($A1474,YEAR($B$1)+1,$B$1,180)</f>
        <v>3</v>
      </c>
      <c r="AA1474">
        <f>[1]!s_west_stdnetprofit($A1474,YEAR($B$1)+1,$B$1,180)</f>
        <v>24807324</v>
      </c>
      <c r="AB1474">
        <f>[1]!s_west_mediannetprofit($A1474,YEAR($B$1)+1,$B$1,180)</f>
        <v>183900000</v>
      </c>
      <c r="AC1474">
        <f>[1]!s_west_maxnetprofit($A1474,YEAR($B$1)+1,$B$1,180)</f>
        <v>223000000</v>
      </c>
      <c r="AD1474">
        <f>[1]!s_west_minnetprofit($A1474,YEAR($B$1)+1,$B$1,180)</f>
        <v>177000000</v>
      </c>
      <c r="AE1474">
        <f>[1]!s_west_avgroe($A1474,YEAR($B$1),$B$1,180)</f>
        <v>7.5700001716613796</v>
      </c>
      <c r="AF1474">
        <f>IFERROR([1]!s_info_indexweight($A1474,$B$1,"000016.SH"),"")</f>
        <v>0</v>
      </c>
      <c r="AG1474">
        <f>IFERROR([1]!s_info_indexweight($A1474,$B$1,"000300.SH"),"")</f>
        <v>0</v>
      </c>
      <c r="AH1474">
        <f>IFERROR([1]!s_info_indexweight($A1474,$B$1,"000905.SH"),"")</f>
        <v>0</v>
      </c>
      <c r="AI1474">
        <f>IFERROR([1]!s_info_indexweight($A1474,$B$1,"000852.SH"),"")</f>
        <v>1.2E-2</v>
      </c>
    </row>
    <row r="1475" spans="1:35">
      <c r="A1475" t="s">
        <v>1507</v>
      </c>
      <c r="B1475">
        <f>[1]!s_dq_close($A1475,$B$1,3)</f>
        <v>78.98</v>
      </c>
      <c r="C1475">
        <f>[1]!s_dq_volume($A1475,$B$1)</f>
        <v>28662623</v>
      </c>
      <c r="D1475">
        <f>[1]!s_dq_amount($A1475,$B$1)</f>
        <v>2177893336</v>
      </c>
      <c r="E1475">
        <f>[1]!s_dq_turn($A1475,$B$1)</f>
        <v>12.403718348118501</v>
      </c>
      <c r="F1475">
        <f>[1]!S_VAL_MV($A1475,$B$1)</f>
        <v>18250768850.16</v>
      </c>
      <c r="G1475">
        <f>[1]!s_val_ev($A1475,$B$1)</f>
        <v>18250768850.16</v>
      </c>
      <c r="H1475">
        <f>[1]!s_val_ev1($A1475,$B$1)</f>
        <v>18409340547.209999</v>
      </c>
      <c r="I1475">
        <f>IFERROR([1]!s_mq_amount($A1475,$B$1),"")</f>
        <v>4109256189</v>
      </c>
      <c r="J1475">
        <f>[1]!s_val_pe_ttm($A1475,$B$1)</f>
        <v>63.810062408447301</v>
      </c>
      <c r="K1475">
        <f>[1]!s_val_pb_lf($A1475,$B$1)</f>
        <v>4.0918898582458496</v>
      </c>
      <c r="L1475">
        <f>[1]!s_val_dividendyield2($A1475,$B$1)</f>
        <v>0.44224691498020002</v>
      </c>
      <c r="M1475">
        <f>[1]!s_val_evtoebitda($A1475,$B$1)</f>
        <v>45.230036460874601</v>
      </c>
      <c r="N1475">
        <f>[1]!s_risk_betar24($A1475,$B$1)</f>
        <v>1.0819000005721999</v>
      </c>
      <c r="O1475">
        <f>[1]!s_profitnotice_changeratio($A1475,$B$1)</f>
        <v>0</v>
      </c>
      <c r="P1475">
        <f>IFERROR([1]!i_pq_pctchange($A1475,TEXT(DATE(YEAR($B$1),1,1),"yyyy-mm-dd"),$B$1),"")</f>
        <v>45.734035119582899</v>
      </c>
      <c r="Q1475">
        <f>[1]!s_west_netprofit($A1475,YEAR($B$1),$B$1,180)</f>
        <v>331517500</v>
      </c>
      <c r="R1475">
        <f>[1]!s_west_eps($A1475,YEAR($B$1),$B$1,180)</f>
        <v>1.4345999956130999</v>
      </c>
      <c r="S1475">
        <f>[1]!s_west_instnum_np($A1475,YEAR($B$1),$B$1,180)</f>
        <v>4</v>
      </c>
      <c r="T1475">
        <f>[1]!s_west_stdnetprofit($A1475,YEAR($B$1),$B$1,180)</f>
        <v>13165025</v>
      </c>
      <c r="U1475">
        <f>[1]!s_west_mediannetprofit($A1475,YEAR($B$1),$B$1,180)</f>
        <v>326035000</v>
      </c>
      <c r="V1475">
        <f>[1]!s_west_maxnetprofit($A1475,YEAR($B$1),$B$1,180)</f>
        <v>351000000</v>
      </c>
      <c r="W1475">
        <f>[1]!s_west_minnetprofit($A1475,YEAR($B$1),$B$1,180)</f>
        <v>323000000</v>
      </c>
      <c r="X1475">
        <f>[1]!s_west_netprofit($A1475,YEAR($B$1)+1,$B$1,180)</f>
        <v>439342500</v>
      </c>
      <c r="Y1475">
        <f>[1]!s_west_eps($A1475,YEAR($B$1)+1,$B$1,180)</f>
        <v>1.90120005607605</v>
      </c>
      <c r="Z1475">
        <f>[1]!s_west_instnum_np($A1475,YEAR($B$1)+1,$B$1,180)</f>
        <v>4</v>
      </c>
      <c r="AA1475">
        <f>[1]!s_west_stdnetprofit($A1475,YEAR($B$1)+1,$B$1,180)</f>
        <v>29723322</v>
      </c>
      <c r="AB1475">
        <f>[1]!s_west_mediannetprofit($A1475,YEAR($B$1)+1,$B$1,180)</f>
        <v>449000000</v>
      </c>
      <c r="AC1475">
        <f>[1]!s_west_maxnetprofit($A1475,YEAR($B$1)+1,$B$1,180)</f>
        <v>463370000</v>
      </c>
      <c r="AD1475">
        <f>[1]!s_west_minnetprofit($A1475,YEAR($B$1)+1,$B$1,180)</f>
        <v>396000000</v>
      </c>
      <c r="AE1475">
        <f>[1]!s_west_avgroe($A1475,YEAR($B$1),$B$1,180)</f>
        <v>7.0799999237060502</v>
      </c>
      <c r="AF1475">
        <f>IFERROR([1]!s_info_indexweight($A1475,$B$1,"000016.SH"),"")</f>
        <v>0</v>
      </c>
      <c r="AG1475">
        <f>IFERROR([1]!s_info_indexweight($A1475,$B$1,"000300.SH"),"")</f>
        <v>0</v>
      </c>
      <c r="AH1475">
        <f>IFERROR([1]!s_info_indexweight($A1475,$B$1,"000905.SH"),"")</f>
        <v>0</v>
      </c>
      <c r="AI1475">
        <f>IFERROR([1]!s_info_indexweight($A1475,$B$1,"000852.SH"),"")</f>
        <v>0.121</v>
      </c>
    </row>
    <row r="1476" spans="1:35">
      <c r="A1476" t="s">
        <v>1508</v>
      </c>
      <c r="B1476">
        <f>[1]!s_dq_close($A1476,$B$1,3)</f>
        <v>14.72</v>
      </c>
      <c r="C1476">
        <f>[1]!s_dq_volume($A1476,$B$1)</f>
        <v>10244244</v>
      </c>
      <c r="D1476">
        <f>[1]!s_dq_amount($A1476,$B$1)</f>
        <v>151138791</v>
      </c>
      <c r="E1476">
        <f>[1]!s_dq_turn($A1476,$B$1)</f>
        <v>1.77736361696332</v>
      </c>
      <c r="F1476">
        <f>[1]!S_VAL_MV($A1476,$B$1)</f>
        <v>8484210560</v>
      </c>
      <c r="G1476">
        <f>[1]!s_val_ev($A1476,$B$1)</f>
        <v>8484210560</v>
      </c>
      <c r="H1476">
        <f>[1]!s_val_ev1($A1476,$B$1)</f>
        <v>8684519340.7900009</v>
      </c>
      <c r="I1476">
        <f>IFERROR([1]!s_mq_amount($A1476,$B$1),"")</f>
        <v>296898732</v>
      </c>
      <c r="J1476">
        <f>[1]!s_val_pe_ttm($A1476,$B$1)</f>
        <v>17.779901504516602</v>
      </c>
      <c r="K1476">
        <f>[1]!s_val_pb_lf($A1476,$B$1)</f>
        <v>1.8985395431518599</v>
      </c>
      <c r="L1476">
        <f>[1]!s_val_dividendyield2($A1476,$B$1)</f>
        <v>5.4347826086956497</v>
      </c>
      <c r="M1476">
        <f>[1]!s_val_evtoebitda($A1476,$B$1)</f>
        <v>7.3087198329384897</v>
      </c>
      <c r="N1476">
        <f>[1]!s_risk_betar24($A1476,$B$1)</f>
        <v>1.3683999776840201</v>
      </c>
      <c r="O1476">
        <f>[1]!s_profitnotice_changeratio($A1476,$B$1)</f>
        <v>0</v>
      </c>
      <c r="P1476">
        <f>IFERROR([1]!i_pq_pctchange($A1476,TEXT(DATE(YEAR($B$1),1,1),"yyyy-mm-dd"),$B$1),"")</f>
        <v>-10.993558499373099</v>
      </c>
      <c r="Q1476">
        <f>[1]!s_west_netprofit($A1476,YEAR($B$1),$B$1,180)</f>
        <v>664285714</v>
      </c>
      <c r="R1476">
        <f>[1]!s_west_eps($A1476,YEAR($B$1),$B$1,180)</f>
        <v>1.1525000333786</v>
      </c>
      <c r="S1476">
        <f>[1]!s_west_instnum_np($A1476,YEAR($B$1),$B$1,180)</f>
        <v>7</v>
      </c>
      <c r="T1476">
        <f>[1]!s_west_stdnetprofit($A1476,YEAR($B$1),$B$1,180)</f>
        <v>30009522</v>
      </c>
      <c r="U1476">
        <f>[1]!s_west_mediannetprofit($A1476,YEAR($B$1),$B$1,180)</f>
        <v>668000000</v>
      </c>
      <c r="V1476">
        <f>[1]!s_west_maxnetprofit($A1476,YEAR($B$1),$B$1,180)</f>
        <v>702000000</v>
      </c>
      <c r="W1476">
        <f>[1]!s_west_minnetprofit($A1476,YEAR($B$1),$B$1,180)</f>
        <v>611000000</v>
      </c>
      <c r="X1476">
        <f>[1]!s_west_netprofit($A1476,YEAR($B$1)+1,$B$1,180)</f>
        <v>792842857</v>
      </c>
      <c r="Y1476">
        <f>[1]!s_west_eps($A1476,YEAR($B$1)+1,$B$1,180)</f>
        <v>1.37559998035431</v>
      </c>
      <c r="Z1476">
        <f>[1]!s_west_instnum_np($A1476,YEAR($B$1)+1,$B$1,180)</f>
        <v>7</v>
      </c>
      <c r="AA1476">
        <f>[1]!s_west_stdnetprofit($A1476,YEAR($B$1)+1,$B$1,180)</f>
        <v>57423336</v>
      </c>
      <c r="AB1476">
        <f>[1]!s_west_mediannetprofit($A1476,YEAR($B$1)+1,$B$1,180)</f>
        <v>781000000</v>
      </c>
      <c r="AC1476">
        <f>[1]!s_west_maxnetprofit($A1476,YEAR($B$1)+1,$B$1,180)</f>
        <v>905000000</v>
      </c>
      <c r="AD1476">
        <f>[1]!s_west_minnetprofit($A1476,YEAR($B$1)+1,$B$1,180)</f>
        <v>719000000</v>
      </c>
      <c r="AE1476">
        <f>[1]!s_west_avgroe($A1476,YEAR($B$1),$B$1,180)</f>
        <v>14.1457004547119</v>
      </c>
      <c r="AF1476">
        <f>IFERROR([1]!s_info_indexweight($A1476,$B$1,"000016.SH"),"")</f>
        <v>0</v>
      </c>
      <c r="AG1476">
        <f>IFERROR([1]!s_info_indexweight($A1476,$B$1,"000300.SH"),"")</f>
        <v>0</v>
      </c>
      <c r="AH1476">
        <f>IFERROR([1]!s_info_indexweight($A1476,$B$1,"000905.SH"),"")</f>
        <v>0</v>
      </c>
      <c r="AI1476">
        <f>IFERROR([1]!s_info_indexweight($A1476,$B$1,"000852.SH"),"")</f>
        <v>5.7000000000000002E-2</v>
      </c>
    </row>
    <row r="1477" spans="1:35">
      <c r="A1477" t="s">
        <v>1509</v>
      </c>
      <c r="B1477">
        <f>[1]!s_dq_close($A1477,$B$1,3)</f>
        <v>48.21</v>
      </c>
      <c r="C1477">
        <f>[1]!s_dq_volume($A1477,$B$1)</f>
        <v>16104751</v>
      </c>
      <c r="D1477">
        <f>[1]!s_dq_amount($A1477,$B$1)</f>
        <v>784880088</v>
      </c>
      <c r="E1477">
        <f>[1]!s_dq_turn($A1477,$B$1)</f>
        <v>4.56838357988571</v>
      </c>
      <c r="F1477">
        <f>[1]!S_VAL_MV($A1477,$B$1)</f>
        <v>16995290175.030001</v>
      </c>
      <c r="G1477">
        <f>[1]!s_val_ev($A1477,$B$1)</f>
        <v>16995290175.030001</v>
      </c>
      <c r="H1477">
        <f>[1]!s_val_ev1($A1477,$B$1)</f>
        <v>18214055175.02</v>
      </c>
      <c r="I1477">
        <f>IFERROR([1]!s_mq_amount($A1477,$B$1),"")</f>
        <v>1832407289</v>
      </c>
      <c r="J1477">
        <f>[1]!s_val_pe_ttm($A1477,$B$1)</f>
        <v>33.472648620605497</v>
      </c>
      <c r="K1477">
        <f>[1]!s_val_pb_lf($A1477,$B$1)</f>
        <v>4.9752922058105504</v>
      </c>
      <c r="L1477">
        <f>[1]!s_val_dividendyield2($A1477,$B$1)</f>
        <v>0.86161504929845401</v>
      </c>
      <c r="M1477">
        <f>[1]!s_val_evtoebitda($A1477,$B$1)</f>
        <v>24.562965297959099</v>
      </c>
      <c r="N1477">
        <f>[1]!s_risk_betar24($A1477,$B$1)</f>
        <v>1.53030002117157</v>
      </c>
      <c r="O1477">
        <f>[1]!s_profitnotice_changeratio($A1477,$B$1)</f>
        <v>0</v>
      </c>
      <c r="P1477">
        <f>IFERROR([1]!i_pq_pctchange($A1477,TEXT(DATE(YEAR($B$1),1,1),"yyyy-mm-dd"),$B$1),"")</f>
        <v>45.935677567035199</v>
      </c>
      <c r="Q1477">
        <f>[1]!s_west_netprofit($A1477,YEAR($B$1),$B$1,180)</f>
        <v>642000000</v>
      </c>
      <c r="R1477">
        <f>[1]!s_west_eps($A1477,YEAR($B$1),$B$1,180)</f>
        <v>1.82109999656677</v>
      </c>
      <c r="S1477">
        <f>[1]!s_west_instnum_np($A1477,YEAR($B$1),$B$1,180)</f>
        <v>1</v>
      </c>
      <c r="T1477">
        <f>[1]!s_west_stdnetprofit($A1477,YEAR($B$1),$B$1,180)</f>
        <v>0</v>
      </c>
      <c r="U1477">
        <f>[1]!s_west_mediannetprofit($A1477,YEAR($B$1),$B$1,180)</f>
        <v>642000000</v>
      </c>
      <c r="V1477">
        <f>[1]!s_west_maxnetprofit($A1477,YEAR($B$1),$B$1,180)</f>
        <v>642000000</v>
      </c>
      <c r="W1477">
        <f>[1]!s_west_minnetprofit($A1477,YEAR($B$1),$B$1,180)</f>
        <v>642000000</v>
      </c>
      <c r="X1477">
        <f>[1]!s_west_netprofit($A1477,YEAR($B$1)+1,$B$1,180)</f>
        <v>821000000</v>
      </c>
      <c r="Y1477">
        <f>[1]!s_west_eps($A1477,YEAR($B$1)+1,$B$1,180)</f>
        <v>2.3289000988006601</v>
      </c>
      <c r="Z1477">
        <f>[1]!s_west_instnum_np($A1477,YEAR($B$1)+1,$B$1,180)</f>
        <v>1</v>
      </c>
      <c r="AA1477">
        <f>[1]!s_west_stdnetprofit($A1477,YEAR($B$1)+1,$B$1,180)</f>
        <v>0</v>
      </c>
      <c r="AB1477">
        <f>[1]!s_west_mediannetprofit($A1477,YEAR($B$1)+1,$B$1,180)</f>
        <v>821000000</v>
      </c>
      <c r="AC1477">
        <f>[1]!s_west_maxnetprofit($A1477,YEAR($B$1)+1,$B$1,180)</f>
        <v>821000000</v>
      </c>
      <c r="AD1477">
        <f>[1]!s_west_minnetprofit($A1477,YEAR($B$1)+1,$B$1,180)</f>
        <v>821000000</v>
      </c>
      <c r="AE1477">
        <f>[1]!s_west_avgroe($A1477,YEAR($B$1),$B$1,180)</f>
        <v>16.5</v>
      </c>
      <c r="AF1477">
        <f>IFERROR([1]!s_info_indexweight($A1477,$B$1,"000016.SH"),"")</f>
        <v>0</v>
      </c>
      <c r="AG1477">
        <f>IFERROR([1]!s_info_indexweight($A1477,$B$1,"000300.SH"),"")</f>
        <v>0</v>
      </c>
      <c r="AH1477">
        <f>IFERROR([1]!s_info_indexweight($A1477,$B$1,"000905.SH"),"")</f>
        <v>0</v>
      </c>
      <c r="AI1477">
        <f>IFERROR([1]!s_info_indexweight($A1477,$B$1,"000852.SH"),"")</f>
        <v>0.111</v>
      </c>
    </row>
    <row r="1478" spans="1:35">
      <c r="A1478" t="s">
        <v>1510</v>
      </c>
      <c r="B1478">
        <f>[1]!s_dq_close($A1478,$B$1,3)</f>
        <v>34.68</v>
      </c>
      <c r="C1478">
        <f>[1]!s_dq_volume($A1478,$B$1)</f>
        <v>41350173</v>
      </c>
      <c r="D1478">
        <f>[1]!s_dq_amount($A1478,$B$1)</f>
        <v>1445670606</v>
      </c>
      <c r="E1478">
        <f>[1]!s_dq_turn($A1478,$B$1)</f>
        <v>0.74362782711694098</v>
      </c>
      <c r="F1478">
        <f>[1]!S_VAL_MV($A1478,$B$1)</f>
        <v>202941289057.92001</v>
      </c>
      <c r="G1478">
        <f>[1]!s_val_ev($A1478,$B$1)</f>
        <v>200746440255.49399</v>
      </c>
      <c r="H1478">
        <f>[1]!s_val_ev1($A1478,$B$1)</f>
        <v>201110078596.57401</v>
      </c>
      <c r="I1478">
        <f>IFERROR([1]!s_mq_amount($A1478,$B$1),"")</f>
        <v>2233050562</v>
      </c>
      <c r="J1478">
        <f>[1]!s_val_pe_ttm($A1478,$B$1)</f>
        <v>27.877202987670898</v>
      </c>
      <c r="K1478">
        <f>[1]!s_val_pb_lf($A1478,$B$1)</f>
        <v>4.8293542861938503</v>
      </c>
      <c r="L1478">
        <f>[1]!s_val_dividendyield2($A1478,$B$1)</f>
        <v>4.0878901166708701</v>
      </c>
      <c r="M1478">
        <f>[1]!s_val_evtoebitda($A1478,$B$1)</f>
        <v>20.440185897789799</v>
      </c>
      <c r="N1478">
        <f>[1]!s_risk_betar24($A1478,$B$1)</f>
        <v>0.89209997653961204</v>
      </c>
      <c r="O1478">
        <f>[1]!s_profitnotice_changeratio($A1478,$B$1)</f>
        <v>0</v>
      </c>
      <c r="P1478">
        <f>IFERROR([1]!i_pq_pctchange($A1478,TEXT(DATE(YEAR($B$1),1,1),"yyyy-mm-dd"),$B$1),"")</f>
        <v>-5.5746612482007496</v>
      </c>
      <c r="Q1478">
        <f>[1]!s_west_netprofit($A1478,YEAR($B$1),$B$1,180)</f>
        <v>7855748525</v>
      </c>
      <c r="R1478">
        <f>[1]!s_west_eps($A1478,YEAR($B$1),$B$1,180)</f>
        <v>1.3417999744415301</v>
      </c>
      <c r="S1478">
        <f>[1]!s_west_instnum_np($A1478,YEAR($B$1),$B$1,180)</f>
        <v>36</v>
      </c>
      <c r="T1478">
        <f>[1]!s_west_stdnetprofit($A1478,YEAR($B$1),$B$1,180)</f>
        <v>81157885</v>
      </c>
      <c r="U1478">
        <f>[1]!s_west_mediannetprofit($A1478,YEAR($B$1),$B$1,180)</f>
        <v>7856000000</v>
      </c>
      <c r="V1478">
        <f>[1]!s_west_maxnetprofit($A1478,YEAR($B$1),$B$1,180)</f>
        <v>7969620000</v>
      </c>
      <c r="W1478">
        <f>[1]!s_west_minnetprofit($A1478,YEAR($B$1),$B$1,180)</f>
        <v>7489000000</v>
      </c>
      <c r="X1478">
        <f>[1]!s_west_netprofit($A1478,YEAR($B$1)+1,$B$1,180)</f>
        <v>8687747768</v>
      </c>
      <c r="Y1478">
        <f>[1]!s_west_eps($A1478,YEAR($B$1)+1,$B$1,180)</f>
        <v>1.4844000339508101</v>
      </c>
      <c r="Z1478">
        <f>[1]!s_west_instnum_np($A1478,YEAR($B$1)+1,$B$1,180)</f>
        <v>36</v>
      </c>
      <c r="AA1478">
        <f>[1]!s_west_stdnetprofit($A1478,YEAR($B$1)+1,$B$1,180)</f>
        <v>140106561</v>
      </c>
      <c r="AB1478">
        <f>[1]!s_west_mediannetprofit($A1478,YEAR($B$1)+1,$B$1,180)</f>
        <v>8715000000</v>
      </c>
      <c r="AC1478">
        <f>[1]!s_west_maxnetprofit($A1478,YEAR($B$1)+1,$B$1,180)</f>
        <v>8893000000</v>
      </c>
      <c r="AD1478">
        <f>[1]!s_west_minnetprofit($A1478,YEAR($B$1)+1,$B$1,180)</f>
        <v>8059000000</v>
      </c>
      <c r="AE1478">
        <f>[1]!s_west_avgroe($A1478,YEAR($B$1),$B$1,180)</f>
        <v>18.006299972534201</v>
      </c>
      <c r="AF1478">
        <f>IFERROR([1]!s_info_indexweight($A1478,$B$1,"000016.SH"),"")</f>
        <v>0</v>
      </c>
      <c r="AG1478">
        <f>IFERROR([1]!s_info_indexweight($A1478,$B$1,"000300.SH"),"")</f>
        <v>0.22520000000000001</v>
      </c>
      <c r="AH1478">
        <f>IFERROR([1]!s_info_indexweight($A1478,$B$1,"000905.SH"),"")</f>
        <v>0</v>
      </c>
      <c r="AI1478">
        <f>IFERROR([1]!s_info_indexweight($A1478,$B$1,"000852.SH"),"")</f>
        <v>0</v>
      </c>
    </row>
    <row r="1479" spans="1:35">
      <c r="A1479" t="s">
        <v>1511</v>
      </c>
      <c r="B1479">
        <f>[1]!s_dq_close($A1479,$B$1,3)</f>
        <v>116.91</v>
      </c>
      <c r="C1479">
        <f>[1]!s_dq_volume($A1479,$B$1)</f>
        <v>9636640</v>
      </c>
      <c r="D1479">
        <f>[1]!s_dq_amount($A1479,$B$1)</f>
        <v>1130582244</v>
      </c>
      <c r="E1479">
        <f>[1]!s_dq_turn($A1479,$B$1)</f>
        <v>4.0240950953622603</v>
      </c>
      <c r="F1479">
        <f>[1]!S_VAL_MV($A1479,$B$1)</f>
        <v>27996842910.060001</v>
      </c>
      <c r="G1479">
        <f>[1]!s_val_ev($A1479,$B$1)</f>
        <v>27996842910.060001</v>
      </c>
      <c r="H1479">
        <f>[1]!s_val_ev1($A1479,$B$1)</f>
        <v>30054622157.639999</v>
      </c>
      <c r="I1479">
        <f>IFERROR([1]!s_mq_amount($A1479,$B$1),"")</f>
        <v>2950738930</v>
      </c>
      <c r="J1479">
        <f>[1]!s_val_pe_ttm($A1479,$B$1)</f>
        <v>85.315704345703097</v>
      </c>
      <c r="K1479">
        <f>[1]!s_val_pb_lf($A1479,$B$1)</f>
        <v>4.0201950073242196</v>
      </c>
      <c r="L1479">
        <f>[1]!s_val_dividendyield2($A1479,$B$1)</f>
        <v>0.54399965785647098</v>
      </c>
      <c r="M1479">
        <f>[1]!s_val_evtoebitda($A1479,$B$1)</f>
        <v>32.990122778823199</v>
      </c>
      <c r="N1479">
        <f>[1]!s_risk_betar24($A1479,$B$1)</f>
        <v>1.3495999574661299</v>
      </c>
      <c r="O1479">
        <f>[1]!s_profitnotice_changeratio($A1479,$B$1)</f>
        <v>0</v>
      </c>
      <c r="P1479">
        <f>IFERROR([1]!i_pq_pctchange($A1479,TEXT(DATE(YEAR($B$1),1,1),"yyyy-mm-dd"),$B$1),"")</f>
        <v>21.6671870121761</v>
      </c>
      <c r="Q1479">
        <f>[1]!s_west_netprofit($A1479,YEAR($B$1),$B$1,180)</f>
        <v>609544465</v>
      </c>
      <c r="R1479">
        <f>[1]!s_west_eps($A1479,YEAR($B$1),$B$1,180)</f>
        <v>2.5453999042511</v>
      </c>
      <c r="S1479">
        <f>[1]!s_west_instnum_np($A1479,YEAR($B$1),$B$1,180)</f>
        <v>6</v>
      </c>
      <c r="T1479">
        <f>[1]!s_west_stdnetprofit($A1479,YEAR($B$1),$B$1,180)</f>
        <v>224614797</v>
      </c>
      <c r="U1479">
        <f>[1]!s_west_mediannetprofit($A1479,YEAR($B$1),$B$1,180)</f>
        <v>507000000</v>
      </c>
      <c r="V1479">
        <f>[1]!s_west_maxnetprofit($A1479,YEAR($B$1),$B$1,180)</f>
        <v>936341252</v>
      </c>
      <c r="W1479">
        <f>[1]!s_west_minnetprofit($A1479,YEAR($B$1),$B$1,180)</f>
        <v>369470000</v>
      </c>
      <c r="X1479">
        <f>[1]!s_west_netprofit($A1479,YEAR($B$1)+1,$B$1,180)</f>
        <v>813942779</v>
      </c>
      <c r="Y1479">
        <f>[1]!s_west_eps($A1479,YEAR($B$1)+1,$B$1,180)</f>
        <v>3.3989000320434601</v>
      </c>
      <c r="Z1479">
        <f>[1]!s_west_instnum_np($A1479,YEAR($B$1)+1,$B$1,180)</f>
        <v>6</v>
      </c>
      <c r="AA1479">
        <f>[1]!s_west_stdnetprofit($A1479,YEAR($B$1)+1,$B$1,180)</f>
        <v>253571632</v>
      </c>
      <c r="AB1479">
        <f>[1]!s_west_mediannetprofit($A1479,YEAR($B$1)+1,$B$1,180)</f>
        <v>728000000</v>
      </c>
      <c r="AC1479">
        <f>[1]!s_west_maxnetprofit($A1479,YEAR($B$1)+1,$B$1,180)</f>
        <v>1178209453</v>
      </c>
      <c r="AD1479">
        <f>[1]!s_west_minnetprofit($A1479,YEAR($B$1)+1,$B$1,180)</f>
        <v>565390000</v>
      </c>
      <c r="AE1479">
        <f>[1]!s_west_avgroe($A1479,YEAR($B$1),$B$1,180)</f>
        <v>6.4780001640319798</v>
      </c>
      <c r="AF1479">
        <f>IFERROR([1]!s_info_indexweight($A1479,$B$1,"000016.SH"),"")</f>
        <v>0</v>
      </c>
      <c r="AG1479">
        <f>IFERROR([1]!s_info_indexweight($A1479,$B$1,"000300.SH"),"")</f>
        <v>0</v>
      </c>
      <c r="AH1479">
        <f>IFERROR([1]!s_info_indexweight($A1479,$B$1,"000905.SH"),"")</f>
        <v>0.14599999999999999</v>
      </c>
      <c r="AI1479">
        <f>IFERROR([1]!s_info_indexweight($A1479,$B$1,"000852.SH"),"")</f>
        <v>0</v>
      </c>
    </row>
    <row r="1480" spans="1:35">
      <c r="A1480" t="s">
        <v>1512</v>
      </c>
      <c r="B1480">
        <f>[1]!s_dq_close($A1480,$B$1,3)</f>
        <v>124.6</v>
      </c>
      <c r="C1480">
        <f>[1]!s_dq_volume($A1480,$B$1)</f>
        <v>54523530</v>
      </c>
      <c r="D1480">
        <f>[1]!s_dq_amount($A1480,$B$1)</f>
        <v>6685616759</v>
      </c>
      <c r="E1480">
        <f>[1]!s_dq_turn($A1480,$B$1)</f>
        <v>9.5573583608193307</v>
      </c>
      <c r="F1480">
        <f>[1]!S_VAL_MV($A1480,$B$1)</f>
        <v>138305365038.39999</v>
      </c>
      <c r="G1480">
        <f>[1]!s_val_ev($A1480,$B$1)</f>
        <v>134186858463.638</v>
      </c>
      <c r="H1480">
        <f>[1]!s_val_ev1($A1480,$B$1)</f>
        <v>159423234212.858</v>
      </c>
      <c r="I1480">
        <f>IFERROR([1]!s_mq_amount($A1480,$B$1),"")</f>
        <v>9543414334</v>
      </c>
      <c r="J1480">
        <f>[1]!s_val_pe_ttm($A1480,$B$1)</f>
        <v>32.368137359619098</v>
      </c>
      <c r="K1480">
        <f>[1]!s_val_pb_lf($A1480,$B$1)</f>
        <v>4.4320836067199698</v>
      </c>
      <c r="L1480">
        <f>[1]!s_val_dividendyield2($A1480,$B$1)</f>
        <v>0.72031342246125796</v>
      </c>
      <c r="M1480">
        <f>[1]!s_val_evtoebitda($A1480,$B$1)</f>
        <v>23.679605105065399</v>
      </c>
      <c r="N1480">
        <f>[1]!s_risk_betar24($A1480,$B$1)</f>
        <v>1.76339995861053</v>
      </c>
      <c r="O1480">
        <f>[1]!s_profitnotice_changeratio($A1480,$B$1)</f>
        <v>0</v>
      </c>
      <c r="P1480">
        <f>IFERROR([1]!i_pq_pctchange($A1480,TEXT(DATE(YEAR($B$1),1,1),"yyyy-mm-dd"),$B$1),"")</f>
        <v>37.315406656380901</v>
      </c>
      <c r="Q1480">
        <f>[1]!s_west_netprofit($A1480,YEAR($B$1),$B$1,180)</f>
        <v>5081460000</v>
      </c>
      <c r="R1480">
        <f>[1]!s_west_eps($A1480,YEAR($B$1),$B$1,180)</f>
        <v>4.5778999328613299</v>
      </c>
      <c r="S1480">
        <f>[1]!s_west_instnum_np($A1480,YEAR($B$1),$B$1,180)</f>
        <v>17</v>
      </c>
      <c r="T1480">
        <f>[1]!s_west_stdnetprofit($A1480,YEAR($B$1),$B$1,180)</f>
        <v>82526433</v>
      </c>
      <c r="U1480">
        <f>[1]!s_west_mediannetprofit($A1480,YEAR($B$1),$B$1,180)</f>
        <v>5088000000</v>
      </c>
      <c r="V1480">
        <f>[1]!s_west_maxnetprofit($A1480,YEAR($B$1),$B$1,180)</f>
        <v>5255000000</v>
      </c>
      <c r="W1480">
        <f>[1]!s_west_minnetprofit($A1480,YEAR($B$1),$B$1,180)</f>
        <v>4854820000</v>
      </c>
      <c r="X1480">
        <f>[1]!s_west_netprofit($A1480,YEAR($B$1)+1,$B$1,180)</f>
        <v>6428267647</v>
      </c>
      <c r="Y1480">
        <f>[1]!s_west_eps($A1480,YEAR($B$1)+1,$B$1,180)</f>
        <v>5.79129981994629</v>
      </c>
      <c r="Z1480">
        <f>[1]!s_west_instnum_np($A1480,YEAR($B$1)+1,$B$1,180)</f>
        <v>17</v>
      </c>
      <c r="AA1480">
        <f>[1]!s_west_stdnetprofit($A1480,YEAR($B$1)+1,$B$1,180)</f>
        <v>272284007</v>
      </c>
      <c r="AB1480">
        <f>[1]!s_west_mediannetprofit($A1480,YEAR($B$1)+1,$B$1,180)</f>
        <v>6340000000</v>
      </c>
      <c r="AC1480">
        <f>[1]!s_west_maxnetprofit($A1480,YEAR($B$1)+1,$B$1,180)</f>
        <v>7061000000</v>
      </c>
      <c r="AD1480">
        <f>[1]!s_west_minnetprofit($A1480,YEAR($B$1)+1,$B$1,180)</f>
        <v>5951000000</v>
      </c>
      <c r="AE1480">
        <f>[1]!s_west_avgroe($A1480,YEAR($B$1),$B$1,180)</f>
        <v>16.9787998199463</v>
      </c>
      <c r="AF1480">
        <f>IFERROR([1]!s_info_indexweight($A1480,$B$1,"000016.SH"),"")</f>
        <v>0</v>
      </c>
      <c r="AG1480">
        <f>IFERROR([1]!s_info_indexweight($A1480,$B$1,"000300.SH"),"")</f>
        <v>0.17979999999999999</v>
      </c>
      <c r="AH1480">
        <f>IFERROR([1]!s_info_indexweight($A1480,$B$1,"000905.SH"),"")</f>
        <v>0</v>
      </c>
      <c r="AI1480">
        <f>IFERROR([1]!s_info_indexweight($A1480,$B$1,"000852.SH"),"")</f>
        <v>0</v>
      </c>
    </row>
    <row r="1481" spans="1:35">
      <c r="A1481" t="s">
        <v>1513</v>
      </c>
      <c r="B1481">
        <f>[1]!s_dq_close($A1481,$B$1,3)</f>
        <v>124.5</v>
      </c>
      <c r="C1481">
        <f>[1]!s_dq_volume($A1481,$B$1)</f>
        <v>1412660</v>
      </c>
      <c r="D1481">
        <f>[1]!s_dq_amount($A1481,$B$1)</f>
        <v>176908888</v>
      </c>
      <c r="E1481">
        <f>[1]!s_dq_turn($A1481,$B$1)</f>
        <v>1.2757802601122901</v>
      </c>
      <c r="F1481">
        <f>[1]!S_VAL_MV($A1481,$B$1)</f>
        <v>13811619150</v>
      </c>
      <c r="G1481">
        <f>[1]!s_val_ev($A1481,$B$1)</f>
        <v>13811619150</v>
      </c>
      <c r="H1481">
        <f>[1]!s_val_ev1($A1481,$B$1)</f>
        <v>14129161191.940001</v>
      </c>
      <c r="I1481">
        <f>IFERROR([1]!s_mq_amount($A1481,$B$1),"")</f>
        <v>401102796</v>
      </c>
      <c r="J1481">
        <f>[1]!s_val_pe_ttm($A1481,$B$1)</f>
        <v>65.662818908691406</v>
      </c>
      <c r="K1481">
        <f>[1]!s_val_pb_lf($A1481,$B$1)</f>
        <v>6.5642471313476598</v>
      </c>
      <c r="L1481">
        <f>[1]!s_val_dividendyield2($A1481,$B$1)</f>
        <v>0.68273092369477895</v>
      </c>
      <c r="M1481">
        <f>[1]!s_val_evtoebitda($A1481,$B$1)</f>
        <v>50.845840118556602</v>
      </c>
      <c r="N1481">
        <f>[1]!s_risk_betar24($A1481,$B$1)</f>
        <v>1.8617000579834</v>
      </c>
      <c r="O1481">
        <f>[1]!s_profitnotice_changeratio($A1481,$B$1)</f>
        <v>0</v>
      </c>
      <c r="P1481">
        <f>IFERROR([1]!i_pq_pctchange($A1481,TEXT(DATE(YEAR($B$1),1,1),"yyyy-mm-dd"),$B$1),"")</f>
        <v>18.233618233618198</v>
      </c>
      <c r="Q1481">
        <f>[1]!s_west_netprofit($A1481,YEAR($B$1),$B$1,180)</f>
        <v>335800000</v>
      </c>
      <c r="R1481">
        <f>[1]!s_west_eps($A1481,YEAR($B$1),$B$1,180)</f>
        <v>3.02699995040894</v>
      </c>
      <c r="S1481">
        <f>[1]!s_west_instnum_np($A1481,YEAR($B$1),$B$1,180)</f>
        <v>5</v>
      </c>
      <c r="T1481">
        <f>[1]!s_west_stdnetprofit($A1481,YEAR($B$1),$B$1,180)</f>
        <v>45980431</v>
      </c>
      <c r="U1481">
        <f>[1]!s_west_mediannetprofit($A1481,YEAR($B$1),$B$1,180)</f>
        <v>312000000</v>
      </c>
      <c r="V1481">
        <f>[1]!s_west_maxnetprofit($A1481,YEAR($B$1),$B$1,180)</f>
        <v>386000000</v>
      </c>
      <c r="W1481">
        <f>[1]!s_west_minnetprofit($A1481,YEAR($B$1),$B$1,180)</f>
        <v>287000000</v>
      </c>
      <c r="X1481">
        <f>[1]!s_west_netprofit($A1481,YEAR($B$1)+1,$B$1,180)</f>
        <v>447800000</v>
      </c>
      <c r="Y1481">
        <f>[1]!s_west_eps($A1481,YEAR($B$1)+1,$B$1,180)</f>
        <v>4.03649997711182</v>
      </c>
      <c r="Z1481">
        <f>[1]!s_west_instnum_np($A1481,YEAR($B$1)+1,$B$1,180)</f>
        <v>5</v>
      </c>
      <c r="AA1481">
        <f>[1]!s_west_stdnetprofit($A1481,YEAR($B$1)+1,$B$1,180)</f>
        <v>43476430</v>
      </c>
      <c r="AB1481">
        <f>[1]!s_west_mediannetprofit($A1481,YEAR($B$1)+1,$B$1,180)</f>
        <v>423000000</v>
      </c>
      <c r="AC1481">
        <f>[1]!s_west_maxnetprofit($A1481,YEAR($B$1)+1,$B$1,180)</f>
        <v>498000000</v>
      </c>
      <c r="AD1481">
        <f>[1]!s_west_minnetprofit($A1481,YEAR($B$1)+1,$B$1,180)</f>
        <v>408000000</v>
      </c>
      <c r="AE1481">
        <f>[1]!s_west_avgroe($A1481,YEAR($B$1),$B$1,180)</f>
        <v>14.420000076293899</v>
      </c>
      <c r="AF1481">
        <f>IFERROR([1]!s_info_indexweight($A1481,$B$1,"000016.SH"),"")</f>
        <v>0</v>
      </c>
      <c r="AG1481">
        <f>IFERROR([1]!s_info_indexweight($A1481,$B$1,"000300.SH"),"")</f>
        <v>0</v>
      </c>
      <c r="AH1481">
        <f>IFERROR([1]!s_info_indexweight($A1481,$B$1,"000905.SH"),"")</f>
        <v>0</v>
      </c>
      <c r="AI1481">
        <f>IFERROR([1]!s_info_indexweight($A1481,$B$1,"000852.SH"),"")</f>
        <v>6.3E-2</v>
      </c>
    </row>
    <row r="1482" spans="1:35">
      <c r="A1482" t="s">
        <v>1514</v>
      </c>
      <c r="B1482">
        <f>[1]!s_dq_close($A1482,$B$1,3)</f>
        <v>24.88</v>
      </c>
      <c r="C1482">
        <f>[1]!s_dq_volume($A1482,$B$1)</f>
        <v>4949226</v>
      </c>
      <c r="D1482">
        <f>[1]!s_dq_amount($A1482,$B$1)</f>
        <v>123110916</v>
      </c>
      <c r="E1482">
        <f>[1]!s_dq_turn($A1482,$B$1)</f>
        <v>0.37785772422681402</v>
      </c>
      <c r="F1482">
        <f>[1]!S_VAL_MV($A1482,$B$1)</f>
        <v>32588123779.119999</v>
      </c>
      <c r="G1482">
        <f>[1]!s_val_ev($A1482,$B$1)</f>
        <v>32588123779.119999</v>
      </c>
      <c r="H1482">
        <f>[1]!s_val_ev1($A1482,$B$1)</f>
        <v>33946439715.880001</v>
      </c>
      <c r="I1482">
        <f>IFERROR([1]!s_mq_amount($A1482,$B$1),"")</f>
        <v>255738310</v>
      </c>
      <c r="J1482">
        <f>[1]!s_val_pe_ttm($A1482,$B$1)</f>
        <v>14.635163307189901</v>
      </c>
      <c r="K1482">
        <f>[1]!s_val_pb_lf($A1482,$B$1)</f>
        <v>2.83060622215271</v>
      </c>
      <c r="L1482">
        <f>[1]!s_val_dividendyield2($A1482,$B$1)</f>
        <v>2.4115755627009601</v>
      </c>
      <c r="M1482">
        <f>[1]!s_val_evtoebitda($A1482,$B$1)</f>
        <v>9.5760491958950595</v>
      </c>
      <c r="N1482">
        <f>[1]!s_risk_betar24($A1482,$B$1)</f>
        <v>1.541100025177</v>
      </c>
      <c r="O1482">
        <f>[1]!s_profitnotice_changeratio($A1482,$B$1)</f>
        <v>0</v>
      </c>
      <c r="P1482">
        <f>IFERROR([1]!i_pq_pctchange($A1482,TEXT(DATE(YEAR($B$1),1,1),"yyyy-mm-dd"),$B$1),"")</f>
        <v>-4.8911389907595799</v>
      </c>
      <c r="Q1482">
        <f>[1]!s_west_netprofit($A1482,YEAR($B$1),$B$1,180)</f>
        <v>2443658421</v>
      </c>
      <c r="R1482">
        <f>[1]!s_west_eps($A1482,YEAR($B$1),$B$1,180)</f>
        <v>1.86549997329712</v>
      </c>
      <c r="S1482">
        <f>[1]!s_west_instnum_np($A1482,YEAR($B$1),$B$1,180)</f>
        <v>19</v>
      </c>
      <c r="T1482">
        <f>[1]!s_west_stdnetprofit($A1482,YEAR($B$1),$B$1,180)</f>
        <v>47511258</v>
      </c>
      <c r="U1482">
        <f>[1]!s_west_mediannetprofit($A1482,YEAR($B$1),$B$1,180)</f>
        <v>2415000000</v>
      </c>
      <c r="V1482">
        <f>[1]!s_west_maxnetprofit($A1482,YEAR($B$1),$B$1,180)</f>
        <v>2555000000</v>
      </c>
      <c r="W1482">
        <f>[1]!s_west_minnetprofit($A1482,YEAR($B$1),$B$1,180)</f>
        <v>2398000000</v>
      </c>
      <c r="X1482">
        <f>[1]!s_west_netprofit($A1482,YEAR($B$1)+1,$B$1,180)</f>
        <v>2777490000</v>
      </c>
      <c r="Y1482">
        <f>[1]!s_west_eps($A1482,YEAR($B$1)+1,$B$1,180)</f>
        <v>2.12030005455017</v>
      </c>
      <c r="Z1482">
        <f>[1]!s_west_instnum_np($A1482,YEAR($B$1)+1,$B$1,180)</f>
        <v>19</v>
      </c>
      <c r="AA1482">
        <f>[1]!s_west_stdnetprofit($A1482,YEAR($B$1)+1,$B$1,180)</f>
        <v>93410432</v>
      </c>
      <c r="AB1482">
        <f>[1]!s_west_mediannetprofit($A1482,YEAR($B$1)+1,$B$1,180)</f>
        <v>2791000000</v>
      </c>
      <c r="AC1482">
        <f>[1]!s_west_maxnetprofit($A1482,YEAR($B$1)+1,$B$1,180)</f>
        <v>3033000000</v>
      </c>
      <c r="AD1482">
        <f>[1]!s_west_minnetprofit($A1482,YEAR($B$1)+1,$B$1,180)</f>
        <v>2649620000</v>
      </c>
      <c r="AE1482">
        <f>[1]!s_west_avgroe($A1482,YEAR($B$1),$B$1,180)</f>
        <v>18.542600631713899</v>
      </c>
      <c r="AF1482">
        <f>IFERROR([1]!s_info_indexweight($A1482,$B$1,"000016.SH"),"")</f>
        <v>0</v>
      </c>
      <c r="AG1482">
        <f>IFERROR([1]!s_info_indexweight($A1482,$B$1,"000300.SH"),"")</f>
        <v>0</v>
      </c>
      <c r="AH1482">
        <f>IFERROR([1]!s_info_indexweight($A1482,$B$1,"000905.SH"),"")</f>
        <v>0.127</v>
      </c>
      <c r="AI1482">
        <f>IFERROR([1]!s_info_indexweight($A1482,$B$1,"000852.SH"),"")</f>
        <v>0</v>
      </c>
    </row>
    <row r="1483" spans="1:35">
      <c r="A1483" t="s">
        <v>1515</v>
      </c>
      <c r="B1483">
        <f>[1]!s_dq_close($A1483,$B$1,3)</f>
        <v>10.43</v>
      </c>
      <c r="C1483">
        <f>[1]!s_dq_volume($A1483,$B$1)</f>
        <v>5934599</v>
      </c>
      <c r="D1483">
        <f>[1]!s_dq_amount($A1483,$B$1)</f>
        <v>62116991</v>
      </c>
      <c r="E1483">
        <f>[1]!s_dq_turn($A1483,$B$1)</f>
        <v>0.76035259190207805</v>
      </c>
      <c r="F1483">
        <f>[1]!S_VAL_MV($A1483,$B$1)</f>
        <v>9958146153.3400002</v>
      </c>
      <c r="G1483">
        <f>[1]!s_val_ev($A1483,$B$1)</f>
        <v>9958146153.3400002</v>
      </c>
      <c r="H1483">
        <f>[1]!s_val_ev1($A1483,$B$1)</f>
        <v>12893287112.120001</v>
      </c>
      <c r="I1483">
        <f>IFERROR([1]!s_mq_amount($A1483,$B$1),"")</f>
        <v>131483655</v>
      </c>
      <c r="J1483">
        <f>[1]!s_val_pe_ttm($A1483,$B$1)</f>
        <v>21.191801071166999</v>
      </c>
      <c r="K1483">
        <f>[1]!s_val_pb_lf($A1483,$B$1)</f>
        <v>1.2149140834808301</v>
      </c>
      <c r="L1483">
        <f>[1]!s_val_dividendyield2($A1483,$B$1)</f>
        <v>3.4772996715845399</v>
      </c>
      <c r="M1483">
        <f>[1]!s_val_evtoebitda($A1483,$B$1)</f>
        <v>7.6510574264700901</v>
      </c>
      <c r="N1483">
        <f>[1]!s_risk_betar24($A1483,$B$1)</f>
        <v>0.90079998970031705</v>
      </c>
      <c r="O1483">
        <f>[1]!s_profitnotice_changeratio($A1483,$B$1)</f>
        <v>0</v>
      </c>
      <c r="P1483">
        <f>IFERROR([1]!i_pq_pctchange($A1483,TEXT(DATE(YEAR($B$1),1,1),"yyyy-mm-dd"),$B$1),"")</f>
        <v>9.5969289827246798E-2</v>
      </c>
      <c r="Q1483">
        <f>[1]!s_west_netprofit($A1483,YEAR($B$1),$B$1,180)</f>
        <v>559500000</v>
      </c>
      <c r="R1483">
        <f>[1]!s_west_eps($A1483,YEAR($B$1),$B$1,180)</f>
        <v>0.58600002527236905</v>
      </c>
      <c r="S1483">
        <f>[1]!s_west_instnum_np($A1483,YEAR($B$1),$B$1,180)</f>
        <v>2</v>
      </c>
      <c r="T1483">
        <f>[1]!s_west_stdnetprofit($A1483,YEAR($B$1),$B$1,180)</f>
        <v>40305087</v>
      </c>
      <c r="U1483">
        <f>[1]!s_west_mediannetprofit($A1483,YEAR($B$1),$B$1,180)</f>
        <v>559500000</v>
      </c>
      <c r="V1483">
        <f>[1]!s_west_maxnetprofit($A1483,YEAR($B$1),$B$1,180)</f>
        <v>588000000</v>
      </c>
      <c r="W1483">
        <f>[1]!s_west_minnetprofit($A1483,YEAR($B$1),$B$1,180)</f>
        <v>531000000</v>
      </c>
      <c r="X1483">
        <f>[1]!s_west_netprofit($A1483,YEAR($B$1)+1,$B$1,180)</f>
        <v>741000000</v>
      </c>
      <c r="Y1483">
        <f>[1]!s_west_eps($A1483,YEAR($B$1)+1,$B$1,180)</f>
        <v>0.77609997987747203</v>
      </c>
      <c r="Z1483">
        <f>[1]!s_west_instnum_np($A1483,YEAR($B$1)+1,$B$1,180)</f>
        <v>2</v>
      </c>
      <c r="AA1483">
        <f>[1]!s_west_stdnetprofit($A1483,YEAR($B$1)+1,$B$1,180)</f>
        <v>77781746</v>
      </c>
      <c r="AB1483">
        <f>[1]!s_west_mediannetprofit($A1483,YEAR($B$1)+1,$B$1,180)</f>
        <v>741000000</v>
      </c>
      <c r="AC1483">
        <f>[1]!s_west_maxnetprofit($A1483,YEAR($B$1)+1,$B$1,180)</f>
        <v>796000000</v>
      </c>
      <c r="AD1483">
        <f>[1]!s_west_minnetprofit($A1483,YEAR($B$1)+1,$B$1,180)</f>
        <v>686000000</v>
      </c>
      <c r="AE1483">
        <f>[1]!s_west_avgroe($A1483,YEAR($B$1),$B$1,180)</f>
        <v>7.875</v>
      </c>
      <c r="AF1483">
        <f>IFERROR([1]!s_info_indexweight($A1483,$B$1,"000016.SH"),"")</f>
        <v>0</v>
      </c>
      <c r="AG1483">
        <f>IFERROR([1]!s_info_indexweight($A1483,$B$1,"000300.SH"),"")</f>
        <v>0</v>
      </c>
      <c r="AH1483">
        <f>IFERROR([1]!s_info_indexweight($A1483,$B$1,"000905.SH"),"")</f>
        <v>0</v>
      </c>
      <c r="AI1483">
        <f>IFERROR([1]!s_info_indexweight($A1483,$B$1,"000852.SH"),"")</f>
        <v>4.2000000000000003E-2</v>
      </c>
    </row>
    <row r="1484" spans="1:35">
      <c r="A1484" t="s">
        <v>1516</v>
      </c>
      <c r="B1484">
        <f>[1]!s_dq_close($A1484,$B$1,3)</f>
        <v>5.47</v>
      </c>
      <c r="C1484">
        <f>[1]!s_dq_volume($A1484,$B$1)</f>
        <v>39277823</v>
      </c>
      <c r="D1484">
        <f>[1]!s_dq_amount($A1484,$B$1)</f>
        <v>215930075</v>
      </c>
      <c r="E1484">
        <f>[1]!s_dq_turn($A1484,$B$1)</f>
        <v>1.96923344303833</v>
      </c>
      <c r="F1484">
        <f>[1]!S_VAL_MV($A1484,$B$1)</f>
        <v>10910321098.27</v>
      </c>
      <c r="G1484">
        <f>[1]!s_val_ev($A1484,$B$1)</f>
        <v>10910321098.27</v>
      </c>
      <c r="H1484">
        <f>[1]!s_val_ev1($A1484,$B$1)</f>
        <v>26923066629.310001</v>
      </c>
      <c r="I1484">
        <f>IFERROR([1]!s_mq_amount($A1484,$B$1),"")</f>
        <v>391647840</v>
      </c>
      <c r="J1484">
        <f>[1]!s_val_pe_ttm($A1484,$B$1)</f>
        <v>24.492195129394499</v>
      </c>
      <c r="K1484">
        <f>[1]!s_val_pb_lf($A1484,$B$1)</f>
        <v>1.6352831125259399</v>
      </c>
      <c r="L1484">
        <f>[1]!s_val_dividendyield2($A1484,$B$1)</f>
        <v>0.45960257894326401</v>
      </c>
      <c r="M1484">
        <f>[1]!s_val_evtoebitda($A1484,$B$1)</f>
        <v>7.2451734396885099</v>
      </c>
      <c r="N1484">
        <f>[1]!s_risk_betar24($A1484,$B$1)</f>
        <v>1.1467000246048</v>
      </c>
      <c r="O1484">
        <f>[1]!s_profitnotice_changeratio($A1484,$B$1)</f>
        <v>0</v>
      </c>
      <c r="P1484">
        <f>IFERROR([1]!i_pq_pctchange($A1484,TEXT(DATE(YEAR($B$1),1,1),"yyyy-mm-dd"),$B$1),"")</f>
        <v>-30.318471337579599</v>
      </c>
      <c r="Q1484">
        <f>[1]!s_west_netprofit($A1484,YEAR($B$1),$B$1,180)</f>
        <v>0</v>
      </c>
      <c r="R1484">
        <f>[1]!s_west_eps($A1484,YEAR($B$1),$B$1,180)</f>
        <v>0</v>
      </c>
      <c r="S1484">
        <f>[1]!s_west_instnum_np($A1484,YEAR($B$1),$B$1,180)</f>
        <v>0</v>
      </c>
      <c r="T1484">
        <f>[1]!s_west_stdnetprofit($A1484,YEAR($B$1),$B$1,180)</f>
        <v>0</v>
      </c>
      <c r="U1484">
        <f>[1]!s_west_mediannetprofit($A1484,YEAR($B$1),$B$1,180)</f>
        <v>0</v>
      </c>
      <c r="V1484">
        <f>[1]!s_west_maxnetprofit($A1484,YEAR($B$1),$B$1,180)</f>
        <v>0</v>
      </c>
      <c r="W1484">
        <f>[1]!s_west_minnetprofit($A1484,YEAR($B$1),$B$1,180)</f>
        <v>0</v>
      </c>
      <c r="X1484">
        <f>[1]!s_west_netprofit($A1484,YEAR($B$1)+1,$B$1,180)</f>
        <v>0</v>
      </c>
      <c r="Y1484">
        <f>[1]!s_west_eps($A1484,YEAR($B$1)+1,$B$1,180)</f>
        <v>0</v>
      </c>
      <c r="Z1484">
        <f>[1]!s_west_instnum_np($A1484,YEAR($B$1)+1,$B$1,180)</f>
        <v>0</v>
      </c>
      <c r="AA1484">
        <f>[1]!s_west_stdnetprofit($A1484,YEAR($B$1)+1,$B$1,180)</f>
        <v>0</v>
      </c>
      <c r="AB1484">
        <f>[1]!s_west_mediannetprofit($A1484,YEAR($B$1)+1,$B$1,180)</f>
        <v>0</v>
      </c>
      <c r="AC1484">
        <f>[1]!s_west_maxnetprofit($A1484,YEAR($B$1)+1,$B$1,180)</f>
        <v>0</v>
      </c>
      <c r="AD1484">
        <f>[1]!s_west_minnetprofit($A1484,YEAR($B$1)+1,$B$1,180)</f>
        <v>0</v>
      </c>
      <c r="AE1484">
        <f>[1]!s_west_avgroe($A1484,YEAR($B$1),$B$1,180)</f>
        <v>0</v>
      </c>
      <c r="AF1484">
        <f>IFERROR([1]!s_info_indexweight($A1484,$B$1,"000016.SH"),"")</f>
        <v>0</v>
      </c>
      <c r="AG1484">
        <f>IFERROR([1]!s_info_indexweight($A1484,$B$1,"000300.SH"),"")</f>
        <v>0</v>
      </c>
      <c r="AH1484">
        <f>IFERROR([1]!s_info_indexweight($A1484,$B$1,"000905.SH"),"")</f>
        <v>0</v>
      </c>
      <c r="AI1484">
        <f>IFERROR([1]!s_info_indexweight($A1484,$B$1,"000852.SH"),"")</f>
        <v>9.6000000000000002E-2</v>
      </c>
    </row>
    <row r="1485" spans="1:35">
      <c r="A1485" t="s">
        <v>1517</v>
      </c>
      <c r="B1485">
        <f>[1]!s_dq_close($A1485,$B$1,3)</f>
        <v>14.76</v>
      </c>
      <c r="C1485">
        <f>[1]!s_dq_volume($A1485,$B$1)</f>
        <v>22107522</v>
      </c>
      <c r="D1485">
        <f>[1]!s_dq_amount($A1485,$B$1)</f>
        <v>328818575</v>
      </c>
      <c r="E1485">
        <f>[1]!s_dq_turn($A1485,$B$1)</f>
        <v>1.9128976665636099</v>
      </c>
      <c r="F1485">
        <f>[1]!S_VAL_MV($A1485,$B$1)</f>
        <v>17058258286.559999</v>
      </c>
      <c r="G1485">
        <f>[1]!s_val_ev($A1485,$B$1)</f>
        <v>17058258286.559999</v>
      </c>
      <c r="H1485">
        <f>[1]!s_val_ev1($A1485,$B$1)</f>
        <v>18453779703.740002</v>
      </c>
      <c r="I1485">
        <f>IFERROR([1]!s_mq_amount($A1485,$B$1),"")</f>
        <v>679780528</v>
      </c>
      <c r="J1485">
        <f>[1]!s_val_pe_ttm($A1485,$B$1)</f>
        <v>43.223739624023402</v>
      </c>
      <c r="K1485">
        <f>[1]!s_val_pb_lf($A1485,$B$1)</f>
        <v>1.82327485084534</v>
      </c>
      <c r="L1485">
        <f>[1]!s_val_dividendyield2($A1485,$B$1)</f>
        <v>2.1225162427354398</v>
      </c>
      <c r="M1485">
        <f>[1]!s_val_evtoebitda($A1485,$B$1)</f>
        <v>16.863899026804201</v>
      </c>
      <c r="N1485">
        <f>[1]!s_risk_betar24($A1485,$B$1)</f>
        <v>1.3246999979019201</v>
      </c>
      <c r="O1485">
        <f>[1]!s_profitnotice_changeratio($A1485,$B$1)</f>
        <v>0</v>
      </c>
      <c r="P1485">
        <f>IFERROR([1]!i_pq_pctchange($A1485,TEXT(DATE(YEAR($B$1),1,1),"yyyy-mm-dd"),$B$1),"")</f>
        <v>-8.7762669962917208</v>
      </c>
      <c r="Q1485">
        <f>[1]!s_west_netprofit($A1485,YEAR($B$1),$B$1,180)</f>
        <v>500035556</v>
      </c>
      <c r="R1485">
        <f>[1]!s_west_eps($A1485,YEAR($B$1),$B$1,180)</f>
        <v>0.43259999155998202</v>
      </c>
      <c r="S1485">
        <f>[1]!s_west_instnum_np($A1485,YEAR($B$1),$B$1,180)</f>
        <v>9</v>
      </c>
      <c r="T1485">
        <f>[1]!s_west_stdnetprofit($A1485,YEAR($B$1),$B$1,180)</f>
        <v>36755154</v>
      </c>
      <c r="U1485">
        <f>[1]!s_west_mediannetprofit($A1485,YEAR($B$1),$B$1,180)</f>
        <v>505000000</v>
      </c>
      <c r="V1485">
        <f>[1]!s_west_maxnetprofit($A1485,YEAR($B$1),$B$1,180)</f>
        <v>553000000</v>
      </c>
      <c r="W1485">
        <f>[1]!s_west_minnetprofit($A1485,YEAR($B$1),$B$1,180)</f>
        <v>437000000</v>
      </c>
      <c r="X1485">
        <f>[1]!s_west_netprofit($A1485,YEAR($B$1)+1,$B$1,180)</f>
        <v>601395556</v>
      </c>
      <c r="Y1485">
        <f>[1]!s_west_eps($A1485,YEAR($B$1)+1,$B$1,180)</f>
        <v>0.52029997110366799</v>
      </c>
      <c r="Z1485">
        <f>[1]!s_west_instnum_np($A1485,YEAR($B$1)+1,$B$1,180)</f>
        <v>9</v>
      </c>
      <c r="AA1485">
        <f>[1]!s_west_stdnetprofit($A1485,YEAR($B$1)+1,$B$1,180)</f>
        <v>46651669</v>
      </c>
      <c r="AB1485">
        <f>[1]!s_west_mediannetprofit($A1485,YEAR($B$1)+1,$B$1,180)</f>
        <v>608000000</v>
      </c>
      <c r="AC1485">
        <f>[1]!s_west_maxnetprofit($A1485,YEAR($B$1)+1,$B$1,180)</f>
        <v>647000000</v>
      </c>
      <c r="AD1485">
        <f>[1]!s_west_minnetprofit($A1485,YEAR($B$1)+1,$B$1,180)</f>
        <v>525000000</v>
      </c>
      <c r="AE1485">
        <f>[1]!s_west_avgroe($A1485,YEAR($B$1),$B$1,180)</f>
        <v>5.2333002090454102</v>
      </c>
      <c r="AF1485">
        <f>IFERROR([1]!s_info_indexweight($A1485,$B$1,"000016.SH"),"")</f>
        <v>0</v>
      </c>
      <c r="AG1485">
        <f>IFERROR([1]!s_info_indexweight($A1485,$B$1,"000300.SH"),"")</f>
        <v>0</v>
      </c>
      <c r="AH1485">
        <f>IFERROR([1]!s_info_indexweight($A1485,$B$1,"000905.SH"),"")</f>
        <v>0</v>
      </c>
      <c r="AI1485">
        <f>IFERROR([1]!s_info_indexweight($A1485,$B$1,"000852.SH"),"")</f>
        <v>0.112</v>
      </c>
    </row>
    <row r="1486" spans="1:35">
      <c r="A1486" t="s">
        <v>1518</v>
      </c>
      <c r="B1486">
        <f>[1]!s_dq_close($A1486,$B$1,3)</f>
        <v>101.81</v>
      </c>
      <c r="C1486">
        <f>[1]!s_dq_volume($A1486,$B$1)</f>
        <v>13206910</v>
      </c>
      <c r="D1486">
        <f>[1]!s_dq_amount($A1486,$B$1)</f>
        <v>1344853818</v>
      </c>
      <c r="E1486">
        <f>[1]!s_dq_turn($A1486,$B$1)</f>
        <v>4.0082235334516696</v>
      </c>
      <c r="F1486">
        <f>[1]!S_VAL_MV($A1486,$B$1)</f>
        <v>33545921176.259998</v>
      </c>
      <c r="G1486">
        <f>[1]!s_val_ev($A1486,$B$1)</f>
        <v>33545921176.259998</v>
      </c>
      <c r="H1486">
        <f>[1]!s_val_ev1($A1486,$B$1)</f>
        <v>35340190667.050003</v>
      </c>
      <c r="I1486">
        <f>IFERROR([1]!s_mq_amount($A1486,$B$1),"")</f>
        <v>3164069182</v>
      </c>
      <c r="J1486">
        <f>[1]!s_val_pe_ttm($A1486,$B$1)</f>
        <v>234.52256774902301</v>
      </c>
      <c r="K1486">
        <f>[1]!s_val_pb_lf($A1486,$B$1)</f>
        <v>10.4371585845947</v>
      </c>
      <c r="L1486">
        <f>[1]!s_val_dividendyield2($A1486,$B$1)</f>
        <v>8.5350612506841006E-2</v>
      </c>
      <c r="M1486">
        <f>[1]!s_val_evtoebitda($A1486,$B$1)</f>
        <v>66.755738905089601</v>
      </c>
      <c r="N1486">
        <f>[1]!s_risk_betar24($A1486,$B$1)</f>
        <v>1.60339999198914</v>
      </c>
      <c r="O1486">
        <f>[1]!s_profitnotice_changeratio($A1486,$B$1)</f>
        <v>0</v>
      </c>
      <c r="P1486">
        <f>IFERROR([1]!i_pq_pctchange($A1486,TEXT(DATE(YEAR($B$1),1,1),"yyyy-mm-dd"),$B$1),"")</f>
        <v>61.577527376606902</v>
      </c>
      <c r="Q1486">
        <f>[1]!s_west_netprofit($A1486,YEAR($B$1),$B$1,180)</f>
        <v>374316667</v>
      </c>
      <c r="R1486">
        <f>[1]!s_west_eps($A1486,YEAR($B$1),$B$1,180)</f>
        <v>1.1360000371932999</v>
      </c>
      <c r="S1486">
        <f>[1]!s_west_instnum_np($A1486,YEAR($B$1),$B$1,180)</f>
        <v>3</v>
      </c>
      <c r="T1486">
        <f>[1]!s_west_stdnetprofit($A1486,YEAR($B$1),$B$1,180)</f>
        <v>195169928</v>
      </c>
      <c r="U1486">
        <f>[1]!s_west_mediannetprofit($A1486,YEAR($B$1),$B$1,180)</f>
        <v>383000000</v>
      </c>
      <c r="V1486">
        <f>[1]!s_west_maxnetprofit($A1486,YEAR($B$1),$B$1,180)</f>
        <v>565000000</v>
      </c>
      <c r="W1486">
        <f>[1]!s_west_minnetprofit($A1486,YEAR($B$1),$B$1,180)</f>
        <v>174950000</v>
      </c>
      <c r="X1486">
        <f>[1]!s_west_netprofit($A1486,YEAR($B$1)+1,$B$1,180)</f>
        <v>675723333</v>
      </c>
      <c r="Y1486">
        <f>[1]!s_west_eps($A1486,YEAR($B$1)+1,$B$1,180)</f>
        <v>2.0508000850677499</v>
      </c>
      <c r="Z1486">
        <f>[1]!s_west_instnum_np($A1486,YEAR($B$1)+1,$B$1,180)</f>
        <v>3</v>
      </c>
      <c r="AA1486">
        <f>[1]!s_west_stdnetprofit($A1486,YEAR($B$1)+1,$B$1,180)</f>
        <v>312431640</v>
      </c>
      <c r="AB1486">
        <f>[1]!s_west_mediannetprofit($A1486,YEAR($B$1)+1,$B$1,180)</f>
        <v>672000000</v>
      </c>
      <c r="AC1486">
        <f>[1]!s_west_maxnetprofit($A1486,YEAR($B$1)+1,$B$1,180)</f>
        <v>990000000</v>
      </c>
      <c r="AD1486">
        <f>[1]!s_west_minnetprofit($A1486,YEAR($B$1)+1,$B$1,180)</f>
        <v>365170000</v>
      </c>
      <c r="AE1486">
        <f>[1]!s_west_avgroe($A1486,YEAR($B$1),$B$1,180)</f>
        <v>9.7299995422363299</v>
      </c>
      <c r="AF1486">
        <f>IFERROR([1]!s_info_indexweight($A1486,$B$1,"000016.SH"),"")</f>
        <v>0</v>
      </c>
      <c r="AG1486">
        <f>IFERROR([1]!s_info_indexweight($A1486,$B$1,"000300.SH"),"")</f>
        <v>0</v>
      </c>
      <c r="AH1486">
        <f>IFERROR([1]!s_info_indexweight($A1486,$B$1,"000905.SH"),"")</f>
        <v>0</v>
      </c>
      <c r="AI1486">
        <f>IFERROR([1]!s_info_indexweight($A1486,$B$1,"000852.SH"),"")</f>
        <v>0.311</v>
      </c>
    </row>
    <row r="1487" spans="1:35">
      <c r="A1487" t="s">
        <v>1519</v>
      </c>
      <c r="B1487">
        <f>[1]!s_dq_close($A1487,$B$1,3)</f>
        <v>62.38</v>
      </c>
      <c r="C1487">
        <f>[1]!s_dq_volume($A1487,$B$1)</f>
        <v>22658544</v>
      </c>
      <c r="D1487">
        <f>[1]!s_dq_amount($A1487,$B$1)</f>
        <v>1408113836</v>
      </c>
      <c r="E1487">
        <f>[1]!s_dq_turn($A1487,$B$1)</f>
        <v>3.3368114145310099</v>
      </c>
      <c r="F1487">
        <f>[1]!S_VAL_MV($A1487,$B$1)</f>
        <v>42359000828.300003</v>
      </c>
      <c r="G1487">
        <f>[1]!s_val_ev($A1487,$B$1)</f>
        <v>42359000828.300003</v>
      </c>
      <c r="H1487">
        <f>[1]!s_val_ev1($A1487,$B$1)</f>
        <v>48502023105.940002</v>
      </c>
      <c r="I1487">
        <f>IFERROR([1]!s_mq_amount($A1487,$B$1),"")</f>
        <v>2980197427</v>
      </c>
      <c r="J1487">
        <f>[1]!s_val_pe_ttm($A1487,$B$1)</f>
        <v>112.428588867188</v>
      </c>
      <c r="K1487">
        <f>[1]!s_val_pb_lf($A1487,$B$1)</f>
        <v>8.5479526519775408</v>
      </c>
      <c r="L1487">
        <f>[1]!s_val_dividendyield2($A1487,$B$1)</f>
        <v>0.112213579028152</v>
      </c>
      <c r="M1487">
        <f>[1]!s_val_evtoebitda($A1487,$B$1)</f>
        <v>59.192273417852498</v>
      </c>
      <c r="N1487">
        <f>[1]!s_risk_betar24($A1487,$B$1)</f>
        <v>0.99980002641677901</v>
      </c>
      <c r="O1487">
        <f>[1]!s_profitnotice_changeratio($A1487,$B$1)</f>
        <v>0</v>
      </c>
      <c r="P1487">
        <f>IFERROR([1]!i_pq_pctchange($A1487,TEXT(DATE(YEAR($B$1),1,1),"yyyy-mm-dd"),$B$1),"")</f>
        <v>49.413173652694603</v>
      </c>
      <c r="Q1487">
        <f>[1]!s_west_netprofit($A1487,YEAR($B$1),$B$1,180)</f>
        <v>625397460</v>
      </c>
      <c r="R1487">
        <f>[1]!s_west_eps($A1487,YEAR($B$1),$B$1,180)</f>
        <v>0.92100000381469704</v>
      </c>
      <c r="S1487">
        <f>[1]!s_west_instnum_np($A1487,YEAR($B$1),$B$1,180)</f>
        <v>15</v>
      </c>
      <c r="T1487">
        <f>[1]!s_west_stdnetprofit($A1487,YEAR($B$1),$B$1,180)</f>
        <v>52119876</v>
      </c>
      <c r="U1487">
        <f>[1]!s_west_mediannetprofit($A1487,YEAR($B$1),$B$1,180)</f>
        <v>621000000</v>
      </c>
      <c r="V1487">
        <f>[1]!s_west_maxnetprofit($A1487,YEAR($B$1),$B$1,180)</f>
        <v>733359356</v>
      </c>
      <c r="W1487">
        <f>[1]!s_west_minnetprofit($A1487,YEAR($B$1),$B$1,180)</f>
        <v>501000000</v>
      </c>
      <c r="X1487">
        <f>[1]!s_west_netprofit($A1487,YEAR($B$1)+1,$B$1,180)</f>
        <v>930143553</v>
      </c>
      <c r="Y1487">
        <f>[1]!s_west_eps($A1487,YEAR($B$1)+1,$B$1,180)</f>
        <v>1.36979997158051</v>
      </c>
      <c r="Z1487">
        <f>[1]!s_west_instnum_np($A1487,YEAR($B$1)+1,$B$1,180)</f>
        <v>15</v>
      </c>
      <c r="AA1487">
        <f>[1]!s_west_stdnetprofit($A1487,YEAR($B$1)+1,$B$1,180)</f>
        <v>103314518</v>
      </c>
      <c r="AB1487">
        <f>[1]!s_west_mediannetprofit($A1487,YEAR($B$1)+1,$B$1,180)</f>
        <v>912000000</v>
      </c>
      <c r="AC1487">
        <f>[1]!s_west_maxnetprofit($A1487,YEAR($B$1)+1,$B$1,180)</f>
        <v>1119000000</v>
      </c>
      <c r="AD1487">
        <f>[1]!s_west_minnetprofit($A1487,YEAR($B$1)+1,$B$1,180)</f>
        <v>699000000</v>
      </c>
      <c r="AE1487">
        <f>[1]!s_west_avgroe($A1487,YEAR($B$1),$B$1,180)</f>
        <v>10.7007999420166</v>
      </c>
      <c r="AF1487">
        <f>IFERROR([1]!s_info_indexweight($A1487,$B$1,"000016.SH"),"")</f>
        <v>0</v>
      </c>
      <c r="AG1487">
        <f>IFERROR([1]!s_info_indexweight($A1487,$B$1,"000300.SH"),"")</f>
        <v>0</v>
      </c>
      <c r="AH1487">
        <f>IFERROR([1]!s_info_indexweight($A1487,$B$1,"000905.SH"),"")</f>
        <v>0</v>
      </c>
      <c r="AI1487">
        <f>IFERROR([1]!s_info_indexweight($A1487,$B$1,"000852.SH"),"")</f>
        <v>0.33100000000000002</v>
      </c>
    </row>
    <row r="1488" spans="1:35">
      <c r="A1488" t="s">
        <v>1520</v>
      </c>
      <c r="B1488">
        <f>[1]!s_dq_close($A1488,$B$1,3)</f>
        <v>14.6</v>
      </c>
      <c r="C1488">
        <f>[1]!s_dq_volume($A1488,$B$1)</f>
        <v>11655696</v>
      </c>
      <c r="D1488">
        <f>[1]!s_dq_amount($A1488,$B$1)</f>
        <v>170793170</v>
      </c>
      <c r="E1488">
        <f>[1]!s_dq_turn($A1488,$B$1)</f>
        <v>1.0947247155466899</v>
      </c>
      <c r="F1488">
        <f>[1]!S_VAL_MV($A1488,$B$1)</f>
        <v>15544835992.4</v>
      </c>
      <c r="G1488">
        <f>[1]!s_val_ev($A1488,$B$1)</f>
        <v>15544835992.4</v>
      </c>
      <c r="H1488">
        <f>[1]!s_val_ev1($A1488,$B$1)</f>
        <v>15549224735.139999</v>
      </c>
      <c r="I1488">
        <f>IFERROR([1]!s_mq_amount($A1488,$B$1),"")</f>
        <v>373409386</v>
      </c>
      <c r="J1488">
        <f>[1]!s_val_pe_ttm($A1488,$B$1)</f>
        <v>20.863100051879901</v>
      </c>
      <c r="K1488">
        <f>[1]!s_val_pb_lf($A1488,$B$1)</f>
        <v>3.7225713729858398</v>
      </c>
      <c r="L1488">
        <f>[1]!s_val_dividendyield2($A1488,$B$1)</f>
        <v>3.7358525441112702</v>
      </c>
      <c r="M1488">
        <f>[1]!s_val_evtoebitda($A1488,$B$1)</f>
        <v>17.076558742527499</v>
      </c>
      <c r="N1488">
        <f>[1]!s_risk_betar24($A1488,$B$1)</f>
        <v>1.4259999990463299</v>
      </c>
      <c r="O1488">
        <f>[1]!s_profitnotice_changeratio($A1488,$B$1)</f>
        <v>0</v>
      </c>
      <c r="P1488">
        <f>IFERROR([1]!i_pq_pctchange($A1488,TEXT(DATE(YEAR($B$1),1,1),"yyyy-mm-dd"),$B$1),"")</f>
        <v>20.688226964612699</v>
      </c>
      <c r="Q1488">
        <f>[1]!s_west_netprofit($A1488,YEAR($B$1),$B$1,180)</f>
        <v>706502609</v>
      </c>
      <c r="R1488">
        <f>[1]!s_west_eps($A1488,YEAR($B$1),$B$1,180)</f>
        <v>0.66360002756118797</v>
      </c>
      <c r="S1488">
        <f>[1]!s_west_instnum_np($A1488,YEAR($B$1),$B$1,180)</f>
        <v>23</v>
      </c>
      <c r="T1488">
        <f>[1]!s_west_stdnetprofit($A1488,YEAR($B$1),$B$1,180)</f>
        <v>23978425</v>
      </c>
      <c r="U1488">
        <f>[1]!s_west_mediannetprofit($A1488,YEAR($B$1),$B$1,180)</f>
        <v>708000000</v>
      </c>
      <c r="V1488">
        <f>[1]!s_west_maxnetprofit($A1488,YEAR($B$1),$B$1,180)</f>
        <v>750000000</v>
      </c>
      <c r="W1488">
        <f>[1]!s_west_minnetprofit($A1488,YEAR($B$1),$B$1,180)</f>
        <v>664000000</v>
      </c>
      <c r="X1488">
        <f>[1]!s_west_netprofit($A1488,YEAR($B$1)+1,$B$1,180)</f>
        <v>805710435</v>
      </c>
      <c r="Y1488">
        <f>[1]!s_west_eps($A1488,YEAR($B$1)+1,$B$1,180)</f>
        <v>0.756699979305267</v>
      </c>
      <c r="Z1488">
        <f>[1]!s_west_instnum_np($A1488,YEAR($B$1)+1,$B$1,180)</f>
        <v>23</v>
      </c>
      <c r="AA1488">
        <f>[1]!s_west_stdnetprofit($A1488,YEAR($B$1)+1,$B$1,180)</f>
        <v>32206470</v>
      </c>
      <c r="AB1488">
        <f>[1]!s_west_mediannetprofit($A1488,YEAR($B$1)+1,$B$1,180)</f>
        <v>803540000</v>
      </c>
      <c r="AC1488">
        <f>[1]!s_west_maxnetprofit($A1488,YEAR($B$1)+1,$B$1,180)</f>
        <v>857000000</v>
      </c>
      <c r="AD1488">
        <f>[1]!s_west_minnetprofit($A1488,YEAR($B$1)+1,$B$1,180)</f>
        <v>751450000</v>
      </c>
      <c r="AE1488">
        <f>[1]!s_west_avgroe($A1488,YEAR($B$1),$B$1,180)</f>
        <v>15.0656995773315</v>
      </c>
      <c r="AF1488">
        <f>IFERROR([1]!s_info_indexweight($A1488,$B$1,"000016.SH"),"")</f>
        <v>0</v>
      </c>
      <c r="AG1488">
        <f>IFERROR([1]!s_info_indexweight($A1488,$B$1,"000300.SH"),"")</f>
        <v>0</v>
      </c>
      <c r="AH1488">
        <f>IFERROR([1]!s_info_indexweight($A1488,$B$1,"000905.SH"),"")</f>
        <v>0</v>
      </c>
      <c r="AI1488">
        <f>IFERROR([1]!s_info_indexweight($A1488,$B$1,"000852.SH"),"")</f>
        <v>5.0999999999999997E-2</v>
      </c>
    </row>
    <row r="1489" spans="1:35">
      <c r="A1489" t="s">
        <v>1521</v>
      </c>
      <c r="B1489">
        <f>[1]!s_dq_close($A1489,$B$1,3)</f>
        <v>4.83</v>
      </c>
      <c r="C1489">
        <f>[1]!s_dq_volume($A1489,$B$1)</f>
        <v>27735392</v>
      </c>
      <c r="D1489">
        <f>[1]!s_dq_amount($A1489,$B$1)</f>
        <v>134853704</v>
      </c>
      <c r="E1489">
        <f>[1]!s_dq_turn($A1489,$B$1)</f>
        <v>1.3740313422161401</v>
      </c>
      <c r="F1489">
        <f>[1]!S_VAL_MV($A1489,$B$1)</f>
        <v>9749555140.7099991</v>
      </c>
      <c r="G1489">
        <f>[1]!s_val_ev($A1489,$B$1)</f>
        <v>9749555140.7099991</v>
      </c>
      <c r="H1489">
        <f>[1]!s_val_ev1($A1489,$B$1)</f>
        <v>223470849140.70999</v>
      </c>
      <c r="I1489">
        <f>IFERROR([1]!s_mq_amount($A1489,$B$1),"")</f>
        <v>303975918</v>
      </c>
      <c r="J1489">
        <f>[1]!s_val_pe_ttm($A1489,$B$1)</f>
        <v>4.7201867103576696</v>
      </c>
      <c r="K1489">
        <f>[1]!s_val_pb_lf($A1489,$B$1)</f>
        <v>0.50343322753906194</v>
      </c>
      <c r="L1489">
        <f>[1]!s_val_dividendyield2($A1489,$B$1)</f>
        <v>5.2512704686617697</v>
      </c>
      <c r="M1489">
        <f>[1]!s_val_evtoebitda($A1489,$B$1)</f>
        <v>0</v>
      </c>
      <c r="N1489">
        <f>[1]!s_risk_betar24($A1489,$B$1)</f>
        <v>0.67430001497268699</v>
      </c>
      <c r="O1489">
        <f>[1]!s_profitnotice_changeratio($A1489,$B$1)</f>
        <v>0</v>
      </c>
      <c r="P1489">
        <f>IFERROR([1]!i_pq_pctchange($A1489,TEXT(DATE(YEAR($B$1),1,1),"yyyy-mm-dd"),$B$1),"")</f>
        <v>-4.3564356435643496</v>
      </c>
      <c r="Q1489">
        <f>[1]!s_west_netprofit($A1489,YEAR($B$1),$B$1,180)</f>
        <v>2143833333</v>
      </c>
      <c r="R1489">
        <f>[1]!s_west_eps($A1489,YEAR($B$1),$B$1,180)</f>
        <v>1.06210005283356</v>
      </c>
      <c r="S1489">
        <f>[1]!s_west_instnum_np($A1489,YEAR($B$1),$B$1,180)</f>
        <v>6</v>
      </c>
      <c r="T1489">
        <f>[1]!s_west_stdnetprofit($A1489,YEAR($B$1),$B$1,180)</f>
        <v>21627914</v>
      </c>
      <c r="U1489">
        <f>[1]!s_west_mediannetprofit($A1489,YEAR($B$1),$B$1,180)</f>
        <v>2151500000</v>
      </c>
      <c r="V1489">
        <f>[1]!s_west_maxnetprofit($A1489,YEAR($B$1),$B$1,180)</f>
        <v>2156000000</v>
      </c>
      <c r="W1489">
        <f>[1]!s_west_minnetprofit($A1489,YEAR($B$1),$B$1,180)</f>
        <v>2100000000</v>
      </c>
      <c r="X1489">
        <f>[1]!s_west_netprofit($A1489,YEAR($B$1)+1,$B$1,180)</f>
        <v>2281833333</v>
      </c>
      <c r="Y1489">
        <f>[1]!s_west_eps($A1489,YEAR($B$1)+1,$B$1,180)</f>
        <v>1.13039994239807</v>
      </c>
      <c r="Z1489">
        <f>[1]!s_west_instnum_np($A1489,YEAR($B$1)+1,$B$1,180)</f>
        <v>6</v>
      </c>
      <c r="AA1489">
        <f>[1]!s_west_stdnetprofit($A1489,YEAR($B$1)+1,$B$1,180)</f>
        <v>11513760</v>
      </c>
      <c r="AB1489">
        <f>[1]!s_west_mediannetprofit($A1489,YEAR($B$1)+1,$B$1,180)</f>
        <v>2281500000</v>
      </c>
      <c r="AC1489">
        <f>[1]!s_west_maxnetprofit($A1489,YEAR($B$1)+1,$B$1,180)</f>
        <v>2300000000</v>
      </c>
      <c r="AD1489">
        <f>[1]!s_west_minnetprofit($A1489,YEAR($B$1)+1,$B$1,180)</f>
        <v>2267000000</v>
      </c>
      <c r="AE1489">
        <f>[1]!s_west_avgroe($A1489,YEAR($B$1),$B$1,180)</f>
        <v>10.8950004577637</v>
      </c>
      <c r="AF1489">
        <f>IFERROR([1]!s_info_indexweight($A1489,$B$1,"000016.SH"),"")</f>
        <v>0</v>
      </c>
      <c r="AG1489">
        <f>IFERROR([1]!s_info_indexweight($A1489,$B$1,"000300.SH"),"")</f>
        <v>0</v>
      </c>
      <c r="AH1489">
        <f>IFERROR([1]!s_info_indexweight($A1489,$B$1,"000905.SH"),"")</f>
        <v>0</v>
      </c>
      <c r="AI1489">
        <f>IFERROR([1]!s_info_indexweight($A1489,$B$1,"000852.SH"),"")</f>
        <v>0.10299999999999999</v>
      </c>
    </row>
    <row r="1490" spans="1:35">
      <c r="A1490" t="s">
        <v>1522</v>
      </c>
      <c r="B1490">
        <f>[1]!s_dq_close($A1490,$B$1,3)</f>
        <v>10.73</v>
      </c>
      <c r="C1490">
        <f>[1]!s_dq_volume($A1490,$B$1)</f>
        <v>41450395</v>
      </c>
      <c r="D1490">
        <f>[1]!s_dq_amount($A1490,$B$1)</f>
        <v>447299914</v>
      </c>
      <c r="E1490">
        <f>[1]!s_dq_turn($A1490,$B$1)</f>
        <v>3.96480213252861</v>
      </c>
      <c r="F1490">
        <f>[1]!S_VAL_MV($A1490,$B$1)</f>
        <v>11217778932.799999</v>
      </c>
      <c r="G1490">
        <f>[1]!s_val_ev($A1490,$B$1)</f>
        <v>11217778932.799999</v>
      </c>
      <c r="H1490">
        <f>[1]!s_val_ev1($A1490,$B$1)</f>
        <v>12141201280.110001</v>
      </c>
      <c r="I1490">
        <f>IFERROR([1]!s_mq_amount($A1490,$B$1),"")</f>
        <v>974989115</v>
      </c>
      <c r="J1490">
        <f>[1]!s_val_pe_ttm($A1490,$B$1)</f>
        <v>76.832107543945298</v>
      </c>
      <c r="K1490">
        <f>[1]!s_val_pb_lf($A1490,$B$1)</f>
        <v>4.48049116134644</v>
      </c>
      <c r="L1490">
        <f>[1]!s_val_dividendyield2($A1490,$B$1)</f>
        <v>1.7042394568055701</v>
      </c>
      <c r="M1490">
        <f>[1]!s_val_evtoebitda($A1490,$B$1)</f>
        <v>49.796940252577301</v>
      </c>
      <c r="N1490">
        <f>[1]!s_risk_betar24($A1490,$B$1)</f>
        <v>0.91420000791549705</v>
      </c>
      <c r="O1490">
        <f>[1]!s_profitnotice_changeratio($A1490,$B$1)</f>
        <v>0</v>
      </c>
      <c r="P1490">
        <f>IFERROR([1]!i_pq_pctchange($A1490,TEXT(DATE(YEAR($B$1),1,1),"yyyy-mm-dd"),$B$1),"")</f>
        <v>-1.19705340699814</v>
      </c>
      <c r="Q1490">
        <f>[1]!s_west_netprofit($A1490,YEAR($B$1),$B$1,180)</f>
        <v>0</v>
      </c>
      <c r="R1490">
        <f>[1]!s_west_eps($A1490,YEAR($B$1),$B$1,180)</f>
        <v>0</v>
      </c>
      <c r="S1490">
        <f>[1]!s_west_instnum_np($A1490,YEAR($B$1),$B$1,180)</f>
        <v>0</v>
      </c>
      <c r="T1490">
        <f>[1]!s_west_stdnetprofit($A1490,YEAR($B$1),$B$1,180)</f>
        <v>0</v>
      </c>
      <c r="U1490">
        <f>[1]!s_west_mediannetprofit($A1490,YEAR($B$1),$B$1,180)</f>
        <v>0</v>
      </c>
      <c r="V1490">
        <f>[1]!s_west_maxnetprofit($A1490,YEAR($B$1),$B$1,180)</f>
        <v>0</v>
      </c>
      <c r="W1490">
        <f>[1]!s_west_minnetprofit($A1490,YEAR($B$1),$B$1,180)</f>
        <v>0</v>
      </c>
      <c r="X1490">
        <f>[1]!s_west_netprofit($A1490,YEAR($B$1)+1,$B$1,180)</f>
        <v>0</v>
      </c>
      <c r="Y1490">
        <f>[1]!s_west_eps($A1490,YEAR($B$1)+1,$B$1,180)</f>
        <v>0</v>
      </c>
      <c r="Z1490">
        <f>[1]!s_west_instnum_np($A1490,YEAR($B$1)+1,$B$1,180)</f>
        <v>0</v>
      </c>
      <c r="AA1490">
        <f>[1]!s_west_stdnetprofit($A1490,YEAR($B$1)+1,$B$1,180)</f>
        <v>0</v>
      </c>
      <c r="AB1490">
        <f>[1]!s_west_mediannetprofit($A1490,YEAR($B$1)+1,$B$1,180)</f>
        <v>0</v>
      </c>
      <c r="AC1490">
        <f>[1]!s_west_maxnetprofit($A1490,YEAR($B$1)+1,$B$1,180)</f>
        <v>0</v>
      </c>
      <c r="AD1490">
        <f>[1]!s_west_minnetprofit($A1490,YEAR($B$1)+1,$B$1,180)</f>
        <v>0</v>
      </c>
      <c r="AE1490">
        <f>[1]!s_west_avgroe($A1490,YEAR($B$1),$B$1,180)</f>
        <v>0</v>
      </c>
      <c r="AF1490">
        <f>IFERROR([1]!s_info_indexweight($A1490,$B$1,"000016.SH"),"")</f>
        <v>0</v>
      </c>
      <c r="AG1490">
        <f>IFERROR([1]!s_info_indexweight($A1490,$B$1,"000300.SH"),"")</f>
        <v>0</v>
      </c>
      <c r="AH1490">
        <f>IFERROR([1]!s_info_indexweight($A1490,$B$1,"000905.SH"),"")</f>
        <v>0</v>
      </c>
      <c r="AI1490">
        <f>IFERROR([1]!s_info_indexweight($A1490,$B$1,"000852.SH"),"")</f>
        <v>3.3000000000000002E-2</v>
      </c>
    </row>
    <row r="1491" spans="1:35">
      <c r="A1491" t="s">
        <v>1523</v>
      </c>
      <c r="B1491">
        <f>[1]!s_dq_close($A1491,$B$1,3)</f>
        <v>12.52</v>
      </c>
      <c r="C1491">
        <f>[1]!s_dq_volume($A1491,$B$1)</f>
        <v>35606238</v>
      </c>
      <c r="D1491">
        <f>[1]!s_dq_amount($A1491,$B$1)</f>
        <v>446790433</v>
      </c>
      <c r="E1491">
        <f>[1]!s_dq_turn($A1491,$B$1)</f>
        <v>3.5661777259624601</v>
      </c>
      <c r="F1491">
        <f>[1]!S_VAL_MV($A1491,$B$1)</f>
        <v>12500501489.719999</v>
      </c>
      <c r="G1491">
        <f>[1]!s_val_ev($A1491,$B$1)</f>
        <v>12500501489.719999</v>
      </c>
      <c r="H1491">
        <f>[1]!s_val_ev1($A1491,$B$1)</f>
        <v>12930094977.059999</v>
      </c>
      <c r="I1491">
        <f>IFERROR([1]!s_mq_amount($A1491,$B$1),"")</f>
        <v>1015182617</v>
      </c>
      <c r="J1491">
        <f>[1]!s_val_pe_ttm($A1491,$B$1)</f>
        <v>32.293342590332003</v>
      </c>
      <c r="K1491">
        <f>[1]!s_val_pb_lf($A1491,$B$1)</f>
        <v>2.8881502151489298</v>
      </c>
      <c r="L1491">
        <f>[1]!s_val_dividendyield2($A1491,$B$1)</f>
        <v>1.5814696485623001</v>
      </c>
      <c r="M1491">
        <f>[1]!s_val_evtoebitda($A1491,$B$1)</f>
        <v>16.597220350573199</v>
      </c>
      <c r="N1491">
        <f>[1]!s_risk_betar24($A1491,$B$1)</f>
        <v>1.02190005779266</v>
      </c>
      <c r="O1491">
        <f>[1]!s_profitnotice_changeratio($A1491,$B$1)</f>
        <v>0</v>
      </c>
      <c r="P1491">
        <f>IFERROR([1]!i_pq_pctchange($A1491,TEXT(DATE(YEAR($B$1),1,1),"yyyy-mm-dd"),$B$1),"")</f>
        <v>14.2335766423358</v>
      </c>
      <c r="Q1491">
        <f>[1]!s_west_netprofit($A1491,YEAR($B$1),$B$1,180)</f>
        <v>0</v>
      </c>
      <c r="R1491">
        <f>[1]!s_west_eps($A1491,YEAR($B$1),$B$1,180)</f>
        <v>0</v>
      </c>
      <c r="S1491">
        <f>[1]!s_west_instnum_np($A1491,YEAR($B$1),$B$1,180)</f>
        <v>0</v>
      </c>
      <c r="T1491">
        <f>[1]!s_west_stdnetprofit($A1491,YEAR($B$1),$B$1,180)</f>
        <v>0</v>
      </c>
      <c r="U1491">
        <f>[1]!s_west_mediannetprofit($A1491,YEAR($B$1),$B$1,180)</f>
        <v>0</v>
      </c>
      <c r="V1491">
        <f>[1]!s_west_maxnetprofit($A1491,YEAR($B$1),$B$1,180)</f>
        <v>0</v>
      </c>
      <c r="W1491">
        <f>[1]!s_west_minnetprofit($A1491,YEAR($B$1),$B$1,180)</f>
        <v>0</v>
      </c>
      <c r="X1491">
        <f>[1]!s_west_netprofit($A1491,YEAR($B$1)+1,$B$1,180)</f>
        <v>0</v>
      </c>
      <c r="Y1491">
        <f>[1]!s_west_eps($A1491,YEAR($B$1)+1,$B$1,180)</f>
        <v>0</v>
      </c>
      <c r="Z1491">
        <f>[1]!s_west_instnum_np($A1491,YEAR($B$1)+1,$B$1,180)</f>
        <v>0</v>
      </c>
      <c r="AA1491">
        <f>[1]!s_west_stdnetprofit($A1491,YEAR($B$1)+1,$B$1,180)</f>
        <v>0</v>
      </c>
      <c r="AB1491">
        <f>[1]!s_west_mediannetprofit($A1491,YEAR($B$1)+1,$B$1,180)</f>
        <v>0</v>
      </c>
      <c r="AC1491">
        <f>[1]!s_west_maxnetprofit($A1491,YEAR($B$1)+1,$B$1,180)</f>
        <v>0</v>
      </c>
      <c r="AD1491">
        <f>[1]!s_west_minnetprofit($A1491,YEAR($B$1)+1,$B$1,180)</f>
        <v>0</v>
      </c>
      <c r="AE1491">
        <f>[1]!s_west_avgroe($A1491,YEAR($B$1),$B$1,180)</f>
        <v>0</v>
      </c>
      <c r="AF1491">
        <f>IFERROR([1]!s_info_indexweight($A1491,$B$1,"000016.SH"),"")</f>
        <v>0</v>
      </c>
      <c r="AG1491">
        <f>IFERROR([1]!s_info_indexweight($A1491,$B$1,"000300.SH"),"")</f>
        <v>0</v>
      </c>
      <c r="AH1491">
        <f>IFERROR([1]!s_info_indexweight($A1491,$B$1,"000905.SH"),"")</f>
        <v>0</v>
      </c>
      <c r="AI1491">
        <f>IFERROR([1]!s_info_indexweight($A1491,$B$1,"000852.SH"),"")</f>
        <v>6.8000000000000005E-2</v>
      </c>
    </row>
    <row r="1492" spans="1:35">
      <c r="A1492" t="s">
        <v>1524</v>
      </c>
      <c r="B1492">
        <f>[1]!s_dq_close($A1492,$B$1,3)</f>
        <v>38.83</v>
      </c>
      <c r="C1492">
        <f>[1]!s_dq_volume($A1492,$B$1)</f>
        <v>3068057</v>
      </c>
      <c r="D1492">
        <f>[1]!s_dq_amount($A1492,$B$1)</f>
        <v>119024500</v>
      </c>
      <c r="E1492">
        <f>[1]!s_dq_turn($A1492,$B$1)</f>
        <v>0.64764448151682896</v>
      </c>
      <c r="F1492">
        <f>[1]!S_VAL_MV($A1492,$B$1)</f>
        <v>18499065961.529999</v>
      </c>
      <c r="G1492">
        <f>[1]!s_val_ev($A1492,$B$1)</f>
        <v>18499065961.529999</v>
      </c>
      <c r="H1492">
        <f>[1]!s_val_ev1($A1492,$B$1)</f>
        <v>19207758843.66</v>
      </c>
      <c r="I1492">
        <f>IFERROR([1]!s_mq_amount($A1492,$B$1),"")</f>
        <v>251359159</v>
      </c>
      <c r="J1492">
        <f>[1]!s_val_pe_ttm($A1492,$B$1)</f>
        <v>21.339057922363299</v>
      </c>
      <c r="K1492">
        <f>[1]!s_val_pb_lf($A1492,$B$1)</f>
        <v>3.4428024291992201</v>
      </c>
      <c r="L1492">
        <f>[1]!s_val_dividendyield2($A1492,$B$1)</f>
        <v>1.23075661751503</v>
      </c>
      <c r="M1492">
        <f>[1]!s_val_evtoebitda($A1492,$B$1)</f>
        <v>14.847907718212699</v>
      </c>
      <c r="N1492">
        <f>[1]!s_risk_betar24($A1492,$B$1)</f>
        <v>1.06630003452301</v>
      </c>
      <c r="O1492">
        <f>[1]!s_profitnotice_changeratio($A1492,$B$1)</f>
        <v>0</v>
      </c>
      <c r="P1492">
        <f>IFERROR([1]!i_pq_pctchange($A1492,TEXT(DATE(YEAR($B$1),1,1),"yyyy-mm-dd"),$B$1),"")</f>
        <v>-10.385414262635599</v>
      </c>
      <c r="Q1492">
        <f>[1]!s_west_netprofit($A1492,YEAR($B$1),$B$1,180)</f>
        <v>1052285714</v>
      </c>
      <c r="R1492">
        <f>[1]!s_west_eps($A1492,YEAR($B$1),$B$1,180)</f>
        <v>2.2088000774383501</v>
      </c>
      <c r="S1492">
        <f>[1]!s_west_instnum_np($A1492,YEAR($B$1),$B$1,180)</f>
        <v>7</v>
      </c>
      <c r="T1492">
        <f>[1]!s_west_stdnetprofit($A1492,YEAR($B$1),$B$1,180)</f>
        <v>55933634</v>
      </c>
      <c r="U1492">
        <f>[1]!s_west_mediannetprofit($A1492,YEAR($B$1),$B$1,180)</f>
        <v>1070000000</v>
      </c>
      <c r="V1492">
        <f>[1]!s_west_maxnetprofit($A1492,YEAR($B$1),$B$1,180)</f>
        <v>1109000000</v>
      </c>
      <c r="W1492">
        <f>[1]!s_west_minnetprofit($A1492,YEAR($B$1),$B$1,180)</f>
        <v>969000000</v>
      </c>
      <c r="X1492">
        <f>[1]!s_west_netprofit($A1492,YEAR($B$1)+1,$B$1,180)</f>
        <v>1242857143</v>
      </c>
      <c r="Y1492">
        <f>[1]!s_west_eps($A1492,YEAR($B$1)+1,$B$1,180)</f>
        <v>2.6087999343872101</v>
      </c>
      <c r="Z1492">
        <f>[1]!s_west_instnum_np($A1492,YEAR($B$1)+1,$B$1,180)</f>
        <v>7</v>
      </c>
      <c r="AA1492">
        <f>[1]!s_west_stdnetprofit($A1492,YEAR($B$1)+1,$B$1,180)</f>
        <v>129702774</v>
      </c>
      <c r="AB1492">
        <f>[1]!s_west_mediannetprofit($A1492,YEAR($B$1)+1,$B$1,180)</f>
        <v>1303000000</v>
      </c>
      <c r="AC1492">
        <f>[1]!s_west_maxnetprofit($A1492,YEAR($B$1)+1,$B$1,180)</f>
        <v>1341000000</v>
      </c>
      <c r="AD1492">
        <f>[1]!s_west_minnetprofit($A1492,YEAR($B$1)+1,$B$1,180)</f>
        <v>1024000000</v>
      </c>
      <c r="AE1492">
        <f>[1]!s_west_avgroe($A1492,YEAR($B$1),$B$1,180)</f>
        <v>18.004299163818398</v>
      </c>
      <c r="AF1492">
        <f>IFERROR([1]!s_info_indexweight($A1492,$B$1,"000016.SH"),"")</f>
        <v>0</v>
      </c>
      <c r="AG1492">
        <f>IFERROR([1]!s_info_indexweight($A1492,$B$1,"000300.SH"),"")</f>
        <v>0</v>
      </c>
      <c r="AH1492">
        <f>IFERROR([1]!s_info_indexweight($A1492,$B$1,"000905.SH"),"")</f>
        <v>0</v>
      </c>
      <c r="AI1492">
        <f>IFERROR([1]!s_info_indexweight($A1492,$B$1,"000852.SH"),"")</f>
        <v>8.2000000000000003E-2</v>
      </c>
    </row>
    <row r="1493" spans="1:35">
      <c r="A1493" t="s">
        <v>1525</v>
      </c>
      <c r="B1493">
        <f>[1]!s_dq_close($A1493,$B$1,3)</f>
        <v>50.75</v>
      </c>
      <c r="C1493">
        <f>[1]!s_dq_volume($A1493,$B$1)</f>
        <v>3782038</v>
      </c>
      <c r="D1493">
        <f>[1]!s_dq_amount($A1493,$B$1)</f>
        <v>192333429</v>
      </c>
      <c r="E1493">
        <f>[1]!s_dq_turn($A1493,$B$1)</f>
        <v>0.74692482320045395</v>
      </c>
      <c r="F1493">
        <f>[1]!S_VAL_MV($A1493,$B$1)</f>
        <v>25697154859.25</v>
      </c>
      <c r="G1493">
        <f>[1]!s_val_ev($A1493,$B$1)</f>
        <v>25697154859.25</v>
      </c>
      <c r="H1493">
        <f>[1]!s_val_ev1($A1493,$B$1)</f>
        <v>26759664093.799999</v>
      </c>
      <c r="I1493">
        <f>IFERROR([1]!s_mq_amount($A1493,$B$1),"")</f>
        <v>479816659</v>
      </c>
      <c r="J1493">
        <f>[1]!s_val_pe_ttm($A1493,$B$1)</f>
        <v>13.359778404235801</v>
      </c>
      <c r="K1493">
        <f>[1]!s_val_pb_lf($A1493,$B$1)</f>
        <v>2.1696617603302002</v>
      </c>
      <c r="L1493">
        <f>[1]!s_val_dividendyield2($A1493,$B$1)</f>
        <v>1.97044334975369</v>
      </c>
      <c r="M1493">
        <f>[1]!s_val_evtoebitda($A1493,$B$1)</f>
        <v>9.6683874049212495</v>
      </c>
      <c r="N1493">
        <f>[1]!s_risk_betar24($A1493,$B$1)</f>
        <v>1.63010001182556</v>
      </c>
      <c r="O1493">
        <f>[1]!s_profitnotice_changeratio($A1493,$B$1)</f>
        <v>0</v>
      </c>
      <c r="P1493">
        <f>IFERROR([1]!i_pq_pctchange($A1493,TEXT(DATE(YEAR($B$1),1,1),"yyyy-mm-dd"),$B$1),"")</f>
        <v>-10.399011299434999</v>
      </c>
      <c r="Q1493">
        <f>[1]!s_west_netprofit($A1493,YEAR($B$1),$B$1,180)</f>
        <v>2162084444</v>
      </c>
      <c r="R1493">
        <f>[1]!s_west_eps($A1493,YEAR($B$1),$B$1,180)</f>
        <v>4.2699999809265101</v>
      </c>
      <c r="S1493">
        <f>[1]!s_west_instnum_np($A1493,YEAR($B$1),$B$1,180)</f>
        <v>18</v>
      </c>
      <c r="T1493">
        <f>[1]!s_west_stdnetprofit($A1493,YEAR($B$1),$B$1,180)</f>
        <v>86139320</v>
      </c>
      <c r="U1493">
        <f>[1]!s_west_mediannetprofit($A1493,YEAR($B$1),$B$1,180)</f>
        <v>2160000000</v>
      </c>
      <c r="V1493">
        <f>[1]!s_west_maxnetprofit($A1493,YEAR($B$1),$B$1,180)</f>
        <v>2309000000</v>
      </c>
      <c r="W1493">
        <f>[1]!s_west_minnetprofit($A1493,YEAR($B$1),$B$1,180)</f>
        <v>1981000000</v>
      </c>
      <c r="X1493">
        <f>[1]!s_west_netprofit($A1493,YEAR($B$1)+1,$B$1,180)</f>
        <v>2496755556</v>
      </c>
      <c r="Y1493">
        <f>[1]!s_west_eps($A1493,YEAR($B$1)+1,$B$1,180)</f>
        <v>4.9309000968933097</v>
      </c>
      <c r="Z1493">
        <f>[1]!s_west_instnum_np($A1493,YEAR($B$1)+1,$B$1,180)</f>
        <v>18</v>
      </c>
      <c r="AA1493">
        <f>[1]!s_west_stdnetprofit($A1493,YEAR($B$1)+1,$B$1,180)</f>
        <v>106087058</v>
      </c>
      <c r="AB1493">
        <f>[1]!s_west_mediannetprofit($A1493,YEAR($B$1)+1,$B$1,180)</f>
        <v>2488500000</v>
      </c>
      <c r="AC1493">
        <f>[1]!s_west_maxnetprofit($A1493,YEAR($B$1)+1,$B$1,180)</f>
        <v>2702000000</v>
      </c>
      <c r="AD1493">
        <f>[1]!s_west_minnetprofit($A1493,YEAR($B$1)+1,$B$1,180)</f>
        <v>2223000000</v>
      </c>
      <c r="AE1493">
        <f>[1]!s_west_avgroe($A1493,YEAR($B$1),$B$1,180)</f>
        <v>16.9818000793457</v>
      </c>
      <c r="AF1493">
        <f>IFERROR([1]!s_info_indexweight($A1493,$B$1,"000016.SH"),"")</f>
        <v>0</v>
      </c>
      <c r="AG1493">
        <f>IFERROR([1]!s_info_indexweight($A1493,$B$1,"000300.SH"),"")</f>
        <v>0</v>
      </c>
      <c r="AH1493">
        <f>IFERROR([1]!s_info_indexweight($A1493,$B$1,"000905.SH"),"")</f>
        <v>0.123</v>
      </c>
      <c r="AI1493">
        <f>IFERROR([1]!s_info_indexweight($A1493,$B$1,"000852.SH"),"")</f>
        <v>0</v>
      </c>
    </row>
    <row r="1494" spans="1:35">
      <c r="A1494" t="s">
        <v>1526</v>
      </c>
      <c r="B1494">
        <f>[1]!s_dq_close($A1494,$B$1,3)</f>
        <v>39.67</v>
      </c>
      <c r="C1494">
        <f>[1]!s_dq_volume($A1494,$B$1)</f>
        <v>30422943</v>
      </c>
      <c r="D1494">
        <f>[1]!s_dq_amount($A1494,$B$1)</f>
        <v>1202145163</v>
      </c>
      <c r="E1494">
        <f>[1]!s_dq_turn($A1494,$B$1)</f>
        <v>11.4280528424267</v>
      </c>
      <c r="F1494">
        <f>[1]!S_VAL_MV($A1494,$B$1)</f>
        <v>20731170847.48</v>
      </c>
      <c r="G1494">
        <f>[1]!s_val_ev($A1494,$B$1)</f>
        <v>19865586065.966099</v>
      </c>
      <c r="H1494">
        <f>[1]!s_val_ev1($A1494,$B$1)</f>
        <v>23884613438.816101</v>
      </c>
      <c r="I1494">
        <f>IFERROR([1]!s_mq_amount($A1494,$B$1),"")</f>
        <v>1712412406</v>
      </c>
      <c r="J1494">
        <f>[1]!s_val_pe_ttm($A1494,$B$1)</f>
        <v>46.441783905029297</v>
      </c>
      <c r="K1494">
        <f>[1]!s_val_pb_lf($A1494,$B$1)</f>
        <v>2.8702921867370601</v>
      </c>
      <c r="L1494">
        <f>[1]!s_val_dividendyield2($A1494,$B$1)</f>
        <v>1.22627109840923</v>
      </c>
      <c r="M1494">
        <f>[1]!s_val_evtoebitda($A1494,$B$1)</f>
        <v>17.4448964969692</v>
      </c>
      <c r="N1494">
        <f>[1]!s_risk_betar24($A1494,$B$1)</f>
        <v>1.16960000991821</v>
      </c>
      <c r="O1494">
        <f>[1]!s_profitnotice_changeratio($A1494,$B$1)</f>
        <v>0</v>
      </c>
      <c r="P1494">
        <f>IFERROR([1]!i_pq_pctchange($A1494,TEXT(DATE(YEAR($B$1),1,1),"yyyy-mm-dd"),$B$1),"")</f>
        <v>-6.1287269285376196</v>
      </c>
      <c r="Q1494">
        <f>[1]!s_west_netprofit($A1494,YEAR($B$1),$B$1,180)</f>
        <v>767890000</v>
      </c>
      <c r="R1494">
        <f>[1]!s_west_eps($A1494,YEAR($B$1),$B$1,180)</f>
        <v>1.46860003471375</v>
      </c>
      <c r="S1494">
        <f>[1]!s_west_instnum_np($A1494,YEAR($B$1),$B$1,180)</f>
        <v>9</v>
      </c>
      <c r="T1494">
        <f>[1]!s_west_stdnetprofit($A1494,YEAR($B$1),$B$1,180)</f>
        <v>57138506</v>
      </c>
      <c r="U1494">
        <f>[1]!s_west_mediannetprofit($A1494,YEAR($B$1),$B$1,180)</f>
        <v>747010000</v>
      </c>
      <c r="V1494">
        <f>[1]!s_west_maxnetprofit($A1494,YEAR($B$1),$B$1,180)</f>
        <v>894000000</v>
      </c>
      <c r="W1494">
        <f>[1]!s_west_minnetprofit($A1494,YEAR($B$1),$B$1,180)</f>
        <v>713000000</v>
      </c>
      <c r="X1494">
        <f>[1]!s_west_netprofit($A1494,YEAR($B$1)+1,$B$1,180)</f>
        <v>1120028889</v>
      </c>
      <c r="Y1494">
        <f>[1]!s_west_eps($A1494,YEAR($B$1)+1,$B$1,180)</f>
        <v>2.1421000957489</v>
      </c>
      <c r="Z1494">
        <f>[1]!s_west_instnum_np($A1494,YEAR($B$1)+1,$B$1,180)</f>
        <v>9</v>
      </c>
      <c r="AA1494">
        <f>[1]!s_west_stdnetprofit($A1494,YEAR($B$1)+1,$B$1,180)</f>
        <v>70096487</v>
      </c>
      <c r="AB1494">
        <f>[1]!s_west_mediannetprofit($A1494,YEAR($B$1)+1,$B$1,180)</f>
        <v>1124260000</v>
      </c>
      <c r="AC1494">
        <f>[1]!s_west_maxnetprofit($A1494,YEAR($B$1)+1,$B$1,180)</f>
        <v>1197000000</v>
      </c>
      <c r="AD1494">
        <f>[1]!s_west_minnetprofit($A1494,YEAR($B$1)+1,$B$1,180)</f>
        <v>1011000000</v>
      </c>
      <c r="AE1494">
        <f>[1]!s_west_avgroe($A1494,YEAR($B$1),$B$1,180)</f>
        <v>11.5522003173828</v>
      </c>
      <c r="AF1494">
        <f>IFERROR([1]!s_info_indexweight($A1494,$B$1,"000016.SH"),"")</f>
        <v>0</v>
      </c>
      <c r="AG1494">
        <f>IFERROR([1]!s_info_indexweight($A1494,$B$1,"000300.SH"),"")</f>
        <v>0</v>
      </c>
      <c r="AH1494">
        <f>IFERROR([1]!s_info_indexweight($A1494,$B$1,"000905.SH"),"")</f>
        <v>7.6999999999999999E-2</v>
      </c>
      <c r="AI1494">
        <f>IFERROR([1]!s_info_indexweight($A1494,$B$1,"000852.SH"),"")</f>
        <v>0</v>
      </c>
    </row>
    <row r="1495" spans="1:35">
      <c r="A1495" t="s">
        <v>1527</v>
      </c>
      <c r="B1495">
        <f>[1]!s_dq_close($A1495,$B$1,3)</f>
        <v>93.97</v>
      </c>
      <c r="C1495">
        <f>[1]!s_dq_volume($A1495,$B$1)</f>
        <v>8964646</v>
      </c>
      <c r="D1495">
        <f>[1]!s_dq_amount($A1495,$B$1)</f>
        <v>856664966</v>
      </c>
      <c r="E1495">
        <f>[1]!s_dq_turn($A1495,$B$1)</f>
        <v>3.0565367545312001</v>
      </c>
      <c r="F1495">
        <f>[1]!S_VAL_MV($A1495,$B$1)</f>
        <v>31319160940.040001</v>
      </c>
      <c r="G1495">
        <f>[1]!s_val_ev($A1495,$B$1)</f>
        <v>30198288835.274799</v>
      </c>
      <c r="H1495">
        <f>[1]!s_val_ev1($A1495,$B$1)</f>
        <v>30850334710.844799</v>
      </c>
      <c r="I1495">
        <f>IFERROR([1]!s_mq_amount($A1495,$B$1),"")</f>
        <v>1605773742</v>
      </c>
      <c r="J1495">
        <f>[1]!s_val_pe_ttm($A1495,$B$1)</f>
        <v>20.498550415039102</v>
      </c>
      <c r="K1495">
        <f>[1]!s_val_pb_lf($A1495,$B$1)</f>
        <v>1.95079553127289</v>
      </c>
      <c r="L1495">
        <f>[1]!s_val_dividendyield2($A1495,$B$1)</f>
        <v>2.5870160455095799</v>
      </c>
      <c r="M1495">
        <f>[1]!s_val_evtoebitda($A1495,$B$1)</f>
        <v>10.567417976121</v>
      </c>
      <c r="N1495">
        <f>[1]!s_risk_betar24($A1495,$B$1)</f>
        <v>1.60790002346039</v>
      </c>
      <c r="O1495">
        <f>[1]!s_profitnotice_changeratio($A1495,$B$1)</f>
        <v>0</v>
      </c>
      <c r="P1495">
        <f>IFERROR([1]!i_pq_pctchange($A1495,TEXT(DATE(YEAR($B$1),1,1),"yyyy-mm-dd"),$B$1),"")</f>
        <v>18.529263370332998</v>
      </c>
      <c r="Q1495">
        <f>[1]!s_west_netprofit($A1495,YEAR($B$1),$B$1,180)</f>
        <v>1775956387</v>
      </c>
      <c r="R1495">
        <f>[1]!s_west_eps($A1495,YEAR($B$1),$B$1,180)</f>
        <v>5.3285999298095703</v>
      </c>
      <c r="S1495">
        <f>[1]!s_west_instnum_np($A1495,YEAR($B$1),$B$1,180)</f>
        <v>34</v>
      </c>
      <c r="T1495">
        <f>[1]!s_west_stdnetprofit($A1495,YEAR($B$1),$B$1,180)</f>
        <v>76677711</v>
      </c>
      <c r="U1495">
        <f>[1]!s_west_mediannetprofit($A1495,YEAR($B$1),$B$1,180)</f>
        <v>1801000000</v>
      </c>
      <c r="V1495">
        <f>[1]!s_west_maxnetprofit($A1495,YEAR($B$1),$B$1,180)</f>
        <v>1903420000</v>
      </c>
      <c r="W1495">
        <f>[1]!s_west_minnetprofit($A1495,YEAR($B$1),$B$1,180)</f>
        <v>1579000000</v>
      </c>
      <c r="X1495">
        <f>[1]!s_west_netprofit($A1495,YEAR($B$1)+1,$B$1,180)</f>
        <v>2008221258</v>
      </c>
      <c r="Y1495">
        <f>[1]!s_west_eps($A1495,YEAR($B$1)+1,$B$1,180)</f>
        <v>6.0254998207092303</v>
      </c>
      <c r="Z1495">
        <f>[1]!s_west_instnum_np($A1495,YEAR($B$1)+1,$B$1,180)</f>
        <v>34</v>
      </c>
      <c r="AA1495">
        <f>[1]!s_west_stdnetprofit($A1495,YEAR($B$1)+1,$B$1,180)</f>
        <v>107783097</v>
      </c>
      <c r="AB1495">
        <f>[1]!s_west_mediannetprofit($A1495,YEAR($B$1)+1,$B$1,180)</f>
        <v>2028000000</v>
      </c>
      <c r="AC1495">
        <f>[1]!s_west_maxnetprofit($A1495,YEAR($B$1)+1,$B$1,180)</f>
        <v>2183540000</v>
      </c>
      <c r="AD1495">
        <f>[1]!s_west_minnetprofit($A1495,YEAR($B$1)+1,$B$1,180)</f>
        <v>1754000000</v>
      </c>
      <c r="AE1495">
        <f>[1]!s_west_avgroe($A1495,YEAR($B$1),$B$1,180)</f>
        <v>10.902600288391101</v>
      </c>
      <c r="AF1495">
        <f>IFERROR([1]!s_info_indexweight($A1495,$B$1,"000016.SH"),"")</f>
        <v>0</v>
      </c>
      <c r="AG1495">
        <f>IFERROR([1]!s_info_indexweight($A1495,$B$1,"000300.SH"),"")</f>
        <v>0</v>
      </c>
      <c r="AH1495">
        <f>IFERROR([1]!s_info_indexweight($A1495,$B$1,"000905.SH"),"")</f>
        <v>0.19400000000000001</v>
      </c>
      <c r="AI1495">
        <f>IFERROR([1]!s_info_indexweight($A1495,$B$1,"000852.SH"),"")</f>
        <v>0</v>
      </c>
    </row>
    <row r="1496" spans="1:35">
      <c r="A1496" t="s">
        <v>1528</v>
      </c>
      <c r="B1496">
        <f>[1]!s_dq_close($A1496,$B$1,3)</f>
        <v>26.21</v>
      </c>
      <c r="C1496">
        <f>[1]!s_dq_volume($A1496,$B$1)</f>
        <v>2563500</v>
      </c>
      <c r="D1496">
        <f>[1]!s_dq_amount($A1496,$B$1)</f>
        <v>67691823</v>
      </c>
      <c r="E1496">
        <f>[1]!s_dq_turn($A1496,$B$1)</f>
        <v>0.44707263587283802</v>
      </c>
      <c r="F1496">
        <f>[1]!S_VAL_MV($A1496,$B$1)</f>
        <v>15028729027.18</v>
      </c>
      <c r="G1496">
        <f>[1]!s_val_ev($A1496,$B$1)</f>
        <v>15028729027.18</v>
      </c>
      <c r="H1496">
        <f>[1]!s_val_ev1($A1496,$B$1)</f>
        <v>24389382963.549999</v>
      </c>
      <c r="I1496">
        <f>IFERROR([1]!s_mq_amount($A1496,$B$1),"")</f>
        <v>130630319</v>
      </c>
      <c r="J1496">
        <f>[1]!s_val_pe_ttm($A1496,$B$1)</f>
        <v>25.526178359985401</v>
      </c>
      <c r="K1496">
        <f>[1]!s_val_pb_lf($A1496,$B$1)</f>
        <v>2.6590268611907999</v>
      </c>
      <c r="L1496">
        <f>[1]!s_val_dividendyield2($A1496,$B$1)</f>
        <v>0</v>
      </c>
      <c r="M1496">
        <f>[1]!s_val_evtoebitda($A1496,$B$1)</f>
        <v>18.5989709853921</v>
      </c>
      <c r="N1496">
        <f>[1]!s_risk_betar24($A1496,$B$1)</f>
        <v>1.1000000238418599</v>
      </c>
      <c r="O1496">
        <f>[1]!s_profitnotice_changeratio($A1496,$B$1)</f>
        <v>0</v>
      </c>
      <c r="P1496">
        <f>IFERROR([1]!i_pq_pctchange($A1496,TEXT(DATE(YEAR($B$1),1,1),"yyyy-mm-dd"),$B$1),"")</f>
        <v>-17.396785376615199</v>
      </c>
      <c r="Q1496">
        <f>[1]!s_west_netprofit($A1496,YEAR($B$1),$B$1,180)</f>
        <v>962166667</v>
      </c>
      <c r="R1496">
        <f>[1]!s_west_eps($A1496,YEAR($B$1),$B$1,180)</f>
        <v>1.67789995670319</v>
      </c>
      <c r="S1496">
        <f>[1]!s_west_instnum_np($A1496,YEAR($B$1),$B$1,180)</f>
        <v>6</v>
      </c>
      <c r="T1496">
        <f>[1]!s_west_stdnetprofit($A1496,YEAR($B$1),$B$1,180)</f>
        <v>173383294</v>
      </c>
      <c r="U1496">
        <f>[1]!s_west_mediannetprofit($A1496,YEAR($B$1),$B$1,180)</f>
        <v>1007500000</v>
      </c>
      <c r="V1496">
        <f>[1]!s_west_maxnetprofit($A1496,YEAR($B$1),$B$1,180)</f>
        <v>1165000000</v>
      </c>
      <c r="W1496">
        <f>[1]!s_west_minnetprofit($A1496,YEAR($B$1),$B$1,180)</f>
        <v>707000000</v>
      </c>
      <c r="X1496">
        <f>[1]!s_west_netprofit($A1496,YEAR($B$1)+1,$B$1,180)</f>
        <v>1152166667</v>
      </c>
      <c r="Y1496">
        <f>[1]!s_west_eps($A1496,YEAR($B$1)+1,$B$1,180)</f>
        <v>2.0092000961303702</v>
      </c>
      <c r="Z1496">
        <f>[1]!s_west_instnum_np($A1496,YEAR($B$1)+1,$B$1,180)</f>
        <v>6</v>
      </c>
      <c r="AA1496">
        <f>[1]!s_west_stdnetprofit($A1496,YEAR($B$1)+1,$B$1,180)</f>
        <v>166774598</v>
      </c>
      <c r="AB1496">
        <f>[1]!s_west_mediannetprofit($A1496,YEAR($B$1)+1,$B$1,180)</f>
        <v>1119500000</v>
      </c>
      <c r="AC1496">
        <f>[1]!s_west_maxnetprofit($A1496,YEAR($B$1)+1,$B$1,180)</f>
        <v>1361000000</v>
      </c>
      <c r="AD1496">
        <f>[1]!s_west_minnetprofit($A1496,YEAR($B$1)+1,$B$1,180)</f>
        <v>947000000</v>
      </c>
      <c r="AE1496">
        <f>[1]!s_west_avgroe($A1496,YEAR($B$1),$B$1,180)</f>
        <v>14.814999580383301</v>
      </c>
      <c r="AF1496">
        <f>IFERROR([1]!s_info_indexweight($A1496,$B$1,"000016.SH"),"")</f>
        <v>0</v>
      </c>
      <c r="AG1496">
        <f>IFERROR([1]!s_info_indexweight($A1496,$B$1,"000300.SH"),"")</f>
        <v>0</v>
      </c>
      <c r="AH1496">
        <f>IFERROR([1]!s_info_indexweight($A1496,$B$1,"000905.SH"),"")</f>
        <v>0</v>
      </c>
      <c r="AI1496">
        <f>IFERROR([1]!s_info_indexweight($A1496,$B$1,"000852.SH"),"")</f>
        <v>3.4000000000000002E-2</v>
      </c>
    </row>
    <row r="1497" spans="1:35">
      <c r="A1497" t="s">
        <v>1529</v>
      </c>
      <c r="B1497">
        <f>[1]!s_dq_close($A1497,$B$1,3)</f>
        <v>38.78</v>
      </c>
      <c r="C1497">
        <f>[1]!s_dq_volume($A1497,$B$1)</f>
        <v>10789402</v>
      </c>
      <c r="D1497">
        <f>[1]!s_dq_amount($A1497,$B$1)</f>
        <v>411171436</v>
      </c>
      <c r="E1497">
        <f>[1]!s_dq_turn($A1497,$B$1)</f>
        <v>2.3703620584682201</v>
      </c>
      <c r="F1497">
        <f>[1]!S_VAL_MV($A1497,$B$1)</f>
        <v>18216636487.279999</v>
      </c>
      <c r="G1497">
        <f>[1]!s_val_ev($A1497,$B$1)</f>
        <v>18216636487.279999</v>
      </c>
      <c r="H1497">
        <f>[1]!s_val_ev1($A1497,$B$1)</f>
        <v>19527325455.630001</v>
      </c>
      <c r="I1497">
        <f>IFERROR([1]!s_mq_amount($A1497,$B$1),"")</f>
        <v>886939718</v>
      </c>
      <c r="J1497">
        <f>[1]!s_val_pe_ttm($A1497,$B$1)</f>
        <v>139.26252746582</v>
      </c>
      <c r="K1497">
        <f>[1]!s_val_pb_lf($A1497,$B$1)</f>
        <v>5.1380038261413601</v>
      </c>
      <c r="L1497">
        <f>[1]!s_val_dividendyield2($A1497,$B$1)</f>
        <v>1.2893243940175301</v>
      </c>
      <c r="M1497">
        <f>[1]!s_val_evtoebitda($A1497,$B$1)</f>
        <v>34.275522265839797</v>
      </c>
      <c r="N1497">
        <f>[1]!s_risk_betar24($A1497,$B$1)</f>
        <v>1.19599997997284</v>
      </c>
      <c r="O1497">
        <f>[1]!s_profitnotice_changeratio($A1497,$B$1)</f>
        <v>0</v>
      </c>
      <c r="P1497">
        <f>IFERROR([1]!i_pq_pctchange($A1497,TEXT(DATE(YEAR($B$1),1,1),"yyyy-mm-dd"),$B$1),"")</f>
        <v>-22.999012345908501</v>
      </c>
      <c r="Q1497">
        <f>[1]!s_west_netprofit($A1497,YEAR($B$1),$B$1,180)</f>
        <v>0</v>
      </c>
      <c r="R1497">
        <f>[1]!s_west_eps($A1497,YEAR($B$1),$B$1,180)</f>
        <v>0</v>
      </c>
      <c r="S1497">
        <f>[1]!s_west_instnum_np($A1497,YEAR($B$1),$B$1,180)</f>
        <v>1</v>
      </c>
      <c r="T1497">
        <f>[1]!s_west_stdnetprofit($A1497,YEAR($B$1),$B$1,180)</f>
        <v>0</v>
      </c>
      <c r="U1497">
        <f>[1]!s_west_mediannetprofit($A1497,YEAR($B$1),$B$1,180)</f>
        <v>0</v>
      </c>
      <c r="V1497">
        <f>[1]!s_west_maxnetprofit($A1497,YEAR($B$1),$B$1,180)</f>
        <v>0</v>
      </c>
      <c r="W1497">
        <f>[1]!s_west_minnetprofit($A1497,YEAR($B$1),$B$1,180)</f>
        <v>0</v>
      </c>
      <c r="X1497">
        <f>[1]!s_west_netprofit($A1497,YEAR($B$1)+1,$B$1,180)</f>
        <v>0</v>
      </c>
      <c r="Y1497">
        <f>[1]!s_west_eps($A1497,YEAR($B$1)+1,$B$1,180)</f>
        <v>0</v>
      </c>
      <c r="Z1497">
        <f>[1]!s_west_instnum_np($A1497,YEAR($B$1)+1,$B$1,180)</f>
        <v>0</v>
      </c>
      <c r="AA1497">
        <f>[1]!s_west_stdnetprofit($A1497,YEAR($B$1)+1,$B$1,180)</f>
        <v>0</v>
      </c>
      <c r="AB1497">
        <f>[1]!s_west_mediannetprofit($A1497,YEAR($B$1)+1,$B$1,180)</f>
        <v>774000000</v>
      </c>
      <c r="AC1497">
        <f>[1]!s_west_maxnetprofit($A1497,YEAR($B$1)+1,$B$1,180)</f>
        <v>0</v>
      </c>
      <c r="AD1497">
        <f>[1]!s_west_minnetprofit($A1497,YEAR($B$1)+1,$B$1,180)</f>
        <v>0</v>
      </c>
      <c r="AE1497">
        <f>[1]!s_west_avgroe($A1497,YEAR($B$1),$B$1,180)</f>
        <v>0</v>
      </c>
      <c r="AF1497">
        <f>IFERROR([1]!s_info_indexweight($A1497,$B$1,"000016.SH"),"")</f>
        <v>0</v>
      </c>
      <c r="AG1497">
        <f>IFERROR([1]!s_info_indexweight($A1497,$B$1,"000300.SH"),"")</f>
        <v>0</v>
      </c>
      <c r="AH1497">
        <f>IFERROR([1]!s_info_indexweight($A1497,$B$1,"000905.SH"),"")</f>
        <v>0</v>
      </c>
      <c r="AI1497">
        <f>IFERROR([1]!s_info_indexweight($A1497,$B$1,"000852.SH"),"")</f>
        <v>9.9000000000000005E-2</v>
      </c>
    </row>
    <row r="1498" spans="1:35">
      <c r="A1498" t="s">
        <v>1530</v>
      </c>
      <c r="B1498">
        <f>[1]!s_dq_close($A1498,$B$1,3)</f>
        <v>19.36</v>
      </c>
      <c r="C1498">
        <f>[1]!s_dq_volume($A1498,$B$1)</f>
        <v>21135099</v>
      </c>
      <c r="D1498">
        <f>[1]!s_dq_amount($A1498,$B$1)</f>
        <v>412030384</v>
      </c>
      <c r="E1498">
        <f>[1]!s_dq_turn($A1498,$B$1)</f>
        <v>2.9926920289758501</v>
      </c>
      <c r="F1498">
        <f>[1]!S_VAL_MV($A1498,$B$1)</f>
        <v>13672489941.440001</v>
      </c>
      <c r="G1498">
        <f>[1]!s_val_ev($A1498,$B$1)</f>
        <v>13672489941.440001</v>
      </c>
      <c r="H1498">
        <f>[1]!s_val_ev1($A1498,$B$1)</f>
        <v>15114473331.610001</v>
      </c>
      <c r="I1498">
        <f>IFERROR([1]!s_mq_amount($A1498,$B$1),"")</f>
        <v>764035723</v>
      </c>
      <c r="J1498">
        <f>[1]!s_val_pe_ttm($A1498,$B$1)</f>
        <v>79.266204833984403</v>
      </c>
      <c r="K1498">
        <f>[1]!s_val_pb_lf($A1498,$B$1)</f>
        <v>9.6964139938354492</v>
      </c>
      <c r="L1498">
        <f>[1]!s_val_dividendyield2($A1498,$B$1)</f>
        <v>0</v>
      </c>
      <c r="M1498">
        <f>[1]!s_val_evtoebitda($A1498,$B$1)</f>
        <v>29.185551535097801</v>
      </c>
      <c r="N1498">
        <f>[1]!s_risk_betar24($A1498,$B$1)</f>
        <v>1.1002999544143699</v>
      </c>
      <c r="O1498">
        <f>[1]!s_profitnotice_changeratio($A1498,$B$1)</f>
        <v>0</v>
      </c>
      <c r="P1498">
        <f>IFERROR([1]!i_pq_pctchange($A1498,TEXT(DATE(YEAR($B$1),1,1),"yyyy-mm-dd"),$B$1),"")</f>
        <v>-39.913097454996901</v>
      </c>
      <c r="Q1498">
        <f>[1]!s_west_netprofit($A1498,YEAR($B$1),$B$1,180)</f>
        <v>0</v>
      </c>
      <c r="R1498">
        <f>[1]!s_west_eps($A1498,YEAR($B$1),$B$1,180)</f>
        <v>0</v>
      </c>
      <c r="S1498">
        <f>[1]!s_west_instnum_np($A1498,YEAR($B$1),$B$1,180)</f>
        <v>0</v>
      </c>
      <c r="T1498">
        <f>[1]!s_west_stdnetprofit($A1498,YEAR($B$1),$B$1,180)</f>
        <v>0</v>
      </c>
      <c r="U1498">
        <f>[1]!s_west_mediannetprofit($A1498,YEAR($B$1),$B$1,180)</f>
        <v>0</v>
      </c>
      <c r="V1498">
        <f>[1]!s_west_maxnetprofit($A1498,YEAR($B$1),$B$1,180)</f>
        <v>0</v>
      </c>
      <c r="W1498">
        <f>[1]!s_west_minnetprofit($A1498,YEAR($B$1),$B$1,180)</f>
        <v>0</v>
      </c>
      <c r="X1498">
        <f>[1]!s_west_netprofit($A1498,YEAR($B$1)+1,$B$1,180)</f>
        <v>0</v>
      </c>
      <c r="Y1498">
        <f>[1]!s_west_eps($A1498,YEAR($B$1)+1,$B$1,180)</f>
        <v>0</v>
      </c>
      <c r="Z1498">
        <f>[1]!s_west_instnum_np($A1498,YEAR($B$1)+1,$B$1,180)</f>
        <v>0</v>
      </c>
      <c r="AA1498">
        <f>[1]!s_west_stdnetprofit($A1498,YEAR($B$1)+1,$B$1,180)</f>
        <v>0</v>
      </c>
      <c r="AB1498">
        <f>[1]!s_west_mediannetprofit($A1498,YEAR($B$1)+1,$B$1,180)</f>
        <v>0</v>
      </c>
      <c r="AC1498">
        <f>[1]!s_west_maxnetprofit($A1498,YEAR($B$1)+1,$B$1,180)</f>
        <v>0</v>
      </c>
      <c r="AD1498">
        <f>[1]!s_west_minnetprofit($A1498,YEAR($B$1)+1,$B$1,180)</f>
        <v>0</v>
      </c>
      <c r="AE1498">
        <f>[1]!s_west_avgroe($A1498,YEAR($B$1),$B$1,180)</f>
        <v>0</v>
      </c>
      <c r="AF1498">
        <f>IFERROR([1]!s_info_indexweight($A1498,$B$1,"000016.SH"),"")</f>
        <v>0</v>
      </c>
      <c r="AG1498">
        <f>IFERROR([1]!s_info_indexweight($A1498,$B$1,"000300.SH"),"")</f>
        <v>0</v>
      </c>
      <c r="AH1498">
        <f>IFERROR([1]!s_info_indexweight($A1498,$B$1,"000905.SH"),"")</f>
        <v>0</v>
      </c>
      <c r="AI1498">
        <f>IFERROR([1]!s_info_indexweight($A1498,$B$1,"000852.SH"),"")</f>
        <v>8.2000000000000003E-2</v>
      </c>
    </row>
    <row r="1499" spans="1:35">
      <c r="A1499" t="s">
        <v>1531</v>
      </c>
      <c r="B1499">
        <f>[1]!s_dq_close($A1499,$B$1,3)</f>
        <v>29.19</v>
      </c>
      <c r="C1499">
        <f>[1]!s_dq_volume($A1499,$B$1)</f>
        <v>16251984</v>
      </c>
      <c r="D1499">
        <f>[1]!s_dq_amount($A1499,$B$1)</f>
        <v>478449021</v>
      </c>
      <c r="E1499">
        <f>[1]!s_dq_turn($A1499,$B$1)</f>
        <v>1.3034956302299201</v>
      </c>
      <c r="F1499">
        <f>[1]!S_VAL_MV($A1499,$B$1)</f>
        <v>36394093080.029999</v>
      </c>
      <c r="G1499">
        <f>[1]!s_val_ev($A1499,$B$1)</f>
        <v>36394093080.029999</v>
      </c>
      <c r="H1499">
        <f>[1]!s_val_ev1($A1499,$B$1)</f>
        <v>37923582251.610001</v>
      </c>
      <c r="I1499">
        <f>IFERROR([1]!s_mq_amount($A1499,$B$1),"")</f>
        <v>1145605361</v>
      </c>
      <c r="J1499">
        <f>[1]!s_val_pe_ttm($A1499,$B$1)</f>
        <v>15.522759437561</v>
      </c>
      <c r="K1499">
        <f>[1]!s_val_pb_lf($A1499,$B$1)</f>
        <v>2.02780342102051</v>
      </c>
      <c r="L1499">
        <f>[1]!s_val_dividendyield2($A1499,$B$1)</f>
        <v>4.1109969167523097</v>
      </c>
      <c r="M1499">
        <f>[1]!s_val_evtoebitda($A1499,$B$1)</f>
        <v>8.4564152160260804</v>
      </c>
      <c r="N1499">
        <f>[1]!s_risk_betar24($A1499,$B$1)</f>
        <v>1.77320003509521</v>
      </c>
      <c r="O1499">
        <f>[1]!s_profitnotice_changeratio($A1499,$B$1)</f>
        <v>0</v>
      </c>
      <c r="P1499">
        <f>IFERROR([1]!i_pq_pctchange($A1499,TEXT(DATE(YEAR($B$1),1,1),"yyyy-mm-dd"),$B$1),"")</f>
        <v>-16.0724554341576</v>
      </c>
      <c r="Q1499">
        <f>[1]!s_west_netprofit($A1499,YEAR($B$1),$B$1,180)</f>
        <v>2593652500</v>
      </c>
      <c r="R1499">
        <f>[1]!s_west_eps($A1499,YEAR($B$1),$B$1,180)</f>
        <v>2.08019995689392</v>
      </c>
      <c r="S1499">
        <f>[1]!s_west_instnum_np($A1499,YEAR($B$1),$B$1,180)</f>
        <v>24</v>
      </c>
      <c r="T1499">
        <f>[1]!s_west_stdnetprofit($A1499,YEAR($B$1),$B$1,180)</f>
        <v>74778224</v>
      </c>
      <c r="U1499">
        <f>[1]!s_west_mediannetprofit($A1499,YEAR($B$1),$B$1,180)</f>
        <v>2612500000</v>
      </c>
      <c r="V1499">
        <f>[1]!s_west_maxnetprofit($A1499,YEAR($B$1),$B$1,180)</f>
        <v>2720000000</v>
      </c>
      <c r="W1499">
        <f>[1]!s_west_minnetprofit($A1499,YEAR($B$1),$B$1,180)</f>
        <v>2420000000</v>
      </c>
      <c r="X1499">
        <f>[1]!s_west_netprofit($A1499,YEAR($B$1)+1,$B$1,180)</f>
        <v>2774941667</v>
      </c>
      <c r="Y1499">
        <f>[1]!s_west_eps($A1499,YEAR($B$1)+1,$B$1,180)</f>
        <v>2.2256999015808101</v>
      </c>
      <c r="Z1499">
        <f>[1]!s_west_instnum_np($A1499,YEAR($B$1)+1,$B$1,180)</f>
        <v>24</v>
      </c>
      <c r="AA1499">
        <f>[1]!s_west_stdnetprofit($A1499,YEAR($B$1)+1,$B$1,180)</f>
        <v>104767252</v>
      </c>
      <c r="AB1499">
        <f>[1]!s_west_mediannetprofit($A1499,YEAR($B$1)+1,$B$1,180)</f>
        <v>2782000000</v>
      </c>
      <c r="AC1499">
        <f>[1]!s_west_maxnetprofit($A1499,YEAR($B$1)+1,$B$1,180)</f>
        <v>3055000000</v>
      </c>
      <c r="AD1499">
        <f>[1]!s_west_minnetprofit($A1499,YEAR($B$1)+1,$B$1,180)</f>
        <v>2504000000</v>
      </c>
      <c r="AE1499">
        <f>[1]!s_west_avgroe($A1499,YEAR($B$1),$B$1,180)</f>
        <v>14.532899856567401</v>
      </c>
      <c r="AF1499">
        <f>IFERROR([1]!s_info_indexweight($A1499,$B$1,"000016.SH"),"")</f>
        <v>0</v>
      </c>
      <c r="AG1499">
        <f>IFERROR([1]!s_info_indexweight($A1499,$B$1,"000300.SH"),"")</f>
        <v>8.4699999999999998E-2</v>
      </c>
      <c r="AH1499">
        <f>IFERROR([1]!s_info_indexweight($A1499,$B$1,"000905.SH"),"")</f>
        <v>0</v>
      </c>
      <c r="AI1499">
        <f>IFERROR([1]!s_info_indexweight($A1499,$B$1,"000852.SH"),"")</f>
        <v>0</v>
      </c>
    </row>
    <row r="1500" spans="1:35">
      <c r="A1500" t="s">
        <v>1532</v>
      </c>
      <c r="B1500">
        <f>[1]!s_dq_close($A1500,$B$1,3)</f>
        <v>61.05</v>
      </c>
      <c r="C1500">
        <f>[1]!s_dq_volume($A1500,$B$1)</f>
        <v>11369127</v>
      </c>
      <c r="D1500">
        <f>[1]!s_dq_amount($A1500,$B$1)</f>
        <v>697468941</v>
      </c>
      <c r="E1500">
        <f>[1]!s_dq_turn($A1500,$B$1)</f>
        <v>1.8623288124470001</v>
      </c>
      <c r="F1500">
        <f>[1]!S_VAL_MV($A1500,$B$1)</f>
        <v>37269745208.849998</v>
      </c>
      <c r="G1500">
        <f>[1]!s_val_ev($A1500,$B$1)</f>
        <v>37269745208.849998</v>
      </c>
      <c r="H1500">
        <f>[1]!s_val_ev1($A1500,$B$1)</f>
        <v>37979796358.599998</v>
      </c>
      <c r="I1500">
        <f>IFERROR([1]!s_mq_amount($A1500,$B$1),"")</f>
        <v>1626829741</v>
      </c>
      <c r="J1500">
        <f>[1]!s_val_pe_ttm($A1500,$B$1)</f>
        <v>17.203208923339801</v>
      </c>
      <c r="K1500">
        <f>[1]!s_val_pb_lf($A1500,$B$1)</f>
        <v>4.3232512474060103</v>
      </c>
      <c r="L1500">
        <f>[1]!s_val_dividendyield2($A1500,$B$1)</f>
        <v>1.25676593941076</v>
      </c>
      <c r="M1500">
        <f>[1]!s_val_evtoebitda($A1500,$B$1)</f>
        <v>13.1941746981114</v>
      </c>
      <c r="N1500">
        <f>[1]!s_risk_betar24($A1500,$B$1)</f>
        <v>1.73249995708466</v>
      </c>
      <c r="O1500">
        <f>[1]!s_profitnotice_changeratio($A1500,$B$1)</f>
        <v>0</v>
      </c>
      <c r="P1500">
        <f>IFERROR([1]!i_pq_pctchange($A1500,TEXT(DATE(YEAR($B$1),1,1),"yyyy-mm-dd"),$B$1),"")</f>
        <v>0.54347826086955697</v>
      </c>
      <c r="Q1500">
        <f>[1]!s_west_netprofit($A1500,YEAR($B$1),$B$1,180)</f>
        <v>2772689286</v>
      </c>
      <c r="R1500">
        <f>[1]!s_west_eps($A1500,YEAR($B$1),$B$1,180)</f>
        <v>4.5418000221252397</v>
      </c>
      <c r="S1500">
        <f>[1]!s_west_instnum_np($A1500,YEAR($B$1),$B$1,180)</f>
        <v>14</v>
      </c>
      <c r="T1500">
        <f>[1]!s_west_stdnetprofit($A1500,YEAR($B$1),$B$1,180)</f>
        <v>213272415</v>
      </c>
      <c r="U1500">
        <f>[1]!s_west_mediannetprofit($A1500,YEAR($B$1),$B$1,180)</f>
        <v>2755545000</v>
      </c>
      <c r="V1500">
        <f>[1]!s_west_maxnetprofit($A1500,YEAR($B$1),$B$1,180)</f>
        <v>3366000000</v>
      </c>
      <c r="W1500">
        <f>[1]!s_west_minnetprofit($A1500,YEAR($B$1),$B$1,180)</f>
        <v>2494000000</v>
      </c>
      <c r="X1500">
        <f>[1]!s_west_netprofit($A1500,YEAR($B$1)+1,$B$1,180)</f>
        <v>3252028571</v>
      </c>
      <c r="Y1500">
        <f>[1]!s_west_eps($A1500,YEAR($B$1)+1,$B$1,180)</f>
        <v>5.3270001411437997</v>
      </c>
      <c r="Z1500">
        <f>[1]!s_west_instnum_np($A1500,YEAR($B$1)+1,$B$1,180)</f>
        <v>14</v>
      </c>
      <c r="AA1500">
        <f>[1]!s_west_stdnetprofit($A1500,YEAR($B$1)+1,$B$1,180)</f>
        <v>366124766</v>
      </c>
      <c r="AB1500">
        <f>[1]!s_west_mediannetprofit($A1500,YEAR($B$1)+1,$B$1,180)</f>
        <v>3163230000</v>
      </c>
      <c r="AC1500">
        <f>[1]!s_west_maxnetprofit($A1500,YEAR($B$1)+1,$B$1,180)</f>
        <v>3933000000</v>
      </c>
      <c r="AD1500">
        <f>[1]!s_west_minnetprofit($A1500,YEAR($B$1)+1,$B$1,180)</f>
        <v>2604000000</v>
      </c>
      <c r="AE1500">
        <f>[1]!s_west_avgroe($A1500,YEAR($B$1),$B$1,180)</f>
        <v>27.487699508666999</v>
      </c>
      <c r="AF1500">
        <f>IFERROR([1]!s_info_indexweight($A1500,$B$1,"000016.SH"),"")</f>
        <v>0</v>
      </c>
      <c r="AG1500">
        <f>IFERROR([1]!s_info_indexweight($A1500,$B$1,"000300.SH"),"")</f>
        <v>0</v>
      </c>
      <c r="AH1500">
        <f>IFERROR([1]!s_info_indexweight($A1500,$B$1,"000905.SH"),"")</f>
        <v>0.13300000000000001</v>
      </c>
      <c r="AI1500">
        <f>IFERROR([1]!s_info_indexweight($A1500,$B$1,"000852.SH"),"")</f>
        <v>0</v>
      </c>
    </row>
    <row r="1501" spans="1:35">
      <c r="A1501" t="s">
        <v>1533</v>
      </c>
      <c r="B1501">
        <f>[1]!s_dq_close($A1501,$B$1,3)</f>
        <v>31.97</v>
      </c>
      <c r="C1501">
        <f>[1]!s_dq_volume($A1501,$B$1)</f>
        <v>5563690</v>
      </c>
      <c r="D1501">
        <f>[1]!s_dq_amount($A1501,$B$1)</f>
        <v>177489672</v>
      </c>
      <c r="E1501">
        <f>[1]!s_dq_turn($A1501,$B$1)</f>
        <v>2.7090216357375398</v>
      </c>
      <c r="F1501">
        <f>[1]!S_VAL_MV($A1501,$B$1)</f>
        <v>6565968516.2299995</v>
      </c>
      <c r="G1501">
        <f>[1]!s_val_ev($A1501,$B$1)</f>
        <v>6565968516.2299995</v>
      </c>
      <c r="H1501">
        <f>[1]!s_val_ev1($A1501,$B$1)</f>
        <v>6565968516.2299995</v>
      </c>
      <c r="I1501">
        <f>IFERROR([1]!s_mq_amount($A1501,$B$1),"")</f>
        <v>409083514</v>
      </c>
      <c r="J1501">
        <f>[1]!s_val_pe_ttm($A1501,$B$1)</f>
        <v>32.293544769287102</v>
      </c>
      <c r="K1501">
        <f>[1]!s_val_pb_lf($A1501,$B$1)</f>
        <v>4.6057019233703604</v>
      </c>
      <c r="L1501">
        <f>[1]!s_val_dividendyield2($A1501,$B$1)</f>
        <v>2.50234594932749</v>
      </c>
      <c r="M1501">
        <f>[1]!s_val_evtoebitda($A1501,$B$1)</f>
        <v>33.292003828083601</v>
      </c>
      <c r="N1501">
        <f>[1]!s_risk_betar24($A1501,$B$1)</f>
        <v>2.0954000949859601</v>
      </c>
      <c r="O1501">
        <f>[1]!s_profitnotice_changeratio($A1501,$B$1)</f>
        <v>0</v>
      </c>
      <c r="P1501">
        <f>IFERROR([1]!i_pq_pctchange($A1501,TEXT(DATE(YEAR($B$1),1,1),"yyyy-mm-dd"),$B$1),"")</f>
        <v>-9.84493734139118</v>
      </c>
      <c r="Q1501">
        <f>[1]!s_west_netprofit($A1501,YEAR($B$1),$B$1,180)</f>
        <v>211385000</v>
      </c>
      <c r="R1501">
        <f>[1]!s_west_eps($A1501,YEAR($B$1),$B$1,180)</f>
        <v>1.0291999578476001</v>
      </c>
      <c r="S1501">
        <f>[1]!s_west_instnum_np($A1501,YEAR($B$1),$B$1,180)</f>
        <v>6</v>
      </c>
      <c r="T1501">
        <f>[1]!s_west_stdnetprofit($A1501,YEAR($B$1),$B$1,180)</f>
        <v>14925326</v>
      </c>
      <c r="U1501">
        <f>[1]!s_west_mediannetprofit($A1501,YEAR($B$1),$B$1,180)</f>
        <v>204500000</v>
      </c>
      <c r="V1501">
        <f>[1]!s_west_maxnetprofit($A1501,YEAR($B$1),$B$1,180)</f>
        <v>241000000</v>
      </c>
      <c r="W1501">
        <f>[1]!s_west_minnetprofit($A1501,YEAR($B$1),$B$1,180)</f>
        <v>203000000</v>
      </c>
      <c r="X1501">
        <f>[1]!s_west_netprofit($A1501,YEAR($B$1)+1,$B$1,180)</f>
        <v>254631667</v>
      </c>
      <c r="Y1501">
        <f>[1]!s_west_eps($A1501,YEAR($B$1)+1,$B$1,180)</f>
        <v>1.2397999763488801</v>
      </c>
      <c r="Z1501">
        <f>[1]!s_west_instnum_np($A1501,YEAR($B$1)+1,$B$1,180)</f>
        <v>6</v>
      </c>
      <c r="AA1501">
        <f>[1]!s_west_stdnetprofit($A1501,YEAR($B$1)+1,$B$1,180)</f>
        <v>24041922</v>
      </c>
      <c r="AB1501">
        <f>[1]!s_west_mediannetprofit($A1501,YEAR($B$1)+1,$B$1,180)</f>
        <v>248395000</v>
      </c>
      <c r="AC1501">
        <f>[1]!s_west_maxnetprofit($A1501,YEAR($B$1)+1,$B$1,180)</f>
        <v>301000000</v>
      </c>
      <c r="AD1501">
        <f>[1]!s_west_minnetprofit($A1501,YEAR($B$1)+1,$B$1,180)</f>
        <v>237000000</v>
      </c>
      <c r="AE1501">
        <f>[1]!s_west_avgroe($A1501,YEAR($B$1),$B$1,180)</f>
        <v>13.550000190734901</v>
      </c>
      <c r="AF1501">
        <f>IFERROR([1]!s_info_indexweight($A1501,$B$1,"000016.SH"),"")</f>
        <v>0</v>
      </c>
      <c r="AG1501">
        <f>IFERROR([1]!s_info_indexweight($A1501,$B$1,"000300.SH"),"")</f>
        <v>0</v>
      </c>
      <c r="AH1501">
        <f>IFERROR([1]!s_info_indexweight($A1501,$B$1,"000905.SH"),"")</f>
        <v>0</v>
      </c>
      <c r="AI1501">
        <f>IFERROR([1]!s_info_indexweight($A1501,$B$1,"000852.SH"),"")</f>
        <v>4.2000000000000003E-2</v>
      </c>
    </row>
    <row r="1502" spans="1:35">
      <c r="A1502" t="s">
        <v>1534</v>
      </c>
      <c r="B1502">
        <f>[1]!s_dq_close($A1502,$B$1,3)</f>
        <v>35.51</v>
      </c>
      <c r="C1502">
        <f>[1]!s_dq_volume($A1502,$B$1)</f>
        <v>3258850</v>
      </c>
      <c r="D1502">
        <f>[1]!s_dq_amount($A1502,$B$1)</f>
        <v>116191196</v>
      </c>
      <c r="E1502">
        <f>[1]!s_dq_turn($A1502,$B$1)</f>
        <v>0.25774031532688202</v>
      </c>
      <c r="F1502">
        <f>[1]!S_VAL_MV($A1502,$B$1)</f>
        <v>44898588470.040001</v>
      </c>
      <c r="G1502">
        <f>[1]!s_val_ev($A1502,$B$1)</f>
        <v>44898588470.040001</v>
      </c>
      <c r="H1502">
        <f>[1]!s_val_ev1($A1502,$B$1)</f>
        <v>45253614840.360001</v>
      </c>
      <c r="I1502">
        <f>IFERROR([1]!s_mq_amount($A1502,$B$1),"")</f>
        <v>359629962</v>
      </c>
      <c r="J1502">
        <f>[1]!s_val_pe_ttm($A1502,$B$1)</f>
        <v>-115.576652526855</v>
      </c>
      <c r="K1502">
        <f>[1]!s_val_pb_lf($A1502,$B$1)</f>
        <v>3.7980048656463601</v>
      </c>
      <c r="L1502">
        <f>[1]!s_val_dividendyield2($A1502,$B$1)</f>
        <v>0</v>
      </c>
      <c r="M1502">
        <f>[1]!s_val_evtoebitda($A1502,$B$1)</f>
        <v>-306.65904413318401</v>
      </c>
      <c r="N1502">
        <f>[1]!s_risk_betar24($A1502,$B$1)</f>
        <v>0.66170001029968295</v>
      </c>
      <c r="O1502">
        <f>[1]!s_profitnotice_changeratio($A1502,$B$1)</f>
        <v>0</v>
      </c>
      <c r="P1502">
        <f>IFERROR([1]!i_pq_pctchange($A1502,TEXT(DATE(YEAR($B$1),1,1),"yyyy-mm-dd"),$B$1),"")</f>
        <v>-20.983533600356001</v>
      </c>
      <c r="Q1502">
        <f>[1]!s_west_netprofit($A1502,YEAR($B$1),$B$1,180)</f>
        <v>0</v>
      </c>
      <c r="R1502">
        <f>[1]!s_west_eps($A1502,YEAR($B$1),$B$1,180)</f>
        <v>0</v>
      </c>
      <c r="S1502">
        <f>[1]!s_west_instnum_np($A1502,YEAR($B$1),$B$1,180)</f>
        <v>0</v>
      </c>
      <c r="T1502">
        <f>[1]!s_west_stdnetprofit($A1502,YEAR($B$1),$B$1,180)</f>
        <v>0</v>
      </c>
      <c r="U1502">
        <f>[1]!s_west_mediannetprofit($A1502,YEAR($B$1),$B$1,180)</f>
        <v>0</v>
      </c>
      <c r="V1502">
        <f>[1]!s_west_maxnetprofit($A1502,YEAR($B$1),$B$1,180)</f>
        <v>0</v>
      </c>
      <c r="W1502">
        <f>[1]!s_west_minnetprofit($A1502,YEAR($B$1),$B$1,180)</f>
        <v>0</v>
      </c>
      <c r="X1502">
        <f>[1]!s_west_netprofit($A1502,YEAR($B$1)+1,$B$1,180)</f>
        <v>0</v>
      </c>
      <c r="Y1502">
        <f>[1]!s_west_eps($A1502,YEAR($B$1)+1,$B$1,180)</f>
        <v>0</v>
      </c>
      <c r="Z1502">
        <f>[1]!s_west_instnum_np($A1502,YEAR($B$1)+1,$B$1,180)</f>
        <v>0</v>
      </c>
      <c r="AA1502">
        <f>[1]!s_west_stdnetprofit($A1502,YEAR($B$1)+1,$B$1,180)</f>
        <v>0</v>
      </c>
      <c r="AB1502">
        <f>[1]!s_west_mediannetprofit($A1502,YEAR($B$1)+1,$B$1,180)</f>
        <v>0</v>
      </c>
      <c r="AC1502">
        <f>[1]!s_west_maxnetprofit($A1502,YEAR($B$1)+1,$B$1,180)</f>
        <v>0</v>
      </c>
      <c r="AD1502">
        <f>[1]!s_west_minnetprofit($A1502,YEAR($B$1)+1,$B$1,180)</f>
        <v>0</v>
      </c>
      <c r="AE1502">
        <f>[1]!s_west_avgroe($A1502,YEAR($B$1),$B$1,180)</f>
        <v>0</v>
      </c>
      <c r="AF1502">
        <f>IFERROR([1]!s_info_indexweight($A1502,$B$1,"000016.SH"),"")</f>
        <v>0</v>
      </c>
      <c r="AG1502">
        <f>IFERROR([1]!s_info_indexweight($A1502,$B$1,"000300.SH"),"")</f>
        <v>5.2200000000000003E-2</v>
      </c>
      <c r="AH1502">
        <f>IFERROR([1]!s_info_indexweight($A1502,$B$1,"000905.SH"),"")</f>
        <v>0</v>
      </c>
      <c r="AI1502">
        <f>IFERROR([1]!s_info_indexweight($A1502,$B$1,"000852.SH"),"")</f>
        <v>0</v>
      </c>
    </row>
    <row r="1503" spans="1:35">
      <c r="A1503" t="s">
        <v>1535</v>
      </c>
      <c r="B1503">
        <f>[1]!s_dq_close($A1503,$B$1,3)</f>
        <v>27.6</v>
      </c>
      <c r="C1503">
        <f>[1]!s_dq_volume($A1503,$B$1)</f>
        <v>8154350</v>
      </c>
      <c r="D1503">
        <f>[1]!s_dq_amount($A1503,$B$1)</f>
        <v>225910754</v>
      </c>
      <c r="E1503">
        <f>[1]!s_dq_turn($A1503,$B$1)</f>
        <v>1.9267341702112799</v>
      </c>
      <c r="F1503">
        <f>[1]!S_VAL_MV($A1503,$B$1)</f>
        <v>11700228625.200001</v>
      </c>
      <c r="G1503">
        <f>[1]!s_val_ev($A1503,$B$1)</f>
        <v>11700228625.200001</v>
      </c>
      <c r="H1503">
        <f>[1]!s_val_ev1($A1503,$B$1)</f>
        <v>19485545250.790001</v>
      </c>
      <c r="I1503">
        <f>IFERROR([1]!s_mq_amount($A1503,$B$1),"")</f>
        <v>612571577</v>
      </c>
      <c r="J1503">
        <f>[1]!s_val_pe_ttm($A1503,$B$1)</f>
        <v>20.3621826171875</v>
      </c>
      <c r="K1503">
        <f>[1]!s_val_pb_lf($A1503,$B$1)</f>
        <v>1.2419850826263401</v>
      </c>
      <c r="L1503">
        <f>[1]!s_val_dividendyield2($A1503,$B$1)</f>
        <v>0</v>
      </c>
      <c r="M1503">
        <f>[1]!s_val_evtoebitda($A1503,$B$1)</f>
        <v>6.0656440267162104</v>
      </c>
      <c r="N1503">
        <f>[1]!s_risk_betar24($A1503,$B$1)</f>
        <v>0.475499987602234</v>
      </c>
      <c r="O1503">
        <f>[1]!s_profitnotice_changeratio($A1503,$B$1)</f>
        <v>0</v>
      </c>
      <c r="P1503">
        <f>IFERROR([1]!i_pq_pctchange($A1503,TEXT(DATE(YEAR($B$1),1,1),"yyyy-mm-dd"),$B$1),"")</f>
        <v>3.7984204588191099</v>
      </c>
      <c r="Q1503">
        <f>[1]!s_west_netprofit($A1503,YEAR($B$1),$B$1,180)</f>
        <v>1147840000</v>
      </c>
      <c r="R1503">
        <f>[1]!s_west_eps($A1503,YEAR($B$1),$B$1,180)</f>
        <v>2.7074999809265101</v>
      </c>
      <c r="S1503">
        <f>[1]!s_west_instnum_np($A1503,YEAR($B$1),$B$1,180)</f>
        <v>5</v>
      </c>
      <c r="T1503">
        <f>[1]!s_west_stdnetprofit($A1503,YEAR($B$1),$B$1,180)</f>
        <v>182172238</v>
      </c>
      <c r="U1503">
        <f>[1]!s_west_mediannetprofit($A1503,YEAR($B$1),$B$1,180)</f>
        <v>1217550000</v>
      </c>
      <c r="V1503">
        <f>[1]!s_west_maxnetprofit($A1503,YEAR($B$1),$B$1,180)</f>
        <v>1367000000</v>
      </c>
      <c r="W1503">
        <f>[1]!s_west_minnetprofit($A1503,YEAR($B$1),$B$1,180)</f>
        <v>941000000</v>
      </c>
      <c r="X1503">
        <f>[1]!s_west_netprofit($A1503,YEAR($B$1)+1,$B$1,180)</f>
        <v>1383938000</v>
      </c>
      <c r="Y1503">
        <f>[1]!s_west_eps($A1503,YEAR($B$1)+1,$B$1,180)</f>
        <v>3.2644000053405802</v>
      </c>
      <c r="Z1503">
        <f>[1]!s_west_instnum_np($A1503,YEAR($B$1)+1,$B$1,180)</f>
        <v>5</v>
      </c>
      <c r="AA1503">
        <f>[1]!s_west_stdnetprofit($A1503,YEAR($B$1)+1,$B$1,180)</f>
        <v>261613656</v>
      </c>
      <c r="AB1503">
        <f>[1]!s_west_mediannetprofit($A1503,YEAR($B$1)+1,$B$1,180)</f>
        <v>1423000000</v>
      </c>
      <c r="AC1503">
        <f>[1]!s_west_maxnetprofit($A1503,YEAR($B$1)+1,$B$1,180)</f>
        <v>1718920000</v>
      </c>
      <c r="AD1503">
        <f>[1]!s_west_minnetprofit($A1503,YEAR($B$1)+1,$B$1,180)</f>
        <v>1086000000</v>
      </c>
      <c r="AE1503">
        <f>[1]!s_west_avgroe($A1503,YEAR($B$1),$B$1,180)</f>
        <v>11.076000213623001</v>
      </c>
      <c r="AF1503">
        <f>IFERROR([1]!s_info_indexweight($A1503,$B$1,"000016.SH"),"")</f>
        <v>0</v>
      </c>
      <c r="AG1503">
        <f>IFERROR([1]!s_info_indexweight($A1503,$B$1,"000300.SH"),"")</f>
        <v>0</v>
      </c>
      <c r="AH1503">
        <f>IFERROR([1]!s_info_indexweight($A1503,$B$1,"000905.SH"),"")</f>
        <v>0</v>
      </c>
      <c r="AI1503">
        <f>IFERROR([1]!s_info_indexweight($A1503,$B$1,"000852.SH"),"")</f>
        <v>7.2999999999999995E-2</v>
      </c>
    </row>
    <row r="1504" spans="1:35">
      <c r="A1504" t="s">
        <v>1536</v>
      </c>
      <c r="B1504">
        <f>[1]!s_dq_close($A1504,$B$1,3)</f>
        <v>23.99</v>
      </c>
      <c r="C1504">
        <f>[1]!s_dq_volume($A1504,$B$1)</f>
        <v>2161040</v>
      </c>
      <c r="D1504">
        <f>[1]!s_dq_amount($A1504,$B$1)</f>
        <v>52197635</v>
      </c>
      <c r="E1504">
        <f>[1]!s_dq_turn($A1504,$B$1)</f>
        <v>3.32467692307692</v>
      </c>
      <c r="F1504">
        <f>[1]!S_VAL_MV($A1504,$B$1)</f>
        <v>6237400000</v>
      </c>
      <c r="G1504">
        <f>[1]!s_val_ev($A1504,$B$1)</f>
        <v>6237400000</v>
      </c>
      <c r="H1504">
        <f>[1]!s_val_ev1($A1504,$B$1)</f>
        <v>6406229786.8699999</v>
      </c>
      <c r="I1504">
        <f>IFERROR([1]!s_mq_amount($A1504,$B$1),"")</f>
        <v>120697975</v>
      </c>
      <c r="J1504">
        <f>[1]!s_val_pe_ttm($A1504,$B$1)</f>
        <v>122.572509765625</v>
      </c>
      <c r="K1504">
        <f>[1]!s_val_pb_lf($A1504,$B$1)</f>
        <v>4.37245798110962</v>
      </c>
      <c r="L1504">
        <f>[1]!s_val_dividendyield2($A1504,$B$1)</f>
        <v>0.48096963478372401</v>
      </c>
      <c r="M1504">
        <f>[1]!s_val_evtoebitda($A1504,$B$1)</f>
        <v>36.144588573728697</v>
      </c>
      <c r="N1504">
        <f>[1]!s_risk_betar24($A1504,$B$1)</f>
        <v>0</v>
      </c>
      <c r="O1504">
        <f>[1]!s_profitnotice_changeratio($A1504,$B$1)</f>
        <v>0</v>
      </c>
      <c r="P1504">
        <f>IFERROR([1]!i_pq_pctchange($A1504,TEXT(DATE(YEAR($B$1),1,1),"yyyy-mm-dd"),$B$1),"")</f>
        <v>-17.9267875470407</v>
      </c>
      <c r="Q1504">
        <f>[1]!s_west_netprofit($A1504,YEAR($B$1),$B$1,180)</f>
        <v>0</v>
      </c>
      <c r="R1504">
        <f>[1]!s_west_eps($A1504,YEAR($B$1),$B$1,180)</f>
        <v>0</v>
      </c>
      <c r="S1504">
        <f>[1]!s_west_instnum_np($A1504,YEAR($B$1),$B$1,180)</f>
        <v>0</v>
      </c>
      <c r="T1504">
        <f>[1]!s_west_stdnetprofit($A1504,YEAR($B$1),$B$1,180)</f>
        <v>0</v>
      </c>
      <c r="U1504">
        <f>[1]!s_west_mediannetprofit($A1504,YEAR($B$1),$B$1,180)</f>
        <v>0</v>
      </c>
      <c r="V1504">
        <f>[1]!s_west_maxnetprofit($A1504,YEAR($B$1),$B$1,180)</f>
        <v>0</v>
      </c>
      <c r="W1504">
        <f>[1]!s_west_minnetprofit($A1504,YEAR($B$1),$B$1,180)</f>
        <v>0</v>
      </c>
      <c r="X1504">
        <f>[1]!s_west_netprofit($A1504,YEAR($B$1)+1,$B$1,180)</f>
        <v>0</v>
      </c>
      <c r="Y1504">
        <f>[1]!s_west_eps($A1504,YEAR($B$1)+1,$B$1,180)</f>
        <v>0</v>
      </c>
      <c r="Z1504">
        <f>[1]!s_west_instnum_np($A1504,YEAR($B$1)+1,$B$1,180)</f>
        <v>0</v>
      </c>
      <c r="AA1504">
        <f>[1]!s_west_stdnetprofit($A1504,YEAR($B$1)+1,$B$1,180)</f>
        <v>0</v>
      </c>
      <c r="AB1504">
        <f>[1]!s_west_mediannetprofit($A1504,YEAR($B$1)+1,$B$1,180)</f>
        <v>0</v>
      </c>
      <c r="AC1504">
        <f>[1]!s_west_maxnetprofit($A1504,YEAR($B$1)+1,$B$1,180)</f>
        <v>0</v>
      </c>
      <c r="AD1504">
        <f>[1]!s_west_minnetprofit($A1504,YEAR($B$1)+1,$B$1,180)</f>
        <v>0</v>
      </c>
      <c r="AE1504">
        <f>[1]!s_west_avgroe($A1504,YEAR($B$1),$B$1,180)</f>
        <v>0</v>
      </c>
      <c r="AF1504">
        <f>IFERROR([1]!s_info_indexweight($A1504,$B$1,"000016.SH"),"")</f>
        <v>0</v>
      </c>
      <c r="AG1504">
        <f>IFERROR([1]!s_info_indexweight($A1504,$B$1,"000300.SH"),"")</f>
        <v>0</v>
      </c>
      <c r="AH1504">
        <f>IFERROR([1]!s_info_indexweight($A1504,$B$1,"000905.SH"),"")</f>
        <v>0</v>
      </c>
      <c r="AI1504">
        <f>IFERROR([1]!s_info_indexweight($A1504,$B$1,"000852.SH"),"")</f>
        <v>0.02</v>
      </c>
    </row>
    <row r="1505" spans="1:35">
      <c r="A1505" t="s">
        <v>1537</v>
      </c>
      <c r="B1505">
        <f>[1]!s_dq_close($A1505,$B$1,3)</f>
        <v>336.52</v>
      </c>
      <c r="C1505">
        <f>[1]!s_dq_volume($A1505,$B$1)</f>
        <v>1428587</v>
      </c>
      <c r="D1505">
        <f>[1]!s_dq_amount($A1505,$B$1)</f>
        <v>478184410</v>
      </c>
      <c r="E1505">
        <f>[1]!s_dq_turn($A1505,$B$1)</f>
        <v>1.98301661158677</v>
      </c>
      <c r="F1505">
        <f>[1]!S_VAL_MV($A1505,$B$1)</f>
        <v>24243271308.52</v>
      </c>
      <c r="G1505">
        <f>[1]!s_val_ev($A1505,$B$1)</f>
        <v>24243271308.52</v>
      </c>
      <c r="H1505">
        <f>[1]!s_val_ev1($A1505,$B$1)</f>
        <v>24264422503</v>
      </c>
      <c r="I1505">
        <f>IFERROR([1]!s_mq_amount($A1505,$B$1),"")</f>
        <v>1119584911</v>
      </c>
      <c r="J1505">
        <f>[1]!s_val_pe_ttm($A1505,$B$1)</f>
        <v>11.95485496521</v>
      </c>
      <c r="K1505">
        <f>[1]!s_val_pb_lf($A1505,$B$1)</f>
        <v>4.4052863121032697</v>
      </c>
      <c r="L1505">
        <f>[1]!s_val_dividendyield2($A1505,$B$1)</f>
        <v>5.80129423006428</v>
      </c>
      <c r="M1505">
        <f>[1]!s_val_evtoebitda($A1505,$B$1)</f>
        <v>7.8250768639984098</v>
      </c>
      <c r="N1505">
        <f>[1]!s_risk_betar24($A1505,$B$1)</f>
        <v>1.97710001468658</v>
      </c>
      <c r="O1505">
        <f>[1]!s_profitnotice_changeratio($A1505,$B$1)</f>
        <v>0</v>
      </c>
      <c r="P1505">
        <f>IFERROR([1]!i_pq_pctchange($A1505,TEXT(DATE(YEAR($B$1),1,1),"yyyy-mm-dd"),$B$1),"")</f>
        <v>-19.138195054938102</v>
      </c>
      <c r="Q1505">
        <f>[1]!s_west_netprofit($A1505,YEAR($B$1),$B$1,180)</f>
        <v>1916770000</v>
      </c>
      <c r="R1505">
        <f>[1]!s_west_eps($A1505,YEAR($B$1),$B$1,180)</f>
        <v>26.6065998077393</v>
      </c>
      <c r="S1505">
        <f>[1]!s_west_instnum_np($A1505,YEAR($B$1),$B$1,180)</f>
        <v>25</v>
      </c>
      <c r="T1505">
        <f>[1]!s_west_stdnetprofit($A1505,YEAR($B$1),$B$1,180)</f>
        <v>63545666</v>
      </c>
      <c r="U1505">
        <f>[1]!s_west_mediannetprofit($A1505,YEAR($B$1),$B$1,180)</f>
        <v>1929000000</v>
      </c>
      <c r="V1505">
        <f>[1]!s_west_maxnetprofit($A1505,YEAR($B$1),$B$1,180)</f>
        <v>2101000000</v>
      </c>
      <c r="W1505">
        <f>[1]!s_west_minnetprofit($A1505,YEAR($B$1),$B$1,180)</f>
        <v>1809000000</v>
      </c>
      <c r="X1505">
        <f>[1]!s_west_netprofit($A1505,YEAR($B$1)+1,$B$1,180)</f>
        <v>2101670800</v>
      </c>
      <c r="Y1505">
        <f>[1]!s_west_eps($A1505,YEAR($B$1)+1,$B$1,180)</f>
        <v>29.173200607299801</v>
      </c>
      <c r="Z1505">
        <f>[1]!s_west_instnum_np($A1505,YEAR($B$1)+1,$B$1,180)</f>
        <v>25</v>
      </c>
      <c r="AA1505">
        <f>[1]!s_west_stdnetprofit($A1505,YEAR($B$1)+1,$B$1,180)</f>
        <v>87391362</v>
      </c>
      <c r="AB1505">
        <f>[1]!s_west_mediannetprofit($A1505,YEAR($B$1)+1,$B$1,180)</f>
        <v>2103000000</v>
      </c>
      <c r="AC1505">
        <f>[1]!s_west_maxnetprofit($A1505,YEAR($B$1)+1,$B$1,180)</f>
        <v>2327000000</v>
      </c>
      <c r="AD1505">
        <f>[1]!s_west_minnetprofit($A1505,YEAR($B$1)+1,$B$1,180)</f>
        <v>1934000000</v>
      </c>
      <c r="AE1505">
        <f>[1]!s_west_avgroe($A1505,YEAR($B$1),$B$1,180)</f>
        <v>30.4815998077393</v>
      </c>
      <c r="AF1505">
        <f>IFERROR([1]!s_info_indexweight($A1505,$B$1,"000016.SH"),"")</f>
        <v>0</v>
      </c>
      <c r="AG1505">
        <f>IFERROR([1]!s_info_indexweight($A1505,$B$1,"000300.SH"),"")</f>
        <v>0</v>
      </c>
      <c r="AH1505">
        <f>IFERROR([1]!s_info_indexweight($A1505,$B$1,"000905.SH"),"")</f>
        <v>0.13600000000000001</v>
      </c>
      <c r="AI1505">
        <f>IFERROR([1]!s_info_indexweight($A1505,$B$1,"000852.SH"),"")</f>
        <v>0</v>
      </c>
    </row>
    <row r="1506" spans="1:35">
      <c r="A1506" t="s">
        <v>1538</v>
      </c>
      <c r="B1506">
        <f>[1]!s_dq_close($A1506,$B$1,3)</f>
        <v>12.78</v>
      </c>
      <c r="C1506">
        <f>[1]!s_dq_volume($A1506,$B$1)</f>
        <v>13525226</v>
      </c>
      <c r="D1506">
        <f>[1]!s_dq_amount($A1506,$B$1)</f>
        <v>174210821</v>
      </c>
      <c r="E1506">
        <f>[1]!s_dq_turn($A1506,$B$1)</f>
        <v>1.52063481922705</v>
      </c>
      <c r="F1506">
        <f>[1]!S_VAL_MV($A1506,$B$1)</f>
        <v>11367120237.84</v>
      </c>
      <c r="G1506">
        <f>[1]!s_val_ev($A1506,$B$1)</f>
        <v>11367120237.84</v>
      </c>
      <c r="H1506">
        <f>[1]!s_val_ev1($A1506,$B$1)</f>
        <v>11469178983.469999</v>
      </c>
      <c r="I1506">
        <f>IFERROR([1]!s_mq_amount($A1506,$B$1),"")</f>
        <v>295084180</v>
      </c>
      <c r="J1506">
        <f>[1]!s_val_pe_ttm($A1506,$B$1)</f>
        <v>17.435447692871101</v>
      </c>
      <c r="K1506">
        <f>[1]!s_val_pb_lf($A1506,$B$1)</f>
        <v>1.2785701751709</v>
      </c>
      <c r="L1506">
        <f>[1]!s_val_dividendyield2($A1506,$B$1)</f>
        <v>3.8783350996186199</v>
      </c>
      <c r="M1506">
        <f>[1]!s_val_evtoebitda($A1506,$B$1)</f>
        <v>7.5494759411649799</v>
      </c>
      <c r="N1506">
        <f>[1]!s_risk_betar24($A1506,$B$1)</f>
        <v>1.0190999507904099</v>
      </c>
      <c r="O1506">
        <f>[1]!s_profitnotice_changeratio($A1506,$B$1)</f>
        <v>0</v>
      </c>
      <c r="P1506">
        <f>IFERROR([1]!i_pq_pctchange($A1506,TEXT(DATE(YEAR($B$1),1,1),"yyyy-mm-dd"),$B$1),"")</f>
        <v>-28.6033519553073</v>
      </c>
      <c r="Q1506">
        <f>[1]!s_west_netprofit($A1506,YEAR($B$1),$B$1,180)</f>
        <v>936306000</v>
      </c>
      <c r="R1506">
        <f>[1]!s_west_eps($A1506,YEAR($B$1),$B$1,180)</f>
        <v>1.05270004272461</v>
      </c>
      <c r="S1506">
        <f>[1]!s_west_instnum_np($A1506,YEAR($B$1),$B$1,180)</f>
        <v>5</v>
      </c>
      <c r="T1506">
        <f>[1]!s_west_stdnetprofit($A1506,YEAR($B$1),$B$1,180)</f>
        <v>138903416</v>
      </c>
      <c r="U1506">
        <f>[1]!s_west_mediannetprofit($A1506,YEAR($B$1),$B$1,180)</f>
        <v>852000000</v>
      </c>
      <c r="V1506">
        <f>[1]!s_west_maxnetprofit($A1506,YEAR($B$1),$B$1,180)</f>
        <v>1128000000</v>
      </c>
      <c r="W1506">
        <f>[1]!s_west_minnetprofit($A1506,YEAR($B$1),$B$1,180)</f>
        <v>812840000</v>
      </c>
      <c r="X1506">
        <f>[1]!s_west_netprofit($A1506,YEAR($B$1)+1,$B$1,180)</f>
        <v>1049382000</v>
      </c>
      <c r="Y1506">
        <f>[1]!s_west_eps($A1506,YEAR($B$1)+1,$B$1,180)</f>
        <v>1.1798000335693399</v>
      </c>
      <c r="Z1506">
        <f>[1]!s_west_instnum_np($A1506,YEAR($B$1)+1,$B$1,180)</f>
        <v>5</v>
      </c>
      <c r="AA1506">
        <f>[1]!s_west_stdnetprofit($A1506,YEAR($B$1)+1,$B$1,180)</f>
        <v>185951289</v>
      </c>
      <c r="AB1506">
        <f>[1]!s_west_mediannetprofit($A1506,YEAR($B$1)+1,$B$1,180)</f>
        <v>944400000</v>
      </c>
      <c r="AC1506">
        <f>[1]!s_west_maxnetprofit($A1506,YEAR($B$1)+1,$B$1,180)</f>
        <v>1303000000</v>
      </c>
      <c r="AD1506">
        <f>[1]!s_west_minnetprofit($A1506,YEAR($B$1)+1,$B$1,180)</f>
        <v>903140000</v>
      </c>
      <c r="AE1506">
        <f>[1]!s_west_avgroe($A1506,YEAR($B$1),$B$1,180)</f>
        <v>9.9239997863769496</v>
      </c>
      <c r="AF1506">
        <f>IFERROR([1]!s_info_indexweight($A1506,$B$1,"000016.SH"),"")</f>
        <v>0</v>
      </c>
      <c r="AG1506">
        <f>IFERROR([1]!s_info_indexweight($A1506,$B$1,"000300.SH"),"")</f>
        <v>0</v>
      </c>
      <c r="AH1506">
        <f>IFERROR([1]!s_info_indexweight($A1506,$B$1,"000905.SH"),"")</f>
        <v>0</v>
      </c>
      <c r="AI1506">
        <f>IFERROR([1]!s_info_indexweight($A1506,$B$1,"000852.SH"),"")</f>
        <v>7.2999999999999995E-2</v>
      </c>
    </row>
    <row r="1507" spans="1:35">
      <c r="A1507" t="s">
        <v>1539</v>
      </c>
      <c r="B1507">
        <f>[1]!s_dq_close($A1507,$B$1,3)</f>
        <v>15.46</v>
      </c>
      <c r="C1507">
        <f>[1]!s_dq_volume($A1507,$B$1)</f>
        <v>10960284</v>
      </c>
      <c r="D1507">
        <f>[1]!s_dq_amount($A1507,$B$1)</f>
        <v>170733601</v>
      </c>
      <c r="E1507">
        <f>[1]!s_dq_turn($A1507,$B$1)</f>
        <v>2.1487786320543898</v>
      </c>
      <c r="F1507">
        <f>[1]!S_VAL_MV($A1507,$B$1)</f>
        <v>8085258772.1199999</v>
      </c>
      <c r="G1507">
        <f>[1]!s_val_ev($A1507,$B$1)</f>
        <v>8085258772.1199999</v>
      </c>
      <c r="H1507">
        <f>[1]!s_val_ev1($A1507,$B$1)</f>
        <v>12202186747.91</v>
      </c>
      <c r="I1507">
        <f>IFERROR([1]!s_mq_amount($A1507,$B$1),"")</f>
        <v>320642020</v>
      </c>
      <c r="J1507">
        <f>[1]!s_val_pe_ttm($A1507,$B$1)</f>
        <v>-17.741773605346701</v>
      </c>
      <c r="K1507">
        <f>[1]!s_val_pb_lf($A1507,$B$1)</f>
        <v>2.9395210742950399</v>
      </c>
      <c r="L1507">
        <f>[1]!s_val_dividendyield2($A1507,$B$1)</f>
        <v>1.05811158521112</v>
      </c>
      <c r="M1507">
        <f>[1]!s_val_evtoebitda($A1507,$B$1)</f>
        <v>14.186716429599</v>
      </c>
      <c r="N1507">
        <f>[1]!s_risk_betar24($A1507,$B$1)</f>
        <v>1.6131000518798799</v>
      </c>
      <c r="O1507">
        <f>[1]!s_profitnotice_changeratio($A1507,$B$1)</f>
        <v>0</v>
      </c>
      <c r="P1507">
        <f>IFERROR([1]!i_pq_pctchange($A1507,TEXT(DATE(YEAR($B$1),1,1),"yyyy-mm-dd"),$B$1),"")</f>
        <v>-10.1685066821615</v>
      </c>
      <c r="Q1507">
        <f>[1]!s_west_netprofit($A1507,YEAR($B$1),$B$1,180)</f>
        <v>-36384000</v>
      </c>
      <c r="R1507">
        <f>[1]!s_west_eps($A1507,YEAR($B$1),$B$1,180)</f>
        <v>-6.9600000977516202E-2</v>
      </c>
      <c r="S1507">
        <f>[1]!s_west_instnum_np($A1507,YEAR($B$1),$B$1,180)</f>
        <v>10</v>
      </c>
      <c r="T1507">
        <f>[1]!s_west_stdnetprofit($A1507,YEAR($B$1),$B$1,180)</f>
        <v>148260488</v>
      </c>
      <c r="U1507">
        <f>[1]!s_west_mediannetprofit($A1507,YEAR($B$1),$B$1,180)</f>
        <v>14500000</v>
      </c>
      <c r="V1507">
        <f>[1]!s_west_maxnetprofit($A1507,YEAR($B$1),$B$1,180)</f>
        <v>80000000</v>
      </c>
      <c r="W1507">
        <f>[1]!s_west_minnetprofit($A1507,YEAR($B$1),$B$1,180)</f>
        <v>-432000000</v>
      </c>
      <c r="X1507">
        <f>[1]!s_west_netprofit($A1507,YEAR($B$1)+1,$B$1,180)</f>
        <v>677710000</v>
      </c>
      <c r="Y1507">
        <f>[1]!s_west_eps($A1507,YEAR($B$1)+1,$B$1,180)</f>
        <v>1.2958999872207599</v>
      </c>
      <c r="Z1507">
        <f>[1]!s_west_instnum_np($A1507,YEAR($B$1)+1,$B$1,180)</f>
        <v>10</v>
      </c>
      <c r="AA1507">
        <f>[1]!s_west_stdnetprofit($A1507,YEAR($B$1)+1,$B$1,180)</f>
        <v>202035192</v>
      </c>
      <c r="AB1507">
        <f>[1]!s_west_mediannetprofit($A1507,YEAR($B$1)+1,$B$1,180)</f>
        <v>735000000</v>
      </c>
      <c r="AC1507">
        <f>[1]!s_west_maxnetprofit($A1507,YEAR($B$1)+1,$B$1,180)</f>
        <v>839000000</v>
      </c>
      <c r="AD1507">
        <f>[1]!s_west_minnetprofit($A1507,YEAR($B$1)+1,$B$1,180)</f>
        <v>183000000</v>
      </c>
      <c r="AE1507">
        <f>[1]!s_west_avgroe($A1507,YEAR($B$1),$B$1,180)</f>
        <v>-1.3500000238418599</v>
      </c>
      <c r="AF1507">
        <f>IFERROR([1]!s_info_indexweight($A1507,$B$1,"000016.SH"),"")</f>
        <v>0</v>
      </c>
      <c r="AG1507">
        <f>IFERROR([1]!s_info_indexweight($A1507,$B$1,"000300.SH"),"")</f>
        <v>0</v>
      </c>
      <c r="AH1507">
        <f>IFERROR([1]!s_info_indexweight($A1507,$B$1,"000905.SH"),"")</f>
        <v>0</v>
      </c>
      <c r="AI1507">
        <f>IFERROR([1]!s_info_indexweight($A1507,$B$1,"000852.SH"),"")</f>
        <v>5.1999999999999998E-2</v>
      </c>
    </row>
    <row r="1508" spans="1:35">
      <c r="A1508" t="s">
        <v>1540</v>
      </c>
      <c r="B1508">
        <f>[1]!s_dq_close($A1508,$B$1,3)</f>
        <v>58.4</v>
      </c>
      <c r="C1508">
        <f>[1]!s_dq_volume($A1508,$B$1)</f>
        <v>5315023</v>
      </c>
      <c r="D1508">
        <f>[1]!s_dq_amount($A1508,$B$1)</f>
        <v>310477454</v>
      </c>
      <c r="E1508">
        <f>[1]!s_dq_turn($A1508,$B$1)</f>
        <v>0.92700796993179402</v>
      </c>
      <c r="F1508">
        <f>[1]!S_VAL_MV($A1508,$B$1)</f>
        <v>33809077504</v>
      </c>
      <c r="G1508">
        <f>[1]!s_val_ev($A1508,$B$1)</f>
        <v>33809077504</v>
      </c>
      <c r="H1508">
        <f>[1]!s_val_ev1($A1508,$B$1)</f>
        <v>34910503999.68</v>
      </c>
      <c r="I1508">
        <f>IFERROR([1]!s_mq_amount($A1508,$B$1),"")</f>
        <v>611057653</v>
      </c>
      <c r="J1508">
        <f>[1]!s_val_pe_ttm($A1508,$B$1)</f>
        <v>20.024229049682599</v>
      </c>
      <c r="K1508">
        <f>[1]!s_val_pb_lf($A1508,$B$1)</f>
        <v>3.6437187194824201</v>
      </c>
      <c r="L1508">
        <f>[1]!s_val_dividendyield2($A1508,$B$1)</f>
        <v>0.76572040221852</v>
      </c>
      <c r="M1508">
        <f>[1]!s_val_evtoebitda($A1508,$B$1)</f>
        <v>12.6237820086362</v>
      </c>
      <c r="N1508">
        <f>[1]!s_risk_betar24($A1508,$B$1)</f>
        <v>2.0092000961303702</v>
      </c>
      <c r="O1508">
        <f>[1]!s_profitnotice_changeratio($A1508,$B$1)</f>
        <v>0</v>
      </c>
      <c r="P1508">
        <f>IFERROR([1]!i_pq_pctchange($A1508,TEXT(DATE(YEAR($B$1),1,1),"yyyy-mm-dd"),$B$1),"")</f>
        <v>-27.6152702032722</v>
      </c>
      <c r="Q1508">
        <f>[1]!s_west_netprofit($A1508,YEAR($B$1),$B$1,180)</f>
        <v>2069000176</v>
      </c>
      <c r="R1508">
        <f>[1]!s_west_eps($A1508,YEAR($B$1),$B$1,180)</f>
        <v>3.5736000537872301</v>
      </c>
      <c r="S1508">
        <f>[1]!s_west_instnum_np($A1508,YEAR($B$1),$B$1,180)</f>
        <v>25</v>
      </c>
      <c r="T1508">
        <f>[1]!s_west_stdnetprofit($A1508,YEAR($B$1),$B$1,180)</f>
        <v>132112039</v>
      </c>
      <c r="U1508">
        <f>[1]!s_west_mediannetprofit($A1508,YEAR($B$1),$B$1,180)</f>
        <v>2053500000</v>
      </c>
      <c r="V1508">
        <f>[1]!s_west_maxnetprofit($A1508,YEAR($B$1),$B$1,180)</f>
        <v>2282660000</v>
      </c>
      <c r="W1508">
        <f>[1]!s_west_minnetprofit($A1508,YEAR($B$1),$B$1,180)</f>
        <v>1751000000</v>
      </c>
      <c r="X1508">
        <f>[1]!s_west_netprofit($A1508,YEAR($B$1)+1,$B$1,180)</f>
        <v>2442171503</v>
      </c>
      <c r="Y1508">
        <f>[1]!s_west_eps($A1508,YEAR($B$1)+1,$B$1,180)</f>
        <v>4.2175002098083496</v>
      </c>
      <c r="Z1508">
        <f>[1]!s_west_instnum_np($A1508,YEAR($B$1)+1,$B$1,180)</f>
        <v>26</v>
      </c>
      <c r="AA1508">
        <f>[1]!s_west_stdnetprofit($A1508,YEAR($B$1)+1,$B$1,180)</f>
        <v>200801378</v>
      </c>
      <c r="AB1508">
        <f>[1]!s_west_mediannetprofit($A1508,YEAR($B$1)+1,$B$1,180)</f>
        <v>2440160000</v>
      </c>
      <c r="AC1508">
        <f>[1]!s_west_maxnetprofit($A1508,YEAR($B$1)+1,$B$1,180)</f>
        <v>2835040000</v>
      </c>
      <c r="AD1508">
        <f>[1]!s_west_minnetprofit($A1508,YEAR($B$1)+1,$B$1,180)</f>
        <v>1919000000</v>
      </c>
      <c r="AE1508">
        <f>[1]!s_west_avgroe($A1508,YEAR($B$1),$B$1,180)</f>
        <v>19.9752006530762</v>
      </c>
      <c r="AF1508">
        <f>IFERROR([1]!s_info_indexweight($A1508,$B$1,"000016.SH"),"")</f>
        <v>0</v>
      </c>
      <c r="AG1508">
        <f>IFERROR([1]!s_info_indexweight($A1508,$B$1,"000300.SH"),"")</f>
        <v>0</v>
      </c>
      <c r="AH1508">
        <f>IFERROR([1]!s_info_indexweight($A1508,$B$1,"000905.SH"),"")</f>
        <v>0.129</v>
      </c>
      <c r="AI1508">
        <f>IFERROR([1]!s_info_indexweight($A1508,$B$1,"000852.SH"),"")</f>
        <v>0</v>
      </c>
    </row>
    <row r="1509" spans="1:35">
      <c r="A1509" t="s">
        <v>1541</v>
      </c>
      <c r="B1509">
        <f>[1]!s_dq_close($A1509,$B$1,3)</f>
        <v>23.04</v>
      </c>
      <c r="C1509">
        <f>[1]!s_dq_volume($A1509,$B$1)</f>
        <v>11007625</v>
      </c>
      <c r="D1509">
        <f>[1]!s_dq_amount($A1509,$B$1)</f>
        <v>251027611</v>
      </c>
      <c r="E1509">
        <f>[1]!s_dq_turn($A1509,$B$1)</f>
        <v>3.4376349966887099</v>
      </c>
      <c r="F1509">
        <f>[1]!S_VAL_MV($A1509,$B$1)</f>
        <v>7377620958.7200003</v>
      </c>
      <c r="G1509">
        <f>[1]!s_val_ev($A1509,$B$1)</f>
        <v>7377620958.7200003</v>
      </c>
      <c r="H1509">
        <f>[1]!s_val_ev1($A1509,$B$1)</f>
        <v>7562582314.1099997</v>
      </c>
      <c r="I1509">
        <f>IFERROR([1]!s_mq_amount($A1509,$B$1),"")</f>
        <v>498547407</v>
      </c>
      <c r="J1509">
        <f>[1]!s_val_pe_ttm($A1509,$B$1)</f>
        <v>151.63578796386699</v>
      </c>
      <c r="K1509">
        <f>[1]!s_val_pb_lf($A1509,$B$1)</f>
        <v>5.2906970977783203</v>
      </c>
      <c r="L1509">
        <f>[1]!s_val_dividendyield2($A1509,$B$1)</f>
        <v>2.1701388888888899E-2</v>
      </c>
      <c r="M1509">
        <f>[1]!s_val_evtoebitda($A1509,$B$1)</f>
        <v>101.229578907281</v>
      </c>
      <c r="N1509">
        <f>[1]!s_risk_betar24($A1509,$B$1)</f>
        <v>1.7309999465942401</v>
      </c>
      <c r="O1509">
        <f>[1]!s_profitnotice_changeratio($A1509,$B$1)</f>
        <v>0</v>
      </c>
      <c r="P1509">
        <f>IFERROR([1]!i_pq_pctchange($A1509,TEXT(DATE(YEAR($B$1),1,1),"yyyy-mm-dd"),$B$1),"")</f>
        <v>-15.5425219941349</v>
      </c>
      <c r="Q1509">
        <f>[1]!s_west_netprofit($A1509,YEAR($B$1),$B$1,180)</f>
        <v>62500000</v>
      </c>
      <c r="R1509">
        <f>[1]!s_west_eps($A1509,YEAR($B$1),$B$1,180)</f>
        <v>0.19519999623298601</v>
      </c>
      <c r="S1509">
        <f>[1]!s_west_instnum_np($A1509,YEAR($B$1),$B$1,180)</f>
        <v>2</v>
      </c>
      <c r="T1509">
        <f>[1]!s_west_stdnetprofit($A1509,YEAR($B$1),$B$1,180)</f>
        <v>24748737</v>
      </c>
      <c r="U1509">
        <f>[1]!s_west_mediannetprofit($A1509,YEAR($B$1),$B$1,180)</f>
        <v>62500000</v>
      </c>
      <c r="V1509">
        <f>[1]!s_west_maxnetprofit($A1509,YEAR($B$1),$B$1,180)</f>
        <v>80000000</v>
      </c>
      <c r="W1509">
        <f>[1]!s_west_minnetprofit($A1509,YEAR($B$1),$B$1,180)</f>
        <v>45000000</v>
      </c>
      <c r="X1509">
        <f>[1]!s_west_netprofit($A1509,YEAR($B$1)+1,$B$1,180)</f>
        <v>93000000</v>
      </c>
      <c r="Y1509">
        <f>[1]!s_west_eps($A1509,YEAR($B$1)+1,$B$1,180)</f>
        <v>0.29039999842643699</v>
      </c>
      <c r="Z1509">
        <f>[1]!s_west_instnum_np($A1509,YEAR($B$1)+1,$B$1,180)</f>
        <v>2</v>
      </c>
      <c r="AA1509">
        <f>[1]!s_west_stdnetprofit($A1509,YEAR($B$1)+1,$B$1,180)</f>
        <v>48083261</v>
      </c>
      <c r="AB1509">
        <f>[1]!s_west_mediannetprofit($A1509,YEAR($B$1)+1,$B$1,180)</f>
        <v>93000000</v>
      </c>
      <c r="AC1509">
        <f>[1]!s_west_maxnetprofit($A1509,YEAR($B$1)+1,$B$1,180)</f>
        <v>127000000</v>
      </c>
      <c r="AD1509">
        <f>[1]!s_west_minnetprofit($A1509,YEAR($B$1)+1,$B$1,180)</f>
        <v>59000000</v>
      </c>
      <c r="AE1509">
        <f>[1]!s_west_avgroe($A1509,YEAR($B$1),$B$1,180)</f>
        <v>4.4000000953674299</v>
      </c>
      <c r="AF1509">
        <f>IFERROR([1]!s_info_indexweight($A1509,$B$1,"000016.SH"),"")</f>
        <v>0</v>
      </c>
      <c r="AG1509">
        <f>IFERROR([1]!s_info_indexweight($A1509,$B$1,"000300.SH"),"")</f>
        <v>0</v>
      </c>
      <c r="AH1509">
        <f>IFERROR([1]!s_info_indexweight($A1509,$B$1,"000905.SH"),"")</f>
        <v>0</v>
      </c>
      <c r="AI1509">
        <f>IFERROR([1]!s_info_indexweight($A1509,$B$1,"000852.SH"),"")</f>
        <v>5.6000000000000001E-2</v>
      </c>
    </row>
    <row r="1510" spans="1:35">
      <c r="A1510" t="s">
        <v>1542</v>
      </c>
      <c r="B1510">
        <f>[1]!s_dq_close($A1510,$B$1,3)</f>
        <v>92.65</v>
      </c>
      <c r="C1510">
        <f>[1]!s_dq_volume($A1510,$B$1)</f>
        <v>18221955</v>
      </c>
      <c r="D1510">
        <f>[1]!s_dq_amount($A1510,$B$1)</f>
        <v>1682531851</v>
      </c>
      <c r="E1510">
        <f>[1]!s_dq_turn($A1510,$B$1)</f>
        <v>1.50521486248068</v>
      </c>
      <c r="F1510">
        <f>[1]!S_VAL_MV($A1510,$B$1)</f>
        <v>116862168817.35001</v>
      </c>
      <c r="G1510">
        <f>[1]!s_val_ev($A1510,$B$1)</f>
        <v>115794035883.599</v>
      </c>
      <c r="H1510">
        <f>[1]!s_val_ev1($A1510,$B$1)</f>
        <v>125861457010.35899</v>
      </c>
      <c r="I1510">
        <f>IFERROR([1]!s_mq_amount($A1510,$B$1),"")</f>
        <v>3855273493</v>
      </c>
      <c r="J1510">
        <f>[1]!s_val_pe_ttm($A1510,$B$1)</f>
        <v>31.735364913940401</v>
      </c>
      <c r="K1510">
        <f>[1]!s_val_pb_lf($A1510,$B$1)</f>
        <v>3.5565857887268102</v>
      </c>
      <c r="L1510">
        <f>[1]!s_val_dividendyield2($A1510,$B$1)</f>
        <v>0.66569735286615905</v>
      </c>
      <c r="M1510">
        <f>[1]!s_val_evtoebitda($A1510,$B$1)</f>
        <v>18.8234961670254</v>
      </c>
      <c r="N1510">
        <f>[1]!s_risk_betar24($A1510,$B$1)</f>
        <v>1.30830001831055</v>
      </c>
      <c r="O1510">
        <f>[1]!s_profitnotice_changeratio($A1510,$B$1)</f>
        <v>0</v>
      </c>
      <c r="P1510">
        <f>IFERROR([1]!i_pq_pctchange($A1510,TEXT(DATE(YEAR($B$1),1,1),"yyyy-mm-dd"),$B$1),"")</f>
        <v>-26.4098490865766</v>
      </c>
      <c r="Q1510">
        <f>[1]!s_west_netprofit($A1510,YEAR($B$1),$B$1,180)</f>
        <v>4377172790</v>
      </c>
      <c r="R1510">
        <f>[1]!s_west_eps($A1510,YEAR($B$1),$B$1,180)</f>
        <v>3.4702999591827401</v>
      </c>
      <c r="S1510">
        <f>[1]!s_west_instnum_np($A1510,YEAR($B$1),$B$1,180)</f>
        <v>16</v>
      </c>
      <c r="T1510">
        <f>[1]!s_west_stdnetprofit($A1510,YEAR($B$1),$B$1,180)</f>
        <v>903735757</v>
      </c>
      <c r="U1510">
        <f>[1]!s_west_mediannetprofit($A1510,YEAR($B$1),$B$1,180)</f>
        <v>4084500000</v>
      </c>
      <c r="V1510">
        <f>[1]!s_west_maxnetprofit($A1510,YEAR($B$1),$B$1,180)</f>
        <v>7082745885</v>
      </c>
      <c r="W1510">
        <f>[1]!s_west_minnetprofit($A1510,YEAR($B$1),$B$1,180)</f>
        <v>3388000000</v>
      </c>
      <c r="X1510">
        <f>[1]!s_west_netprofit($A1510,YEAR($B$1)+1,$B$1,180)</f>
        <v>5636134507</v>
      </c>
      <c r="Y1510">
        <f>[1]!s_west_eps($A1510,YEAR($B$1)+1,$B$1,180)</f>
        <v>4.4684000015258798</v>
      </c>
      <c r="Z1510">
        <f>[1]!s_west_instnum_np($A1510,YEAR($B$1)+1,$B$1,180)</f>
        <v>16</v>
      </c>
      <c r="AA1510">
        <f>[1]!s_west_stdnetprofit($A1510,YEAR($B$1)+1,$B$1,180)</f>
        <v>1370382493</v>
      </c>
      <c r="AB1510">
        <f>[1]!s_west_mediannetprofit($A1510,YEAR($B$1)+1,$B$1,180)</f>
        <v>5220500000</v>
      </c>
      <c r="AC1510">
        <f>[1]!s_west_maxnetprofit($A1510,YEAR($B$1)+1,$B$1,180)</f>
        <v>10372957626</v>
      </c>
      <c r="AD1510">
        <f>[1]!s_west_minnetprofit($A1510,YEAR($B$1)+1,$B$1,180)</f>
        <v>4485000000</v>
      </c>
      <c r="AE1510">
        <f>[1]!s_west_avgroe($A1510,YEAR($B$1),$B$1,180)</f>
        <v>13.236300468444799</v>
      </c>
      <c r="AF1510">
        <f>IFERROR([1]!s_info_indexweight($A1510,$B$1,"000016.SH"),"")</f>
        <v>0.89300000000000002</v>
      </c>
      <c r="AG1510">
        <f>IFERROR([1]!s_info_indexweight($A1510,$B$1,"000300.SH"),"")</f>
        <v>0.29520000000000002</v>
      </c>
      <c r="AH1510">
        <f>IFERROR([1]!s_info_indexweight($A1510,$B$1,"000905.SH"),"")</f>
        <v>0</v>
      </c>
      <c r="AI1510">
        <f>IFERROR([1]!s_info_indexweight($A1510,$B$1,"000852.SH"),"")</f>
        <v>0</v>
      </c>
    </row>
    <row r="1511" spans="1:35">
      <c r="A1511" t="s">
        <v>1543</v>
      </c>
      <c r="B1511">
        <f>[1]!s_dq_close($A1511,$B$1,3)</f>
        <v>18.63</v>
      </c>
      <c r="C1511">
        <f>[1]!s_dq_volume($A1511,$B$1)</f>
        <v>14987314</v>
      </c>
      <c r="D1511">
        <f>[1]!s_dq_amount($A1511,$B$1)</f>
        <v>279477995</v>
      </c>
      <c r="E1511">
        <f>[1]!s_dq_turn($A1511,$B$1)</f>
        <v>1.7806664294213299</v>
      </c>
      <c r="F1511">
        <f>[1]!S_VAL_MV($A1511,$B$1)</f>
        <v>15680289986.190001</v>
      </c>
      <c r="G1511">
        <f>[1]!s_val_ev($A1511,$B$1)</f>
        <v>15680289986.190001</v>
      </c>
      <c r="H1511">
        <f>[1]!s_val_ev1($A1511,$B$1)</f>
        <v>19398345882.740002</v>
      </c>
      <c r="I1511">
        <f>IFERROR([1]!s_mq_amount($A1511,$B$1),"")</f>
        <v>795940967</v>
      </c>
      <c r="J1511">
        <f>[1]!s_val_pe_ttm($A1511,$B$1)</f>
        <v>48.976985931396499</v>
      </c>
      <c r="K1511">
        <f>[1]!s_val_pb_lf($A1511,$B$1)</f>
        <v>8.2680072784423793</v>
      </c>
      <c r="L1511">
        <f>[1]!s_val_dividendyield2($A1511,$B$1)</f>
        <v>0.56600054755469897</v>
      </c>
      <c r="M1511">
        <f>[1]!s_val_evtoebitda($A1511,$B$1)</f>
        <v>21.5126535491124</v>
      </c>
      <c r="N1511">
        <f>[1]!s_risk_betar24($A1511,$B$1)</f>
        <v>1.5726000070571899</v>
      </c>
      <c r="O1511">
        <f>[1]!s_profitnotice_changeratio($A1511,$B$1)</f>
        <v>0</v>
      </c>
      <c r="P1511">
        <f>IFERROR([1]!i_pq_pctchange($A1511,TEXT(DATE(YEAR($B$1),1,1),"yyyy-mm-dd"),$B$1),"")</f>
        <v>-0.26766595289079398</v>
      </c>
      <c r="Q1511">
        <f>[1]!s_west_netprofit($A1511,YEAR($B$1),$B$1,180)</f>
        <v>479714286</v>
      </c>
      <c r="R1511">
        <f>[1]!s_west_eps($A1511,YEAR($B$1),$B$1,180)</f>
        <v>0.56980001926422097</v>
      </c>
      <c r="S1511">
        <f>[1]!s_west_instnum_np($A1511,YEAR($B$1),$B$1,180)</f>
        <v>7</v>
      </c>
      <c r="T1511">
        <f>[1]!s_west_stdnetprofit($A1511,YEAR($B$1),$B$1,180)</f>
        <v>53187449</v>
      </c>
      <c r="U1511">
        <f>[1]!s_west_mediannetprofit($A1511,YEAR($B$1),$B$1,180)</f>
        <v>490000000</v>
      </c>
      <c r="V1511">
        <f>[1]!s_west_maxnetprofit($A1511,YEAR($B$1),$B$1,180)</f>
        <v>540000000</v>
      </c>
      <c r="W1511">
        <f>[1]!s_west_minnetprofit($A1511,YEAR($B$1),$B$1,180)</f>
        <v>382000000</v>
      </c>
      <c r="X1511">
        <f>[1]!s_west_netprofit($A1511,YEAR($B$1)+1,$B$1,180)</f>
        <v>629857143</v>
      </c>
      <c r="Y1511">
        <f>[1]!s_west_eps($A1511,YEAR($B$1)+1,$B$1,180)</f>
        <v>0.74819999933242798</v>
      </c>
      <c r="Z1511">
        <f>[1]!s_west_instnum_np($A1511,YEAR($B$1)+1,$B$1,180)</f>
        <v>7</v>
      </c>
      <c r="AA1511">
        <f>[1]!s_west_stdnetprofit($A1511,YEAR($B$1)+1,$B$1,180)</f>
        <v>117517982</v>
      </c>
      <c r="AB1511">
        <f>[1]!s_west_mediannetprofit($A1511,YEAR($B$1)+1,$B$1,180)</f>
        <v>668000000</v>
      </c>
      <c r="AC1511">
        <f>[1]!s_west_maxnetprofit($A1511,YEAR($B$1)+1,$B$1,180)</f>
        <v>761000000</v>
      </c>
      <c r="AD1511">
        <f>[1]!s_west_minnetprofit($A1511,YEAR($B$1)+1,$B$1,180)</f>
        <v>399000000</v>
      </c>
      <c r="AE1511">
        <f>[1]!s_west_avgroe($A1511,YEAR($B$1),$B$1,180)</f>
        <v>20.975700378418001</v>
      </c>
      <c r="AF1511">
        <f>IFERROR([1]!s_info_indexweight($A1511,$B$1,"000016.SH"),"")</f>
        <v>0</v>
      </c>
      <c r="AG1511">
        <f>IFERROR([1]!s_info_indexweight($A1511,$B$1,"000300.SH"),"")</f>
        <v>0</v>
      </c>
      <c r="AH1511">
        <f>IFERROR([1]!s_info_indexweight($A1511,$B$1,"000905.SH"),"")</f>
        <v>0</v>
      </c>
      <c r="AI1511">
        <f>IFERROR([1]!s_info_indexweight($A1511,$B$1,"000852.SH"),"")</f>
        <v>8.3000000000000004E-2</v>
      </c>
    </row>
    <row r="1512" spans="1:35">
      <c r="A1512" t="s">
        <v>1544</v>
      </c>
      <c r="B1512">
        <f>[1]!s_dq_close($A1512,$B$1,3)</f>
        <v>22.58</v>
      </c>
      <c r="C1512">
        <f>[1]!s_dq_volume($A1512,$B$1)</f>
        <v>4248078</v>
      </c>
      <c r="D1512">
        <f>[1]!s_dq_amount($A1512,$B$1)</f>
        <v>96070745</v>
      </c>
      <c r="E1512">
        <f>[1]!s_dq_turn($A1512,$B$1)</f>
        <v>1.11417872699062</v>
      </c>
      <c r="F1512">
        <f>[1]!S_VAL_MV($A1512,$B$1)</f>
        <v>8609175432.6599998</v>
      </c>
      <c r="G1512">
        <f>[1]!s_val_ev($A1512,$B$1)</f>
        <v>8609175432.6599998</v>
      </c>
      <c r="H1512">
        <f>[1]!s_val_ev1($A1512,$B$1)</f>
        <v>8609175432.6599998</v>
      </c>
      <c r="I1512">
        <f>IFERROR([1]!s_mq_amount($A1512,$B$1),"")</f>
        <v>218931856</v>
      </c>
      <c r="J1512">
        <f>[1]!s_val_pe_ttm($A1512,$B$1)</f>
        <v>14.5928001403809</v>
      </c>
      <c r="K1512">
        <f>[1]!s_val_pb_lf($A1512,$B$1)</f>
        <v>2.1703872680664098</v>
      </c>
      <c r="L1512">
        <f>[1]!s_val_dividendyield2($A1512,$B$1)</f>
        <v>11.623117803365799</v>
      </c>
      <c r="M1512">
        <f>[1]!s_val_evtoebitda($A1512,$B$1)</f>
        <v>11.000927341483401</v>
      </c>
      <c r="N1512">
        <f>[1]!s_risk_betar24($A1512,$B$1)</f>
        <v>0.93000000715255704</v>
      </c>
      <c r="O1512">
        <f>[1]!s_profitnotice_changeratio($A1512,$B$1)</f>
        <v>0</v>
      </c>
      <c r="P1512">
        <f>IFERROR([1]!i_pq_pctchange($A1512,TEXT(DATE(YEAR($B$1),1,1),"yyyy-mm-dd"),$B$1),"")</f>
        <v>-17.150506872879099</v>
      </c>
      <c r="Q1512">
        <f>[1]!s_west_netprofit($A1512,YEAR($B$1),$B$1,180)</f>
        <v>663360000</v>
      </c>
      <c r="R1512">
        <f>[1]!s_west_eps($A1512,YEAR($B$1),$B$1,180)</f>
        <v>1.7397999763488801</v>
      </c>
      <c r="S1512">
        <f>[1]!s_west_instnum_np($A1512,YEAR($B$1),$B$1,180)</f>
        <v>4</v>
      </c>
      <c r="T1512">
        <f>[1]!s_west_stdnetprofit($A1512,YEAR($B$1),$B$1,180)</f>
        <v>67160790</v>
      </c>
      <c r="U1512">
        <f>[1]!s_west_mediannetprofit($A1512,YEAR($B$1),$B$1,180)</f>
        <v>654000000</v>
      </c>
      <c r="V1512">
        <f>[1]!s_west_maxnetprofit($A1512,YEAR($B$1),$B$1,180)</f>
        <v>746440000</v>
      </c>
      <c r="W1512">
        <f>[1]!s_west_minnetprofit($A1512,YEAR($B$1),$B$1,180)</f>
        <v>599000000</v>
      </c>
      <c r="X1512">
        <f>[1]!s_west_netprofit($A1512,YEAR($B$1)+1,$B$1,180)</f>
        <v>741057500</v>
      </c>
      <c r="Y1512">
        <f>[1]!s_west_eps($A1512,YEAR($B$1)+1,$B$1,180)</f>
        <v>1.9436000585555999</v>
      </c>
      <c r="Z1512">
        <f>[1]!s_west_instnum_np($A1512,YEAR($B$1)+1,$B$1,180)</f>
        <v>4</v>
      </c>
      <c r="AA1512">
        <f>[1]!s_west_stdnetprofit($A1512,YEAR($B$1)+1,$B$1,180)</f>
        <v>81941076</v>
      </c>
      <c r="AB1512">
        <f>[1]!s_west_mediannetprofit($A1512,YEAR($B$1)+1,$B$1,180)</f>
        <v>752615000</v>
      </c>
      <c r="AC1512">
        <f>[1]!s_west_maxnetprofit($A1512,YEAR($B$1)+1,$B$1,180)</f>
        <v>814000000</v>
      </c>
      <c r="AD1512">
        <f>[1]!s_west_minnetprofit($A1512,YEAR($B$1)+1,$B$1,180)</f>
        <v>645000000</v>
      </c>
      <c r="AE1512">
        <f>[1]!s_west_avgroe($A1512,YEAR($B$1),$B$1,180)</f>
        <v>15.835000038146999</v>
      </c>
      <c r="AF1512">
        <f>IFERROR([1]!s_info_indexweight($A1512,$B$1,"000016.SH"),"")</f>
        <v>0</v>
      </c>
      <c r="AG1512">
        <f>IFERROR([1]!s_info_indexweight($A1512,$B$1,"000300.SH"),"")</f>
        <v>0</v>
      </c>
      <c r="AH1512">
        <f>IFERROR([1]!s_info_indexweight($A1512,$B$1,"000905.SH"),"")</f>
        <v>0</v>
      </c>
      <c r="AI1512">
        <f>IFERROR([1]!s_info_indexweight($A1512,$B$1,"000852.SH"),"")</f>
        <v>4.5999999999999999E-2</v>
      </c>
    </row>
    <row r="1513" spans="1:35">
      <c r="A1513" t="s">
        <v>1545</v>
      </c>
      <c r="B1513">
        <f>[1]!s_dq_close($A1513,$B$1,3)</f>
        <v>110.81</v>
      </c>
      <c r="C1513">
        <f>[1]!s_dq_volume($A1513,$B$1)</f>
        <v>5371053</v>
      </c>
      <c r="D1513">
        <f>[1]!s_dq_amount($A1513,$B$1)</f>
        <v>591419495</v>
      </c>
      <c r="E1513">
        <f>[1]!s_dq_turn($A1513,$B$1)</f>
        <v>2.6423468661334999</v>
      </c>
      <c r="F1513">
        <f>[1]!S_VAL_MV($A1513,$B$1)</f>
        <v>22524157995.990002</v>
      </c>
      <c r="G1513">
        <f>[1]!s_val_ev($A1513,$B$1)</f>
        <v>22524157995.990002</v>
      </c>
      <c r="H1513">
        <f>[1]!s_val_ev1($A1513,$B$1)</f>
        <v>22536801221.259998</v>
      </c>
      <c r="I1513">
        <f>IFERROR([1]!s_mq_amount($A1513,$B$1),"")</f>
        <v>1374362949</v>
      </c>
      <c r="J1513">
        <f>[1]!s_val_pe_ttm($A1513,$B$1)</f>
        <v>76.134986877441406</v>
      </c>
      <c r="K1513">
        <f>[1]!s_val_pb_lf($A1513,$B$1)</f>
        <v>13.221493721008301</v>
      </c>
      <c r="L1513">
        <f>[1]!s_val_dividendyield2($A1513,$B$1)</f>
        <v>0.22443322746625999</v>
      </c>
      <c r="M1513">
        <f>[1]!s_val_evtoebitda($A1513,$B$1)</f>
        <v>64.587934965805402</v>
      </c>
      <c r="N1513">
        <f>[1]!s_risk_betar24($A1513,$B$1)</f>
        <v>2.27699995040894</v>
      </c>
      <c r="O1513">
        <f>[1]!s_profitnotice_changeratio($A1513,$B$1)</f>
        <v>0</v>
      </c>
      <c r="P1513">
        <f>IFERROR([1]!i_pq_pctchange($A1513,TEXT(DATE(YEAR($B$1),1,1),"yyyy-mm-dd"),$B$1),"")</f>
        <v>-50.420581655481001</v>
      </c>
      <c r="Q1513">
        <f>[1]!s_west_netprofit($A1513,YEAR($B$1),$B$1,180)</f>
        <v>0</v>
      </c>
      <c r="R1513">
        <f>[1]!s_west_eps($A1513,YEAR($B$1),$B$1,180)</f>
        <v>0</v>
      </c>
      <c r="S1513">
        <f>[1]!s_west_instnum_np($A1513,YEAR($B$1),$B$1,180)</f>
        <v>0</v>
      </c>
      <c r="T1513">
        <f>[1]!s_west_stdnetprofit($A1513,YEAR($B$1),$B$1,180)</f>
        <v>0</v>
      </c>
      <c r="U1513">
        <f>[1]!s_west_mediannetprofit($A1513,YEAR($B$1),$B$1,180)</f>
        <v>0</v>
      </c>
      <c r="V1513">
        <f>[1]!s_west_maxnetprofit($A1513,YEAR($B$1),$B$1,180)</f>
        <v>0</v>
      </c>
      <c r="W1513">
        <f>[1]!s_west_minnetprofit($A1513,YEAR($B$1),$B$1,180)</f>
        <v>0</v>
      </c>
      <c r="X1513">
        <f>[1]!s_west_netprofit($A1513,YEAR($B$1)+1,$B$1,180)</f>
        <v>0</v>
      </c>
      <c r="Y1513">
        <f>[1]!s_west_eps($A1513,YEAR($B$1)+1,$B$1,180)</f>
        <v>0</v>
      </c>
      <c r="Z1513">
        <f>[1]!s_west_instnum_np($A1513,YEAR($B$1)+1,$B$1,180)</f>
        <v>0</v>
      </c>
      <c r="AA1513">
        <f>[1]!s_west_stdnetprofit($A1513,YEAR($B$1)+1,$B$1,180)</f>
        <v>0</v>
      </c>
      <c r="AB1513">
        <f>[1]!s_west_mediannetprofit($A1513,YEAR($B$1)+1,$B$1,180)</f>
        <v>0</v>
      </c>
      <c r="AC1513">
        <f>[1]!s_west_maxnetprofit($A1513,YEAR($B$1)+1,$B$1,180)</f>
        <v>0</v>
      </c>
      <c r="AD1513">
        <f>[1]!s_west_minnetprofit($A1513,YEAR($B$1)+1,$B$1,180)</f>
        <v>0</v>
      </c>
      <c r="AE1513">
        <f>[1]!s_west_avgroe($A1513,YEAR($B$1),$B$1,180)</f>
        <v>0</v>
      </c>
      <c r="AF1513">
        <f>IFERROR([1]!s_info_indexweight($A1513,$B$1,"000016.SH"),"")</f>
        <v>0</v>
      </c>
      <c r="AG1513">
        <f>IFERROR([1]!s_info_indexweight($A1513,$B$1,"000300.SH"),"")</f>
        <v>0</v>
      </c>
      <c r="AH1513">
        <f>IFERROR([1]!s_info_indexweight($A1513,$B$1,"000905.SH"),"")</f>
        <v>0</v>
      </c>
      <c r="AI1513">
        <f>IFERROR([1]!s_info_indexweight($A1513,$B$1,"000852.SH"),"")</f>
        <v>0.17199999999999999</v>
      </c>
    </row>
    <row r="1514" spans="1:35">
      <c r="A1514" t="s">
        <v>1546</v>
      </c>
      <c r="B1514">
        <f>[1]!s_dq_close($A1514,$B$1,3)</f>
        <v>21.91</v>
      </c>
      <c r="C1514">
        <f>[1]!s_dq_volume($A1514,$B$1)</f>
        <v>9480430</v>
      </c>
      <c r="D1514">
        <f>[1]!s_dq_amount($A1514,$B$1)</f>
        <v>209651240</v>
      </c>
      <c r="E1514">
        <f>[1]!s_dq_turn($A1514,$B$1)</f>
        <v>1.1185550140424301</v>
      </c>
      <c r="F1514">
        <f>[1]!S_VAL_MV($A1514,$B$1)</f>
        <v>19015535235.619999</v>
      </c>
      <c r="G1514">
        <f>[1]!s_val_ev($A1514,$B$1)</f>
        <v>19015535235.619999</v>
      </c>
      <c r="H1514">
        <f>[1]!s_val_ev1($A1514,$B$1)</f>
        <v>20949859107.900002</v>
      </c>
      <c r="I1514">
        <f>IFERROR([1]!s_mq_amount($A1514,$B$1),"")</f>
        <v>508803607</v>
      </c>
      <c r="J1514">
        <f>[1]!s_val_pe_ttm($A1514,$B$1)</f>
        <v>11.6952934265137</v>
      </c>
      <c r="K1514">
        <f>[1]!s_val_pb_lf($A1514,$B$1)</f>
        <v>2.0198113918304399</v>
      </c>
      <c r="L1514">
        <f>[1]!s_val_dividendyield2($A1514,$B$1)</f>
        <v>5.3529700109059899</v>
      </c>
      <c r="M1514">
        <f>[1]!s_val_evtoebitda($A1514,$B$1)</f>
        <v>6.37958623515037</v>
      </c>
      <c r="N1514">
        <f>[1]!s_risk_betar24($A1514,$B$1)</f>
        <v>0.69940000772476196</v>
      </c>
      <c r="O1514">
        <f>[1]!s_profitnotice_changeratio($A1514,$B$1)</f>
        <v>0</v>
      </c>
      <c r="P1514">
        <f>IFERROR([1]!i_pq_pctchange($A1514,TEXT(DATE(YEAR($B$1),1,1),"yyyy-mm-dd"),$B$1),"")</f>
        <v>-24.291395652217702</v>
      </c>
      <c r="Q1514">
        <f>[1]!s_west_netprofit($A1514,YEAR($B$1),$B$1,180)</f>
        <v>2132682857</v>
      </c>
      <c r="R1514">
        <f>[1]!s_west_eps($A1514,YEAR($B$1),$B$1,180)</f>
        <v>2.4572999477386501</v>
      </c>
      <c r="S1514">
        <f>[1]!s_west_instnum_np($A1514,YEAR($B$1),$B$1,180)</f>
        <v>14</v>
      </c>
      <c r="T1514">
        <f>[1]!s_west_stdnetprofit($A1514,YEAR($B$1),$B$1,180)</f>
        <v>258198502</v>
      </c>
      <c r="U1514">
        <f>[1]!s_west_mediannetprofit($A1514,YEAR($B$1),$B$1,180)</f>
        <v>2057000000</v>
      </c>
      <c r="V1514">
        <f>[1]!s_west_maxnetprofit($A1514,YEAR($B$1),$B$1,180)</f>
        <v>2701560000</v>
      </c>
      <c r="W1514">
        <f>[1]!s_west_minnetprofit($A1514,YEAR($B$1),$B$1,180)</f>
        <v>1864000000</v>
      </c>
      <c r="X1514">
        <f>[1]!s_west_netprofit($A1514,YEAR($B$1)+1,$B$1,180)</f>
        <v>2488412857</v>
      </c>
      <c r="Y1514">
        <f>[1]!s_west_eps($A1514,YEAR($B$1)+1,$B$1,180)</f>
        <v>2.8671998977661102</v>
      </c>
      <c r="Z1514">
        <f>[1]!s_west_instnum_np($A1514,YEAR($B$1)+1,$B$1,180)</f>
        <v>14</v>
      </c>
      <c r="AA1514">
        <f>[1]!s_west_stdnetprofit($A1514,YEAR($B$1)+1,$B$1,180)</f>
        <v>267777408</v>
      </c>
      <c r="AB1514">
        <f>[1]!s_west_mediannetprofit($A1514,YEAR($B$1)+1,$B$1,180)</f>
        <v>2405000000</v>
      </c>
      <c r="AC1514">
        <f>[1]!s_west_maxnetprofit($A1514,YEAR($B$1)+1,$B$1,180)</f>
        <v>3078780000</v>
      </c>
      <c r="AD1514">
        <f>[1]!s_west_minnetprofit($A1514,YEAR($B$1)+1,$B$1,180)</f>
        <v>2177000000</v>
      </c>
      <c r="AE1514">
        <f>[1]!s_west_avgroe($A1514,YEAR($B$1),$B$1,180)</f>
        <v>18.9286003112793</v>
      </c>
      <c r="AF1514">
        <f>IFERROR([1]!s_info_indexweight($A1514,$B$1,"000016.SH"),"")</f>
        <v>0</v>
      </c>
      <c r="AG1514">
        <f>IFERROR([1]!s_info_indexweight($A1514,$B$1,"000300.SH"),"")</f>
        <v>0</v>
      </c>
      <c r="AH1514">
        <f>IFERROR([1]!s_info_indexweight($A1514,$B$1,"000905.SH"),"")</f>
        <v>5.2999999999999999E-2</v>
      </c>
      <c r="AI1514">
        <f>IFERROR([1]!s_info_indexweight($A1514,$B$1,"000852.SH"),"")</f>
        <v>0</v>
      </c>
    </row>
    <row r="1515" spans="1:35">
      <c r="A1515" t="s">
        <v>1547</v>
      </c>
      <c r="B1515">
        <f>[1]!s_dq_close($A1515,$B$1,3)</f>
        <v>57.01</v>
      </c>
      <c r="C1515">
        <f>[1]!s_dq_volume($A1515,$B$1)</f>
        <v>3900041</v>
      </c>
      <c r="D1515">
        <f>[1]!s_dq_amount($A1515,$B$1)</f>
        <v>222259520</v>
      </c>
      <c r="E1515">
        <f>[1]!s_dq_turn($A1515,$B$1)</f>
        <v>0.91236547131249701</v>
      </c>
      <c r="F1515">
        <f>[1]!S_VAL_MV($A1515,$B$1)</f>
        <v>24610337620.75</v>
      </c>
      <c r="G1515">
        <f>[1]!s_val_ev($A1515,$B$1)</f>
        <v>24610337620.75</v>
      </c>
      <c r="H1515">
        <f>[1]!s_val_ev1($A1515,$B$1)</f>
        <v>25025133270.73</v>
      </c>
      <c r="I1515">
        <f>IFERROR([1]!s_mq_amount($A1515,$B$1),"")</f>
        <v>512267667</v>
      </c>
      <c r="J1515">
        <f>[1]!s_val_pe_ttm($A1515,$B$1)</f>
        <v>53.299034118652301</v>
      </c>
      <c r="K1515">
        <f>[1]!s_val_pb_lf($A1515,$B$1)</f>
        <v>12.938998222351101</v>
      </c>
      <c r="L1515">
        <f>[1]!s_val_dividendyield2($A1515,$B$1)</f>
        <v>0.80237443160270705</v>
      </c>
      <c r="M1515">
        <f>[1]!s_val_evtoebitda($A1515,$B$1)</f>
        <v>41.350398807864998</v>
      </c>
      <c r="N1515">
        <f>[1]!s_risk_betar24($A1515,$B$1)</f>
        <v>1.17869997024536</v>
      </c>
      <c r="O1515">
        <f>[1]!s_profitnotice_changeratio($A1515,$B$1)</f>
        <v>0</v>
      </c>
      <c r="P1515">
        <f>IFERROR([1]!i_pq_pctchange($A1515,TEXT(DATE(YEAR($B$1),1,1),"yyyy-mm-dd"),$B$1),"")</f>
        <v>38.777994157740999</v>
      </c>
      <c r="Q1515">
        <f>[1]!s_west_netprofit($A1515,YEAR($B$1),$B$1,180)</f>
        <v>602927500</v>
      </c>
      <c r="R1515">
        <f>[1]!s_west_eps($A1515,YEAR($B$1),$B$1,180)</f>
        <v>1.3967000246048</v>
      </c>
      <c r="S1515">
        <f>[1]!s_west_instnum_np($A1515,YEAR($B$1),$B$1,180)</f>
        <v>4</v>
      </c>
      <c r="T1515">
        <f>[1]!s_west_stdnetprofit($A1515,YEAR($B$1),$B$1,180)</f>
        <v>15530863</v>
      </c>
      <c r="U1515">
        <f>[1]!s_west_mediannetprofit($A1515,YEAR($B$1),$B$1,180)</f>
        <v>601500000</v>
      </c>
      <c r="V1515">
        <f>[1]!s_west_maxnetprofit($A1515,YEAR($B$1),$B$1,180)</f>
        <v>620710000</v>
      </c>
      <c r="W1515">
        <f>[1]!s_west_minnetprofit($A1515,YEAR($B$1),$B$1,180)</f>
        <v>588000000</v>
      </c>
      <c r="X1515">
        <f>[1]!s_west_netprofit($A1515,YEAR($B$1)+1,$B$1,180)</f>
        <v>799927500</v>
      </c>
      <c r="Y1515">
        <f>[1]!s_west_eps($A1515,YEAR($B$1)+1,$B$1,180)</f>
        <v>1.85300004482269</v>
      </c>
      <c r="Z1515">
        <f>[1]!s_west_instnum_np($A1515,YEAR($B$1)+1,$B$1,180)</f>
        <v>4</v>
      </c>
      <c r="AA1515">
        <f>[1]!s_west_stdnetprofit($A1515,YEAR($B$1)+1,$B$1,180)</f>
        <v>27365325</v>
      </c>
      <c r="AB1515">
        <f>[1]!s_west_mediannetprofit($A1515,YEAR($B$1)+1,$B$1,180)</f>
        <v>803855000</v>
      </c>
      <c r="AC1515">
        <f>[1]!s_west_maxnetprofit($A1515,YEAR($B$1)+1,$B$1,180)</f>
        <v>829000000</v>
      </c>
      <c r="AD1515">
        <f>[1]!s_west_minnetprofit($A1515,YEAR($B$1)+1,$B$1,180)</f>
        <v>763000000</v>
      </c>
      <c r="AE1515">
        <f>[1]!s_west_avgroe($A1515,YEAR($B$1),$B$1,180)</f>
        <v>28.902500152587901</v>
      </c>
      <c r="AF1515">
        <f>IFERROR([1]!s_info_indexweight($A1515,$B$1,"000016.SH"),"")</f>
        <v>0</v>
      </c>
      <c r="AG1515">
        <f>IFERROR([1]!s_info_indexweight($A1515,$B$1,"000300.SH"),"")</f>
        <v>0</v>
      </c>
      <c r="AH1515">
        <f>IFERROR([1]!s_info_indexweight($A1515,$B$1,"000905.SH"),"")</f>
        <v>0</v>
      </c>
      <c r="AI1515">
        <f>IFERROR([1]!s_info_indexweight($A1515,$B$1,"000852.SH"),"")</f>
        <v>5.2999999999999999E-2</v>
      </c>
    </row>
    <row r="1516" spans="1:35">
      <c r="A1516" t="s">
        <v>1548</v>
      </c>
      <c r="B1516">
        <f>[1]!s_dq_close($A1516,$B$1,3)</f>
        <v>26.25</v>
      </c>
      <c r="C1516">
        <f>[1]!s_dq_volume($A1516,$B$1)</f>
        <v>43584310</v>
      </c>
      <c r="D1516">
        <f>[1]!s_dq_amount($A1516,$B$1)</f>
        <v>1132581860</v>
      </c>
      <c r="E1516">
        <f>[1]!s_dq_turn($A1516,$B$1)</f>
        <v>9.9304224875533702</v>
      </c>
      <c r="F1516">
        <f>[1]!S_VAL_MV($A1516,$B$1)</f>
        <v>11521041918.75</v>
      </c>
      <c r="G1516">
        <f>[1]!s_val_ev($A1516,$B$1)</f>
        <v>11521041918.75</v>
      </c>
      <c r="H1516">
        <f>[1]!s_val_ev1($A1516,$B$1)</f>
        <v>11528609148.690001</v>
      </c>
      <c r="I1516">
        <f>IFERROR([1]!s_mq_amount($A1516,$B$1),"")</f>
        <v>1717856451</v>
      </c>
      <c r="J1516">
        <f>[1]!s_val_pe_ttm($A1516,$B$1)</f>
        <v>-84.772964477539105</v>
      </c>
      <c r="K1516">
        <f>[1]!s_val_pb_lf($A1516,$B$1)</f>
        <v>5.0191822052001998</v>
      </c>
      <c r="L1516">
        <f>[1]!s_val_dividendyield2($A1516,$B$1)</f>
        <v>0.38095238095238099</v>
      </c>
      <c r="M1516">
        <f>[1]!s_val_evtoebitda($A1516,$B$1)</f>
        <v>-96.401931118465399</v>
      </c>
      <c r="N1516">
        <f>[1]!s_risk_betar24($A1516,$B$1)</f>
        <v>1.1627000570297199</v>
      </c>
      <c r="O1516">
        <f>[1]!s_profitnotice_changeratio($A1516,$B$1)</f>
        <v>0</v>
      </c>
      <c r="P1516">
        <f>IFERROR([1]!i_pq_pctchange($A1516,TEXT(DATE(YEAR($B$1),1,1),"yyyy-mm-dd"),$B$1),"")</f>
        <v>18.670886075949401</v>
      </c>
      <c r="Q1516">
        <f>[1]!s_west_netprofit($A1516,YEAR($B$1),$B$1,180)</f>
        <v>0</v>
      </c>
      <c r="R1516">
        <f>[1]!s_west_eps($A1516,YEAR($B$1),$B$1,180)</f>
        <v>0</v>
      </c>
      <c r="S1516">
        <f>[1]!s_west_instnum_np($A1516,YEAR($B$1),$B$1,180)</f>
        <v>0</v>
      </c>
      <c r="T1516">
        <f>[1]!s_west_stdnetprofit($A1516,YEAR($B$1),$B$1,180)</f>
        <v>0</v>
      </c>
      <c r="U1516">
        <f>[1]!s_west_mediannetprofit($A1516,YEAR($B$1),$B$1,180)</f>
        <v>0</v>
      </c>
      <c r="V1516">
        <f>[1]!s_west_maxnetprofit($A1516,YEAR($B$1),$B$1,180)</f>
        <v>0</v>
      </c>
      <c r="W1516">
        <f>[1]!s_west_minnetprofit($A1516,YEAR($B$1),$B$1,180)</f>
        <v>0</v>
      </c>
      <c r="X1516">
        <f>[1]!s_west_netprofit($A1516,YEAR($B$1)+1,$B$1,180)</f>
        <v>0</v>
      </c>
      <c r="Y1516">
        <f>[1]!s_west_eps($A1516,YEAR($B$1)+1,$B$1,180)</f>
        <v>0</v>
      </c>
      <c r="Z1516">
        <f>[1]!s_west_instnum_np($A1516,YEAR($B$1)+1,$B$1,180)</f>
        <v>0</v>
      </c>
      <c r="AA1516">
        <f>[1]!s_west_stdnetprofit($A1516,YEAR($B$1)+1,$B$1,180)</f>
        <v>0</v>
      </c>
      <c r="AB1516">
        <f>[1]!s_west_mediannetprofit($A1516,YEAR($B$1)+1,$B$1,180)</f>
        <v>0</v>
      </c>
      <c r="AC1516">
        <f>[1]!s_west_maxnetprofit($A1516,YEAR($B$1)+1,$B$1,180)</f>
        <v>0</v>
      </c>
      <c r="AD1516">
        <f>[1]!s_west_minnetprofit($A1516,YEAR($B$1)+1,$B$1,180)</f>
        <v>0</v>
      </c>
      <c r="AE1516">
        <f>[1]!s_west_avgroe($A1516,YEAR($B$1),$B$1,180)</f>
        <v>0</v>
      </c>
      <c r="AF1516">
        <f>IFERROR([1]!s_info_indexweight($A1516,$B$1,"000016.SH"),"")</f>
        <v>0</v>
      </c>
      <c r="AG1516">
        <f>IFERROR([1]!s_info_indexweight($A1516,$B$1,"000300.SH"),"")</f>
        <v>0</v>
      </c>
      <c r="AH1516">
        <f>IFERROR([1]!s_info_indexweight($A1516,$B$1,"000905.SH"),"")</f>
        <v>0</v>
      </c>
      <c r="AI1516">
        <f>IFERROR([1]!s_info_indexweight($A1516,$B$1,"000852.SH"),"")</f>
        <v>6.8000000000000005E-2</v>
      </c>
    </row>
    <row r="1517" spans="1:35">
      <c r="A1517" t="s">
        <v>1549</v>
      </c>
      <c r="B1517">
        <f>[1]!s_dq_close($A1517,$B$1,3)</f>
        <v>25.36</v>
      </c>
      <c r="C1517">
        <f>[1]!s_dq_volume($A1517,$B$1)</f>
        <v>7759642</v>
      </c>
      <c r="D1517">
        <f>[1]!s_dq_amount($A1517,$B$1)</f>
        <v>198592702</v>
      </c>
      <c r="E1517">
        <f>[1]!s_dq_turn($A1517,$B$1)</f>
        <v>1.5957667619228499</v>
      </c>
      <c r="F1517">
        <f>[1]!S_VAL_MV($A1517,$B$1)</f>
        <v>12331659351.200001</v>
      </c>
      <c r="G1517">
        <f>[1]!s_val_ev($A1517,$B$1)</f>
        <v>12331659351.200001</v>
      </c>
      <c r="H1517">
        <f>[1]!s_val_ev1($A1517,$B$1)</f>
        <v>12469138857.879999</v>
      </c>
      <c r="I1517">
        <f>IFERROR([1]!s_mq_amount($A1517,$B$1),"")</f>
        <v>296640238</v>
      </c>
      <c r="J1517">
        <f>[1]!s_val_pe_ttm($A1517,$B$1)</f>
        <v>18.160261154174801</v>
      </c>
      <c r="K1517">
        <f>[1]!s_val_pb_lf($A1517,$B$1)</f>
        <v>1.6530629396438601</v>
      </c>
      <c r="L1517">
        <f>[1]!s_val_dividendyield2($A1517,$B$1)</f>
        <v>2.7389669417614302</v>
      </c>
      <c r="M1517">
        <f>[1]!s_val_evtoebitda($A1517,$B$1)</f>
        <v>12.9848464945402</v>
      </c>
      <c r="N1517">
        <f>[1]!s_risk_betar24($A1517,$B$1)</f>
        <v>0.49869999289512601</v>
      </c>
      <c r="O1517">
        <f>[1]!s_profitnotice_changeratio($A1517,$B$1)</f>
        <v>0</v>
      </c>
      <c r="P1517">
        <f>IFERROR([1]!i_pq_pctchange($A1517,TEXT(DATE(YEAR($B$1),1,1),"yyyy-mm-dd"),$B$1),"")</f>
        <v>-30.3296703296703</v>
      </c>
      <c r="Q1517">
        <f>[1]!s_west_netprofit($A1517,YEAR($B$1),$B$1,180)</f>
        <v>948544000</v>
      </c>
      <c r="R1517">
        <f>[1]!s_west_eps($A1517,YEAR($B$1),$B$1,180)</f>
        <v>1.95070004463196</v>
      </c>
      <c r="S1517">
        <f>[1]!s_west_instnum_np($A1517,YEAR($B$1),$B$1,180)</f>
        <v>5</v>
      </c>
      <c r="T1517">
        <f>[1]!s_west_stdnetprofit($A1517,YEAR($B$1),$B$1,180)</f>
        <v>161805932</v>
      </c>
      <c r="U1517">
        <f>[1]!s_west_mediannetprofit($A1517,YEAR($B$1),$B$1,180)</f>
        <v>877000000</v>
      </c>
      <c r="V1517">
        <f>[1]!s_west_maxnetprofit($A1517,YEAR($B$1),$B$1,180)</f>
        <v>1210000000</v>
      </c>
      <c r="W1517">
        <f>[1]!s_west_minnetprofit($A1517,YEAR($B$1),$B$1,180)</f>
        <v>813720000</v>
      </c>
      <c r="X1517">
        <f>[1]!s_west_netprofit($A1517,YEAR($B$1)+1,$B$1,180)</f>
        <v>1170930000</v>
      </c>
      <c r="Y1517">
        <f>[1]!s_west_eps($A1517,YEAR($B$1)+1,$B$1,180)</f>
        <v>2.4079999923706099</v>
      </c>
      <c r="Z1517">
        <f>[1]!s_west_instnum_np($A1517,YEAR($B$1)+1,$B$1,180)</f>
        <v>5</v>
      </c>
      <c r="AA1517">
        <f>[1]!s_west_stdnetprofit($A1517,YEAR($B$1)+1,$B$1,180)</f>
        <v>240812426</v>
      </c>
      <c r="AB1517">
        <f>[1]!s_west_mediannetprofit($A1517,YEAR($B$1)+1,$B$1,180)</f>
        <v>1101000000</v>
      </c>
      <c r="AC1517">
        <f>[1]!s_west_maxnetprofit($A1517,YEAR($B$1)+1,$B$1,180)</f>
        <v>1501000000</v>
      </c>
      <c r="AD1517">
        <f>[1]!s_west_minnetprofit($A1517,YEAR($B$1)+1,$B$1,180)</f>
        <v>918650000</v>
      </c>
      <c r="AE1517">
        <f>[1]!s_west_avgroe($A1517,YEAR($B$1),$B$1,180)</f>
        <v>11.913999557495099</v>
      </c>
      <c r="AF1517">
        <f>IFERROR([1]!s_info_indexweight($A1517,$B$1,"000016.SH"),"")</f>
        <v>0</v>
      </c>
      <c r="AG1517">
        <f>IFERROR([1]!s_info_indexweight($A1517,$B$1,"000300.SH"),"")</f>
        <v>0</v>
      </c>
      <c r="AH1517">
        <f>IFERROR([1]!s_info_indexweight($A1517,$B$1,"000905.SH"),"")</f>
        <v>0</v>
      </c>
      <c r="AI1517">
        <f>IFERROR([1]!s_info_indexweight($A1517,$B$1,"000852.SH"),"")</f>
        <v>5.6000000000000001E-2</v>
      </c>
    </row>
    <row r="1518" spans="1:35">
      <c r="A1518" t="s">
        <v>1550</v>
      </c>
      <c r="B1518">
        <f>[1]!s_dq_close($A1518,$B$1,3)</f>
        <v>10.88</v>
      </c>
      <c r="C1518">
        <f>[1]!s_dq_volume($A1518,$B$1)</f>
        <v>13167612</v>
      </c>
      <c r="D1518">
        <f>[1]!s_dq_amount($A1518,$B$1)</f>
        <v>142078682</v>
      </c>
      <c r="E1518">
        <f>[1]!s_dq_turn($A1518,$B$1)</f>
        <v>0.62701030179472705</v>
      </c>
      <c r="F1518">
        <f>[1]!S_VAL_MV($A1518,$B$1)</f>
        <v>22848686560.639999</v>
      </c>
      <c r="G1518">
        <f>[1]!s_val_ev($A1518,$B$1)</f>
        <v>22848686560.639999</v>
      </c>
      <c r="H1518">
        <f>[1]!s_val_ev1($A1518,$B$1)</f>
        <v>33047425191.34</v>
      </c>
      <c r="I1518">
        <f>IFERROR([1]!s_mq_amount($A1518,$B$1),"")</f>
        <v>316050842</v>
      </c>
      <c r="J1518">
        <f>[1]!s_val_pe_ttm($A1518,$B$1)</f>
        <v>11.532826423645</v>
      </c>
      <c r="K1518">
        <f>[1]!s_val_pb_lf($A1518,$B$1)</f>
        <v>2.1846654415130602</v>
      </c>
      <c r="L1518">
        <f>[1]!s_val_dividendyield2($A1518,$B$1)</f>
        <v>6.1580882352941204</v>
      </c>
      <c r="M1518">
        <f>[1]!s_val_evtoebitda($A1518,$B$1)</f>
        <v>7.5030199490726996</v>
      </c>
      <c r="N1518">
        <f>[1]!s_risk_betar24($A1518,$B$1)</f>
        <v>0.36980000138282798</v>
      </c>
      <c r="O1518">
        <f>[1]!s_profitnotice_changeratio($A1518,$B$1)</f>
        <v>0</v>
      </c>
      <c r="P1518">
        <f>IFERROR([1]!i_pq_pctchange($A1518,TEXT(DATE(YEAR($B$1),1,1),"yyyy-mm-dd"),$B$1),"")</f>
        <v>10.8965005565019</v>
      </c>
      <c r="Q1518">
        <f>[1]!s_west_netprofit($A1518,YEAR($B$1),$B$1,180)</f>
        <v>2085704444</v>
      </c>
      <c r="R1518">
        <f>[1]!s_west_eps($A1518,YEAR($B$1),$B$1,180)</f>
        <v>0.9932000041008</v>
      </c>
      <c r="S1518">
        <f>[1]!s_west_instnum_np($A1518,YEAR($B$1),$B$1,180)</f>
        <v>9</v>
      </c>
      <c r="T1518">
        <f>[1]!s_west_stdnetprofit($A1518,YEAR($B$1),$B$1,180)</f>
        <v>76009777</v>
      </c>
      <c r="U1518">
        <f>[1]!s_west_mediannetprofit($A1518,YEAR($B$1),$B$1,180)</f>
        <v>2047000000</v>
      </c>
      <c r="V1518">
        <f>[1]!s_west_maxnetprofit($A1518,YEAR($B$1),$B$1,180)</f>
        <v>2197000000</v>
      </c>
      <c r="W1518">
        <f>[1]!s_west_minnetprofit($A1518,YEAR($B$1),$B$1,180)</f>
        <v>2012000000</v>
      </c>
      <c r="X1518">
        <f>[1]!s_west_netprofit($A1518,YEAR($B$1)+1,$B$1,180)</f>
        <v>2177803333</v>
      </c>
      <c r="Y1518">
        <f>[1]!s_west_eps($A1518,YEAR($B$1)+1,$B$1,180)</f>
        <v>1.0369999408721899</v>
      </c>
      <c r="Z1518">
        <f>[1]!s_west_instnum_np($A1518,YEAR($B$1)+1,$B$1,180)</f>
        <v>9</v>
      </c>
      <c r="AA1518">
        <f>[1]!s_west_stdnetprofit($A1518,YEAR($B$1)+1,$B$1,180)</f>
        <v>94325888</v>
      </c>
      <c r="AB1518">
        <f>[1]!s_west_mediannetprofit($A1518,YEAR($B$1)+1,$B$1,180)</f>
        <v>2192000000</v>
      </c>
      <c r="AC1518">
        <f>[1]!s_west_maxnetprofit($A1518,YEAR($B$1)+1,$B$1,180)</f>
        <v>2269000000</v>
      </c>
      <c r="AD1518">
        <f>[1]!s_west_minnetprofit($A1518,YEAR($B$1)+1,$B$1,180)</f>
        <v>1960000000</v>
      </c>
      <c r="AE1518">
        <f>[1]!s_west_avgroe($A1518,YEAR($B$1),$B$1,180)</f>
        <v>18.745599746704102</v>
      </c>
      <c r="AF1518">
        <f>IFERROR([1]!s_info_indexweight($A1518,$B$1,"000016.SH"),"")</f>
        <v>0</v>
      </c>
      <c r="AG1518">
        <f>IFERROR([1]!s_info_indexweight($A1518,$B$1,"000300.SH"),"")</f>
        <v>0</v>
      </c>
      <c r="AH1518">
        <f>IFERROR([1]!s_info_indexweight($A1518,$B$1,"000905.SH"),"")</f>
        <v>8.3000000000000004E-2</v>
      </c>
      <c r="AI1518">
        <f>IFERROR([1]!s_info_indexweight($A1518,$B$1,"000852.SH"),"")</f>
        <v>0</v>
      </c>
    </row>
    <row r="1519" spans="1:35">
      <c r="A1519" t="s">
        <v>1551</v>
      </c>
      <c r="B1519">
        <f>[1]!s_dq_close($A1519,$B$1,3)</f>
        <v>6.91</v>
      </c>
      <c r="C1519">
        <f>[1]!s_dq_volume($A1519,$B$1)</f>
        <v>13232705</v>
      </c>
      <c r="D1519">
        <f>[1]!s_dq_amount($A1519,$B$1)</f>
        <v>91940639</v>
      </c>
      <c r="E1519">
        <f>[1]!s_dq_turn($A1519,$B$1)</f>
        <v>1.40862876601459</v>
      </c>
      <c r="F1519">
        <f>[1]!S_VAL_MV($A1519,$B$1)</f>
        <v>6501337645.5299997</v>
      </c>
      <c r="G1519">
        <f>[1]!s_val_ev($A1519,$B$1)</f>
        <v>6501337645.5299997</v>
      </c>
      <c r="H1519">
        <f>[1]!s_val_ev1($A1519,$B$1)</f>
        <v>9648927166.7000008</v>
      </c>
      <c r="I1519">
        <f>IFERROR([1]!s_mq_amount($A1519,$B$1),"")</f>
        <v>148631795</v>
      </c>
      <c r="J1519">
        <f>[1]!s_val_pe_ttm($A1519,$B$1)</f>
        <v>-4.0087833404540998</v>
      </c>
      <c r="K1519">
        <f>[1]!s_val_pb_lf($A1519,$B$1)</f>
        <v>1.06557464599609</v>
      </c>
      <c r="L1519">
        <f>[1]!s_val_dividendyield2($A1519,$B$1)</f>
        <v>2.1707670043415299</v>
      </c>
      <c r="M1519">
        <f>[1]!s_val_evtoebitda($A1519,$B$1)</f>
        <v>-7.19639178640087</v>
      </c>
      <c r="N1519">
        <f>[1]!s_risk_betar24($A1519,$B$1)</f>
        <v>0.79089999198913596</v>
      </c>
      <c r="O1519">
        <f>[1]!s_profitnotice_changeratio($A1519,$B$1)</f>
        <v>0</v>
      </c>
      <c r="P1519">
        <f>IFERROR([1]!i_pq_pctchange($A1519,TEXT(DATE(YEAR($B$1),1,1),"yyyy-mm-dd"),$B$1),"")</f>
        <v>-22.6203807390817</v>
      </c>
      <c r="Q1519">
        <f>[1]!s_west_netprofit($A1519,YEAR($B$1),$B$1,180)</f>
        <v>0</v>
      </c>
      <c r="R1519">
        <f>[1]!s_west_eps($A1519,YEAR($B$1),$B$1,180)</f>
        <v>0</v>
      </c>
      <c r="S1519">
        <f>[1]!s_west_instnum_np($A1519,YEAR($B$1),$B$1,180)</f>
        <v>0</v>
      </c>
      <c r="T1519">
        <f>[1]!s_west_stdnetprofit($A1519,YEAR($B$1),$B$1,180)</f>
        <v>0</v>
      </c>
      <c r="U1519">
        <f>[1]!s_west_mediannetprofit($A1519,YEAR($B$1),$B$1,180)</f>
        <v>0</v>
      </c>
      <c r="V1519">
        <f>[1]!s_west_maxnetprofit($A1519,YEAR($B$1),$B$1,180)</f>
        <v>0</v>
      </c>
      <c r="W1519">
        <f>[1]!s_west_minnetprofit($A1519,YEAR($B$1),$B$1,180)</f>
        <v>0</v>
      </c>
      <c r="X1519">
        <f>[1]!s_west_netprofit($A1519,YEAR($B$1)+1,$B$1,180)</f>
        <v>0</v>
      </c>
      <c r="Y1519">
        <f>[1]!s_west_eps($A1519,YEAR($B$1)+1,$B$1,180)</f>
        <v>0</v>
      </c>
      <c r="Z1519">
        <f>[1]!s_west_instnum_np($A1519,YEAR($B$1)+1,$B$1,180)</f>
        <v>0</v>
      </c>
      <c r="AA1519">
        <f>[1]!s_west_stdnetprofit($A1519,YEAR($B$1)+1,$B$1,180)</f>
        <v>0</v>
      </c>
      <c r="AB1519">
        <f>[1]!s_west_mediannetprofit($A1519,YEAR($B$1)+1,$B$1,180)</f>
        <v>0</v>
      </c>
      <c r="AC1519">
        <f>[1]!s_west_maxnetprofit($A1519,YEAR($B$1)+1,$B$1,180)</f>
        <v>0</v>
      </c>
      <c r="AD1519">
        <f>[1]!s_west_minnetprofit($A1519,YEAR($B$1)+1,$B$1,180)</f>
        <v>0</v>
      </c>
      <c r="AE1519">
        <f>[1]!s_west_avgroe($A1519,YEAR($B$1),$B$1,180)</f>
        <v>0</v>
      </c>
      <c r="AF1519">
        <f>IFERROR([1]!s_info_indexweight($A1519,$B$1,"000016.SH"),"")</f>
        <v>0</v>
      </c>
      <c r="AG1519">
        <f>IFERROR([1]!s_info_indexweight($A1519,$B$1,"000300.SH"),"")</f>
        <v>0</v>
      </c>
      <c r="AH1519">
        <f>IFERROR([1]!s_info_indexweight($A1519,$B$1,"000905.SH"),"")</f>
        <v>0</v>
      </c>
      <c r="AI1519">
        <f>IFERROR([1]!s_info_indexweight($A1519,$B$1,"000852.SH"),"")</f>
        <v>2.9000000000000001E-2</v>
      </c>
    </row>
    <row r="1520" spans="1:35">
      <c r="A1520" t="s">
        <v>1552</v>
      </c>
      <c r="B1520">
        <f>[1]!s_dq_close($A1520,$B$1,3)</f>
        <v>14.95</v>
      </c>
      <c r="C1520">
        <f>[1]!s_dq_volume($A1520,$B$1)</f>
        <v>12049365</v>
      </c>
      <c r="D1520">
        <f>[1]!s_dq_amount($A1520,$B$1)</f>
        <v>181835498</v>
      </c>
      <c r="E1520">
        <f>[1]!s_dq_turn($A1520,$B$1)</f>
        <v>0.58821655318526</v>
      </c>
      <c r="F1520">
        <f>[1]!S_VAL_MV($A1520,$B$1)</f>
        <v>30679763789.349998</v>
      </c>
      <c r="G1520">
        <f>[1]!s_val_ev($A1520,$B$1)</f>
        <v>30679763789.349998</v>
      </c>
      <c r="H1520">
        <f>[1]!s_val_ev1($A1520,$B$1)</f>
        <v>38343436824.43</v>
      </c>
      <c r="I1520">
        <f>IFERROR([1]!s_mq_amount($A1520,$B$1),"")</f>
        <v>298695983</v>
      </c>
      <c r="J1520">
        <f>[1]!s_val_pe_ttm($A1520,$B$1)</f>
        <v>15.8392543792725</v>
      </c>
      <c r="K1520">
        <f>[1]!s_val_pb_lf($A1520,$B$1)</f>
        <v>2.1459424495696999</v>
      </c>
      <c r="L1520">
        <f>[1]!s_val_dividendyield2($A1520,$B$1)</f>
        <v>3.3444816056771201</v>
      </c>
      <c r="M1520">
        <f>[1]!s_val_evtoebitda($A1520,$B$1)</f>
        <v>10.179601051472501</v>
      </c>
      <c r="N1520">
        <f>[1]!s_risk_betar24($A1520,$B$1)</f>
        <v>0.98320001363754295</v>
      </c>
      <c r="O1520">
        <f>[1]!s_profitnotice_changeratio($A1520,$B$1)</f>
        <v>0</v>
      </c>
      <c r="P1520">
        <f>IFERROR([1]!i_pq_pctchange($A1520,TEXT(DATE(YEAR($B$1),1,1),"yyyy-mm-dd"),$B$1),"")</f>
        <v>-27.0668499116898</v>
      </c>
      <c r="Q1520">
        <f>[1]!s_west_netprofit($A1520,YEAR($B$1),$B$1,180)</f>
        <v>2771988889</v>
      </c>
      <c r="R1520">
        <f>[1]!s_west_eps($A1520,YEAR($B$1),$B$1,180)</f>
        <v>1.3508000373840301</v>
      </c>
      <c r="S1520">
        <f>[1]!s_west_instnum_np($A1520,YEAR($B$1),$B$1,180)</f>
        <v>9</v>
      </c>
      <c r="T1520">
        <f>[1]!s_west_stdnetprofit($A1520,YEAR($B$1),$B$1,180)</f>
        <v>226302068</v>
      </c>
      <c r="U1520">
        <f>[1]!s_west_mediannetprofit($A1520,YEAR($B$1),$B$1,180)</f>
        <v>2726900000</v>
      </c>
      <c r="V1520">
        <f>[1]!s_west_maxnetprofit($A1520,YEAR($B$1),$B$1,180)</f>
        <v>3347000000</v>
      </c>
      <c r="W1520">
        <f>[1]!s_west_minnetprofit($A1520,YEAR($B$1),$B$1,180)</f>
        <v>2572000000</v>
      </c>
      <c r="X1520">
        <f>[1]!s_west_netprofit($A1520,YEAR($B$1)+1,$B$1,180)</f>
        <v>3270300000</v>
      </c>
      <c r="Y1520">
        <f>[1]!s_west_eps($A1520,YEAR($B$1)+1,$B$1,180)</f>
        <v>1.59360003471375</v>
      </c>
      <c r="Z1520">
        <f>[1]!s_west_instnum_np($A1520,YEAR($B$1)+1,$B$1,180)</f>
        <v>9</v>
      </c>
      <c r="AA1520">
        <f>[1]!s_west_stdnetprofit($A1520,YEAR($B$1)+1,$B$1,180)</f>
        <v>384639682</v>
      </c>
      <c r="AB1520">
        <f>[1]!s_west_mediannetprofit($A1520,YEAR($B$1)+1,$B$1,180)</f>
        <v>3178000000</v>
      </c>
      <c r="AC1520">
        <f>[1]!s_west_maxnetprofit($A1520,YEAR($B$1)+1,$B$1,180)</f>
        <v>4051000000</v>
      </c>
      <c r="AD1520">
        <f>[1]!s_west_minnetprofit($A1520,YEAR($B$1)+1,$B$1,180)</f>
        <v>2840000000</v>
      </c>
      <c r="AE1520">
        <f>[1]!s_west_avgroe($A1520,YEAR($B$1),$B$1,180)</f>
        <v>16.252500534057599</v>
      </c>
      <c r="AF1520">
        <f>IFERROR([1]!s_info_indexweight($A1520,$B$1,"000016.SH"),"")</f>
        <v>0</v>
      </c>
      <c r="AG1520">
        <f>IFERROR([1]!s_info_indexweight($A1520,$B$1,"000300.SH"),"")</f>
        <v>0</v>
      </c>
      <c r="AH1520">
        <f>IFERROR([1]!s_info_indexweight($A1520,$B$1,"000905.SH"),"")</f>
        <v>0.11700000000000001</v>
      </c>
      <c r="AI1520">
        <f>IFERROR([1]!s_info_indexweight($A1520,$B$1,"000852.SH"),"")</f>
        <v>0</v>
      </c>
    </row>
    <row r="1521" spans="1:35">
      <c r="A1521" t="s">
        <v>1553</v>
      </c>
      <c r="B1521">
        <f>[1]!s_dq_close($A1521,$B$1,3)</f>
        <v>25.08</v>
      </c>
      <c r="C1521">
        <f>[1]!s_dq_volume($A1521,$B$1)</f>
        <v>4056062</v>
      </c>
      <c r="D1521">
        <f>[1]!s_dq_amount($A1521,$B$1)</f>
        <v>102964300</v>
      </c>
      <c r="E1521">
        <f>[1]!s_dq_turn($A1521,$B$1)</f>
        <v>1.06111034945981</v>
      </c>
      <c r="F1521">
        <f>[1]!S_VAL_MV($A1521,$B$1)</f>
        <v>9675135551.3999996</v>
      </c>
      <c r="G1521">
        <f>[1]!s_val_ev($A1521,$B$1)</f>
        <v>9675135551.3999996</v>
      </c>
      <c r="H1521">
        <f>[1]!s_val_ev1($A1521,$B$1)</f>
        <v>10427162089.450001</v>
      </c>
      <c r="I1521">
        <f>IFERROR([1]!s_mq_amount($A1521,$B$1),"")</f>
        <v>220807203</v>
      </c>
      <c r="J1521">
        <f>[1]!s_val_pe_ttm($A1521,$B$1)</f>
        <v>28.867700576782202</v>
      </c>
      <c r="K1521">
        <f>[1]!s_val_pb_lf($A1521,$B$1)</f>
        <v>2.0562987327575701</v>
      </c>
      <c r="L1521">
        <f>[1]!s_val_dividendyield2($A1521,$B$1)</f>
        <v>1.18899591523918</v>
      </c>
      <c r="M1521">
        <f>[1]!s_val_evtoebitda($A1521,$B$1)</f>
        <v>12.0643944658422</v>
      </c>
      <c r="N1521">
        <f>[1]!s_risk_betar24($A1521,$B$1)</f>
        <v>0.97030001878738403</v>
      </c>
      <c r="O1521">
        <f>[1]!s_profitnotice_changeratio($A1521,$B$1)</f>
        <v>0</v>
      </c>
      <c r="P1521">
        <f>IFERROR([1]!i_pq_pctchange($A1521,TEXT(DATE(YEAR($B$1),1,1),"yyyy-mm-dd"),$B$1),"")</f>
        <v>-34.121355397951099</v>
      </c>
      <c r="Q1521">
        <f>[1]!s_west_netprofit($A1521,YEAR($B$1),$B$1,180)</f>
        <v>498633333</v>
      </c>
      <c r="R1521">
        <f>[1]!s_west_eps($A1521,YEAR($B$1),$B$1,180)</f>
        <v>1.2926000356674201</v>
      </c>
      <c r="S1521">
        <f>[1]!s_west_instnum_np($A1521,YEAR($B$1),$B$1,180)</f>
        <v>3</v>
      </c>
      <c r="T1521">
        <f>[1]!s_west_stdnetprofit($A1521,YEAR($B$1),$B$1,180)</f>
        <v>99888454</v>
      </c>
      <c r="U1521">
        <f>[1]!s_west_mediannetprofit($A1521,YEAR($B$1),$B$1,180)</f>
        <v>544900000</v>
      </c>
      <c r="V1521">
        <f>[1]!s_west_maxnetprofit($A1521,YEAR($B$1),$B$1,180)</f>
        <v>567000000</v>
      </c>
      <c r="W1521">
        <f>[1]!s_west_minnetprofit($A1521,YEAR($B$1),$B$1,180)</f>
        <v>384000000</v>
      </c>
      <c r="X1521">
        <f>[1]!s_west_netprofit($A1521,YEAR($B$1)+1,$B$1,180)</f>
        <v>643230000</v>
      </c>
      <c r="Y1521">
        <f>[1]!s_west_eps($A1521,YEAR($B$1)+1,$B$1,180)</f>
        <v>1.6674000024795499</v>
      </c>
      <c r="Z1521">
        <f>[1]!s_west_instnum_np($A1521,YEAR($B$1)+1,$B$1,180)</f>
        <v>3</v>
      </c>
      <c r="AA1521">
        <f>[1]!s_west_stdnetprofit($A1521,YEAR($B$1)+1,$B$1,180)</f>
        <v>171569457</v>
      </c>
      <c r="AB1521">
        <f>[1]!s_west_mediannetprofit($A1521,YEAR($B$1)+1,$B$1,180)</f>
        <v>711690000</v>
      </c>
      <c r="AC1521">
        <f>[1]!s_west_maxnetprofit($A1521,YEAR($B$1)+1,$B$1,180)</f>
        <v>770000000</v>
      </c>
      <c r="AD1521">
        <f>[1]!s_west_minnetprofit($A1521,YEAR($B$1)+1,$B$1,180)</f>
        <v>448000000</v>
      </c>
      <c r="AE1521">
        <f>[1]!s_west_avgroe($A1521,YEAR($B$1),$B$1,180)</f>
        <v>10.944999694824199</v>
      </c>
      <c r="AF1521">
        <f>IFERROR([1]!s_info_indexweight($A1521,$B$1,"000016.SH"),"")</f>
        <v>0</v>
      </c>
      <c r="AG1521">
        <f>IFERROR([1]!s_info_indexweight($A1521,$B$1,"000300.SH"),"")</f>
        <v>0</v>
      </c>
      <c r="AH1521">
        <f>IFERROR([1]!s_info_indexweight($A1521,$B$1,"000905.SH"),"")</f>
        <v>0</v>
      </c>
      <c r="AI1521">
        <f>IFERROR([1]!s_info_indexweight($A1521,$B$1,"000852.SH"),"")</f>
        <v>5.1999999999999998E-2</v>
      </c>
    </row>
    <row r="1522" spans="1:35">
      <c r="A1522" t="s">
        <v>1554</v>
      </c>
      <c r="B1522">
        <f>[1]!s_dq_close($A1522,$B$1,3)</f>
        <v>12.79</v>
      </c>
      <c r="C1522">
        <f>[1]!s_dq_volume($A1522,$B$1)</f>
        <v>49042538</v>
      </c>
      <c r="D1522">
        <f>[1]!s_dq_amount($A1522,$B$1)</f>
        <v>613655515</v>
      </c>
      <c r="E1522">
        <f>[1]!s_dq_turn($A1522,$B$1)</f>
        <v>3.2196316052742802</v>
      </c>
      <c r="F1522">
        <f>[1]!S_VAL_MV($A1522,$B$1)</f>
        <v>19482168705.029999</v>
      </c>
      <c r="G1522">
        <f>[1]!s_val_ev($A1522,$B$1)</f>
        <v>19482168705.029999</v>
      </c>
      <c r="H1522">
        <f>[1]!s_val_ev1($A1522,$B$1)</f>
        <v>32336444898.560001</v>
      </c>
      <c r="I1522">
        <f>IFERROR([1]!s_mq_amount($A1522,$B$1),"")</f>
        <v>1011328467</v>
      </c>
      <c r="J1522">
        <f>[1]!s_val_pe_ttm($A1522,$B$1)</f>
        <v>16.018007278442401</v>
      </c>
      <c r="K1522">
        <f>[1]!s_val_pb_lf($A1522,$B$1)</f>
        <v>1.92939448356628</v>
      </c>
      <c r="L1522">
        <f>[1]!s_val_dividendyield2($A1522,$B$1)</f>
        <v>0.77198890111843099</v>
      </c>
      <c r="M1522">
        <f>[1]!s_val_evtoebitda($A1522,$B$1)</f>
        <v>13.687882299661601</v>
      </c>
      <c r="N1522">
        <f>[1]!s_risk_betar24($A1522,$B$1)</f>
        <v>1.1993000507354701</v>
      </c>
      <c r="O1522">
        <f>[1]!s_profitnotice_changeratio($A1522,$B$1)</f>
        <v>0</v>
      </c>
      <c r="P1522">
        <f>IFERROR([1]!i_pq_pctchange($A1522,TEXT(DATE(YEAR($B$1),1,1),"yyyy-mm-dd"),$B$1),"")</f>
        <v>66.765691972262999</v>
      </c>
      <c r="Q1522">
        <f>[1]!s_west_netprofit($A1522,YEAR($B$1),$B$1,180)</f>
        <v>1451666667</v>
      </c>
      <c r="R1522">
        <f>[1]!s_west_eps($A1522,YEAR($B$1),$B$1,180)</f>
        <v>0.95300000905990601</v>
      </c>
      <c r="S1522">
        <f>[1]!s_west_instnum_np($A1522,YEAR($B$1),$B$1,180)</f>
        <v>9</v>
      </c>
      <c r="T1522">
        <f>[1]!s_west_stdnetprofit($A1522,YEAR($B$1),$B$1,180)</f>
        <v>279944637</v>
      </c>
      <c r="U1522">
        <f>[1]!s_west_mediannetprofit($A1522,YEAR($B$1),$B$1,180)</f>
        <v>1472000000</v>
      </c>
      <c r="V1522">
        <f>[1]!s_west_maxnetprofit($A1522,YEAR($B$1),$B$1,180)</f>
        <v>1801000000</v>
      </c>
      <c r="W1522">
        <f>[1]!s_west_minnetprofit($A1522,YEAR($B$1),$B$1,180)</f>
        <v>1051000000</v>
      </c>
      <c r="X1522">
        <f>[1]!s_west_netprofit($A1522,YEAR($B$1)+1,$B$1,180)</f>
        <v>1781500000</v>
      </c>
      <c r="Y1522">
        <f>[1]!s_west_eps($A1522,YEAR($B$1)+1,$B$1,180)</f>
        <v>1.16960000991821</v>
      </c>
      <c r="Z1522">
        <f>[1]!s_west_instnum_np($A1522,YEAR($B$1)+1,$B$1,180)</f>
        <v>10</v>
      </c>
      <c r="AA1522">
        <f>[1]!s_west_stdnetprofit($A1522,YEAR($B$1)+1,$B$1,180)</f>
        <v>499157123</v>
      </c>
      <c r="AB1522">
        <f>[1]!s_west_mediannetprofit($A1522,YEAR($B$1)+1,$B$1,180)</f>
        <v>1730000000</v>
      </c>
      <c r="AC1522">
        <f>[1]!s_west_maxnetprofit($A1522,YEAR($B$1)+1,$B$1,180)</f>
        <v>3000000000</v>
      </c>
      <c r="AD1522">
        <f>[1]!s_west_minnetprofit($A1522,YEAR($B$1)+1,$B$1,180)</f>
        <v>1276000000</v>
      </c>
      <c r="AE1522">
        <f>[1]!s_west_avgroe($A1522,YEAR($B$1),$B$1,180)</f>
        <v>13.4288997650146</v>
      </c>
      <c r="AF1522">
        <f>IFERROR([1]!s_info_indexweight($A1522,$B$1,"000016.SH"),"")</f>
        <v>0</v>
      </c>
      <c r="AG1522">
        <f>IFERROR([1]!s_info_indexweight($A1522,$B$1,"000300.SH"),"")</f>
        <v>0</v>
      </c>
      <c r="AH1522">
        <f>IFERROR([1]!s_info_indexweight($A1522,$B$1,"000905.SH"),"")</f>
        <v>0</v>
      </c>
      <c r="AI1522">
        <f>IFERROR([1]!s_info_indexweight($A1522,$B$1,"000852.SH"),"")</f>
        <v>0.161</v>
      </c>
    </row>
    <row r="1523" spans="1:35">
      <c r="A1523" t="s">
        <v>1555</v>
      </c>
      <c r="B1523">
        <f>[1]!s_dq_close($A1523,$B$1,3)</f>
        <v>21.46</v>
      </c>
      <c r="C1523">
        <f>[1]!s_dq_volume($A1523,$B$1)</f>
        <v>8366452</v>
      </c>
      <c r="D1523">
        <f>[1]!s_dq_amount($A1523,$B$1)</f>
        <v>182027839</v>
      </c>
      <c r="E1523">
        <f>[1]!s_dq_turn($A1523,$B$1)</f>
        <v>1.3987927816535</v>
      </c>
      <c r="F1523">
        <f>[1]!S_VAL_MV($A1523,$B$1)</f>
        <v>12835643869.120001</v>
      </c>
      <c r="G1523">
        <f>[1]!s_val_ev($A1523,$B$1)</f>
        <v>12835643869.120001</v>
      </c>
      <c r="H1523">
        <f>[1]!s_val_ev1($A1523,$B$1)</f>
        <v>12841025254.34</v>
      </c>
      <c r="I1523">
        <f>IFERROR([1]!s_mq_amount($A1523,$B$1),"")</f>
        <v>340499947</v>
      </c>
      <c r="J1523">
        <f>[1]!s_val_pe_ttm($A1523,$B$1)</f>
        <v>32.781780242919901</v>
      </c>
      <c r="K1523">
        <f>[1]!s_val_pb_lf($A1523,$B$1)</f>
        <v>1.1961804628372199</v>
      </c>
      <c r="L1523">
        <f>[1]!s_val_dividendyield2($A1523,$B$1)</f>
        <v>6.0624795914764604</v>
      </c>
      <c r="M1523">
        <f>[1]!s_val_evtoebitda($A1523,$B$1)</f>
        <v>10.384529098268001</v>
      </c>
      <c r="N1523">
        <f>[1]!s_risk_betar24($A1523,$B$1)</f>
        <v>1.55719995498657</v>
      </c>
      <c r="O1523">
        <f>[1]!s_profitnotice_changeratio($A1523,$B$1)</f>
        <v>0</v>
      </c>
      <c r="P1523">
        <f>IFERROR([1]!i_pq_pctchange($A1523,TEXT(DATE(YEAR($B$1),1,1),"yyyy-mm-dd"),$B$1),"")</f>
        <v>-28.585690515806998</v>
      </c>
      <c r="Q1523">
        <f>[1]!s_west_netprofit($A1523,YEAR($B$1),$B$1,180)</f>
        <v>609202000</v>
      </c>
      <c r="R1523">
        <f>[1]!s_west_eps($A1523,YEAR($B$1),$B$1,180)</f>
        <v>1.0184999704361</v>
      </c>
      <c r="S1523">
        <f>[1]!s_west_instnum_np($A1523,YEAR($B$1),$B$1,180)</f>
        <v>5</v>
      </c>
      <c r="T1523">
        <f>[1]!s_west_stdnetprofit($A1523,YEAR($B$1),$B$1,180)</f>
        <v>55452989</v>
      </c>
      <c r="U1523">
        <f>[1]!s_west_mediannetprofit($A1523,YEAR($B$1),$B$1,180)</f>
        <v>587000000</v>
      </c>
      <c r="V1523">
        <f>[1]!s_west_maxnetprofit($A1523,YEAR($B$1),$B$1,180)</f>
        <v>707000000</v>
      </c>
      <c r="W1523">
        <f>[1]!s_west_minnetprofit($A1523,YEAR($B$1),$B$1,180)</f>
        <v>576010000</v>
      </c>
      <c r="X1523">
        <f>[1]!s_west_netprofit($A1523,YEAR($B$1)+1,$B$1,180)</f>
        <v>665016000</v>
      </c>
      <c r="Y1523">
        <f>[1]!s_west_eps($A1523,YEAR($B$1)+1,$B$1,180)</f>
        <v>1.11179995536804</v>
      </c>
      <c r="Z1523">
        <f>[1]!s_west_instnum_np($A1523,YEAR($B$1)+1,$B$1,180)</f>
        <v>5</v>
      </c>
      <c r="AA1523">
        <f>[1]!s_west_stdnetprofit($A1523,YEAR($B$1)+1,$B$1,180)</f>
        <v>79608802</v>
      </c>
      <c r="AB1523">
        <f>[1]!s_west_mediannetprofit($A1523,YEAR($B$1)+1,$B$1,180)</f>
        <v>629080000</v>
      </c>
      <c r="AC1523">
        <f>[1]!s_west_maxnetprofit($A1523,YEAR($B$1)+1,$B$1,180)</f>
        <v>806000000</v>
      </c>
      <c r="AD1523">
        <f>[1]!s_west_minnetprofit($A1523,YEAR($B$1)+1,$B$1,180)</f>
        <v>618000000</v>
      </c>
      <c r="AE1523">
        <f>[1]!s_west_avgroe($A1523,YEAR($B$1),$B$1,180)</f>
        <v>5.72399997711182</v>
      </c>
      <c r="AF1523">
        <f>IFERROR([1]!s_info_indexweight($A1523,$B$1,"000016.SH"),"")</f>
        <v>0</v>
      </c>
      <c r="AG1523">
        <f>IFERROR([1]!s_info_indexweight($A1523,$B$1,"000300.SH"),"")</f>
        <v>0</v>
      </c>
      <c r="AH1523">
        <f>IFERROR([1]!s_info_indexweight($A1523,$B$1,"000905.SH"),"")</f>
        <v>8.7999999999999995E-2</v>
      </c>
      <c r="AI1523">
        <f>IFERROR([1]!s_info_indexweight($A1523,$B$1,"000852.SH"),"")</f>
        <v>0</v>
      </c>
    </row>
    <row r="1524" spans="1:35">
      <c r="A1524" t="s">
        <v>1556</v>
      </c>
      <c r="B1524">
        <f>[1]!s_dq_close($A1524,$B$1,3)</f>
        <v>31.93</v>
      </c>
      <c r="C1524">
        <f>[1]!s_dq_volume($A1524,$B$1)</f>
        <v>17897474</v>
      </c>
      <c r="D1524">
        <f>[1]!s_dq_amount($A1524,$B$1)</f>
        <v>573499913</v>
      </c>
      <c r="E1524">
        <f>[1]!s_dq_turn($A1524,$B$1)</f>
        <v>1.99383773515675</v>
      </c>
      <c r="F1524">
        <f>[1]!S_VAL_MV($A1524,$B$1)</f>
        <v>28661627510.779999</v>
      </c>
      <c r="G1524">
        <f>[1]!s_val_ev($A1524,$B$1)</f>
        <v>28661627510.779999</v>
      </c>
      <c r="H1524">
        <f>[1]!s_val_ev1($A1524,$B$1)</f>
        <v>31440771235.75</v>
      </c>
      <c r="I1524">
        <f>IFERROR([1]!s_mq_amount($A1524,$B$1),"")</f>
        <v>1278053700</v>
      </c>
      <c r="J1524">
        <f>[1]!s_val_pe_ttm($A1524,$B$1)</f>
        <v>21.9172763824463</v>
      </c>
      <c r="K1524">
        <f>[1]!s_val_pb_lf($A1524,$B$1)</f>
        <v>3.6601581573486301</v>
      </c>
      <c r="L1524">
        <f>[1]!s_val_dividendyield2($A1524,$B$1)</f>
        <v>0.80412388561436499</v>
      </c>
      <c r="M1524">
        <f>[1]!s_val_evtoebitda($A1524,$B$1)</f>
        <v>15.8677902253342</v>
      </c>
      <c r="N1524">
        <f>[1]!s_risk_betar24($A1524,$B$1)</f>
        <v>1.375</v>
      </c>
      <c r="O1524">
        <f>[1]!s_profitnotice_changeratio($A1524,$B$1)</f>
        <v>0</v>
      </c>
      <c r="P1524">
        <f>IFERROR([1]!i_pq_pctchange($A1524,TEXT(DATE(YEAR($B$1),1,1),"yyyy-mm-dd"),$B$1),"")</f>
        <v>-7.0913642176948999</v>
      </c>
      <c r="Q1524">
        <f>[1]!s_west_netprofit($A1524,YEAR($B$1),$B$1,180)</f>
        <v>1611968421</v>
      </c>
      <c r="R1524">
        <f>[1]!s_west_eps($A1524,YEAR($B$1),$B$1,180)</f>
        <v>1.7957999706268299</v>
      </c>
      <c r="S1524">
        <f>[1]!s_west_instnum_np($A1524,YEAR($B$1),$B$1,180)</f>
        <v>19</v>
      </c>
      <c r="T1524">
        <f>[1]!s_west_stdnetprofit($A1524,YEAR($B$1),$B$1,180)</f>
        <v>99265508</v>
      </c>
      <c r="U1524">
        <f>[1]!s_west_mediannetprofit($A1524,YEAR($B$1),$B$1,180)</f>
        <v>1590000000</v>
      </c>
      <c r="V1524">
        <f>[1]!s_west_maxnetprofit($A1524,YEAR($B$1),$B$1,180)</f>
        <v>1822000000</v>
      </c>
      <c r="W1524">
        <f>[1]!s_west_minnetprofit($A1524,YEAR($B$1),$B$1,180)</f>
        <v>1474000000</v>
      </c>
      <c r="X1524">
        <f>[1]!s_west_netprofit($A1524,YEAR($B$1)+1,$B$1,180)</f>
        <v>1985756316</v>
      </c>
      <c r="Y1524">
        <f>[1]!s_west_eps($A1524,YEAR($B$1)+1,$B$1,180)</f>
        <v>2.2121999263763401</v>
      </c>
      <c r="Z1524">
        <f>[1]!s_west_instnum_np($A1524,YEAR($B$1)+1,$B$1,180)</f>
        <v>19</v>
      </c>
      <c r="AA1524">
        <f>[1]!s_west_stdnetprofit($A1524,YEAR($B$1)+1,$B$1,180)</f>
        <v>130948384</v>
      </c>
      <c r="AB1524">
        <f>[1]!s_west_mediannetprofit($A1524,YEAR($B$1)+1,$B$1,180)</f>
        <v>2007000000</v>
      </c>
      <c r="AC1524">
        <f>[1]!s_west_maxnetprofit($A1524,YEAR($B$1)+1,$B$1,180)</f>
        <v>2230000000</v>
      </c>
      <c r="AD1524">
        <f>[1]!s_west_minnetprofit($A1524,YEAR($B$1)+1,$B$1,180)</f>
        <v>1749370000</v>
      </c>
      <c r="AE1524">
        <f>[1]!s_west_avgroe($A1524,YEAR($B$1),$B$1,180)</f>
        <v>17.280000686645501</v>
      </c>
      <c r="AF1524">
        <f>IFERROR([1]!s_info_indexweight($A1524,$B$1,"000016.SH"),"")</f>
        <v>0</v>
      </c>
      <c r="AG1524">
        <f>IFERROR([1]!s_info_indexweight($A1524,$B$1,"000300.SH"),"")</f>
        <v>0</v>
      </c>
      <c r="AH1524">
        <f>IFERROR([1]!s_info_indexweight($A1524,$B$1,"000905.SH"),"")</f>
        <v>0.191</v>
      </c>
      <c r="AI1524">
        <f>IFERROR([1]!s_info_indexweight($A1524,$B$1,"000852.SH"),"")</f>
        <v>0</v>
      </c>
    </row>
    <row r="1525" spans="1:35">
      <c r="A1525" t="s">
        <v>1557</v>
      </c>
      <c r="B1525">
        <f>[1]!s_dq_close($A1525,$B$1,3)</f>
        <v>11.18</v>
      </c>
      <c r="C1525">
        <f>[1]!s_dq_volume($A1525,$B$1)</f>
        <v>10369348</v>
      </c>
      <c r="D1525">
        <f>[1]!s_dq_amount($A1525,$B$1)</f>
        <v>115991196</v>
      </c>
      <c r="E1525">
        <f>[1]!s_dq_turn($A1525,$B$1)</f>
        <v>1.1391516211061701</v>
      </c>
      <c r="F1525">
        <f>[1]!S_VAL_MV($A1525,$B$1)</f>
        <v>10176811277.1</v>
      </c>
      <c r="G1525">
        <f>[1]!s_val_ev($A1525,$B$1)</f>
        <v>10176811277.1</v>
      </c>
      <c r="H1525">
        <f>[1]!s_val_ev1($A1525,$B$1)</f>
        <v>13121282227.59</v>
      </c>
      <c r="I1525">
        <f>IFERROR([1]!s_mq_amount($A1525,$B$1),"")</f>
        <v>256373321</v>
      </c>
      <c r="J1525">
        <f>[1]!s_val_pe_ttm($A1525,$B$1)</f>
        <v>15.578803062439</v>
      </c>
      <c r="K1525">
        <f>[1]!s_val_pb_lf($A1525,$B$1)</f>
        <v>0.99564784765243497</v>
      </c>
      <c r="L1525">
        <f>[1]!s_val_dividendyield2($A1525,$B$1)</f>
        <v>2.41502683363148</v>
      </c>
      <c r="M1525">
        <f>[1]!s_val_evtoebitda($A1525,$B$1)</f>
        <v>13.7777521226344</v>
      </c>
      <c r="N1525">
        <f>[1]!s_risk_betar24($A1525,$B$1)</f>
        <v>1.4881000518798799</v>
      </c>
      <c r="O1525">
        <f>[1]!s_profitnotice_changeratio($A1525,$B$1)</f>
        <v>0</v>
      </c>
      <c r="P1525">
        <f>IFERROR([1]!i_pq_pctchange($A1525,TEXT(DATE(YEAR($B$1),1,1),"yyyy-mm-dd"),$B$1),"")</f>
        <v>-2.6132404181184699</v>
      </c>
      <c r="Q1525">
        <f>[1]!s_west_netprofit($A1525,YEAR($B$1),$B$1,180)</f>
        <v>989132500</v>
      </c>
      <c r="R1525">
        <f>[1]!s_west_eps($A1525,YEAR($B$1),$B$1,180)</f>
        <v>1.0865999460220299</v>
      </c>
      <c r="S1525">
        <f>[1]!s_west_instnum_np($A1525,YEAR($B$1),$B$1,180)</f>
        <v>4</v>
      </c>
      <c r="T1525">
        <f>[1]!s_west_stdnetprofit($A1525,YEAR($B$1),$B$1,180)</f>
        <v>101326059</v>
      </c>
      <c r="U1525">
        <f>[1]!s_west_mediannetprofit($A1525,YEAR($B$1),$B$1,180)</f>
        <v>1017765000</v>
      </c>
      <c r="V1525">
        <f>[1]!s_west_maxnetprofit($A1525,YEAR($B$1),$B$1,180)</f>
        <v>1073000000</v>
      </c>
      <c r="W1525">
        <f>[1]!s_west_minnetprofit($A1525,YEAR($B$1),$B$1,180)</f>
        <v>848000000</v>
      </c>
      <c r="X1525">
        <f>[1]!s_west_netprofit($A1525,YEAR($B$1)+1,$B$1,180)</f>
        <v>1110270000</v>
      </c>
      <c r="Y1525">
        <f>[1]!s_west_eps($A1525,YEAR($B$1)+1,$B$1,180)</f>
        <v>1.21969997882843</v>
      </c>
      <c r="Z1525">
        <f>[1]!s_west_instnum_np($A1525,YEAR($B$1)+1,$B$1,180)</f>
        <v>4</v>
      </c>
      <c r="AA1525">
        <f>[1]!s_west_stdnetprofit($A1525,YEAR($B$1)+1,$B$1,180)</f>
        <v>70112469</v>
      </c>
      <c r="AB1525">
        <f>[1]!s_west_mediannetprofit($A1525,YEAR($B$1)+1,$B$1,180)</f>
        <v>1116540000</v>
      </c>
      <c r="AC1525">
        <f>[1]!s_west_maxnetprofit($A1525,YEAR($B$1)+1,$B$1,180)</f>
        <v>1188000000</v>
      </c>
      <c r="AD1525">
        <f>[1]!s_west_minnetprofit($A1525,YEAR($B$1)+1,$B$1,180)</f>
        <v>1020000000</v>
      </c>
      <c r="AE1525">
        <f>[1]!s_west_avgroe($A1525,YEAR($B$1),$B$1,180)</f>
        <v>9.25</v>
      </c>
      <c r="AF1525">
        <f>IFERROR([1]!s_info_indexweight($A1525,$B$1,"000016.SH"),"")</f>
        <v>0</v>
      </c>
      <c r="AG1525">
        <f>IFERROR([1]!s_info_indexweight($A1525,$B$1,"000300.SH"),"")</f>
        <v>0</v>
      </c>
      <c r="AH1525">
        <f>IFERROR([1]!s_info_indexweight($A1525,$B$1,"000905.SH"),"")</f>
        <v>0</v>
      </c>
      <c r="AI1525">
        <f>IFERROR([1]!s_info_indexweight($A1525,$B$1,"000852.SH"),"")</f>
        <v>6.6000000000000003E-2</v>
      </c>
    </row>
    <row r="1526" spans="1:35">
      <c r="A1526" t="s">
        <v>1558</v>
      </c>
      <c r="B1526">
        <f>[1]!s_dq_close($A1526,$B$1,3)</f>
        <v>64.88</v>
      </c>
      <c r="C1526">
        <f>[1]!s_dq_volume($A1526,$B$1)</f>
        <v>8113722</v>
      </c>
      <c r="D1526">
        <f>[1]!s_dq_amount($A1526,$B$1)</f>
        <v>530842357</v>
      </c>
      <c r="E1526">
        <f>[1]!s_dq_turn($A1526,$B$1)</f>
        <v>2.0490436278887199</v>
      </c>
      <c r="F1526">
        <f>[1]!S_VAL_MV($A1526,$B$1)</f>
        <v>25690926059.119999</v>
      </c>
      <c r="G1526">
        <f>[1]!s_val_ev($A1526,$B$1)</f>
        <v>25690926059.119999</v>
      </c>
      <c r="H1526">
        <f>[1]!s_val_ev1($A1526,$B$1)</f>
        <v>26610947138.369999</v>
      </c>
      <c r="I1526">
        <f>IFERROR([1]!s_mq_amount($A1526,$B$1),"")</f>
        <v>1757897231</v>
      </c>
      <c r="J1526">
        <f>[1]!s_val_pe_ttm($A1526,$B$1)</f>
        <v>17.427543640136701</v>
      </c>
      <c r="K1526">
        <f>[1]!s_val_pb_lf($A1526,$B$1)</f>
        <v>4.0424475669860804</v>
      </c>
      <c r="L1526">
        <f>[1]!s_val_dividendyield2($A1526,$B$1)</f>
        <v>3.0514251023337899</v>
      </c>
      <c r="M1526">
        <f>[1]!s_val_evtoebitda($A1526,$B$1)</f>
        <v>10.8447447221765</v>
      </c>
      <c r="N1526">
        <f>[1]!s_risk_betar24($A1526,$B$1)</f>
        <v>0.78979998826980602</v>
      </c>
      <c r="O1526">
        <f>[1]!s_profitnotice_changeratio($A1526,$B$1)</f>
        <v>0</v>
      </c>
      <c r="P1526">
        <f>IFERROR([1]!i_pq_pctchange($A1526,TEXT(DATE(YEAR($B$1),1,1),"yyyy-mm-dd"),$B$1),"")</f>
        <v>-5.2570093457943896</v>
      </c>
      <c r="Q1526">
        <f>[1]!s_west_netprofit($A1526,YEAR($B$1),$B$1,180)</f>
        <v>1622239375</v>
      </c>
      <c r="R1526">
        <f>[1]!s_west_eps($A1526,YEAR($B$1),$B$1,180)</f>
        <v>4.0967998504638699</v>
      </c>
      <c r="S1526">
        <f>[1]!s_west_instnum_np($A1526,YEAR($B$1),$B$1,180)</f>
        <v>32</v>
      </c>
      <c r="T1526">
        <f>[1]!s_west_stdnetprofit($A1526,YEAR($B$1),$B$1,180)</f>
        <v>60018666</v>
      </c>
      <c r="U1526">
        <f>[1]!s_west_mediannetprofit($A1526,YEAR($B$1),$B$1,180)</f>
        <v>1601000000</v>
      </c>
      <c r="V1526">
        <f>[1]!s_west_maxnetprofit($A1526,YEAR($B$1),$B$1,180)</f>
        <v>1806000000</v>
      </c>
      <c r="W1526">
        <f>[1]!s_west_minnetprofit($A1526,YEAR($B$1),$B$1,180)</f>
        <v>1558000000</v>
      </c>
      <c r="X1526">
        <f>[1]!s_west_netprofit($A1526,YEAR($B$1)+1,$B$1,180)</f>
        <v>1792279063</v>
      </c>
      <c r="Y1526">
        <f>[1]!s_west_eps($A1526,YEAR($B$1)+1,$B$1,180)</f>
        <v>4.5261998176574698</v>
      </c>
      <c r="Z1526">
        <f>[1]!s_west_instnum_np($A1526,YEAR($B$1)+1,$B$1,180)</f>
        <v>32</v>
      </c>
      <c r="AA1526">
        <f>[1]!s_west_stdnetprofit($A1526,YEAR($B$1)+1,$B$1,180)</f>
        <v>88888991</v>
      </c>
      <c r="AB1526">
        <f>[1]!s_west_mediannetprofit($A1526,YEAR($B$1)+1,$B$1,180)</f>
        <v>1762715000</v>
      </c>
      <c r="AC1526">
        <f>[1]!s_west_maxnetprofit($A1526,YEAR($B$1)+1,$B$1,180)</f>
        <v>2022000000</v>
      </c>
      <c r="AD1526">
        <f>[1]!s_west_minnetprofit($A1526,YEAR($B$1)+1,$B$1,180)</f>
        <v>1644000000</v>
      </c>
      <c r="AE1526">
        <f>[1]!s_west_avgroe($A1526,YEAR($B$1),$B$1,180)</f>
        <v>22.730300903320298</v>
      </c>
      <c r="AF1526">
        <f>IFERROR([1]!s_info_indexweight($A1526,$B$1,"000016.SH"),"")</f>
        <v>0</v>
      </c>
      <c r="AG1526">
        <f>IFERROR([1]!s_info_indexweight($A1526,$B$1,"000300.SH"),"")</f>
        <v>0</v>
      </c>
      <c r="AH1526">
        <f>IFERROR([1]!s_info_indexweight($A1526,$B$1,"000905.SH"),"")</f>
        <v>0.13900000000000001</v>
      </c>
      <c r="AI1526">
        <f>IFERROR([1]!s_info_indexweight($A1526,$B$1,"000852.SH"),"")</f>
        <v>0</v>
      </c>
    </row>
    <row r="1527" spans="1:35">
      <c r="A1527" t="s">
        <v>1559</v>
      </c>
      <c r="B1527">
        <f>[1]!s_dq_close($A1527,$B$1,3)</f>
        <v>42.6</v>
      </c>
      <c r="C1527">
        <f>[1]!s_dq_volume($A1527,$B$1)</f>
        <v>22373772</v>
      </c>
      <c r="D1527">
        <f>[1]!s_dq_amount($A1527,$B$1)</f>
        <v>947194396</v>
      </c>
      <c r="E1527">
        <f>[1]!s_dq_turn($A1527,$B$1)</f>
        <v>2.7126020555695298</v>
      </c>
      <c r="F1527">
        <f>[1]!S_VAL_MV($A1527,$B$1)</f>
        <v>35136841588.800003</v>
      </c>
      <c r="G1527">
        <f>[1]!s_val_ev($A1527,$B$1)</f>
        <v>35136841588.800003</v>
      </c>
      <c r="H1527">
        <f>[1]!s_val_ev1($A1527,$B$1)</f>
        <v>36012992217.370003</v>
      </c>
      <c r="I1527">
        <f>IFERROR([1]!s_mq_amount($A1527,$B$1),"")</f>
        <v>1598752499</v>
      </c>
      <c r="J1527">
        <f>[1]!s_val_pe_ttm($A1527,$B$1)</f>
        <v>25.797163009643601</v>
      </c>
      <c r="K1527">
        <f>[1]!s_val_pb_lf($A1527,$B$1)</f>
        <v>4.3262357711792001</v>
      </c>
      <c r="L1527">
        <f>[1]!s_val_dividendyield2($A1527,$B$1)</f>
        <v>1.0924736537570801</v>
      </c>
      <c r="M1527">
        <f>[1]!s_val_evtoebitda($A1527,$B$1)</f>
        <v>19.203959270696501</v>
      </c>
      <c r="N1527">
        <f>[1]!s_risk_betar24($A1527,$B$1)</f>
        <v>0.55699998140335105</v>
      </c>
      <c r="O1527">
        <f>[1]!s_profitnotice_changeratio($A1527,$B$1)</f>
        <v>0</v>
      </c>
      <c r="P1527">
        <f>IFERROR([1]!i_pq_pctchange($A1527,TEXT(DATE(YEAR($B$1),1,1),"yyyy-mm-dd"),$B$1),"")</f>
        <v>-13.6555390762187</v>
      </c>
      <c r="Q1527">
        <f>[1]!s_west_netprofit($A1527,YEAR($B$1),$B$1,180)</f>
        <v>1867520000</v>
      </c>
      <c r="R1527">
        <f>[1]!s_west_eps($A1527,YEAR($B$1),$B$1,180)</f>
        <v>2.26419997215271</v>
      </c>
      <c r="S1527">
        <f>[1]!s_west_instnum_np($A1527,YEAR($B$1),$B$1,180)</f>
        <v>25</v>
      </c>
      <c r="T1527">
        <f>[1]!s_west_stdnetprofit($A1527,YEAR($B$1),$B$1,180)</f>
        <v>91566970</v>
      </c>
      <c r="U1527">
        <f>[1]!s_west_mediannetprofit($A1527,YEAR($B$1),$B$1,180)</f>
        <v>1858000000</v>
      </c>
      <c r="V1527">
        <f>[1]!s_west_maxnetprofit($A1527,YEAR($B$1),$B$1,180)</f>
        <v>2036000000</v>
      </c>
      <c r="W1527">
        <f>[1]!s_west_minnetprofit($A1527,YEAR($B$1),$B$1,180)</f>
        <v>1620000000</v>
      </c>
      <c r="X1527">
        <f>[1]!s_west_netprofit($A1527,YEAR($B$1)+1,$B$1,180)</f>
        <v>2320440000</v>
      </c>
      <c r="Y1527">
        <f>[1]!s_west_eps($A1527,YEAR($B$1)+1,$B$1,180)</f>
        <v>2.8132998943328902</v>
      </c>
      <c r="Z1527">
        <f>[1]!s_west_instnum_np($A1527,YEAR($B$1)+1,$B$1,180)</f>
        <v>25</v>
      </c>
      <c r="AA1527">
        <f>[1]!s_west_stdnetprofit($A1527,YEAR($B$1)+1,$B$1,180)</f>
        <v>95924484</v>
      </c>
      <c r="AB1527">
        <f>[1]!s_west_mediannetprofit($A1527,YEAR($B$1)+1,$B$1,180)</f>
        <v>2312000000</v>
      </c>
      <c r="AC1527">
        <f>[1]!s_west_maxnetprofit($A1527,YEAR($B$1)+1,$B$1,180)</f>
        <v>2577000000</v>
      </c>
      <c r="AD1527">
        <f>[1]!s_west_minnetprofit($A1527,YEAR($B$1)+1,$B$1,180)</f>
        <v>2090000000</v>
      </c>
      <c r="AE1527">
        <f>[1]!s_west_avgroe($A1527,YEAR($B$1),$B$1,180)</f>
        <v>19.944099426269499</v>
      </c>
      <c r="AF1527">
        <f>IFERROR([1]!s_info_indexweight($A1527,$B$1,"000016.SH"),"")</f>
        <v>0</v>
      </c>
      <c r="AG1527">
        <f>IFERROR([1]!s_info_indexweight($A1527,$B$1,"000300.SH"),"")</f>
        <v>0</v>
      </c>
      <c r="AH1527">
        <f>IFERROR([1]!s_info_indexweight($A1527,$B$1,"000905.SH"),"")</f>
        <v>0.21</v>
      </c>
      <c r="AI1527">
        <f>IFERROR([1]!s_info_indexweight($A1527,$B$1,"000852.SH"),"")</f>
        <v>0</v>
      </c>
    </row>
    <row r="1528" spans="1:35">
      <c r="A1528" t="s">
        <v>1560</v>
      </c>
      <c r="B1528">
        <f>[1]!s_dq_close($A1528,$B$1,3)</f>
        <v>21.3</v>
      </c>
      <c r="C1528">
        <f>[1]!s_dq_volume($A1528,$B$1)</f>
        <v>15371134</v>
      </c>
      <c r="D1528">
        <f>[1]!s_dq_amount($A1528,$B$1)</f>
        <v>319876257</v>
      </c>
      <c r="E1528">
        <f>[1]!s_dq_turn($A1528,$B$1)</f>
        <v>3.08592579774517</v>
      </c>
      <c r="F1528">
        <f>[1]!S_VAL_MV($A1528,$B$1)</f>
        <v>10609624976.700001</v>
      </c>
      <c r="G1528">
        <f>[1]!s_val_ev($A1528,$B$1)</f>
        <v>10609624976.700001</v>
      </c>
      <c r="H1528">
        <f>[1]!s_val_ev1($A1528,$B$1)</f>
        <v>20714914874.84</v>
      </c>
      <c r="I1528">
        <f>IFERROR([1]!s_mq_amount($A1528,$B$1),"")</f>
        <v>531632538</v>
      </c>
      <c r="J1528">
        <f>[1]!s_val_pe_ttm($A1528,$B$1)</f>
        <v>14.9726905822754</v>
      </c>
      <c r="K1528">
        <f>[1]!s_val_pb_lf($A1528,$B$1)</f>
        <v>1.79567193984985</v>
      </c>
      <c r="L1528">
        <f>[1]!s_val_dividendyield2($A1528,$B$1)</f>
        <v>0.98057128898027102</v>
      </c>
      <c r="M1528">
        <f>[1]!s_val_evtoebitda($A1528,$B$1)</f>
        <v>8.0398876693349894</v>
      </c>
      <c r="N1528">
        <f>[1]!s_risk_betar24($A1528,$B$1)</f>
        <v>1.6262999773025499</v>
      </c>
      <c r="O1528">
        <f>[1]!s_profitnotice_changeratio($A1528,$B$1)</f>
        <v>0</v>
      </c>
      <c r="P1528">
        <f>IFERROR([1]!i_pq_pctchange($A1528,TEXT(DATE(YEAR($B$1),1,1),"yyyy-mm-dd"),$B$1),"")</f>
        <v>-9.3617021276595693</v>
      </c>
      <c r="Q1528">
        <f>[1]!s_west_netprofit($A1528,YEAR($B$1),$B$1,180)</f>
        <v>1086142857</v>
      </c>
      <c r="R1528">
        <f>[1]!s_west_eps($A1528,YEAR($B$1),$B$1,180)</f>
        <v>2.1805999279022199</v>
      </c>
      <c r="S1528">
        <f>[1]!s_west_instnum_np($A1528,YEAR($B$1),$B$1,180)</f>
        <v>7</v>
      </c>
      <c r="T1528">
        <f>[1]!s_west_stdnetprofit($A1528,YEAR($B$1),$B$1,180)</f>
        <v>54176959</v>
      </c>
      <c r="U1528">
        <f>[1]!s_west_mediannetprofit($A1528,YEAR($B$1),$B$1,180)</f>
        <v>1091000000</v>
      </c>
      <c r="V1528">
        <f>[1]!s_west_maxnetprofit($A1528,YEAR($B$1),$B$1,180)</f>
        <v>1161000000</v>
      </c>
      <c r="W1528">
        <f>[1]!s_west_minnetprofit($A1528,YEAR($B$1),$B$1,180)</f>
        <v>1028000000</v>
      </c>
      <c r="X1528">
        <f>[1]!s_west_netprofit($A1528,YEAR($B$1)+1,$B$1,180)</f>
        <v>1325857143</v>
      </c>
      <c r="Y1528">
        <f>[1]!s_west_eps($A1528,YEAR($B$1)+1,$B$1,180)</f>
        <v>2.6617999076843302</v>
      </c>
      <c r="Z1528">
        <f>[1]!s_west_instnum_np($A1528,YEAR($B$1)+1,$B$1,180)</f>
        <v>7</v>
      </c>
      <c r="AA1528">
        <f>[1]!s_west_stdnetprofit($A1528,YEAR($B$1)+1,$B$1,180)</f>
        <v>143370649</v>
      </c>
      <c r="AB1528">
        <f>[1]!s_west_mediannetprofit($A1528,YEAR($B$1)+1,$B$1,180)</f>
        <v>1284000000</v>
      </c>
      <c r="AC1528">
        <f>[1]!s_west_maxnetprofit($A1528,YEAR($B$1)+1,$B$1,180)</f>
        <v>1525000000</v>
      </c>
      <c r="AD1528">
        <f>[1]!s_west_minnetprofit($A1528,YEAR($B$1)+1,$B$1,180)</f>
        <v>1128000000</v>
      </c>
      <c r="AE1528">
        <f>[1]!s_west_avgroe($A1528,YEAR($B$1),$B$1,180)</f>
        <v>16.700000762939499</v>
      </c>
      <c r="AF1528">
        <f>IFERROR([1]!s_info_indexweight($A1528,$B$1,"000016.SH"),"")</f>
        <v>0</v>
      </c>
      <c r="AG1528">
        <f>IFERROR([1]!s_info_indexweight($A1528,$B$1,"000300.SH"),"")</f>
        <v>0</v>
      </c>
      <c r="AH1528">
        <f>IFERROR([1]!s_info_indexweight($A1528,$B$1,"000905.SH"),"")</f>
        <v>0</v>
      </c>
      <c r="AI1528">
        <f>IFERROR([1]!s_info_indexweight($A1528,$B$1,"000852.SH"),"")</f>
        <v>7.8E-2</v>
      </c>
    </row>
    <row r="1529" spans="1:35">
      <c r="A1529" t="s">
        <v>1561</v>
      </c>
      <c r="B1529">
        <f>[1]!s_dq_close($A1529,$B$1,3)</f>
        <v>23.08</v>
      </c>
      <c r="C1529">
        <f>[1]!s_dq_volume($A1529,$B$1)</f>
        <v>8824060</v>
      </c>
      <c r="D1529">
        <f>[1]!s_dq_amount($A1529,$B$1)</f>
        <v>204268840</v>
      </c>
      <c r="E1529">
        <f>[1]!s_dq_turn($A1529,$B$1)</f>
        <v>1.22464912191916</v>
      </c>
      <c r="F1529">
        <f>[1]!S_VAL_MV($A1529,$B$1)</f>
        <v>16630012724.040001</v>
      </c>
      <c r="G1529">
        <f>[1]!s_val_ev($A1529,$B$1)</f>
        <v>16630012724.040001</v>
      </c>
      <c r="H1529">
        <f>[1]!s_val_ev1($A1529,$B$1)</f>
        <v>20076028532.790001</v>
      </c>
      <c r="I1529">
        <f>IFERROR([1]!s_mq_amount($A1529,$B$1),"")</f>
        <v>402154376</v>
      </c>
      <c r="J1529">
        <f>[1]!s_val_pe_ttm($A1529,$B$1)</f>
        <v>12.537202835083001</v>
      </c>
      <c r="K1529">
        <f>[1]!s_val_pb_lf($A1529,$B$1)</f>
        <v>1.7739626169204701</v>
      </c>
      <c r="L1529">
        <f>[1]!s_val_dividendyield2($A1529,$B$1)</f>
        <v>0.285249286607136</v>
      </c>
      <c r="M1529">
        <f>[1]!s_val_evtoebitda($A1529,$B$1)</f>
        <v>5.8189973092696796</v>
      </c>
      <c r="N1529">
        <f>[1]!s_risk_betar24($A1529,$B$1)</f>
        <v>1.5829999446868901</v>
      </c>
      <c r="O1529">
        <f>[1]!s_profitnotice_changeratio($A1529,$B$1)</f>
        <v>0</v>
      </c>
      <c r="P1529">
        <f>IFERROR([1]!i_pq_pctchange($A1529,TEXT(DATE(YEAR($B$1),1,1),"yyyy-mm-dd"),$B$1),"")</f>
        <v>-17.571428571428601</v>
      </c>
      <c r="Q1529">
        <f>[1]!s_west_netprofit($A1529,YEAR($B$1),$B$1,180)</f>
        <v>0</v>
      </c>
      <c r="R1529">
        <f>[1]!s_west_eps($A1529,YEAR($B$1),$B$1,180)</f>
        <v>0</v>
      </c>
      <c r="S1529">
        <f>[1]!s_west_instnum_np($A1529,YEAR($B$1),$B$1,180)</f>
        <v>0</v>
      </c>
      <c r="T1529">
        <f>[1]!s_west_stdnetprofit($A1529,YEAR($B$1),$B$1,180)</f>
        <v>0</v>
      </c>
      <c r="U1529">
        <f>[1]!s_west_mediannetprofit($A1529,YEAR($B$1),$B$1,180)</f>
        <v>0</v>
      </c>
      <c r="V1529">
        <f>[1]!s_west_maxnetprofit($A1529,YEAR($B$1),$B$1,180)</f>
        <v>0</v>
      </c>
      <c r="W1529">
        <f>[1]!s_west_minnetprofit($A1529,YEAR($B$1),$B$1,180)</f>
        <v>0</v>
      </c>
      <c r="X1529">
        <f>[1]!s_west_netprofit($A1529,YEAR($B$1)+1,$B$1,180)</f>
        <v>0</v>
      </c>
      <c r="Y1529">
        <f>[1]!s_west_eps($A1529,YEAR($B$1)+1,$B$1,180)</f>
        <v>0</v>
      </c>
      <c r="Z1529">
        <f>[1]!s_west_instnum_np($A1529,YEAR($B$1)+1,$B$1,180)</f>
        <v>0</v>
      </c>
      <c r="AA1529">
        <f>[1]!s_west_stdnetprofit($A1529,YEAR($B$1)+1,$B$1,180)</f>
        <v>0</v>
      </c>
      <c r="AB1529">
        <f>[1]!s_west_mediannetprofit($A1529,YEAR($B$1)+1,$B$1,180)</f>
        <v>0</v>
      </c>
      <c r="AC1529">
        <f>[1]!s_west_maxnetprofit($A1529,YEAR($B$1)+1,$B$1,180)</f>
        <v>0</v>
      </c>
      <c r="AD1529">
        <f>[1]!s_west_minnetprofit($A1529,YEAR($B$1)+1,$B$1,180)</f>
        <v>0</v>
      </c>
      <c r="AE1529">
        <f>[1]!s_west_avgroe($A1529,YEAR($B$1),$B$1,180)</f>
        <v>0</v>
      </c>
      <c r="AF1529">
        <f>IFERROR([1]!s_info_indexweight($A1529,$B$1,"000016.SH"),"")</f>
        <v>0</v>
      </c>
      <c r="AG1529">
        <f>IFERROR([1]!s_info_indexweight($A1529,$B$1,"000300.SH"),"")</f>
        <v>0</v>
      </c>
      <c r="AH1529">
        <f>IFERROR([1]!s_info_indexweight($A1529,$B$1,"000905.SH"),"")</f>
        <v>0</v>
      </c>
      <c r="AI1529">
        <f>IFERROR([1]!s_info_indexweight($A1529,$B$1,"000852.SH"),"")</f>
        <v>0.128</v>
      </c>
    </row>
    <row r="1530" spans="1:35">
      <c r="A1530" t="s">
        <v>1562</v>
      </c>
      <c r="B1530">
        <f>[1]!s_dq_close($A1530,$B$1,3)</f>
        <v>25.73</v>
      </c>
      <c r="C1530">
        <f>[1]!s_dq_volume($A1530,$B$1)</f>
        <v>15006915</v>
      </c>
      <c r="D1530">
        <f>[1]!s_dq_amount($A1530,$B$1)</f>
        <v>391547029</v>
      </c>
      <c r="E1530">
        <f>[1]!s_dq_turn($A1530,$B$1)</f>
        <v>3.2458720755226098</v>
      </c>
      <c r="F1530">
        <f>[1]!S_VAL_MV($A1530,$B$1)</f>
        <v>11895968601.530001</v>
      </c>
      <c r="G1530">
        <f>[1]!s_val_ev($A1530,$B$1)</f>
        <v>11895968601.530001</v>
      </c>
      <c r="H1530">
        <f>[1]!s_val_ev1($A1530,$B$1)</f>
        <v>16400489655.58</v>
      </c>
      <c r="I1530">
        <f>IFERROR([1]!s_mq_amount($A1530,$B$1),"")</f>
        <v>757956434</v>
      </c>
      <c r="J1530">
        <f>[1]!s_val_pe_ttm($A1530,$B$1)</f>
        <v>38.198764801025398</v>
      </c>
      <c r="K1530">
        <f>[1]!s_val_pb_lf($A1530,$B$1)</f>
        <v>2.7252795696258501</v>
      </c>
      <c r="L1530">
        <f>[1]!s_val_dividendyield2($A1530,$B$1)</f>
        <v>1.9264684379759101</v>
      </c>
      <c r="M1530">
        <f>[1]!s_val_evtoebitda($A1530,$B$1)</f>
        <v>9.0766807401204694</v>
      </c>
      <c r="N1530">
        <f>[1]!s_risk_betar24($A1530,$B$1)</f>
        <v>0.88220000267028797</v>
      </c>
      <c r="O1530">
        <f>[1]!s_profitnotice_changeratio($A1530,$B$1)</f>
        <v>0</v>
      </c>
      <c r="P1530">
        <f>IFERROR([1]!i_pq_pctchange($A1530,TEXT(DATE(YEAR($B$1),1,1),"yyyy-mm-dd"),$B$1),"")</f>
        <v>11.6268980477223</v>
      </c>
      <c r="Q1530">
        <f>[1]!s_west_netprofit($A1530,YEAR($B$1),$B$1,180)</f>
        <v>946600000</v>
      </c>
      <c r="R1530">
        <f>[1]!s_west_eps($A1530,YEAR($B$1),$B$1,180)</f>
        <v>2.0473999977111799</v>
      </c>
      <c r="S1530">
        <f>[1]!s_west_instnum_np($A1530,YEAR($B$1),$B$1,180)</f>
        <v>5</v>
      </c>
      <c r="T1530">
        <f>[1]!s_west_stdnetprofit($A1530,YEAR($B$1),$B$1,180)</f>
        <v>129627543</v>
      </c>
      <c r="U1530">
        <f>[1]!s_west_mediannetprofit($A1530,YEAR($B$1),$B$1,180)</f>
        <v>873000000</v>
      </c>
      <c r="V1530">
        <f>[1]!s_west_maxnetprofit($A1530,YEAR($B$1),$B$1,180)</f>
        <v>1164000000</v>
      </c>
      <c r="W1530">
        <f>[1]!s_west_minnetprofit($A1530,YEAR($B$1),$B$1,180)</f>
        <v>861000000</v>
      </c>
      <c r="X1530">
        <f>[1]!s_west_netprofit($A1530,YEAR($B$1)+1,$B$1,180)</f>
        <v>1004400000</v>
      </c>
      <c r="Y1530">
        <f>[1]!s_west_eps($A1530,YEAR($B$1)+1,$B$1,180)</f>
        <v>2.1723999977111799</v>
      </c>
      <c r="Z1530">
        <f>[1]!s_west_instnum_np($A1530,YEAR($B$1)+1,$B$1,180)</f>
        <v>5</v>
      </c>
      <c r="AA1530">
        <f>[1]!s_west_stdnetprofit($A1530,YEAR($B$1)+1,$B$1,180)</f>
        <v>154360941</v>
      </c>
      <c r="AB1530">
        <f>[1]!s_west_mediannetprofit($A1530,YEAR($B$1)+1,$B$1,180)</f>
        <v>974000000</v>
      </c>
      <c r="AC1530">
        <f>[1]!s_west_maxnetprofit($A1530,YEAR($B$1)+1,$B$1,180)</f>
        <v>1247000000</v>
      </c>
      <c r="AD1530">
        <f>[1]!s_west_minnetprofit($A1530,YEAR($B$1)+1,$B$1,180)</f>
        <v>865000000</v>
      </c>
      <c r="AE1530">
        <f>[1]!s_west_avgroe($A1530,YEAR($B$1),$B$1,180)</f>
        <v>18.908000946044901</v>
      </c>
      <c r="AF1530">
        <f>IFERROR([1]!s_info_indexweight($A1530,$B$1,"000016.SH"),"")</f>
        <v>0</v>
      </c>
      <c r="AG1530">
        <f>IFERROR([1]!s_info_indexweight($A1530,$B$1,"000300.SH"),"")</f>
        <v>0</v>
      </c>
      <c r="AH1530">
        <f>IFERROR([1]!s_info_indexweight($A1530,$B$1,"000905.SH"),"")</f>
        <v>0</v>
      </c>
      <c r="AI1530">
        <f>IFERROR([1]!s_info_indexweight($A1530,$B$1,"000852.SH"),"")</f>
        <v>0.10299999999999999</v>
      </c>
    </row>
    <row r="1531" spans="1:35">
      <c r="A1531" t="s">
        <v>1563</v>
      </c>
      <c r="B1531">
        <f>[1]!s_dq_close($A1531,$B$1,3)</f>
        <v>21.92</v>
      </c>
      <c r="C1531">
        <f>[1]!s_dq_volume($A1531,$B$1)</f>
        <v>8912171</v>
      </c>
      <c r="D1531">
        <f>[1]!s_dq_amount($A1531,$B$1)</f>
        <v>194808552</v>
      </c>
      <c r="E1531">
        <f>[1]!s_dq_turn($A1531,$B$1)</f>
        <v>1.0723488143222599</v>
      </c>
      <c r="F1531">
        <f>[1]!S_VAL_MV($A1531,$B$1)</f>
        <v>18217466715.200001</v>
      </c>
      <c r="G1531">
        <f>[1]!s_val_ev($A1531,$B$1)</f>
        <v>18217466715.200001</v>
      </c>
      <c r="H1531">
        <f>[1]!s_val_ev1($A1531,$B$1)</f>
        <v>20194380524.639999</v>
      </c>
      <c r="I1531">
        <f>IFERROR([1]!s_mq_amount($A1531,$B$1),"")</f>
        <v>374821404</v>
      </c>
      <c r="J1531">
        <f>[1]!s_val_pe_ttm($A1531,$B$1)</f>
        <v>41.117610931396499</v>
      </c>
      <c r="K1531">
        <f>[1]!s_val_pb_lf($A1531,$B$1)</f>
        <v>5.0013341903686497</v>
      </c>
      <c r="L1531">
        <f>[1]!s_val_dividendyield2($A1531,$B$1)</f>
        <v>0.68430630421289895</v>
      </c>
      <c r="M1531">
        <f>[1]!s_val_evtoebitda($A1531,$B$1)</f>
        <v>23.6431626628261</v>
      </c>
      <c r="N1531">
        <f>[1]!s_risk_betar24($A1531,$B$1)</f>
        <v>1.09870004653931</v>
      </c>
      <c r="O1531">
        <f>[1]!s_profitnotice_changeratio($A1531,$B$1)</f>
        <v>0</v>
      </c>
      <c r="P1531">
        <f>IFERROR([1]!i_pq_pctchange($A1531,TEXT(DATE(YEAR($B$1),1,1),"yyyy-mm-dd"),$B$1),"")</f>
        <v>15.795034337031201</v>
      </c>
      <c r="Q1531">
        <f>[1]!s_west_netprofit($A1531,YEAR($B$1),$B$1,180)</f>
        <v>545356000</v>
      </c>
      <c r="R1531">
        <f>[1]!s_west_eps($A1531,YEAR($B$1),$B$1,180)</f>
        <v>0.656199991703033</v>
      </c>
      <c r="S1531">
        <f>[1]!s_west_instnum_np($A1531,YEAR($B$1),$B$1,180)</f>
        <v>5</v>
      </c>
      <c r="T1531">
        <f>[1]!s_west_stdnetprofit($A1531,YEAR($B$1),$B$1,180)</f>
        <v>14792014</v>
      </c>
      <c r="U1531">
        <f>[1]!s_west_mediannetprofit($A1531,YEAR($B$1),$B$1,180)</f>
        <v>552000000</v>
      </c>
      <c r="V1531">
        <f>[1]!s_west_maxnetprofit($A1531,YEAR($B$1),$B$1,180)</f>
        <v>553000000</v>
      </c>
      <c r="W1531">
        <f>[1]!s_west_minnetprofit($A1531,YEAR($B$1),$B$1,180)</f>
        <v>519000000</v>
      </c>
      <c r="X1531">
        <f>[1]!s_west_netprofit($A1531,YEAR($B$1)+1,$B$1,180)</f>
        <v>697610000</v>
      </c>
      <c r="Y1531">
        <f>[1]!s_west_eps($A1531,YEAR($B$1)+1,$B$1,180)</f>
        <v>0.83939999341964699</v>
      </c>
      <c r="Z1531">
        <f>[1]!s_west_instnum_np($A1531,YEAR($B$1)+1,$B$1,180)</f>
        <v>5</v>
      </c>
      <c r="AA1531">
        <f>[1]!s_west_stdnetprofit($A1531,YEAR($B$1)+1,$B$1,180)</f>
        <v>10350628</v>
      </c>
      <c r="AB1531">
        <f>[1]!s_west_mediannetprofit($A1531,YEAR($B$1)+1,$B$1,180)</f>
        <v>693000000</v>
      </c>
      <c r="AC1531">
        <f>[1]!s_west_maxnetprofit($A1531,YEAR($B$1)+1,$B$1,180)</f>
        <v>711050000</v>
      </c>
      <c r="AD1531">
        <f>[1]!s_west_minnetprofit($A1531,YEAR($B$1)+1,$B$1,180)</f>
        <v>687000000</v>
      </c>
      <c r="AE1531">
        <f>[1]!s_west_avgroe($A1531,YEAR($B$1),$B$1,180)</f>
        <v>13.364000320434601</v>
      </c>
      <c r="AF1531">
        <f>IFERROR([1]!s_info_indexweight($A1531,$B$1,"000016.SH"),"")</f>
        <v>0</v>
      </c>
      <c r="AG1531">
        <f>IFERROR([1]!s_info_indexweight($A1531,$B$1,"000300.SH"),"")</f>
        <v>0</v>
      </c>
      <c r="AH1531">
        <f>IFERROR([1]!s_info_indexweight($A1531,$B$1,"000905.SH"),"")</f>
        <v>0</v>
      </c>
      <c r="AI1531">
        <f>IFERROR([1]!s_info_indexweight($A1531,$B$1,"000852.SH"),"")</f>
        <v>5.8999999999999997E-2</v>
      </c>
    </row>
    <row r="1532" spans="1:35">
      <c r="A1532" t="s">
        <v>1564</v>
      </c>
      <c r="B1532">
        <f>[1]!s_dq_close($A1532,$B$1,3)</f>
        <v>52.32</v>
      </c>
      <c r="C1532">
        <f>[1]!s_dq_volume($A1532,$B$1)</f>
        <v>12484920</v>
      </c>
      <c r="D1532">
        <f>[1]!s_dq_amount($A1532,$B$1)</f>
        <v>644050718</v>
      </c>
      <c r="E1532">
        <f>[1]!s_dq_turn($A1532,$B$1)</f>
        <v>2.0318080886523302</v>
      </c>
      <c r="F1532">
        <f>[1]!S_VAL_MV($A1532,$B$1)</f>
        <v>32233460990.400002</v>
      </c>
      <c r="G1532">
        <f>[1]!s_val_ev($A1532,$B$1)</f>
        <v>32233460990.400002</v>
      </c>
      <c r="H1532">
        <f>[1]!s_val_ev1($A1532,$B$1)</f>
        <v>36281564164.379997</v>
      </c>
      <c r="I1532">
        <f>IFERROR([1]!s_mq_amount($A1532,$B$1),"")</f>
        <v>1155617283</v>
      </c>
      <c r="J1532">
        <f>[1]!s_val_pe_ttm($A1532,$B$1)</f>
        <v>55.127983093261697</v>
      </c>
      <c r="K1532">
        <f>[1]!s_val_pb_lf($A1532,$B$1)</f>
        <v>8.0300188064575195</v>
      </c>
      <c r="L1532">
        <f>[1]!s_val_dividendyield2($A1532,$B$1)</f>
        <v>0.95100096943141199</v>
      </c>
      <c r="M1532">
        <f>[1]!s_val_evtoebitda($A1532,$B$1)</f>
        <v>40.117561737131702</v>
      </c>
      <c r="N1532">
        <f>[1]!s_risk_betar24($A1532,$B$1)</f>
        <v>1.2975000143051101</v>
      </c>
      <c r="O1532">
        <f>[1]!s_profitnotice_changeratio($A1532,$B$1)</f>
        <v>0</v>
      </c>
      <c r="P1532">
        <f>IFERROR([1]!i_pq_pctchange($A1532,TEXT(DATE(YEAR($B$1),1,1),"yyyy-mm-dd"),$B$1),"")</f>
        <v>19.667756957482901</v>
      </c>
      <c r="Q1532">
        <f>[1]!s_west_netprofit($A1532,YEAR($B$1),$B$1,180)</f>
        <v>730674000</v>
      </c>
      <c r="R1532">
        <f>[1]!s_west_eps($A1532,YEAR($B$1),$B$1,180)</f>
        <v>1.1859999895095801</v>
      </c>
      <c r="S1532">
        <f>[1]!s_west_instnum_np($A1532,YEAR($B$1),$B$1,180)</f>
        <v>5</v>
      </c>
      <c r="T1532">
        <f>[1]!s_west_stdnetprofit($A1532,YEAR($B$1),$B$1,180)</f>
        <v>61620219</v>
      </c>
      <c r="U1532">
        <f>[1]!s_west_mediannetprofit($A1532,YEAR($B$1),$B$1,180)</f>
        <v>710000000</v>
      </c>
      <c r="V1532">
        <f>[1]!s_west_maxnetprofit($A1532,YEAR($B$1),$B$1,180)</f>
        <v>821370000</v>
      </c>
      <c r="W1532">
        <f>[1]!s_west_minnetprofit($A1532,YEAR($B$1),$B$1,180)</f>
        <v>658000000</v>
      </c>
      <c r="X1532">
        <f>[1]!s_west_netprofit($A1532,YEAR($B$1)+1,$B$1,180)</f>
        <v>897148000</v>
      </c>
      <c r="Y1532">
        <f>[1]!s_west_eps($A1532,YEAR($B$1)+1,$B$1,180)</f>
        <v>1.45620000362396</v>
      </c>
      <c r="Z1532">
        <f>[1]!s_west_instnum_np($A1532,YEAR($B$1)+1,$B$1,180)</f>
        <v>5</v>
      </c>
      <c r="AA1532">
        <f>[1]!s_west_stdnetprofit($A1532,YEAR($B$1)+1,$B$1,180)</f>
        <v>91767802</v>
      </c>
      <c r="AB1532">
        <f>[1]!s_west_mediannetprofit($A1532,YEAR($B$1)+1,$B$1,180)</f>
        <v>867000000</v>
      </c>
      <c r="AC1532">
        <f>[1]!s_west_maxnetprofit($A1532,YEAR($B$1)+1,$B$1,180)</f>
        <v>1003740000</v>
      </c>
      <c r="AD1532">
        <f>[1]!s_west_minnetprofit($A1532,YEAR($B$1)+1,$B$1,180)</f>
        <v>805000000</v>
      </c>
      <c r="AE1532">
        <f>[1]!s_west_avgroe($A1532,YEAR($B$1),$B$1,180)</f>
        <v>17.893999099731399</v>
      </c>
      <c r="AF1532">
        <f>IFERROR([1]!s_info_indexweight($A1532,$B$1,"000016.SH"),"")</f>
        <v>0</v>
      </c>
      <c r="AG1532">
        <f>IFERROR([1]!s_info_indexweight($A1532,$B$1,"000300.SH"),"")</f>
        <v>0</v>
      </c>
      <c r="AH1532">
        <f>IFERROR([1]!s_info_indexweight($A1532,$B$1,"000905.SH"),"")</f>
        <v>0.123</v>
      </c>
      <c r="AI1532">
        <f>IFERROR([1]!s_info_indexweight($A1532,$B$1,"000852.SH"),"")</f>
        <v>0</v>
      </c>
    </row>
    <row r="1533" spans="1:35">
      <c r="A1533" t="s">
        <v>1565</v>
      </c>
      <c r="B1533">
        <f>[1]!s_dq_close($A1533,$B$1,3)</f>
        <v>31.81</v>
      </c>
      <c r="C1533">
        <f>[1]!s_dq_volume($A1533,$B$1)</f>
        <v>2407186</v>
      </c>
      <c r="D1533">
        <f>[1]!s_dq_amount($A1533,$B$1)</f>
        <v>77199113</v>
      </c>
      <c r="E1533">
        <f>[1]!s_dq_turn($A1533,$B$1)</f>
        <v>0.42126035390891597</v>
      </c>
      <c r="F1533">
        <f>[1]!S_VAL_MV($A1533,$B$1)</f>
        <v>18177021870.080002</v>
      </c>
      <c r="G1533">
        <f>[1]!s_val_ev($A1533,$B$1)</f>
        <v>18177021870.080002</v>
      </c>
      <c r="H1533">
        <f>[1]!s_val_ev1($A1533,$B$1)</f>
        <v>18245715196.75</v>
      </c>
      <c r="I1533">
        <f>IFERROR([1]!s_mq_amount($A1533,$B$1),"")</f>
        <v>176953991</v>
      </c>
      <c r="J1533">
        <f>[1]!s_val_pe_ttm($A1533,$B$1)</f>
        <v>17.569408416748001</v>
      </c>
      <c r="K1533">
        <f>[1]!s_val_pb_lf($A1533,$B$1)</f>
        <v>2.1603627204895002</v>
      </c>
      <c r="L1533">
        <f>[1]!s_val_dividendyield2($A1533,$B$1)</f>
        <v>4.1182018233260003</v>
      </c>
      <c r="M1533">
        <f>[1]!s_val_evtoebitda($A1533,$B$1)</f>
        <v>10.1330601376571</v>
      </c>
      <c r="N1533">
        <f>[1]!s_risk_betar24($A1533,$B$1)</f>
        <v>1.0908999443054199</v>
      </c>
      <c r="O1533">
        <f>[1]!s_profitnotice_changeratio($A1533,$B$1)</f>
        <v>0</v>
      </c>
      <c r="P1533">
        <f>IFERROR([1]!i_pq_pctchange($A1533,TEXT(DATE(YEAR($B$1),1,1),"yyyy-mm-dd"),$B$1),"")</f>
        <v>-6.5394298220246796</v>
      </c>
      <c r="Q1533">
        <f>[1]!s_west_netprofit($A1533,YEAR($B$1),$B$1,180)</f>
        <v>1152690000</v>
      </c>
      <c r="R1533">
        <f>[1]!s_west_eps($A1533,YEAR($B$1),$B$1,180)</f>
        <v>2.01719999313354</v>
      </c>
      <c r="S1533">
        <f>[1]!s_west_instnum_np($A1533,YEAR($B$1),$B$1,180)</f>
        <v>9</v>
      </c>
      <c r="T1533">
        <f>[1]!s_west_stdnetprofit($A1533,YEAR($B$1),$B$1,180)</f>
        <v>32889693</v>
      </c>
      <c r="U1533">
        <f>[1]!s_west_mediannetprofit($A1533,YEAR($B$1),$B$1,180)</f>
        <v>1158000000</v>
      </c>
      <c r="V1533">
        <f>[1]!s_west_maxnetprofit($A1533,YEAR($B$1),$B$1,180)</f>
        <v>1190200000</v>
      </c>
      <c r="W1533">
        <f>[1]!s_west_minnetprofit($A1533,YEAR($B$1),$B$1,180)</f>
        <v>1097010000</v>
      </c>
      <c r="X1533">
        <f>[1]!s_west_netprofit($A1533,YEAR($B$1)+1,$B$1,180)</f>
        <v>1316002222</v>
      </c>
      <c r="Y1533">
        <f>[1]!s_west_eps($A1533,YEAR($B$1)+1,$B$1,180)</f>
        <v>2.30299997329712</v>
      </c>
      <c r="Z1533">
        <f>[1]!s_west_instnum_np($A1533,YEAR($B$1)+1,$B$1,180)</f>
        <v>9</v>
      </c>
      <c r="AA1533">
        <f>[1]!s_west_stdnetprofit($A1533,YEAR($B$1)+1,$B$1,180)</f>
        <v>57752206</v>
      </c>
      <c r="AB1533">
        <f>[1]!s_west_mediannetprofit($A1533,YEAR($B$1)+1,$B$1,180)</f>
        <v>1334000000</v>
      </c>
      <c r="AC1533">
        <f>[1]!s_west_maxnetprofit($A1533,YEAR($B$1)+1,$B$1,180)</f>
        <v>1369000000</v>
      </c>
      <c r="AD1533">
        <f>[1]!s_west_minnetprofit($A1533,YEAR($B$1)+1,$B$1,180)</f>
        <v>1196340000</v>
      </c>
      <c r="AE1533">
        <f>[1]!s_west_avgroe($A1533,YEAR($B$1),$B$1,180)</f>
        <v>12.3275003433228</v>
      </c>
      <c r="AF1533">
        <f>IFERROR([1]!s_info_indexweight($A1533,$B$1,"000016.SH"),"")</f>
        <v>0</v>
      </c>
      <c r="AG1533">
        <f>IFERROR([1]!s_info_indexweight($A1533,$B$1,"000300.SH"),"")</f>
        <v>0</v>
      </c>
      <c r="AH1533">
        <f>IFERROR([1]!s_info_indexweight($A1533,$B$1,"000905.SH"),"")</f>
        <v>5.5E-2</v>
      </c>
      <c r="AI1533">
        <f>IFERROR([1]!s_info_indexweight($A1533,$B$1,"000852.SH"),"")</f>
        <v>0</v>
      </c>
    </row>
    <row r="1534" spans="1:35">
      <c r="A1534" t="s">
        <v>1566</v>
      </c>
      <c r="B1534">
        <f>[1]!s_dq_close($A1534,$B$1,3)</f>
        <v>30.85</v>
      </c>
      <c r="C1534">
        <f>[1]!s_dq_volume($A1534,$B$1)</f>
        <v>27873291</v>
      </c>
      <c r="D1534">
        <f>[1]!s_dq_amount($A1534,$B$1)</f>
        <v>854702410</v>
      </c>
      <c r="E1534">
        <f>[1]!s_dq_turn($A1534,$B$1)</f>
        <v>1.30468559517389</v>
      </c>
      <c r="F1534">
        <f>[1]!S_VAL_MV($A1534,$B$1)</f>
        <v>65907911494.599998</v>
      </c>
      <c r="G1534">
        <f>[1]!s_val_ev($A1534,$B$1)</f>
        <v>65907911494.599998</v>
      </c>
      <c r="H1534">
        <f>[1]!s_val_ev1($A1534,$B$1)</f>
        <v>76656899690.539993</v>
      </c>
      <c r="I1534">
        <f>IFERROR([1]!s_mq_amount($A1534,$B$1),"")</f>
        <v>2041273287</v>
      </c>
      <c r="J1534">
        <f>[1]!s_val_pe_ttm($A1534,$B$1)</f>
        <v>25.5910835266113</v>
      </c>
      <c r="K1534">
        <f>[1]!s_val_pb_lf($A1534,$B$1)</f>
        <v>3.21391773223877</v>
      </c>
      <c r="L1534">
        <f>[1]!s_val_dividendyield2($A1534,$B$1)</f>
        <v>0.73415515839800904</v>
      </c>
      <c r="M1534">
        <f>[1]!s_val_evtoebitda($A1534,$B$1)</f>
        <v>16.720217714410499</v>
      </c>
      <c r="N1534">
        <f>[1]!s_risk_betar24($A1534,$B$1)</f>
        <v>1.6894999742507899</v>
      </c>
      <c r="O1534">
        <f>[1]!s_profitnotice_changeratio($A1534,$B$1)</f>
        <v>0</v>
      </c>
      <c r="P1534">
        <f>IFERROR([1]!i_pq_pctchange($A1534,TEXT(DATE(YEAR($B$1),1,1),"yyyy-mm-dd"),$B$1),"")</f>
        <v>13.567136326390299</v>
      </c>
      <c r="Q1534">
        <f>[1]!s_west_netprofit($A1534,YEAR($B$1),$B$1,180)</f>
        <v>3304500000</v>
      </c>
      <c r="R1534">
        <f>[1]!s_west_eps($A1534,YEAR($B$1),$B$1,180)</f>
        <v>1.5468000173568699</v>
      </c>
      <c r="S1534">
        <f>[1]!s_west_instnum_np($A1534,YEAR($B$1),$B$1,180)</f>
        <v>14</v>
      </c>
      <c r="T1534">
        <f>[1]!s_west_stdnetprofit($A1534,YEAR($B$1),$B$1,180)</f>
        <v>216503242</v>
      </c>
      <c r="U1534">
        <f>[1]!s_west_mediannetprofit($A1534,YEAR($B$1),$B$1,180)</f>
        <v>3273000000</v>
      </c>
      <c r="V1534">
        <f>[1]!s_west_maxnetprofit($A1534,YEAR($B$1),$B$1,180)</f>
        <v>3788000000</v>
      </c>
      <c r="W1534">
        <f>[1]!s_west_minnetprofit($A1534,YEAR($B$1),$B$1,180)</f>
        <v>3045000000</v>
      </c>
      <c r="X1534">
        <f>[1]!s_west_netprofit($A1534,YEAR($B$1)+1,$B$1,180)</f>
        <v>4283428571</v>
      </c>
      <c r="Y1534">
        <f>[1]!s_west_eps($A1534,YEAR($B$1)+1,$B$1,180)</f>
        <v>2.0050001144409202</v>
      </c>
      <c r="Z1534">
        <f>[1]!s_west_instnum_np($A1534,YEAR($B$1)+1,$B$1,180)</f>
        <v>14</v>
      </c>
      <c r="AA1534">
        <f>[1]!s_west_stdnetprofit($A1534,YEAR($B$1)+1,$B$1,180)</f>
        <v>266745259</v>
      </c>
      <c r="AB1534">
        <f>[1]!s_west_mediannetprofit($A1534,YEAR($B$1)+1,$B$1,180)</f>
        <v>4252500000</v>
      </c>
      <c r="AC1534">
        <f>[1]!s_west_maxnetprofit($A1534,YEAR($B$1)+1,$B$1,180)</f>
        <v>4795000000</v>
      </c>
      <c r="AD1534">
        <f>[1]!s_west_minnetprofit($A1534,YEAR($B$1)+1,$B$1,180)</f>
        <v>3835000000</v>
      </c>
      <c r="AE1534">
        <f>[1]!s_west_avgroe($A1534,YEAR($B$1),$B$1,180)</f>
        <v>14.219200134277299</v>
      </c>
      <c r="AF1534">
        <f>IFERROR([1]!s_info_indexweight($A1534,$B$1,"000016.SH"),"")</f>
        <v>0</v>
      </c>
      <c r="AG1534">
        <f>IFERROR([1]!s_info_indexweight($A1534,$B$1,"000300.SH"),"")</f>
        <v>0</v>
      </c>
      <c r="AH1534">
        <f>IFERROR([1]!s_info_indexweight($A1534,$B$1,"000905.SH"),"")</f>
        <v>0.31</v>
      </c>
      <c r="AI1534">
        <f>IFERROR([1]!s_info_indexweight($A1534,$B$1,"000852.SH"),"")</f>
        <v>0</v>
      </c>
    </row>
    <row r="1535" spans="1:35">
      <c r="A1535" t="s">
        <v>1567</v>
      </c>
      <c r="B1535">
        <f>[1]!s_dq_close($A1535,$B$1,3)</f>
        <v>60.8</v>
      </c>
      <c r="C1535">
        <f>[1]!s_dq_volume($A1535,$B$1)</f>
        <v>7971031</v>
      </c>
      <c r="D1535">
        <f>[1]!s_dq_amount($A1535,$B$1)</f>
        <v>486820808</v>
      </c>
      <c r="E1535">
        <f>[1]!s_dq_turn($A1535,$B$1)</f>
        <v>2.8383843416541401</v>
      </c>
      <c r="F1535">
        <f>[1]!S_VAL_MV($A1535,$B$1)</f>
        <v>17074455974.4</v>
      </c>
      <c r="G1535">
        <f>[1]!s_val_ev($A1535,$B$1)</f>
        <v>17074455974.4</v>
      </c>
      <c r="H1535">
        <f>[1]!s_val_ev1($A1535,$B$1)</f>
        <v>17744246049.23</v>
      </c>
      <c r="I1535">
        <f>IFERROR([1]!s_mq_amount($A1535,$B$1),"")</f>
        <v>833250460</v>
      </c>
      <c r="J1535">
        <f>[1]!s_val_pe_ttm($A1535,$B$1)</f>
        <v>55.795902252197301</v>
      </c>
      <c r="K1535">
        <f>[1]!s_val_pb_lf($A1535,$B$1)</f>
        <v>6.1205329895019496</v>
      </c>
      <c r="L1535">
        <f>[1]!s_val_dividendyield2($A1535,$B$1)</f>
        <v>0.45858749787049402</v>
      </c>
      <c r="M1535">
        <f>[1]!s_val_evtoebitda($A1535,$B$1)</f>
        <v>33.023458804796199</v>
      </c>
      <c r="N1535">
        <f>[1]!s_risk_betar24($A1535,$B$1)</f>
        <v>1.34360003471375</v>
      </c>
      <c r="O1535">
        <f>[1]!s_profitnotice_changeratio($A1535,$B$1)</f>
        <v>0</v>
      </c>
      <c r="P1535">
        <f>IFERROR([1]!i_pq_pctchange($A1535,TEXT(DATE(YEAR($B$1),1,1),"yyyy-mm-dd"),$B$1),"")</f>
        <v>-15.5555555555556</v>
      </c>
      <c r="Q1535">
        <f>[1]!s_west_netprofit($A1535,YEAR($B$1),$B$1,180)</f>
        <v>338627500</v>
      </c>
      <c r="R1535">
        <f>[1]!s_west_eps($A1535,YEAR($B$1),$B$1,180)</f>
        <v>1.20580005645752</v>
      </c>
      <c r="S1535">
        <f>[1]!s_west_instnum_np($A1535,YEAR($B$1),$B$1,180)</f>
        <v>4</v>
      </c>
      <c r="T1535">
        <f>[1]!s_west_stdnetprofit($A1535,YEAR($B$1),$B$1,180)</f>
        <v>59849770</v>
      </c>
      <c r="U1535">
        <f>[1]!s_west_mediannetprofit($A1535,YEAR($B$1),$B$1,180)</f>
        <v>354000000</v>
      </c>
      <c r="V1535">
        <f>[1]!s_west_maxnetprofit($A1535,YEAR($B$1),$B$1,180)</f>
        <v>393000000</v>
      </c>
      <c r="W1535">
        <f>[1]!s_west_minnetprofit($A1535,YEAR($B$1),$B$1,180)</f>
        <v>253510000</v>
      </c>
      <c r="X1535">
        <f>[1]!s_west_netprofit($A1535,YEAR($B$1)+1,$B$1,180)</f>
        <v>400685000</v>
      </c>
      <c r="Y1535">
        <f>[1]!s_west_eps($A1535,YEAR($B$1)+1,$B$1,180)</f>
        <v>1.4268000125885001</v>
      </c>
      <c r="Z1535">
        <f>[1]!s_west_instnum_np($A1535,YEAR($B$1)+1,$B$1,180)</f>
        <v>4</v>
      </c>
      <c r="AA1535">
        <f>[1]!s_west_stdnetprofit($A1535,YEAR($B$1)+1,$B$1,180)</f>
        <v>43459064</v>
      </c>
      <c r="AB1535">
        <f>[1]!s_west_mediannetprofit($A1535,YEAR($B$1)+1,$B$1,180)</f>
        <v>393500000</v>
      </c>
      <c r="AC1535">
        <f>[1]!s_west_maxnetprofit($A1535,YEAR($B$1)+1,$B$1,180)</f>
        <v>460000000</v>
      </c>
      <c r="AD1535">
        <f>[1]!s_west_minnetprofit($A1535,YEAR($B$1)+1,$B$1,180)</f>
        <v>355740000</v>
      </c>
      <c r="AE1535">
        <f>[1]!s_west_avgroe($A1535,YEAR($B$1),$B$1,180)</f>
        <v>11.147500038146999</v>
      </c>
      <c r="AF1535">
        <f>IFERROR([1]!s_info_indexweight($A1535,$B$1,"000016.SH"),"")</f>
        <v>0</v>
      </c>
      <c r="AG1535">
        <f>IFERROR([1]!s_info_indexweight($A1535,$B$1,"000300.SH"),"")</f>
        <v>0</v>
      </c>
      <c r="AH1535">
        <f>IFERROR([1]!s_info_indexweight($A1535,$B$1,"000905.SH"),"")</f>
        <v>0</v>
      </c>
      <c r="AI1535">
        <f>IFERROR([1]!s_info_indexweight($A1535,$B$1,"000852.SH"),"")</f>
        <v>9.1999999999999998E-2</v>
      </c>
    </row>
    <row r="1536" spans="1:35">
      <c r="A1536" t="s">
        <v>1568</v>
      </c>
      <c r="B1536">
        <f>[1]!s_dq_close($A1536,$B$1,3)</f>
        <v>61.79</v>
      </c>
      <c r="C1536">
        <f>[1]!s_dq_volume($A1536,$B$1)</f>
        <v>20913725</v>
      </c>
      <c r="D1536">
        <f>[1]!s_dq_amount($A1536,$B$1)</f>
        <v>1281935586</v>
      </c>
      <c r="E1536">
        <f>[1]!s_dq_turn($A1536,$B$1)</f>
        <v>4.9462507368683699</v>
      </c>
      <c r="F1536">
        <f>[1]!S_VAL_MV($A1536,$B$1)</f>
        <v>26155691552.5</v>
      </c>
      <c r="G1536">
        <f>[1]!s_val_ev($A1536,$B$1)</f>
        <v>26155691552.5</v>
      </c>
      <c r="H1536">
        <f>[1]!s_val_ev1($A1536,$B$1)</f>
        <v>26404676208.07</v>
      </c>
      <c r="I1536">
        <f>IFERROR([1]!s_mq_amount($A1536,$B$1),"")</f>
        <v>2611370075</v>
      </c>
      <c r="J1536">
        <f>[1]!s_val_pe_ttm($A1536,$B$1)</f>
        <v>185.59205627441401</v>
      </c>
      <c r="K1536">
        <f>[1]!s_val_pb_lf($A1536,$B$1)</f>
        <v>18.818605422973601</v>
      </c>
      <c r="L1536">
        <f>[1]!s_val_dividendyield2($A1536,$B$1)</f>
        <v>0.121378863893834</v>
      </c>
      <c r="M1536">
        <f>[1]!s_val_evtoebitda($A1536,$B$1)</f>
        <v>118.05841009226999</v>
      </c>
      <c r="N1536">
        <f>[1]!s_risk_betar24($A1536,$B$1)</f>
        <v>0.72970002889633201</v>
      </c>
      <c r="O1536">
        <f>[1]!s_profitnotice_changeratio($A1536,$B$1)</f>
        <v>0</v>
      </c>
      <c r="P1536">
        <f>IFERROR([1]!i_pq_pctchange($A1536,TEXT(DATE(YEAR($B$1),1,1),"yyyy-mm-dd"),$B$1),"")</f>
        <v>74.794908062234796</v>
      </c>
      <c r="Q1536">
        <f>[1]!s_west_netprofit($A1536,YEAR($B$1),$B$1,180)</f>
        <v>367000000</v>
      </c>
      <c r="R1536">
        <f>[1]!s_west_eps($A1536,YEAR($B$1),$B$1,180)</f>
        <v>0.86699998378753695</v>
      </c>
      <c r="S1536">
        <f>[1]!s_west_instnum_np($A1536,YEAR($B$1),$B$1,180)</f>
        <v>4</v>
      </c>
      <c r="T1536">
        <f>[1]!s_west_stdnetprofit($A1536,YEAR($B$1),$B$1,180)</f>
        <v>59425023</v>
      </c>
      <c r="U1536">
        <f>[1]!s_west_mediannetprofit($A1536,YEAR($B$1),$B$1,180)</f>
        <v>394500000</v>
      </c>
      <c r="V1536">
        <f>[1]!s_west_maxnetprofit($A1536,YEAR($B$1),$B$1,180)</f>
        <v>401000000</v>
      </c>
      <c r="W1536">
        <f>[1]!s_west_minnetprofit($A1536,YEAR($B$1),$B$1,180)</f>
        <v>278000000</v>
      </c>
      <c r="X1536">
        <f>[1]!s_west_netprofit($A1536,YEAR($B$1)+1,$B$1,180)</f>
        <v>538000000</v>
      </c>
      <c r="Y1536">
        <f>[1]!s_west_eps($A1536,YEAR($B$1)+1,$B$1,180)</f>
        <v>1.2710000276565601</v>
      </c>
      <c r="Z1536">
        <f>[1]!s_west_instnum_np($A1536,YEAR($B$1)+1,$B$1,180)</f>
        <v>4</v>
      </c>
      <c r="AA1536">
        <f>[1]!s_west_stdnetprofit($A1536,YEAR($B$1)+1,$B$1,180)</f>
        <v>106698953</v>
      </c>
      <c r="AB1536">
        <f>[1]!s_west_mediannetprofit($A1536,YEAR($B$1)+1,$B$1,180)</f>
        <v>549500000</v>
      </c>
      <c r="AC1536">
        <f>[1]!s_west_maxnetprofit($A1536,YEAR($B$1)+1,$B$1,180)</f>
        <v>650000000</v>
      </c>
      <c r="AD1536">
        <f>[1]!s_west_minnetprofit($A1536,YEAR($B$1)+1,$B$1,180)</f>
        <v>403000000</v>
      </c>
      <c r="AE1536">
        <f>[1]!s_west_avgroe($A1536,YEAR($B$1),$B$1,180)</f>
        <v>22.694999694824201</v>
      </c>
      <c r="AF1536">
        <f>IFERROR([1]!s_info_indexweight($A1536,$B$1,"000016.SH"),"")</f>
        <v>0</v>
      </c>
      <c r="AG1536">
        <f>IFERROR([1]!s_info_indexweight($A1536,$B$1,"000300.SH"),"")</f>
        <v>0</v>
      </c>
      <c r="AH1536">
        <f>IFERROR([1]!s_info_indexweight($A1536,$B$1,"000905.SH"),"")</f>
        <v>0</v>
      </c>
      <c r="AI1536">
        <f>IFERROR([1]!s_info_indexweight($A1536,$B$1,"000852.SH"),"")</f>
        <v>0.13400000000000001</v>
      </c>
    </row>
    <row r="1537" spans="1:35">
      <c r="A1537" t="s">
        <v>1569</v>
      </c>
      <c r="B1537">
        <f>[1]!s_dq_close($A1537,$B$1,3)</f>
        <v>69.03</v>
      </c>
      <c r="C1537">
        <f>[1]!s_dq_volume($A1537,$B$1)</f>
        <v>28625986</v>
      </c>
      <c r="D1537">
        <f>[1]!s_dq_amount($A1537,$B$1)</f>
        <v>2009056511</v>
      </c>
      <c r="E1537">
        <f>[1]!s_dq_turn($A1537,$B$1)</f>
        <v>7.8169769169140899</v>
      </c>
      <c r="F1537">
        <f>[1]!S_VAL_MV($A1537,$B$1)</f>
        <v>26448977175.66</v>
      </c>
      <c r="G1537">
        <f>[1]!s_val_ev($A1537,$B$1)</f>
        <v>26448977175.66</v>
      </c>
      <c r="H1537">
        <f>[1]!s_val_ev1($A1537,$B$1)</f>
        <v>27494147033.630001</v>
      </c>
      <c r="I1537">
        <f>IFERROR([1]!s_mq_amount($A1537,$B$1),"")</f>
        <v>3835110929</v>
      </c>
      <c r="J1537">
        <f>[1]!s_val_pe_ttm($A1537,$B$1)</f>
        <v>313.58981323242199</v>
      </c>
      <c r="K1537">
        <f>[1]!s_val_pb_lf($A1537,$B$1)</f>
        <v>6.6276369094848597</v>
      </c>
      <c r="L1537">
        <f>[1]!s_val_dividendyield2($A1537,$B$1)</f>
        <v>0.16621005685034801</v>
      </c>
      <c r="M1537">
        <f>[1]!s_val_evtoebitda($A1537,$B$1)</f>
        <v>83.444593410115004</v>
      </c>
      <c r="N1537">
        <f>[1]!s_risk_betar24($A1537,$B$1)</f>
        <v>0.82029998302459695</v>
      </c>
      <c r="O1537">
        <f>[1]!s_profitnotice_changeratio($A1537,$B$1)</f>
        <v>0</v>
      </c>
      <c r="P1537">
        <f>IFERROR([1]!i_pq_pctchange($A1537,TEXT(DATE(YEAR($B$1),1,1),"yyyy-mm-dd"),$B$1),"")</f>
        <v>-1.3575307230637399</v>
      </c>
      <c r="Q1537">
        <f>[1]!s_west_netprofit($A1537,YEAR($B$1),$B$1,180)</f>
        <v>162500000</v>
      </c>
      <c r="R1537">
        <f>[1]!s_west_eps($A1537,YEAR($B$1),$B$1,180)</f>
        <v>0.424100011587143</v>
      </c>
      <c r="S1537">
        <f>[1]!s_west_instnum_np($A1537,YEAR($B$1),$B$1,180)</f>
        <v>2</v>
      </c>
      <c r="T1537">
        <f>[1]!s_west_stdnetprofit($A1537,YEAR($B$1),$B$1,180)</f>
        <v>27577164</v>
      </c>
      <c r="U1537">
        <f>[1]!s_west_mediannetprofit($A1537,YEAR($B$1),$B$1,180)</f>
        <v>162500000</v>
      </c>
      <c r="V1537">
        <f>[1]!s_west_maxnetprofit($A1537,YEAR($B$1),$B$1,180)</f>
        <v>182000000</v>
      </c>
      <c r="W1537">
        <f>[1]!s_west_minnetprofit($A1537,YEAR($B$1),$B$1,180)</f>
        <v>143000000</v>
      </c>
      <c r="X1537">
        <f>[1]!s_west_netprofit($A1537,YEAR($B$1)+1,$B$1,180)</f>
        <v>219500000</v>
      </c>
      <c r="Y1537">
        <f>[1]!s_west_eps($A1537,YEAR($B$1)+1,$B$1,180)</f>
        <v>0.57289999723434404</v>
      </c>
      <c r="Z1537">
        <f>[1]!s_west_instnum_np($A1537,YEAR($B$1)+1,$B$1,180)</f>
        <v>2</v>
      </c>
      <c r="AA1537">
        <f>[1]!s_west_stdnetprofit($A1537,YEAR($B$1)+1,$B$1,180)</f>
        <v>12020815</v>
      </c>
      <c r="AB1537">
        <f>[1]!s_west_mediannetprofit($A1537,YEAR($B$1)+1,$B$1,180)</f>
        <v>219500000</v>
      </c>
      <c r="AC1537">
        <f>[1]!s_west_maxnetprofit($A1537,YEAR($B$1)+1,$B$1,180)</f>
        <v>228000000</v>
      </c>
      <c r="AD1537">
        <f>[1]!s_west_minnetprofit($A1537,YEAR($B$1)+1,$B$1,180)</f>
        <v>211000000</v>
      </c>
      <c r="AE1537">
        <f>[1]!s_west_avgroe($A1537,YEAR($B$1),$B$1,180)</f>
        <v>5.3000001907348597</v>
      </c>
      <c r="AF1537">
        <f>IFERROR([1]!s_info_indexweight($A1537,$B$1,"000016.SH"),"")</f>
        <v>0</v>
      </c>
      <c r="AG1537">
        <f>IFERROR([1]!s_info_indexweight($A1537,$B$1,"000300.SH"),"")</f>
        <v>0</v>
      </c>
      <c r="AH1537">
        <f>IFERROR([1]!s_info_indexweight($A1537,$B$1,"000905.SH"),"")</f>
        <v>0</v>
      </c>
      <c r="AI1537">
        <f>IFERROR([1]!s_info_indexweight($A1537,$B$1,"000852.SH"),"")</f>
        <v>0.19800000000000001</v>
      </c>
    </row>
    <row r="1538" spans="1:35">
      <c r="A1538" t="s">
        <v>1570</v>
      </c>
      <c r="B1538">
        <f>[1]!s_dq_close($A1538,$B$1,3)</f>
        <v>58.61</v>
      </c>
      <c r="C1538">
        <f>[1]!s_dq_volume($A1538,$B$1)</f>
        <v>48073922</v>
      </c>
      <c r="D1538">
        <f>[1]!s_dq_amount($A1538,$B$1)</f>
        <v>2688520938</v>
      </c>
      <c r="E1538">
        <f>[1]!s_dq_turn($A1538,$B$1)</f>
        <v>10.1087668617355</v>
      </c>
      <c r="F1538">
        <f>[1]!S_VAL_MV($A1538,$B$1)</f>
        <v>27872960242.91</v>
      </c>
      <c r="G1538">
        <f>[1]!s_val_ev($A1538,$B$1)</f>
        <v>27872960242.91</v>
      </c>
      <c r="H1538">
        <f>[1]!s_val_ev1($A1538,$B$1)</f>
        <v>30146199350.93</v>
      </c>
      <c r="I1538">
        <f>IFERROR([1]!s_mq_amount($A1538,$B$1),"")</f>
        <v>4755857997</v>
      </c>
      <c r="J1538">
        <f>[1]!s_val_pe_ttm($A1538,$B$1)</f>
        <v>110.272415161133</v>
      </c>
      <c r="K1538">
        <f>[1]!s_val_pb_lf($A1538,$B$1)</f>
        <v>4.5294222831726101</v>
      </c>
      <c r="L1538">
        <f>[1]!s_val_dividendyield2($A1538,$B$1)</f>
        <v>0.27158815705359302</v>
      </c>
      <c r="M1538">
        <f>[1]!s_val_evtoebitda($A1538,$B$1)</f>
        <v>43.054175815958502</v>
      </c>
      <c r="N1538">
        <f>[1]!s_risk_betar24($A1538,$B$1)</f>
        <v>0.92799997329711903</v>
      </c>
      <c r="O1538">
        <f>[1]!s_profitnotice_changeratio($A1538,$B$1)</f>
        <v>0</v>
      </c>
      <c r="P1538">
        <f>IFERROR([1]!i_pq_pctchange($A1538,TEXT(DATE(YEAR($B$1),1,1),"yyyy-mm-dd"),$B$1),"")</f>
        <v>65.939977349943405</v>
      </c>
      <c r="Q1538">
        <f>[1]!s_west_netprofit($A1538,YEAR($B$1),$B$1,180)</f>
        <v>555776667</v>
      </c>
      <c r="R1538">
        <f>[1]!s_west_eps($A1538,YEAR($B$1),$B$1,180)</f>
        <v>1.1683000326156601</v>
      </c>
      <c r="S1538">
        <f>[1]!s_west_instnum_np($A1538,YEAR($B$1),$B$1,180)</f>
        <v>9</v>
      </c>
      <c r="T1538">
        <f>[1]!s_west_stdnetprofit($A1538,YEAR($B$1),$B$1,180)</f>
        <v>50084342</v>
      </c>
      <c r="U1538">
        <f>[1]!s_west_mediannetprofit($A1538,YEAR($B$1),$B$1,180)</f>
        <v>536000000</v>
      </c>
      <c r="V1538">
        <f>[1]!s_west_maxnetprofit($A1538,YEAR($B$1),$B$1,180)</f>
        <v>618000000</v>
      </c>
      <c r="W1538">
        <f>[1]!s_west_minnetprofit($A1538,YEAR($B$1),$B$1,180)</f>
        <v>488810000</v>
      </c>
      <c r="X1538">
        <f>[1]!s_west_netprofit($A1538,YEAR($B$1)+1,$B$1,180)</f>
        <v>724840000</v>
      </c>
      <c r="Y1538">
        <f>[1]!s_west_eps($A1538,YEAR($B$1)+1,$B$1,180)</f>
        <v>1.5236999988555899</v>
      </c>
      <c r="Z1538">
        <f>[1]!s_west_instnum_np($A1538,YEAR($B$1)+1,$B$1,180)</f>
        <v>9</v>
      </c>
      <c r="AA1538">
        <f>[1]!s_west_stdnetprofit($A1538,YEAR($B$1)+1,$B$1,180)</f>
        <v>61915811</v>
      </c>
      <c r="AB1538">
        <f>[1]!s_west_mediannetprofit($A1538,YEAR($B$1)+1,$B$1,180)</f>
        <v>716000000</v>
      </c>
      <c r="AC1538">
        <f>[1]!s_west_maxnetprofit($A1538,YEAR($B$1)+1,$B$1,180)</f>
        <v>825000000</v>
      </c>
      <c r="AD1538">
        <f>[1]!s_west_minnetprofit($A1538,YEAR($B$1)+1,$B$1,180)</f>
        <v>654000000</v>
      </c>
      <c r="AE1538">
        <f>[1]!s_west_avgroe($A1538,YEAR($B$1),$B$1,180)</f>
        <v>8.6149997711181605</v>
      </c>
      <c r="AF1538">
        <f>IFERROR([1]!s_info_indexweight($A1538,$B$1,"000016.SH"),"")</f>
        <v>0</v>
      </c>
      <c r="AG1538">
        <f>IFERROR([1]!s_info_indexweight($A1538,$B$1,"000300.SH"),"")</f>
        <v>0</v>
      </c>
      <c r="AH1538">
        <f>IFERROR([1]!s_info_indexweight($A1538,$B$1,"000905.SH"),"")</f>
        <v>0</v>
      </c>
      <c r="AI1538">
        <f>IFERROR([1]!s_info_indexweight($A1538,$B$1,"000852.SH"),"")</f>
        <v>0.14899999999999999</v>
      </c>
    </row>
    <row r="1539" spans="1:35">
      <c r="A1539" t="s">
        <v>1571</v>
      </c>
      <c r="B1539">
        <f>[1]!s_dq_close($A1539,$B$1,3)</f>
        <v>61.78</v>
      </c>
      <c r="C1539">
        <f>[1]!s_dq_volume($A1539,$B$1)</f>
        <v>19313938</v>
      </c>
      <c r="D1539">
        <f>[1]!s_dq_amount($A1539,$B$1)</f>
        <v>1200856332</v>
      </c>
      <c r="E1539">
        <f>[1]!s_dq_turn($A1539,$B$1)</f>
        <v>3.5655735871666101</v>
      </c>
      <c r="F1539">
        <f>[1]!S_VAL_MV($A1539,$B$1)</f>
        <v>33464884694.419998</v>
      </c>
      <c r="G1539">
        <f>[1]!s_val_ev($A1539,$B$1)</f>
        <v>33464884694.419998</v>
      </c>
      <c r="H1539">
        <f>[1]!s_val_ev1($A1539,$B$1)</f>
        <v>33465115008.139999</v>
      </c>
      <c r="I1539">
        <f>IFERROR([1]!s_mq_amount($A1539,$B$1),"")</f>
        <v>3036377411</v>
      </c>
      <c r="J1539">
        <f>[1]!s_val_pe_ttm($A1539,$B$1)</f>
        <v>243.63873291015599</v>
      </c>
      <c r="K1539">
        <f>[1]!s_val_pb_lf($A1539,$B$1)</f>
        <v>5.7169208526611301</v>
      </c>
      <c r="L1539">
        <f>[1]!s_val_dividendyield2($A1539,$B$1)</f>
        <v>0.305942778063932</v>
      </c>
      <c r="M1539">
        <f>[1]!s_val_evtoebitda($A1539,$B$1)</f>
        <v>99.4839068269237</v>
      </c>
      <c r="N1539">
        <f>[1]!s_risk_betar24($A1539,$B$1)</f>
        <v>1.89199995994568</v>
      </c>
      <c r="O1539">
        <f>[1]!s_profitnotice_changeratio($A1539,$B$1)</f>
        <v>0</v>
      </c>
      <c r="P1539">
        <f>IFERROR([1]!i_pq_pctchange($A1539,TEXT(DATE(YEAR($B$1),1,1),"yyyy-mm-dd"),$B$1),"")</f>
        <v>68.890103881902704</v>
      </c>
      <c r="Q1539">
        <f>[1]!s_west_netprofit($A1539,YEAR($B$1),$B$1,180)</f>
        <v>367553333</v>
      </c>
      <c r="R1539">
        <f>[1]!s_west_eps($A1539,YEAR($B$1),$B$1,180)</f>
        <v>0.67839998006820701</v>
      </c>
      <c r="S1539">
        <f>[1]!s_west_instnum_np($A1539,YEAR($B$1),$B$1,180)</f>
        <v>3</v>
      </c>
      <c r="T1539">
        <f>[1]!s_west_stdnetprofit($A1539,YEAR($B$1),$B$1,180)</f>
        <v>69885753</v>
      </c>
      <c r="U1539">
        <f>[1]!s_west_mediannetprofit($A1539,YEAR($B$1),$B$1,180)</f>
        <v>403660000</v>
      </c>
      <c r="V1539">
        <f>[1]!s_west_maxnetprofit($A1539,YEAR($B$1),$B$1,180)</f>
        <v>412000000</v>
      </c>
      <c r="W1539">
        <f>[1]!s_west_minnetprofit($A1539,YEAR($B$1),$B$1,180)</f>
        <v>287000000</v>
      </c>
      <c r="X1539">
        <f>[1]!s_west_netprofit($A1539,YEAR($B$1)+1,$B$1,180)</f>
        <v>628323333</v>
      </c>
      <c r="Y1539">
        <f>[1]!s_west_eps($A1539,YEAR($B$1)+1,$B$1,180)</f>
        <v>1.15970003604889</v>
      </c>
      <c r="Z1539">
        <f>[1]!s_west_instnum_np($A1539,YEAR($B$1)+1,$B$1,180)</f>
        <v>3</v>
      </c>
      <c r="AA1539">
        <f>[1]!s_west_stdnetprofit($A1539,YEAR($B$1)+1,$B$1,180)</f>
        <v>189373820</v>
      </c>
      <c r="AB1539">
        <f>[1]!s_west_mediannetprofit($A1539,YEAR($B$1)+1,$B$1,180)</f>
        <v>716000000</v>
      </c>
      <c r="AC1539">
        <f>[1]!s_west_maxnetprofit($A1539,YEAR($B$1)+1,$B$1,180)</f>
        <v>757970000</v>
      </c>
      <c r="AD1539">
        <f>[1]!s_west_minnetprofit($A1539,YEAR($B$1)+1,$B$1,180)</f>
        <v>411000000</v>
      </c>
      <c r="AE1539">
        <f>[1]!s_west_avgroe($A1539,YEAR($B$1),$B$1,180)</f>
        <v>6.0700001716613796</v>
      </c>
      <c r="AF1539">
        <f>IFERROR([1]!s_info_indexweight($A1539,$B$1,"000016.SH"),"")</f>
        <v>0</v>
      </c>
      <c r="AG1539">
        <f>IFERROR([1]!s_info_indexweight($A1539,$B$1,"000300.SH"),"")</f>
        <v>0</v>
      </c>
      <c r="AH1539">
        <f>IFERROR([1]!s_info_indexweight($A1539,$B$1,"000905.SH"),"")</f>
        <v>0.17299999999999999</v>
      </c>
      <c r="AI1539">
        <f>IFERROR([1]!s_info_indexweight($A1539,$B$1,"000852.SH"),"")</f>
        <v>0</v>
      </c>
    </row>
    <row r="1540" spans="1:35">
      <c r="A1540" t="s">
        <v>1572</v>
      </c>
      <c r="B1540">
        <f>[1]!s_dq_close($A1540,$B$1,3)</f>
        <v>25.34</v>
      </c>
      <c r="C1540">
        <f>[1]!s_dq_volume($A1540,$B$1)</f>
        <v>28925477</v>
      </c>
      <c r="D1540">
        <f>[1]!s_dq_amount($A1540,$B$1)</f>
        <v>731186609</v>
      </c>
      <c r="E1540">
        <f>[1]!s_dq_turn($A1540,$B$1)</f>
        <v>7.5530488811945196</v>
      </c>
      <c r="F1540">
        <f>[1]!S_VAL_MV($A1540,$B$1)</f>
        <v>9704314095</v>
      </c>
      <c r="G1540">
        <f>[1]!s_val_ev($A1540,$B$1)</f>
        <v>9704314095</v>
      </c>
      <c r="H1540">
        <f>[1]!s_val_ev1($A1540,$B$1)</f>
        <v>15742306204.57</v>
      </c>
      <c r="I1540">
        <f>IFERROR([1]!s_mq_amount($A1540,$B$1),"")</f>
        <v>1183476348</v>
      </c>
      <c r="J1540">
        <f>[1]!s_val_pe_ttm($A1540,$B$1)</f>
        <v>-11.6641435623169</v>
      </c>
      <c r="K1540">
        <f>[1]!s_val_pb_lf($A1540,$B$1)</f>
        <v>2.7932906150817902</v>
      </c>
      <c r="L1540">
        <f>[1]!s_val_dividendyield2($A1540,$B$1)</f>
        <v>0.19592818549325799</v>
      </c>
      <c r="M1540">
        <f>[1]!s_val_evtoebitda($A1540,$B$1)</f>
        <v>-86.239445228383602</v>
      </c>
      <c r="N1540">
        <f>[1]!s_risk_betar24($A1540,$B$1)</f>
        <v>1.1641000509262101</v>
      </c>
      <c r="O1540">
        <f>[1]!s_profitnotice_changeratio($A1540,$B$1)</f>
        <v>0</v>
      </c>
      <c r="P1540">
        <f>IFERROR([1]!i_pq_pctchange($A1540,TEXT(DATE(YEAR($B$1),1,1),"yyyy-mm-dd"),$B$1),"")</f>
        <v>-19.427662957074698</v>
      </c>
      <c r="Q1540">
        <f>[1]!s_west_netprofit($A1540,YEAR($B$1),$B$1,180)</f>
        <v>257000000</v>
      </c>
      <c r="R1540">
        <f>[1]!s_west_eps($A1540,YEAR($B$1),$B$1,180)</f>
        <v>0.67110002040863004</v>
      </c>
      <c r="S1540">
        <f>[1]!s_west_instnum_np($A1540,YEAR($B$1),$B$1,180)</f>
        <v>1</v>
      </c>
      <c r="T1540">
        <f>[1]!s_west_stdnetprofit($A1540,YEAR($B$1),$B$1,180)</f>
        <v>0</v>
      </c>
      <c r="U1540">
        <f>[1]!s_west_mediannetprofit($A1540,YEAR($B$1),$B$1,180)</f>
        <v>257000000</v>
      </c>
      <c r="V1540">
        <f>[1]!s_west_maxnetprofit($A1540,YEAR($B$1),$B$1,180)</f>
        <v>257000000</v>
      </c>
      <c r="W1540">
        <f>[1]!s_west_minnetprofit($A1540,YEAR($B$1),$B$1,180)</f>
        <v>257000000</v>
      </c>
      <c r="X1540">
        <f>[1]!s_west_netprofit($A1540,YEAR($B$1)+1,$B$1,180)</f>
        <v>356000000</v>
      </c>
      <c r="Y1540">
        <f>[1]!s_west_eps($A1540,YEAR($B$1)+1,$B$1,180)</f>
        <v>0.92960000038146995</v>
      </c>
      <c r="Z1540">
        <f>[1]!s_west_instnum_np($A1540,YEAR($B$1)+1,$B$1,180)</f>
        <v>1</v>
      </c>
      <c r="AA1540">
        <f>[1]!s_west_stdnetprofit($A1540,YEAR($B$1)+1,$B$1,180)</f>
        <v>0</v>
      </c>
      <c r="AB1540">
        <f>[1]!s_west_mediannetprofit($A1540,YEAR($B$1)+1,$B$1,180)</f>
        <v>356000000</v>
      </c>
      <c r="AC1540">
        <f>[1]!s_west_maxnetprofit($A1540,YEAR($B$1)+1,$B$1,180)</f>
        <v>356000000</v>
      </c>
      <c r="AD1540">
        <f>[1]!s_west_minnetprofit($A1540,YEAR($B$1)+1,$B$1,180)</f>
        <v>356000000</v>
      </c>
      <c r="AE1540">
        <f>[1]!s_west_avgroe($A1540,YEAR($B$1),$B$1,180)</f>
        <v>5.4000000953674299</v>
      </c>
      <c r="AF1540">
        <f>IFERROR([1]!s_info_indexweight($A1540,$B$1,"000016.SH"),"")</f>
        <v>0</v>
      </c>
      <c r="AG1540">
        <f>IFERROR([1]!s_info_indexweight($A1540,$B$1,"000300.SH"),"")</f>
        <v>0</v>
      </c>
      <c r="AH1540">
        <f>IFERROR([1]!s_info_indexweight($A1540,$B$1,"000905.SH"),"")</f>
        <v>0</v>
      </c>
      <c r="AI1540">
        <f>IFERROR([1]!s_info_indexweight($A1540,$B$1,"000852.SH"),"")</f>
        <v>8.2000000000000003E-2</v>
      </c>
    </row>
    <row r="1541" spans="1:35">
      <c r="A1541" t="s">
        <v>1573</v>
      </c>
      <c r="B1541">
        <f>[1]!s_dq_close($A1541,$B$1,3)</f>
        <v>16.98</v>
      </c>
      <c r="C1541">
        <f>[1]!s_dq_volume($A1541,$B$1)</f>
        <v>28644965</v>
      </c>
      <c r="D1541">
        <f>[1]!s_dq_amount($A1541,$B$1)</f>
        <v>481714594</v>
      </c>
      <c r="E1541">
        <f>[1]!s_dq_turn($A1541,$B$1)</f>
        <v>3.21320695743333</v>
      </c>
      <c r="F1541">
        <f>[1]!S_VAL_MV($A1541,$B$1)</f>
        <v>15137260442.4</v>
      </c>
      <c r="G1541">
        <f>[1]!s_val_ev($A1541,$B$1)</f>
        <v>15137260442.4</v>
      </c>
      <c r="H1541">
        <f>[1]!s_val_ev1($A1541,$B$1)</f>
        <v>22399088466.23</v>
      </c>
      <c r="I1541">
        <f>IFERROR([1]!s_mq_amount($A1541,$B$1),"")</f>
        <v>1008344190</v>
      </c>
      <c r="J1541">
        <f>[1]!s_val_pe_ttm($A1541,$B$1)</f>
        <v>33.396297454833999</v>
      </c>
      <c r="K1541">
        <f>[1]!s_val_pb_lf($A1541,$B$1)</f>
        <v>2.1072757244110099</v>
      </c>
      <c r="L1541">
        <f>[1]!s_val_dividendyield2($A1541,$B$1)</f>
        <v>0.88339222614840995</v>
      </c>
      <c r="M1541">
        <f>[1]!s_val_evtoebitda($A1541,$B$1)</f>
        <v>12.5176331542767</v>
      </c>
      <c r="N1541">
        <f>[1]!s_risk_betar24($A1541,$B$1)</f>
        <v>0.42089998722076399</v>
      </c>
      <c r="O1541">
        <f>[1]!s_profitnotice_changeratio($A1541,$B$1)</f>
        <v>0</v>
      </c>
      <c r="P1541">
        <f>IFERROR([1]!i_pq_pctchange($A1541,TEXT(DATE(YEAR($B$1),1,1),"yyyy-mm-dd"),$B$1),"")</f>
        <v>43.1703204047217</v>
      </c>
      <c r="Q1541">
        <f>[1]!s_west_netprofit($A1541,YEAR($B$1),$B$1,180)</f>
        <v>0</v>
      </c>
      <c r="R1541">
        <f>[1]!s_west_eps($A1541,YEAR($B$1),$B$1,180)</f>
        <v>0</v>
      </c>
      <c r="S1541">
        <f>[1]!s_west_instnum_np($A1541,YEAR($B$1),$B$1,180)</f>
        <v>0</v>
      </c>
      <c r="T1541">
        <f>[1]!s_west_stdnetprofit($A1541,YEAR($B$1),$B$1,180)</f>
        <v>0</v>
      </c>
      <c r="U1541">
        <f>[1]!s_west_mediannetprofit($A1541,YEAR($B$1),$B$1,180)</f>
        <v>0</v>
      </c>
      <c r="V1541">
        <f>[1]!s_west_maxnetprofit($A1541,YEAR($B$1),$B$1,180)</f>
        <v>0</v>
      </c>
      <c r="W1541">
        <f>[1]!s_west_minnetprofit($A1541,YEAR($B$1),$B$1,180)</f>
        <v>0</v>
      </c>
      <c r="X1541">
        <f>[1]!s_west_netprofit($A1541,YEAR($B$1)+1,$B$1,180)</f>
        <v>0</v>
      </c>
      <c r="Y1541">
        <f>[1]!s_west_eps($A1541,YEAR($B$1)+1,$B$1,180)</f>
        <v>0</v>
      </c>
      <c r="Z1541">
        <f>[1]!s_west_instnum_np($A1541,YEAR($B$1)+1,$B$1,180)</f>
        <v>0</v>
      </c>
      <c r="AA1541">
        <f>[1]!s_west_stdnetprofit($A1541,YEAR($B$1)+1,$B$1,180)</f>
        <v>0</v>
      </c>
      <c r="AB1541">
        <f>[1]!s_west_mediannetprofit($A1541,YEAR($B$1)+1,$B$1,180)</f>
        <v>0</v>
      </c>
      <c r="AC1541">
        <f>[1]!s_west_maxnetprofit($A1541,YEAR($B$1)+1,$B$1,180)</f>
        <v>0</v>
      </c>
      <c r="AD1541">
        <f>[1]!s_west_minnetprofit($A1541,YEAR($B$1)+1,$B$1,180)</f>
        <v>0</v>
      </c>
      <c r="AE1541">
        <f>[1]!s_west_avgroe($A1541,YEAR($B$1),$B$1,180)</f>
        <v>0</v>
      </c>
      <c r="AF1541">
        <f>IFERROR([1]!s_info_indexweight($A1541,$B$1,"000016.SH"),"")</f>
        <v>0</v>
      </c>
      <c r="AG1541">
        <f>IFERROR([1]!s_info_indexweight($A1541,$B$1,"000300.SH"),"")</f>
        <v>0</v>
      </c>
      <c r="AH1541">
        <f>IFERROR([1]!s_info_indexweight($A1541,$B$1,"000905.SH"),"")</f>
        <v>0</v>
      </c>
      <c r="AI1541">
        <f>IFERROR([1]!s_info_indexweight($A1541,$B$1,"000852.SH"),"")</f>
        <v>3.4000000000000002E-2</v>
      </c>
    </row>
    <row r="1542" spans="1:35">
      <c r="A1542" t="s">
        <v>1574</v>
      </c>
      <c r="B1542">
        <f>[1]!s_dq_close($A1542,$B$1,3)</f>
        <v>32.03</v>
      </c>
      <c r="C1542">
        <f>[1]!s_dq_volume($A1542,$B$1)</f>
        <v>12325454</v>
      </c>
      <c r="D1542">
        <f>[1]!s_dq_amount($A1542,$B$1)</f>
        <v>393040732</v>
      </c>
      <c r="E1542">
        <f>[1]!s_dq_turn($A1542,$B$1)</f>
        <v>2.2995679023862401</v>
      </c>
      <c r="F1542">
        <f>[1]!S_VAL_MV($A1542,$B$1)</f>
        <v>17167759700</v>
      </c>
      <c r="G1542">
        <f>[1]!s_val_ev($A1542,$B$1)</f>
        <v>17167759700</v>
      </c>
      <c r="H1542">
        <f>[1]!s_val_ev1($A1542,$B$1)</f>
        <v>19108887115.119999</v>
      </c>
      <c r="I1542">
        <f>IFERROR([1]!s_mq_amount($A1542,$B$1),"")</f>
        <v>798532037</v>
      </c>
      <c r="J1542">
        <f>[1]!s_val_pe_ttm($A1542,$B$1)</f>
        <v>76.775962829589801</v>
      </c>
      <c r="K1542">
        <f>[1]!s_val_pb_lf($A1542,$B$1)</f>
        <v>4.9338331222534197</v>
      </c>
      <c r="L1542">
        <f>[1]!s_val_dividendyield2($A1542,$B$1)</f>
        <v>0.40586949734623801</v>
      </c>
      <c r="M1542">
        <f>[1]!s_val_evtoebitda($A1542,$B$1)</f>
        <v>39.900375849173102</v>
      </c>
      <c r="N1542">
        <f>[1]!s_risk_betar24($A1542,$B$1)</f>
        <v>1.4395999908447299</v>
      </c>
      <c r="O1542">
        <f>[1]!s_profitnotice_changeratio($A1542,$B$1)</f>
        <v>0</v>
      </c>
      <c r="P1542">
        <f>IFERROR([1]!i_pq_pctchange($A1542,TEXT(DATE(YEAR($B$1),1,1),"yyyy-mm-dd"),$B$1),"")</f>
        <v>-17.176261255969401</v>
      </c>
      <c r="Q1542">
        <f>[1]!s_west_netprofit($A1542,YEAR($B$1),$B$1,180)</f>
        <v>370000000</v>
      </c>
      <c r="R1542">
        <f>[1]!s_west_eps($A1542,YEAR($B$1),$B$1,180)</f>
        <v>0.69029998779296897</v>
      </c>
      <c r="S1542">
        <f>[1]!s_west_instnum_np($A1542,YEAR($B$1),$B$1,180)</f>
        <v>1</v>
      </c>
      <c r="T1542">
        <f>[1]!s_west_stdnetprofit($A1542,YEAR($B$1),$B$1,180)</f>
        <v>0</v>
      </c>
      <c r="U1542">
        <f>[1]!s_west_mediannetprofit($A1542,YEAR($B$1),$B$1,180)</f>
        <v>370000000</v>
      </c>
      <c r="V1542">
        <f>[1]!s_west_maxnetprofit($A1542,YEAR($B$1),$B$1,180)</f>
        <v>370000000</v>
      </c>
      <c r="W1542">
        <f>[1]!s_west_minnetprofit($A1542,YEAR($B$1),$B$1,180)</f>
        <v>370000000</v>
      </c>
      <c r="X1542">
        <f>[1]!s_west_netprofit($A1542,YEAR($B$1)+1,$B$1,180)</f>
        <v>475000000</v>
      </c>
      <c r="Y1542">
        <f>[1]!s_west_eps($A1542,YEAR($B$1)+1,$B$1,180)</f>
        <v>0.88620001077652</v>
      </c>
      <c r="Z1542">
        <f>[1]!s_west_instnum_np($A1542,YEAR($B$1)+1,$B$1,180)</f>
        <v>1</v>
      </c>
      <c r="AA1542">
        <f>[1]!s_west_stdnetprofit($A1542,YEAR($B$1)+1,$B$1,180)</f>
        <v>0</v>
      </c>
      <c r="AB1542">
        <f>[1]!s_west_mediannetprofit($A1542,YEAR($B$1)+1,$B$1,180)</f>
        <v>475000000</v>
      </c>
      <c r="AC1542">
        <f>[1]!s_west_maxnetprofit($A1542,YEAR($B$1)+1,$B$1,180)</f>
        <v>475000000</v>
      </c>
      <c r="AD1542">
        <f>[1]!s_west_minnetprofit($A1542,YEAR($B$1)+1,$B$1,180)</f>
        <v>475000000</v>
      </c>
      <c r="AE1542">
        <f>[1]!s_west_avgroe($A1542,YEAR($B$1),$B$1,180)</f>
        <v>9.9600000381469709</v>
      </c>
      <c r="AF1542">
        <f>IFERROR([1]!s_info_indexweight($A1542,$B$1,"000016.SH"),"")</f>
        <v>0</v>
      </c>
      <c r="AG1542">
        <f>IFERROR([1]!s_info_indexweight($A1542,$B$1,"000300.SH"),"")</f>
        <v>0</v>
      </c>
      <c r="AH1542">
        <f>IFERROR([1]!s_info_indexweight($A1542,$B$1,"000905.SH"),"")</f>
        <v>0</v>
      </c>
      <c r="AI1542">
        <f>IFERROR([1]!s_info_indexweight($A1542,$B$1,"000852.SH"),"")</f>
        <v>5.6000000000000001E-2</v>
      </c>
    </row>
    <row r="1543" spans="1:35">
      <c r="A1543" t="s">
        <v>1575</v>
      </c>
      <c r="B1543">
        <f>[1]!s_dq_close($A1543,$B$1,3)</f>
        <v>57.18</v>
      </c>
      <c r="C1543">
        <f>[1]!s_dq_volume($A1543,$B$1)</f>
        <v>4851348</v>
      </c>
      <c r="D1543">
        <f>[1]!s_dq_amount($A1543,$B$1)</f>
        <v>276353020</v>
      </c>
      <c r="E1543">
        <f>[1]!s_dq_turn($A1543,$B$1)</f>
        <v>0.63989903494794198</v>
      </c>
      <c r="F1543">
        <f>[1]!S_VAL_MV($A1543,$B$1)</f>
        <v>44330676164.82</v>
      </c>
      <c r="G1543">
        <f>[1]!s_val_ev($A1543,$B$1)</f>
        <v>44330676164.82</v>
      </c>
      <c r="H1543">
        <f>[1]!s_val_ev1($A1543,$B$1)</f>
        <v>46061896354.349998</v>
      </c>
      <c r="I1543">
        <f>IFERROR([1]!s_mq_amount($A1543,$B$1),"")</f>
        <v>555246645</v>
      </c>
      <c r="J1543">
        <f>[1]!s_val_pe_ttm($A1543,$B$1)</f>
        <v>26.334083557128899</v>
      </c>
      <c r="K1543">
        <f>[1]!s_val_pb_lf($A1543,$B$1)</f>
        <v>8.8638763427734393</v>
      </c>
      <c r="L1543">
        <f>[1]!s_val_dividendyield2($A1543,$B$1)</f>
        <v>2.9911096376469701</v>
      </c>
      <c r="M1543">
        <f>[1]!s_val_evtoebitda($A1543,$B$1)</f>
        <v>20.819165722333398</v>
      </c>
      <c r="N1543">
        <f>[1]!s_risk_betar24($A1543,$B$1)</f>
        <v>0.92970001697540305</v>
      </c>
      <c r="O1543">
        <f>[1]!s_profitnotice_changeratio($A1543,$B$1)</f>
        <v>0</v>
      </c>
      <c r="P1543">
        <f>IFERROR([1]!i_pq_pctchange($A1543,TEXT(DATE(YEAR($B$1),1,1),"yyyy-mm-dd"),$B$1),"")</f>
        <v>10.0250144314028</v>
      </c>
      <c r="Q1543">
        <f>[1]!s_west_netprofit($A1543,YEAR($B$1),$B$1,180)</f>
        <v>2007222222</v>
      </c>
      <c r="R1543">
        <f>[1]!s_west_eps($A1543,YEAR($B$1),$B$1,180)</f>
        <v>2.58899998664856</v>
      </c>
      <c r="S1543">
        <f>[1]!s_west_instnum_np($A1543,YEAR($B$1),$B$1,180)</f>
        <v>9</v>
      </c>
      <c r="T1543">
        <f>[1]!s_west_stdnetprofit($A1543,YEAR($B$1),$B$1,180)</f>
        <v>46700583</v>
      </c>
      <c r="U1543">
        <f>[1]!s_west_mediannetprofit($A1543,YEAR($B$1),$B$1,180)</f>
        <v>2019000000</v>
      </c>
      <c r="V1543">
        <f>[1]!s_west_maxnetprofit($A1543,YEAR($B$1),$B$1,180)</f>
        <v>2097000000</v>
      </c>
      <c r="W1543">
        <f>[1]!s_west_minnetprofit($A1543,YEAR($B$1),$B$1,180)</f>
        <v>1944000000</v>
      </c>
      <c r="X1543">
        <f>[1]!s_west_netprofit($A1543,YEAR($B$1)+1,$B$1,180)</f>
        <v>2443000000</v>
      </c>
      <c r="Y1543">
        <f>[1]!s_west_eps($A1543,YEAR($B$1)+1,$B$1,180)</f>
        <v>3.1510999202728298</v>
      </c>
      <c r="Z1543">
        <f>[1]!s_west_instnum_np($A1543,YEAR($B$1)+1,$B$1,180)</f>
        <v>9</v>
      </c>
      <c r="AA1543">
        <f>[1]!s_west_stdnetprofit($A1543,YEAR($B$1)+1,$B$1,180)</f>
        <v>96781971</v>
      </c>
      <c r="AB1543">
        <f>[1]!s_west_mediannetprofit($A1543,YEAR($B$1)+1,$B$1,180)</f>
        <v>2446000000</v>
      </c>
      <c r="AC1543">
        <f>[1]!s_west_maxnetprofit($A1543,YEAR($B$1)+1,$B$1,180)</f>
        <v>2588000000</v>
      </c>
      <c r="AD1543">
        <f>[1]!s_west_minnetprofit($A1543,YEAR($B$1)+1,$B$1,180)</f>
        <v>2310000000</v>
      </c>
      <c r="AE1543">
        <f>[1]!s_west_avgroe($A1543,YEAR($B$1),$B$1,180)</f>
        <v>35.924301147460902</v>
      </c>
      <c r="AF1543">
        <f>IFERROR([1]!s_info_indexweight($A1543,$B$1,"000016.SH"),"")</f>
        <v>0</v>
      </c>
      <c r="AG1543">
        <f>IFERROR([1]!s_info_indexweight($A1543,$B$1,"000300.SH"),"")</f>
        <v>0</v>
      </c>
      <c r="AH1543">
        <f>IFERROR([1]!s_info_indexweight($A1543,$B$1,"000905.SH"),"")</f>
        <v>0.16900000000000001</v>
      </c>
      <c r="AI1543">
        <f>IFERROR([1]!s_info_indexweight($A1543,$B$1,"000852.SH"),"")</f>
        <v>0</v>
      </c>
    </row>
    <row r="1544" spans="1:35">
      <c r="A1544" t="s">
        <v>1576</v>
      </c>
      <c r="B1544">
        <f>[1]!s_dq_close($A1544,$B$1,3)</f>
        <v>8.15</v>
      </c>
      <c r="C1544">
        <f>[1]!s_dq_volume($A1544,$B$1)</f>
        <v>7159115</v>
      </c>
      <c r="D1544">
        <f>[1]!s_dq_amount($A1544,$B$1)</f>
        <v>58777944</v>
      </c>
      <c r="E1544">
        <f>[1]!s_dq_turn($A1544,$B$1)</f>
        <v>0.44311023305020403</v>
      </c>
      <c r="F1544">
        <f>[1]!S_VAL_MV($A1544,$B$1)</f>
        <v>13167555813</v>
      </c>
      <c r="G1544">
        <f>[1]!s_val_ev($A1544,$B$1)</f>
        <v>13167555813</v>
      </c>
      <c r="H1544">
        <f>[1]!s_val_ev1($A1544,$B$1)</f>
        <v>15839574003.639999</v>
      </c>
      <c r="I1544">
        <f>IFERROR([1]!s_mq_amount($A1544,$B$1),"")</f>
        <v>135452149</v>
      </c>
      <c r="J1544">
        <f>[1]!s_val_pe_ttm($A1544,$B$1)</f>
        <v>22.4765930175781</v>
      </c>
      <c r="K1544">
        <f>[1]!s_val_pb_lf($A1544,$B$1)</f>
        <v>1.89663481712341</v>
      </c>
      <c r="L1544">
        <f>[1]!s_val_dividendyield2($A1544,$B$1)</f>
        <v>1.2269816752209399</v>
      </c>
      <c r="M1544">
        <f>[1]!s_val_evtoebitda($A1544,$B$1)</f>
        <v>13.858752959818601</v>
      </c>
      <c r="N1544">
        <f>[1]!s_risk_betar24($A1544,$B$1)</f>
        <v>1.17499995231628</v>
      </c>
      <c r="O1544">
        <f>[1]!s_profitnotice_changeratio($A1544,$B$1)</f>
        <v>0</v>
      </c>
      <c r="P1544">
        <f>IFERROR([1]!i_pq_pctchange($A1544,TEXT(DATE(YEAR($B$1),1,1),"yyyy-mm-dd"),$B$1),"")</f>
        <v>-9.7452934662236803</v>
      </c>
      <c r="Q1544">
        <f>[1]!s_west_netprofit($A1544,YEAR($B$1),$B$1,180)</f>
        <v>717968000</v>
      </c>
      <c r="R1544">
        <f>[1]!s_west_eps($A1544,YEAR($B$1),$B$1,180)</f>
        <v>0.4442999958992</v>
      </c>
      <c r="S1544">
        <f>[1]!s_west_instnum_np($A1544,YEAR($B$1),$B$1,180)</f>
        <v>5</v>
      </c>
      <c r="T1544">
        <f>[1]!s_west_stdnetprofit($A1544,YEAR($B$1),$B$1,180)</f>
        <v>95267230</v>
      </c>
      <c r="U1544">
        <f>[1]!s_west_mediannetprofit($A1544,YEAR($B$1),$B$1,180)</f>
        <v>700000000</v>
      </c>
      <c r="V1544">
        <f>[1]!s_west_maxnetprofit($A1544,YEAR($B$1),$B$1,180)</f>
        <v>870000000</v>
      </c>
      <c r="W1544">
        <f>[1]!s_west_minnetprofit($A1544,YEAR($B$1),$B$1,180)</f>
        <v>619840000</v>
      </c>
      <c r="X1544">
        <f>[1]!s_west_netprofit($A1544,YEAR($B$1)+1,$B$1,180)</f>
        <v>884502000</v>
      </c>
      <c r="Y1544">
        <f>[1]!s_west_eps($A1544,YEAR($B$1)+1,$B$1,180)</f>
        <v>0.54739999771118197</v>
      </c>
      <c r="Z1544">
        <f>[1]!s_west_instnum_np($A1544,YEAR($B$1)+1,$B$1,180)</f>
        <v>5</v>
      </c>
      <c r="AA1544">
        <f>[1]!s_west_stdnetprofit($A1544,YEAR($B$1)+1,$B$1,180)</f>
        <v>106315403</v>
      </c>
      <c r="AB1544">
        <f>[1]!s_west_mediannetprofit($A1544,YEAR($B$1)+1,$B$1,180)</f>
        <v>849000000</v>
      </c>
      <c r="AC1544">
        <f>[1]!s_west_maxnetprofit($A1544,YEAR($B$1)+1,$B$1,180)</f>
        <v>1058000000</v>
      </c>
      <c r="AD1544">
        <f>[1]!s_west_minnetprofit($A1544,YEAR($B$1)+1,$B$1,180)</f>
        <v>777510000</v>
      </c>
      <c r="AE1544">
        <f>[1]!s_west_avgroe($A1544,YEAR($B$1),$B$1,180)</f>
        <v>9.6840000152587908</v>
      </c>
      <c r="AF1544">
        <f>IFERROR([1]!s_info_indexweight($A1544,$B$1,"000016.SH"),"")</f>
        <v>0</v>
      </c>
      <c r="AG1544">
        <f>IFERROR([1]!s_info_indexweight($A1544,$B$1,"000300.SH"),"")</f>
        <v>0</v>
      </c>
      <c r="AH1544">
        <f>IFERROR([1]!s_info_indexweight($A1544,$B$1,"000905.SH"),"")</f>
        <v>3.6999999999999998E-2</v>
      </c>
      <c r="AI1544">
        <f>IFERROR([1]!s_info_indexweight($A1544,$B$1,"000852.SH"),"")</f>
        <v>0</v>
      </c>
    </row>
    <row r="1545" spans="1:35">
      <c r="A1545" t="s">
        <v>1577</v>
      </c>
      <c r="B1545">
        <f>[1]!s_dq_close($A1545,$B$1,3)</f>
        <v>56.28</v>
      </c>
      <c r="C1545">
        <f>[1]!s_dq_volume($A1545,$B$1)</f>
        <v>4082217</v>
      </c>
      <c r="D1545">
        <f>[1]!s_dq_amount($A1545,$B$1)</f>
        <v>232114443</v>
      </c>
      <c r="E1545">
        <f>[1]!s_dq_turn($A1545,$B$1)</f>
        <v>2.58159643457607</v>
      </c>
      <c r="F1545">
        <f>[1]!S_VAL_MV($A1545,$B$1)</f>
        <v>8899422453.6000004</v>
      </c>
      <c r="G1545">
        <f>[1]!s_val_ev($A1545,$B$1)</f>
        <v>8899422453.6000004</v>
      </c>
      <c r="H1545">
        <f>[1]!s_val_ev1($A1545,$B$1)</f>
        <v>15108004822.809999</v>
      </c>
      <c r="I1545">
        <f>IFERROR([1]!s_mq_amount($A1545,$B$1),"")</f>
        <v>631386492</v>
      </c>
      <c r="J1545">
        <f>[1]!s_val_pe_ttm($A1545,$B$1)</f>
        <v>13.933158874511699</v>
      </c>
      <c r="K1545">
        <f>[1]!s_val_pb_lf($A1545,$B$1)</f>
        <v>1.8709692955017101</v>
      </c>
      <c r="L1545">
        <f>[1]!s_val_dividendyield2($A1545,$B$1)</f>
        <v>1.77683013503909</v>
      </c>
      <c r="M1545">
        <f>[1]!s_val_evtoebitda($A1545,$B$1)</f>
        <v>9.2258789892820907</v>
      </c>
      <c r="N1545">
        <f>[1]!s_risk_betar24($A1545,$B$1)</f>
        <v>2.2551000118255602</v>
      </c>
      <c r="O1545">
        <f>[1]!s_profitnotice_changeratio($A1545,$B$1)</f>
        <v>0</v>
      </c>
      <c r="P1545">
        <f>IFERROR([1]!i_pq_pctchange($A1545,TEXT(DATE(YEAR($B$1),1,1),"yyyy-mm-dd"),$B$1),"")</f>
        <v>2.8170559847113399</v>
      </c>
      <c r="Q1545">
        <f>[1]!s_west_netprofit($A1545,YEAR($B$1),$B$1,180)</f>
        <v>750402727</v>
      </c>
      <c r="R1545">
        <f>[1]!s_west_eps($A1545,YEAR($B$1),$B$1,180)</f>
        <v>4.7456002235412598</v>
      </c>
      <c r="S1545">
        <f>[1]!s_west_instnum_np($A1545,YEAR($B$1),$B$1,180)</f>
        <v>11</v>
      </c>
      <c r="T1545">
        <f>[1]!s_west_stdnetprofit($A1545,YEAR($B$1),$B$1,180)</f>
        <v>38130597</v>
      </c>
      <c r="U1545">
        <f>[1]!s_west_mediannetprofit($A1545,YEAR($B$1),$B$1,180)</f>
        <v>733000000</v>
      </c>
      <c r="V1545">
        <f>[1]!s_west_maxnetprofit($A1545,YEAR($B$1),$B$1,180)</f>
        <v>818000000</v>
      </c>
      <c r="W1545">
        <f>[1]!s_west_minnetprofit($A1545,YEAR($B$1),$B$1,180)</f>
        <v>711000000</v>
      </c>
      <c r="X1545">
        <f>[1]!s_west_netprofit($A1545,YEAR($B$1)+1,$B$1,180)</f>
        <v>900840000</v>
      </c>
      <c r="Y1545">
        <f>[1]!s_west_eps($A1545,YEAR($B$1)+1,$B$1,180)</f>
        <v>5.69689989089966</v>
      </c>
      <c r="Z1545">
        <f>[1]!s_west_instnum_np($A1545,YEAR($B$1)+1,$B$1,180)</f>
        <v>11</v>
      </c>
      <c r="AA1545">
        <f>[1]!s_west_stdnetprofit($A1545,YEAR($B$1)+1,$B$1,180)</f>
        <v>84759232</v>
      </c>
      <c r="AB1545">
        <f>[1]!s_west_mediannetprofit($A1545,YEAR($B$1)+1,$B$1,180)</f>
        <v>860030000</v>
      </c>
      <c r="AC1545">
        <f>[1]!s_west_maxnetprofit($A1545,YEAR($B$1)+1,$B$1,180)</f>
        <v>1045000000</v>
      </c>
      <c r="AD1545">
        <f>[1]!s_west_minnetprofit($A1545,YEAR($B$1)+1,$B$1,180)</f>
        <v>810000000</v>
      </c>
      <c r="AE1545">
        <f>[1]!s_west_avgroe($A1545,YEAR($B$1),$B$1,180)</f>
        <v>14.3036003112793</v>
      </c>
      <c r="AF1545">
        <f>IFERROR([1]!s_info_indexweight($A1545,$B$1,"000016.SH"),"")</f>
        <v>0</v>
      </c>
      <c r="AG1545">
        <f>IFERROR([1]!s_info_indexweight($A1545,$B$1,"000300.SH"),"")</f>
        <v>0</v>
      </c>
      <c r="AH1545">
        <f>IFERROR([1]!s_info_indexweight($A1545,$B$1,"000905.SH"),"")</f>
        <v>0</v>
      </c>
      <c r="AI1545">
        <f>IFERROR([1]!s_info_indexweight($A1545,$B$1,"000852.SH"),"")</f>
        <v>5.7000000000000002E-2</v>
      </c>
    </row>
    <row r="1546" spans="1:35">
      <c r="A1546" t="s">
        <v>1578</v>
      </c>
      <c r="B1546">
        <f>[1]!s_dq_close($A1546,$B$1,3)</f>
        <v>62.51</v>
      </c>
      <c r="C1546">
        <f>[1]!s_dq_volume($A1546,$B$1)</f>
        <v>13043679</v>
      </c>
      <c r="D1546">
        <f>[1]!s_dq_amount($A1546,$B$1)</f>
        <v>818191087</v>
      </c>
      <c r="E1546">
        <f>[1]!s_dq_turn($A1546,$B$1)</f>
        <v>3.1139231168645098</v>
      </c>
      <c r="F1546">
        <f>[1]!S_VAL_MV($A1546,$B$1)</f>
        <v>26184345075</v>
      </c>
      <c r="G1546">
        <f>[1]!s_val_ev($A1546,$B$1)</f>
        <v>26184345075</v>
      </c>
      <c r="H1546">
        <f>[1]!s_val_ev1($A1546,$B$1)</f>
        <v>26825419336.91</v>
      </c>
      <c r="I1546">
        <f>IFERROR([1]!s_mq_amount($A1546,$B$1),"")</f>
        <v>1406976128</v>
      </c>
      <c r="J1546">
        <f>[1]!s_val_pe_ttm($A1546,$B$1)</f>
        <v>386.45150756835898</v>
      </c>
      <c r="K1546">
        <f>[1]!s_val_pb_lf($A1546,$B$1)</f>
        <v>8.8057594299316406</v>
      </c>
      <c r="L1546">
        <f>[1]!s_val_dividendyield2($A1546,$B$1)</f>
        <v>3.8393856982882703E-2</v>
      </c>
      <c r="M1546">
        <f>[1]!s_val_evtoebitda($A1546,$B$1)</f>
        <v>147.313724284073</v>
      </c>
      <c r="N1546">
        <f>[1]!s_risk_betar24($A1546,$B$1)</f>
        <v>1.74100005626678</v>
      </c>
      <c r="O1546">
        <f>[1]!s_profitnotice_changeratio($A1546,$B$1)</f>
        <v>0</v>
      </c>
      <c r="P1546">
        <f>IFERROR([1]!i_pq_pctchange($A1546,TEXT(DATE(YEAR($B$1),1,1),"yyyy-mm-dd"),$B$1),"")</f>
        <v>-13.600552868002801</v>
      </c>
      <c r="Q1546">
        <f>[1]!s_west_netprofit($A1546,YEAR($B$1),$B$1,180)</f>
        <v>142733333</v>
      </c>
      <c r="R1546">
        <f>[1]!s_west_eps($A1546,YEAR($B$1),$B$1,180)</f>
        <v>0.34070000052452099</v>
      </c>
      <c r="S1546">
        <f>[1]!s_west_instnum_np($A1546,YEAR($B$1),$B$1,180)</f>
        <v>3</v>
      </c>
      <c r="T1546">
        <f>[1]!s_west_stdnetprofit($A1546,YEAR($B$1),$B$1,180)</f>
        <v>48542902</v>
      </c>
      <c r="U1546">
        <f>[1]!s_west_mediannetprofit($A1546,YEAR($B$1),$B$1,180)</f>
        <v>122000000</v>
      </c>
      <c r="V1546">
        <f>[1]!s_west_maxnetprofit($A1546,YEAR($B$1),$B$1,180)</f>
        <v>198200000</v>
      </c>
      <c r="W1546">
        <f>[1]!s_west_minnetprofit($A1546,YEAR($B$1),$B$1,180)</f>
        <v>108000000</v>
      </c>
      <c r="X1546">
        <f>[1]!s_west_netprofit($A1546,YEAR($B$1)+1,$B$1,180)</f>
        <v>197766667</v>
      </c>
      <c r="Y1546">
        <f>[1]!s_west_eps($A1546,YEAR($B$1)+1,$B$1,180)</f>
        <v>0.472099989652634</v>
      </c>
      <c r="Z1546">
        <f>[1]!s_west_instnum_np($A1546,YEAR($B$1)+1,$B$1,180)</f>
        <v>3</v>
      </c>
      <c r="AA1546">
        <f>[1]!s_west_stdnetprofit($A1546,YEAR($B$1)+1,$B$1,180)</f>
        <v>81008415</v>
      </c>
      <c r="AB1546">
        <f>[1]!s_west_mediannetprofit($A1546,YEAR($B$1)+1,$B$1,180)</f>
        <v>152000000</v>
      </c>
      <c r="AC1546">
        <f>[1]!s_west_maxnetprofit($A1546,YEAR($B$1)+1,$B$1,180)</f>
        <v>291300000</v>
      </c>
      <c r="AD1546">
        <f>[1]!s_west_minnetprofit($A1546,YEAR($B$1)+1,$B$1,180)</f>
        <v>150000000</v>
      </c>
      <c r="AE1546">
        <f>[1]!s_west_avgroe($A1546,YEAR($B$1),$B$1,180)</f>
        <v>4.6433000564575204</v>
      </c>
      <c r="AF1546">
        <f>IFERROR([1]!s_info_indexweight($A1546,$B$1,"000016.SH"),"")</f>
        <v>0</v>
      </c>
      <c r="AG1546">
        <f>IFERROR([1]!s_info_indexweight($A1546,$B$1,"000300.SH"),"")</f>
        <v>0</v>
      </c>
      <c r="AH1546">
        <f>IFERROR([1]!s_info_indexweight($A1546,$B$1,"000905.SH"),"")</f>
        <v>0.122</v>
      </c>
      <c r="AI1546">
        <f>IFERROR([1]!s_info_indexweight($A1546,$B$1,"000852.SH"),"")</f>
        <v>0</v>
      </c>
    </row>
    <row r="1547" spans="1:35">
      <c r="A1547" t="s">
        <v>1579</v>
      </c>
      <c r="B1547">
        <f>[1]!s_dq_close($A1547,$B$1,3)</f>
        <v>12.48</v>
      </c>
      <c r="C1547">
        <f>[1]!s_dq_volume($A1547,$B$1)</f>
        <v>25965642</v>
      </c>
      <c r="D1547">
        <f>[1]!s_dq_amount($A1547,$B$1)</f>
        <v>325783046</v>
      </c>
      <c r="E1547">
        <f>[1]!s_dq_turn($A1547,$B$1)</f>
        <v>1.2084991016216999</v>
      </c>
      <c r="F1547">
        <f>[1]!S_VAL_MV($A1547,$B$1)</f>
        <v>26814352755.84</v>
      </c>
      <c r="G1547">
        <f>[1]!s_val_ev($A1547,$B$1)</f>
        <v>26814352755.84</v>
      </c>
      <c r="H1547">
        <f>[1]!s_val_ev1($A1547,$B$1)</f>
        <v>28246439853.099998</v>
      </c>
      <c r="I1547">
        <f>IFERROR([1]!s_mq_amount($A1547,$B$1),"")</f>
        <v>682041234</v>
      </c>
      <c r="J1547">
        <f>[1]!s_val_pe_ttm($A1547,$B$1)</f>
        <v>42.082893371582003</v>
      </c>
      <c r="K1547">
        <f>[1]!s_val_pb_lf($A1547,$B$1)</f>
        <v>5.3907895088195801</v>
      </c>
      <c r="L1547">
        <f>[1]!s_val_dividendyield2($A1547,$B$1)</f>
        <v>2.1572952469420099</v>
      </c>
      <c r="M1547">
        <f>[1]!s_val_evtoebitda($A1547,$B$1)</f>
        <v>26.527771636784799</v>
      </c>
      <c r="N1547">
        <f>[1]!s_risk_betar24($A1547,$B$1)</f>
        <v>1.2556999921798699</v>
      </c>
      <c r="O1547">
        <f>[1]!s_profitnotice_changeratio($A1547,$B$1)</f>
        <v>0</v>
      </c>
      <c r="P1547">
        <f>IFERROR([1]!i_pq_pctchange($A1547,TEXT(DATE(YEAR($B$1),1,1),"yyyy-mm-dd"),$B$1),"")</f>
        <v>42.4657534246575</v>
      </c>
      <c r="Q1547">
        <f>[1]!s_west_netprofit($A1547,YEAR($B$1),$B$1,180)</f>
        <v>1016848571</v>
      </c>
      <c r="R1547">
        <f>[1]!s_west_eps($A1547,YEAR($B$1),$B$1,180)</f>
        <v>0.473199993371964</v>
      </c>
      <c r="S1547">
        <f>[1]!s_west_instnum_np($A1547,YEAR($B$1),$B$1,180)</f>
        <v>7</v>
      </c>
      <c r="T1547">
        <f>[1]!s_west_stdnetprofit($A1547,YEAR($B$1),$B$1,180)</f>
        <v>43589629</v>
      </c>
      <c r="U1547">
        <f>[1]!s_west_mediannetprofit($A1547,YEAR($B$1),$B$1,180)</f>
        <v>1031160000</v>
      </c>
      <c r="V1547">
        <f>[1]!s_west_maxnetprofit($A1547,YEAR($B$1),$B$1,180)</f>
        <v>1072000000</v>
      </c>
      <c r="W1547">
        <f>[1]!s_west_minnetprofit($A1547,YEAR($B$1),$B$1,180)</f>
        <v>960000000</v>
      </c>
      <c r="X1547">
        <f>[1]!s_west_netprofit($A1547,YEAR($B$1)+1,$B$1,180)</f>
        <v>1116920000</v>
      </c>
      <c r="Y1547">
        <f>[1]!s_west_eps($A1547,YEAR($B$1)+1,$B$1,180)</f>
        <v>0.51980000734329201</v>
      </c>
      <c r="Z1547">
        <f>[1]!s_west_instnum_np($A1547,YEAR($B$1)+1,$B$1,180)</f>
        <v>7</v>
      </c>
      <c r="AA1547">
        <f>[1]!s_west_stdnetprofit($A1547,YEAR($B$1)+1,$B$1,180)</f>
        <v>46595515</v>
      </c>
      <c r="AB1547">
        <f>[1]!s_west_mediannetprofit($A1547,YEAR($B$1)+1,$B$1,180)</f>
        <v>1116000000</v>
      </c>
      <c r="AC1547">
        <f>[1]!s_west_maxnetprofit($A1547,YEAR($B$1)+1,$B$1,180)</f>
        <v>1200750000</v>
      </c>
      <c r="AD1547">
        <f>[1]!s_west_minnetprofit($A1547,YEAR($B$1)+1,$B$1,180)</f>
        <v>1062730000</v>
      </c>
      <c r="AE1547">
        <f>[1]!s_west_avgroe($A1547,YEAR($B$1),$B$1,180)</f>
        <v>19.409999847412099</v>
      </c>
      <c r="AF1547">
        <f>IFERROR([1]!s_info_indexweight($A1547,$B$1,"000016.SH"),"")</f>
        <v>0</v>
      </c>
      <c r="AG1547">
        <f>IFERROR([1]!s_info_indexweight($A1547,$B$1,"000300.SH"),"")</f>
        <v>0</v>
      </c>
      <c r="AH1547">
        <f>IFERROR([1]!s_info_indexweight($A1547,$B$1,"000905.SH"),"")</f>
        <v>0</v>
      </c>
      <c r="AI1547">
        <f>IFERROR([1]!s_info_indexweight($A1547,$B$1,"000852.SH"),"")</f>
        <v>0.06</v>
      </c>
    </row>
    <row r="1548" spans="1:35">
      <c r="A1548" t="s">
        <v>1580</v>
      </c>
      <c r="B1548">
        <f>[1]!s_dq_close($A1548,$B$1,3)</f>
        <v>24.57</v>
      </c>
      <c r="C1548">
        <f>[1]!s_dq_volume($A1548,$B$1)</f>
        <v>11491108</v>
      </c>
      <c r="D1548">
        <f>[1]!s_dq_amount($A1548,$B$1)</f>
        <v>284793348</v>
      </c>
      <c r="E1548">
        <f>[1]!s_dq_turn($A1548,$B$1)</f>
        <v>1.6236703690355101</v>
      </c>
      <c r="F1548">
        <f>[1]!S_VAL_MV($A1548,$B$1)</f>
        <v>17388783397.439999</v>
      </c>
      <c r="G1548">
        <f>[1]!s_val_ev($A1548,$B$1)</f>
        <v>17388783397.439999</v>
      </c>
      <c r="H1548">
        <f>[1]!s_val_ev1($A1548,$B$1)</f>
        <v>30580501976.779999</v>
      </c>
      <c r="I1548">
        <f>IFERROR([1]!s_mq_amount($A1548,$B$1),"")</f>
        <v>577705594</v>
      </c>
      <c r="J1548">
        <f>[1]!s_val_pe_ttm($A1548,$B$1)</f>
        <v>16.927434921264599</v>
      </c>
      <c r="K1548">
        <f>[1]!s_val_pb_lf($A1548,$B$1)</f>
        <v>1.98472917079926</v>
      </c>
      <c r="L1548">
        <f>[1]!s_val_dividendyield2($A1548,$B$1)</f>
        <v>2.0299755821443299</v>
      </c>
      <c r="M1548">
        <f>[1]!s_val_evtoebitda($A1548,$B$1)</f>
        <v>12.5507026207141</v>
      </c>
      <c r="N1548">
        <f>[1]!s_risk_betar24($A1548,$B$1)</f>
        <v>1.3091000318527199</v>
      </c>
      <c r="O1548">
        <f>[1]!s_profitnotice_changeratio($A1548,$B$1)</f>
        <v>0</v>
      </c>
      <c r="P1548">
        <f>IFERROR([1]!i_pq_pctchange($A1548,TEXT(DATE(YEAR($B$1),1,1),"yyyy-mm-dd"),$B$1),"")</f>
        <v>1.65494414563507</v>
      </c>
      <c r="Q1548">
        <f>[1]!s_west_netprofit($A1548,YEAR($B$1),$B$1,180)</f>
        <v>1278258571</v>
      </c>
      <c r="R1548">
        <f>[1]!s_west_eps($A1548,YEAR($B$1),$B$1,180)</f>
        <v>1.8062000274658201</v>
      </c>
      <c r="S1548">
        <f>[1]!s_west_instnum_np($A1548,YEAR($B$1),$B$1,180)</f>
        <v>7</v>
      </c>
      <c r="T1548">
        <f>[1]!s_west_stdnetprofit($A1548,YEAR($B$1),$B$1,180)</f>
        <v>74139172</v>
      </c>
      <c r="U1548">
        <f>[1]!s_west_mediannetprofit($A1548,YEAR($B$1),$B$1,180)</f>
        <v>1265000000</v>
      </c>
      <c r="V1548">
        <f>[1]!s_west_maxnetprofit($A1548,YEAR($B$1),$B$1,180)</f>
        <v>1382000000</v>
      </c>
      <c r="W1548">
        <f>[1]!s_west_minnetprofit($A1548,YEAR($B$1),$B$1,180)</f>
        <v>1179000000</v>
      </c>
      <c r="X1548">
        <f>[1]!s_west_netprofit($A1548,YEAR($B$1)+1,$B$1,180)</f>
        <v>1554527143</v>
      </c>
      <c r="Y1548">
        <f>[1]!s_west_eps($A1548,YEAR($B$1)+1,$B$1,180)</f>
        <v>2.1965000629425</v>
      </c>
      <c r="Z1548">
        <f>[1]!s_west_instnum_np($A1548,YEAR($B$1)+1,$B$1,180)</f>
        <v>7</v>
      </c>
      <c r="AA1548">
        <f>[1]!s_west_stdnetprofit($A1548,YEAR($B$1)+1,$B$1,180)</f>
        <v>101403750</v>
      </c>
      <c r="AB1548">
        <f>[1]!s_west_mediannetprofit($A1548,YEAR($B$1)+1,$B$1,180)</f>
        <v>1514860000</v>
      </c>
      <c r="AC1548">
        <f>[1]!s_west_maxnetprofit($A1548,YEAR($B$1)+1,$B$1,180)</f>
        <v>1699000000</v>
      </c>
      <c r="AD1548">
        <f>[1]!s_west_minnetprofit($A1548,YEAR($B$1)+1,$B$1,180)</f>
        <v>1404000000</v>
      </c>
      <c r="AE1548">
        <f>[1]!s_west_avgroe($A1548,YEAR($B$1),$B$1,180)</f>
        <v>13.005700111389199</v>
      </c>
      <c r="AF1548">
        <f>IFERROR([1]!s_info_indexweight($A1548,$B$1,"000016.SH"),"")</f>
        <v>0</v>
      </c>
      <c r="AG1548">
        <f>IFERROR([1]!s_info_indexweight($A1548,$B$1,"000300.SH"),"")</f>
        <v>0</v>
      </c>
      <c r="AH1548">
        <f>IFERROR([1]!s_info_indexweight($A1548,$B$1,"000905.SH"),"")</f>
        <v>0</v>
      </c>
      <c r="AI1548">
        <f>IFERROR([1]!s_info_indexweight($A1548,$B$1,"000852.SH"),"")</f>
        <v>5.1999999999999998E-2</v>
      </c>
    </row>
    <row r="1549" spans="1:35">
      <c r="A1549" t="s">
        <v>1581</v>
      </c>
      <c r="B1549">
        <f>[1]!s_dq_close($A1549,$B$1,3)</f>
        <v>30.59</v>
      </c>
      <c r="C1549">
        <f>[1]!s_dq_volume($A1549,$B$1)</f>
        <v>9663909</v>
      </c>
      <c r="D1549">
        <f>[1]!s_dq_amount($A1549,$B$1)</f>
        <v>302452359</v>
      </c>
      <c r="E1549">
        <f>[1]!s_dq_turn($A1549,$B$1)</f>
        <v>1.0914972592905301</v>
      </c>
      <c r="F1549">
        <f>[1]!S_VAL_MV($A1549,$B$1)</f>
        <v>27083803811.119999</v>
      </c>
      <c r="G1549">
        <f>[1]!s_val_ev($A1549,$B$1)</f>
        <v>27083803811.119999</v>
      </c>
      <c r="H1549">
        <f>[1]!s_val_ev1($A1549,$B$1)</f>
        <v>30481624081.990002</v>
      </c>
      <c r="I1549">
        <f>IFERROR([1]!s_mq_amount($A1549,$B$1),"")</f>
        <v>542229998</v>
      </c>
      <c r="J1549">
        <f>[1]!s_val_pe_ttm($A1549,$B$1)</f>
        <v>34.882156372070298</v>
      </c>
      <c r="K1549">
        <f>[1]!s_val_pb_lf($A1549,$B$1)</f>
        <v>9.1808252334594709</v>
      </c>
      <c r="L1549">
        <f>[1]!s_val_dividendyield2($A1549,$B$1)</f>
        <v>1.5473466267391001</v>
      </c>
      <c r="M1549">
        <f>[1]!s_val_evtoebitda($A1549,$B$1)</f>
        <v>18.102445573001798</v>
      </c>
      <c r="N1549">
        <f>[1]!s_risk_betar24($A1549,$B$1)</f>
        <v>1.8181999921798699</v>
      </c>
      <c r="O1549">
        <f>[1]!s_profitnotice_changeratio($A1549,$B$1)</f>
        <v>0</v>
      </c>
      <c r="P1549">
        <f>IFERROR([1]!i_pq_pctchange($A1549,TEXT(DATE(YEAR($B$1),1,1),"yyyy-mm-dd"),$B$1),"")</f>
        <v>-20.529885110074598</v>
      </c>
      <c r="Q1549">
        <f>[1]!s_west_netprofit($A1549,YEAR($B$1),$B$1,180)</f>
        <v>1169778333</v>
      </c>
      <c r="R1549">
        <f>[1]!s_west_eps($A1549,YEAR($B$1),$B$1,180)</f>
        <v>1.32120001316071</v>
      </c>
      <c r="S1549">
        <f>[1]!s_west_instnum_np($A1549,YEAR($B$1),$B$1,180)</f>
        <v>12</v>
      </c>
      <c r="T1549">
        <f>[1]!s_west_stdnetprofit($A1549,YEAR($B$1),$B$1,180)</f>
        <v>80262278</v>
      </c>
      <c r="U1549">
        <f>[1]!s_west_mediannetprofit($A1549,YEAR($B$1),$B$1,180)</f>
        <v>1140500000</v>
      </c>
      <c r="V1549">
        <f>[1]!s_west_maxnetprofit($A1549,YEAR($B$1),$B$1,180)</f>
        <v>1315000000</v>
      </c>
      <c r="W1549">
        <f>[1]!s_west_minnetprofit($A1549,YEAR($B$1),$B$1,180)</f>
        <v>1087000000</v>
      </c>
      <c r="X1549">
        <f>[1]!s_west_netprofit($A1549,YEAR($B$1)+1,$B$1,180)</f>
        <v>1450697500</v>
      </c>
      <c r="Y1549">
        <f>[1]!s_west_eps($A1549,YEAR($B$1)+1,$B$1,180)</f>
        <v>1.63849997520447</v>
      </c>
      <c r="Z1549">
        <f>[1]!s_west_instnum_np($A1549,YEAR($B$1)+1,$B$1,180)</f>
        <v>12</v>
      </c>
      <c r="AA1549">
        <f>[1]!s_west_stdnetprofit($A1549,YEAR($B$1)+1,$B$1,180)</f>
        <v>162565259</v>
      </c>
      <c r="AB1549">
        <f>[1]!s_west_mediannetprofit($A1549,YEAR($B$1)+1,$B$1,180)</f>
        <v>1390500000</v>
      </c>
      <c r="AC1549">
        <f>[1]!s_west_maxnetprofit($A1549,YEAR($B$1)+1,$B$1,180)</f>
        <v>1776000000</v>
      </c>
      <c r="AD1549">
        <f>[1]!s_west_minnetprofit($A1549,YEAR($B$1)+1,$B$1,180)</f>
        <v>1268000000</v>
      </c>
      <c r="AE1549">
        <f>[1]!s_west_avgroe($A1549,YEAR($B$1),$B$1,180)</f>
        <v>33.231800079345703</v>
      </c>
      <c r="AF1549">
        <f>IFERROR([1]!s_info_indexweight($A1549,$B$1,"000016.SH"),"")</f>
        <v>0</v>
      </c>
      <c r="AG1549">
        <f>IFERROR([1]!s_info_indexweight($A1549,$B$1,"000300.SH"),"")</f>
        <v>0</v>
      </c>
      <c r="AH1549">
        <f>IFERROR([1]!s_info_indexweight($A1549,$B$1,"000905.SH"),"")</f>
        <v>0.10199999999999999</v>
      </c>
      <c r="AI1549">
        <f>IFERROR([1]!s_info_indexweight($A1549,$B$1,"000852.SH"),"")</f>
        <v>0</v>
      </c>
    </row>
    <row r="1550" spans="1:35">
      <c r="A1550" t="s">
        <v>1582</v>
      </c>
      <c r="B1550">
        <f>[1]!s_dq_close($A1550,$B$1,3)</f>
        <v>13.55</v>
      </c>
      <c r="C1550">
        <f>[1]!s_dq_volume($A1550,$B$1)</f>
        <v>19052550</v>
      </c>
      <c r="D1550">
        <f>[1]!s_dq_amount($A1550,$B$1)</f>
        <v>255358674</v>
      </c>
      <c r="E1550">
        <f>[1]!s_dq_turn($A1550,$B$1)</f>
        <v>0.92778971122502296</v>
      </c>
      <c r="F1550">
        <f>[1]!S_VAL_MV($A1550,$B$1)</f>
        <v>27825492067.5</v>
      </c>
      <c r="G1550">
        <f>[1]!s_val_ev($A1550,$B$1)</f>
        <v>27825492067.5</v>
      </c>
      <c r="H1550">
        <f>[1]!s_val_ev1($A1550,$B$1)</f>
        <v>28109414208.09</v>
      </c>
      <c r="I1550">
        <f>IFERROR([1]!s_mq_amount($A1550,$B$1),"")</f>
        <v>456512839</v>
      </c>
      <c r="J1550">
        <f>[1]!s_val_pe_ttm($A1550,$B$1)</f>
        <v>17.259284973144499</v>
      </c>
      <c r="K1550">
        <f>[1]!s_val_pb_lf($A1550,$B$1)</f>
        <v>3.2257673740386998</v>
      </c>
      <c r="L1550">
        <f>[1]!s_val_dividendyield2($A1550,$B$1)</f>
        <v>5.1660516605166098</v>
      </c>
      <c r="M1550">
        <f>[1]!s_val_evtoebitda($A1550,$B$1)</f>
        <v>8.0251619878214999</v>
      </c>
      <c r="N1550">
        <f>[1]!s_risk_betar24($A1550,$B$1)</f>
        <v>0.70929998159408603</v>
      </c>
      <c r="O1550">
        <f>[1]!s_profitnotice_changeratio($A1550,$B$1)</f>
        <v>0</v>
      </c>
      <c r="P1550">
        <f>IFERROR([1]!i_pq_pctchange($A1550,TEXT(DATE(YEAR($B$1),1,1),"yyyy-mm-dd"),$B$1),"")</f>
        <v>-11.6490530807643</v>
      </c>
      <c r="Q1550">
        <f>[1]!s_west_netprofit($A1550,YEAR($B$1),$B$1,180)</f>
        <v>2233687500</v>
      </c>
      <c r="R1550">
        <f>[1]!s_west_eps($A1550,YEAR($B$1),$B$1,180)</f>
        <v>1.0875999927520801</v>
      </c>
      <c r="S1550">
        <f>[1]!s_west_instnum_np($A1550,YEAR($B$1),$B$1,180)</f>
        <v>16</v>
      </c>
      <c r="T1550">
        <f>[1]!s_west_stdnetprofit($A1550,YEAR($B$1),$B$1,180)</f>
        <v>107453381</v>
      </c>
      <c r="U1550">
        <f>[1]!s_west_mediannetprofit($A1550,YEAR($B$1),$B$1,180)</f>
        <v>2235500000</v>
      </c>
      <c r="V1550">
        <f>[1]!s_west_maxnetprofit($A1550,YEAR($B$1),$B$1,180)</f>
        <v>2422000000</v>
      </c>
      <c r="W1550">
        <f>[1]!s_west_minnetprofit($A1550,YEAR($B$1),$B$1,180)</f>
        <v>2072000000</v>
      </c>
      <c r="X1550">
        <f>[1]!s_west_netprofit($A1550,YEAR($B$1)+1,$B$1,180)</f>
        <v>2654250000</v>
      </c>
      <c r="Y1550">
        <f>[1]!s_west_eps($A1550,YEAR($B$1)+1,$B$1,180)</f>
        <v>1.2922999858856199</v>
      </c>
      <c r="Z1550">
        <f>[1]!s_west_instnum_np($A1550,YEAR($B$1)+1,$B$1,180)</f>
        <v>16</v>
      </c>
      <c r="AA1550">
        <f>[1]!s_west_stdnetprofit($A1550,YEAR($B$1)+1,$B$1,180)</f>
        <v>139703257</v>
      </c>
      <c r="AB1550">
        <f>[1]!s_west_mediannetprofit($A1550,YEAR($B$1)+1,$B$1,180)</f>
        <v>2652500000</v>
      </c>
      <c r="AC1550">
        <f>[1]!s_west_maxnetprofit($A1550,YEAR($B$1)+1,$B$1,180)</f>
        <v>2883000000</v>
      </c>
      <c r="AD1550">
        <f>[1]!s_west_minnetprofit($A1550,YEAR($B$1)+1,$B$1,180)</f>
        <v>2438000000</v>
      </c>
      <c r="AE1550">
        <f>[1]!s_west_avgroe($A1550,YEAR($B$1),$B$1,180)</f>
        <v>20.697900772094702</v>
      </c>
      <c r="AF1550">
        <f>IFERROR([1]!s_info_indexweight($A1550,$B$1,"000016.SH"),"")</f>
        <v>0</v>
      </c>
      <c r="AG1550">
        <f>IFERROR([1]!s_info_indexweight($A1550,$B$1,"000300.SH"),"")</f>
        <v>0</v>
      </c>
      <c r="AH1550">
        <f>IFERROR([1]!s_info_indexweight($A1550,$B$1,"000905.SH"),"")</f>
        <v>0.153</v>
      </c>
      <c r="AI1550">
        <f>IFERROR([1]!s_info_indexweight($A1550,$B$1,"000852.SH"),"")</f>
        <v>0</v>
      </c>
    </row>
    <row r="1551" spans="1:35">
      <c r="A1551" t="s">
        <v>1583</v>
      </c>
      <c r="B1551">
        <f>[1]!s_dq_close($A1551,$B$1,3)</f>
        <v>48.22</v>
      </c>
      <c r="C1551">
        <f>[1]!s_dq_volume($A1551,$B$1)</f>
        <v>2697638</v>
      </c>
      <c r="D1551">
        <f>[1]!s_dq_amount($A1551,$B$1)</f>
        <v>129537782</v>
      </c>
      <c r="E1551">
        <f>[1]!s_dq_turn($A1551,$B$1)</f>
        <v>0.66796910884479599</v>
      </c>
      <c r="F1551">
        <f>[1]!S_VAL_MV($A1551,$B$1)</f>
        <v>19473970074</v>
      </c>
      <c r="G1551">
        <f>[1]!s_val_ev($A1551,$B$1)</f>
        <v>19473970074</v>
      </c>
      <c r="H1551">
        <f>[1]!s_val_ev1($A1551,$B$1)</f>
        <v>20745794354.57</v>
      </c>
      <c r="I1551">
        <f>IFERROR([1]!s_mq_amount($A1551,$B$1),"")</f>
        <v>263444998</v>
      </c>
      <c r="J1551">
        <f>[1]!s_val_pe_ttm($A1551,$B$1)</f>
        <v>25.135128021240199</v>
      </c>
      <c r="K1551">
        <f>[1]!s_val_pb_lf($A1551,$B$1)</f>
        <v>3.5291047096252401</v>
      </c>
      <c r="L1551">
        <f>[1]!s_val_dividendyield2($A1551,$B$1)</f>
        <v>1.28577353795106</v>
      </c>
      <c r="M1551">
        <f>[1]!s_val_evtoebitda($A1551,$B$1)</f>
        <v>16.535972636477101</v>
      </c>
      <c r="N1551">
        <f>[1]!s_risk_betar24($A1551,$B$1)</f>
        <v>1.9088000059127801</v>
      </c>
      <c r="O1551">
        <f>[1]!s_profitnotice_changeratio($A1551,$B$1)</f>
        <v>0</v>
      </c>
      <c r="P1551">
        <f>IFERROR([1]!i_pq_pctchange($A1551,TEXT(DATE(YEAR($B$1),1,1),"yyyy-mm-dd"),$B$1),"")</f>
        <v>-37.460326151934403</v>
      </c>
      <c r="Q1551">
        <f>[1]!s_west_netprofit($A1551,YEAR($B$1),$B$1,180)</f>
        <v>968215714</v>
      </c>
      <c r="R1551">
        <f>[1]!s_west_eps($A1551,YEAR($B$1),$B$1,180)</f>
        <v>2.39739990234375</v>
      </c>
      <c r="S1551">
        <f>[1]!s_west_instnum_np($A1551,YEAR($B$1),$B$1,180)</f>
        <v>14</v>
      </c>
      <c r="T1551">
        <f>[1]!s_west_stdnetprofit($A1551,YEAR($B$1),$B$1,180)</f>
        <v>93438182</v>
      </c>
      <c r="U1551">
        <f>[1]!s_west_mediannetprofit($A1551,YEAR($B$1),$B$1,180)</f>
        <v>961350000</v>
      </c>
      <c r="V1551">
        <f>[1]!s_west_maxnetprofit($A1551,YEAR($B$1),$B$1,180)</f>
        <v>1228000000</v>
      </c>
      <c r="W1551">
        <f>[1]!s_west_minnetprofit($A1551,YEAR($B$1),$B$1,180)</f>
        <v>860000000</v>
      </c>
      <c r="X1551">
        <f>[1]!s_west_netprofit($A1551,YEAR($B$1)+1,$B$1,180)</f>
        <v>1199875000</v>
      </c>
      <c r="Y1551">
        <f>[1]!s_west_eps($A1551,YEAR($B$1)+1,$B$1,180)</f>
        <v>2.9709999561309801</v>
      </c>
      <c r="Z1551">
        <f>[1]!s_west_instnum_np($A1551,YEAR($B$1)+1,$B$1,180)</f>
        <v>14</v>
      </c>
      <c r="AA1551">
        <f>[1]!s_west_stdnetprofit($A1551,YEAR($B$1)+1,$B$1,180)</f>
        <v>142622914</v>
      </c>
      <c r="AB1551">
        <f>[1]!s_west_mediannetprofit($A1551,YEAR($B$1)+1,$B$1,180)</f>
        <v>1206125000</v>
      </c>
      <c r="AC1551">
        <f>[1]!s_west_maxnetprofit($A1551,YEAR($B$1)+1,$B$1,180)</f>
        <v>1492000000</v>
      </c>
      <c r="AD1551">
        <f>[1]!s_west_minnetprofit($A1551,YEAR($B$1)+1,$B$1,180)</f>
        <v>979000000</v>
      </c>
      <c r="AE1551">
        <f>[1]!s_west_avgroe($A1551,YEAR($B$1),$B$1,180)</f>
        <v>15.5553998947144</v>
      </c>
      <c r="AF1551">
        <f>IFERROR([1]!s_info_indexweight($A1551,$B$1,"000016.SH"),"")</f>
        <v>0</v>
      </c>
      <c r="AG1551">
        <f>IFERROR([1]!s_info_indexweight($A1551,$B$1,"000300.SH"),"")</f>
        <v>0</v>
      </c>
      <c r="AH1551">
        <f>IFERROR([1]!s_info_indexweight($A1551,$B$1,"000905.SH"),"")</f>
        <v>5.6000000000000001E-2</v>
      </c>
      <c r="AI1551">
        <f>IFERROR([1]!s_info_indexweight($A1551,$B$1,"000852.SH"),"")</f>
        <v>0</v>
      </c>
    </row>
    <row r="1552" spans="1:35">
      <c r="A1552" t="s">
        <v>1584</v>
      </c>
      <c r="B1552">
        <f>[1]!s_dq_close($A1552,$B$1,3)</f>
        <v>53.58</v>
      </c>
      <c r="C1552">
        <f>[1]!s_dq_volume($A1552,$B$1)</f>
        <v>60857521</v>
      </c>
      <c r="D1552">
        <f>[1]!s_dq_amount($A1552,$B$1)</f>
        <v>3207146040</v>
      </c>
      <c r="E1552">
        <f>[1]!s_dq_turn($A1552,$B$1)</f>
        <v>3.2240564189796301</v>
      </c>
      <c r="F1552">
        <f>[1]!S_VAL_MV($A1552,$B$1)</f>
        <v>101626659289.25999</v>
      </c>
      <c r="G1552">
        <f>[1]!s_val_ev($A1552,$B$1)</f>
        <v>101666073448.66</v>
      </c>
      <c r="H1552">
        <f>[1]!s_val_ev1($A1552,$B$1)</f>
        <v>163464058392.82999</v>
      </c>
      <c r="I1552">
        <f>IFERROR([1]!s_mq_amount($A1552,$B$1),"")</f>
        <v>5923527826</v>
      </c>
      <c r="J1552">
        <f>[1]!s_val_pe_ttm($A1552,$B$1)</f>
        <v>13.816327095031699</v>
      </c>
      <c r="K1552">
        <f>[1]!s_val_pb_lf($A1552,$B$1)</f>
        <v>2.05052518844604</v>
      </c>
      <c r="L1552">
        <f>[1]!s_val_dividendyield2($A1552,$B$1)</f>
        <v>0.93318402388951105</v>
      </c>
      <c r="M1552">
        <f>[1]!s_val_evtoebitda($A1552,$B$1)</f>
        <v>9.2390296100411096</v>
      </c>
      <c r="N1552">
        <f>[1]!s_risk_betar24($A1552,$B$1)</f>
        <v>1.92400002479553</v>
      </c>
      <c r="O1552">
        <f>[1]!s_profitnotice_changeratio($A1552,$B$1)</f>
        <v>0</v>
      </c>
      <c r="P1552">
        <f>IFERROR([1]!i_pq_pctchange($A1552,TEXT(DATE(YEAR($B$1),1,1),"yyyy-mm-dd"),$B$1),"")</f>
        <v>-20.827122605411301</v>
      </c>
      <c r="Q1552">
        <f>[1]!s_west_netprofit($A1552,YEAR($B$1),$B$1,180)</f>
        <v>9441101429</v>
      </c>
      <c r="R1552">
        <f>[1]!s_west_eps($A1552,YEAR($B$1),$B$1,180)</f>
        <v>4.9773998260498002</v>
      </c>
      <c r="S1552">
        <f>[1]!s_west_instnum_np($A1552,YEAR($B$1),$B$1,180)</f>
        <v>14</v>
      </c>
      <c r="T1552">
        <f>[1]!s_west_stdnetprofit($A1552,YEAR($B$1),$B$1,180)</f>
        <v>731488248</v>
      </c>
      <c r="U1552">
        <f>[1]!s_west_mediannetprofit($A1552,YEAR($B$1),$B$1,180)</f>
        <v>9537540000</v>
      </c>
      <c r="V1552">
        <f>[1]!s_west_maxnetprofit($A1552,YEAR($B$1),$B$1,180)</f>
        <v>10358000000</v>
      </c>
      <c r="W1552">
        <f>[1]!s_west_minnetprofit($A1552,YEAR($B$1),$B$1,180)</f>
        <v>8092000000</v>
      </c>
      <c r="X1552">
        <f>[1]!s_west_netprofit($A1552,YEAR($B$1)+1,$B$1,180)</f>
        <v>12087371429</v>
      </c>
      <c r="Y1552">
        <f>[1]!s_west_eps($A1552,YEAR($B$1)+1,$B$1,180)</f>
        <v>6.3724999427795401</v>
      </c>
      <c r="Z1552">
        <f>[1]!s_west_instnum_np($A1552,YEAR($B$1)+1,$B$1,180)</f>
        <v>14</v>
      </c>
      <c r="AA1552">
        <f>[1]!s_west_stdnetprofit($A1552,YEAR($B$1)+1,$B$1,180)</f>
        <v>1376725821</v>
      </c>
      <c r="AB1552">
        <f>[1]!s_west_mediannetprofit($A1552,YEAR($B$1)+1,$B$1,180)</f>
        <v>12254500000</v>
      </c>
      <c r="AC1552">
        <f>[1]!s_west_maxnetprofit($A1552,YEAR($B$1)+1,$B$1,180)</f>
        <v>15630000000</v>
      </c>
      <c r="AD1552">
        <f>[1]!s_west_minnetprofit($A1552,YEAR($B$1)+1,$B$1,180)</f>
        <v>9244000000</v>
      </c>
      <c r="AE1552">
        <f>[1]!s_west_avgroe($A1552,YEAR($B$1),$B$1,180)</f>
        <v>17.175399780273398</v>
      </c>
      <c r="AF1552">
        <f>IFERROR([1]!s_info_indexweight($A1552,$B$1,"000016.SH"),"")</f>
        <v>0</v>
      </c>
      <c r="AG1552">
        <f>IFERROR([1]!s_info_indexweight($A1552,$B$1,"000300.SH"),"")</f>
        <v>0.30669999999999997</v>
      </c>
      <c r="AH1552">
        <f>IFERROR([1]!s_info_indexweight($A1552,$B$1,"000905.SH"),"")</f>
        <v>0</v>
      </c>
      <c r="AI1552">
        <f>IFERROR([1]!s_info_indexweight($A1552,$B$1,"000852.SH"),"")</f>
        <v>0</v>
      </c>
    </row>
    <row r="1553" spans="1:35">
      <c r="A1553" t="s">
        <v>1585</v>
      </c>
      <c r="B1553">
        <f>[1]!s_dq_close($A1553,$B$1,3)</f>
        <v>17.23</v>
      </c>
      <c r="C1553">
        <f>[1]!s_dq_volume($A1553,$B$1)</f>
        <v>51828266</v>
      </c>
      <c r="D1553">
        <f>[1]!s_dq_amount($A1553,$B$1)</f>
        <v>891217080</v>
      </c>
      <c r="E1553">
        <f>[1]!s_dq_turn($A1553,$B$1)</f>
        <v>1.9867126002167601</v>
      </c>
      <c r="F1553">
        <f>[1]!S_VAL_MV($A1553,$B$1)</f>
        <v>44948676677.370003</v>
      </c>
      <c r="G1553">
        <f>[1]!s_val_ev($A1553,$B$1)</f>
        <v>44948676677.370003</v>
      </c>
      <c r="H1553">
        <f>[1]!s_val_ev1($A1553,$B$1)</f>
        <v>47814351118.720001</v>
      </c>
      <c r="I1553">
        <f>IFERROR([1]!s_mq_amount($A1553,$B$1),"")</f>
        <v>1800927317</v>
      </c>
      <c r="J1553">
        <f>[1]!s_val_pe_ttm($A1553,$B$1)</f>
        <v>66.067825317382798</v>
      </c>
      <c r="K1553">
        <f>[1]!s_val_pb_lf($A1553,$B$1)</f>
        <v>2.84632349014282</v>
      </c>
      <c r="L1553">
        <f>[1]!s_val_dividendyield2($A1553,$B$1)</f>
        <v>0.86966060348291396</v>
      </c>
      <c r="M1553">
        <f>[1]!s_val_evtoebitda($A1553,$B$1)</f>
        <v>32.288854307521802</v>
      </c>
      <c r="N1553">
        <f>[1]!s_risk_betar24($A1553,$B$1)</f>
        <v>1.1398999691009499</v>
      </c>
      <c r="O1553">
        <f>[1]!s_profitnotice_changeratio($A1553,$B$1)</f>
        <v>0</v>
      </c>
      <c r="P1553">
        <f>IFERROR([1]!i_pq_pctchange($A1553,TEXT(DATE(YEAR($B$1),1,1),"yyyy-mm-dd"),$B$1),"")</f>
        <v>24.407260088380099</v>
      </c>
      <c r="Q1553">
        <f>[1]!s_west_netprofit($A1553,YEAR($B$1),$B$1,180)</f>
        <v>1586545687</v>
      </c>
      <c r="R1553">
        <f>[1]!s_west_eps($A1553,YEAR($B$1),$B$1,180)</f>
        <v>0.60809999704360995</v>
      </c>
      <c r="S1553">
        <f>[1]!s_west_instnum_np($A1553,YEAR($B$1),$B$1,180)</f>
        <v>18</v>
      </c>
      <c r="T1553">
        <f>[1]!s_west_stdnetprofit($A1553,YEAR($B$1),$B$1,180)</f>
        <v>223608130</v>
      </c>
      <c r="U1553">
        <f>[1]!s_west_mediannetprofit($A1553,YEAR($B$1),$B$1,180)</f>
        <v>1584000000</v>
      </c>
      <c r="V1553">
        <f>[1]!s_west_maxnetprofit($A1553,YEAR($B$1),$B$1,180)</f>
        <v>2269608050</v>
      </c>
      <c r="W1553">
        <f>[1]!s_west_minnetprofit($A1553,YEAR($B$1),$B$1,180)</f>
        <v>1233000000</v>
      </c>
      <c r="X1553">
        <f>[1]!s_west_netprofit($A1553,YEAR($B$1)+1,$B$1,180)</f>
        <v>2103953474</v>
      </c>
      <c r="Y1553">
        <f>[1]!s_west_eps($A1553,YEAR($B$1)+1,$B$1,180)</f>
        <v>0.80640000104904197</v>
      </c>
      <c r="Z1553">
        <f>[1]!s_west_instnum_np($A1553,YEAR($B$1)+1,$B$1,180)</f>
        <v>18</v>
      </c>
      <c r="AA1553">
        <f>[1]!s_west_stdnetprofit($A1553,YEAR($B$1)+1,$B$1,180)</f>
        <v>346746205</v>
      </c>
      <c r="AB1553">
        <f>[1]!s_west_mediannetprofit($A1553,YEAR($B$1)+1,$B$1,180)</f>
        <v>2038000000</v>
      </c>
      <c r="AC1553">
        <f>[1]!s_west_maxnetprofit($A1553,YEAR($B$1)+1,$B$1,180)</f>
        <v>3313106004</v>
      </c>
      <c r="AD1553">
        <f>[1]!s_west_minnetprofit($A1553,YEAR($B$1)+1,$B$1,180)</f>
        <v>1629000000</v>
      </c>
      <c r="AE1553">
        <f>[1]!s_west_avgroe($A1553,YEAR($B$1),$B$1,180)</f>
        <v>8.8999996185302699</v>
      </c>
      <c r="AF1553">
        <f>IFERROR([1]!s_info_indexweight($A1553,$B$1,"000016.SH"),"")</f>
        <v>0</v>
      </c>
      <c r="AG1553">
        <f>IFERROR([1]!s_info_indexweight($A1553,$B$1,"000300.SH"),"")</f>
        <v>0</v>
      </c>
      <c r="AH1553">
        <f>IFERROR([1]!s_info_indexweight($A1553,$B$1,"000905.SH"),"")</f>
        <v>0.17699999999999999</v>
      </c>
      <c r="AI1553">
        <f>IFERROR([1]!s_info_indexweight($A1553,$B$1,"000852.SH"),"")</f>
        <v>0</v>
      </c>
    </row>
    <row r="1554" spans="1:35">
      <c r="A1554" t="s">
        <v>1586</v>
      </c>
      <c r="B1554">
        <f>[1]!s_dq_close($A1554,$B$1,3)</f>
        <v>10.36</v>
      </c>
      <c r="C1554">
        <f>[1]!s_dq_volume($A1554,$B$1)</f>
        <v>8720954</v>
      </c>
      <c r="D1554">
        <f>[1]!s_dq_amount($A1554,$B$1)</f>
        <v>90650247</v>
      </c>
      <c r="E1554">
        <f>[1]!s_dq_turn($A1554,$B$1)</f>
        <v>0.94763230125866305</v>
      </c>
      <c r="F1554">
        <f>[1]!S_VAL_MV($A1554,$B$1)</f>
        <v>9534192040.5200005</v>
      </c>
      <c r="G1554">
        <f>[1]!s_val_ev($A1554,$B$1)</f>
        <v>9534192040.5200005</v>
      </c>
      <c r="H1554">
        <f>[1]!s_val_ev1($A1554,$B$1)</f>
        <v>11801493943.32</v>
      </c>
      <c r="I1554">
        <f>IFERROR([1]!s_mq_amount($A1554,$B$1),"")</f>
        <v>185414412</v>
      </c>
      <c r="J1554">
        <f>[1]!s_val_pe_ttm($A1554,$B$1)</f>
        <v>34.459583282470703</v>
      </c>
      <c r="K1554">
        <f>[1]!s_val_pb_lf($A1554,$B$1)</f>
        <v>2.5275244712829599</v>
      </c>
      <c r="L1554">
        <f>[1]!s_val_dividendyield2($A1554,$B$1)</f>
        <v>0</v>
      </c>
      <c r="M1554">
        <f>[1]!s_val_evtoebitda($A1554,$B$1)</f>
        <v>15.8119361502127</v>
      </c>
      <c r="N1554">
        <f>[1]!s_risk_betar24($A1554,$B$1)</f>
        <v>0.61119997501373302</v>
      </c>
      <c r="O1554">
        <f>[1]!s_profitnotice_changeratio($A1554,$B$1)</f>
        <v>0</v>
      </c>
      <c r="P1554">
        <f>IFERROR([1]!i_pq_pctchange($A1554,TEXT(DATE(YEAR($B$1),1,1),"yyyy-mm-dd"),$B$1),"")</f>
        <v>-27.804878048780498</v>
      </c>
      <c r="Q1554">
        <f>[1]!s_west_netprofit($A1554,YEAR($B$1),$B$1,180)</f>
        <v>420375000</v>
      </c>
      <c r="R1554">
        <f>[1]!s_west_eps($A1554,YEAR($B$1),$B$1,180)</f>
        <v>0.45680001378059398</v>
      </c>
      <c r="S1554">
        <f>[1]!s_west_instnum_np($A1554,YEAR($B$1),$B$1,180)</f>
        <v>8</v>
      </c>
      <c r="T1554">
        <f>[1]!s_west_stdnetprofit($A1554,YEAR($B$1),$B$1,180)</f>
        <v>44378043</v>
      </c>
      <c r="U1554">
        <f>[1]!s_west_mediannetprofit($A1554,YEAR($B$1),$B$1,180)</f>
        <v>422500000</v>
      </c>
      <c r="V1554">
        <f>[1]!s_west_maxnetprofit($A1554,YEAR($B$1),$B$1,180)</f>
        <v>484000000</v>
      </c>
      <c r="W1554">
        <f>[1]!s_west_minnetprofit($A1554,YEAR($B$1),$B$1,180)</f>
        <v>338000000</v>
      </c>
      <c r="X1554">
        <f>[1]!s_west_netprofit($A1554,YEAR($B$1)+1,$B$1,180)</f>
        <v>513875000</v>
      </c>
      <c r="Y1554">
        <f>[1]!s_west_eps($A1554,YEAR($B$1)+1,$B$1,180)</f>
        <v>0.55839997529983498</v>
      </c>
      <c r="Z1554">
        <f>[1]!s_west_instnum_np($A1554,YEAR($B$1)+1,$B$1,180)</f>
        <v>8</v>
      </c>
      <c r="AA1554">
        <f>[1]!s_west_stdnetprofit($A1554,YEAR($B$1)+1,$B$1,180)</f>
        <v>61878770</v>
      </c>
      <c r="AB1554">
        <f>[1]!s_west_mediannetprofit($A1554,YEAR($B$1)+1,$B$1,180)</f>
        <v>537000000</v>
      </c>
      <c r="AC1554">
        <f>[1]!s_west_maxnetprofit($A1554,YEAR($B$1)+1,$B$1,180)</f>
        <v>572000000</v>
      </c>
      <c r="AD1554">
        <f>[1]!s_west_minnetprofit($A1554,YEAR($B$1)+1,$B$1,180)</f>
        <v>388000000</v>
      </c>
      <c r="AE1554">
        <f>[1]!s_west_avgroe($A1554,YEAR($B$1),$B$1,180)</f>
        <v>10.8937997817993</v>
      </c>
      <c r="AF1554">
        <f>IFERROR([1]!s_info_indexweight($A1554,$B$1,"000016.SH"),"")</f>
        <v>0</v>
      </c>
      <c r="AG1554">
        <f>IFERROR([1]!s_info_indexweight($A1554,$B$1,"000300.SH"),"")</f>
        <v>0</v>
      </c>
      <c r="AH1554">
        <f>IFERROR([1]!s_info_indexweight($A1554,$B$1,"000905.SH"),"")</f>
        <v>0</v>
      </c>
      <c r="AI1554">
        <f>IFERROR([1]!s_info_indexweight($A1554,$B$1,"000852.SH"),"")</f>
        <v>7.1999999999999995E-2</v>
      </c>
    </row>
    <row r="1555" spans="1:35">
      <c r="A1555" t="s">
        <v>1587</v>
      </c>
      <c r="B1555">
        <f>[1]!s_dq_close($A1555,$B$1,3)</f>
        <v>29.39</v>
      </c>
      <c r="C1555">
        <f>[1]!s_dq_volume($A1555,$B$1)</f>
        <v>8553815</v>
      </c>
      <c r="D1555">
        <f>[1]!s_dq_amount($A1555,$B$1)</f>
        <v>251720255</v>
      </c>
      <c r="E1555">
        <f>[1]!s_dq_turn($A1555,$B$1)</f>
        <v>1.05320988161105</v>
      </c>
      <c r="F1555">
        <f>[1]!S_VAL_MV($A1555,$B$1)</f>
        <v>24142460143.41</v>
      </c>
      <c r="G1555">
        <f>[1]!s_val_ev($A1555,$B$1)</f>
        <v>24142460143.41</v>
      </c>
      <c r="H1555">
        <f>[1]!s_val_ev1($A1555,$B$1)</f>
        <v>25211860482.299999</v>
      </c>
      <c r="I1555">
        <f>IFERROR([1]!s_mq_amount($A1555,$B$1),"")</f>
        <v>421462209</v>
      </c>
      <c r="J1555">
        <f>[1]!s_val_pe_ttm($A1555,$B$1)</f>
        <v>13.6611433029175</v>
      </c>
      <c r="K1555">
        <f>[1]!s_val_pb_lf($A1555,$B$1)</f>
        <v>2.1779978275299099</v>
      </c>
      <c r="L1555">
        <f>[1]!s_val_dividendyield2($A1555,$B$1)</f>
        <v>4.6973609544491897</v>
      </c>
      <c r="M1555">
        <f>[1]!s_val_evtoebitda($A1555,$B$1)</f>
        <v>7.7183348275215096</v>
      </c>
      <c r="N1555">
        <f>[1]!s_risk_betar24($A1555,$B$1)</f>
        <v>1.3407000303268399</v>
      </c>
      <c r="O1555">
        <f>[1]!s_profitnotice_changeratio($A1555,$B$1)</f>
        <v>0</v>
      </c>
      <c r="P1555">
        <f>IFERROR([1]!i_pq_pctchange($A1555,TEXT(DATE(YEAR($B$1),1,1),"yyyy-mm-dd"),$B$1),"")</f>
        <v>-4.3916720884840599</v>
      </c>
      <c r="Q1555">
        <f>[1]!s_west_netprofit($A1555,YEAR($B$1),$B$1,180)</f>
        <v>2055059167</v>
      </c>
      <c r="R1555">
        <f>[1]!s_west_eps($A1555,YEAR($B$1),$B$1,180)</f>
        <v>2.5016999244689901</v>
      </c>
      <c r="S1555">
        <f>[1]!s_west_instnum_np($A1555,YEAR($B$1),$B$1,180)</f>
        <v>24</v>
      </c>
      <c r="T1555">
        <f>[1]!s_west_stdnetprofit($A1555,YEAR($B$1),$B$1,180)</f>
        <v>35713510</v>
      </c>
      <c r="U1555">
        <f>[1]!s_west_mediannetprofit($A1555,YEAR($B$1),$B$1,180)</f>
        <v>2063500000</v>
      </c>
      <c r="V1555">
        <f>[1]!s_west_maxnetprofit($A1555,YEAR($B$1),$B$1,180)</f>
        <v>2125000000</v>
      </c>
      <c r="W1555">
        <f>[1]!s_west_minnetprofit($A1555,YEAR($B$1),$B$1,180)</f>
        <v>1969000000</v>
      </c>
      <c r="X1555">
        <f>[1]!s_west_netprofit($A1555,YEAR($B$1)+1,$B$1,180)</f>
        <v>2262992083</v>
      </c>
      <c r="Y1555">
        <f>[1]!s_west_eps($A1555,YEAR($B$1)+1,$B$1,180)</f>
        <v>2.7548999786377002</v>
      </c>
      <c r="Z1555">
        <f>[1]!s_west_instnum_np($A1555,YEAR($B$1)+1,$B$1,180)</f>
        <v>24</v>
      </c>
      <c r="AA1555">
        <f>[1]!s_west_stdnetprofit($A1555,YEAR($B$1)+1,$B$1,180)</f>
        <v>64478604</v>
      </c>
      <c r="AB1555">
        <f>[1]!s_west_mediannetprofit($A1555,YEAR($B$1)+1,$B$1,180)</f>
        <v>2257000000</v>
      </c>
      <c r="AC1555">
        <f>[1]!s_west_maxnetprofit($A1555,YEAR($B$1)+1,$B$1,180)</f>
        <v>2359000000</v>
      </c>
      <c r="AD1555">
        <f>[1]!s_west_minnetprofit($A1555,YEAR($B$1)+1,$B$1,180)</f>
        <v>2140000000</v>
      </c>
      <c r="AE1555">
        <f>[1]!s_west_avgroe($A1555,YEAR($B$1),$B$1,180)</f>
        <v>17.5100002288818</v>
      </c>
      <c r="AF1555">
        <f>IFERROR([1]!s_info_indexweight($A1555,$B$1,"000016.SH"),"")</f>
        <v>0</v>
      </c>
      <c r="AG1555">
        <f>IFERROR([1]!s_info_indexweight($A1555,$B$1,"000300.SH"),"")</f>
        <v>0</v>
      </c>
      <c r="AH1555">
        <f>IFERROR([1]!s_info_indexweight($A1555,$B$1,"000905.SH"),"")</f>
        <v>0.13600000000000001</v>
      </c>
      <c r="AI1555">
        <f>IFERROR([1]!s_info_indexweight($A1555,$B$1,"000852.SH"),"")</f>
        <v>0</v>
      </c>
    </row>
    <row r="1556" spans="1:35">
      <c r="A1556" t="s">
        <v>1588</v>
      </c>
      <c r="B1556">
        <f>[1]!s_dq_close($A1556,$B$1,3)</f>
        <v>30.4</v>
      </c>
      <c r="C1556">
        <f>[1]!s_dq_volume($A1556,$B$1)</f>
        <v>5863512</v>
      </c>
      <c r="D1556">
        <f>[1]!s_dq_amount($A1556,$B$1)</f>
        <v>181745478</v>
      </c>
      <c r="E1556">
        <f>[1]!s_dq_turn($A1556,$B$1)</f>
        <v>0.89491941391941399</v>
      </c>
      <c r="F1556">
        <f>[1]!S_VAL_MV($A1556,$B$1)</f>
        <v>19918080000</v>
      </c>
      <c r="G1556">
        <f>[1]!s_val_ev($A1556,$B$1)</f>
        <v>19918080000</v>
      </c>
      <c r="H1556">
        <f>[1]!s_val_ev1($A1556,$B$1)</f>
        <v>21750956595.18</v>
      </c>
      <c r="I1556">
        <f>IFERROR([1]!s_mq_amount($A1556,$B$1),"")</f>
        <v>410836208</v>
      </c>
      <c r="J1556">
        <f>[1]!s_val_pe_ttm($A1556,$B$1)</f>
        <v>-478.630126953125</v>
      </c>
      <c r="K1556">
        <f>[1]!s_val_pb_lf($A1556,$B$1)</f>
        <v>10.6474752426147</v>
      </c>
      <c r="L1556">
        <f>[1]!s_val_dividendyield2($A1556,$B$1)</f>
        <v>0</v>
      </c>
      <c r="M1556">
        <f>[1]!s_val_evtoebitda($A1556,$B$1)</f>
        <v>275.73809387683701</v>
      </c>
      <c r="N1556">
        <f>[1]!s_risk_betar24($A1556,$B$1)</f>
        <v>-0.42489999532699602</v>
      </c>
      <c r="O1556">
        <f>[1]!s_profitnotice_changeratio($A1556,$B$1)</f>
        <v>0</v>
      </c>
      <c r="P1556">
        <f>IFERROR([1]!i_pq_pctchange($A1556,TEXT(DATE(YEAR($B$1),1,1),"yyyy-mm-dd"),$B$1),"")</f>
        <v>78.823529411764696</v>
      </c>
      <c r="Q1556">
        <f>[1]!s_west_netprofit($A1556,YEAR($B$1),$B$1,180)</f>
        <v>0</v>
      </c>
      <c r="R1556">
        <f>[1]!s_west_eps($A1556,YEAR($B$1),$B$1,180)</f>
        <v>0</v>
      </c>
      <c r="S1556">
        <f>[1]!s_west_instnum_np($A1556,YEAR($B$1),$B$1,180)</f>
        <v>0</v>
      </c>
      <c r="T1556">
        <f>[1]!s_west_stdnetprofit($A1556,YEAR($B$1),$B$1,180)</f>
        <v>0</v>
      </c>
      <c r="U1556">
        <f>[1]!s_west_mediannetprofit($A1556,YEAR($B$1),$B$1,180)</f>
        <v>0</v>
      </c>
      <c r="V1556">
        <f>[1]!s_west_maxnetprofit($A1556,YEAR($B$1),$B$1,180)</f>
        <v>0</v>
      </c>
      <c r="W1556">
        <f>[1]!s_west_minnetprofit($A1556,YEAR($B$1),$B$1,180)</f>
        <v>0</v>
      </c>
      <c r="X1556">
        <f>[1]!s_west_netprofit($A1556,YEAR($B$1)+1,$B$1,180)</f>
        <v>0</v>
      </c>
      <c r="Y1556">
        <f>[1]!s_west_eps($A1556,YEAR($B$1)+1,$B$1,180)</f>
        <v>0</v>
      </c>
      <c r="Z1556">
        <f>[1]!s_west_instnum_np($A1556,YEAR($B$1)+1,$B$1,180)</f>
        <v>0</v>
      </c>
      <c r="AA1556">
        <f>[1]!s_west_stdnetprofit($A1556,YEAR($B$1)+1,$B$1,180)</f>
        <v>0</v>
      </c>
      <c r="AB1556">
        <f>[1]!s_west_mediannetprofit($A1556,YEAR($B$1)+1,$B$1,180)</f>
        <v>0</v>
      </c>
      <c r="AC1556">
        <f>[1]!s_west_maxnetprofit($A1556,YEAR($B$1)+1,$B$1,180)</f>
        <v>0</v>
      </c>
      <c r="AD1556">
        <f>[1]!s_west_minnetprofit($A1556,YEAR($B$1)+1,$B$1,180)</f>
        <v>0</v>
      </c>
      <c r="AE1556">
        <f>[1]!s_west_avgroe($A1556,YEAR($B$1),$B$1,180)</f>
        <v>0</v>
      </c>
      <c r="AF1556">
        <f>IFERROR([1]!s_info_indexweight($A1556,$B$1,"000016.SH"),"")</f>
        <v>0</v>
      </c>
      <c r="AG1556">
        <f>IFERROR([1]!s_info_indexweight($A1556,$B$1,"000300.SH"),"")</f>
        <v>0</v>
      </c>
      <c r="AH1556">
        <f>IFERROR([1]!s_info_indexweight($A1556,$B$1,"000905.SH"),"")</f>
        <v>0</v>
      </c>
      <c r="AI1556">
        <f>IFERROR([1]!s_info_indexweight($A1556,$B$1,"000852.SH"),"")</f>
        <v>6.8000000000000005E-2</v>
      </c>
    </row>
    <row r="1557" spans="1:35">
      <c r="A1557" t="s">
        <v>1589</v>
      </c>
      <c r="B1557">
        <f>[1]!s_dq_close($A1557,$B$1,3)</f>
        <v>38.1</v>
      </c>
      <c r="C1557">
        <f>[1]!s_dq_volume($A1557,$B$1)</f>
        <v>5046547</v>
      </c>
      <c r="D1557">
        <f>[1]!s_dq_amount($A1557,$B$1)</f>
        <v>194514012</v>
      </c>
      <c r="E1557">
        <f>[1]!s_dq_turn($A1557,$B$1)</f>
        <v>0.82845329528753597</v>
      </c>
      <c r="F1557">
        <f>[1]!S_VAL_MV($A1557,$B$1)</f>
        <v>23208724232.700001</v>
      </c>
      <c r="G1557">
        <f>[1]!s_val_ev($A1557,$B$1)</f>
        <v>23208724232.700001</v>
      </c>
      <c r="H1557">
        <f>[1]!s_val_ev1($A1557,$B$1)</f>
        <v>30727478337.220001</v>
      </c>
      <c r="I1557">
        <f>IFERROR([1]!s_mq_amount($A1557,$B$1),"")</f>
        <v>321430535</v>
      </c>
      <c r="J1557">
        <f>[1]!s_val_pe_ttm($A1557,$B$1)</f>
        <v>12.5887088775635</v>
      </c>
      <c r="K1557">
        <f>[1]!s_val_pb_lf($A1557,$B$1)</f>
        <v>1.2545596361160301</v>
      </c>
      <c r="L1557">
        <f>[1]!s_val_dividendyield2($A1557,$B$1)</f>
        <v>9.7088678667877808</v>
      </c>
      <c r="M1557">
        <f>[1]!s_val_evtoebitda($A1557,$B$1)</f>
        <v>7.9738879553140203</v>
      </c>
      <c r="N1557">
        <f>[1]!s_risk_betar24($A1557,$B$1)</f>
        <v>1.7616000175476101</v>
      </c>
      <c r="O1557">
        <f>[1]!s_profitnotice_changeratio($A1557,$B$1)</f>
        <v>0</v>
      </c>
      <c r="P1557">
        <f>IFERROR([1]!i_pq_pctchange($A1557,TEXT(DATE(YEAR($B$1),1,1),"yyyy-mm-dd"),$B$1),"")</f>
        <v>-25.1420854770498</v>
      </c>
      <c r="Q1557">
        <f>[1]!s_west_netprofit($A1557,YEAR($B$1),$B$1,180)</f>
        <v>2057913000</v>
      </c>
      <c r="R1557">
        <f>[1]!s_west_eps($A1557,YEAR($B$1),$B$1,180)</f>
        <v>3.3782999515533398</v>
      </c>
      <c r="S1557">
        <f>[1]!s_west_instnum_np($A1557,YEAR($B$1),$B$1,180)</f>
        <v>20</v>
      </c>
      <c r="T1557">
        <f>[1]!s_west_stdnetprofit($A1557,YEAR($B$1),$B$1,180)</f>
        <v>198632103</v>
      </c>
      <c r="U1557">
        <f>[1]!s_west_mediannetprofit($A1557,YEAR($B$1),$B$1,180)</f>
        <v>2029000000</v>
      </c>
      <c r="V1557">
        <f>[1]!s_west_maxnetprofit($A1557,YEAR($B$1),$B$1,180)</f>
        <v>2543000000</v>
      </c>
      <c r="W1557">
        <f>[1]!s_west_minnetprofit($A1557,YEAR($B$1),$B$1,180)</f>
        <v>1690000000</v>
      </c>
      <c r="X1557">
        <f>[1]!s_west_netprofit($A1557,YEAR($B$1)+1,$B$1,180)</f>
        <v>2193120500</v>
      </c>
      <c r="Y1557">
        <f>[1]!s_west_eps($A1557,YEAR($B$1)+1,$B$1,180)</f>
        <v>3.6003000736236599</v>
      </c>
      <c r="Z1557">
        <f>[1]!s_west_instnum_np($A1557,YEAR($B$1)+1,$B$1,180)</f>
        <v>20</v>
      </c>
      <c r="AA1557">
        <f>[1]!s_west_stdnetprofit($A1557,YEAR($B$1)+1,$B$1,180)</f>
        <v>256429942</v>
      </c>
      <c r="AB1557">
        <f>[1]!s_west_mediannetprofit($A1557,YEAR($B$1)+1,$B$1,180)</f>
        <v>2171435000</v>
      </c>
      <c r="AC1557">
        <f>[1]!s_west_maxnetprofit($A1557,YEAR($B$1)+1,$B$1,180)</f>
        <v>2760000000</v>
      </c>
      <c r="AD1557">
        <f>[1]!s_west_minnetprofit($A1557,YEAR($B$1)+1,$B$1,180)</f>
        <v>1730000000</v>
      </c>
      <c r="AE1557">
        <f>[1]!s_west_avgroe($A1557,YEAR($B$1),$B$1,180)</f>
        <v>10.474499702453601</v>
      </c>
      <c r="AF1557">
        <f>IFERROR([1]!s_info_indexweight($A1557,$B$1,"000016.SH"),"")</f>
        <v>0</v>
      </c>
      <c r="AG1557">
        <f>IFERROR([1]!s_info_indexweight($A1557,$B$1,"000300.SH"),"")</f>
        <v>0</v>
      </c>
      <c r="AH1557">
        <f>IFERROR([1]!s_info_indexweight($A1557,$B$1,"000905.SH"),"")</f>
        <v>6.8000000000000005E-2</v>
      </c>
      <c r="AI1557">
        <f>IFERROR([1]!s_info_indexweight($A1557,$B$1,"000852.SH"),"")</f>
        <v>0</v>
      </c>
    </row>
    <row r="1558" spans="1:35">
      <c r="A1558" t="s">
        <v>1590</v>
      </c>
      <c r="B1558">
        <f>[1]!s_dq_close($A1558,$B$1,3)</f>
        <v>15.31</v>
      </c>
      <c r="C1558">
        <f>[1]!s_dq_volume($A1558,$B$1)</f>
        <v>5708316</v>
      </c>
      <c r="D1558">
        <f>[1]!s_dq_amount($A1558,$B$1)</f>
        <v>86553756</v>
      </c>
      <c r="E1558">
        <f>[1]!s_dq_turn($A1558,$B$1)</f>
        <v>0.54129402821633099</v>
      </c>
      <c r="F1558">
        <f>[1]!S_VAL_MV($A1558,$B$1)</f>
        <v>16145442847.02</v>
      </c>
      <c r="G1558">
        <f>[1]!s_val_ev($A1558,$B$1)</f>
        <v>16145442847.02</v>
      </c>
      <c r="H1558">
        <f>[1]!s_val_ev1($A1558,$B$1)</f>
        <v>20538470057.689999</v>
      </c>
      <c r="I1558">
        <f>IFERROR([1]!s_mq_amount($A1558,$B$1),"")</f>
        <v>164696179</v>
      </c>
      <c r="J1558">
        <f>[1]!s_val_pe_ttm($A1558,$B$1)</f>
        <v>43.1771240234375</v>
      </c>
      <c r="K1558">
        <f>[1]!s_val_pb_lf($A1558,$B$1)</f>
        <v>1.57969009876251</v>
      </c>
      <c r="L1558">
        <f>[1]!s_val_dividendyield2($A1558,$B$1)</f>
        <v>2.5473546701502299</v>
      </c>
      <c r="M1558">
        <f>[1]!s_val_evtoebitda($A1558,$B$1)</f>
        <v>16.118789465888899</v>
      </c>
      <c r="N1558">
        <f>[1]!s_risk_betar24($A1558,$B$1)</f>
        <v>1.0420999526977499</v>
      </c>
      <c r="O1558">
        <f>[1]!s_profitnotice_changeratio($A1558,$B$1)</f>
        <v>0</v>
      </c>
      <c r="P1558">
        <f>IFERROR([1]!i_pq_pctchange($A1558,TEXT(DATE(YEAR($B$1),1,1),"yyyy-mm-dd"),$B$1),"")</f>
        <v>-2.1099744245524201</v>
      </c>
      <c r="Q1558">
        <f>[1]!s_west_netprofit($A1558,YEAR($B$1),$B$1,180)</f>
        <v>0</v>
      </c>
      <c r="R1558">
        <f>[1]!s_west_eps($A1558,YEAR($B$1),$B$1,180)</f>
        <v>0</v>
      </c>
      <c r="S1558">
        <f>[1]!s_west_instnum_np($A1558,YEAR($B$1),$B$1,180)</f>
        <v>0</v>
      </c>
      <c r="T1558">
        <f>[1]!s_west_stdnetprofit($A1558,YEAR($B$1),$B$1,180)</f>
        <v>0</v>
      </c>
      <c r="U1558">
        <f>[1]!s_west_mediannetprofit($A1558,YEAR($B$1),$B$1,180)</f>
        <v>0</v>
      </c>
      <c r="V1558">
        <f>[1]!s_west_maxnetprofit($A1558,YEAR($B$1),$B$1,180)</f>
        <v>0</v>
      </c>
      <c r="W1558">
        <f>[1]!s_west_minnetprofit($A1558,YEAR($B$1),$B$1,180)</f>
        <v>0</v>
      </c>
      <c r="X1558">
        <f>[1]!s_west_netprofit($A1558,YEAR($B$1)+1,$B$1,180)</f>
        <v>0</v>
      </c>
      <c r="Y1558">
        <f>[1]!s_west_eps($A1558,YEAR($B$1)+1,$B$1,180)</f>
        <v>0</v>
      </c>
      <c r="Z1558">
        <f>[1]!s_west_instnum_np($A1558,YEAR($B$1)+1,$B$1,180)</f>
        <v>0</v>
      </c>
      <c r="AA1558">
        <f>[1]!s_west_stdnetprofit($A1558,YEAR($B$1)+1,$B$1,180)</f>
        <v>0</v>
      </c>
      <c r="AB1558">
        <f>[1]!s_west_mediannetprofit($A1558,YEAR($B$1)+1,$B$1,180)</f>
        <v>0</v>
      </c>
      <c r="AC1558">
        <f>[1]!s_west_maxnetprofit($A1558,YEAR($B$1)+1,$B$1,180)</f>
        <v>0</v>
      </c>
      <c r="AD1558">
        <f>[1]!s_west_minnetprofit($A1558,YEAR($B$1)+1,$B$1,180)</f>
        <v>0</v>
      </c>
      <c r="AE1558">
        <f>[1]!s_west_avgroe($A1558,YEAR($B$1),$B$1,180)</f>
        <v>0</v>
      </c>
      <c r="AF1558">
        <f>IFERROR([1]!s_info_indexweight($A1558,$B$1,"000016.SH"),"")</f>
        <v>0</v>
      </c>
      <c r="AG1558">
        <f>IFERROR([1]!s_info_indexweight($A1558,$B$1,"000300.SH"),"")</f>
        <v>0</v>
      </c>
      <c r="AH1558">
        <f>IFERROR([1]!s_info_indexweight($A1558,$B$1,"000905.SH"),"")</f>
        <v>7.4999999999999997E-2</v>
      </c>
      <c r="AI1558">
        <f>IFERROR([1]!s_info_indexweight($A1558,$B$1,"000852.SH"),"")</f>
        <v>0</v>
      </c>
    </row>
    <row r="1559" spans="1:35">
      <c r="A1559" t="s">
        <v>1591</v>
      </c>
      <c r="B1559">
        <f>[1]!s_dq_close($A1559,$B$1,3)</f>
        <v>4.8499999999999996</v>
      </c>
      <c r="C1559">
        <f>[1]!s_dq_volume($A1559,$B$1)</f>
        <v>9185384</v>
      </c>
      <c r="D1559">
        <f>[1]!s_dq_amount($A1559,$B$1)</f>
        <v>44554847</v>
      </c>
      <c r="E1559">
        <f>[1]!s_dq_turn($A1559,$B$1)</f>
        <v>0.57418728601771396</v>
      </c>
      <c r="F1559">
        <f>[1]!S_VAL_MV($A1559,$B$1)</f>
        <v>7758637901.75</v>
      </c>
      <c r="G1559">
        <f>[1]!s_val_ev($A1559,$B$1)</f>
        <v>7758637901.75</v>
      </c>
      <c r="H1559">
        <f>[1]!s_val_ev1($A1559,$B$1)</f>
        <v>8980180273.4799995</v>
      </c>
      <c r="I1559">
        <f>IFERROR([1]!s_mq_amount($A1559,$B$1),"")</f>
        <v>98383453</v>
      </c>
      <c r="J1559">
        <f>[1]!s_val_pe_ttm($A1559,$B$1)</f>
        <v>30.830562591552699</v>
      </c>
      <c r="K1559">
        <f>[1]!s_val_pb_lf($A1559,$B$1)</f>
        <v>1.4749668836593599</v>
      </c>
      <c r="L1559">
        <f>[1]!s_val_dividendyield2($A1559,$B$1)</f>
        <v>0</v>
      </c>
      <c r="M1559">
        <f>[1]!s_val_evtoebitda($A1559,$B$1)</f>
        <v>10.335291011337301</v>
      </c>
      <c r="N1559">
        <f>[1]!s_risk_betar24($A1559,$B$1)</f>
        <v>1.20130002498627</v>
      </c>
      <c r="O1559">
        <f>[1]!s_profitnotice_changeratio($A1559,$B$1)</f>
        <v>0</v>
      </c>
      <c r="P1559">
        <f>IFERROR([1]!i_pq_pctchange($A1559,TEXT(DATE(YEAR($B$1),1,1),"yyyy-mm-dd"),$B$1),"")</f>
        <v>-7.7946768060836602</v>
      </c>
      <c r="Q1559">
        <f>[1]!s_west_netprofit($A1559,YEAR($B$1),$B$1,180)</f>
        <v>288250000</v>
      </c>
      <c r="R1559">
        <f>[1]!s_west_eps($A1559,YEAR($B$1),$B$1,180)</f>
        <v>0.18019999563694</v>
      </c>
      <c r="S1559">
        <f>[1]!s_west_instnum_np($A1559,YEAR($B$1),$B$1,180)</f>
        <v>4</v>
      </c>
      <c r="T1559">
        <f>[1]!s_west_stdnetprofit($A1559,YEAR($B$1),$B$1,180)</f>
        <v>17327723</v>
      </c>
      <c r="U1559">
        <f>[1]!s_west_mediannetprofit($A1559,YEAR($B$1),$B$1,180)</f>
        <v>294000000</v>
      </c>
      <c r="V1559">
        <f>[1]!s_west_maxnetprofit($A1559,YEAR($B$1),$B$1,180)</f>
        <v>302000000</v>
      </c>
      <c r="W1559">
        <f>[1]!s_west_minnetprofit($A1559,YEAR($B$1),$B$1,180)</f>
        <v>263000000</v>
      </c>
      <c r="X1559">
        <f>[1]!s_west_netprofit($A1559,YEAR($B$1)+1,$B$1,180)</f>
        <v>322000000</v>
      </c>
      <c r="Y1559">
        <f>[1]!s_west_eps($A1559,YEAR($B$1)+1,$B$1,180)</f>
        <v>0.20129999518394501</v>
      </c>
      <c r="Z1559">
        <f>[1]!s_west_instnum_np($A1559,YEAR($B$1)+1,$B$1,180)</f>
        <v>4</v>
      </c>
      <c r="AA1559">
        <f>[1]!s_west_stdnetprofit($A1559,YEAR($B$1)+1,$B$1,180)</f>
        <v>25858590</v>
      </c>
      <c r="AB1559">
        <f>[1]!s_west_mediannetprofit($A1559,YEAR($B$1)+1,$B$1,180)</f>
        <v>323500000</v>
      </c>
      <c r="AC1559">
        <f>[1]!s_west_maxnetprofit($A1559,YEAR($B$1)+1,$B$1,180)</f>
        <v>352000000</v>
      </c>
      <c r="AD1559">
        <f>[1]!s_west_minnetprofit($A1559,YEAR($B$1)+1,$B$1,180)</f>
        <v>289000000</v>
      </c>
      <c r="AE1559">
        <f>[1]!s_west_avgroe($A1559,YEAR($B$1),$B$1,180)</f>
        <v>5.5549998283386204</v>
      </c>
      <c r="AF1559">
        <f>IFERROR([1]!s_info_indexweight($A1559,$B$1,"000016.SH"),"")</f>
        <v>0</v>
      </c>
      <c r="AG1559">
        <f>IFERROR([1]!s_info_indexweight($A1559,$B$1,"000300.SH"),"")</f>
        <v>0</v>
      </c>
      <c r="AH1559">
        <f>IFERROR([1]!s_info_indexweight($A1559,$B$1,"000905.SH"),"")</f>
        <v>0</v>
      </c>
      <c r="AI1559">
        <f>IFERROR([1]!s_info_indexweight($A1559,$B$1,"000852.SH"),"")</f>
        <v>3.3000000000000002E-2</v>
      </c>
    </row>
    <row r="1560" spans="1:35">
      <c r="A1560" t="s">
        <v>1592</v>
      </c>
      <c r="B1560">
        <f>[1]!s_dq_close($A1560,$B$1,3)</f>
        <v>12.38</v>
      </c>
      <c r="C1560">
        <f>[1]!s_dq_volume($A1560,$B$1)</f>
        <v>21763142</v>
      </c>
      <c r="D1560">
        <f>[1]!s_dq_amount($A1560,$B$1)</f>
        <v>271406149</v>
      </c>
      <c r="E1560">
        <f>[1]!s_dq_turn($A1560,$B$1)</f>
        <v>1.5908628847289099</v>
      </c>
      <c r="F1560">
        <f>[1]!S_VAL_MV($A1560,$B$1)</f>
        <v>16935947186.040001</v>
      </c>
      <c r="G1560">
        <f>[1]!s_val_ev($A1560,$B$1)</f>
        <v>16935947186.040001</v>
      </c>
      <c r="H1560">
        <f>[1]!s_val_ev1($A1560,$B$1)</f>
        <v>17586543804.77</v>
      </c>
      <c r="I1560">
        <f>IFERROR([1]!s_mq_amount($A1560,$B$1),"")</f>
        <v>561687129</v>
      </c>
      <c r="J1560">
        <f>[1]!s_val_pe_ttm($A1560,$B$1)</f>
        <v>14.0316505432129</v>
      </c>
      <c r="K1560">
        <f>[1]!s_val_pb_lf($A1560,$B$1)</f>
        <v>2.6923255920410201</v>
      </c>
      <c r="L1560">
        <f>[1]!s_val_dividendyield2($A1560,$B$1)</f>
        <v>3.9233787227897299</v>
      </c>
      <c r="M1560">
        <f>[1]!s_val_evtoebitda($A1560,$B$1)</f>
        <v>9.9883673190332196</v>
      </c>
      <c r="N1560">
        <f>[1]!s_risk_betar24($A1560,$B$1)</f>
        <v>1.6904000043869001</v>
      </c>
      <c r="O1560">
        <f>[1]!s_profitnotice_changeratio($A1560,$B$1)</f>
        <v>0</v>
      </c>
      <c r="P1560">
        <f>IFERROR([1]!i_pq_pctchange($A1560,TEXT(DATE(YEAR($B$1),1,1),"yyyy-mm-dd"),$B$1),"")</f>
        <v>-11.2544802867383</v>
      </c>
      <c r="Q1560">
        <f>[1]!s_west_netprofit($A1560,YEAR($B$1),$B$1,180)</f>
        <v>1405444444</v>
      </c>
      <c r="R1560">
        <f>[1]!s_west_eps($A1560,YEAR($B$1),$B$1,180)</f>
        <v>1.02740001678467</v>
      </c>
      <c r="S1560">
        <f>[1]!s_west_instnum_np($A1560,YEAR($B$1),$B$1,180)</f>
        <v>9</v>
      </c>
      <c r="T1560">
        <f>[1]!s_west_stdnetprofit($A1560,YEAR($B$1),$B$1,180)</f>
        <v>64759384</v>
      </c>
      <c r="U1560">
        <f>[1]!s_west_mediannetprofit($A1560,YEAR($B$1),$B$1,180)</f>
        <v>1426000000</v>
      </c>
      <c r="V1560">
        <f>[1]!s_west_maxnetprofit($A1560,YEAR($B$1),$B$1,180)</f>
        <v>1498000000</v>
      </c>
      <c r="W1560">
        <f>[1]!s_west_minnetprofit($A1560,YEAR($B$1),$B$1,180)</f>
        <v>1300000000</v>
      </c>
      <c r="X1560">
        <f>[1]!s_west_netprofit($A1560,YEAR($B$1)+1,$B$1,180)</f>
        <v>1627111111</v>
      </c>
      <c r="Y1560">
        <f>[1]!s_west_eps($A1560,YEAR($B$1)+1,$B$1,180)</f>
        <v>1.1893999576568599</v>
      </c>
      <c r="Z1560">
        <f>[1]!s_west_instnum_np($A1560,YEAR($B$1)+1,$B$1,180)</f>
        <v>9</v>
      </c>
      <c r="AA1560">
        <f>[1]!s_west_stdnetprofit($A1560,YEAR($B$1)+1,$B$1,180)</f>
        <v>60461650</v>
      </c>
      <c r="AB1560">
        <f>[1]!s_west_mediannetprofit($A1560,YEAR($B$1)+1,$B$1,180)</f>
        <v>1645000000</v>
      </c>
      <c r="AC1560">
        <f>[1]!s_west_maxnetprofit($A1560,YEAR($B$1)+1,$B$1,180)</f>
        <v>1714000000</v>
      </c>
      <c r="AD1560">
        <f>[1]!s_west_minnetprofit($A1560,YEAR($B$1)+1,$B$1,180)</f>
        <v>1509000000</v>
      </c>
      <c r="AE1560">
        <f>[1]!s_west_avgroe($A1560,YEAR($B$1),$B$1,180)</f>
        <v>20.9789009094238</v>
      </c>
      <c r="AF1560">
        <f>IFERROR([1]!s_info_indexweight($A1560,$B$1,"000016.SH"),"")</f>
        <v>0</v>
      </c>
      <c r="AG1560">
        <f>IFERROR([1]!s_info_indexweight($A1560,$B$1,"000300.SH"),"")</f>
        <v>0</v>
      </c>
      <c r="AH1560">
        <f>IFERROR([1]!s_info_indexweight($A1560,$B$1,"000905.SH"),"")</f>
        <v>0</v>
      </c>
      <c r="AI1560">
        <f>IFERROR([1]!s_info_indexweight($A1560,$B$1,"000852.SH"),"")</f>
        <v>8.5999999999999993E-2</v>
      </c>
    </row>
    <row r="1561" spans="1:35">
      <c r="A1561" t="s">
        <v>1593</v>
      </c>
      <c r="B1561">
        <f>[1]!s_dq_close($A1561,$B$1,3)</f>
        <v>28.8</v>
      </c>
      <c r="C1561">
        <f>[1]!s_dq_volume($A1561,$B$1)</f>
        <v>36998912</v>
      </c>
      <c r="D1561">
        <f>[1]!s_dq_amount($A1561,$B$1)</f>
        <v>1030727591</v>
      </c>
      <c r="E1561">
        <f>[1]!s_dq_turn($A1561,$B$1)</f>
        <v>3.9815148411999299</v>
      </c>
      <c r="F1561">
        <f>[1]!S_VAL_MV($A1561,$B$1)</f>
        <v>26762895734.400002</v>
      </c>
      <c r="G1561">
        <f>[1]!s_val_ev($A1561,$B$1)</f>
        <v>26762895734.400002</v>
      </c>
      <c r="H1561">
        <f>[1]!s_val_ev1($A1561,$B$1)</f>
        <v>34009718275.43</v>
      </c>
      <c r="I1561">
        <f>IFERROR([1]!s_mq_amount($A1561,$B$1),"")</f>
        <v>2277559375</v>
      </c>
      <c r="J1561">
        <f>[1]!s_val_pe_ttm($A1561,$B$1)</f>
        <v>43.068016052246101</v>
      </c>
      <c r="K1561">
        <f>[1]!s_val_pb_lf($A1561,$B$1)</f>
        <v>3.50282979011536</v>
      </c>
      <c r="L1561">
        <f>[1]!s_val_dividendyield2($A1561,$B$1)</f>
        <v>0.34760114982783902</v>
      </c>
      <c r="M1561">
        <f>[1]!s_val_evtoebitda($A1561,$B$1)</f>
        <v>18.5514390272015</v>
      </c>
      <c r="N1561">
        <f>[1]!s_risk_betar24($A1561,$B$1)</f>
        <v>1.3885999917984</v>
      </c>
      <c r="O1561">
        <f>[1]!s_profitnotice_changeratio($A1561,$B$1)</f>
        <v>0</v>
      </c>
      <c r="P1561">
        <f>IFERROR([1]!i_pq_pctchange($A1561,TEXT(DATE(YEAR($B$1),1,1),"yyyy-mm-dd"),$B$1),"")</f>
        <v>91.872085276482395</v>
      </c>
      <c r="Q1561">
        <f>[1]!s_west_netprofit($A1561,YEAR($B$1),$B$1,180)</f>
        <v>1003273333</v>
      </c>
      <c r="R1561">
        <f>[1]!s_west_eps($A1561,YEAR($B$1),$B$1,180)</f>
        <v>1.07959997653961</v>
      </c>
      <c r="S1561">
        <f>[1]!s_west_instnum_np($A1561,YEAR($B$1),$B$1,180)</f>
        <v>3</v>
      </c>
      <c r="T1561">
        <f>[1]!s_west_stdnetprofit($A1561,YEAR($B$1),$B$1,180)</f>
        <v>144187115</v>
      </c>
      <c r="U1561">
        <f>[1]!s_west_mediannetprofit($A1561,YEAR($B$1),$B$1,180)</f>
        <v>1063000000</v>
      </c>
      <c r="V1561">
        <f>[1]!s_west_maxnetprofit($A1561,YEAR($B$1),$B$1,180)</f>
        <v>1108000000</v>
      </c>
      <c r="W1561">
        <f>[1]!s_west_minnetprofit($A1561,YEAR($B$1),$B$1,180)</f>
        <v>838820000</v>
      </c>
      <c r="X1561">
        <f>[1]!s_west_netprofit($A1561,YEAR($B$1)+1,$B$1,180)</f>
        <v>1373920000</v>
      </c>
      <c r="Y1561">
        <f>[1]!s_west_eps($A1561,YEAR($B$1)+1,$B$1,180)</f>
        <v>1.47850000858307</v>
      </c>
      <c r="Z1561">
        <f>[1]!s_west_instnum_np($A1561,YEAR($B$1)+1,$B$1,180)</f>
        <v>3</v>
      </c>
      <c r="AA1561">
        <f>[1]!s_west_stdnetprofit($A1561,YEAR($B$1)+1,$B$1,180)</f>
        <v>218474848</v>
      </c>
      <c r="AB1561">
        <f>[1]!s_west_mediannetprofit($A1561,YEAR($B$1)+1,$B$1,180)</f>
        <v>1479000000</v>
      </c>
      <c r="AC1561">
        <f>[1]!s_west_maxnetprofit($A1561,YEAR($B$1)+1,$B$1,180)</f>
        <v>1520000000</v>
      </c>
      <c r="AD1561">
        <f>[1]!s_west_minnetprofit($A1561,YEAR($B$1)+1,$B$1,180)</f>
        <v>1122760000</v>
      </c>
      <c r="AE1561">
        <f>[1]!s_west_avgroe($A1561,YEAR($B$1),$B$1,180)</f>
        <v>12.016699790954601</v>
      </c>
      <c r="AF1561">
        <f>IFERROR([1]!s_info_indexweight($A1561,$B$1,"000016.SH"),"")</f>
        <v>0</v>
      </c>
      <c r="AG1561">
        <f>IFERROR([1]!s_info_indexweight($A1561,$B$1,"000300.SH"),"")</f>
        <v>0</v>
      </c>
      <c r="AH1561">
        <f>IFERROR([1]!s_info_indexweight($A1561,$B$1,"000905.SH"),"")</f>
        <v>0</v>
      </c>
      <c r="AI1561">
        <f>IFERROR([1]!s_info_indexweight($A1561,$B$1,"000852.SH"),"")</f>
        <v>0.159</v>
      </c>
    </row>
    <row r="1562" spans="1:35">
      <c r="A1562" t="s">
        <v>1594</v>
      </c>
      <c r="B1562">
        <f>[1]!s_dq_close($A1562,$B$1,3)</f>
        <v>36.81</v>
      </c>
      <c r="C1562">
        <f>[1]!s_dq_volume($A1562,$B$1)</f>
        <v>36319062</v>
      </c>
      <c r="D1562">
        <f>[1]!s_dq_amount($A1562,$B$1)</f>
        <v>1288447516</v>
      </c>
      <c r="E1562">
        <f>[1]!s_dq_turn($A1562,$B$1)</f>
        <v>5.05571058797221</v>
      </c>
      <c r="F1562">
        <f>[1]!S_VAL_MV($A1562,$B$1)</f>
        <v>26443457333.189999</v>
      </c>
      <c r="G1562">
        <f>[1]!s_val_ev($A1562,$B$1)</f>
        <v>26443457333.189999</v>
      </c>
      <c r="H1562">
        <f>[1]!s_val_ev1($A1562,$B$1)</f>
        <v>29547256123.950001</v>
      </c>
      <c r="I1562">
        <f>IFERROR([1]!s_mq_amount($A1562,$B$1),"")</f>
        <v>1969404217</v>
      </c>
      <c r="J1562">
        <f>[1]!s_val_pe_ttm($A1562,$B$1)</f>
        <v>189.61361694335901</v>
      </c>
      <c r="K1562">
        <f>[1]!s_val_pb_lf($A1562,$B$1)</f>
        <v>7.8583173751831099</v>
      </c>
      <c r="L1562">
        <f>[1]!s_val_dividendyield2($A1562,$B$1)</f>
        <v>0.162546409463073</v>
      </c>
      <c r="M1562">
        <f>[1]!s_val_evtoebitda($A1562,$B$1)</f>
        <v>27.643176850606899</v>
      </c>
      <c r="N1562">
        <f>[1]!s_risk_betar24($A1562,$B$1)</f>
        <v>1.57120001316071</v>
      </c>
      <c r="O1562">
        <f>[1]!s_profitnotice_changeratio($A1562,$B$1)</f>
        <v>0</v>
      </c>
      <c r="P1562">
        <f>IFERROR([1]!i_pq_pctchange($A1562,TEXT(DATE(YEAR($B$1),1,1),"yyyy-mm-dd"),$B$1),"")</f>
        <v>20.966151823857999</v>
      </c>
      <c r="Q1562">
        <f>[1]!s_west_netprofit($A1562,YEAR($B$1),$B$1,180)</f>
        <v>197747500</v>
      </c>
      <c r="R1562">
        <f>[1]!s_west_eps($A1562,YEAR($B$1),$B$1,180)</f>
        <v>0.27529999613761902</v>
      </c>
      <c r="S1562">
        <f>[1]!s_west_instnum_np($A1562,YEAR($B$1),$B$1,180)</f>
        <v>4</v>
      </c>
      <c r="T1562">
        <f>[1]!s_west_stdnetprofit($A1562,YEAR($B$1),$B$1,180)</f>
        <v>44908449</v>
      </c>
      <c r="U1562">
        <f>[1]!s_west_mediannetprofit($A1562,YEAR($B$1),$B$1,180)</f>
        <v>196510000</v>
      </c>
      <c r="V1562">
        <f>[1]!s_west_maxnetprofit($A1562,YEAR($B$1),$B$1,180)</f>
        <v>246000000</v>
      </c>
      <c r="W1562">
        <f>[1]!s_west_minnetprofit($A1562,YEAR($B$1),$B$1,180)</f>
        <v>151970000</v>
      </c>
      <c r="X1562">
        <f>[1]!s_west_netprofit($A1562,YEAR($B$1)+1,$B$1,180)</f>
        <v>232925000</v>
      </c>
      <c r="Y1562">
        <f>[1]!s_west_eps($A1562,YEAR($B$1)+1,$B$1,180)</f>
        <v>0.32420000433921797</v>
      </c>
      <c r="Z1562">
        <f>[1]!s_west_instnum_np($A1562,YEAR($B$1)+1,$B$1,180)</f>
        <v>4</v>
      </c>
      <c r="AA1562">
        <f>[1]!s_west_stdnetprofit($A1562,YEAR($B$1)+1,$B$1,180)</f>
        <v>57701679</v>
      </c>
      <c r="AB1562">
        <f>[1]!s_west_mediannetprofit($A1562,YEAR($B$1)+1,$B$1,180)</f>
        <v>238615000</v>
      </c>
      <c r="AC1562">
        <f>[1]!s_west_maxnetprofit($A1562,YEAR($B$1)+1,$B$1,180)</f>
        <v>289000000</v>
      </c>
      <c r="AD1562">
        <f>[1]!s_west_minnetprofit($A1562,YEAR($B$1)+1,$B$1,180)</f>
        <v>165470000</v>
      </c>
      <c r="AE1562">
        <f>[1]!s_west_avgroe($A1562,YEAR($B$1),$B$1,180)</f>
        <v>5.2300000190734899</v>
      </c>
      <c r="AF1562">
        <f>IFERROR([1]!s_info_indexweight($A1562,$B$1,"000016.SH"),"")</f>
        <v>0</v>
      </c>
      <c r="AG1562">
        <f>IFERROR([1]!s_info_indexweight($A1562,$B$1,"000300.SH"),"")</f>
        <v>0</v>
      </c>
      <c r="AH1562">
        <f>IFERROR([1]!s_info_indexweight($A1562,$B$1,"000905.SH"),"")</f>
        <v>0</v>
      </c>
      <c r="AI1562">
        <f>IFERROR([1]!s_info_indexweight($A1562,$B$1,"000852.SH"),"")</f>
        <v>0.16400000000000001</v>
      </c>
    </row>
    <row r="1563" spans="1:35">
      <c r="A1563" t="s">
        <v>1595</v>
      </c>
      <c r="B1563">
        <f>[1]!s_dq_close($A1563,$B$1,3)</f>
        <v>12.34</v>
      </c>
      <c r="C1563">
        <f>[1]!s_dq_volume($A1563,$B$1)</f>
        <v>6871174</v>
      </c>
      <c r="D1563">
        <f>[1]!s_dq_amount($A1563,$B$1)</f>
        <v>85372101</v>
      </c>
      <c r="E1563">
        <f>[1]!s_dq_turn($A1563,$B$1)</f>
        <v>0.90542395646265805</v>
      </c>
      <c r="F1563">
        <f>[1]!S_VAL_MV($A1563,$B$1)</f>
        <v>9364705512.2399998</v>
      </c>
      <c r="G1563">
        <f>[1]!s_val_ev($A1563,$B$1)</f>
        <v>9364705512.2399998</v>
      </c>
      <c r="H1563">
        <f>[1]!s_val_ev1($A1563,$B$1)</f>
        <v>13755198970.24</v>
      </c>
      <c r="I1563">
        <f>IFERROR([1]!s_mq_amount($A1563,$B$1),"")</f>
        <v>194193322</v>
      </c>
      <c r="J1563">
        <f>[1]!s_val_pe_ttm($A1563,$B$1)</f>
        <v>23.704158782958999</v>
      </c>
      <c r="K1563">
        <f>[1]!s_val_pb_lf($A1563,$B$1)</f>
        <v>1.37731492519379</v>
      </c>
      <c r="L1563">
        <f>[1]!s_val_dividendyield2($A1563,$B$1)</f>
        <v>1.78384981633066</v>
      </c>
      <c r="M1563">
        <f>[1]!s_val_evtoebitda($A1563,$B$1)</f>
        <v>4.4497323057398797</v>
      </c>
      <c r="N1563">
        <f>[1]!s_risk_betar24($A1563,$B$1)</f>
        <v>1.47780001163483</v>
      </c>
      <c r="O1563">
        <f>[1]!s_profitnotice_changeratio($A1563,$B$1)</f>
        <v>0</v>
      </c>
      <c r="P1563">
        <f>IFERROR([1]!i_pq_pctchange($A1563,TEXT(DATE(YEAR($B$1),1,1),"yyyy-mm-dd"),$B$1),"")</f>
        <v>-16.6216216216216</v>
      </c>
      <c r="Q1563">
        <f>[1]!s_west_netprofit($A1563,YEAR($B$1),$B$1,180)</f>
        <v>530646429</v>
      </c>
      <c r="R1563">
        <f>[1]!s_west_eps($A1563,YEAR($B$1),$B$1,180)</f>
        <v>0.69919997453689597</v>
      </c>
      <c r="S1563">
        <f>[1]!s_west_instnum_np($A1563,YEAR($B$1),$B$1,180)</f>
        <v>14</v>
      </c>
      <c r="T1563">
        <f>[1]!s_west_stdnetprofit($A1563,YEAR($B$1),$B$1,180)</f>
        <v>83477197</v>
      </c>
      <c r="U1563">
        <f>[1]!s_west_mediannetprofit($A1563,YEAR($B$1),$B$1,180)</f>
        <v>520000000</v>
      </c>
      <c r="V1563">
        <f>[1]!s_west_maxnetprofit($A1563,YEAR($B$1),$B$1,180)</f>
        <v>671000000</v>
      </c>
      <c r="W1563">
        <f>[1]!s_west_minnetprofit($A1563,YEAR($B$1),$B$1,180)</f>
        <v>423000000</v>
      </c>
      <c r="X1563">
        <f>[1]!s_west_netprofit($A1563,YEAR($B$1)+1,$B$1,180)</f>
        <v>605110000</v>
      </c>
      <c r="Y1563">
        <f>[1]!s_west_eps($A1563,YEAR($B$1)+1,$B$1,180)</f>
        <v>0.79739999771118197</v>
      </c>
      <c r="Z1563">
        <f>[1]!s_west_instnum_np($A1563,YEAR($B$1)+1,$B$1,180)</f>
        <v>14</v>
      </c>
      <c r="AA1563">
        <f>[1]!s_west_stdnetprofit($A1563,YEAR($B$1)+1,$B$1,180)</f>
        <v>85283384</v>
      </c>
      <c r="AB1563">
        <f>[1]!s_west_mediannetprofit($A1563,YEAR($B$1)+1,$B$1,180)</f>
        <v>595500000</v>
      </c>
      <c r="AC1563">
        <f>[1]!s_west_maxnetprofit($A1563,YEAR($B$1)+1,$B$1,180)</f>
        <v>729000000</v>
      </c>
      <c r="AD1563">
        <f>[1]!s_west_minnetprofit($A1563,YEAR($B$1)+1,$B$1,180)</f>
        <v>494000000</v>
      </c>
      <c r="AE1563">
        <f>[1]!s_west_avgroe($A1563,YEAR($B$1),$B$1,180)</f>
        <v>7.9022998809814498</v>
      </c>
      <c r="AF1563">
        <f>IFERROR([1]!s_info_indexweight($A1563,$B$1,"000016.SH"),"")</f>
        <v>0</v>
      </c>
      <c r="AG1563">
        <f>IFERROR([1]!s_info_indexweight($A1563,$B$1,"000300.SH"),"")</f>
        <v>0</v>
      </c>
      <c r="AH1563">
        <f>IFERROR([1]!s_info_indexweight($A1563,$B$1,"000905.SH"),"")</f>
        <v>0</v>
      </c>
      <c r="AI1563">
        <f>IFERROR([1]!s_info_indexweight($A1563,$B$1,"000852.SH"),"")</f>
        <v>0.06</v>
      </c>
    </row>
    <row r="1564" spans="1:35">
      <c r="A1564" t="s">
        <v>1596</v>
      </c>
      <c r="B1564">
        <f>[1]!s_dq_close($A1564,$B$1,3)</f>
        <v>11.45</v>
      </c>
      <c r="C1564">
        <f>[1]!s_dq_volume($A1564,$B$1)</f>
        <v>25802080</v>
      </c>
      <c r="D1564">
        <f>[1]!s_dq_amount($A1564,$B$1)</f>
        <v>298061325</v>
      </c>
      <c r="E1564">
        <f>[1]!s_dq_turn($A1564,$B$1)</f>
        <v>1.1814110697465601</v>
      </c>
      <c r="F1564">
        <f>[1]!S_VAL_MV($A1564,$B$1)</f>
        <v>25006860318.599998</v>
      </c>
      <c r="G1564">
        <f>[1]!s_val_ev($A1564,$B$1)</f>
        <v>25006860318.599998</v>
      </c>
      <c r="H1564">
        <f>[1]!s_val_ev1($A1564,$B$1)</f>
        <v>60751419433.769997</v>
      </c>
      <c r="I1564">
        <f>IFERROR([1]!s_mq_amount($A1564,$B$1),"")</f>
        <v>573164634</v>
      </c>
      <c r="J1564">
        <f>[1]!s_val_pe_ttm($A1564,$B$1)</f>
        <v>22.0292644500732</v>
      </c>
      <c r="K1564">
        <f>[1]!s_val_pb_lf($A1564,$B$1)</f>
        <v>2.41684865951538</v>
      </c>
      <c r="L1564">
        <f>[1]!s_val_dividendyield2($A1564,$B$1)</f>
        <v>0.86458665760286202</v>
      </c>
      <c r="M1564">
        <f>[1]!s_val_evtoebitda($A1564,$B$1)</f>
        <v>9.2084217331006997</v>
      </c>
      <c r="N1564">
        <f>[1]!s_risk_betar24($A1564,$B$1)</f>
        <v>1.45539999008179</v>
      </c>
      <c r="O1564">
        <f>[1]!s_profitnotice_changeratio($A1564,$B$1)</f>
        <v>0</v>
      </c>
      <c r="P1564">
        <f>IFERROR([1]!i_pq_pctchange($A1564,TEXT(DATE(YEAR($B$1),1,1),"yyyy-mm-dd"),$B$1),"")</f>
        <v>-23.0510752688172</v>
      </c>
      <c r="Q1564">
        <f>[1]!s_west_netprofit($A1564,YEAR($B$1),$B$1,180)</f>
        <v>966690769</v>
      </c>
      <c r="R1564">
        <f>[1]!s_west_eps($A1564,YEAR($B$1),$B$1,180)</f>
        <v>0.44260001182556202</v>
      </c>
      <c r="S1564">
        <f>[1]!s_west_instnum_np($A1564,YEAR($B$1),$B$1,180)</f>
        <v>13</v>
      </c>
      <c r="T1564">
        <f>[1]!s_west_stdnetprofit($A1564,YEAR($B$1),$B$1,180)</f>
        <v>243683148</v>
      </c>
      <c r="U1564">
        <f>[1]!s_west_mediannetprofit($A1564,YEAR($B$1),$B$1,180)</f>
        <v>889000000</v>
      </c>
      <c r="V1564">
        <f>[1]!s_west_maxnetprofit($A1564,YEAR($B$1),$B$1,180)</f>
        <v>1706000000</v>
      </c>
      <c r="W1564">
        <f>[1]!s_west_minnetprofit($A1564,YEAR($B$1),$B$1,180)</f>
        <v>706000000</v>
      </c>
      <c r="X1564">
        <f>[1]!s_west_netprofit($A1564,YEAR($B$1)+1,$B$1,180)</f>
        <v>1809000000</v>
      </c>
      <c r="Y1564">
        <f>[1]!s_west_eps($A1564,YEAR($B$1)+1,$B$1,180)</f>
        <v>0.82829999923706099</v>
      </c>
      <c r="Z1564">
        <f>[1]!s_west_instnum_np($A1564,YEAR($B$1)+1,$B$1,180)</f>
        <v>13</v>
      </c>
      <c r="AA1564">
        <f>[1]!s_west_stdnetprofit($A1564,YEAR($B$1)+1,$B$1,180)</f>
        <v>299555226</v>
      </c>
      <c r="AB1564">
        <f>[1]!s_west_mediannetprofit($A1564,YEAR($B$1)+1,$B$1,180)</f>
        <v>1804000000</v>
      </c>
      <c r="AC1564">
        <f>[1]!s_west_maxnetprofit($A1564,YEAR($B$1)+1,$B$1,180)</f>
        <v>2224000000</v>
      </c>
      <c r="AD1564">
        <f>[1]!s_west_minnetprofit($A1564,YEAR($B$1)+1,$B$1,180)</f>
        <v>1297000000</v>
      </c>
      <c r="AE1564">
        <f>[1]!s_west_avgroe($A1564,YEAR($B$1),$B$1,180)</f>
        <v>7.9622998237609899</v>
      </c>
      <c r="AF1564">
        <f>IFERROR([1]!s_info_indexweight($A1564,$B$1,"000016.SH"),"")</f>
        <v>0</v>
      </c>
      <c r="AG1564">
        <f>IFERROR([1]!s_info_indexweight($A1564,$B$1,"000300.SH"),"")</f>
        <v>0</v>
      </c>
      <c r="AH1564">
        <f>IFERROR([1]!s_info_indexweight($A1564,$B$1,"000905.SH"),"")</f>
        <v>9.9000000000000005E-2</v>
      </c>
      <c r="AI1564">
        <f>IFERROR([1]!s_info_indexweight($A1564,$B$1,"000852.SH"),"")</f>
        <v>0</v>
      </c>
    </row>
    <row r="1565" spans="1:35">
      <c r="A1565" t="s">
        <v>1597</v>
      </c>
      <c r="B1565">
        <f>[1]!s_dq_close($A1565,$B$1,3)</f>
        <v>12.09</v>
      </c>
      <c r="C1565">
        <f>[1]!s_dq_volume($A1565,$B$1)</f>
        <v>11929145</v>
      </c>
      <c r="D1565">
        <f>[1]!s_dq_amount($A1565,$B$1)</f>
        <v>143514053</v>
      </c>
      <c r="E1565">
        <f>[1]!s_dq_turn($A1565,$B$1)</f>
        <v>1.9814887086722599</v>
      </c>
      <c r="F1565">
        <f>[1]!S_VAL_MV($A1565,$B$1)</f>
        <v>7278535699.8900003</v>
      </c>
      <c r="G1565">
        <f>[1]!s_val_ev($A1565,$B$1)</f>
        <v>7278535699.8900003</v>
      </c>
      <c r="H1565">
        <f>[1]!s_val_ev1($A1565,$B$1)</f>
        <v>10962231831.42</v>
      </c>
      <c r="I1565">
        <f>IFERROR([1]!s_mq_amount($A1565,$B$1),"")</f>
        <v>271107086</v>
      </c>
      <c r="J1565">
        <f>[1]!s_val_pe_ttm($A1565,$B$1)</f>
        <v>-73.741790771484403</v>
      </c>
      <c r="K1565">
        <f>[1]!s_val_pb_lf($A1565,$B$1)</f>
        <v>2.0893132686614999</v>
      </c>
      <c r="L1565">
        <f>[1]!s_val_dividendyield2($A1565,$B$1)</f>
        <v>0</v>
      </c>
      <c r="M1565">
        <f>[1]!s_val_evtoebitda($A1565,$B$1)</f>
        <v>24.8518054031709</v>
      </c>
      <c r="N1565">
        <f>[1]!s_risk_betar24($A1565,$B$1)</f>
        <v>0.20839999616146099</v>
      </c>
      <c r="O1565">
        <f>[1]!s_profitnotice_changeratio($A1565,$B$1)</f>
        <v>0</v>
      </c>
      <c r="P1565">
        <f>IFERROR([1]!i_pq_pctchange($A1565,TEXT(DATE(YEAR($B$1),1,1),"yyyy-mm-dd"),$B$1),"")</f>
        <v>-10.5769230769231</v>
      </c>
      <c r="Q1565">
        <f>[1]!s_west_netprofit($A1565,YEAR($B$1),$B$1,180)</f>
        <v>0</v>
      </c>
      <c r="R1565">
        <f>[1]!s_west_eps($A1565,YEAR($B$1),$B$1,180)</f>
        <v>0</v>
      </c>
      <c r="S1565">
        <f>[1]!s_west_instnum_np($A1565,YEAR($B$1),$B$1,180)</f>
        <v>0</v>
      </c>
      <c r="T1565">
        <f>[1]!s_west_stdnetprofit($A1565,YEAR($B$1),$B$1,180)</f>
        <v>0</v>
      </c>
      <c r="U1565">
        <f>[1]!s_west_mediannetprofit($A1565,YEAR($B$1),$B$1,180)</f>
        <v>0</v>
      </c>
      <c r="V1565">
        <f>[1]!s_west_maxnetprofit($A1565,YEAR($B$1),$B$1,180)</f>
        <v>0</v>
      </c>
      <c r="W1565">
        <f>[1]!s_west_minnetprofit($A1565,YEAR($B$1),$B$1,180)</f>
        <v>0</v>
      </c>
      <c r="X1565">
        <f>[1]!s_west_netprofit($A1565,YEAR($B$1)+1,$B$1,180)</f>
        <v>0</v>
      </c>
      <c r="Y1565">
        <f>[1]!s_west_eps($A1565,YEAR($B$1)+1,$B$1,180)</f>
        <v>0</v>
      </c>
      <c r="Z1565">
        <f>[1]!s_west_instnum_np($A1565,YEAR($B$1)+1,$B$1,180)</f>
        <v>0</v>
      </c>
      <c r="AA1565">
        <f>[1]!s_west_stdnetprofit($A1565,YEAR($B$1)+1,$B$1,180)</f>
        <v>0</v>
      </c>
      <c r="AB1565">
        <f>[1]!s_west_mediannetprofit($A1565,YEAR($B$1)+1,$B$1,180)</f>
        <v>0</v>
      </c>
      <c r="AC1565">
        <f>[1]!s_west_maxnetprofit($A1565,YEAR($B$1)+1,$B$1,180)</f>
        <v>0</v>
      </c>
      <c r="AD1565">
        <f>[1]!s_west_minnetprofit($A1565,YEAR($B$1)+1,$B$1,180)</f>
        <v>0</v>
      </c>
      <c r="AE1565">
        <f>[1]!s_west_avgroe($A1565,YEAR($B$1),$B$1,180)</f>
        <v>0</v>
      </c>
      <c r="AF1565">
        <f>IFERROR([1]!s_info_indexweight($A1565,$B$1,"000016.SH"),"")</f>
        <v>0</v>
      </c>
      <c r="AG1565">
        <f>IFERROR([1]!s_info_indexweight($A1565,$B$1,"000300.SH"),"")</f>
        <v>0</v>
      </c>
      <c r="AH1565">
        <f>IFERROR([1]!s_info_indexweight($A1565,$B$1,"000905.SH"),"")</f>
        <v>0</v>
      </c>
      <c r="AI1565">
        <f>IFERROR([1]!s_info_indexweight($A1565,$B$1,"000852.SH"),"")</f>
        <v>7.9000000000000001E-2</v>
      </c>
    </row>
    <row r="1566" spans="1:35">
      <c r="A1566" t="s">
        <v>1598</v>
      </c>
      <c r="B1566">
        <f>[1]!s_dq_close($A1566,$B$1,3)</f>
        <v>18.28</v>
      </c>
      <c r="C1566">
        <f>[1]!s_dq_volume($A1566,$B$1)</f>
        <v>10226041</v>
      </c>
      <c r="D1566">
        <f>[1]!s_dq_amount($A1566,$B$1)</f>
        <v>187657718</v>
      </c>
      <c r="E1566">
        <f>[1]!s_dq_turn($A1566,$B$1)</f>
        <v>1.5155569204438399</v>
      </c>
      <c r="F1566">
        <f>[1]!S_VAL_MV($A1566,$B$1)</f>
        <v>12334213711.040001</v>
      </c>
      <c r="G1566">
        <f>[1]!s_val_ev($A1566,$B$1)</f>
        <v>12334213711.040001</v>
      </c>
      <c r="H1566">
        <f>[1]!s_val_ev1($A1566,$B$1)</f>
        <v>12347612013.950001</v>
      </c>
      <c r="I1566">
        <f>IFERROR([1]!s_mq_amount($A1566,$B$1),"")</f>
        <v>387945898</v>
      </c>
      <c r="J1566">
        <f>[1]!s_val_pe_ttm($A1566,$B$1)</f>
        <v>37.383506774902301</v>
      </c>
      <c r="K1566">
        <f>[1]!s_val_pb_lf($A1566,$B$1)</f>
        <v>3.2414145469665501</v>
      </c>
      <c r="L1566">
        <f>[1]!s_val_dividendyield2($A1566,$B$1)</f>
        <v>0.572294226561185</v>
      </c>
      <c r="M1566">
        <f>[1]!s_val_evtoebitda($A1566,$B$1)</f>
        <v>23.049822476603499</v>
      </c>
      <c r="N1566">
        <f>[1]!s_risk_betar24($A1566,$B$1)</f>
        <v>1.3939000368118299</v>
      </c>
      <c r="O1566">
        <f>[1]!s_profitnotice_changeratio($A1566,$B$1)</f>
        <v>0</v>
      </c>
      <c r="P1566">
        <f>IFERROR([1]!i_pq_pctchange($A1566,TEXT(DATE(YEAR($B$1),1,1),"yyyy-mm-dd"),$B$1),"")</f>
        <v>-5.91868244981986</v>
      </c>
      <c r="Q1566">
        <f>[1]!s_west_netprofit($A1566,YEAR($B$1),$B$1,180)</f>
        <v>0</v>
      </c>
      <c r="R1566">
        <f>[1]!s_west_eps($A1566,YEAR($B$1),$B$1,180)</f>
        <v>0</v>
      </c>
      <c r="S1566">
        <f>[1]!s_west_instnum_np($A1566,YEAR($B$1),$B$1,180)</f>
        <v>0</v>
      </c>
      <c r="T1566">
        <f>[1]!s_west_stdnetprofit($A1566,YEAR($B$1),$B$1,180)</f>
        <v>0</v>
      </c>
      <c r="U1566">
        <f>[1]!s_west_mediannetprofit($A1566,YEAR($B$1),$B$1,180)</f>
        <v>0</v>
      </c>
      <c r="V1566">
        <f>[1]!s_west_maxnetprofit($A1566,YEAR($B$1),$B$1,180)</f>
        <v>0</v>
      </c>
      <c r="W1566">
        <f>[1]!s_west_minnetprofit($A1566,YEAR($B$1),$B$1,180)</f>
        <v>0</v>
      </c>
      <c r="X1566">
        <f>[1]!s_west_netprofit($A1566,YEAR($B$1)+1,$B$1,180)</f>
        <v>0</v>
      </c>
      <c r="Y1566">
        <f>[1]!s_west_eps($A1566,YEAR($B$1)+1,$B$1,180)</f>
        <v>0</v>
      </c>
      <c r="Z1566">
        <f>[1]!s_west_instnum_np($A1566,YEAR($B$1)+1,$B$1,180)</f>
        <v>0</v>
      </c>
      <c r="AA1566">
        <f>[1]!s_west_stdnetprofit($A1566,YEAR($B$1)+1,$B$1,180)</f>
        <v>0</v>
      </c>
      <c r="AB1566">
        <f>[1]!s_west_mediannetprofit($A1566,YEAR($B$1)+1,$B$1,180)</f>
        <v>0</v>
      </c>
      <c r="AC1566">
        <f>[1]!s_west_maxnetprofit($A1566,YEAR($B$1)+1,$B$1,180)</f>
        <v>0</v>
      </c>
      <c r="AD1566">
        <f>[1]!s_west_minnetprofit($A1566,YEAR($B$1)+1,$B$1,180)</f>
        <v>0</v>
      </c>
      <c r="AE1566">
        <f>[1]!s_west_avgroe($A1566,YEAR($B$1),$B$1,180)</f>
        <v>0</v>
      </c>
      <c r="AF1566">
        <f>IFERROR([1]!s_info_indexweight($A1566,$B$1,"000016.SH"),"")</f>
        <v>0</v>
      </c>
      <c r="AG1566">
        <f>IFERROR([1]!s_info_indexweight($A1566,$B$1,"000300.SH"),"")</f>
        <v>0</v>
      </c>
      <c r="AH1566">
        <f>IFERROR([1]!s_info_indexweight($A1566,$B$1,"000905.SH"),"")</f>
        <v>0</v>
      </c>
      <c r="AI1566">
        <f>IFERROR([1]!s_info_indexweight($A1566,$B$1,"000852.SH"),"")</f>
        <v>5.2999999999999999E-2</v>
      </c>
    </row>
    <row r="1567" spans="1:35">
      <c r="A1567" t="s">
        <v>1599</v>
      </c>
      <c r="B1567">
        <f>[1]!s_dq_close($A1567,$B$1,3)</f>
        <v>175.5</v>
      </c>
      <c r="C1567">
        <f>[1]!s_dq_volume($A1567,$B$1)</f>
        <v>11861711</v>
      </c>
      <c r="D1567">
        <f>[1]!s_dq_amount($A1567,$B$1)</f>
        <v>2095521908</v>
      </c>
      <c r="E1567">
        <f>[1]!s_dq_turn($A1567,$B$1)</f>
        <v>2.8180935899756898</v>
      </c>
      <c r="F1567">
        <f>[1]!S_VAL_MV($A1567,$B$1)</f>
        <v>73884552300</v>
      </c>
      <c r="G1567">
        <f>[1]!s_val_ev($A1567,$B$1)</f>
        <v>73884552300</v>
      </c>
      <c r="H1567">
        <f>[1]!s_val_ev1($A1567,$B$1)</f>
        <v>73955559174.929993</v>
      </c>
      <c r="I1567">
        <f>IFERROR([1]!s_mq_amount($A1567,$B$1),"")</f>
        <v>5462495081</v>
      </c>
      <c r="J1567">
        <f>[1]!s_val_pe_ttm($A1567,$B$1)</f>
        <v>63.711849212646499</v>
      </c>
      <c r="K1567">
        <f>[1]!s_val_pb_lf($A1567,$B$1)</f>
        <v>15.6538963317871</v>
      </c>
      <c r="L1567">
        <f>[1]!s_val_dividendyield2($A1567,$B$1)</f>
        <v>0.54106182558542704</v>
      </c>
      <c r="M1567">
        <f>[1]!s_val_evtoebitda($A1567,$B$1)</f>
        <v>59.5181905979817</v>
      </c>
      <c r="N1567">
        <f>[1]!s_risk_betar24($A1567,$B$1)</f>
        <v>1.23699998855591</v>
      </c>
      <c r="O1567">
        <f>[1]!s_profitnotice_changeratio($A1567,$B$1)</f>
        <v>0</v>
      </c>
      <c r="P1567">
        <f>IFERROR([1]!i_pq_pctchange($A1567,TEXT(DATE(YEAR($B$1),1,1),"yyyy-mm-dd"),$B$1),"")</f>
        <v>-1.39701472836901</v>
      </c>
      <c r="Q1567">
        <f>[1]!s_west_netprofit($A1567,YEAR($B$1),$B$1,180)</f>
        <v>1394396250</v>
      </c>
      <c r="R1567">
        <f>[1]!s_west_eps($A1567,YEAR($B$1),$B$1,180)</f>
        <v>3.31180000305176</v>
      </c>
      <c r="S1567">
        <f>[1]!s_west_instnum_np($A1567,YEAR($B$1),$B$1,180)</f>
        <v>16</v>
      </c>
      <c r="T1567">
        <f>[1]!s_west_stdnetprofit($A1567,YEAR($B$1),$B$1,180)</f>
        <v>80629954</v>
      </c>
      <c r="U1567">
        <f>[1]!s_west_mediannetprofit($A1567,YEAR($B$1),$B$1,180)</f>
        <v>1364500000</v>
      </c>
      <c r="V1567">
        <f>[1]!s_west_maxnetprofit($A1567,YEAR($B$1),$B$1,180)</f>
        <v>1588000000</v>
      </c>
      <c r="W1567">
        <f>[1]!s_west_minnetprofit($A1567,YEAR($B$1),$B$1,180)</f>
        <v>1312000000</v>
      </c>
      <c r="X1567">
        <f>[1]!s_west_netprofit($A1567,YEAR($B$1)+1,$B$1,180)</f>
        <v>1781380625</v>
      </c>
      <c r="Y1567">
        <f>[1]!s_west_eps($A1567,YEAR($B$1)+1,$B$1,180)</f>
        <v>4.2314000129699698</v>
      </c>
      <c r="Z1567">
        <f>[1]!s_west_instnum_np($A1567,YEAR($B$1)+1,$B$1,180)</f>
        <v>16</v>
      </c>
      <c r="AA1567">
        <f>[1]!s_west_stdnetprofit($A1567,YEAR($B$1)+1,$B$1,180)</f>
        <v>106817944</v>
      </c>
      <c r="AB1567">
        <f>[1]!s_west_mediannetprofit($A1567,YEAR($B$1)+1,$B$1,180)</f>
        <v>1780000000</v>
      </c>
      <c r="AC1567">
        <f>[1]!s_west_maxnetprofit($A1567,YEAR($B$1)+1,$B$1,180)</f>
        <v>2025000000</v>
      </c>
      <c r="AD1567">
        <f>[1]!s_west_minnetprofit($A1567,YEAR($B$1)+1,$B$1,180)</f>
        <v>1569000000</v>
      </c>
      <c r="AE1567">
        <f>[1]!s_west_avgroe($A1567,YEAR($B$1),$B$1,180)</f>
        <v>26.8418998718262</v>
      </c>
      <c r="AF1567">
        <f>IFERROR([1]!s_info_indexweight($A1567,$B$1,"000016.SH"),"")</f>
        <v>0</v>
      </c>
      <c r="AG1567">
        <f>IFERROR([1]!s_info_indexweight($A1567,$B$1,"000300.SH"),"")</f>
        <v>0.14380000000000001</v>
      </c>
      <c r="AH1567">
        <f>IFERROR([1]!s_info_indexweight($A1567,$B$1,"000905.SH"),"")</f>
        <v>0</v>
      </c>
      <c r="AI1567">
        <f>IFERROR([1]!s_info_indexweight($A1567,$B$1,"000852.SH"),"")</f>
        <v>0</v>
      </c>
    </row>
    <row r="1568" spans="1:35">
      <c r="A1568" t="s">
        <v>1600</v>
      </c>
      <c r="B1568">
        <f>[1]!s_dq_close($A1568,$B$1,3)</f>
        <v>23.13</v>
      </c>
      <c r="C1568">
        <f>[1]!s_dq_volume($A1568,$B$1)</f>
        <v>6446203</v>
      </c>
      <c r="D1568">
        <f>[1]!s_dq_amount($A1568,$B$1)</f>
        <v>149668086</v>
      </c>
      <c r="E1568">
        <f>[1]!s_dq_turn($A1568,$B$1)</f>
        <v>0.69993597633379701</v>
      </c>
      <c r="F1568">
        <f>[1]!S_VAL_MV($A1568,$B$1)</f>
        <v>21302044820.009998</v>
      </c>
      <c r="G1568">
        <f>[1]!s_val_ev($A1568,$B$1)</f>
        <v>21302044820.009998</v>
      </c>
      <c r="H1568">
        <f>[1]!s_val_ev1($A1568,$B$1)</f>
        <v>21969411641.389999</v>
      </c>
      <c r="I1568">
        <f>IFERROR([1]!s_mq_amount($A1568,$B$1),"")</f>
        <v>325396765</v>
      </c>
      <c r="J1568">
        <f>[1]!s_val_pe_ttm($A1568,$B$1)</f>
        <v>16.024833679199201</v>
      </c>
      <c r="K1568">
        <f>[1]!s_val_pb_lf($A1568,$B$1)</f>
        <v>2.4438629150390598</v>
      </c>
      <c r="L1568">
        <f>[1]!s_val_dividendyield2($A1568,$B$1)</f>
        <v>4.2990960949427297</v>
      </c>
      <c r="M1568">
        <f>[1]!s_val_evtoebitda($A1568,$B$1)</f>
        <v>8.2941154444844294</v>
      </c>
      <c r="N1568">
        <f>[1]!s_risk_betar24($A1568,$B$1)</f>
        <v>1.5731999874114999</v>
      </c>
      <c r="O1568">
        <f>[1]!s_profitnotice_changeratio($A1568,$B$1)</f>
        <v>0</v>
      </c>
      <c r="P1568">
        <f>IFERROR([1]!i_pq_pctchange($A1568,TEXT(DATE(YEAR($B$1),1,1),"yyyy-mm-dd"),$B$1),"")</f>
        <v>-10.636207054808899</v>
      </c>
      <c r="Q1568">
        <f>[1]!s_west_netprofit($A1568,YEAR($B$1),$B$1,180)</f>
        <v>1480917826</v>
      </c>
      <c r="R1568">
        <f>[1]!s_west_eps($A1568,YEAR($B$1),$B$1,180)</f>
        <v>1.60800004005432</v>
      </c>
      <c r="S1568">
        <f>[1]!s_west_instnum_np($A1568,YEAR($B$1),$B$1,180)</f>
        <v>23</v>
      </c>
      <c r="T1568">
        <f>[1]!s_west_stdnetprofit($A1568,YEAR($B$1),$B$1,180)</f>
        <v>28299708</v>
      </c>
      <c r="U1568">
        <f>[1]!s_west_mediannetprofit($A1568,YEAR($B$1),$B$1,180)</f>
        <v>1469110000</v>
      </c>
      <c r="V1568">
        <f>[1]!s_west_maxnetprofit($A1568,YEAR($B$1),$B$1,180)</f>
        <v>1557000000</v>
      </c>
      <c r="W1568">
        <f>[1]!s_west_minnetprofit($A1568,YEAR($B$1),$B$1,180)</f>
        <v>1444000000</v>
      </c>
      <c r="X1568">
        <f>[1]!s_west_netprofit($A1568,YEAR($B$1)+1,$B$1,180)</f>
        <v>1646548696</v>
      </c>
      <c r="Y1568">
        <f>[1]!s_west_eps($A1568,YEAR($B$1)+1,$B$1,180)</f>
        <v>1.7877999544143699</v>
      </c>
      <c r="Z1568">
        <f>[1]!s_west_instnum_np($A1568,YEAR($B$1)+1,$B$1,180)</f>
        <v>23</v>
      </c>
      <c r="AA1568">
        <f>[1]!s_west_stdnetprofit($A1568,YEAR($B$1)+1,$B$1,180)</f>
        <v>41353296</v>
      </c>
      <c r="AB1568">
        <f>[1]!s_west_mediannetprofit($A1568,YEAR($B$1)+1,$B$1,180)</f>
        <v>1648000000</v>
      </c>
      <c r="AC1568">
        <f>[1]!s_west_maxnetprofit($A1568,YEAR($B$1)+1,$B$1,180)</f>
        <v>1743000000</v>
      </c>
      <c r="AD1568">
        <f>[1]!s_west_minnetprofit($A1568,YEAR($B$1)+1,$B$1,180)</f>
        <v>1583000000</v>
      </c>
      <c r="AE1568">
        <f>[1]!s_west_avgroe($A1568,YEAR($B$1),$B$1,180)</f>
        <v>14.651700019836399</v>
      </c>
      <c r="AF1568">
        <f>IFERROR([1]!s_info_indexweight($A1568,$B$1,"000016.SH"),"")</f>
        <v>0</v>
      </c>
      <c r="AG1568">
        <f>IFERROR([1]!s_info_indexweight($A1568,$B$1,"000300.SH"),"")</f>
        <v>0</v>
      </c>
      <c r="AH1568">
        <f>IFERROR([1]!s_info_indexweight($A1568,$B$1,"000905.SH"),"")</f>
        <v>8.1000000000000003E-2</v>
      </c>
      <c r="AI1568">
        <f>IFERROR([1]!s_info_indexweight($A1568,$B$1,"000852.SH"),"")</f>
        <v>0</v>
      </c>
    </row>
    <row r="1569" spans="1:35">
      <c r="A1569" t="s">
        <v>1601</v>
      </c>
      <c r="B1569">
        <f>[1]!s_dq_close($A1569,$B$1,3)</f>
        <v>15.64</v>
      </c>
      <c r="C1569">
        <f>[1]!s_dq_volume($A1569,$B$1)</f>
        <v>10647100</v>
      </c>
      <c r="D1569">
        <f>[1]!s_dq_amount($A1569,$B$1)</f>
        <v>168423879</v>
      </c>
      <c r="E1569">
        <f>[1]!s_dq_turn($A1569,$B$1)</f>
        <v>1.62147020202229</v>
      </c>
      <c r="F1569">
        <f>[1]!S_VAL_MV($A1569,$B$1)</f>
        <v>10445681987.200001</v>
      </c>
      <c r="G1569">
        <f>[1]!s_val_ev($A1569,$B$1)</f>
        <v>10445681987.200001</v>
      </c>
      <c r="H1569">
        <f>[1]!s_val_ev1($A1569,$B$1)</f>
        <v>10448367048.540001</v>
      </c>
      <c r="I1569">
        <f>IFERROR([1]!s_mq_amount($A1569,$B$1),"")</f>
        <v>341618970</v>
      </c>
      <c r="J1569">
        <f>[1]!s_val_pe_ttm($A1569,$B$1)</f>
        <v>42.287380218505902</v>
      </c>
      <c r="K1569">
        <f>[1]!s_val_pb_lf($A1569,$B$1)</f>
        <v>2.6901879310607901</v>
      </c>
      <c r="L1569">
        <f>[1]!s_val_dividendyield2($A1569,$B$1)</f>
        <v>1.51150024855698</v>
      </c>
      <c r="M1569">
        <f>[1]!s_val_evtoebitda($A1569,$B$1)</f>
        <v>22.884965495434201</v>
      </c>
      <c r="N1569">
        <f>[1]!s_risk_betar24($A1569,$B$1)</f>
        <v>1.73269999027252</v>
      </c>
      <c r="O1569">
        <f>[1]!s_profitnotice_changeratio($A1569,$B$1)</f>
        <v>0</v>
      </c>
      <c r="P1569">
        <f>IFERROR([1]!i_pq_pctchange($A1569,TEXT(DATE(YEAR($B$1),1,1),"yyyy-mm-dd"),$B$1),"")</f>
        <v>-15.046170559478499</v>
      </c>
      <c r="Q1569">
        <f>[1]!s_west_netprofit($A1569,YEAR($B$1),$B$1,180)</f>
        <v>328396667</v>
      </c>
      <c r="R1569">
        <f>[1]!s_west_eps($A1569,YEAR($B$1),$B$1,180)</f>
        <v>0.49169999361038202</v>
      </c>
      <c r="S1569">
        <f>[1]!s_west_instnum_np($A1569,YEAR($B$1),$B$1,180)</f>
        <v>3</v>
      </c>
      <c r="T1569">
        <f>[1]!s_west_stdnetprofit($A1569,YEAR($B$1),$B$1,180)</f>
        <v>26486450</v>
      </c>
      <c r="U1569">
        <f>[1]!s_west_mediannetprofit($A1569,YEAR($B$1),$B$1,180)</f>
        <v>326000000</v>
      </c>
      <c r="V1569">
        <f>[1]!s_west_maxnetprofit($A1569,YEAR($B$1),$B$1,180)</f>
        <v>356000000</v>
      </c>
      <c r="W1569">
        <f>[1]!s_west_minnetprofit($A1569,YEAR($B$1),$B$1,180)</f>
        <v>303190000</v>
      </c>
      <c r="X1569">
        <f>[1]!s_west_netprofit($A1569,YEAR($B$1)+1,$B$1,180)</f>
        <v>371766667</v>
      </c>
      <c r="Y1569">
        <f>[1]!s_west_eps($A1569,YEAR($B$1)+1,$B$1,180)</f>
        <v>0.55659997463226296</v>
      </c>
      <c r="Z1569">
        <f>[1]!s_west_instnum_np($A1569,YEAR($B$1)+1,$B$1,180)</f>
        <v>3</v>
      </c>
      <c r="AA1569">
        <f>[1]!s_west_stdnetprofit($A1569,YEAR($B$1)+1,$B$1,180)</f>
        <v>28164931</v>
      </c>
      <c r="AB1569">
        <f>[1]!s_west_mediannetprofit($A1569,YEAR($B$1)+1,$B$1,180)</f>
        <v>364000000</v>
      </c>
      <c r="AC1569">
        <f>[1]!s_west_maxnetprofit($A1569,YEAR($B$1)+1,$B$1,180)</f>
        <v>403000000</v>
      </c>
      <c r="AD1569">
        <f>[1]!s_west_minnetprofit($A1569,YEAR($B$1)+1,$B$1,180)</f>
        <v>348300000</v>
      </c>
      <c r="AE1569">
        <f>[1]!s_west_avgroe($A1569,YEAR($B$1),$B$1,180)</f>
        <v>7.8499999046325701</v>
      </c>
      <c r="AF1569">
        <f>IFERROR([1]!s_info_indexweight($A1569,$B$1,"000016.SH"),"")</f>
        <v>0</v>
      </c>
      <c r="AG1569">
        <f>IFERROR([1]!s_info_indexweight($A1569,$B$1,"000300.SH"),"")</f>
        <v>0</v>
      </c>
      <c r="AH1569">
        <f>IFERROR([1]!s_info_indexweight($A1569,$B$1,"000905.SH"),"")</f>
        <v>0</v>
      </c>
      <c r="AI1569">
        <f>IFERROR([1]!s_info_indexweight($A1569,$B$1,"000852.SH"),"")</f>
        <v>4.5999999999999999E-2</v>
      </c>
    </row>
    <row r="1570" spans="1:35">
      <c r="A1570" t="s">
        <v>1602</v>
      </c>
      <c r="B1570">
        <f>[1]!s_dq_close($A1570,$B$1,3)</f>
        <v>21.06</v>
      </c>
      <c r="C1570">
        <f>[1]!s_dq_volume($A1570,$B$1)</f>
        <v>16200576</v>
      </c>
      <c r="D1570">
        <f>[1]!s_dq_amount($A1570,$B$1)</f>
        <v>347189495</v>
      </c>
      <c r="E1570">
        <f>[1]!s_dq_turn($A1570,$B$1)</f>
        <v>3.1937420841013</v>
      </c>
      <c r="F1570">
        <f>[1]!S_VAL_MV($A1570,$B$1)</f>
        <v>10682895536.82</v>
      </c>
      <c r="G1570">
        <f>[1]!s_val_ev($A1570,$B$1)</f>
        <v>10682895536.82</v>
      </c>
      <c r="H1570">
        <f>[1]!s_val_ev1($A1570,$B$1)</f>
        <v>11049189843.049999</v>
      </c>
      <c r="I1570">
        <f>IFERROR([1]!s_mq_amount($A1570,$B$1),"")</f>
        <v>760192933</v>
      </c>
      <c r="J1570">
        <f>[1]!s_val_pe_ttm($A1570,$B$1)</f>
        <v>32.855552673339801</v>
      </c>
      <c r="K1570">
        <f>[1]!s_val_pb_lf($A1570,$B$1)</f>
        <v>3.0215311050414999</v>
      </c>
      <c r="L1570">
        <f>[1]!s_val_dividendyield2($A1570,$B$1)</f>
        <v>0.93014305398308295</v>
      </c>
      <c r="M1570">
        <f>[1]!s_val_evtoebitda($A1570,$B$1)</f>
        <v>17.188274170666801</v>
      </c>
      <c r="N1570">
        <f>[1]!s_risk_betar24($A1570,$B$1)</f>
        <v>1.5643999576568599</v>
      </c>
      <c r="O1570">
        <f>[1]!s_profitnotice_changeratio($A1570,$B$1)</f>
        <v>0</v>
      </c>
      <c r="P1570">
        <f>IFERROR([1]!i_pq_pctchange($A1570,TEXT(DATE(YEAR($B$1),1,1),"yyyy-mm-dd"),$B$1),"")</f>
        <v>4.0310011497679099</v>
      </c>
      <c r="Q1570">
        <f>[1]!s_west_netprofit($A1570,YEAR($B$1),$B$1,180)</f>
        <v>365358519</v>
      </c>
      <c r="R1570">
        <f>[1]!s_west_eps($A1570,YEAR($B$1),$B$1,180)</f>
        <v>0.72030001878738403</v>
      </c>
      <c r="S1570">
        <f>[1]!s_west_instnum_np($A1570,YEAR($B$1),$B$1,180)</f>
        <v>27</v>
      </c>
      <c r="T1570">
        <f>[1]!s_west_stdnetprofit($A1570,YEAR($B$1),$B$1,180)</f>
        <v>18922058</v>
      </c>
      <c r="U1570">
        <f>[1]!s_west_mediannetprofit($A1570,YEAR($B$1),$B$1,180)</f>
        <v>362000000</v>
      </c>
      <c r="V1570">
        <f>[1]!s_west_maxnetprofit($A1570,YEAR($B$1),$B$1,180)</f>
        <v>433000000</v>
      </c>
      <c r="W1570">
        <f>[1]!s_west_minnetprofit($A1570,YEAR($B$1),$B$1,180)</f>
        <v>319000000</v>
      </c>
      <c r="X1570">
        <f>[1]!s_west_netprofit($A1570,YEAR($B$1)+1,$B$1,180)</f>
        <v>403741481</v>
      </c>
      <c r="Y1570">
        <f>[1]!s_west_eps($A1570,YEAR($B$1)+1,$B$1,180)</f>
        <v>0.79589998722076405</v>
      </c>
      <c r="Z1570">
        <f>[1]!s_west_instnum_np($A1570,YEAR($B$1)+1,$B$1,180)</f>
        <v>27</v>
      </c>
      <c r="AA1570">
        <f>[1]!s_west_stdnetprofit($A1570,YEAR($B$1)+1,$B$1,180)</f>
        <v>27039287</v>
      </c>
      <c r="AB1570">
        <f>[1]!s_west_mediannetprofit($A1570,YEAR($B$1)+1,$B$1,180)</f>
        <v>402170000</v>
      </c>
      <c r="AC1570">
        <f>[1]!s_west_maxnetprofit($A1570,YEAR($B$1)+1,$B$1,180)</f>
        <v>488000000</v>
      </c>
      <c r="AD1570">
        <f>[1]!s_west_minnetprofit($A1570,YEAR($B$1)+1,$B$1,180)</f>
        <v>367130000</v>
      </c>
      <c r="AE1570">
        <f>[1]!s_west_avgroe($A1570,YEAR($B$1),$B$1,180)</f>
        <v>10.066699981689499</v>
      </c>
      <c r="AF1570">
        <f>IFERROR([1]!s_info_indexweight($A1570,$B$1,"000016.SH"),"")</f>
        <v>0</v>
      </c>
      <c r="AG1570">
        <f>IFERROR([1]!s_info_indexweight($A1570,$B$1,"000300.SH"),"")</f>
        <v>0</v>
      </c>
      <c r="AH1570">
        <f>IFERROR([1]!s_info_indexweight($A1570,$B$1,"000905.SH"),"")</f>
        <v>0</v>
      </c>
      <c r="AI1570">
        <f>IFERROR([1]!s_info_indexweight($A1570,$B$1,"000852.SH"),"")</f>
        <v>4.7E-2</v>
      </c>
    </row>
    <row r="1571" spans="1:35">
      <c r="A1571" t="s">
        <v>1603</v>
      </c>
      <c r="B1571">
        <f>[1]!s_dq_close($A1571,$B$1,3)</f>
        <v>57.58</v>
      </c>
      <c r="C1571">
        <f>[1]!s_dq_volume($A1571,$B$1)</f>
        <v>33844087</v>
      </c>
      <c r="D1571">
        <f>[1]!s_dq_amount($A1571,$B$1)</f>
        <v>1900116465</v>
      </c>
      <c r="E1571">
        <f>[1]!s_dq_turn($A1571,$B$1)</f>
        <v>4.6967038367687701</v>
      </c>
      <c r="F1571">
        <f>[1]!S_VAL_MV($A1571,$B$1)</f>
        <v>41491705612.860001</v>
      </c>
      <c r="G1571">
        <f>[1]!s_val_ev($A1571,$B$1)</f>
        <v>41491705612.860001</v>
      </c>
      <c r="H1571">
        <f>[1]!s_val_ev1($A1571,$B$1)</f>
        <v>42074295953.610001</v>
      </c>
      <c r="I1571">
        <f>IFERROR([1]!s_mq_amount($A1571,$B$1),"")</f>
        <v>4279091439</v>
      </c>
      <c r="J1571">
        <f>[1]!s_val_pe_ttm($A1571,$B$1)</f>
        <v>76.730636596679702</v>
      </c>
      <c r="K1571">
        <f>[1]!s_val_pb_lf($A1571,$B$1)</f>
        <v>6.3723254203796396</v>
      </c>
      <c r="L1571">
        <f>[1]!s_val_dividendyield2($A1571,$B$1)</f>
        <v>1.5629769991884901</v>
      </c>
      <c r="M1571">
        <f>[1]!s_val_evtoebitda($A1571,$B$1)</f>
        <v>38.372689891258403</v>
      </c>
      <c r="N1571">
        <f>[1]!s_risk_betar24($A1571,$B$1)</f>
        <v>1.4876999855041499</v>
      </c>
      <c r="O1571">
        <f>[1]!s_profitnotice_changeratio($A1571,$B$1)</f>
        <v>0</v>
      </c>
      <c r="P1571">
        <f>IFERROR([1]!i_pq_pctchange($A1571,TEXT(DATE(YEAR($B$1),1,1),"yyyy-mm-dd"),$B$1),"")</f>
        <v>18.942367279487701</v>
      </c>
      <c r="Q1571">
        <f>[1]!s_west_netprofit($A1571,YEAR($B$1),$B$1,180)</f>
        <v>1108170000</v>
      </c>
      <c r="R1571">
        <f>[1]!s_west_eps($A1571,YEAR($B$1),$B$1,180)</f>
        <v>1.5375000238418599</v>
      </c>
      <c r="S1571">
        <f>[1]!s_west_instnum_np($A1571,YEAR($B$1),$B$1,180)</f>
        <v>7</v>
      </c>
      <c r="T1571">
        <f>[1]!s_west_stdnetprofit($A1571,YEAR($B$1),$B$1,180)</f>
        <v>143192940</v>
      </c>
      <c r="U1571">
        <f>[1]!s_west_mediannetprofit($A1571,YEAR($B$1),$B$1,180)</f>
        <v>1157000000</v>
      </c>
      <c r="V1571">
        <f>[1]!s_west_maxnetprofit($A1571,YEAR($B$1),$B$1,180)</f>
        <v>1300000000</v>
      </c>
      <c r="W1571">
        <f>[1]!s_west_minnetprofit($A1571,YEAR($B$1),$B$1,180)</f>
        <v>901000000</v>
      </c>
      <c r="X1571">
        <f>[1]!s_west_netprofit($A1571,YEAR($B$1)+1,$B$1,180)</f>
        <v>1681115714</v>
      </c>
      <c r="Y1571">
        <f>[1]!s_west_eps($A1571,YEAR($B$1)+1,$B$1,180)</f>
        <v>2.3324000835418701</v>
      </c>
      <c r="Z1571">
        <f>[1]!s_west_instnum_np($A1571,YEAR($B$1)+1,$B$1,180)</f>
        <v>7</v>
      </c>
      <c r="AA1571">
        <f>[1]!s_west_stdnetprofit($A1571,YEAR($B$1)+1,$B$1,180)</f>
        <v>78246447</v>
      </c>
      <c r="AB1571">
        <f>[1]!s_west_mediannetprofit($A1571,YEAR($B$1)+1,$B$1,180)</f>
        <v>1652000000</v>
      </c>
      <c r="AC1571">
        <f>[1]!s_west_maxnetprofit($A1571,YEAR($B$1)+1,$B$1,180)</f>
        <v>1819000000</v>
      </c>
      <c r="AD1571">
        <f>[1]!s_west_minnetprofit($A1571,YEAR($B$1)+1,$B$1,180)</f>
        <v>1591000000</v>
      </c>
      <c r="AE1571">
        <f>[1]!s_west_avgroe($A1571,YEAR($B$1),$B$1,180)</f>
        <v>15.050000190734901</v>
      </c>
      <c r="AF1571">
        <f>IFERROR([1]!s_info_indexweight($A1571,$B$1,"000016.SH"),"")</f>
        <v>0</v>
      </c>
      <c r="AG1571">
        <f>IFERROR([1]!s_info_indexweight($A1571,$B$1,"000300.SH"),"")</f>
        <v>0</v>
      </c>
      <c r="AH1571">
        <f>IFERROR([1]!s_info_indexweight($A1571,$B$1,"000905.SH"),"")</f>
        <v>0.251</v>
      </c>
      <c r="AI1571">
        <f>IFERROR([1]!s_info_indexweight($A1571,$B$1,"000852.SH"),"")</f>
        <v>0</v>
      </c>
    </row>
    <row r="1572" spans="1:35">
      <c r="A1572" t="s">
        <v>1604</v>
      </c>
      <c r="B1572">
        <f>[1]!s_dq_close($A1572,$B$1,3)</f>
        <v>15.18</v>
      </c>
      <c r="C1572">
        <f>[1]!s_dq_volume($A1572,$B$1)</f>
        <v>8639864</v>
      </c>
      <c r="D1572">
        <f>[1]!s_dq_amount($A1572,$B$1)</f>
        <v>132086060</v>
      </c>
      <c r="E1572">
        <f>[1]!s_dq_turn($A1572,$B$1)</f>
        <v>1.03964478244128</v>
      </c>
      <c r="F1572">
        <f>[1]!S_VAL_MV($A1572,$B$1)</f>
        <v>12615187200</v>
      </c>
      <c r="G1572">
        <f>[1]!s_val_ev($A1572,$B$1)</f>
        <v>12615187200</v>
      </c>
      <c r="H1572">
        <f>[1]!s_val_ev1($A1572,$B$1)</f>
        <v>12649725068.440001</v>
      </c>
      <c r="I1572">
        <f>IFERROR([1]!s_mq_amount($A1572,$B$1),"")</f>
        <v>346880413</v>
      </c>
      <c r="J1572">
        <f>[1]!s_val_pe_ttm($A1572,$B$1)</f>
        <v>56.2326850891113</v>
      </c>
      <c r="K1572">
        <f>[1]!s_val_pb_lf($A1572,$B$1)</f>
        <v>3.97278952598572</v>
      </c>
      <c r="L1572">
        <f>[1]!s_val_dividendyield2($A1572,$B$1)</f>
        <v>0.32938076416337297</v>
      </c>
      <c r="M1572">
        <f>[1]!s_val_evtoebitda($A1572,$B$1)</f>
        <v>40.548392881532898</v>
      </c>
      <c r="N1572">
        <f>[1]!s_risk_betar24($A1572,$B$1)</f>
        <v>1.5135999917984</v>
      </c>
      <c r="O1572">
        <f>[1]!s_profitnotice_changeratio($A1572,$B$1)</f>
        <v>0</v>
      </c>
      <c r="P1572">
        <f>IFERROR([1]!i_pq_pctchange($A1572,TEXT(DATE(YEAR($B$1),1,1),"yyyy-mm-dd"),$B$1),"")</f>
        <v>-20.481927710843401</v>
      </c>
      <c r="Q1572">
        <f>[1]!s_west_netprofit($A1572,YEAR($B$1),$B$1,180)</f>
        <v>268000000</v>
      </c>
      <c r="R1572">
        <f>[1]!s_west_eps($A1572,YEAR($B$1),$B$1,180)</f>
        <v>0.322499990463257</v>
      </c>
      <c r="S1572">
        <f>[1]!s_west_instnum_np($A1572,YEAR($B$1),$B$1,180)</f>
        <v>1</v>
      </c>
      <c r="T1572">
        <f>[1]!s_west_stdnetprofit($A1572,YEAR($B$1),$B$1,180)</f>
        <v>0</v>
      </c>
      <c r="U1572">
        <f>[1]!s_west_mediannetprofit($A1572,YEAR($B$1),$B$1,180)</f>
        <v>268000000</v>
      </c>
      <c r="V1572">
        <f>[1]!s_west_maxnetprofit($A1572,YEAR($B$1),$B$1,180)</f>
        <v>268000000</v>
      </c>
      <c r="W1572">
        <f>[1]!s_west_minnetprofit($A1572,YEAR($B$1),$B$1,180)</f>
        <v>268000000</v>
      </c>
      <c r="X1572">
        <f>[1]!s_west_netprofit($A1572,YEAR($B$1)+1,$B$1,180)</f>
        <v>337000000</v>
      </c>
      <c r="Y1572">
        <f>[1]!s_west_eps($A1572,YEAR($B$1)+1,$B$1,180)</f>
        <v>0.40549999475479098</v>
      </c>
      <c r="Z1572">
        <f>[1]!s_west_instnum_np($A1572,YEAR($B$1)+1,$B$1,180)</f>
        <v>1</v>
      </c>
      <c r="AA1572">
        <f>[1]!s_west_stdnetprofit($A1572,YEAR($B$1)+1,$B$1,180)</f>
        <v>0</v>
      </c>
      <c r="AB1572">
        <f>[1]!s_west_mediannetprofit($A1572,YEAR($B$1)+1,$B$1,180)</f>
        <v>337000000</v>
      </c>
      <c r="AC1572">
        <f>[1]!s_west_maxnetprofit($A1572,YEAR($B$1)+1,$B$1,180)</f>
        <v>337000000</v>
      </c>
      <c r="AD1572">
        <f>[1]!s_west_minnetprofit($A1572,YEAR($B$1)+1,$B$1,180)</f>
        <v>337000000</v>
      </c>
      <c r="AE1572">
        <f>[1]!s_west_avgroe($A1572,YEAR($B$1),$B$1,180)</f>
        <v>8.1000003814697301</v>
      </c>
      <c r="AF1572">
        <f>IFERROR([1]!s_info_indexweight($A1572,$B$1,"000016.SH"),"")</f>
        <v>0</v>
      </c>
      <c r="AG1572">
        <f>IFERROR([1]!s_info_indexweight($A1572,$B$1,"000300.SH"),"")</f>
        <v>0</v>
      </c>
      <c r="AH1572">
        <f>IFERROR([1]!s_info_indexweight($A1572,$B$1,"000905.SH"),"")</f>
        <v>8.2000000000000003E-2</v>
      </c>
      <c r="AI1572">
        <f>IFERROR([1]!s_info_indexweight($A1572,$B$1,"000852.SH"),"")</f>
        <v>0</v>
      </c>
    </row>
    <row r="1573" spans="1:35">
      <c r="A1573" t="s">
        <v>1605</v>
      </c>
      <c r="B1573">
        <f>[1]!s_dq_close($A1573,$B$1,3)</f>
        <v>20.52</v>
      </c>
      <c r="C1573">
        <f>[1]!s_dq_volume($A1573,$B$1)</f>
        <v>9200880</v>
      </c>
      <c r="D1573">
        <f>[1]!s_dq_amount($A1573,$B$1)</f>
        <v>189674319</v>
      </c>
      <c r="E1573">
        <f>[1]!s_dq_turn($A1573,$B$1)</f>
        <v>0.75890285386504996</v>
      </c>
      <c r="F1573">
        <f>[1]!S_VAL_MV($A1573,$B$1)</f>
        <v>24878290632.119999</v>
      </c>
      <c r="G1573">
        <f>[1]!s_val_ev($A1573,$B$1)</f>
        <v>24878290632.119999</v>
      </c>
      <c r="H1573">
        <f>[1]!s_val_ev1($A1573,$B$1)</f>
        <v>29154764855.889999</v>
      </c>
      <c r="I1573">
        <f>IFERROR([1]!s_mq_amount($A1573,$B$1),"")</f>
        <v>438221150</v>
      </c>
      <c r="J1573">
        <f>[1]!s_val_pe_ttm($A1573,$B$1)</f>
        <v>14.392676353454601</v>
      </c>
      <c r="K1573">
        <f>[1]!s_val_pb_lf($A1573,$B$1)</f>
        <v>2.0884559154510498</v>
      </c>
      <c r="L1573">
        <f>[1]!s_val_dividendyield2($A1573,$B$1)</f>
        <v>3.4113755677581201</v>
      </c>
      <c r="M1573">
        <f>[1]!s_val_evtoebitda($A1573,$B$1)</f>
        <v>5.7582560013570196</v>
      </c>
      <c r="N1573">
        <f>[1]!s_risk_betar24($A1573,$B$1)</f>
        <v>1.3021999597549401</v>
      </c>
      <c r="O1573">
        <f>[1]!s_profitnotice_changeratio($A1573,$B$1)</f>
        <v>0</v>
      </c>
      <c r="P1573">
        <f>IFERROR([1]!i_pq_pctchange($A1573,TEXT(DATE(YEAR($B$1),1,1),"yyyy-mm-dd"),$B$1),"")</f>
        <v>-5.5248618784530397</v>
      </c>
      <c r="Q1573">
        <f>[1]!s_west_netprofit($A1573,YEAR($B$1),$B$1,180)</f>
        <v>1937613500</v>
      </c>
      <c r="R1573">
        <f>[1]!s_west_eps($A1573,YEAR($B$1),$B$1,180)</f>
        <v>1.59819996356964</v>
      </c>
      <c r="S1573">
        <f>[1]!s_west_instnum_np($A1573,YEAR($B$1),$B$1,180)</f>
        <v>20</v>
      </c>
      <c r="T1573">
        <f>[1]!s_west_stdnetprofit($A1573,YEAR($B$1),$B$1,180)</f>
        <v>36760092</v>
      </c>
      <c r="U1573">
        <f>[1]!s_west_mediannetprofit($A1573,YEAR($B$1),$B$1,180)</f>
        <v>1937795000</v>
      </c>
      <c r="V1573">
        <f>[1]!s_west_maxnetprofit($A1573,YEAR($B$1),$B$1,180)</f>
        <v>2016000000</v>
      </c>
      <c r="W1573">
        <f>[1]!s_west_minnetprofit($A1573,YEAR($B$1),$B$1,180)</f>
        <v>1884000000</v>
      </c>
      <c r="X1573">
        <f>[1]!s_west_netprofit($A1573,YEAR($B$1)+1,$B$1,180)</f>
        <v>2212845500</v>
      </c>
      <c r="Y1573">
        <f>[1]!s_west_eps($A1573,YEAR($B$1)+1,$B$1,180)</f>
        <v>1.82519996166229</v>
      </c>
      <c r="Z1573">
        <f>[1]!s_west_instnum_np($A1573,YEAR($B$1)+1,$B$1,180)</f>
        <v>20</v>
      </c>
      <c r="AA1573">
        <f>[1]!s_west_stdnetprofit($A1573,YEAR($B$1)+1,$B$1,180)</f>
        <v>62894487</v>
      </c>
      <c r="AB1573">
        <f>[1]!s_west_mediannetprofit($A1573,YEAR($B$1)+1,$B$1,180)</f>
        <v>2217000000</v>
      </c>
      <c r="AC1573">
        <f>[1]!s_west_maxnetprofit($A1573,YEAR($B$1)+1,$B$1,180)</f>
        <v>2356000000</v>
      </c>
      <c r="AD1573">
        <f>[1]!s_west_minnetprofit($A1573,YEAR($B$1)+1,$B$1,180)</f>
        <v>2121000000</v>
      </c>
      <c r="AE1573">
        <f>[1]!s_west_avgroe($A1573,YEAR($B$1),$B$1,180)</f>
        <v>15.2158002853394</v>
      </c>
      <c r="AF1573">
        <f>IFERROR([1]!s_info_indexweight($A1573,$B$1,"000016.SH"),"")</f>
        <v>0</v>
      </c>
      <c r="AG1573">
        <f>IFERROR([1]!s_info_indexweight($A1573,$B$1,"000300.SH"),"")</f>
        <v>0</v>
      </c>
      <c r="AH1573">
        <f>IFERROR([1]!s_info_indexweight($A1573,$B$1,"000905.SH"),"")</f>
        <v>0.122</v>
      </c>
      <c r="AI1573">
        <f>IFERROR([1]!s_info_indexweight($A1573,$B$1,"000852.SH"),"")</f>
        <v>0</v>
      </c>
    </row>
    <row r="1574" spans="1:35">
      <c r="A1574" t="s">
        <v>1606</v>
      </c>
      <c r="B1574">
        <f>[1]!s_dq_close($A1574,$B$1,3)</f>
        <v>76.349999999999994</v>
      </c>
      <c r="C1574">
        <f>[1]!s_dq_volume($A1574,$B$1)</f>
        <v>9440996</v>
      </c>
      <c r="D1574">
        <f>[1]!s_dq_amount($A1574,$B$1)</f>
        <v>714562168</v>
      </c>
      <c r="E1574">
        <f>[1]!s_dq_turn($A1574,$B$1)</f>
        <v>1.51349212512769</v>
      </c>
      <c r="F1574">
        <f>[1]!S_VAL_MV($A1574,$B$1)</f>
        <v>47626283125.800003</v>
      </c>
      <c r="G1574">
        <f>[1]!s_val_ev($A1574,$B$1)</f>
        <v>47626283125.800003</v>
      </c>
      <c r="H1574">
        <f>[1]!s_val_ev1($A1574,$B$1)</f>
        <v>52967075203.860001</v>
      </c>
      <c r="I1574">
        <f>IFERROR([1]!s_mq_amount($A1574,$B$1),"")</f>
        <v>1260219485</v>
      </c>
      <c r="J1574">
        <f>[1]!s_val_pe_ttm($A1574,$B$1)</f>
        <v>18.9124431610107</v>
      </c>
      <c r="K1574">
        <f>[1]!s_val_pb_lf($A1574,$B$1)</f>
        <v>4.1602702140808097</v>
      </c>
      <c r="L1574">
        <f>[1]!s_val_dividendyield2($A1574,$B$1)</f>
        <v>0.58938047098607205</v>
      </c>
      <c r="M1574">
        <f>[1]!s_val_evtoebitda($A1574,$B$1)</f>
        <v>10.031253159065701</v>
      </c>
      <c r="N1574">
        <f>[1]!s_risk_betar24($A1574,$B$1)</f>
        <v>1.98580002784729</v>
      </c>
      <c r="O1574">
        <f>[1]!s_profitnotice_changeratio($A1574,$B$1)</f>
        <v>0</v>
      </c>
      <c r="P1574">
        <f>IFERROR([1]!i_pq_pctchange($A1574,TEXT(DATE(YEAR($B$1),1,1),"yyyy-mm-dd"),$B$1),"")</f>
        <v>0.262639527248831</v>
      </c>
      <c r="Q1574">
        <f>[1]!s_west_netprofit($A1574,YEAR($B$1),$B$1,180)</f>
        <v>3183435000</v>
      </c>
      <c r="R1574">
        <f>[1]!s_west_eps($A1574,YEAR($B$1),$B$1,180)</f>
        <v>5.1022000312805202</v>
      </c>
      <c r="S1574">
        <f>[1]!s_west_instnum_np($A1574,YEAR($B$1),$B$1,180)</f>
        <v>10</v>
      </c>
      <c r="T1574">
        <f>[1]!s_west_stdnetprofit($A1574,YEAR($B$1),$B$1,180)</f>
        <v>115016294</v>
      </c>
      <c r="U1574">
        <f>[1]!s_west_mediannetprofit($A1574,YEAR($B$1),$B$1,180)</f>
        <v>3200000000</v>
      </c>
      <c r="V1574">
        <f>[1]!s_west_maxnetprofit($A1574,YEAR($B$1),$B$1,180)</f>
        <v>3379000000</v>
      </c>
      <c r="W1574">
        <f>[1]!s_west_minnetprofit($A1574,YEAR($B$1),$B$1,180)</f>
        <v>2968000000</v>
      </c>
      <c r="X1574">
        <f>[1]!s_west_netprofit($A1574,YEAR($B$1)+1,$B$1,180)</f>
        <v>3765339000</v>
      </c>
      <c r="Y1574">
        <f>[1]!s_west_eps($A1574,YEAR($B$1)+1,$B$1,180)</f>
        <v>6.0348000526428196</v>
      </c>
      <c r="Z1574">
        <f>[1]!s_west_instnum_np($A1574,YEAR($B$1)+1,$B$1,180)</f>
        <v>10</v>
      </c>
      <c r="AA1574">
        <f>[1]!s_west_stdnetprofit($A1574,YEAR($B$1)+1,$B$1,180)</f>
        <v>200670543</v>
      </c>
      <c r="AB1574">
        <f>[1]!s_west_mediannetprofit($A1574,YEAR($B$1)+1,$B$1,180)</f>
        <v>3749695000</v>
      </c>
      <c r="AC1574">
        <f>[1]!s_west_maxnetprofit($A1574,YEAR($B$1)+1,$B$1,180)</f>
        <v>4091000000</v>
      </c>
      <c r="AD1574">
        <f>[1]!s_west_minnetprofit($A1574,YEAR($B$1)+1,$B$1,180)</f>
        <v>3342000000</v>
      </c>
      <c r="AE1574">
        <f>[1]!s_west_avgroe($A1574,YEAR($B$1),$B$1,180)</f>
        <v>23.738000869751001</v>
      </c>
      <c r="AF1574">
        <f>IFERROR([1]!s_info_indexweight($A1574,$B$1,"000016.SH"),"")</f>
        <v>0</v>
      </c>
      <c r="AG1574">
        <f>IFERROR([1]!s_info_indexweight($A1574,$B$1,"000300.SH"),"")</f>
        <v>0</v>
      </c>
      <c r="AH1574">
        <f>IFERROR([1]!s_info_indexweight($A1574,$B$1,"000905.SH"),"")</f>
        <v>0.26300000000000001</v>
      </c>
      <c r="AI1574">
        <f>IFERROR([1]!s_info_indexweight($A1574,$B$1,"000852.SH"),"")</f>
        <v>0</v>
      </c>
    </row>
    <row r="1575" spans="1:35">
      <c r="A1575" t="s">
        <v>1607</v>
      </c>
      <c r="B1575">
        <f>[1]!s_dq_close($A1575,$B$1,3)</f>
        <v>23.65</v>
      </c>
      <c r="C1575">
        <f>[1]!s_dq_volume($A1575,$B$1)</f>
        <v>2015600</v>
      </c>
      <c r="D1575">
        <f>[1]!s_dq_amount($A1575,$B$1)</f>
        <v>47996320</v>
      </c>
      <c r="E1575">
        <f>[1]!s_dq_turn($A1575,$B$1)</f>
        <v>0.50264339152119697</v>
      </c>
      <c r="F1575">
        <f>[1]!S_VAL_MV($A1575,$B$1)</f>
        <v>9483650000</v>
      </c>
      <c r="G1575">
        <f>[1]!s_val_ev($A1575,$B$1)</f>
        <v>9483650000</v>
      </c>
      <c r="H1575">
        <f>[1]!s_val_ev1($A1575,$B$1)</f>
        <v>9953265436.7600002</v>
      </c>
      <c r="I1575">
        <f>IFERROR([1]!s_mq_amount($A1575,$B$1),"")</f>
        <v>111762886</v>
      </c>
      <c r="J1575">
        <f>[1]!s_val_pe_ttm($A1575,$B$1)</f>
        <v>44.479488372802699</v>
      </c>
      <c r="K1575">
        <f>[1]!s_val_pb_lf($A1575,$B$1)</f>
        <v>2.7631776332855198</v>
      </c>
      <c r="L1575">
        <f>[1]!s_val_dividendyield2($A1575,$B$1)</f>
        <v>3.1712473572938702</v>
      </c>
      <c r="M1575">
        <f>[1]!s_val_evtoebitda($A1575,$B$1)</f>
        <v>25.343973257097499</v>
      </c>
      <c r="N1575">
        <f>[1]!s_risk_betar24($A1575,$B$1)</f>
        <v>1.0371999740600599</v>
      </c>
      <c r="O1575">
        <f>[1]!s_profitnotice_changeratio($A1575,$B$1)</f>
        <v>0</v>
      </c>
      <c r="P1575">
        <f>IFERROR([1]!i_pq_pctchange($A1575,TEXT(DATE(YEAR($B$1),1,1),"yyyy-mm-dd"),$B$1),"")</f>
        <v>-28.657616892911001</v>
      </c>
      <c r="Q1575">
        <f>[1]!s_west_netprofit($A1575,YEAR($B$1),$B$1,180)</f>
        <v>333048621</v>
      </c>
      <c r="R1575">
        <f>[1]!s_west_eps($A1575,YEAR($B$1),$B$1,180)</f>
        <v>0.83050000667571999</v>
      </c>
      <c r="S1575">
        <f>[1]!s_west_instnum_np($A1575,YEAR($B$1),$B$1,180)</f>
        <v>29</v>
      </c>
      <c r="T1575">
        <f>[1]!s_west_stdnetprofit($A1575,YEAR($B$1),$B$1,180)</f>
        <v>22893896</v>
      </c>
      <c r="U1575">
        <f>[1]!s_west_mediannetprofit($A1575,YEAR($B$1),$B$1,180)</f>
        <v>327000000</v>
      </c>
      <c r="V1575">
        <f>[1]!s_west_maxnetprofit($A1575,YEAR($B$1),$B$1,180)</f>
        <v>389000000</v>
      </c>
      <c r="W1575">
        <f>[1]!s_west_minnetprofit($A1575,YEAR($B$1),$B$1,180)</f>
        <v>300000000</v>
      </c>
      <c r="X1575">
        <f>[1]!s_west_netprofit($A1575,YEAR($B$1)+1,$B$1,180)</f>
        <v>408147241</v>
      </c>
      <c r="Y1575">
        <f>[1]!s_west_eps($A1575,YEAR($B$1)+1,$B$1,180)</f>
        <v>1.01779997348785</v>
      </c>
      <c r="Z1575">
        <f>[1]!s_west_instnum_np($A1575,YEAR($B$1)+1,$B$1,180)</f>
        <v>29</v>
      </c>
      <c r="AA1575">
        <f>[1]!s_west_stdnetprofit($A1575,YEAR($B$1)+1,$B$1,180)</f>
        <v>35976816</v>
      </c>
      <c r="AB1575">
        <f>[1]!s_west_mediannetprofit($A1575,YEAR($B$1)+1,$B$1,180)</f>
        <v>400000000</v>
      </c>
      <c r="AC1575">
        <f>[1]!s_west_maxnetprofit($A1575,YEAR($B$1)+1,$B$1,180)</f>
        <v>481000000</v>
      </c>
      <c r="AD1575">
        <f>[1]!s_west_minnetprofit($A1575,YEAR($B$1)+1,$B$1,180)</f>
        <v>342000000</v>
      </c>
      <c r="AE1575">
        <f>[1]!s_west_avgroe($A1575,YEAR($B$1),$B$1,180)</f>
        <v>9.5893001556396502</v>
      </c>
      <c r="AF1575">
        <f>IFERROR([1]!s_info_indexweight($A1575,$B$1,"000016.SH"),"")</f>
        <v>0</v>
      </c>
      <c r="AG1575">
        <f>IFERROR([1]!s_info_indexweight($A1575,$B$1,"000300.SH"),"")</f>
        <v>0</v>
      </c>
      <c r="AH1575">
        <f>IFERROR([1]!s_info_indexweight($A1575,$B$1,"000905.SH"),"")</f>
        <v>0</v>
      </c>
      <c r="AI1575">
        <f>IFERROR([1]!s_info_indexweight($A1575,$B$1,"000852.SH"),"")</f>
        <v>0.02</v>
      </c>
    </row>
    <row r="1576" spans="1:35">
      <c r="A1576" t="s">
        <v>1608</v>
      </c>
      <c r="B1576">
        <f>[1]!s_dq_close($A1576,$B$1,3)</f>
        <v>474.69</v>
      </c>
      <c r="C1576">
        <f>[1]!s_dq_volume($A1576,$B$1)</f>
        <v>49019277</v>
      </c>
      <c r="D1576">
        <f>[1]!s_dq_amount($A1576,$B$1)</f>
        <v>23013728744</v>
      </c>
      <c r="E1576">
        <f>[1]!s_dq_turn($A1576,$B$1)</f>
        <v>7.3399205964602698</v>
      </c>
      <c r="F1576">
        <f>[1]!S_VAL_MV($A1576,$B$1)</f>
        <v>332806322465.19</v>
      </c>
      <c r="G1576">
        <f>[1]!s_val_ev($A1576,$B$1)</f>
        <v>337590305634.10797</v>
      </c>
      <c r="H1576">
        <f>[1]!s_val_ev1($A1576,$B$1)</f>
        <v>337686658417.80798</v>
      </c>
      <c r="I1576">
        <f>IFERROR([1]!s_mq_amount($A1576,$B$1),"")</f>
        <v>47689902830</v>
      </c>
      <c r="J1576">
        <f>[1]!s_val_pe_ttm($A1576,$B$1)</f>
        <v>115.77317810058599</v>
      </c>
      <c r="K1576">
        <f>[1]!s_val_pb_lf($A1576,$B$1)</f>
        <v>13.4478435516357</v>
      </c>
      <c r="L1576">
        <f>[1]!s_val_dividendyield2($A1576,$B$1)</f>
        <v>0.15786195687582</v>
      </c>
      <c r="M1576">
        <f>[1]!s_val_evtoebitda($A1576,$B$1)</f>
        <v>165.70864885702201</v>
      </c>
      <c r="N1576">
        <f>[1]!s_risk_betar24($A1576,$B$1)</f>
        <v>1.5346000194549601</v>
      </c>
      <c r="O1576">
        <f>[1]!s_profitnotice_changeratio($A1576,$B$1)</f>
        <v>0</v>
      </c>
      <c r="P1576">
        <f>IFERROR([1]!i_pq_pctchange($A1576,TEXT(DATE(YEAR($B$1),1,1),"yyyy-mm-dd"),$B$1),"")</f>
        <v>121.881690994929</v>
      </c>
      <c r="Q1576">
        <f>[1]!s_west_netprofit($A1576,YEAR($B$1),$B$1,180)</f>
        <v>4778529429</v>
      </c>
      <c r="R1576">
        <f>[1]!s_west_eps($A1576,YEAR($B$1),$B$1,180)</f>
        <v>6.8157000541687003</v>
      </c>
      <c r="S1576">
        <f>[1]!s_west_instnum_np($A1576,YEAR($B$1),$B$1,180)</f>
        <v>21</v>
      </c>
      <c r="T1576">
        <f>[1]!s_west_stdnetprofit($A1576,YEAR($B$1),$B$1,180)</f>
        <v>1733637865</v>
      </c>
      <c r="U1576">
        <f>[1]!s_west_mediannetprofit($A1576,YEAR($B$1),$B$1,180)</f>
        <v>4698000000</v>
      </c>
      <c r="V1576">
        <f>[1]!s_west_maxnetprofit($A1576,YEAR($B$1),$B$1,180)</f>
        <v>7689000000</v>
      </c>
      <c r="W1576">
        <f>[1]!s_west_minnetprofit($A1576,YEAR($B$1),$B$1,180)</f>
        <v>2272000000</v>
      </c>
      <c r="X1576">
        <f>[1]!s_west_netprofit($A1576,YEAR($B$1)+1,$B$1,180)</f>
        <v>5890471181</v>
      </c>
      <c r="Y1576">
        <f>[1]!s_west_eps($A1576,YEAR($B$1)+1,$B$1,180)</f>
        <v>8.4017000198364293</v>
      </c>
      <c r="Z1576">
        <f>[1]!s_west_instnum_np($A1576,YEAR($B$1)+1,$B$1,180)</f>
        <v>21</v>
      </c>
      <c r="AA1576">
        <f>[1]!s_west_stdnetprofit($A1576,YEAR($B$1)+1,$B$1,180)</f>
        <v>2229348647</v>
      </c>
      <c r="AB1576">
        <f>[1]!s_west_mediannetprofit($A1576,YEAR($B$1)+1,$B$1,180)</f>
        <v>6012000000</v>
      </c>
      <c r="AC1576">
        <f>[1]!s_west_maxnetprofit($A1576,YEAR($B$1)+1,$B$1,180)</f>
        <v>10638000000</v>
      </c>
      <c r="AD1576">
        <f>[1]!s_west_minnetprofit($A1576,YEAR($B$1)+1,$B$1,180)</f>
        <v>2768990000</v>
      </c>
      <c r="AE1576">
        <f>[1]!s_west_avgroe($A1576,YEAR($B$1),$B$1,180)</f>
        <v>20.739000320434599</v>
      </c>
      <c r="AF1576">
        <f>IFERROR([1]!s_info_indexweight($A1576,$B$1,"000016.SH"),"")</f>
        <v>0</v>
      </c>
      <c r="AG1576">
        <f>IFERROR([1]!s_info_indexweight($A1576,$B$1,"000300.SH"),"")</f>
        <v>1.1817</v>
      </c>
      <c r="AH1576">
        <f>IFERROR([1]!s_info_indexweight($A1576,$B$1,"000905.SH"),"")</f>
        <v>0</v>
      </c>
      <c r="AI1576">
        <f>IFERROR([1]!s_info_indexweight($A1576,$B$1,"000852.SH"),"")</f>
        <v>0</v>
      </c>
    </row>
    <row r="1577" spans="1:35">
      <c r="A1577" t="s">
        <v>1609</v>
      </c>
      <c r="B1577">
        <f>[1]!s_dq_close($A1577,$B$1,3)</f>
        <v>19.739999999999998</v>
      </c>
      <c r="C1577">
        <f>[1]!s_dq_volume($A1577,$B$1)</f>
        <v>352374525</v>
      </c>
      <c r="D1577">
        <f>[1]!s_dq_amount($A1577,$B$1)</f>
        <v>6789919580</v>
      </c>
      <c r="E1577">
        <f>[1]!s_dq_turn($A1577,$B$1)</f>
        <v>2.01808435955249</v>
      </c>
      <c r="F1577">
        <f>[1]!S_VAL_MV($A1577,$B$1)</f>
        <v>422323682874.23999</v>
      </c>
      <c r="G1577">
        <f>[1]!s_val_ev($A1577,$B$1)</f>
        <v>411440995506.62598</v>
      </c>
      <c r="H1577">
        <f>[1]!s_val_ev1($A1577,$B$1)</f>
        <v>454967869868.80603</v>
      </c>
      <c r="I1577">
        <f>IFERROR([1]!s_mq_amount($A1577,$B$1),"")</f>
        <v>9789042794</v>
      </c>
      <c r="J1577">
        <f>[1]!s_val_pe_ttm($A1577,$B$1)</f>
        <v>17.485509872436499</v>
      </c>
      <c r="K1577">
        <f>[1]!s_val_pb_lf($A1577,$B$1)</f>
        <v>5.1037740707397496</v>
      </c>
      <c r="L1577">
        <f>[1]!s_val_dividendyield2($A1577,$B$1)</f>
        <v>1.44883485309017</v>
      </c>
      <c r="M1577">
        <f>[1]!s_val_evtoebitda($A1577,$B$1)</f>
        <v>9.4367652312035002</v>
      </c>
      <c r="N1577">
        <f>[1]!s_risk_betar24($A1577,$B$1)</f>
        <v>1.81610000133514</v>
      </c>
      <c r="O1577">
        <f>[1]!s_profitnotice_changeratio($A1577,$B$1)</f>
        <v>0</v>
      </c>
      <c r="P1577">
        <f>IFERROR([1]!i_pq_pctchange($A1577,TEXT(DATE(YEAR($B$1),1,1),"yyyy-mm-dd"),$B$1),"")</f>
        <v>0.124026038539315</v>
      </c>
      <c r="Q1577">
        <f>[1]!s_west_netprofit($A1577,YEAR($B$1),$B$1,180)</f>
        <v>33043681905</v>
      </c>
      <c r="R1577">
        <f>[1]!s_west_eps($A1577,YEAR($B$1),$B$1,180)</f>
        <v>1.54449999332428</v>
      </c>
      <c r="S1577">
        <f>[1]!s_west_instnum_np($A1577,YEAR($B$1),$B$1,180)</f>
        <v>21</v>
      </c>
      <c r="T1577">
        <f>[1]!s_west_stdnetprofit($A1577,YEAR($B$1),$B$1,180)</f>
        <v>3191948142</v>
      </c>
      <c r="U1577">
        <f>[1]!s_west_mediannetprofit($A1577,YEAR($B$1),$B$1,180)</f>
        <v>33865000000</v>
      </c>
      <c r="V1577">
        <f>[1]!s_west_maxnetprofit($A1577,YEAR($B$1),$B$1,180)</f>
        <v>38266000000</v>
      </c>
      <c r="W1577">
        <f>[1]!s_west_minnetprofit($A1577,YEAR($B$1),$B$1,180)</f>
        <v>26864000000</v>
      </c>
      <c r="X1577">
        <f>[1]!s_west_netprofit($A1577,YEAR($B$1)+1,$B$1,180)</f>
        <v>37107731905</v>
      </c>
      <c r="Y1577">
        <f>[1]!s_west_eps($A1577,YEAR($B$1)+1,$B$1,180)</f>
        <v>1.7345000505447401</v>
      </c>
      <c r="Z1577">
        <f>[1]!s_west_instnum_np($A1577,YEAR($B$1)+1,$B$1,180)</f>
        <v>21</v>
      </c>
      <c r="AA1577">
        <f>[1]!s_west_stdnetprofit($A1577,YEAR($B$1)+1,$B$1,180)</f>
        <v>3192503956</v>
      </c>
      <c r="AB1577">
        <f>[1]!s_west_mediannetprofit($A1577,YEAR($B$1)+1,$B$1,180)</f>
        <v>36871000000</v>
      </c>
      <c r="AC1577">
        <f>[1]!s_west_maxnetprofit($A1577,YEAR($B$1)+1,$B$1,180)</f>
        <v>44796000000</v>
      </c>
      <c r="AD1577">
        <f>[1]!s_west_minnetprofit($A1577,YEAR($B$1)+1,$B$1,180)</f>
        <v>31885330000</v>
      </c>
      <c r="AE1577">
        <f>[1]!s_west_avgroe($A1577,YEAR($B$1),$B$1,180)</f>
        <v>31.033500671386701</v>
      </c>
      <c r="AF1577">
        <f>IFERROR([1]!s_info_indexweight($A1577,$B$1,"000016.SH"),"")</f>
        <v>1.7949999999999999</v>
      </c>
      <c r="AG1577">
        <f>IFERROR([1]!s_info_indexweight($A1577,$B$1,"000300.SH"),"")</f>
        <v>0.60799999999999998</v>
      </c>
      <c r="AH1577">
        <f>IFERROR([1]!s_info_indexweight($A1577,$B$1,"000905.SH"),"")</f>
        <v>0</v>
      </c>
      <c r="AI1577">
        <f>IFERROR([1]!s_info_indexweight($A1577,$B$1,"000852.SH"),"")</f>
        <v>0</v>
      </c>
    </row>
    <row r="1578" spans="1:35">
      <c r="A1578" t="s">
        <v>1610</v>
      </c>
      <c r="B1578">
        <f>[1]!s_dq_close($A1578,$B$1,3)</f>
        <v>15.08</v>
      </c>
      <c r="C1578">
        <f>[1]!s_dq_volume($A1578,$B$1)</f>
        <v>40951588</v>
      </c>
      <c r="D1578">
        <f>[1]!s_dq_amount($A1578,$B$1)</f>
        <v>602250270</v>
      </c>
      <c r="E1578">
        <f>[1]!s_dq_turn($A1578,$B$1)</f>
        <v>3.2187942274258998</v>
      </c>
      <c r="F1578">
        <f>[1]!S_VAL_MV($A1578,$B$1)</f>
        <v>19185754149.119999</v>
      </c>
      <c r="G1578">
        <f>[1]!s_val_ev($A1578,$B$1)</f>
        <v>19185754149.119999</v>
      </c>
      <c r="H1578">
        <f>[1]!s_val_ev1($A1578,$B$1)</f>
        <v>27178850820.080002</v>
      </c>
      <c r="I1578">
        <f>IFERROR([1]!s_mq_amount($A1578,$B$1),"")</f>
        <v>856682782</v>
      </c>
      <c r="J1578">
        <f>[1]!s_val_pe_ttm($A1578,$B$1)</f>
        <v>39.905261993408203</v>
      </c>
      <c r="K1578">
        <f>[1]!s_val_pb_lf($A1578,$B$1)</f>
        <v>3.6387293338775599</v>
      </c>
      <c r="L1578">
        <f>[1]!s_val_dividendyield2($A1578,$B$1)</f>
        <v>0.70954907161803704</v>
      </c>
      <c r="M1578">
        <f>[1]!s_val_evtoebitda($A1578,$B$1)</f>
        <v>13.706760942411</v>
      </c>
      <c r="N1578">
        <f>[1]!s_risk_betar24($A1578,$B$1)</f>
        <v>1.0566999912262001</v>
      </c>
      <c r="O1578">
        <f>[1]!s_profitnotice_changeratio($A1578,$B$1)</f>
        <v>0</v>
      </c>
      <c r="P1578">
        <f>IFERROR([1]!i_pq_pctchange($A1578,TEXT(DATE(YEAR($B$1),1,1),"yyyy-mm-dd"),$B$1),"")</f>
        <v>9.3641041377474394</v>
      </c>
      <c r="Q1578">
        <f>[1]!s_west_netprofit($A1578,YEAR($B$1),$B$1,180)</f>
        <v>853805882</v>
      </c>
      <c r="R1578">
        <f>[1]!s_west_eps($A1578,YEAR($B$1),$B$1,180)</f>
        <v>0.67110002040863004</v>
      </c>
      <c r="S1578">
        <f>[1]!s_west_instnum_np($A1578,YEAR($B$1),$B$1,180)</f>
        <v>17</v>
      </c>
      <c r="T1578">
        <f>[1]!s_west_stdnetprofit($A1578,YEAR($B$1),$B$1,180)</f>
        <v>71486834</v>
      </c>
      <c r="U1578">
        <f>[1]!s_west_mediannetprofit($A1578,YEAR($B$1),$B$1,180)</f>
        <v>869000000</v>
      </c>
      <c r="V1578">
        <f>[1]!s_west_maxnetprofit($A1578,YEAR($B$1),$B$1,180)</f>
        <v>997000000</v>
      </c>
      <c r="W1578">
        <f>[1]!s_west_minnetprofit($A1578,YEAR($B$1),$B$1,180)</f>
        <v>758000000</v>
      </c>
      <c r="X1578">
        <f>[1]!s_west_netprofit($A1578,YEAR($B$1)+1,$B$1,180)</f>
        <v>1155548235</v>
      </c>
      <c r="Y1578">
        <f>[1]!s_west_eps($A1578,YEAR($B$1)+1,$B$1,180)</f>
        <v>0.90829998254776001</v>
      </c>
      <c r="Z1578">
        <f>[1]!s_west_instnum_np($A1578,YEAR($B$1)+1,$B$1,180)</f>
        <v>17</v>
      </c>
      <c r="AA1578">
        <f>[1]!s_west_stdnetprofit($A1578,YEAR($B$1)+1,$B$1,180)</f>
        <v>114464469</v>
      </c>
      <c r="AB1578">
        <f>[1]!s_west_mediannetprofit($A1578,YEAR($B$1)+1,$B$1,180)</f>
        <v>1161000000</v>
      </c>
      <c r="AC1578">
        <f>[1]!s_west_maxnetprofit($A1578,YEAR($B$1)+1,$B$1,180)</f>
        <v>1368000000</v>
      </c>
      <c r="AD1578">
        <f>[1]!s_west_minnetprofit($A1578,YEAR($B$1)+1,$B$1,180)</f>
        <v>915000000</v>
      </c>
      <c r="AE1578">
        <f>[1]!s_west_avgroe($A1578,YEAR($B$1),$B$1,180)</f>
        <v>14.181200027465801</v>
      </c>
      <c r="AF1578">
        <f>IFERROR([1]!s_info_indexweight($A1578,$B$1,"000016.SH"),"")</f>
        <v>0</v>
      </c>
      <c r="AG1578">
        <f>IFERROR([1]!s_info_indexweight($A1578,$B$1,"000300.SH"),"")</f>
        <v>0</v>
      </c>
      <c r="AH1578">
        <f>IFERROR([1]!s_info_indexweight($A1578,$B$1,"000905.SH"),"")</f>
        <v>0</v>
      </c>
      <c r="AI1578">
        <f>IFERROR([1]!s_info_indexweight($A1578,$B$1,"000852.SH"),"")</f>
        <v>0.114</v>
      </c>
    </row>
    <row r="1579" spans="1:35">
      <c r="A1579" t="s">
        <v>1611</v>
      </c>
      <c r="B1579">
        <f>[1]!s_dq_close($A1579,$B$1,3)</f>
        <v>25.52</v>
      </c>
      <c r="C1579">
        <f>[1]!s_dq_volume($A1579,$B$1)</f>
        <v>1485840</v>
      </c>
      <c r="D1579">
        <f>[1]!s_dq_amount($A1579,$B$1)</f>
        <v>38331725</v>
      </c>
      <c r="E1579">
        <f>[1]!s_dq_turn($A1579,$B$1)</f>
        <v>0.69096637635513303</v>
      </c>
      <c r="F1579">
        <f>[1]!S_VAL_MV($A1579,$B$1)</f>
        <v>5487768739.1999998</v>
      </c>
      <c r="G1579">
        <f>[1]!s_val_ev($A1579,$B$1)</f>
        <v>5487768739.1999998</v>
      </c>
      <c r="H1579">
        <f>[1]!s_val_ev1($A1579,$B$1)</f>
        <v>5741934350.8100004</v>
      </c>
      <c r="I1579">
        <f>IFERROR([1]!s_mq_amount($A1579,$B$1),"")</f>
        <v>93674984</v>
      </c>
      <c r="J1579">
        <f>[1]!s_val_pe_ttm($A1579,$B$1)</f>
        <v>24.4034118652344</v>
      </c>
      <c r="K1579">
        <f>[1]!s_val_pb_lf($A1579,$B$1)</f>
        <v>1.5753480195999101</v>
      </c>
      <c r="L1579">
        <f>[1]!s_val_dividendyield2($A1579,$B$1)</f>
        <v>2.3685824189622999</v>
      </c>
      <c r="M1579">
        <f>[1]!s_val_evtoebitda($A1579,$B$1)</f>
        <v>11.5929598509718</v>
      </c>
      <c r="N1579">
        <f>[1]!s_risk_betar24($A1579,$B$1)</f>
        <v>1.1981999874114999</v>
      </c>
      <c r="O1579">
        <f>[1]!s_profitnotice_changeratio($A1579,$B$1)</f>
        <v>0</v>
      </c>
      <c r="P1579">
        <f>IFERROR([1]!i_pq_pctchange($A1579,TEXT(DATE(YEAR($B$1),1,1),"yyyy-mm-dd"),$B$1),"")</f>
        <v>-17.411003236246</v>
      </c>
      <c r="Q1579">
        <f>[1]!s_west_netprofit($A1579,YEAR($B$1),$B$1,180)</f>
        <v>291600000</v>
      </c>
      <c r="R1579">
        <f>[1]!s_west_eps($A1579,YEAR($B$1),$B$1,180)</f>
        <v>1.3559999465942401</v>
      </c>
      <c r="S1579">
        <f>[1]!s_west_instnum_np($A1579,YEAR($B$1),$B$1,180)</f>
        <v>5</v>
      </c>
      <c r="T1579">
        <f>[1]!s_west_stdnetprofit($A1579,YEAR($B$1),$B$1,180)</f>
        <v>7569676</v>
      </c>
      <c r="U1579">
        <f>[1]!s_west_mediannetprofit($A1579,YEAR($B$1),$B$1,180)</f>
        <v>291000000</v>
      </c>
      <c r="V1579">
        <f>[1]!s_west_maxnetprofit($A1579,YEAR($B$1),$B$1,180)</f>
        <v>302000000</v>
      </c>
      <c r="W1579">
        <f>[1]!s_west_minnetprofit($A1579,YEAR($B$1),$B$1,180)</f>
        <v>281000000</v>
      </c>
      <c r="X1579">
        <f>[1]!s_west_netprofit($A1579,YEAR($B$1)+1,$B$1,180)</f>
        <v>339200000</v>
      </c>
      <c r="Y1579">
        <f>[1]!s_west_eps($A1579,YEAR($B$1)+1,$B$1,180)</f>
        <v>1.5773999691009499</v>
      </c>
      <c r="Z1579">
        <f>[1]!s_west_instnum_np($A1579,YEAR($B$1)+1,$B$1,180)</f>
        <v>5</v>
      </c>
      <c r="AA1579">
        <f>[1]!s_west_stdnetprofit($A1579,YEAR($B$1)+1,$B$1,180)</f>
        <v>10639549</v>
      </c>
      <c r="AB1579">
        <f>[1]!s_west_mediannetprofit($A1579,YEAR($B$1)+1,$B$1,180)</f>
        <v>346000000</v>
      </c>
      <c r="AC1579">
        <f>[1]!s_west_maxnetprofit($A1579,YEAR($B$1)+1,$B$1,180)</f>
        <v>348000000</v>
      </c>
      <c r="AD1579">
        <f>[1]!s_west_minnetprofit($A1579,YEAR($B$1)+1,$B$1,180)</f>
        <v>324000000</v>
      </c>
      <c r="AE1579">
        <f>[1]!s_west_avgroe($A1579,YEAR($B$1),$B$1,180)</f>
        <v>8.2600002288818395</v>
      </c>
      <c r="AF1579">
        <f>IFERROR([1]!s_info_indexweight($A1579,$B$1,"000016.SH"),"")</f>
        <v>0</v>
      </c>
      <c r="AG1579">
        <f>IFERROR([1]!s_info_indexweight($A1579,$B$1,"000300.SH"),"")</f>
        <v>0</v>
      </c>
      <c r="AH1579">
        <f>IFERROR([1]!s_info_indexweight($A1579,$B$1,"000905.SH"),"")</f>
        <v>0</v>
      </c>
      <c r="AI1579">
        <f>IFERROR([1]!s_info_indexweight($A1579,$B$1,"000852.SH"),"")</f>
        <v>2.3E-2</v>
      </c>
    </row>
    <row r="1580" spans="1:35">
      <c r="A1580" t="s">
        <v>1612</v>
      </c>
      <c r="B1580">
        <f>[1]!s_dq_close($A1580,$B$1,3)</f>
        <v>22.68</v>
      </c>
      <c r="C1580">
        <f>[1]!s_dq_volume($A1580,$B$1)</f>
        <v>11744030</v>
      </c>
      <c r="D1580">
        <f>[1]!s_dq_amount($A1580,$B$1)</f>
        <v>266110446</v>
      </c>
      <c r="E1580">
        <f>[1]!s_dq_turn($A1580,$B$1)</f>
        <v>2.9352736815796101</v>
      </c>
      <c r="F1580">
        <f>[1]!S_VAL_MV($A1580,$B$1)</f>
        <v>9074268000</v>
      </c>
      <c r="G1580">
        <f>[1]!s_val_ev($A1580,$B$1)</f>
        <v>9074268000</v>
      </c>
      <c r="H1580">
        <f>[1]!s_val_ev1($A1580,$B$1)</f>
        <v>9854561866.2299995</v>
      </c>
      <c r="I1580">
        <f>IFERROR([1]!s_mq_amount($A1580,$B$1),"")</f>
        <v>575128621</v>
      </c>
      <c r="J1580">
        <f>[1]!s_val_pe_ttm($A1580,$B$1)</f>
        <v>47.72216796875</v>
      </c>
      <c r="K1580">
        <f>[1]!s_val_pb_lf($A1580,$B$1)</f>
        <v>3.7319135665893599</v>
      </c>
      <c r="L1580">
        <f>[1]!s_val_dividendyield2($A1580,$B$1)</f>
        <v>0.70546737213403898</v>
      </c>
      <c r="M1580">
        <f>[1]!s_val_evtoebitda($A1580,$B$1)</f>
        <v>21.2816804620429</v>
      </c>
      <c r="N1580">
        <f>[1]!s_risk_betar24($A1580,$B$1)</f>
        <v>1.16019999980927</v>
      </c>
      <c r="O1580">
        <f>[1]!s_profitnotice_changeratio($A1580,$B$1)</f>
        <v>0</v>
      </c>
      <c r="P1580">
        <f>IFERROR([1]!i_pq_pctchange($A1580,TEXT(DATE(YEAR($B$1),1,1),"yyyy-mm-dd"),$B$1),"")</f>
        <v>11.456712601737101</v>
      </c>
      <c r="Q1580">
        <f>[1]!s_west_netprofit($A1580,YEAR($B$1),$B$1,180)</f>
        <v>0</v>
      </c>
      <c r="R1580">
        <f>[1]!s_west_eps($A1580,YEAR($B$1),$B$1,180)</f>
        <v>0</v>
      </c>
      <c r="S1580">
        <f>[1]!s_west_instnum_np($A1580,YEAR($B$1),$B$1,180)</f>
        <v>0</v>
      </c>
      <c r="T1580">
        <f>[1]!s_west_stdnetprofit($A1580,YEAR($B$1),$B$1,180)</f>
        <v>0</v>
      </c>
      <c r="U1580">
        <f>[1]!s_west_mediannetprofit($A1580,YEAR($B$1),$B$1,180)</f>
        <v>0</v>
      </c>
      <c r="V1580">
        <f>[1]!s_west_maxnetprofit($A1580,YEAR($B$1),$B$1,180)</f>
        <v>0</v>
      </c>
      <c r="W1580">
        <f>[1]!s_west_minnetprofit($A1580,YEAR($B$1),$B$1,180)</f>
        <v>0</v>
      </c>
      <c r="X1580">
        <f>[1]!s_west_netprofit($A1580,YEAR($B$1)+1,$B$1,180)</f>
        <v>0</v>
      </c>
      <c r="Y1580">
        <f>[1]!s_west_eps($A1580,YEAR($B$1)+1,$B$1,180)</f>
        <v>0</v>
      </c>
      <c r="Z1580">
        <f>[1]!s_west_instnum_np($A1580,YEAR($B$1)+1,$B$1,180)</f>
        <v>0</v>
      </c>
      <c r="AA1580">
        <f>[1]!s_west_stdnetprofit($A1580,YEAR($B$1)+1,$B$1,180)</f>
        <v>0</v>
      </c>
      <c r="AB1580">
        <f>[1]!s_west_mediannetprofit($A1580,YEAR($B$1)+1,$B$1,180)</f>
        <v>0</v>
      </c>
      <c r="AC1580">
        <f>[1]!s_west_maxnetprofit($A1580,YEAR($B$1)+1,$B$1,180)</f>
        <v>0</v>
      </c>
      <c r="AD1580">
        <f>[1]!s_west_minnetprofit($A1580,YEAR($B$1)+1,$B$1,180)</f>
        <v>0</v>
      </c>
      <c r="AE1580">
        <f>[1]!s_west_avgroe($A1580,YEAR($B$1),$B$1,180)</f>
        <v>0</v>
      </c>
      <c r="AF1580">
        <f>IFERROR([1]!s_info_indexweight($A1580,$B$1,"000016.SH"),"")</f>
        <v>0</v>
      </c>
      <c r="AG1580">
        <f>IFERROR([1]!s_info_indexweight($A1580,$B$1,"000300.SH"),"")</f>
        <v>0</v>
      </c>
      <c r="AH1580">
        <f>IFERROR([1]!s_info_indexweight($A1580,$B$1,"000905.SH"),"")</f>
        <v>0</v>
      </c>
      <c r="AI1580">
        <f>IFERROR([1]!s_info_indexweight($A1580,$B$1,"000852.SH"),"")</f>
        <v>1.9E-2</v>
      </c>
    </row>
    <row r="1581" spans="1:35">
      <c r="A1581" t="s">
        <v>1613</v>
      </c>
      <c r="B1581">
        <f>[1]!s_dq_close($A1581,$B$1,3)</f>
        <v>35.6</v>
      </c>
      <c r="C1581">
        <f>[1]!s_dq_volume($A1581,$B$1)</f>
        <v>26262904</v>
      </c>
      <c r="D1581">
        <f>[1]!s_dq_amount($A1581,$B$1)</f>
        <v>922679809</v>
      </c>
      <c r="E1581">
        <f>[1]!s_dq_turn($A1581,$B$1)</f>
        <v>5.2220424316329099</v>
      </c>
      <c r="F1581">
        <f>[1]!S_VAL_MV($A1581,$B$1)</f>
        <v>18185146538.799999</v>
      </c>
      <c r="G1581">
        <f>[1]!s_val_ev($A1581,$B$1)</f>
        <v>18185146538.799999</v>
      </c>
      <c r="H1581">
        <f>[1]!s_val_ev1($A1581,$B$1)</f>
        <v>19431517254.259998</v>
      </c>
      <c r="I1581">
        <f>IFERROR([1]!s_mq_amount($A1581,$B$1),"")</f>
        <v>2184553745</v>
      </c>
      <c r="J1581">
        <f>[1]!s_val_pe_ttm($A1581,$B$1)</f>
        <v>28.214990615844702</v>
      </c>
      <c r="K1581">
        <f>[1]!s_val_pb_lf($A1581,$B$1)</f>
        <v>3.1885545253753702</v>
      </c>
      <c r="L1581">
        <f>[1]!s_val_dividendyield2($A1581,$B$1)</f>
        <v>1.26357829374502</v>
      </c>
      <c r="M1581">
        <f>[1]!s_val_evtoebitda($A1581,$B$1)</f>
        <v>16.4823642826846</v>
      </c>
      <c r="N1581">
        <f>[1]!s_risk_betar24($A1581,$B$1)</f>
        <v>1.8150999546051001</v>
      </c>
      <c r="O1581">
        <f>[1]!s_profitnotice_changeratio($A1581,$B$1)</f>
        <v>0</v>
      </c>
      <c r="P1581">
        <f>IFERROR([1]!i_pq_pctchange($A1581,TEXT(DATE(YEAR($B$1),1,1),"yyyy-mm-dd"),$B$1),"")</f>
        <v>34.1450301885031</v>
      </c>
      <c r="Q1581">
        <f>[1]!s_west_netprofit($A1581,YEAR($B$1),$B$1,180)</f>
        <v>896427500</v>
      </c>
      <c r="R1581">
        <f>[1]!s_west_eps($A1581,YEAR($B$1),$B$1,180)</f>
        <v>1.75460004806519</v>
      </c>
      <c r="S1581">
        <f>[1]!s_west_instnum_np($A1581,YEAR($B$1),$B$1,180)</f>
        <v>8</v>
      </c>
      <c r="T1581">
        <f>[1]!s_west_stdnetprofit($A1581,YEAR($B$1),$B$1,180)</f>
        <v>41858993</v>
      </c>
      <c r="U1581">
        <f>[1]!s_west_mediannetprofit($A1581,YEAR($B$1),$B$1,180)</f>
        <v>891500000</v>
      </c>
      <c r="V1581">
        <f>[1]!s_west_maxnetprofit($A1581,YEAR($B$1),$B$1,180)</f>
        <v>980000000</v>
      </c>
      <c r="W1581">
        <f>[1]!s_west_minnetprofit($A1581,YEAR($B$1),$B$1,180)</f>
        <v>852230000</v>
      </c>
      <c r="X1581">
        <f>[1]!s_west_netprofit($A1581,YEAR($B$1)+1,$B$1,180)</f>
        <v>1094921250</v>
      </c>
      <c r="Y1581">
        <f>[1]!s_west_eps($A1581,YEAR($B$1)+1,$B$1,180)</f>
        <v>2.1431000232696502</v>
      </c>
      <c r="Z1581">
        <f>[1]!s_west_instnum_np($A1581,YEAR($B$1)+1,$B$1,180)</f>
        <v>8</v>
      </c>
      <c r="AA1581">
        <f>[1]!s_west_stdnetprofit($A1581,YEAR($B$1)+1,$B$1,180)</f>
        <v>110851370</v>
      </c>
      <c r="AB1581">
        <f>[1]!s_west_mediannetprofit($A1581,YEAR($B$1)+1,$B$1,180)</f>
        <v>1071425000</v>
      </c>
      <c r="AC1581">
        <f>[1]!s_west_maxnetprofit($A1581,YEAR($B$1)+1,$B$1,180)</f>
        <v>1264000000</v>
      </c>
      <c r="AD1581">
        <f>[1]!s_west_minnetprofit($A1581,YEAR($B$1)+1,$B$1,180)</f>
        <v>916520000</v>
      </c>
      <c r="AE1581">
        <f>[1]!s_west_avgroe($A1581,YEAR($B$1),$B$1,180)</f>
        <v>14.1149997711182</v>
      </c>
      <c r="AF1581">
        <f>IFERROR([1]!s_info_indexweight($A1581,$B$1,"000016.SH"),"")</f>
        <v>0</v>
      </c>
      <c r="AG1581">
        <f>IFERROR([1]!s_info_indexweight($A1581,$B$1,"000300.SH"),"")</f>
        <v>0</v>
      </c>
      <c r="AH1581">
        <f>IFERROR([1]!s_info_indexweight($A1581,$B$1,"000905.SH"),"")</f>
        <v>0</v>
      </c>
      <c r="AI1581">
        <f>IFERROR([1]!s_info_indexweight($A1581,$B$1,"000852.SH"),"")</f>
        <v>0.109</v>
      </c>
    </row>
    <row r="1582" spans="1:35">
      <c r="A1582" t="s">
        <v>1614</v>
      </c>
      <c r="B1582">
        <f>[1]!s_dq_close($A1582,$B$1,3)</f>
        <v>36.64</v>
      </c>
      <c r="C1582">
        <f>[1]!s_dq_volume($A1582,$B$1)</f>
        <v>8047284</v>
      </c>
      <c r="D1582">
        <f>[1]!s_dq_amount($A1582,$B$1)</f>
        <v>293467543</v>
      </c>
      <c r="E1582">
        <f>[1]!s_dq_turn($A1582,$B$1)</f>
        <v>1.14222511919515</v>
      </c>
      <c r="F1582">
        <f>[1]!S_VAL_MV($A1582,$B$1)</f>
        <v>25864772059.52</v>
      </c>
      <c r="G1582">
        <f>[1]!s_val_ev($A1582,$B$1)</f>
        <v>25864772059.52</v>
      </c>
      <c r="H1582">
        <f>[1]!s_val_ev1($A1582,$B$1)</f>
        <v>29000387249.119999</v>
      </c>
      <c r="I1582">
        <f>IFERROR([1]!s_mq_amount($A1582,$B$1),"")</f>
        <v>723514312</v>
      </c>
      <c r="J1582">
        <f>[1]!s_val_pe_ttm($A1582,$B$1)</f>
        <v>18.367567062377901</v>
      </c>
      <c r="K1582">
        <f>[1]!s_val_pb_lf($A1582,$B$1)</f>
        <v>2.2426643371582</v>
      </c>
      <c r="L1582">
        <f>[1]!s_val_dividendyield2($A1582,$B$1)</f>
        <v>3.07800418025557</v>
      </c>
      <c r="M1582">
        <f>[1]!s_val_evtoebitda($A1582,$B$1)</f>
        <v>12.4325642156986</v>
      </c>
      <c r="N1582">
        <f>[1]!s_risk_betar24($A1582,$B$1)</f>
        <v>1.12409996986389</v>
      </c>
      <c r="O1582">
        <f>[1]!s_profitnotice_changeratio($A1582,$B$1)</f>
        <v>0</v>
      </c>
      <c r="P1582">
        <f>IFERROR([1]!i_pq_pctchange($A1582,TEXT(DATE(YEAR($B$1),1,1),"yyyy-mm-dd"),$B$1),"")</f>
        <v>-14.9883990719258</v>
      </c>
      <c r="Q1582">
        <f>[1]!s_west_netprofit($A1582,YEAR($B$1),$B$1,180)</f>
        <v>1648617692</v>
      </c>
      <c r="R1582">
        <f>[1]!s_west_eps($A1582,YEAR($B$1),$B$1,180)</f>
        <v>2.33540010452271</v>
      </c>
      <c r="S1582">
        <f>[1]!s_west_instnum_np($A1582,YEAR($B$1),$B$1,180)</f>
        <v>13</v>
      </c>
      <c r="T1582">
        <f>[1]!s_west_stdnetprofit($A1582,YEAR($B$1),$B$1,180)</f>
        <v>85567906</v>
      </c>
      <c r="U1582">
        <f>[1]!s_west_mediannetprofit($A1582,YEAR($B$1),$B$1,180)</f>
        <v>1639000000</v>
      </c>
      <c r="V1582">
        <f>[1]!s_west_maxnetprofit($A1582,YEAR($B$1),$B$1,180)</f>
        <v>1799000000</v>
      </c>
      <c r="W1582">
        <f>[1]!s_west_minnetprofit($A1582,YEAR($B$1),$B$1,180)</f>
        <v>1517000000</v>
      </c>
      <c r="X1582">
        <f>[1]!s_west_netprofit($A1582,YEAR($B$1)+1,$B$1,180)</f>
        <v>1792934615</v>
      </c>
      <c r="Y1582">
        <f>[1]!s_west_eps($A1582,YEAR($B$1)+1,$B$1,180)</f>
        <v>2.5399000644683798</v>
      </c>
      <c r="Z1582">
        <f>[1]!s_west_instnum_np($A1582,YEAR($B$1)+1,$B$1,180)</f>
        <v>13</v>
      </c>
      <c r="AA1582">
        <f>[1]!s_west_stdnetprofit($A1582,YEAR($B$1)+1,$B$1,180)</f>
        <v>86942240</v>
      </c>
      <c r="AB1582">
        <f>[1]!s_west_mediannetprofit($A1582,YEAR($B$1)+1,$B$1,180)</f>
        <v>1778000000</v>
      </c>
      <c r="AC1582">
        <f>[1]!s_west_maxnetprofit($A1582,YEAR($B$1)+1,$B$1,180)</f>
        <v>1942000000</v>
      </c>
      <c r="AD1582">
        <f>[1]!s_west_minnetprofit($A1582,YEAR($B$1)+1,$B$1,180)</f>
        <v>1702000000</v>
      </c>
      <c r="AE1582">
        <f>[1]!s_west_avgroe($A1582,YEAR($B$1),$B$1,180)</f>
        <v>13.2849998474121</v>
      </c>
      <c r="AF1582">
        <f>IFERROR([1]!s_info_indexweight($A1582,$B$1,"000016.SH"),"")</f>
        <v>0</v>
      </c>
      <c r="AG1582">
        <f>IFERROR([1]!s_info_indexweight($A1582,$B$1,"000300.SH"),"")</f>
        <v>0</v>
      </c>
      <c r="AH1582">
        <f>IFERROR([1]!s_info_indexweight($A1582,$B$1,"000905.SH"),"")</f>
        <v>0</v>
      </c>
      <c r="AI1582">
        <f>IFERROR([1]!s_info_indexweight($A1582,$B$1,"000852.SH"),"")</f>
        <v>0.13600000000000001</v>
      </c>
    </row>
    <row r="1583" spans="1:35">
      <c r="A1583" t="s">
        <v>1615</v>
      </c>
      <c r="B1583">
        <f>[1]!s_dq_close($A1583,$B$1,3)</f>
        <v>40.450000000000003</v>
      </c>
      <c r="C1583">
        <f>[1]!s_dq_volume($A1583,$B$1)</f>
        <v>7484200</v>
      </c>
      <c r="D1583">
        <f>[1]!s_dq_amount($A1583,$B$1)</f>
        <v>307811791</v>
      </c>
      <c r="E1583">
        <f>[1]!s_dq_turn($A1583,$B$1)</f>
        <v>1.86427837234673</v>
      </c>
      <c r="F1583">
        <f>[1]!S_VAL_MV($A1583,$B$1)</f>
        <v>16282715574.9</v>
      </c>
      <c r="G1583">
        <f>[1]!s_val_ev($A1583,$B$1)</f>
        <v>16282715574.9</v>
      </c>
      <c r="H1583">
        <f>[1]!s_val_ev1($A1583,$B$1)</f>
        <v>16672726374.9</v>
      </c>
      <c r="I1583">
        <f>IFERROR([1]!s_mq_amount($A1583,$B$1),"")</f>
        <v>677680201</v>
      </c>
      <c r="J1583">
        <f>[1]!s_val_pe_ttm($A1583,$B$1)</f>
        <v>22.8555603027344</v>
      </c>
      <c r="K1583">
        <f>[1]!s_val_pb_lf($A1583,$B$1)</f>
        <v>4.8809008598327601</v>
      </c>
      <c r="L1583">
        <f>[1]!s_val_dividendyield2($A1583,$B$1)</f>
        <v>1.57867327975837</v>
      </c>
      <c r="M1583">
        <f>[1]!s_val_evtoebitda($A1583,$B$1)</f>
        <v>19.427351462223001</v>
      </c>
      <c r="N1583">
        <f>[1]!s_risk_betar24($A1583,$B$1)</f>
        <v>0.87709999084472701</v>
      </c>
      <c r="O1583">
        <f>[1]!s_profitnotice_changeratio($A1583,$B$1)</f>
        <v>0</v>
      </c>
      <c r="P1583">
        <f>IFERROR([1]!i_pq_pctchange($A1583,TEXT(DATE(YEAR($B$1),1,1),"yyyy-mm-dd"),$B$1),"")</f>
        <v>13.3370692070608</v>
      </c>
      <c r="Q1583">
        <f>[1]!s_west_netprofit($A1583,YEAR($B$1),$B$1,180)</f>
        <v>811338000</v>
      </c>
      <c r="R1583">
        <f>[1]!s_west_eps($A1583,YEAR($B$1),$B$1,180)</f>
        <v>2.01419997215271</v>
      </c>
      <c r="S1583">
        <f>[1]!s_west_instnum_np($A1583,YEAR($B$1),$B$1,180)</f>
        <v>10</v>
      </c>
      <c r="T1583">
        <f>[1]!s_west_stdnetprofit($A1583,YEAR($B$1),$B$1,180)</f>
        <v>27226209</v>
      </c>
      <c r="U1583">
        <f>[1]!s_west_mediannetprofit($A1583,YEAR($B$1),$B$1,180)</f>
        <v>809470000</v>
      </c>
      <c r="V1583">
        <f>[1]!s_west_maxnetprofit($A1583,YEAR($B$1),$B$1,180)</f>
        <v>869000000</v>
      </c>
      <c r="W1583">
        <f>[1]!s_west_minnetprofit($A1583,YEAR($B$1),$B$1,180)</f>
        <v>772000000</v>
      </c>
      <c r="X1583">
        <f>[1]!s_west_netprofit($A1583,YEAR($B$1)+1,$B$1,180)</f>
        <v>950014000</v>
      </c>
      <c r="Y1583">
        <f>[1]!s_west_eps($A1583,YEAR($B$1)+1,$B$1,180)</f>
        <v>2.3584001064300502</v>
      </c>
      <c r="Z1583">
        <f>[1]!s_west_instnum_np($A1583,YEAR($B$1)+1,$B$1,180)</f>
        <v>10</v>
      </c>
      <c r="AA1583">
        <f>[1]!s_west_stdnetprofit($A1583,YEAR($B$1)+1,$B$1,180)</f>
        <v>59844027</v>
      </c>
      <c r="AB1583">
        <f>[1]!s_west_mediannetprofit($A1583,YEAR($B$1)+1,$B$1,180)</f>
        <v>948000000</v>
      </c>
      <c r="AC1583">
        <f>[1]!s_west_maxnetprofit($A1583,YEAR($B$1)+1,$B$1,180)</f>
        <v>1049000000</v>
      </c>
      <c r="AD1583">
        <f>[1]!s_west_minnetprofit($A1583,YEAR($B$1)+1,$B$1,180)</f>
        <v>840000000</v>
      </c>
      <c r="AE1583">
        <f>[1]!s_west_avgroe($A1583,YEAR($B$1),$B$1,180)</f>
        <v>22.1049995422363</v>
      </c>
      <c r="AF1583">
        <f>IFERROR([1]!s_info_indexweight($A1583,$B$1,"000016.SH"),"")</f>
        <v>0</v>
      </c>
      <c r="AG1583">
        <f>IFERROR([1]!s_info_indexweight($A1583,$B$1,"000300.SH"),"")</f>
        <v>0</v>
      </c>
      <c r="AH1583">
        <f>IFERROR([1]!s_info_indexweight($A1583,$B$1,"000905.SH"),"")</f>
        <v>0</v>
      </c>
      <c r="AI1583">
        <f>IFERROR([1]!s_info_indexweight($A1583,$B$1,"000852.SH"),"")</f>
        <v>0.02</v>
      </c>
    </row>
    <row r="1584" spans="1:35">
      <c r="A1584" t="s">
        <v>1616</v>
      </c>
      <c r="B1584">
        <f>[1]!s_dq_close($A1584,$B$1,3)</f>
        <v>62.01</v>
      </c>
      <c r="C1584">
        <f>[1]!s_dq_volume($A1584,$B$1)</f>
        <v>27716480</v>
      </c>
      <c r="D1584">
        <f>[1]!s_dq_amount($A1584,$B$1)</f>
        <v>1713878703</v>
      </c>
      <c r="E1584">
        <f>[1]!s_dq_turn($A1584,$B$1)</f>
        <v>6.6733221043078004</v>
      </c>
      <c r="F1584">
        <f>[1]!S_VAL_MV($A1584,$B$1)</f>
        <v>25754772479.669998</v>
      </c>
      <c r="G1584">
        <f>[1]!s_val_ev($A1584,$B$1)</f>
        <v>25754772479.669998</v>
      </c>
      <c r="H1584">
        <f>[1]!s_val_ev1($A1584,$B$1)</f>
        <v>25757224824.02</v>
      </c>
      <c r="I1584">
        <f>IFERROR([1]!s_mq_amount($A1584,$B$1),"")</f>
        <v>3892141994</v>
      </c>
      <c r="J1584">
        <f>[1]!s_val_pe_ttm($A1584,$B$1)</f>
        <v>67.792655944824205</v>
      </c>
      <c r="K1584">
        <f>[1]!s_val_pb_lf($A1584,$B$1)</f>
        <v>5.9318933486938503</v>
      </c>
      <c r="L1584">
        <f>[1]!s_val_dividendyield2($A1584,$B$1)</f>
        <v>0.10471675521493699</v>
      </c>
      <c r="M1584">
        <f>[1]!s_val_evtoebitda($A1584,$B$1)</f>
        <v>51.282367941685798</v>
      </c>
      <c r="N1584">
        <f>[1]!s_risk_betar24($A1584,$B$1)</f>
        <v>1.0341999530792201</v>
      </c>
      <c r="O1584">
        <f>[1]!s_profitnotice_changeratio($A1584,$B$1)</f>
        <v>0</v>
      </c>
      <c r="P1584">
        <f>IFERROR([1]!i_pq_pctchange($A1584,TEXT(DATE(YEAR($B$1),1,1),"yyyy-mm-dd"),$B$1),"")</f>
        <v>73.551637279597003</v>
      </c>
      <c r="Q1584">
        <f>[1]!s_west_netprofit($A1584,YEAR($B$1),$B$1,180)</f>
        <v>549666667</v>
      </c>
      <c r="R1584">
        <f>[1]!s_west_eps($A1584,YEAR($B$1),$B$1,180)</f>
        <v>1.3234000205993699</v>
      </c>
      <c r="S1584">
        <f>[1]!s_west_instnum_np($A1584,YEAR($B$1),$B$1,180)</f>
        <v>6</v>
      </c>
      <c r="T1584">
        <f>[1]!s_west_stdnetprofit($A1584,YEAR($B$1),$B$1,180)</f>
        <v>23754298</v>
      </c>
      <c r="U1584">
        <f>[1]!s_west_mediannetprofit($A1584,YEAR($B$1),$B$1,180)</f>
        <v>544000000</v>
      </c>
      <c r="V1584">
        <f>[1]!s_west_maxnetprofit($A1584,YEAR($B$1),$B$1,180)</f>
        <v>586000000</v>
      </c>
      <c r="W1584">
        <f>[1]!s_west_minnetprofit($A1584,YEAR($B$1),$B$1,180)</f>
        <v>528000000</v>
      </c>
      <c r="X1584">
        <f>[1]!s_west_netprofit($A1584,YEAR($B$1)+1,$B$1,180)</f>
        <v>688166667</v>
      </c>
      <c r="Y1584">
        <f>[1]!s_west_eps($A1584,YEAR($B$1)+1,$B$1,180)</f>
        <v>1.65690004825592</v>
      </c>
      <c r="Z1584">
        <f>[1]!s_west_instnum_np($A1584,YEAR($B$1)+1,$B$1,180)</f>
        <v>6</v>
      </c>
      <c r="AA1584">
        <f>[1]!s_west_stdnetprofit($A1584,YEAR($B$1)+1,$B$1,180)</f>
        <v>23025348</v>
      </c>
      <c r="AB1584">
        <f>[1]!s_west_mediannetprofit($A1584,YEAR($B$1)+1,$B$1,180)</f>
        <v>686000000</v>
      </c>
      <c r="AC1584">
        <f>[1]!s_west_maxnetprofit($A1584,YEAR($B$1)+1,$B$1,180)</f>
        <v>720000000</v>
      </c>
      <c r="AD1584">
        <f>[1]!s_west_minnetprofit($A1584,YEAR($B$1)+1,$B$1,180)</f>
        <v>667000000</v>
      </c>
      <c r="AE1584">
        <f>[1]!s_west_avgroe($A1584,YEAR($B$1),$B$1,180)</f>
        <v>11.800000190734901</v>
      </c>
      <c r="AF1584">
        <f>IFERROR([1]!s_info_indexweight($A1584,$B$1,"000016.SH"),"")</f>
        <v>0</v>
      </c>
      <c r="AG1584">
        <f>IFERROR([1]!s_info_indexweight($A1584,$B$1,"000300.SH"),"")</f>
        <v>0</v>
      </c>
      <c r="AH1584">
        <f>IFERROR([1]!s_info_indexweight($A1584,$B$1,"000905.SH"),"")</f>
        <v>0</v>
      </c>
      <c r="AI1584">
        <f>IFERROR([1]!s_info_indexweight($A1584,$B$1,"000852.SH"),"")</f>
        <v>0.23799999999999999</v>
      </c>
    </row>
    <row r="1585" spans="1:35">
      <c r="A1585" t="s">
        <v>1617</v>
      </c>
      <c r="B1585">
        <f>[1]!s_dq_close($A1585,$B$1,3)</f>
        <v>19.46</v>
      </c>
      <c r="C1585">
        <f>[1]!s_dq_volume($A1585,$B$1)</f>
        <v>2978500</v>
      </c>
      <c r="D1585">
        <f>[1]!s_dq_amount($A1585,$B$1)</f>
        <v>58275170</v>
      </c>
      <c r="E1585">
        <f>[1]!s_dq_turn($A1585,$B$1)</f>
        <v>0.73328974479532605</v>
      </c>
      <c r="F1585">
        <f>[1]!S_VAL_MV($A1585,$B$1)</f>
        <v>7904325733.6400003</v>
      </c>
      <c r="G1585">
        <f>[1]!s_val_ev($A1585,$B$1)</f>
        <v>7904325733.6400003</v>
      </c>
      <c r="H1585">
        <f>[1]!s_val_ev1($A1585,$B$1)</f>
        <v>8898207432.0799999</v>
      </c>
      <c r="I1585">
        <f>IFERROR([1]!s_mq_amount($A1585,$B$1),"")</f>
        <v>104839270</v>
      </c>
      <c r="J1585">
        <f>[1]!s_val_pe_ttm($A1585,$B$1)</f>
        <v>20.076042175293001</v>
      </c>
      <c r="K1585">
        <f>[1]!s_val_pb_lf($A1585,$B$1)</f>
        <v>2.92816066741943</v>
      </c>
      <c r="L1585">
        <f>[1]!s_val_dividendyield2($A1585,$B$1)</f>
        <v>1.4852877237883699</v>
      </c>
      <c r="M1585">
        <f>[1]!s_val_evtoebitda($A1585,$B$1)</f>
        <v>12.290094625886599</v>
      </c>
      <c r="N1585">
        <f>[1]!s_risk_betar24($A1585,$B$1)</f>
        <v>0.16259999573230699</v>
      </c>
      <c r="O1585">
        <f>[1]!s_profitnotice_changeratio($A1585,$B$1)</f>
        <v>0</v>
      </c>
      <c r="P1585">
        <f>IFERROR([1]!i_pq_pctchange($A1585,TEXT(DATE(YEAR($B$1),1,1),"yyyy-mm-dd"),$B$1),"")</f>
        <v>-22.315369261476999</v>
      </c>
      <c r="Q1585">
        <f>[1]!s_west_netprofit($A1585,YEAR($B$1),$B$1,180)</f>
        <v>471000000</v>
      </c>
      <c r="R1585">
        <f>[1]!s_west_eps($A1585,YEAR($B$1),$B$1,180)</f>
        <v>1.1596000194549601</v>
      </c>
      <c r="S1585">
        <f>[1]!s_west_instnum_np($A1585,YEAR($B$1),$B$1,180)</f>
        <v>5</v>
      </c>
      <c r="T1585">
        <f>[1]!s_west_stdnetprofit($A1585,YEAR($B$1),$B$1,180)</f>
        <v>17088007</v>
      </c>
      <c r="U1585">
        <f>[1]!s_west_mediannetprofit($A1585,YEAR($B$1),$B$1,180)</f>
        <v>470000000</v>
      </c>
      <c r="V1585">
        <f>[1]!s_west_maxnetprofit($A1585,YEAR($B$1),$B$1,180)</f>
        <v>493000000</v>
      </c>
      <c r="W1585">
        <f>[1]!s_west_minnetprofit($A1585,YEAR($B$1),$B$1,180)</f>
        <v>450000000</v>
      </c>
      <c r="X1585">
        <f>[1]!s_west_netprofit($A1585,YEAR($B$1)+1,$B$1,180)</f>
        <v>562000000</v>
      </c>
      <c r="Y1585">
        <f>[1]!s_west_eps($A1585,YEAR($B$1)+1,$B$1,180)</f>
        <v>1.38359999656677</v>
      </c>
      <c r="Z1585">
        <f>[1]!s_west_instnum_np($A1585,YEAR($B$1)+1,$B$1,180)</f>
        <v>5</v>
      </c>
      <c r="AA1585">
        <f>[1]!s_west_stdnetprofit($A1585,YEAR($B$1)+1,$B$1,180)</f>
        <v>14300350</v>
      </c>
      <c r="AB1585">
        <f>[1]!s_west_mediannetprofit($A1585,YEAR($B$1)+1,$B$1,180)</f>
        <v>561000000</v>
      </c>
      <c r="AC1585">
        <f>[1]!s_west_maxnetprofit($A1585,YEAR($B$1)+1,$B$1,180)</f>
        <v>578000000</v>
      </c>
      <c r="AD1585">
        <f>[1]!s_west_minnetprofit($A1585,YEAR($B$1)+1,$B$1,180)</f>
        <v>548000000</v>
      </c>
      <c r="AE1585">
        <f>[1]!s_west_avgroe($A1585,YEAR($B$1),$B$1,180)</f>
        <v>15.8579998016357</v>
      </c>
      <c r="AF1585">
        <f>IFERROR([1]!s_info_indexweight($A1585,$B$1,"000016.SH"),"")</f>
        <v>0</v>
      </c>
      <c r="AG1585">
        <f>IFERROR([1]!s_info_indexweight($A1585,$B$1,"000300.SH"),"")</f>
        <v>0</v>
      </c>
      <c r="AH1585">
        <f>IFERROR([1]!s_info_indexweight($A1585,$B$1,"000905.SH"),"")</f>
        <v>0</v>
      </c>
      <c r="AI1585">
        <f>IFERROR([1]!s_info_indexweight($A1585,$B$1,"000852.SH"),"")</f>
        <v>2.5999999999999999E-2</v>
      </c>
    </row>
    <row r="1586" spans="1:35">
      <c r="A1586" t="s">
        <v>1618</v>
      </c>
      <c r="B1586">
        <f>[1]!s_dq_close($A1586,$B$1,3)</f>
        <v>111.1</v>
      </c>
      <c r="C1586">
        <f>[1]!s_dq_volume($A1586,$B$1)</f>
        <v>19768657</v>
      </c>
      <c r="D1586">
        <f>[1]!s_dq_amount($A1586,$B$1)</f>
        <v>2181196336</v>
      </c>
      <c r="E1586">
        <f>[1]!s_dq_turn($A1586,$B$1)</f>
        <v>1.55279360986906</v>
      </c>
      <c r="F1586">
        <f>[1]!S_VAL_MV($A1586,$B$1)</f>
        <v>141441707303.60001</v>
      </c>
      <c r="G1586">
        <f>[1]!s_val_ev($A1586,$B$1)</f>
        <v>141441707303.60001</v>
      </c>
      <c r="H1586">
        <f>[1]!s_val_ev1($A1586,$B$1)</f>
        <v>144173280105.98001</v>
      </c>
      <c r="I1586">
        <f>IFERROR([1]!s_mq_amount($A1586,$B$1),"")</f>
        <v>5102791640</v>
      </c>
      <c r="J1586">
        <f>[1]!s_val_pe_ttm($A1586,$B$1)</f>
        <v>38.718055725097699</v>
      </c>
      <c r="K1586">
        <f>[1]!s_val_pb_lf($A1586,$B$1)</f>
        <v>14.2469577789307</v>
      </c>
      <c r="L1586">
        <f>[1]!s_val_dividendyield2($A1586,$B$1)</f>
        <v>1.8668739540708299</v>
      </c>
      <c r="M1586">
        <f>[1]!s_val_evtoebitda($A1586,$B$1)</f>
        <v>36.473568900810697</v>
      </c>
      <c r="N1586">
        <f>[1]!s_risk_betar24($A1586,$B$1)</f>
        <v>0.18379999697208399</v>
      </c>
      <c r="O1586">
        <f>[1]!s_profitnotice_changeratio($A1586,$B$1)</f>
        <v>0</v>
      </c>
      <c r="P1586">
        <f>IFERROR([1]!i_pq_pctchange($A1586,TEXT(DATE(YEAR($B$1),1,1),"yyyy-mm-dd"),$B$1),"")</f>
        <v>82.385275164638699</v>
      </c>
      <c r="Q1586">
        <f>[1]!s_west_netprofit($A1586,YEAR($B$1),$B$1,180)</f>
        <v>5430421500</v>
      </c>
      <c r="R1586">
        <f>[1]!s_west_eps($A1586,YEAR($B$1),$B$1,180)</f>
        <v>4.2655000686645499</v>
      </c>
      <c r="S1586">
        <f>[1]!s_west_instnum_np($A1586,YEAR($B$1),$B$1,180)</f>
        <v>20</v>
      </c>
      <c r="T1586">
        <f>[1]!s_west_stdnetprofit($A1586,YEAR($B$1),$B$1,180)</f>
        <v>271126344</v>
      </c>
      <c r="U1586">
        <f>[1]!s_west_mediannetprofit($A1586,YEAR($B$1),$B$1,180)</f>
        <v>5442000000</v>
      </c>
      <c r="V1586">
        <f>[1]!s_west_maxnetprofit($A1586,YEAR($B$1),$B$1,180)</f>
        <v>6006000000</v>
      </c>
      <c r="W1586">
        <f>[1]!s_west_minnetprofit($A1586,YEAR($B$1),$B$1,180)</f>
        <v>4753000000</v>
      </c>
      <c r="X1586">
        <f>[1]!s_west_netprofit($A1586,YEAR($B$1)+1,$B$1,180)</f>
        <v>6795470000</v>
      </c>
      <c r="Y1586">
        <f>[1]!s_west_eps($A1586,YEAR($B$1)+1,$B$1,180)</f>
        <v>5.3376998901367196</v>
      </c>
      <c r="Z1586">
        <f>[1]!s_west_instnum_np($A1586,YEAR($B$1)+1,$B$1,180)</f>
        <v>20</v>
      </c>
      <c r="AA1586">
        <f>[1]!s_west_stdnetprofit($A1586,YEAR($B$1)+1,$B$1,180)</f>
        <v>462293738</v>
      </c>
      <c r="AB1586">
        <f>[1]!s_west_mediannetprofit($A1586,YEAR($B$1)+1,$B$1,180)</f>
        <v>6864500000</v>
      </c>
      <c r="AC1586">
        <f>[1]!s_west_maxnetprofit($A1586,YEAR($B$1)+1,$B$1,180)</f>
        <v>7850000000</v>
      </c>
      <c r="AD1586">
        <f>[1]!s_west_minnetprofit($A1586,YEAR($B$1)+1,$B$1,180)</f>
        <v>5521000000</v>
      </c>
      <c r="AE1586">
        <f>[1]!s_west_avgroe($A1586,YEAR($B$1),$B$1,180)</f>
        <v>41.203201293945298</v>
      </c>
      <c r="AF1586">
        <f>IFERROR([1]!s_info_indexweight($A1586,$B$1,"000016.SH"),"")</f>
        <v>0</v>
      </c>
      <c r="AG1586">
        <f>IFERROR([1]!s_info_indexweight($A1586,$B$1,"000300.SH"),"")</f>
        <v>0.21909999999999999</v>
      </c>
      <c r="AH1586">
        <f>IFERROR([1]!s_info_indexweight($A1586,$B$1,"000905.SH"),"")</f>
        <v>0</v>
      </c>
      <c r="AI1586">
        <f>IFERROR([1]!s_info_indexweight($A1586,$B$1,"000852.SH"),"")</f>
        <v>0</v>
      </c>
    </row>
    <row r="1587" spans="1:35">
      <c r="A1587" t="s">
        <v>1619</v>
      </c>
      <c r="B1587">
        <f>[1]!s_dq_close($A1587,$B$1,3)</f>
        <v>35.17</v>
      </c>
      <c r="C1587">
        <f>[1]!s_dq_volume($A1587,$B$1)</f>
        <v>4246498</v>
      </c>
      <c r="D1587">
        <f>[1]!s_dq_amount($A1587,$B$1)</f>
        <v>148894830</v>
      </c>
      <c r="E1587">
        <f>[1]!s_dq_turn($A1587,$B$1)</f>
        <v>1.0385974952827099</v>
      </c>
      <c r="F1587">
        <f>[1]!S_VAL_MV($A1587,$B$1)</f>
        <v>14464190050</v>
      </c>
      <c r="G1587">
        <f>[1]!s_val_ev($A1587,$B$1)</f>
        <v>14464190050</v>
      </c>
      <c r="H1587">
        <f>[1]!s_val_ev1($A1587,$B$1)</f>
        <v>14539617501.530001</v>
      </c>
      <c r="I1587">
        <f>IFERROR([1]!s_mq_amount($A1587,$B$1),"")</f>
        <v>261185457</v>
      </c>
      <c r="J1587">
        <f>[1]!s_val_pe_ttm($A1587,$B$1)</f>
        <v>52.864688873291001</v>
      </c>
      <c r="K1587">
        <f>[1]!s_val_pb_lf($A1587,$B$1)</f>
        <v>8.9448785781860405</v>
      </c>
      <c r="L1587">
        <f>[1]!s_val_dividendyield2($A1587,$B$1)</f>
        <v>0.851794670659765</v>
      </c>
      <c r="M1587">
        <f>[1]!s_val_evtoebitda($A1587,$B$1)</f>
        <v>41.561812959475603</v>
      </c>
      <c r="N1587">
        <f>[1]!s_risk_betar24($A1587,$B$1)</f>
        <v>1.6038000583648699</v>
      </c>
      <c r="O1587">
        <f>[1]!s_profitnotice_changeratio($A1587,$B$1)</f>
        <v>0</v>
      </c>
      <c r="P1587">
        <f>IFERROR([1]!i_pq_pctchange($A1587,TEXT(DATE(YEAR($B$1),1,1),"yyyy-mm-dd"),$B$1),"")</f>
        <v>16.805048156758499</v>
      </c>
      <c r="Q1587">
        <f>[1]!s_west_netprofit($A1587,YEAR($B$1),$B$1,180)</f>
        <v>368000000</v>
      </c>
      <c r="R1587">
        <f>[1]!s_west_eps($A1587,YEAR($B$1),$B$1,180)</f>
        <v>0.89480000734329201</v>
      </c>
      <c r="S1587">
        <f>[1]!s_west_instnum_np($A1587,YEAR($B$1),$B$1,180)</f>
        <v>1</v>
      </c>
      <c r="T1587">
        <f>[1]!s_west_stdnetprofit($A1587,YEAR($B$1),$B$1,180)</f>
        <v>0</v>
      </c>
      <c r="U1587">
        <f>[1]!s_west_mediannetprofit($A1587,YEAR($B$1),$B$1,180)</f>
        <v>368000000</v>
      </c>
      <c r="V1587">
        <f>[1]!s_west_maxnetprofit($A1587,YEAR($B$1),$B$1,180)</f>
        <v>368000000</v>
      </c>
      <c r="W1587">
        <f>[1]!s_west_minnetprofit($A1587,YEAR($B$1),$B$1,180)</f>
        <v>368000000</v>
      </c>
      <c r="X1587">
        <f>[1]!s_west_netprofit($A1587,YEAR($B$1)+1,$B$1,180)</f>
        <v>413000000</v>
      </c>
      <c r="Y1587">
        <f>[1]!s_west_eps($A1587,YEAR($B$1)+1,$B$1,180)</f>
        <v>1.00419998168945</v>
      </c>
      <c r="Z1587">
        <f>[1]!s_west_instnum_np($A1587,YEAR($B$1)+1,$B$1,180)</f>
        <v>1</v>
      </c>
      <c r="AA1587">
        <f>[1]!s_west_stdnetprofit($A1587,YEAR($B$1)+1,$B$1,180)</f>
        <v>0</v>
      </c>
      <c r="AB1587">
        <f>[1]!s_west_mediannetprofit($A1587,YEAR($B$1)+1,$B$1,180)</f>
        <v>413000000</v>
      </c>
      <c r="AC1587">
        <f>[1]!s_west_maxnetprofit($A1587,YEAR($B$1)+1,$B$1,180)</f>
        <v>413000000</v>
      </c>
      <c r="AD1587">
        <f>[1]!s_west_minnetprofit($A1587,YEAR($B$1)+1,$B$1,180)</f>
        <v>413000000</v>
      </c>
      <c r="AE1587">
        <f>[1]!s_west_avgroe($A1587,YEAR($B$1),$B$1,180)</f>
        <v>22.799999237060501</v>
      </c>
      <c r="AF1587">
        <f>IFERROR([1]!s_info_indexweight($A1587,$B$1,"000016.SH"),"")</f>
        <v>0</v>
      </c>
      <c r="AG1587">
        <f>IFERROR([1]!s_info_indexweight($A1587,$B$1,"000300.SH"),"")</f>
        <v>0</v>
      </c>
      <c r="AH1587">
        <f>IFERROR([1]!s_info_indexweight($A1587,$B$1,"000905.SH"),"")</f>
        <v>0</v>
      </c>
      <c r="AI1587">
        <f>IFERROR([1]!s_info_indexweight($A1587,$B$1,"000852.SH"),"")</f>
        <v>2.1000000000000001E-2</v>
      </c>
    </row>
    <row r="1588" spans="1:35">
      <c r="A1588" t="s">
        <v>1620</v>
      </c>
      <c r="B1588">
        <f>[1]!s_dq_close($A1588,$B$1,3)</f>
        <v>97.77</v>
      </c>
      <c r="C1588">
        <f>[1]!s_dq_volume($A1588,$B$1)</f>
        <v>3205665</v>
      </c>
      <c r="D1588">
        <f>[1]!s_dq_amount($A1588,$B$1)</f>
        <v>313190272</v>
      </c>
      <c r="E1588">
        <f>[1]!s_dq_turn($A1588,$B$1)</f>
        <v>2.6455734930134902</v>
      </c>
      <c r="F1588">
        <f>[1]!S_VAL_MV($A1588,$B$1)</f>
        <v>11846878110.84</v>
      </c>
      <c r="G1588">
        <f>[1]!s_val_ev($A1588,$B$1)</f>
        <v>11846878110.84</v>
      </c>
      <c r="H1588">
        <f>[1]!s_val_ev1($A1588,$B$1)</f>
        <v>12859626835.969999</v>
      </c>
      <c r="I1588">
        <f>IFERROR([1]!s_mq_amount($A1588,$B$1),"")</f>
        <v>638760602</v>
      </c>
      <c r="J1588">
        <f>[1]!s_val_pe_ttm($A1588,$B$1)</f>
        <v>45.3153266906738</v>
      </c>
      <c r="K1588">
        <f>[1]!s_val_pb_lf($A1588,$B$1)</f>
        <v>2.5610768795013401</v>
      </c>
      <c r="L1588">
        <f>[1]!s_val_dividendyield2($A1588,$B$1)</f>
        <v>0.79779073335378903</v>
      </c>
      <c r="M1588">
        <f>[1]!s_val_evtoebitda($A1588,$B$1)</f>
        <v>24.1476461384846</v>
      </c>
      <c r="N1588">
        <f>[1]!s_risk_betar24($A1588,$B$1)</f>
        <v>1.59440004825592</v>
      </c>
      <c r="O1588">
        <f>[1]!s_profitnotice_changeratio($A1588,$B$1)</f>
        <v>0</v>
      </c>
      <c r="P1588">
        <f>IFERROR([1]!i_pq_pctchange($A1588,TEXT(DATE(YEAR($B$1),1,1),"yyyy-mm-dd"),$B$1),"")</f>
        <v>-5.6300157292000703</v>
      </c>
      <c r="Q1588">
        <f>[1]!s_west_netprofit($A1588,YEAR($B$1),$B$1,180)</f>
        <v>393250000</v>
      </c>
      <c r="R1588">
        <f>[1]!s_west_eps($A1588,YEAR($B$1),$B$1,180)</f>
        <v>3.24539995193481</v>
      </c>
      <c r="S1588">
        <f>[1]!s_west_instnum_np($A1588,YEAR($B$1),$B$1,180)</f>
        <v>4</v>
      </c>
      <c r="T1588">
        <f>[1]!s_west_stdnetprofit($A1588,YEAR($B$1),$B$1,180)</f>
        <v>25038304</v>
      </c>
      <c r="U1588">
        <f>[1]!s_west_mediannetprofit($A1588,YEAR($B$1),$B$1,180)</f>
        <v>394000000</v>
      </c>
      <c r="V1588">
        <f>[1]!s_west_maxnetprofit($A1588,YEAR($B$1),$B$1,180)</f>
        <v>423000000</v>
      </c>
      <c r="W1588">
        <f>[1]!s_west_minnetprofit($A1588,YEAR($B$1),$B$1,180)</f>
        <v>362000000</v>
      </c>
      <c r="X1588">
        <f>[1]!s_west_netprofit($A1588,YEAR($B$1)+1,$B$1,180)</f>
        <v>499000000</v>
      </c>
      <c r="Y1588">
        <f>[1]!s_west_eps($A1588,YEAR($B$1)+1,$B$1,180)</f>
        <v>4.1181998252868697</v>
      </c>
      <c r="Z1588">
        <f>[1]!s_west_instnum_np($A1588,YEAR($B$1)+1,$B$1,180)</f>
        <v>4</v>
      </c>
      <c r="AA1588">
        <f>[1]!s_west_stdnetprofit($A1588,YEAR($B$1)+1,$B$1,180)</f>
        <v>24207437</v>
      </c>
      <c r="AB1588">
        <f>[1]!s_west_mediannetprofit($A1588,YEAR($B$1)+1,$B$1,180)</f>
        <v>496500000</v>
      </c>
      <c r="AC1588">
        <f>[1]!s_west_maxnetprofit($A1588,YEAR($B$1)+1,$B$1,180)</f>
        <v>529000000</v>
      </c>
      <c r="AD1588">
        <f>[1]!s_west_minnetprofit($A1588,YEAR($B$1)+1,$B$1,180)</f>
        <v>474000000</v>
      </c>
      <c r="AE1588">
        <f>[1]!s_west_avgroe($A1588,YEAR($B$1),$B$1,180)</f>
        <v>7.9250001907348597</v>
      </c>
      <c r="AF1588">
        <f>IFERROR([1]!s_info_indexweight($A1588,$B$1,"000016.SH"),"")</f>
        <v>0</v>
      </c>
      <c r="AG1588">
        <f>IFERROR([1]!s_info_indexweight($A1588,$B$1,"000300.SH"),"")</f>
        <v>0</v>
      </c>
      <c r="AH1588">
        <f>IFERROR([1]!s_info_indexweight($A1588,$B$1,"000905.SH"),"")</f>
        <v>0</v>
      </c>
      <c r="AI1588">
        <f>IFERROR([1]!s_info_indexweight($A1588,$B$1,"000852.SH"),"")</f>
        <v>6.5000000000000002E-2</v>
      </c>
    </row>
    <row r="1589" spans="1:35">
      <c r="A1589" t="s">
        <v>1621</v>
      </c>
      <c r="B1589">
        <f>[1]!s_dq_close($A1589,$B$1,3)</f>
        <v>55.98</v>
      </c>
      <c r="C1589">
        <f>[1]!s_dq_volume($A1589,$B$1)</f>
        <v>3318000</v>
      </c>
      <c r="D1589">
        <f>[1]!s_dq_amount($A1589,$B$1)</f>
        <v>187650770</v>
      </c>
      <c r="E1589">
        <f>[1]!s_dq_turn($A1589,$B$1)</f>
        <v>1.2264541502794499</v>
      </c>
      <c r="F1589">
        <f>[1]!S_VAL_MV($A1589,$B$1)</f>
        <v>18707844240</v>
      </c>
      <c r="G1589">
        <f>[1]!s_val_ev($A1589,$B$1)</f>
        <v>16155216677.02</v>
      </c>
      <c r="H1589">
        <f>[1]!s_val_ev1($A1589,$B$1)</f>
        <v>16155216677.02</v>
      </c>
      <c r="I1589">
        <f>IFERROR([1]!s_mq_amount($A1589,$B$1),"")</f>
        <v>485918083</v>
      </c>
      <c r="J1589">
        <f>[1]!s_val_pe_ttm($A1589,$B$1)</f>
        <v>59.017814636230497</v>
      </c>
      <c r="K1589">
        <f>[1]!s_val_pb_lf($A1589,$B$1)</f>
        <v>6.5585579872131303</v>
      </c>
      <c r="L1589">
        <f>[1]!s_val_dividendyield2($A1589,$B$1)</f>
        <v>0.44658806716684502</v>
      </c>
      <c r="M1589">
        <f>[1]!s_val_evtoebitda($A1589,$B$1)</f>
        <v>42.1995642212975</v>
      </c>
      <c r="N1589">
        <f>[1]!s_risk_betar24($A1589,$B$1)</f>
        <v>1.54970002174377</v>
      </c>
      <c r="O1589">
        <f>[1]!s_profitnotice_changeratio($A1589,$B$1)</f>
        <v>0</v>
      </c>
      <c r="P1589">
        <f>IFERROR([1]!i_pq_pctchange($A1589,TEXT(DATE(YEAR($B$1),1,1),"yyyy-mm-dd"),$B$1),"")</f>
        <v>48.803827751196202</v>
      </c>
      <c r="Q1589">
        <f>[1]!s_west_netprofit($A1589,YEAR($B$1),$B$1,180)</f>
        <v>357000000</v>
      </c>
      <c r="R1589">
        <f>[1]!s_west_eps($A1589,YEAR($B$1),$B$1,180)</f>
        <v>1.0683000087737999</v>
      </c>
      <c r="S1589">
        <f>[1]!s_west_instnum_np($A1589,YEAR($B$1),$B$1,180)</f>
        <v>2</v>
      </c>
      <c r="T1589">
        <f>[1]!s_west_stdnetprofit($A1589,YEAR($B$1),$B$1,180)</f>
        <v>8485281</v>
      </c>
      <c r="U1589">
        <f>[1]!s_west_mediannetprofit($A1589,YEAR($B$1),$B$1,180)</f>
        <v>357000000</v>
      </c>
      <c r="V1589">
        <f>[1]!s_west_maxnetprofit($A1589,YEAR($B$1),$B$1,180)</f>
        <v>363000000</v>
      </c>
      <c r="W1589">
        <f>[1]!s_west_minnetprofit($A1589,YEAR($B$1),$B$1,180)</f>
        <v>351000000</v>
      </c>
      <c r="X1589">
        <f>[1]!s_west_netprofit($A1589,YEAR($B$1)+1,$B$1,180)</f>
        <v>409500000</v>
      </c>
      <c r="Y1589">
        <f>[1]!s_west_eps($A1589,YEAR($B$1)+1,$B$1,180)</f>
        <v>1.2253999710082999</v>
      </c>
      <c r="Z1589">
        <f>[1]!s_west_instnum_np($A1589,YEAR($B$1)+1,$B$1,180)</f>
        <v>2</v>
      </c>
      <c r="AA1589">
        <f>[1]!s_west_stdnetprofit($A1589,YEAR($B$1)+1,$B$1,180)</f>
        <v>6363961</v>
      </c>
      <c r="AB1589">
        <f>[1]!s_west_mediannetprofit($A1589,YEAR($B$1)+1,$B$1,180)</f>
        <v>409500000</v>
      </c>
      <c r="AC1589">
        <f>[1]!s_west_maxnetprofit($A1589,YEAR($B$1)+1,$B$1,180)</f>
        <v>414000000</v>
      </c>
      <c r="AD1589">
        <f>[1]!s_west_minnetprofit($A1589,YEAR($B$1)+1,$B$1,180)</f>
        <v>405000000</v>
      </c>
      <c r="AE1589">
        <f>[1]!s_west_avgroe($A1589,YEAR($B$1),$B$1,180)</f>
        <v>11.7849998474121</v>
      </c>
      <c r="AF1589">
        <f>IFERROR([1]!s_info_indexweight($A1589,$B$1,"000016.SH"),"")</f>
        <v>0</v>
      </c>
      <c r="AG1589">
        <f>IFERROR([1]!s_info_indexweight($A1589,$B$1,"000300.SH"),"")</f>
        <v>0</v>
      </c>
      <c r="AH1589">
        <f>IFERROR([1]!s_info_indexweight($A1589,$B$1,"000905.SH"),"")</f>
        <v>0</v>
      </c>
      <c r="AI1589">
        <f>IFERROR([1]!s_info_indexweight($A1589,$B$1,"000852.SH"),"")</f>
        <v>2.5000000000000001E-2</v>
      </c>
    </row>
    <row r="1590" spans="1:35">
      <c r="A1590" t="s">
        <v>1622</v>
      </c>
      <c r="B1590">
        <f>[1]!s_dq_close($A1590,$B$1,3)</f>
        <v>26.46</v>
      </c>
      <c r="C1590">
        <f>[1]!s_dq_volume($A1590,$B$1)</f>
        <v>2076500</v>
      </c>
      <c r="D1590">
        <f>[1]!s_dq_amount($A1590,$B$1)</f>
        <v>55060738</v>
      </c>
      <c r="E1590">
        <f>[1]!s_dq_turn($A1590,$B$1)</f>
        <v>0.400880784796117</v>
      </c>
      <c r="F1590">
        <f>[1]!S_VAL_MV($A1590,$B$1)</f>
        <v>13885266500.280001</v>
      </c>
      <c r="G1590">
        <f>[1]!s_val_ev($A1590,$B$1)</f>
        <v>13885266500.280001</v>
      </c>
      <c r="H1590">
        <f>[1]!s_val_ev1($A1590,$B$1)</f>
        <v>14842701497.040001</v>
      </c>
      <c r="I1590">
        <f>IFERROR([1]!s_mq_amount($A1590,$B$1),"")</f>
        <v>125466291</v>
      </c>
      <c r="J1590">
        <f>[1]!s_val_pe_ttm($A1590,$B$1)</f>
        <v>-25.809511184692401</v>
      </c>
      <c r="K1590">
        <f>[1]!s_val_pb_lf($A1590,$B$1)</f>
        <v>3.24470019340515</v>
      </c>
      <c r="L1590">
        <f>[1]!s_val_dividendyield2($A1590,$B$1)</f>
        <v>1.47392124534213</v>
      </c>
      <c r="M1590">
        <f>[1]!s_val_evtoebitda($A1590,$B$1)</f>
        <v>17.0085114109195</v>
      </c>
      <c r="N1590">
        <f>[1]!s_risk_betar24($A1590,$B$1)</f>
        <v>0.94400000572204601</v>
      </c>
      <c r="O1590">
        <f>[1]!s_profitnotice_changeratio($A1590,$B$1)</f>
        <v>0</v>
      </c>
      <c r="P1590">
        <f>IFERROR([1]!i_pq_pctchange($A1590,TEXT(DATE(YEAR($B$1),1,1),"yyyy-mm-dd"),$B$1),"")</f>
        <v>-9.7544338335607197</v>
      </c>
      <c r="Q1590">
        <f>[1]!s_west_netprofit($A1590,YEAR($B$1),$B$1,180)</f>
        <v>197677500</v>
      </c>
      <c r="R1590">
        <f>[1]!s_west_eps($A1590,YEAR($B$1),$B$1,180)</f>
        <v>0.37659999728202798</v>
      </c>
      <c r="S1590">
        <f>[1]!s_west_instnum_np($A1590,YEAR($B$1),$B$1,180)</f>
        <v>8</v>
      </c>
      <c r="T1590">
        <f>[1]!s_west_stdnetprofit($A1590,YEAR($B$1),$B$1,180)</f>
        <v>293363752</v>
      </c>
      <c r="U1590">
        <f>[1]!s_west_mediannetprofit($A1590,YEAR($B$1),$B$1,180)</f>
        <v>125375000</v>
      </c>
      <c r="V1590">
        <f>[1]!s_west_maxnetprofit($A1590,YEAR($B$1),$B$1,180)</f>
        <v>764000000</v>
      </c>
      <c r="W1590">
        <f>[1]!s_west_minnetprofit($A1590,YEAR($B$1),$B$1,180)</f>
        <v>-219000000</v>
      </c>
      <c r="X1590">
        <f>[1]!s_west_netprofit($A1590,YEAR($B$1)+1,$B$1,180)</f>
        <v>986423750</v>
      </c>
      <c r="Y1590">
        <f>[1]!s_west_eps($A1590,YEAR($B$1)+1,$B$1,180)</f>
        <v>1.87929999828339</v>
      </c>
      <c r="Z1590">
        <f>[1]!s_west_instnum_np($A1590,YEAR($B$1)+1,$B$1,180)</f>
        <v>8</v>
      </c>
      <c r="AA1590">
        <f>[1]!s_west_stdnetprofit($A1590,YEAR($B$1)+1,$B$1,180)</f>
        <v>455094483</v>
      </c>
      <c r="AB1590">
        <f>[1]!s_west_mediannetprofit($A1590,YEAR($B$1)+1,$B$1,180)</f>
        <v>774465000</v>
      </c>
      <c r="AC1590">
        <f>[1]!s_west_maxnetprofit($A1590,YEAR($B$1)+1,$B$1,180)</f>
        <v>2013000000</v>
      </c>
      <c r="AD1590">
        <f>[1]!s_west_minnetprofit($A1590,YEAR($B$1)+1,$B$1,180)</f>
        <v>674000000</v>
      </c>
      <c r="AE1590">
        <f>[1]!s_west_avgroe($A1590,YEAR($B$1),$B$1,180)</f>
        <v>3.5987999439239502</v>
      </c>
      <c r="AF1590">
        <f>IFERROR([1]!s_info_indexweight($A1590,$B$1,"000016.SH"),"")</f>
        <v>0</v>
      </c>
      <c r="AG1590">
        <f>IFERROR([1]!s_info_indexweight($A1590,$B$1,"000300.SH"),"")</f>
        <v>0</v>
      </c>
      <c r="AH1590">
        <f>IFERROR([1]!s_info_indexweight($A1590,$B$1,"000905.SH"),"")</f>
        <v>0</v>
      </c>
      <c r="AI1590">
        <f>IFERROR([1]!s_info_indexweight($A1590,$B$1,"000852.SH"),"")</f>
        <v>0.02</v>
      </c>
    </row>
    <row r="1591" spans="1:35">
      <c r="A1591" t="s">
        <v>1623</v>
      </c>
      <c r="B1591">
        <f>[1]!s_dq_close($A1591,$B$1,3)</f>
        <v>20.58</v>
      </c>
      <c r="C1591">
        <f>[1]!s_dq_volume($A1591,$B$1)</f>
        <v>2262590</v>
      </c>
      <c r="D1591">
        <f>[1]!s_dq_amount($A1591,$B$1)</f>
        <v>46748224</v>
      </c>
      <c r="E1591">
        <f>[1]!s_dq_turn($A1591,$B$1)</f>
        <v>0.487584695372411</v>
      </c>
      <c r="F1591">
        <f>[1]!S_VAL_MV($A1591,$B$1)</f>
        <v>9549951555.4799995</v>
      </c>
      <c r="G1591">
        <f>[1]!s_val_ev($A1591,$B$1)</f>
        <v>9549951555.4799995</v>
      </c>
      <c r="H1591">
        <f>[1]!s_val_ev1($A1591,$B$1)</f>
        <v>11421093650.959999</v>
      </c>
      <c r="I1591">
        <f>IFERROR([1]!s_mq_amount($A1591,$B$1),"")</f>
        <v>109964288</v>
      </c>
      <c r="J1591">
        <f>[1]!s_val_pe_ttm($A1591,$B$1)</f>
        <v>22.826566696166999</v>
      </c>
      <c r="K1591">
        <f>[1]!s_val_pb_lf($A1591,$B$1)</f>
        <v>2.7695798873901398</v>
      </c>
      <c r="L1591">
        <f>[1]!s_val_dividendyield2($A1591,$B$1)</f>
        <v>1.0519267877579399</v>
      </c>
      <c r="M1591">
        <f>[1]!s_val_evtoebitda($A1591,$B$1)</f>
        <v>12.063195979479101</v>
      </c>
      <c r="N1591">
        <f>[1]!s_risk_betar24($A1591,$B$1)</f>
        <v>0.87840002775192305</v>
      </c>
      <c r="O1591">
        <f>[1]!s_profitnotice_changeratio($A1591,$B$1)</f>
        <v>0</v>
      </c>
      <c r="P1591">
        <f>IFERROR([1]!i_pq_pctchange($A1591,TEXT(DATE(YEAR($B$1),1,1),"yyyy-mm-dd"),$B$1),"")</f>
        <v>-31.009051290647001</v>
      </c>
      <c r="Q1591">
        <f>[1]!s_west_netprofit($A1591,YEAR($B$1),$B$1,180)</f>
        <v>587948750</v>
      </c>
      <c r="R1591">
        <f>[1]!s_west_eps($A1591,YEAR($B$1),$B$1,180)</f>
        <v>1.26699995994568</v>
      </c>
      <c r="S1591">
        <f>[1]!s_west_instnum_np($A1591,YEAR($B$1),$B$1,180)</f>
        <v>8</v>
      </c>
      <c r="T1591">
        <f>[1]!s_west_stdnetprofit($A1591,YEAR($B$1),$B$1,180)</f>
        <v>22752605</v>
      </c>
      <c r="U1591">
        <f>[1]!s_west_mediannetprofit($A1591,YEAR($B$1),$B$1,180)</f>
        <v>584500000</v>
      </c>
      <c r="V1591">
        <f>[1]!s_west_maxnetprofit($A1591,YEAR($B$1),$B$1,180)</f>
        <v>622000000</v>
      </c>
      <c r="W1591">
        <f>[1]!s_west_minnetprofit($A1591,YEAR($B$1),$B$1,180)</f>
        <v>546590000</v>
      </c>
      <c r="X1591">
        <f>[1]!s_west_netprofit($A1591,YEAR($B$1)+1,$B$1,180)</f>
        <v>723895000</v>
      </c>
      <c r="Y1591">
        <f>[1]!s_west_eps($A1591,YEAR($B$1)+1,$B$1,180)</f>
        <v>1.5599999427795399</v>
      </c>
      <c r="Z1591">
        <f>[1]!s_west_instnum_np($A1591,YEAR($B$1)+1,$B$1,180)</f>
        <v>8</v>
      </c>
      <c r="AA1591">
        <f>[1]!s_west_stdnetprofit($A1591,YEAR($B$1)+1,$B$1,180)</f>
        <v>53829755</v>
      </c>
      <c r="AB1591">
        <f>[1]!s_west_mediannetprofit($A1591,YEAR($B$1)+1,$B$1,180)</f>
        <v>703500000</v>
      </c>
      <c r="AC1591">
        <f>[1]!s_west_maxnetprofit($A1591,YEAR($B$1)+1,$B$1,180)</f>
        <v>838000000</v>
      </c>
      <c r="AD1591">
        <f>[1]!s_west_minnetprofit($A1591,YEAR($B$1)+1,$B$1,180)</f>
        <v>668000000</v>
      </c>
      <c r="AE1591">
        <f>[1]!s_west_avgroe($A1591,YEAR($B$1),$B$1,180)</f>
        <v>15.2538003921509</v>
      </c>
      <c r="AF1591">
        <f>IFERROR([1]!s_info_indexweight($A1591,$B$1,"000016.SH"),"")</f>
        <v>0</v>
      </c>
      <c r="AG1591">
        <f>IFERROR([1]!s_info_indexweight($A1591,$B$1,"000300.SH"),"")</f>
        <v>0</v>
      </c>
      <c r="AH1591">
        <f>IFERROR([1]!s_info_indexweight($A1591,$B$1,"000905.SH"),"")</f>
        <v>0</v>
      </c>
      <c r="AI1591">
        <f>IFERROR([1]!s_info_indexweight($A1591,$B$1,"000852.SH"),"")</f>
        <v>0.03</v>
      </c>
    </row>
    <row r="1592" spans="1:35">
      <c r="A1592" t="s">
        <v>1624</v>
      </c>
      <c r="B1592">
        <f>[1]!s_dq_close($A1592,$B$1,3)</f>
        <v>53.84</v>
      </c>
      <c r="C1592">
        <f>[1]!s_dq_volume($A1592,$B$1)</f>
        <v>51750416</v>
      </c>
      <c r="D1592">
        <f>[1]!s_dq_amount($A1592,$B$1)</f>
        <v>2832389365</v>
      </c>
      <c r="E1592">
        <f>[1]!s_dq_turn($A1592,$B$1)</f>
        <v>7.7080915140761102</v>
      </c>
      <c r="F1592">
        <f>[1]!S_VAL_MV($A1592,$B$1)</f>
        <v>36146981290.400002</v>
      </c>
      <c r="G1592">
        <f>[1]!s_val_ev($A1592,$B$1)</f>
        <v>36146981290.400002</v>
      </c>
      <c r="H1592">
        <f>[1]!s_val_ev1($A1592,$B$1)</f>
        <v>43835961110.959999</v>
      </c>
      <c r="I1592">
        <f>IFERROR([1]!s_mq_amount($A1592,$B$1),"")</f>
        <v>6879701270</v>
      </c>
      <c r="J1592">
        <f>[1]!s_val_pe_ttm($A1592,$B$1)</f>
        <v>-667.11779785156205</v>
      </c>
      <c r="K1592">
        <f>[1]!s_val_pb_lf($A1592,$B$1)</f>
        <v>5.1790633201599103</v>
      </c>
      <c r="L1592">
        <f>[1]!s_val_dividendyield2($A1592,$B$1)</f>
        <v>0</v>
      </c>
      <c r="M1592">
        <f>[1]!s_val_evtoebitda($A1592,$B$1)</f>
        <v>38.199653748926302</v>
      </c>
      <c r="N1592">
        <f>[1]!s_risk_betar24($A1592,$B$1)</f>
        <v>1.50929999351501</v>
      </c>
      <c r="O1592">
        <f>[1]!s_profitnotice_changeratio($A1592,$B$1)</f>
        <v>0</v>
      </c>
      <c r="P1592">
        <f>IFERROR([1]!i_pq_pctchange($A1592,TEXT(DATE(YEAR($B$1),1,1),"yyyy-mm-dd"),$B$1),"")</f>
        <v>54.6237794371051</v>
      </c>
      <c r="Q1592">
        <f>[1]!s_west_netprofit($A1592,YEAR($B$1),$B$1,180)</f>
        <v>191000000</v>
      </c>
      <c r="R1592">
        <f>[1]!s_west_eps($A1592,YEAR($B$1),$B$1,180)</f>
        <v>0.284500002861023</v>
      </c>
      <c r="S1592">
        <f>[1]!s_west_instnum_np($A1592,YEAR($B$1),$B$1,180)</f>
        <v>1</v>
      </c>
      <c r="T1592">
        <f>[1]!s_west_stdnetprofit($A1592,YEAR($B$1),$B$1,180)</f>
        <v>0</v>
      </c>
      <c r="U1592">
        <f>[1]!s_west_mediannetprofit($A1592,YEAR($B$1),$B$1,180)</f>
        <v>191000000</v>
      </c>
      <c r="V1592">
        <f>[1]!s_west_maxnetprofit($A1592,YEAR($B$1),$B$1,180)</f>
        <v>191000000</v>
      </c>
      <c r="W1592">
        <f>[1]!s_west_minnetprofit($A1592,YEAR($B$1),$B$1,180)</f>
        <v>191000000</v>
      </c>
      <c r="X1592">
        <f>[1]!s_west_netprofit($A1592,YEAR($B$1)+1,$B$1,180)</f>
        <v>289000000</v>
      </c>
      <c r="Y1592">
        <f>[1]!s_west_eps($A1592,YEAR($B$1)+1,$B$1,180)</f>
        <v>0.43050000071525601</v>
      </c>
      <c r="Z1592">
        <f>[1]!s_west_instnum_np($A1592,YEAR($B$1)+1,$B$1,180)</f>
        <v>1</v>
      </c>
      <c r="AA1592">
        <f>[1]!s_west_stdnetprofit($A1592,YEAR($B$1)+1,$B$1,180)</f>
        <v>0</v>
      </c>
      <c r="AB1592">
        <f>[1]!s_west_mediannetprofit($A1592,YEAR($B$1)+1,$B$1,180)</f>
        <v>289000000</v>
      </c>
      <c r="AC1592">
        <f>[1]!s_west_maxnetprofit($A1592,YEAR($B$1)+1,$B$1,180)</f>
        <v>289000000</v>
      </c>
      <c r="AD1592">
        <f>[1]!s_west_minnetprofit($A1592,YEAR($B$1)+1,$B$1,180)</f>
        <v>289000000</v>
      </c>
      <c r="AE1592">
        <f>[1]!s_west_avgroe($A1592,YEAR($B$1),$B$1,180)</f>
        <v>3</v>
      </c>
      <c r="AF1592">
        <f>IFERROR([1]!s_info_indexweight($A1592,$B$1,"000016.SH"),"")</f>
        <v>0</v>
      </c>
      <c r="AG1592">
        <f>IFERROR([1]!s_info_indexweight($A1592,$B$1,"000300.SH"),"")</f>
        <v>0</v>
      </c>
      <c r="AH1592">
        <f>IFERROR([1]!s_info_indexweight($A1592,$B$1,"000905.SH"),"")</f>
        <v>0.28199999999999997</v>
      </c>
      <c r="AI1592">
        <f>IFERROR([1]!s_info_indexweight($A1592,$B$1,"000852.SH"),"")</f>
        <v>0</v>
      </c>
    </row>
    <row r="1593" spans="1:35">
      <c r="A1593" t="s">
        <v>1625</v>
      </c>
      <c r="B1593">
        <f>[1]!s_dq_close($A1593,$B$1,3)</f>
        <v>190.64</v>
      </c>
      <c r="C1593">
        <f>[1]!s_dq_volume($A1593,$B$1)</f>
        <v>21422262</v>
      </c>
      <c r="D1593">
        <f>[1]!s_dq_amount($A1593,$B$1)</f>
        <v>4018265028</v>
      </c>
      <c r="E1593">
        <f>[1]!s_dq_turn($A1593,$B$1)</f>
        <v>8.1889380733944996</v>
      </c>
      <c r="F1593">
        <f>[1]!S_VAL_MV($A1593,$B$1)</f>
        <v>49871424000</v>
      </c>
      <c r="G1593">
        <f>[1]!s_val_ev($A1593,$B$1)</f>
        <v>49871424000</v>
      </c>
      <c r="H1593">
        <f>[1]!s_val_ev1($A1593,$B$1)</f>
        <v>50356246674.949997</v>
      </c>
      <c r="I1593">
        <f>IFERROR([1]!s_mq_amount($A1593,$B$1),"")</f>
        <v>7995445892</v>
      </c>
      <c r="J1593">
        <f>[1]!s_val_pe_ttm($A1593,$B$1)</f>
        <v>205.27632141113301</v>
      </c>
      <c r="K1593">
        <f>[1]!s_val_pb_lf($A1593,$B$1)</f>
        <v>28.331140518188501</v>
      </c>
      <c r="L1593">
        <f>[1]!s_val_dividendyield2($A1593,$B$1)</f>
        <v>7.8682333193453594E-2</v>
      </c>
      <c r="M1593">
        <f>[1]!s_val_evtoebitda($A1593,$B$1)</f>
        <v>148.66486179074599</v>
      </c>
      <c r="N1593">
        <f>[1]!s_risk_betar24($A1593,$B$1)</f>
        <v>1.99160003662109</v>
      </c>
      <c r="O1593">
        <f>[1]!s_profitnotice_changeratio($A1593,$B$1)</f>
        <v>0</v>
      </c>
      <c r="P1593">
        <f>IFERROR([1]!i_pq_pctchange($A1593,TEXT(DATE(YEAR($B$1),1,1),"yyyy-mm-dd"),$B$1),"")</f>
        <v>191.498470948012</v>
      </c>
      <c r="Q1593">
        <f>[1]!s_west_netprofit($A1593,YEAR($B$1),$B$1,180)</f>
        <v>600390000</v>
      </c>
      <c r="R1593">
        <f>[1]!s_west_eps($A1593,YEAR($B$1),$B$1,180)</f>
        <v>2.2929000854492201</v>
      </c>
      <c r="S1593">
        <f>[1]!s_west_instnum_np($A1593,YEAR($B$1),$B$1,180)</f>
        <v>8</v>
      </c>
      <c r="T1593">
        <f>[1]!s_west_stdnetprofit($A1593,YEAR($B$1),$B$1,180)</f>
        <v>132373993</v>
      </c>
      <c r="U1593">
        <f>[1]!s_west_mediannetprofit($A1593,YEAR($B$1),$B$1,180)</f>
        <v>564000000</v>
      </c>
      <c r="V1593">
        <f>[1]!s_west_maxnetprofit($A1593,YEAR($B$1),$B$1,180)</f>
        <v>768120000</v>
      </c>
      <c r="W1593">
        <f>[1]!s_west_minnetprofit($A1593,YEAR($B$1),$B$1,180)</f>
        <v>450000000</v>
      </c>
      <c r="X1593">
        <f>[1]!s_west_netprofit($A1593,YEAR($B$1)+1,$B$1,180)</f>
        <v>1005088750</v>
      </c>
      <c r="Y1593">
        <f>[1]!s_west_eps($A1593,YEAR($B$1)+1,$B$1,180)</f>
        <v>3.83839988708496</v>
      </c>
      <c r="Z1593">
        <f>[1]!s_west_instnum_np($A1593,YEAR($B$1)+1,$B$1,180)</f>
        <v>8</v>
      </c>
      <c r="AA1593">
        <f>[1]!s_west_stdnetprofit($A1593,YEAR($B$1)+1,$B$1,180)</f>
        <v>382300604</v>
      </c>
      <c r="AB1593">
        <f>[1]!s_west_mediannetprofit($A1593,YEAR($B$1)+1,$B$1,180)</f>
        <v>899500000</v>
      </c>
      <c r="AC1593">
        <f>[1]!s_west_maxnetprofit($A1593,YEAR($B$1)+1,$B$1,180)</f>
        <v>1587000000</v>
      </c>
      <c r="AD1593">
        <f>[1]!s_west_minnetprofit($A1593,YEAR($B$1)+1,$B$1,180)</f>
        <v>647000000</v>
      </c>
      <c r="AE1593">
        <f>[1]!s_west_avgroe($A1593,YEAR($B$1),$B$1,180)</f>
        <v>28.726699829101602</v>
      </c>
      <c r="AF1593">
        <f>IFERROR([1]!s_info_indexweight($A1593,$B$1,"000016.SH"),"")</f>
        <v>0</v>
      </c>
      <c r="AG1593">
        <f>IFERROR([1]!s_info_indexweight($A1593,$B$1,"000300.SH"),"")</f>
        <v>0</v>
      </c>
      <c r="AH1593">
        <f>IFERROR([1]!s_info_indexweight($A1593,$B$1,"000905.SH"),"")</f>
        <v>0</v>
      </c>
      <c r="AI1593">
        <f>IFERROR([1]!s_info_indexweight($A1593,$B$1,"000852.SH"),"")</f>
        <v>0.35199999999999998</v>
      </c>
    </row>
    <row r="1594" spans="1:35">
      <c r="A1594" t="s">
        <v>1626</v>
      </c>
      <c r="B1594">
        <f>[1]!s_dq_close($A1594,$B$1,3)</f>
        <v>149.6</v>
      </c>
      <c r="C1594">
        <f>[1]!s_dq_volume($A1594,$B$1)</f>
        <v>8953253</v>
      </c>
      <c r="D1594">
        <f>[1]!s_dq_amount($A1594,$B$1)</f>
        <v>1349991063</v>
      </c>
      <c r="E1594">
        <f>[1]!s_dq_turn($A1594,$B$1)</f>
        <v>1.32441259974418</v>
      </c>
      <c r="F1594">
        <f>[1]!S_VAL_MV($A1594,$B$1)</f>
        <v>109836216776</v>
      </c>
      <c r="G1594">
        <f>[1]!s_val_ev($A1594,$B$1)</f>
        <v>108441300012.67999</v>
      </c>
      <c r="H1594">
        <f>[1]!s_val_ev1($A1594,$B$1)</f>
        <v>115663501232.16</v>
      </c>
      <c r="I1594">
        <f>IFERROR([1]!s_mq_amount($A1594,$B$1),"")</f>
        <v>3063392354</v>
      </c>
      <c r="J1594">
        <f>[1]!s_val_pe_ttm($A1594,$B$1)</f>
        <v>23.405879974365199</v>
      </c>
      <c r="K1594">
        <f>[1]!s_val_pb_lf($A1594,$B$1)</f>
        <v>5.7643237113952601</v>
      </c>
      <c r="L1594">
        <f>[1]!s_val_dividendyield2($A1594,$B$1)</f>
        <v>2.5411073744394099</v>
      </c>
      <c r="M1594">
        <f>[1]!s_val_evtoebitda($A1594,$B$1)</f>
        <v>16.815251242089602</v>
      </c>
      <c r="N1594">
        <f>[1]!s_risk_betar24($A1594,$B$1)</f>
        <v>0.78839999437332198</v>
      </c>
      <c r="O1594">
        <f>[1]!s_profitnotice_changeratio($A1594,$B$1)</f>
        <v>0</v>
      </c>
      <c r="P1594">
        <f>IFERROR([1]!i_pq_pctchange($A1594,TEXT(DATE(YEAR($B$1),1,1),"yyyy-mm-dd"),$B$1),"")</f>
        <v>-26.2752515573704</v>
      </c>
      <c r="Q1594">
        <f>[1]!s_west_netprofit($A1594,YEAR($B$1),$B$1,180)</f>
        <v>5535986053</v>
      </c>
      <c r="R1594">
        <f>[1]!s_west_eps($A1594,YEAR($B$1),$B$1,180)</f>
        <v>7.54020023345947</v>
      </c>
      <c r="S1594">
        <f>[1]!s_west_instnum_np($A1594,YEAR($B$1),$B$1,180)</f>
        <v>38</v>
      </c>
      <c r="T1594">
        <f>[1]!s_west_stdnetprofit($A1594,YEAR($B$1),$B$1,180)</f>
        <v>127124864</v>
      </c>
      <c r="U1594">
        <f>[1]!s_west_mediannetprofit($A1594,YEAR($B$1),$B$1,180)</f>
        <v>5532000000</v>
      </c>
      <c r="V1594">
        <f>[1]!s_west_maxnetprofit($A1594,YEAR($B$1),$B$1,180)</f>
        <v>5811000000</v>
      </c>
      <c r="W1594">
        <f>[1]!s_west_minnetprofit($A1594,YEAR($B$1),$B$1,180)</f>
        <v>5240950000</v>
      </c>
      <c r="X1594">
        <f>[1]!s_west_netprofit($A1594,YEAR($B$1)+1,$B$1,180)</f>
        <v>6643892895</v>
      </c>
      <c r="Y1594">
        <f>[1]!s_west_eps($A1594,YEAR($B$1)+1,$B$1,180)</f>
        <v>9.0492000579834002</v>
      </c>
      <c r="Z1594">
        <f>[1]!s_west_instnum_np($A1594,YEAR($B$1)+1,$B$1,180)</f>
        <v>38</v>
      </c>
      <c r="AA1594">
        <f>[1]!s_west_stdnetprofit($A1594,YEAR($B$1)+1,$B$1,180)</f>
        <v>211318088</v>
      </c>
      <c r="AB1594">
        <f>[1]!s_west_mediannetprofit($A1594,YEAR($B$1)+1,$B$1,180)</f>
        <v>6656440000</v>
      </c>
      <c r="AC1594">
        <f>[1]!s_west_maxnetprofit($A1594,YEAR($B$1)+1,$B$1,180)</f>
        <v>7141710000</v>
      </c>
      <c r="AD1594">
        <f>[1]!s_west_minnetprofit($A1594,YEAR($B$1)+1,$B$1,180)</f>
        <v>6220000000</v>
      </c>
      <c r="AE1594">
        <f>[1]!s_west_avgroe($A1594,YEAR($B$1),$B$1,180)</f>
        <v>40.143199920654297</v>
      </c>
      <c r="AF1594">
        <f>IFERROR([1]!s_info_indexweight($A1594,$B$1,"000016.SH"),"")</f>
        <v>0</v>
      </c>
      <c r="AG1594">
        <f>IFERROR([1]!s_info_indexweight($A1594,$B$1,"000300.SH"),"")</f>
        <v>0.15570000000000001</v>
      </c>
      <c r="AH1594">
        <f>IFERROR([1]!s_info_indexweight($A1594,$B$1,"000905.SH"),"")</f>
        <v>0</v>
      </c>
      <c r="AI1594">
        <f>IFERROR([1]!s_info_indexweight($A1594,$B$1,"000852.SH"),"")</f>
        <v>0</v>
      </c>
    </row>
    <row r="1595" spans="1:35">
      <c r="A1595" t="s">
        <v>1627</v>
      </c>
      <c r="B1595">
        <f>[1]!s_dq_close($A1595,$B$1,3)</f>
        <v>15.64</v>
      </c>
      <c r="C1595">
        <f>[1]!s_dq_volume($A1595,$B$1)</f>
        <v>4467926</v>
      </c>
      <c r="D1595">
        <f>[1]!s_dq_amount($A1595,$B$1)</f>
        <v>70482582</v>
      </c>
      <c r="E1595">
        <f>[1]!s_dq_turn($A1595,$B$1)</f>
        <v>0.57108831577156605</v>
      </c>
      <c r="F1595">
        <f>[1]!S_VAL_MV($A1595,$B$1)</f>
        <v>12235999356</v>
      </c>
      <c r="G1595">
        <f>[1]!s_val_ev($A1595,$B$1)</f>
        <v>12235999356</v>
      </c>
      <c r="H1595">
        <f>[1]!s_val_ev1($A1595,$B$1)</f>
        <v>13230273557.280001</v>
      </c>
      <c r="I1595">
        <f>IFERROR([1]!s_mq_amount($A1595,$B$1),"")</f>
        <v>152917121</v>
      </c>
      <c r="J1595">
        <f>[1]!s_val_pe_ttm($A1595,$B$1)</f>
        <v>15.964031219482401</v>
      </c>
      <c r="K1595">
        <f>[1]!s_val_pb_lf($A1595,$B$1)</f>
        <v>1.4604116678237899</v>
      </c>
      <c r="L1595">
        <f>[1]!s_val_dividendyield2($A1595,$B$1)</f>
        <v>2.74022652539277</v>
      </c>
      <c r="M1595">
        <f>[1]!s_val_evtoebitda($A1595,$B$1)</f>
        <v>8.1623428185009796</v>
      </c>
      <c r="N1595">
        <f>[1]!s_risk_betar24($A1595,$B$1)</f>
        <v>0.75830000638961803</v>
      </c>
      <c r="O1595">
        <f>[1]!s_profitnotice_changeratio($A1595,$B$1)</f>
        <v>0</v>
      </c>
      <c r="P1595">
        <f>IFERROR([1]!i_pq_pctchange($A1595,TEXT(DATE(YEAR($B$1),1,1),"yyyy-mm-dd"),$B$1),"")</f>
        <v>-9.2170994563207493</v>
      </c>
      <c r="Q1595">
        <f>[1]!s_west_netprofit($A1595,YEAR($B$1),$B$1,180)</f>
        <v>992385714</v>
      </c>
      <c r="R1595">
        <f>[1]!s_west_eps($A1595,YEAR($B$1),$B$1,180)</f>
        <v>1.2684999704361</v>
      </c>
      <c r="S1595">
        <f>[1]!s_west_instnum_np($A1595,YEAR($B$1),$B$1,180)</f>
        <v>7</v>
      </c>
      <c r="T1595">
        <f>[1]!s_west_stdnetprofit($A1595,YEAR($B$1),$B$1,180)</f>
        <v>52938224</v>
      </c>
      <c r="U1595">
        <f>[1]!s_west_mediannetprofit($A1595,YEAR($B$1),$B$1,180)</f>
        <v>985920000</v>
      </c>
      <c r="V1595">
        <f>[1]!s_west_maxnetprofit($A1595,YEAR($B$1),$B$1,180)</f>
        <v>1069000000</v>
      </c>
      <c r="W1595">
        <f>[1]!s_west_minnetprofit($A1595,YEAR($B$1),$B$1,180)</f>
        <v>937780000</v>
      </c>
      <c r="X1595">
        <f>[1]!s_west_netprofit($A1595,YEAR($B$1)+1,$B$1,180)</f>
        <v>1189781429</v>
      </c>
      <c r="Y1595">
        <f>[1]!s_west_eps($A1595,YEAR($B$1)+1,$B$1,180)</f>
        <v>1.5207999944686901</v>
      </c>
      <c r="Z1595">
        <f>[1]!s_west_instnum_np($A1595,YEAR($B$1)+1,$B$1,180)</f>
        <v>7</v>
      </c>
      <c r="AA1595">
        <f>[1]!s_west_stdnetprofit($A1595,YEAR($B$1)+1,$B$1,180)</f>
        <v>83490536</v>
      </c>
      <c r="AB1595">
        <f>[1]!s_west_mediannetprofit($A1595,YEAR($B$1)+1,$B$1,180)</f>
        <v>1170000000</v>
      </c>
      <c r="AC1595">
        <f>[1]!s_west_maxnetprofit($A1595,YEAR($B$1)+1,$B$1,180)</f>
        <v>1291000000</v>
      </c>
      <c r="AD1595">
        <f>[1]!s_west_minnetprofit($A1595,YEAR($B$1)+1,$B$1,180)</f>
        <v>1094610000</v>
      </c>
      <c r="AE1595">
        <f>[1]!s_west_avgroe($A1595,YEAR($B$1),$B$1,180)</f>
        <v>10.792900085449199</v>
      </c>
      <c r="AF1595">
        <f>IFERROR([1]!s_info_indexweight($A1595,$B$1,"000016.SH"),"")</f>
        <v>0</v>
      </c>
      <c r="AG1595">
        <f>IFERROR([1]!s_info_indexweight($A1595,$B$1,"000300.SH"),"")</f>
        <v>0</v>
      </c>
      <c r="AH1595">
        <f>IFERROR([1]!s_info_indexweight($A1595,$B$1,"000905.SH"),"")</f>
        <v>0</v>
      </c>
      <c r="AI1595">
        <f>IFERROR([1]!s_info_indexweight($A1595,$B$1,"000852.SH"),"")</f>
        <v>6.4000000000000001E-2</v>
      </c>
    </row>
    <row r="1596" spans="1:35">
      <c r="A1596" t="s">
        <v>1628</v>
      </c>
      <c r="B1596">
        <f>[1]!s_dq_close($A1596,$B$1,3)</f>
        <v>14.78</v>
      </c>
      <c r="C1596">
        <f>[1]!s_dq_volume($A1596,$B$1)</f>
        <v>4266006</v>
      </c>
      <c r="D1596">
        <f>[1]!s_dq_amount($A1596,$B$1)</f>
        <v>63798624</v>
      </c>
      <c r="E1596">
        <f>[1]!s_dq_turn($A1596,$B$1)</f>
        <v>0.88128048841958595</v>
      </c>
      <c r="F1596">
        <f>[1]!S_VAL_MV($A1596,$B$1)</f>
        <v>7154540411.1999998</v>
      </c>
      <c r="G1596">
        <f>[1]!s_val_ev($A1596,$B$1)</f>
        <v>7154540411.1999998</v>
      </c>
      <c r="H1596">
        <f>[1]!s_val_ev1($A1596,$B$1)</f>
        <v>7466351785.7600002</v>
      </c>
      <c r="I1596">
        <f>IFERROR([1]!s_mq_amount($A1596,$B$1),"")</f>
        <v>124231013</v>
      </c>
      <c r="J1596">
        <f>[1]!s_val_pe_ttm($A1596,$B$1)</f>
        <v>75.873336791992202</v>
      </c>
      <c r="K1596">
        <f>[1]!s_val_pb_lf($A1596,$B$1)</f>
        <v>2.38901019096375</v>
      </c>
      <c r="L1596">
        <f>[1]!s_val_dividendyield2($A1596,$B$1)</f>
        <v>1.8215884251066901</v>
      </c>
      <c r="M1596">
        <f>[1]!s_val_evtoebitda($A1596,$B$1)</f>
        <v>22.144955450413899</v>
      </c>
      <c r="N1596">
        <f>[1]!s_risk_betar24($A1596,$B$1)</f>
        <v>1.1448999643325799</v>
      </c>
      <c r="O1596">
        <f>[1]!s_profitnotice_changeratio($A1596,$B$1)</f>
        <v>0</v>
      </c>
      <c r="P1596">
        <f>IFERROR([1]!i_pq_pctchange($A1596,TEXT(DATE(YEAR($B$1),1,1),"yyyy-mm-dd"),$B$1),"")</f>
        <v>-19.2349726775956</v>
      </c>
      <c r="Q1596">
        <f>[1]!s_west_netprofit($A1596,YEAR($B$1),$B$1,180)</f>
        <v>312147778</v>
      </c>
      <c r="R1596">
        <f>[1]!s_west_eps($A1596,YEAR($B$1),$B$1,180)</f>
        <v>0.64480000734329201</v>
      </c>
      <c r="S1596">
        <f>[1]!s_west_instnum_np($A1596,YEAR($B$1),$B$1,180)</f>
        <v>9</v>
      </c>
      <c r="T1596">
        <f>[1]!s_west_stdnetprofit($A1596,YEAR($B$1),$B$1,180)</f>
        <v>63683508</v>
      </c>
      <c r="U1596">
        <f>[1]!s_west_mediannetprofit($A1596,YEAR($B$1),$B$1,180)</f>
        <v>289000000</v>
      </c>
      <c r="V1596">
        <f>[1]!s_west_maxnetprofit($A1596,YEAR($B$1),$B$1,180)</f>
        <v>408660000</v>
      </c>
      <c r="W1596">
        <f>[1]!s_west_minnetprofit($A1596,YEAR($B$1),$B$1,180)</f>
        <v>234000000</v>
      </c>
      <c r="X1596">
        <f>[1]!s_west_netprofit($A1596,YEAR($B$1)+1,$B$1,180)</f>
        <v>432005556</v>
      </c>
      <c r="Y1596">
        <f>[1]!s_west_eps($A1596,YEAR($B$1)+1,$B$1,180)</f>
        <v>0.89240002632141102</v>
      </c>
      <c r="Z1596">
        <f>[1]!s_west_instnum_np($A1596,YEAR($B$1)+1,$B$1,180)</f>
        <v>9</v>
      </c>
      <c r="AA1596">
        <f>[1]!s_west_stdnetprofit($A1596,YEAR($B$1)+1,$B$1,180)</f>
        <v>106425226</v>
      </c>
      <c r="AB1596">
        <f>[1]!s_west_mediannetprofit($A1596,YEAR($B$1)+1,$B$1,180)</f>
        <v>394080000</v>
      </c>
      <c r="AC1596">
        <f>[1]!s_west_maxnetprofit($A1596,YEAR($B$1)+1,$B$1,180)</f>
        <v>632000000</v>
      </c>
      <c r="AD1596">
        <f>[1]!s_west_minnetprofit($A1596,YEAR($B$1)+1,$B$1,180)</f>
        <v>309000000</v>
      </c>
      <c r="AE1596">
        <f>[1]!s_west_avgroe($A1596,YEAR($B$1),$B$1,180)</f>
        <v>9.6810998916625994</v>
      </c>
      <c r="AF1596">
        <f>IFERROR([1]!s_info_indexweight($A1596,$B$1,"000016.SH"),"")</f>
        <v>0</v>
      </c>
      <c r="AG1596">
        <f>IFERROR([1]!s_info_indexweight($A1596,$B$1,"000300.SH"),"")</f>
        <v>0</v>
      </c>
      <c r="AH1596">
        <f>IFERROR([1]!s_info_indexweight($A1596,$B$1,"000905.SH"),"")</f>
        <v>0</v>
      </c>
      <c r="AI1596">
        <f>IFERROR([1]!s_info_indexweight($A1596,$B$1,"000852.SH"),"")</f>
        <v>3.1E-2</v>
      </c>
    </row>
    <row r="1597" spans="1:35">
      <c r="A1597" t="s">
        <v>1629</v>
      </c>
      <c r="B1597">
        <f>[1]!s_dq_close($A1597,$B$1,3)</f>
        <v>54.12</v>
      </c>
      <c r="C1597">
        <f>[1]!s_dq_volume($A1597,$B$1)</f>
        <v>71011015</v>
      </c>
      <c r="D1597">
        <f>[1]!s_dq_amount($A1597,$B$1)</f>
        <v>3688214967</v>
      </c>
      <c r="E1597">
        <f>[1]!s_dq_turn($A1597,$B$1)</f>
        <v>8.3945407501061897</v>
      </c>
      <c r="F1597">
        <f>[1]!S_VAL_MV($A1597,$B$1)</f>
        <v>45806545511.760002</v>
      </c>
      <c r="G1597">
        <f>[1]!s_val_ev($A1597,$B$1)</f>
        <v>45806545511.760002</v>
      </c>
      <c r="H1597">
        <f>[1]!s_val_ev1($A1597,$B$1)</f>
        <v>49931843967.959999</v>
      </c>
      <c r="I1597">
        <f>IFERROR([1]!s_mq_amount($A1597,$B$1),"")</f>
        <v>7691480547</v>
      </c>
      <c r="J1597">
        <f>[1]!s_val_pe_ttm($A1597,$B$1)</f>
        <v>46.876354217529297</v>
      </c>
      <c r="K1597">
        <f>[1]!s_val_pb_lf($A1597,$B$1)</f>
        <v>4.1988387107849103</v>
      </c>
      <c r="L1597">
        <f>[1]!s_val_dividendyield2($A1597,$B$1)</f>
        <v>0</v>
      </c>
      <c r="M1597">
        <f>[1]!s_val_evtoebitda($A1597,$B$1)</f>
        <v>27.366924134132798</v>
      </c>
      <c r="N1597">
        <f>[1]!s_risk_betar24($A1597,$B$1)</f>
        <v>1.1046999692916899</v>
      </c>
      <c r="O1597">
        <f>[1]!s_profitnotice_changeratio($A1597,$B$1)</f>
        <v>0</v>
      </c>
      <c r="P1597">
        <f>IFERROR([1]!i_pq_pctchange($A1597,TEXT(DATE(YEAR($B$1),1,1),"yyyy-mm-dd"),$B$1),"")</f>
        <v>91.236749116607797</v>
      </c>
      <c r="Q1597">
        <f>[1]!s_west_netprofit($A1597,YEAR($B$1),$B$1,180)</f>
        <v>1344778182</v>
      </c>
      <c r="R1597">
        <f>[1]!s_west_eps($A1597,YEAR($B$1),$B$1,180)</f>
        <v>1.58879995346069</v>
      </c>
      <c r="S1597">
        <f>[1]!s_west_instnum_np($A1597,YEAR($B$1),$B$1,180)</f>
        <v>11</v>
      </c>
      <c r="T1597">
        <f>[1]!s_west_stdnetprofit($A1597,YEAR($B$1),$B$1,180)</f>
        <v>84958374</v>
      </c>
      <c r="U1597">
        <f>[1]!s_west_mediannetprofit($A1597,YEAR($B$1),$B$1,180)</f>
        <v>1374000000</v>
      </c>
      <c r="V1597">
        <f>[1]!s_west_maxnetprofit($A1597,YEAR($B$1),$B$1,180)</f>
        <v>1474560000</v>
      </c>
      <c r="W1597">
        <f>[1]!s_west_minnetprofit($A1597,YEAR($B$1),$B$1,180)</f>
        <v>1195000000</v>
      </c>
      <c r="X1597">
        <f>[1]!s_west_netprofit($A1597,YEAR($B$1)+1,$B$1,180)</f>
        <v>1668658182</v>
      </c>
      <c r="Y1597">
        <f>[1]!s_west_eps($A1597,YEAR($B$1)+1,$B$1,180)</f>
        <v>1.9715000391006501</v>
      </c>
      <c r="Z1597">
        <f>[1]!s_west_instnum_np($A1597,YEAR($B$1)+1,$B$1,180)</f>
        <v>11</v>
      </c>
      <c r="AA1597">
        <f>[1]!s_west_stdnetprofit($A1597,YEAR($B$1)+1,$B$1,180)</f>
        <v>121676149</v>
      </c>
      <c r="AB1597">
        <f>[1]!s_west_mediannetprofit($A1597,YEAR($B$1)+1,$B$1,180)</f>
        <v>1612000000</v>
      </c>
      <c r="AC1597">
        <f>[1]!s_west_maxnetprofit($A1597,YEAR($B$1)+1,$B$1,180)</f>
        <v>1915240000</v>
      </c>
      <c r="AD1597">
        <f>[1]!s_west_minnetprofit($A1597,YEAR($B$1)+1,$B$1,180)</f>
        <v>1535000000</v>
      </c>
      <c r="AE1597">
        <f>[1]!s_west_avgroe($A1597,YEAR($B$1),$B$1,180)</f>
        <v>11.483599662780801</v>
      </c>
      <c r="AF1597">
        <f>IFERROR([1]!s_info_indexweight($A1597,$B$1,"000016.SH"),"")</f>
        <v>0</v>
      </c>
      <c r="AG1597">
        <f>IFERROR([1]!s_info_indexweight($A1597,$B$1,"000300.SH"),"")</f>
        <v>0</v>
      </c>
      <c r="AH1597">
        <f>IFERROR([1]!s_info_indexweight($A1597,$B$1,"000905.SH"),"")</f>
        <v>0.29799999999999999</v>
      </c>
      <c r="AI1597">
        <f>IFERROR([1]!s_info_indexweight($A1597,$B$1,"000852.SH"),"")</f>
        <v>0</v>
      </c>
    </row>
    <row r="1598" spans="1:35">
      <c r="A1598" t="s">
        <v>1630</v>
      </c>
      <c r="B1598">
        <f>[1]!s_dq_close($A1598,$B$1,3)</f>
        <v>16.079999999999998</v>
      </c>
      <c r="C1598">
        <f>[1]!s_dq_volume($A1598,$B$1)</f>
        <v>5928996</v>
      </c>
      <c r="D1598">
        <f>[1]!s_dq_amount($A1598,$B$1)</f>
        <v>94545725</v>
      </c>
      <c r="E1598">
        <f>[1]!s_dq_turn($A1598,$B$1)</f>
        <v>0.76229946393430104</v>
      </c>
      <c r="F1598">
        <f>[1]!S_VAL_MV($A1598,$B$1)</f>
        <v>12506667024</v>
      </c>
      <c r="G1598">
        <f>[1]!s_val_ev($A1598,$B$1)</f>
        <v>12506667024</v>
      </c>
      <c r="H1598">
        <f>[1]!s_val_ev1($A1598,$B$1)</f>
        <v>16733217774.99</v>
      </c>
      <c r="I1598">
        <f>IFERROR([1]!s_mq_amount($A1598,$B$1),"")</f>
        <v>225243482</v>
      </c>
      <c r="J1598">
        <f>[1]!s_val_pe_ttm($A1598,$B$1)</f>
        <v>10.321057319641101</v>
      </c>
      <c r="K1598">
        <f>[1]!s_val_pb_lf($A1598,$B$1)</f>
        <v>2.4723165035247798</v>
      </c>
      <c r="L1598">
        <f>[1]!s_val_dividendyield2($A1598,$B$1)</f>
        <v>4.4776119402985097</v>
      </c>
      <c r="M1598">
        <f>[1]!s_val_evtoebitda($A1598,$B$1)</f>
        <v>8.3825547197781507</v>
      </c>
      <c r="N1598">
        <f>[1]!s_risk_betar24($A1598,$B$1)</f>
        <v>0.58649998903274503</v>
      </c>
      <c r="O1598">
        <f>[1]!s_profitnotice_changeratio($A1598,$B$1)</f>
        <v>0</v>
      </c>
      <c r="P1598">
        <f>IFERROR([1]!i_pq_pctchange($A1598,TEXT(DATE(YEAR($B$1),1,1),"yyyy-mm-dd"),$B$1),"")</f>
        <v>-1.7715332926084499</v>
      </c>
      <c r="Q1598">
        <f>[1]!s_west_netprofit($A1598,YEAR($B$1),$B$1,180)</f>
        <v>1346223571</v>
      </c>
      <c r="R1598">
        <f>[1]!s_west_eps($A1598,YEAR($B$1),$B$1,180)</f>
        <v>1.7304999828338601</v>
      </c>
      <c r="S1598">
        <f>[1]!s_west_instnum_np($A1598,YEAR($B$1),$B$1,180)</f>
        <v>14</v>
      </c>
      <c r="T1598">
        <f>[1]!s_west_stdnetprofit($A1598,YEAR($B$1),$B$1,180)</f>
        <v>67724831</v>
      </c>
      <c r="U1598">
        <f>[1]!s_west_mediannetprofit($A1598,YEAR($B$1),$B$1,180)</f>
        <v>1361340000</v>
      </c>
      <c r="V1598">
        <f>[1]!s_west_maxnetprofit($A1598,YEAR($B$1),$B$1,180)</f>
        <v>1464000000</v>
      </c>
      <c r="W1598">
        <f>[1]!s_west_minnetprofit($A1598,YEAR($B$1),$B$1,180)</f>
        <v>1194000000</v>
      </c>
      <c r="X1598">
        <f>[1]!s_west_netprofit($A1598,YEAR($B$1)+1,$B$1,180)</f>
        <v>1512572143</v>
      </c>
      <c r="Y1598">
        <f>[1]!s_west_eps($A1598,YEAR($B$1)+1,$B$1,180)</f>
        <v>1.9443999528884901</v>
      </c>
      <c r="Z1598">
        <f>[1]!s_west_instnum_np($A1598,YEAR($B$1)+1,$B$1,180)</f>
        <v>14</v>
      </c>
      <c r="AA1598">
        <f>[1]!s_west_stdnetprofit($A1598,YEAR($B$1)+1,$B$1,180)</f>
        <v>94928629</v>
      </c>
      <c r="AB1598">
        <f>[1]!s_west_mediannetprofit($A1598,YEAR($B$1)+1,$B$1,180)</f>
        <v>1543500000</v>
      </c>
      <c r="AC1598">
        <f>[1]!s_west_maxnetprofit($A1598,YEAR($B$1)+1,$B$1,180)</f>
        <v>1673000000</v>
      </c>
      <c r="AD1598">
        <f>[1]!s_west_minnetprofit($A1598,YEAR($B$1)+1,$B$1,180)</f>
        <v>1301000000</v>
      </c>
      <c r="AE1598">
        <f>[1]!s_west_avgroe($A1598,YEAR($B$1),$B$1,180)</f>
        <v>26.130699157714801</v>
      </c>
      <c r="AF1598">
        <f>IFERROR([1]!s_info_indexweight($A1598,$B$1,"000016.SH"),"")</f>
        <v>0</v>
      </c>
      <c r="AG1598">
        <f>IFERROR([1]!s_info_indexweight($A1598,$B$1,"000300.SH"),"")</f>
        <v>0</v>
      </c>
      <c r="AH1598">
        <f>IFERROR([1]!s_info_indexweight($A1598,$B$1,"000905.SH"),"")</f>
        <v>0</v>
      </c>
      <c r="AI1598">
        <f>IFERROR([1]!s_info_indexweight($A1598,$B$1,"000852.SH"),"")</f>
        <v>5.3999999999999999E-2</v>
      </c>
    </row>
    <row r="1599" spans="1:35">
      <c r="A1599" t="s">
        <v>1631</v>
      </c>
      <c r="B1599">
        <f>[1]!s_dq_close($A1599,$B$1,3)</f>
        <v>70.86</v>
      </c>
      <c r="C1599">
        <f>[1]!s_dq_volume($A1599,$B$1)</f>
        <v>14862623</v>
      </c>
      <c r="D1599">
        <f>[1]!s_dq_amount($A1599,$B$1)</f>
        <v>1028998280</v>
      </c>
      <c r="E1599">
        <f>[1]!s_dq_turn($A1599,$B$1)</f>
        <v>3.1517613670643798</v>
      </c>
      <c r="F1599">
        <f>[1]!S_VAL_MV($A1599,$B$1)</f>
        <v>33415139762.34</v>
      </c>
      <c r="G1599">
        <f>[1]!s_val_ev($A1599,$B$1)</f>
        <v>33415139762.34</v>
      </c>
      <c r="H1599">
        <f>[1]!s_val_ev1($A1599,$B$1)</f>
        <v>34601776459.379997</v>
      </c>
      <c r="I1599">
        <f>IFERROR([1]!s_mq_amount($A1599,$B$1),"")</f>
        <v>1968521548</v>
      </c>
      <c r="J1599">
        <f>[1]!s_val_pe_ttm($A1599,$B$1)</f>
        <v>294.76620483398398</v>
      </c>
      <c r="K1599">
        <f>[1]!s_val_pb_lf($A1599,$B$1)</f>
        <v>8.1388406753540004</v>
      </c>
      <c r="L1599">
        <f>[1]!s_val_dividendyield2($A1599,$B$1)</f>
        <v>0</v>
      </c>
      <c r="M1599">
        <f>[1]!s_val_evtoebitda($A1599,$B$1)</f>
        <v>122.12274016261399</v>
      </c>
      <c r="N1599">
        <f>[1]!s_risk_betar24($A1599,$B$1)</f>
        <v>2.1089000701904301</v>
      </c>
      <c r="O1599">
        <f>[1]!s_profitnotice_changeratio($A1599,$B$1)</f>
        <v>0</v>
      </c>
      <c r="P1599">
        <f>IFERROR([1]!i_pq_pctchange($A1599,TEXT(DATE(YEAR($B$1),1,1),"yyyy-mm-dd"),$B$1),"")</f>
        <v>134.79125248508899</v>
      </c>
      <c r="Q1599">
        <f>[1]!s_west_netprofit($A1599,YEAR($B$1),$B$1,180)</f>
        <v>281000000</v>
      </c>
      <c r="R1599">
        <f>[1]!s_west_eps($A1599,YEAR($B$1),$B$1,180)</f>
        <v>0.595899999141693</v>
      </c>
      <c r="S1599">
        <f>[1]!s_west_instnum_np($A1599,YEAR($B$1),$B$1,180)</f>
        <v>1</v>
      </c>
      <c r="T1599">
        <f>[1]!s_west_stdnetprofit($A1599,YEAR($B$1),$B$1,180)</f>
        <v>0</v>
      </c>
      <c r="U1599">
        <f>[1]!s_west_mediannetprofit($A1599,YEAR($B$1),$B$1,180)</f>
        <v>281000000</v>
      </c>
      <c r="V1599">
        <f>[1]!s_west_maxnetprofit($A1599,YEAR($B$1),$B$1,180)</f>
        <v>281000000</v>
      </c>
      <c r="W1599">
        <f>[1]!s_west_minnetprofit($A1599,YEAR($B$1),$B$1,180)</f>
        <v>281000000</v>
      </c>
      <c r="X1599">
        <f>[1]!s_west_netprofit($A1599,YEAR($B$1)+1,$B$1,180)</f>
        <v>362000000</v>
      </c>
      <c r="Y1599">
        <f>[1]!s_west_eps($A1599,YEAR($B$1)+1,$B$1,180)</f>
        <v>0.76770001649856601</v>
      </c>
      <c r="Z1599">
        <f>[1]!s_west_instnum_np($A1599,YEAR($B$1)+1,$B$1,180)</f>
        <v>1</v>
      </c>
      <c r="AA1599">
        <f>[1]!s_west_stdnetprofit($A1599,YEAR($B$1)+1,$B$1,180)</f>
        <v>0</v>
      </c>
      <c r="AB1599">
        <f>[1]!s_west_mediannetprofit($A1599,YEAR($B$1)+1,$B$1,180)</f>
        <v>362000000</v>
      </c>
      <c r="AC1599">
        <f>[1]!s_west_maxnetprofit($A1599,YEAR($B$1)+1,$B$1,180)</f>
        <v>362000000</v>
      </c>
      <c r="AD1599">
        <f>[1]!s_west_minnetprofit($A1599,YEAR($B$1)+1,$B$1,180)</f>
        <v>362000000</v>
      </c>
      <c r="AE1599">
        <f>[1]!s_west_avgroe($A1599,YEAR($B$1),$B$1,180)</f>
        <v>7.3000001907348597</v>
      </c>
      <c r="AF1599">
        <f>IFERROR([1]!s_info_indexweight($A1599,$B$1,"000016.SH"),"")</f>
        <v>0</v>
      </c>
      <c r="AG1599">
        <f>IFERROR([1]!s_info_indexweight($A1599,$B$1,"000300.SH"),"")</f>
        <v>0</v>
      </c>
      <c r="AH1599">
        <f>IFERROR([1]!s_info_indexweight($A1599,$B$1,"000905.SH"),"")</f>
        <v>0</v>
      </c>
      <c r="AI1599">
        <f>IFERROR([1]!s_info_indexweight($A1599,$B$1,"000852.SH"),"")</f>
        <v>0.109</v>
      </c>
    </row>
    <row r="1600" spans="1:35">
      <c r="A1600" t="s">
        <v>1632</v>
      </c>
      <c r="B1600">
        <f>[1]!s_dq_close($A1600,$B$1,3)</f>
        <v>123.71</v>
      </c>
      <c r="C1600">
        <f>[1]!s_dq_volume($A1600,$B$1)</f>
        <v>12979683</v>
      </c>
      <c r="D1600">
        <f>[1]!s_dq_amount($A1600,$B$1)</f>
        <v>1606510228</v>
      </c>
      <c r="E1600">
        <f>[1]!s_dq_turn($A1600,$B$1)</f>
        <v>2.7869180281344201</v>
      </c>
      <c r="F1600">
        <f>[1]!S_VAL_MV($A1600,$B$1)</f>
        <v>57616211446.480003</v>
      </c>
      <c r="G1600">
        <f>[1]!s_val_ev($A1600,$B$1)</f>
        <v>57616211446.480003</v>
      </c>
      <c r="H1600">
        <f>[1]!s_val_ev1($A1600,$B$1)</f>
        <v>58920434503.169998</v>
      </c>
      <c r="I1600">
        <f>IFERROR([1]!s_mq_amount($A1600,$B$1),"")</f>
        <v>3043668006</v>
      </c>
      <c r="J1600">
        <f>[1]!s_val_pe_ttm($A1600,$B$1)</f>
        <v>39.529533386230497</v>
      </c>
      <c r="K1600">
        <f>[1]!s_val_pb_lf($A1600,$B$1)</f>
        <v>8.0310478210449201</v>
      </c>
      <c r="L1600">
        <f>[1]!s_val_dividendyield2($A1600,$B$1)</f>
        <v>0.125058279173616</v>
      </c>
      <c r="M1600">
        <f>[1]!s_val_evtoebitda($A1600,$B$1)</f>
        <v>37.482633468083101</v>
      </c>
      <c r="N1600">
        <f>[1]!s_risk_betar24($A1600,$B$1)</f>
        <v>2.79550004005432</v>
      </c>
      <c r="O1600">
        <f>[1]!s_profitnotice_changeratio($A1600,$B$1)</f>
        <v>0</v>
      </c>
      <c r="P1600">
        <f>IFERROR([1]!i_pq_pctchange($A1600,TEXT(DATE(YEAR($B$1),1,1),"yyyy-mm-dd"),$B$1),"")</f>
        <v>22.728174603174601</v>
      </c>
      <c r="Q1600">
        <f>[1]!s_west_netprofit($A1600,YEAR($B$1),$B$1,180)</f>
        <v>1712000000</v>
      </c>
      <c r="R1600">
        <f>[1]!s_west_eps($A1600,YEAR($B$1),$B$1,180)</f>
        <v>3.6749000549316402</v>
      </c>
      <c r="S1600">
        <f>[1]!s_west_instnum_np($A1600,YEAR($B$1),$B$1,180)</f>
        <v>6</v>
      </c>
      <c r="T1600">
        <f>[1]!s_west_stdnetprofit($A1600,YEAR($B$1),$B$1,180)</f>
        <v>286134234</v>
      </c>
      <c r="U1600">
        <f>[1]!s_west_mediannetprofit($A1600,YEAR($B$1),$B$1,180)</f>
        <v>1673000000</v>
      </c>
      <c r="V1600">
        <f>[1]!s_west_maxnetprofit($A1600,YEAR($B$1),$B$1,180)</f>
        <v>2065000000</v>
      </c>
      <c r="W1600">
        <f>[1]!s_west_minnetprofit($A1600,YEAR($B$1),$B$1,180)</f>
        <v>1358000000</v>
      </c>
      <c r="X1600">
        <f>[1]!s_west_netprofit($A1600,YEAR($B$1)+1,$B$1,180)</f>
        <v>2243666667</v>
      </c>
      <c r="Y1600">
        <f>[1]!s_west_eps($A1600,YEAR($B$1)+1,$B$1,180)</f>
        <v>4.81610012054443</v>
      </c>
      <c r="Z1600">
        <f>[1]!s_west_instnum_np($A1600,YEAR($B$1)+1,$B$1,180)</f>
        <v>6</v>
      </c>
      <c r="AA1600">
        <f>[1]!s_west_stdnetprofit($A1600,YEAR($B$1)+1,$B$1,180)</f>
        <v>426176333</v>
      </c>
      <c r="AB1600">
        <f>[1]!s_west_mediannetprofit($A1600,YEAR($B$1)+1,$B$1,180)</f>
        <v>2278500000</v>
      </c>
      <c r="AC1600">
        <f>[1]!s_west_maxnetprofit($A1600,YEAR($B$1)+1,$B$1,180)</f>
        <v>2647000000</v>
      </c>
      <c r="AD1600">
        <f>[1]!s_west_minnetprofit($A1600,YEAR($B$1)+1,$B$1,180)</f>
        <v>1743000000</v>
      </c>
      <c r="AE1600">
        <f>[1]!s_west_avgroe($A1600,YEAR($B$1),$B$1,180)</f>
        <v>20.8733005523682</v>
      </c>
      <c r="AF1600">
        <f>IFERROR([1]!s_info_indexweight($A1600,$B$1,"000016.SH"),"")</f>
        <v>0</v>
      </c>
      <c r="AG1600">
        <f>IFERROR([1]!s_info_indexweight($A1600,$B$1,"000300.SH"),"")</f>
        <v>0</v>
      </c>
      <c r="AH1600">
        <f>IFERROR([1]!s_info_indexweight($A1600,$B$1,"000905.SH"),"")</f>
        <v>0.44600000000000001</v>
      </c>
      <c r="AI1600">
        <f>IFERROR([1]!s_info_indexweight($A1600,$B$1,"000852.SH"),"")</f>
        <v>0</v>
      </c>
    </row>
    <row r="1601" spans="1:35">
      <c r="A1601" t="s">
        <v>1633</v>
      </c>
      <c r="B1601">
        <f>[1]!s_dq_close($A1601,$B$1,3)</f>
        <v>97.81</v>
      </c>
      <c r="C1601">
        <f>[1]!s_dq_volume($A1601,$B$1)</f>
        <v>5878578</v>
      </c>
      <c r="D1601">
        <f>[1]!s_dq_amount($A1601,$B$1)</f>
        <v>575936836</v>
      </c>
      <c r="E1601">
        <f>[1]!s_dq_turn($A1601,$B$1)</f>
        <v>3.0251970327371498</v>
      </c>
      <c r="F1601">
        <f>[1]!S_VAL_MV($A1601,$B$1)</f>
        <v>19006488105</v>
      </c>
      <c r="G1601">
        <f>[1]!s_val_ev($A1601,$B$1)</f>
        <v>19006488105</v>
      </c>
      <c r="H1601">
        <f>[1]!s_val_ev1($A1601,$B$1)</f>
        <v>20598816474.950001</v>
      </c>
      <c r="I1601">
        <f>IFERROR([1]!s_mq_amount($A1601,$B$1),"")</f>
        <v>1231983060</v>
      </c>
      <c r="J1601">
        <f>[1]!s_val_pe_ttm($A1601,$B$1)</f>
        <v>168.019287109375</v>
      </c>
      <c r="K1601">
        <f>[1]!s_val_pb_lf($A1601,$B$1)</f>
        <v>9.6220397949218803</v>
      </c>
      <c r="L1601">
        <f>[1]!s_val_dividendyield2($A1601,$B$1)</f>
        <v>0.50609559992671804</v>
      </c>
      <c r="M1601">
        <f>[1]!s_val_evtoebitda($A1601,$B$1)</f>
        <v>141.529946523169</v>
      </c>
      <c r="N1601">
        <f>[1]!s_risk_betar24($A1601,$B$1)</f>
        <v>1.8513000011444101</v>
      </c>
      <c r="O1601">
        <f>[1]!s_profitnotice_changeratio($A1601,$B$1)</f>
        <v>0</v>
      </c>
      <c r="P1601">
        <f>IFERROR([1]!i_pq_pctchange($A1601,TEXT(DATE(YEAR($B$1),1,1),"yyyy-mm-dd"),$B$1),"")</f>
        <v>66.061120543293697</v>
      </c>
      <c r="Q1601">
        <f>[1]!s_west_netprofit($A1601,YEAR($B$1),$B$1,180)</f>
        <v>177380000</v>
      </c>
      <c r="R1601">
        <f>[1]!s_west_eps($A1601,YEAR($B$1),$B$1,180)</f>
        <v>0.91280001401901201</v>
      </c>
      <c r="S1601">
        <f>[1]!s_west_instnum_np($A1601,YEAR($B$1),$B$1,180)</f>
        <v>3</v>
      </c>
      <c r="T1601">
        <f>[1]!s_west_stdnetprofit($A1601,YEAR($B$1),$B$1,180)</f>
        <v>37152567</v>
      </c>
      <c r="U1601">
        <f>[1]!s_west_mediannetprofit($A1601,YEAR($B$1),$B$1,180)</f>
        <v>159000000</v>
      </c>
      <c r="V1601">
        <f>[1]!s_west_maxnetprofit($A1601,YEAR($B$1),$B$1,180)</f>
        <v>220140000</v>
      </c>
      <c r="W1601">
        <f>[1]!s_west_minnetprofit($A1601,YEAR($B$1),$B$1,180)</f>
        <v>153000000</v>
      </c>
      <c r="X1601">
        <f>[1]!s_west_netprofit($A1601,YEAR($B$1)+1,$B$1,180)</f>
        <v>240190000</v>
      </c>
      <c r="Y1601">
        <f>[1]!s_west_eps($A1601,YEAR($B$1)+1,$B$1,180)</f>
        <v>1.2360999584198</v>
      </c>
      <c r="Z1601">
        <f>[1]!s_west_instnum_np($A1601,YEAR($B$1)+1,$B$1,180)</f>
        <v>3</v>
      </c>
      <c r="AA1601">
        <f>[1]!s_west_stdnetprofit($A1601,YEAR($B$1)+1,$B$1,180)</f>
        <v>35438938</v>
      </c>
      <c r="AB1601">
        <f>[1]!s_west_mediannetprofit($A1601,YEAR($B$1)+1,$B$1,180)</f>
        <v>244000000</v>
      </c>
      <c r="AC1601">
        <f>[1]!s_west_maxnetprofit($A1601,YEAR($B$1)+1,$B$1,180)</f>
        <v>273570000</v>
      </c>
      <c r="AD1601">
        <f>[1]!s_west_minnetprofit($A1601,YEAR($B$1)+1,$B$1,180)</f>
        <v>203000000</v>
      </c>
      <c r="AE1601">
        <f>[1]!s_west_avgroe($A1601,YEAR($B$1),$B$1,180)</f>
        <v>8.4333000183105504</v>
      </c>
      <c r="AF1601">
        <f>IFERROR([1]!s_info_indexweight($A1601,$B$1,"000016.SH"),"")</f>
        <v>0</v>
      </c>
      <c r="AG1601">
        <f>IFERROR([1]!s_info_indexweight($A1601,$B$1,"000300.SH"),"")</f>
        <v>0</v>
      </c>
      <c r="AH1601">
        <f>IFERROR([1]!s_info_indexweight($A1601,$B$1,"000905.SH"),"")</f>
        <v>0</v>
      </c>
      <c r="AI1601">
        <f>IFERROR([1]!s_info_indexweight($A1601,$B$1,"000852.SH"),"")</f>
        <v>0.107</v>
      </c>
    </row>
    <row r="1602" spans="1:35">
      <c r="A1602" t="s">
        <v>1634</v>
      </c>
      <c r="B1602">
        <f>[1]!s_dq_close($A1602,$B$1,3)</f>
        <v>31.74</v>
      </c>
      <c r="C1602">
        <f>[1]!s_dq_volume($A1602,$B$1)</f>
        <v>22344935</v>
      </c>
      <c r="D1602">
        <f>[1]!s_dq_amount($A1602,$B$1)</f>
        <v>717144686</v>
      </c>
      <c r="E1602">
        <f>[1]!s_dq_turn($A1602,$B$1)</f>
        <v>3.12683300535612</v>
      </c>
      <c r="F1602">
        <f>[1]!S_VAL_MV($A1602,$B$1)</f>
        <v>22685386417.799999</v>
      </c>
      <c r="G1602">
        <f>[1]!s_val_ev($A1602,$B$1)</f>
        <v>22685386417.799999</v>
      </c>
      <c r="H1602">
        <f>[1]!s_val_ev1($A1602,$B$1)</f>
        <v>30275752918.459999</v>
      </c>
      <c r="I1602">
        <f>IFERROR([1]!s_mq_amount($A1602,$B$1),"")</f>
        <v>1804623629</v>
      </c>
      <c r="J1602">
        <f>[1]!s_val_pe_ttm($A1602,$B$1)</f>
        <v>-141.41889953613301</v>
      </c>
      <c r="K1602">
        <f>[1]!s_val_pb_lf($A1602,$B$1)</f>
        <v>2.92301726341248</v>
      </c>
      <c r="L1602">
        <f>[1]!s_val_dividendyield2($A1602,$B$1)</f>
        <v>1.1492639276597501</v>
      </c>
      <c r="M1602">
        <f>[1]!s_val_evtoebitda($A1602,$B$1)</f>
        <v>34.834223035847401</v>
      </c>
      <c r="N1602">
        <f>[1]!s_risk_betar24($A1602,$B$1)</f>
        <v>2.1191000938415501</v>
      </c>
      <c r="O1602">
        <f>[1]!s_profitnotice_changeratio($A1602,$B$1)</f>
        <v>0</v>
      </c>
      <c r="P1602">
        <f>IFERROR([1]!i_pq_pctchange($A1602,TEXT(DATE(YEAR($B$1),1,1),"yyyy-mm-dd"),$B$1),"")</f>
        <v>-10.338983050847499</v>
      </c>
      <c r="Q1602">
        <f>[1]!s_west_netprofit($A1602,YEAR($B$1),$B$1,180)</f>
        <v>475105000</v>
      </c>
      <c r="R1602">
        <f>[1]!s_west_eps($A1602,YEAR($B$1),$B$1,180)</f>
        <v>0.66460001468658403</v>
      </c>
      <c r="S1602">
        <f>[1]!s_west_instnum_np($A1602,YEAR($B$1),$B$1,180)</f>
        <v>4</v>
      </c>
      <c r="T1602">
        <f>[1]!s_west_stdnetprofit($A1602,YEAR($B$1),$B$1,180)</f>
        <v>114120072</v>
      </c>
      <c r="U1602">
        <f>[1]!s_west_mediannetprofit($A1602,YEAR($B$1),$B$1,180)</f>
        <v>435710000</v>
      </c>
      <c r="V1602">
        <f>[1]!s_west_maxnetprofit($A1602,YEAR($B$1),$B$1,180)</f>
        <v>641000000</v>
      </c>
      <c r="W1602">
        <f>[1]!s_west_minnetprofit($A1602,YEAR($B$1),$B$1,180)</f>
        <v>388000000</v>
      </c>
      <c r="X1602">
        <f>[1]!s_west_netprofit($A1602,YEAR($B$1)+1,$B$1,180)</f>
        <v>917755000</v>
      </c>
      <c r="Y1602">
        <f>[1]!s_west_eps($A1602,YEAR($B$1)+1,$B$1,180)</f>
        <v>1.2838000059127801</v>
      </c>
      <c r="Z1602">
        <f>[1]!s_west_instnum_np($A1602,YEAR($B$1)+1,$B$1,180)</f>
        <v>4</v>
      </c>
      <c r="AA1602">
        <f>[1]!s_west_stdnetprofit($A1602,YEAR($B$1)+1,$B$1,180)</f>
        <v>111537797</v>
      </c>
      <c r="AB1602">
        <f>[1]!s_west_mediannetprofit($A1602,YEAR($B$1)+1,$B$1,180)</f>
        <v>901010000</v>
      </c>
      <c r="AC1602">
        <f>[1]!s_west_maxnetprofit($A1602,YEAR($B$1)+1,$B$1,180)</f>
        <v>1059000000</v>
      </c>
      <c r="AD1602">
        <f>[1]!s_west_minnetprofit($A1602,YEAR($B$1)+1,$B$1,180)</f>
        <v>810000000</v>
      </c>
      <c r="AE1602">
        <f>[1]!s_west_avgroe($A1602,YEAR($B$1),$B$1,180)</f>
        <v>5.6700000762939498</v>
      </c>
      <c r="AF1602">
        <f>IFERROR([1]!s_info_indexweight($A1602,$B$1,"000016.SH"),"")</f>
        <v>0</v>
      </c>
      <c r="AG1602">
        <f>IFERROR([1]!s_info_indexweight($A1602,$B$1,"000300.SH"),"")</f>
        <v>0</v>
      </c>
      <c r="AH1602">
        <f>IFERROR([1]!s_info_indexweight($A1602,$B$1,"000905.SH"),"")</f>
        <v>0</v>
      </c>
      <c r="AI1602">
        <f>IFERROR([1]!s_info_indexweight($A1602,$B$1,"000852.SH"),"")</f>
        <v>0.16700000000000001</v>
      </c>
    </row>
    <row r="1603" spans="1:35">
      <c r="A1603" t="s">
        <v>1635</v>
      </c>
      <c r="B1603">
        <f>[1]!s_dq_close($A1603,$B$1,3)</f>
        <v>36.07</v>
      </c>
      <c r="C1603">
        <f>[1]!s_dq_volume($A1603,$B$1)</f>
        <v>24673144</v>
      </c>
      <c r="D1603">
        <f>[1]!s_dq_amount($A1603,$B$1)</f>
        <v>892869032</v>
      </c>
      <c r="E1603">
        <f>[1]!s_dq_turn($A1603,$B$1)</f>
        <v>4.0871761134345004</v>
      </c>
      <c r="F1603">
        <f>[1]!S_VAL_MV($A1603,$B$1)</f>
        <v>21774454522.639999</v>
      </c>
      <c r="G1603">
        <f>[1]!s_val_ev($A1603,$B$1)</f>
        <v>21774454522.639999</v>
      </c>
      <c r="H1603">
        <f>[1]!s_val_ev1($A1603,$B$1)</f>
        <v>21774454522.639999</v>
      </c>
      <c r="I1603">
        <f>IFERROR([1]!s_mq_amount($A1603,$B$1),"")</f>
        <v>2406918197</v>
      </c>
      <c r="J1603">
        <f>[1]!s_val_pe_ttm($A1603,$B$1)</f>
        <v>57.199985504150398</v>
      </c>
      <c r="K1603">
        <f>[1]!s_val_pb_lf($A1603,$B$1)</f>
        <v>4.0093402862548801</v>
      </c>
      <c r="L1603">
        <f>[1]!s_val_dividendyield2($A1603,$B$1)</f>
        <v>0.64319378985306397</v>
      </c>
      <c r="M1603">
        <f>[1]!s_val_evtoebitda($A1603,$B$1)</f>
        <v>45.118177244609797</v>
      </c>
      <c r="N1603">
        <f>[1]!s_risk_betar24($A1603,$B$1)</f>
        <v>1.7871999740600599</v>
      </c>
      <c r="O1603">
        <f>[1]!s_profitnotice_changeratio($A1603,$B$1)</f>
        <v>0</v>
      </c>
      <c r="P1603">
        <f>IFERROR([1]!i_pq_pctchange($A1603,TEXT(DATE(YEAR($B$1),1,1),"yyyy-mm-dd"),$B$1),"")</f>
        <v>23.680972323549199</v>
      </c>
      <c r="Q1603">
        <f>[1]!s_west_netprofit($A1603,YEAR($B$1),$B$1,180)</f>
        <v>545465714</v>
      </c>
      <c r="R1603">
        <f>[1]!s_west_eps($A1603,YEAR($B$1),$B$1,180)</f>
        <v>0.90340000391006503</v>
      </c>
      <c r="S1603">
        <f>[1]!s_west_instnum_np($A1603,YEAR($B$1),$B$1,180)</f>
        <v>7</v>
      </c>
      <c r="T1603">
        <f>[1]!s_west_stdnetprofit($A1603,YEAR($B$1),$B$1,180)</f>
        <v>70737192</v>
      </c>
      <c r="U1603">
        <f>[1]!s_west_mediannetprofit($A1603,YEAR($B$1),$B$1,180)</f>
        <v>534000000</v>
      </c>
      <c r="V1603">
        <f>[1]!s_west_maxnetprofit($A1603,YEAR($B$1),$B$1,180)</f>
        <v>698000000</v>
      </c>
      <c r="W1603">
        <f>[1]!s_west_minnetprofit($A1603,YEAR($B$1),$B$1,180)</f>
        <v>493310000</v>
      </c>
      <c r="X1603">
        <f>[1]!s_west_netprofit($A1603,YEAR($B$1)+1,$B$1,180)</f>
        <v>740854286</v>
      </c>
      <c r="Y1603">
        <f>[1]!s_west_eps($A1603,YEAR($B$1)+1,$B$1,180)</f>
        <v>1.22699999809265</v>
      </c>
      <c r="Z1603">
        <f>[1]!s_west_instnum_np($A1603,YEAR($B$1)+1,$B$1,180)</f>
        <v>7</v>
      </c>
      <c r="AA1603">
        <f>[1]!s_west_stdnetprofit($A1603,YEAR($B$1)+1,$B$1,180)</f>
        <v>116927518</v>
      </c>
      <c r="AB1603">
        <f>[1]!s_west_mediannetprofit($A1603,YEAR($B$1)+1,$B$1,180)</f>
        <v>716000000</v>
      </c>
      <c r="AC1603">
        <f>[1]!s_west_maxnetprofit($A1603,YEAR($B$1)+1,$B$1,180)</f>
        <v>963000000</v>
      </c>
      <c r="AD1603">
        <f>[1]!s_west_minnetprofit($A1603,YEAR($B$1)+1,$B$1,180)</f>
        <v>645000000</v>
      </c>
      <c r="AE1603">
        <f>[1]!s_west_avgroe($A1603,YEAR($B$1),$B$1,180)</f>
        <v>9.3329000473022496</v>
      </c>
      <c r="AF1603">
        <f>IFERROR([1]!s_info_indexweight($A1603,$B$1,"000016.SH"),"")</f>
        <v>0</v>
      </c>
      <c r="AG1603">
        <f>IFERROR([1]!s_info_indexweight($A1603,$B$1,"000300.SH"),"")</f>
        <v>0</v>
      </c>
      <c r="AH1603">
        <f>IFERROR([1]!s_info_indexweight($A1603,$B$1,"000905.SH"),"")</f>
        <v>0</v>
      </c>
      <c r="AI1603">
        <f>IFERROR([1]!s_info_indexweight($A1603,$B$1,"000852.SH"),"")</f>
        <v>0.10299999999999999</v>
      </c>
    </row>
    <row r="1604" spans="1:35">
      <c r="A1604" t="s">
        <v>1636</v>
      </c>
      <c r="B1604">
        <f>[1]!s_dq_close($A1604,$B$1,3)</f>
        <v>13.91</v>
      </c>
      <c r="C1604">
        <f>[1]!s_dq_volume($A1604,$B$1)</f>
        <v>8476849</v>
      </c>
      <c r="D1604">
        <f>[1]!s_dq_amount($A1604,$B$1)</f>
        <v>117706916</v>
      </c>
      <c r="E1604">
        <f>[1]!s_dq_turn($A1604,$B$1)</f>
        <v>1.84433434254255</v>
      </c>
      <c r="F1604">
        <f>[1]!S_VAL_MV($A1604,$B$1)</f>
        <v>6393253482.8500004</v>
      </c>
      <c r="G1604">
        <f>[1]!s_val_ev($A1604,$B$1)</f>
        <v>6393253482.8500004</v>
      </c>
      <c r="H1604">
        <f>[1]!s_val_ev1($A1604,$B$1)</f>
        <v>6916512311.3500004</v>
      </c>
      <c r="I1604">
        <f>IFERROR([1]!s_mq_amount($A1604,$B$1),"")</f>
        <v>228085392</v>
      </c>
      <c r="J1604">
        <f>[1]!s_val_pe_ttm($A1604,$B$1)</f>
        <v>-22.085464477539102</v>
      </c>
      <c r="K1604">
        <f>[1]!s_val_pb_lf($A1604,$B$1)</f>
        <v>2.6522464752197301</v>
      </c>
      <c r="L1604">
        <f>[1]!s_val_dividendyield2($A1604,$B$1)</f>
        <v>0.17862044716345801</v>
      </c>
      <c r="M1604">
        <f>[1]!s_val_evtoebitda($A1604,$B$1)</f>
        <v>-43.254658115569399</v>
      </c>
      <c r="N1604">
        <f>[1]!s_risk_betar24($A1604,$B$1)</f>
        <v>1.7130999565124501</v>
      </c>
      <c r="O1604">
        <f>[1]!s_profitnotice_changeratio($A1604,$B$1)</f>
        <v>0</v>
      </c>
      <c r="P1604">
        <f>IFERROR([1]!i_pq_pctchange($A1604,TEXT(DATE(YEAR($B$1),1,1),"yyyy-mm-dd"),$B$1),"")</f>
        <v>-25.094238018309099</v>
      </c>
      <c r="Q1604">
        <f>[1]!s_west_netprofit($A1604,YEAR($B$1),$B$1,180)</f>
        <v>-8250000</v>
      </c>
      <c r="R1604">
        <f>[1]!s_west_eps($A1604,YEAR($B$1),$B$1,180)</f>
        <v>-1.7899999395012901E-2</v>
      </c>
      <c r="S1604">
        <f>[1]!s_west_instnum_np($A1604,YEAR($B$1),$B$1,180)</f>
        <v>4</v>
      </c>
      <c r="T1604">
        <f>[1]!s_west_stdnetprofit($A1604,YEAR($B$1),$B$1,180)</f>
        <v>71008802</v>
      </c>
      <c r="U1604">
        <f>[1]!s_west_mediannetprofit($A1604,YEAR($B$1),$B$1,180)</f>
        <v>-25000000</v>
      </c>
      <c r="V1604">
        <f>[1]!s_west_maxnetprofit($A1604,YEAR($B$1),$B$1,180)</f>
        <v>82000000</v>
      </c>
      <c r="W1604">
        <f>[1]!s_west_minnetprofit($A1604,YEAR($B$1),$B$1,180)</f>
        <v>-65000000</v>
      </c>
      <c r="X1604">
        <f>[1]!s_west_netprofit($A1604,YEAR($B$1)+1,$B$1,180)</f>
        <v>60250000</v>
      </c>
      <c r="Y1604">
        <f>[1]!s_west_eps($A1604,YEAR($B$1)+1,$B$1,180)</f>
        <v>0.131099998950958</v>
      </c>
      <c r="Z1604">
        <f>[1]!s_west_instnum_np($A1604,YEAR($B$1)+1,$B$1,180)</f>
        <v>4</v>
      </c>
      <c r="AA1604">
        <f>[1]!s_west_stdnetprofit($A1604,YEAR($B$1)+1,$B$1,180)</f>
        <v>32055941</v>
      </c>
      <c r="AB1604">
        <f>[1]!s_west_mediannetprofit($A1604,YEAR($B$1)+1,$B$1,180)</f>
        <v>47000000</v>
      </c>
      <c r="AC1604">
        <f>[1]!s_west_maxnetprofit($A1604,YEAR($B$1)+1,$B$1,180)</f>
        <v>108000000</v>
      </c>
      <c r="AD1604">
        <f>[1]!s_west_minnetprofit($A1604,YEAR($B$1)+1,$B$1,180)</f>
        <v>39000000</v>
      </c>
      <c r="AE1604">
        <f>[1]!s_west_avgroe($A1604,YEAR($B$1),$B$1,180)</f>
        <v>0.60000002384185802</v>
      </c>
      <c r="AF1604">
        <f>IFERROR([1]!s_info_indexweight($A1604,$B$1,"000016.SH"),"")</f>
        <v>0</v>
      </c>
      <c r="AG1604">
        <f>IFERROR([1]!s_info_indexweight($A1604,$B$1,"000300.SH"),"")</f>
        <v>0</v>
      </c>
      <c r="AH1604">
        <f>IFERROR([1]!s_info_indexweight($A1604,$B$1,"000905.SH"),"")</f>
        <v>0</v>
      </c>
      <c r="AI1604">
        <f>IFERROR([1]!s_info_indexweight($A1604,$B$1,"000852.SH"),"")</f>
        <v>4.8000000000000001E-2</v>
      </c>
    </row>
    <row r="1605" spans="1:35">
      <c r="A1605" t="s">
        <v>1637</v>
      </c>
      <c r="B1605">
        <f>[1]!s_dq_close($A1605,$B$1,3)</f>
        <v>237</v>
      </c>
      <c r="C1605">
        <f>[1]!s_dq_volume($A1605,$B$1)</f>
        <v>66631087</v>
      </c>
      <c r="D1605">
        <f>[1]!s_dq_amount($A1605,$B$1)</f>
        <v>15623059971</v>
      </c>
      <c r="E1605">
        <f>[1]!s_dq_turn($A1605,$B$1)</f>
        <v>5.8120678281133404</v>
      </c>
      <c r="F1605">
        <f>[1]!S_VAL_MV($A1605,$B$1)</f>
        <v>289661404977</v>
      </c>
      <c r="G1605">
        <f>[1]!s_val_ev($A1605,$B$1)</f>
        <v>296766412984.30603</v>
      </c>
      <c r="H1605">
        <f>[1]!s_val_ev1($A1605,$B$1)</f>
        <v>296849436333.53601</v>
      </c>
      <c r="I1605">
        <f>IFERROR([1]!s_mq_amount($A1605,$B$1),"")</f>
        <v>32932477317</v>
      </c>
      <c r="J1605">
        <f>[1]!s_val_pe_ttm($A1605,$B$1)</f>
        <v>113.25431060791</v>
      </c>
      <c r="K1605">
        <f>[1]!s_val_pb_lf($A1605,$B$1)</f>
        <v>13.8955030441284</v>
      </c>
      <c r="L1605">
        <f>[1]!s_val_dividendyield2($A1605,$B$1)</f>
        <v>8.3494107401000994E-2</v>
      </c>
      <c r="M1605">
        <f>[1]!s_val_evtoebitda($A1605,$B$1)</f>
        <v>127.012913104239</v>
      </c>
      <c r="N1605">
        <f>[1]!s_risk_betar24($A1605,$B$1)</f>
        <v>2.3001000881195099</v>
      </c>
      <c r="O1605">
        <f>[1]!s_profitnotice_changeratio($A1605,$B$1)</f>
        <v>0</v>
      </c>
      <c r="P1605">
        <f>IFERROR([1]!i_pq_pctchange($A1605,TEXT(DATE(YEAR($B$1),1,1),"yyyy-mm-dd"),$B$1),"")</f>
        <v>101.188455008489</v>
      </c>
      <c r="Q1605">
        <f>[1]!s_west_netprofit($A1605,YEAR($B$1),$B$1,180)</f>
        <v>3341984444</v>
      </c>
      <c r="R1605">
        <f>[1]!s_west_eps($A1605,YEAR($B$1),$B$1,180)</f>
        <v>2.7344000339508101</v>
      </c>
      <c r="S1605">
        <f>[1]!s_west_instnum_np($A1605,YEAR($B$1),$B$1,180)</f>
        <v>18</v>
      </c>
      <c r="T1605">
        <f>[1]!s_west_stdnetprofit($A1605,YEAR($B$1),$B$1,180)</f>
        <v>259694971</v>
      </c>
      <c r="U1605">
        <f>[1]!s_west_mediannetprofit($A1605,YEAR($B$1),$B$1,180)</f>
        <v>3378000000</v>
      </c>
      <c r="V1605">
        <f>[1]!s_west_maxnetprofit($A1605,YEAR($B$1),$B$1,180)</f>
        <v>3777000000</v>
      </c>
      <c r="W1605">
        <f>[1]!s_west_minnetprofit($A1605,YEAR($B$1),$B$1,180)</f>
        <v>2884000000</v>
      </c>
      <c r="X1605">
        <f>[1]!s_west_netprofit($A1605,YEAR($B$1)+1,$B$1,180)</f>
        <v>4433105556</v>
      </c>
      <c r="Y1605">
        <f>[1]!s_west_eps($A1605,YEAR($B$1)+1,$B$1,180)</f>
        <v>3.6271998882293701</v>
      </c>
      <c r="Z1605">
        <f>[1]!s_west_instnum_np($A1605,YEAR($B$1)+1,$B$1,180)</f>
        <v>18</v>
      </c>
      <c r="AA1605">
        <f>[1]!s_west_stdnetprofit($A1605,YEAR($B$1)+1,$B$1,180)</f>
        <v>505765843</v>
      </c>
      <c r="AB1605">
        <f>[1]!s_west_mediannetprofit($A1605,YEAR($B$1)+1,$B$1,180)</f>
        <v>4480000000</v>
      </c>
      <c r="AC1605">
        <f>[1]!s_west_maxnetprofit($A1605,YEAR($B$1)+1,$B$1,180)</f>
        <v>5423000000</v>
      </c>
      <c r="AD1605">
        <f>[1]!s_west_minnetprofit($A1605,YEAR($B$1)+1,$B$1,180)</f>
        <v>3492000000</v>
      </c>
      <c r="AE1605">
        <f>[1]!s_west_avgroe($A1605,YEAR($B$1),$B$1,180)</f>
        <v>20.118799209594702</v>
      </c>
      <c r="AF1605">
        <f>IFERROR([1]!s_info_indexweight($A1605,$B$1,"000016.SH"),"")</f>
        <v>3.218</v>
      </c>
      <c r="AG1605">
        <f>IFERROR([1]!s_info_indexweight($A1605,$B$1,"000300.SH"),"")</f>
        <v>1.0058</v>
      </c>
      <c r="AH1605">
        <f>IFERROR([1]!s_info_indexweight($A1605,$B$1,"000905.SH"),"")</f>
        <v>0</v>
      </c>
      <c r="AI1605">
        <f>IFERROR([1]!s_info_indexweight($A1605,$B$1,"000852.SH"),"")</f>
        <v>0</v>
      </c>
    </row>
    <row r="1606" spans="1:35">
      <c r="A1606" t="s">
        <v>1638</v>
      </c>
      <c r="B1606">
        <f>[1]!s_dq_close($A1606,$B$1,3)</f>
        <v>4.96</v>
      </c>
      <c r="C1606">
        <f>[1]!s_dq_volume($A1606,$B$1)</f>
        <v>58998303</v>
      </c>
      <c r="D1606">
        <f>[1]!s_dq_amount($A1606,$B$1)</f>
        <v>291845399</v>
      </c>
      <c r="E1606">
        <f>[1]!s_dq_turn($A1606,$B$1)</f>
        <v>0.68435424911536002</v>
      </c>
      <c r="F1606">
        <f>[1]!S_VAL_MV($A1606,$B$1)</f>
        <v>52525502240</v>
      </c>
      <c r="G1606">
        <f>[1]!s_val_ev($A1606,$B$1)</f>
        <v>48635213284.351402</v>
      </c>
      <c r="H1606">
        <f>[1]!s_val_ev1($A1606,$B$1)</f>
        <v>57668389195.681396</v>
      </c>
      <c r="I1606">
        <f>IFERROR([1]!s_mq_amount($A1606,$B$1),"")</f>
        <v>607058597</v>
      </c>
      <c r="J1606">
        <f>[1]!s_val_pe_ttm($A1606,$B$1)</f>
        <v>14.4056301116943</v>
      </c>
      <c r="K1606">
        <f>[1]!s_val_pb_lf($A1606,$B$1)</f>
        <v>1.0969105958938601</v>
      </c>
      <c r="L1606">
        <f>[1]!s_val_dividendyield2($A1606,$B$1)</f>
        <v>3.42741935483871</v>
      </c>
      <c r="M1606">
        <f>[1]!s_val_evtoebitda($A1606,$B$1)</f>
        <v>6.5525558760960898</v>
      </c>
      <c r="N1606">
        <f>[1]!s_risk_betar24($A1606,$B$1)</f>
        <v>0.88550001382827803</v>
      </c>
      <c r="O1606">
        <f>[1]!s_profitnotice_changeratio($A1606,$B$1)</f>
        <v>0</v>
      </c>
      <c r="P1606">
        <f>IFERROR([1]!i_pq_pctchange($A1606,TEXT(DATE(YEAR($B$1),1,1),"yyyy-mm-dd"),$B$1),"")</f>
        <v>-9.3235831809871996</v>
      </c>
      <c r="Q1606">
        <f>[1]!s_west_netprofit($A1606,YEAR($B$1),$B$1,180)</f>
        <v>3920800000</v>
      </c>
      <c r="R1606">
        <f>[1]!s_west_eps($A1606,YEAR($B$1),$B$1,180)</f>
        <v>0.37020000815391502</v>
      </c>
      <c r="S1606">
        <f>[1]!s_west_instnum_np($A1606,YEAR($B$1),$B$1,180)</f>
        <v>5</v>
      </c>
      <c r="T1606">
        <f>[1]!s_west_stdnetprofit($A1606,YEAR($B$1),$B$1,180)</f>
        <v>157231358</v>
      </c>
      <c r="U1606">
        <f>[1]!s_west_mediannetprofit($A1606,YEAR($B$1),$B$1,180)</f>
        <v>3964000000</v>
      </c>
      <c r="V1606">
        <f>[1]!s_west_maxnetprofit($A1606,YEAR($B$1),$B$1,180)</f>
        <v>4066000000</v>
      </c>
      <c r="W1606">
        <f>[1]!s_west_minnetprofit($A1606,YEAR($B$1),$B$1,180)</f>
        <v>3659000000</v>
      </c>
      <c r="X1606">
        <f>[1]!s_west_netprofit($A1606,YEAR($B$1)+1,$B$1,180)</f>
        <v>4257800000</v>
      </c>
      <c r="Y1606">
        <f>[1]!s_west_eps($A1606,YEAR($B$1)+1,$B$1,180)</f>
        <v>0.40209999680519098</v>
      </c>
      <c r="Z1606">
        <f>[1]!s_west_instnum_np($A1606,YEAR($B$1)+1,$B$1,180)</f>
        <v>5</v>
      </c>
      <c r="AA1606">
        <f>[1]!s_west_stdnetprofit($A1606,YEAR($B$1)+1,$B$1,180)</f>
        <v>235231163</v>
      </c>
      <c r="AB1606">
        <f>[1]!s_west_mediannetprofit($A1606,YEAR($B$1)+1,$B$1,180)</f>
        <v>4338000000</v>
      </c>
      <c r="AC1606">
        <f>[1]!s_west_maxnetprofit($A1606,YEAR($B$1)+1,$B$1,180)</f>
        <v>4519000000</v>
      </c>
      <c r="AD1606">
        <f>[1]!s_west_minnetprofit($A1606,YEAR($B$1)+1,$B$1,180)</f>
        <v>3888000000</v>
      </c>
      <c r="AE1606">
        <f>[1]!s_west_avgroe($A1606,YEAR($B$1),$B$1,180)</f>
        <v>7.6220002174377397</v>
      </c>
      <c r="AF1606">
        <f>IFERROR([1]!s_info_indexweight($A1606,$B$1,"000016.SH"),"")</f>
        <v>0</v>
      </c>
      <c r="AG1606">
        <f>IFERROR([1]!s_info_indexweight($A1606,$B$1,"000300.SH"),"")</f>
        <v>4.7899999999999998E-2</v>
      </c>
      <c r="AH1606">
        <f>IFERROR([1]!s_info_indexweight($A1606,$B$1,"000905.SH"),"")</f>
        <v>0</v>
      </c>
      <c r="AI1606">
        <f>IFERROR([1]!s_info_indexweight($A1606,$B$1,"000852.SH"),"")</f>
        <v>0</v>
      </c>
    </row>
    <row r="1607" spans="1:35">
      <c r="A1607" t="s">
        <v>1639</v>
      </c>
      <c r="B1607">
        <f>[1]!s_dq_close($A1607,$B$1,3)</f>
        <v>282.8</v>
      </c>
      <c r="C1607">
        <f>[1]!s_dq_volume($A1607,$B$1)</f>
        <v>26923612</v>
      </c>
      <c r="D1607">
        <f>[1]!s_dq_amount($A1607,$B$1)</f>
        <v>7511327699</v>
      </c>
      <c r="E1607">
        <f>[1]!s_dq_turn($A1607,$B$1)</f>
        <v>2.8734672582401801</v>
      </c>
      <c r="F1607">
        <f>[1]!S_VAL_MV($A1607,$B$1)</f>
        <v>264975960723.60001</v>
      </c>
      <c r="G1607">
        <f>[1]!s_val_ev($A1607,$B$1)</f>
        <v>264975960723.60001</v>
      </c>
      <c r="H1607">
        <f>[1]!s_val_ev1($A1607,$B$1)</f>
        <v>265728213387.66</v>
      </c>
      <c r="I1607">
        <f>IFERROR([1]!s_mq_amount($A1607,$B$1),"")</f>
        <v>16613111230</v>
      </c>
      <c r="J1607">
        <f>[1]!s_val_pe_ttm($A1607,$B$1)</f>
        <v>97.100700378417997</v>
      </c>
      <c r="K1607">
        <f>[1]!s_val_pb_lf($A1607,$B$1)</f>
        <v>10.933879852294901</v>
      </c>
      <c r="L1607">
        <f>[1]!s_val_dividendyield2($A1607,$B$1)</f>
        <v>8.3061997491758605E-2</v>
      </c>
      <c r="M1607">
        <f>[1]!s_val_evtoebitda($A1607,$B$1)</f>
        <v>104.911173843049</v>
      </c>
      <c r="N1607">
        <f>[1]!s_risk_betar24($A1607,$B$1)</f>
        <v>1.23740005493164</v>
      </c>
      <c r="O1607">
        <f>[1]!s_profitnotice_changeratio($A1607,$B$1)</f>
        <v>0</v>
      </c>
      <c r="P1607">
        <f>IFERROR([1]!i_pq_pctchange($A1607,TEXT(DATE(YEAR($B$1),1,1),"yyyy-mm-dd"),$B$1),"")</f>
        <v>54.627911766011103</v>
      </c>
      <c r="Q1607">
        <f>[1]!s_west_netprofit($A1607,YEAR($B$1),$B$1,180)</f>
        <v>3223447197</v>
      </c>
      <c r="R1607">
        <f>[1]!s_west_eps($A1607,YEAR($B$1),$B$1,180)</f>
        <v>3.4402999877929701</v>
      </c>
      <c r="S1607">
        <f>[1]!s_west_instnum_np($A1607,YEAR($B$1),$B$1,180)</f>
        <v>27</v>
      </c>
      <c r="T1607">
        <f>[1]!s_west_stdnetprofit($A1607,YEAR($B$1),$B$1,180)</f>
        <v>456245156</v>
      </c>
      <c r="U1607">
        <f>[1]!s_west_mediannetprofit($A1607,YEAR($B$1),$B$1,180)</f>
        <v>3107000000</v>
      </c>
      <c r="V1607">
        <f>[1]!s_west_maxnetprofit($A1607,YEAR($B$1),$B$1,180)</f>
        <v>4433000000</v>
      </c>
      <c r="W1607">
        <f>[1]!s_west_minnetprofit($A1607,YEAR($B$1),$B$1,180)</f>
        <v>2457517815</v>
      </c>
      <c r="X1607">
        <f>[1]!s_west_netprofit($A1607,YEAR($B$1)+1,$B$1,180)</f>
        <v>4487006761</v>
      </c>
      <c r="Y1607">
        <f>[1]!s_west_eps($A1607,YEAR($B$1)+1,$B$1,180)</f>
        <v>4.7887997627258301</v>
      </c>
      <c r="Z1607">
        <f>[1]!s_west_instnum_np($A1607,YEAR($B$1)+1,$B$1,180)</f>
        <v>27</v>
      </c>
      <c r="AA1607">
        <f>[1]!s_west_stdnetprofit($A1607,YEAR($B$1)+1,$B$1,180)</f>
        <v>746586395</v>
      </c>
      <c r="AB1607">
        <f>[1]!s_west_mediannetprofit($A1607,YEAR($B$1)+1,$B$1,180)</f>
        <v>4296000000</v>
      </c>
      <c r="AC1607">
        <f>[1]!s_west_maxnetprofit($A1607,YEAR($B$1)+1,$B$1,180)</f>
        <v>6494868512</v>
      </c>
      <c r="AD1607">
        <f>[1]!s_west_minnetprofit($A1607,YEAR($B$1)+1,$B$1,180)</f>
        <v>3461000000</v>
      </c>
      <c r="AE1607">
        <f>[1]!s_west_avgroe($A1607,YEAR($B$1),$B$1,180)</f>
        <v>12.7565002441406</v>
      </c>
      <c r="AF1607">
        <f>IFERROR([1]!s_info_indexweight($A1607,$B$1,"000016.SH"),"")</f>
        <v>2.1589999999999998</v>
      </c>
      <c r="AG1607">
        <f>IFERROR([1]!s_info_indexweight($A1607,$B$1,"000300.SH"),"")</f>
        <v>0.67410000000000003</v>
      </c>
      <c r="AH1607">
        <f>IFERROR([1]!s_info_indexweight($A1607,$B$1,"000905.SH"),"")</f>
        <v>0</v>
      </c>
      <c r="AI1607">
        <f>IFERROR([1]!s_info_indexweight($A1607,$B$1,"000852.SH"),"")</f>
        <v>0</v>
      </c>
    </row>
    <row r="1608" spans="1:35">
      <c r="A1608" t="s">
        <v>1640</v>
      </c>
      <c r="B1608">
        <f>[1]!s_dq_close($A1608,$B$1,3)</f>
        <v>104.45</v>
      </c>
      <c r="C1608">
        <f>[1]!s_dq_volume($A1608,$B$1)</f>
        <v>3491057</v>
      </c>
      <c r="D1608">
        <f>[1]!s_dq_amount($A1608,$B$1)</f>
        <v>357087229</v>
      </c>
      <c r="E1608">
        <f>[1]!s_dq_turn($A1608,$B$1)</f>
        <v>2.83222216603663</v>
      </c>
      <c r="F1608">
        <f>[1]!S_VAL_MV($A1608,$B$1)</f>
        <v>12874728120.65</v>
      </c>
      <c r="G1608">
        <f>[1]!s_val_ev($A1608,$B$1)</f>
        <v>12874728120.65</v>
      </c>
      <c r="H1608">
        <f>[1]!s_val_ev1($A1608,$B$1)</f>
        <v>12886788119.559999</v>
      </c>
      <c r="I1608">
        <f>IFERROR([1]!s_mq_amount($A1608,$B$1),"")</f>
        <v>505948254</v>
      </c>
      <c r="J1608">
        <f>[1]!s_val_pe_ttm($A1608,$B$1)</f>
        <v>21.876052856445298</v>
      </c>
      <c r="K1608">
        <f>[1]!s_val_pb_lf($A1608,$B$1)</f>
        <v>3.0522606372833301</v>
      </c>
      <c r="L1608">
        <f>[1]!s_val_dividendyield2($A1608,$B$1)</f>
        <v>1.5505548865129899</v>
      </c>
      <c r="M1608">
        <f>[1]!s_val_evtoebitda($A1608,$B$1)</f>
        <v>16.063501226776001</v>
      </c>
      <c r="N1608">
        <f>[1]!s_risk_betar24($A1608,$B$1)</f>
        <v>1.5240999460220299</v>
      </c>
      <c r="O1608">
        <f>[1]!s_profitnotice_changeratio($A1608,$B$1)</f>
        <v>0</v>
      </c>
      <c r="P1608">
        <f>IFERROR([1]!i_pq_pctchange($A1608,TEXT(DATE(YEAR($B$1),1,1),"yyyy-mm-dd"),$B$1),"")</f>
        <v>13.953742090333799</v>
      </c>
      <c r="Q1608">
        <f>[1]!s_west_netprofit($A1608,YEAR($B$1),$B$1,180)</f>
        <v>683903846</v>
      </c>
      <c r="R1608">
        <f>[1]!s_west_eps($A1608,YEAR($B$1),$B$1,180)</f>
        <v>5.54839992523193</v>
      </c>
      <c r="S1608">
        <f>[1]!s_west_instnum_np($A1608,YEAR($B$1),$B$1,180)</f>
        <v>13</v>
      </c>
      <c r="T1608">
        <f>[1]!s_west_stdnetprofit($A1608,YEAR($B$1),$B$1,180)</f>
        <v>120125619</v>
      </c>
      <c r="U1608">
        <f>[1]!s_west_mediannetprofit($A1608,YEAR($B$1),$B$1,180)</f>
        <v>646000000</v>
      </c>
      <c r="V1608">
        <f>[1]!s_west_maxnetprofit($A1608,YEAR($B$1),$B$1,180)</f>
        <v>1074000000</v>
      </c>
      <c r="W1608">
        <f>[1]!s_west_minnetprofit($A1608,YEAR($B$1),$B$1,180)</f>
        <v>621000000</v>
      </c>
      <c r="X1608">
        <f>[1]!s_west_netprofit($A1608,YEAR($B$1)+1,$B$1,180)</f>
        <v>796243077</v>
      </c>
      <c r="Y1608">
        <f>[1]!s_west_eps($A1608,YEAR($B$1)+1,$B$1,180)</f>
        <v>6.45979976654053</v>
      </c>
      <c r="Z1608">
        <f>[1]!s_west_instnum_np($A1608,YEAR($B$1)+1,$B$1,180)</f>
        <v>13</v>
      </c>
      <c r="AA1608">
        <f>[1]!s_west_stdnetprofit($A1608,YEAR($B$1)+1,$B$1,180)</f>
        <v>167020687</v>
      </c>
      <c r="AB1608">
        <f>[1]!s_west_mediannetprofit($A1608,YEAR($B$1)+1,$B$1,180)</f>
        <v>753000000</v>
      </c>
      <c r="AC1608">
        <f>[1]!s_west_maxnetprofit($A1608,YEAR($B$1)+1,$B$1,180)</f>
        <v>1329000000</v>
      </c>
      <c r="AD1608">
        <f>[1]!s_west_minnetprofit($A1608,YEAR($B$1)+1,$B$1,180)</f>
        <v>707000000</v>
      </c>
      <c r="AE1608">
        <f>[1]!s_west_avgroe($A1608,YEAR($B$1),$B$1,180)</f>
        <v>14.462699890136699</v>
      </c>
      <c r="AF1608">
        <f>IFERROR([1]!s_info_indexweight($A1608,$B$1,"000016.SH"),"")</f>
        <v>0</v>
      </c>
      <c r="AG1608">
        <f>IFERROR([1]!s_info_indexweight($A1608,$B$1,"000300.SH"),"")</f>
        <v>0</v>
      </c>
      <c r="AH1608">
        <f>IFERROR([1]!s_info_indexweight($A1608,$B$1,"000905.SH"),"")</f>
        <v>0</v>
      </c>
      <c r="AI1608">
        <f>IFERROR([1]!s_info_indexweight($A1608,$B$1,"000852.SH"),"")</f>
        <v>8.1000000000000003E-2</v>
      </c>
    </row>
    <row r="1609" spans="1:35">
      <c r="A1609" t="s">
        <v>1641</v>
      </c>
      <c r="B1609">
        <f>[1]!s_dq_close($A1609,$B$1,3)</f>
        <v>306</v>
      </c>
      <c r="C1609">
        <f>[1]!s_dq_volume($A1609,$B$1)</f>
        <v>12864521</v>
      </c>
      <c r="D1609">
        <f>[1]!s_dq_amount($A1609,$B$1)</f>
        <v>3964868856</v>
      </c>
      <c r="E1609">
        <f>[1]!s_dq_turn($A1609,$B$1)</f>
        <v>7.01713425439491</v>
      </c>
      <c r="F1609">
        <f>[1]!S_VAL_MV($A1609,$B$1)</f>
        <v>56099018250</v>
      </c>
      <c r="G1609">
        <f>[1]!s_val_ev($A1609,$B$1)</f>
        <v>56099018250</v>
      </c>
      <c r="H1609">
        <f>[1]!s_val_ev1($A1609,$B$1)</f>
        <v>56099307717.410004</v>
      </c>
      <c r="I1609">
        <f>IFERROR([1]!s_mq_amount($A1609,$B$1),"")</f>
        <v>7423627643</v>
      </c>
      <c r="J1609">
        <f>[1]!s_val_pe_ttm($A1609,$B$1)</f>
        <v>410.22259521484398</v>
      </c>
      <c r="K1609">
        <f>[1]!s_val_pb_lf($A1609,$B$1)</f>
        <v>15.7191867828369</v>
      </c>
      <c r="L1609">
        <f>[1]!s_val_dividendyield2($A1609,$B$1)</f>
        <v>3.2658813062205402E-2</v>
      </c>
      <c r="M1609">
        <f>[1]!s_val_evtoebitda($A1609,$B$1)</f>
        <v>272.32383311869</v>
      </c>
      <c r="N1609">
        <f>[1]!s_risk_betar24($A1609,$B$1)</f>
        <v>2.4337999820709202</v>
      </c>
      <c r="O1609">
        <f>[1]!s_profitnotice_changeratio($A1609,$B$1)</f>
        <v>0</v>
      </c>
      <c r="P1609">
        <f>IFERROR([1]!i_pq_pctchange($A1609,TEXT(DATE(YEAR($B$1),1,1),"yyyy-mm-dd"),$B$1),"")</f>
        <v>59.292035398230098</v>
      </c>
      <c r="Q1609">
        <f>[1]!s_west_netprofit($A1609,YEAR($B$1),$B$1,180)</f>
        <v>190593846</v>
      </c>
      <c r="R1609">
        <f>[1]!s_west_eps($A1609,YEAR($B$1),$B$1,180)</f>
        <v>1.03960001468658</v>
      </c>
      <c r="S1609">
        <f>[1]!s_west_instnum_np($A1609,YEAR($B$1),$B$1,180)</f>
        <v>13</v>
      </c>
      <c r="T1609">
        <f>[1]!s_west_stdnetprofit($A1609,YEAR($B$1),$B$1,180)</f>
        <v>11170474</v>
      </c>
      <c r="U1609">
        <f>[1]!s_west_mediannetprofit($A1609,YEAR($B$1),$B$1,180)</f>
        <v>192000000</v>
      </c>
      <c r="V1609">
        <f>[1]!s_west_maxnetprofit($A1609,YEAR($B$1),$B$1,180)</f>
        <v>212000000</v>
      </c>
      <c r="W1609">
        <f>[1]!s_west_minnetprofit($A1609,YEAR($B$1),$B$1,180)</f>
        <v>171000000</v>
      </c>
      <c r="X1609">
        <f>[1]!s_west_netprofit($A1609,YEAR($B$1)+1,$B$1,180)</f>
        <v>273135385</v>
      </c>
      <c r="Y1609">
        <f>[1]!s_west_eps($A1609,YEAR($B$1)+1,$B$1,180)</f>
        <v>1.4898999929428101</v>
      </c>
      <c r="Z1609">
        <f>[1]!s_west_instnum_np($A1609,YEAR($B$1)+1,$B$1,180)</f>
        <v>13</v>
      </c>
      <c r="AA1609">
        <f>[1]!s_west_stdnetprofit($A1609,YEAR($B$1)+1,$B$1,180)</f>
        <v>26132807</v>
      </c>
      <c r="AB1609">
        <f>[1]!s_west_mediannetprofit($A1609,YEAR($B$1)+1,$B$1,180)</f>
        <v>263000000</v>
      </c>
      <c r="AC1609">
        <f>[1]!s_west_maxnetprofit($A1609,YEAR($B$1)+1,$B$1,180)</f>
        <v>322000000</v>
      </c>
      <c r="AD1609">
        <f>[1]!s_west_minnetprofit($A1609,YEAR($B$1)+1,$B$1,180)</f>
        <v>244000000</v>
      </c>
      <c r="AE1609">
        <f>[1]!s_west_avgroe($A1609,YEAR($B$1),$B$1,180)</f>
        <v>5.1308999061584499</v>
      </c>
      <c r="AF1609">
        <f>IFERROR([1]!s_info_indexweight($A1609,$B$1,"000016.SH"),"")</f>
        <v>0</v>
      </c>
      <c r="AG1609">
        <f>IFERROR([1]!s_info_indexweight($A1609,$B$1,"000300.SH"),"")</f>
        <v>0</v>
      </c>
      <c r="AH1609">
        <f>IFERROR([1]!s_info_indexweight($A1609,$B$1,"000905.SH"),"")</f>
        <v>0.373</v>
      </c>
      <c r="AI1609">
        <f>IFERROR([1]!s_info_indexweight($A1609,$B$1,"000852.SH"),"")</f>
        <v>0</v>
      </c>
    </row>
    <row r="1610" spans="1:35">
      <c r="A1610" t="s">
        <v>1642</v>
      </c>
      <c r="B1610">
        <f>[1]!s_dq_close($A1610,$B$1,3)</f>
        <v>162.72</v>
      </c>
      <c r="C1610">
        <f>[1]!s_dq_volume($A1610,$B$1)</f>
        <v>4696143</v>
      </c>
      <c r="D1610">
        <f>[1]!s_dq_amount($A1610,$B$1)</f>
        <v>761313430</v>
      </c>
      <c r="E1610">
        <f>[1]!s_dq_turn($A1610,$B$1)</f>
        <v>2.8049691693341501</v>
      </c>
      <c r="F1610">
        <f>[1]!S_VAL_MV($A1610,$B$1)</f>
        <v>27242951448.959999</v>
      </c>
      <c r="G1610">
        <f>[1]!s_val_ev($A1610,$B$1)</f>
        <v>27242951448.959999</v>
      </c>
      <c r="H1610">
        <f>[1]!s_val_ev1($A1610,$B$1)</f>
        <v>27278593377.290001</v>
      </c>
      <c r="I1610">
        <f>IFERROR([1]!s_mq_amount($A1610,$B$1),"")</f>
        <v>1792653388</v>
      </c>
      <c r="J1610">
        <f>[1]!s_val_pe_ttm($A1610,$B$1)</f>
        <v>50.470664978027301</v>
      </c>
      <c r="K1610">
        <f>[1]!s_val_pb_lf($A1610,$B$1)</f>
        <v>6.0148167610168501</v>
      </c>
      <c r="L1610">
        <f>[1]!s_val_dividendyield2($A1610,$B$1)</f>
        <v>0.24503012283769399</v>
      </c>
      <c r="M1610">
        <f>[1]!s_val_evtoebitda($A1610,$B$1)</f>
        <v>47.597691050161998</v>
      </c>
      <c r="N1610">
        <f>[1]!s_risk_betar24($A1610,$B$1)</f>
        <v>0.80629998445510898</v>
      </c>
      <c r="O1610">
        <f>[1]!s_profitnotice_changeratio($A1610,$B$1)</f>
        <v>0</v>
      </c>
      <c r="P1610">
        <f>IFERROR([1]!i_pq_pctchange($A1610,TEXT(DATE(YEAR($B$1),1,1),"yyyy-mm-dd"),$B$1),"")</f>
        <v>-4.2823529411764696</v>
      </c>
      <c r="Q1610">
        <f>[1]!s_west_netprofit($A1610,YEAR($B$1),$B$1,180)</f>
        <v>645633333</v>
      </c>
      <c r="R1610">
        <f>[1]!s_west_eps($A1610,YEAR($B$1),$B$1,180)</f>
        <v>3.8563001155853298</v>
      </c>
      <c r="S1610">
        <f>[1]!s_west_instnum_np($A1610,YEAR($B$1),$B$1,180)</f>
        <v>6</v>
      </c>
      <c r="T1610">
        <f>[1]!s_west_stdnetprofit($A1610,YEAR($B$1),$B$1,180)</f>
        <v>46660952</v>
      </c>
      <c r="U1610">
        <f>[1]!s_west_mediannetprofit($A1610,YEAR($B$1),$B$1,180)</f>
        <v>626260000</v>
      </c>
      <c r="V1610">
        <f>[1]!s_west_maxnetprofit($A1610,YEAR($B$1),$B$1,180)</f>
        <v>712000000</v>
      </c>
      <c r="W1610">
        <f>[1]!s_west_minnetprofit($A1610,YEAR($B$1),$B$1,180)</f>
        <v>599280000</v>
      </c>
      <c r="X1610">
        <f>[1]!s_west_netprofit($A1610,YEAR($B$1)+1,$B$1,180)</f>
        <v>863978333</v>
      </c>
      <c r="Y1610">
        <f>[1]!s_west_eps($A1610,YEAR($B$1)+1,$B$1,180)</f>
        <v>5.16050004959106</v>
      </c>
      <c r="Z1610">
        <f>[1]!s_west_instnum_np($A1610,YEAR($B$1)+1,$B$1,180)</f>
        <v>6</v>
      </c>
      <c r="AA1610">
        <f>[1]!s_west_stdnetprofit($A1610,YEAR($B$1)+1,$B$1,180)</f>
        <v>80163142</v>
      </c>
      <c r="AB1610">
        <f>[1]!s_west_mediannetprofit($A1610,YEAR($B$1)+1,$B$1,180)</f>
        <v>850500000</v>
      </c>
      <c r="AC1610">
        <f>[1]!s_west_maxnetprofit($A1610,YEAR($B$1)+1,$B$1,180)</f>
        <v>989000000</v>
      </c>
      <c r="AD1610">
        <f>[1]!s_west_minnetprofit($A1610,YEAR($B$1)+1,$B$1,180)</f>
        <v>776760000</v>
      </c>
      <c r="AE1610">
        <f>[1]!s_west_avgroe($A1610,YEAR($B$1),$B$1,180)</f>
        <v>13.068300247192401</v>
      </c>
      <c r="AF1610">
        <f>IFERROR([1]!s_info_indexweight($A1610,$B$1,"000016.SH"),"")</f>
        <v>0</v>
      </c>
      <c r="AG1610">
        <f>IFERROR([1]!s_info_indexweight($A1610,$B$1,"000300.SH"),"")</f>
        <v>0</v>
      </c>
      <c r="AH1610">
        <f>IFERROR([1]!s_info_indexweight($A1610,$B$1,"000905.SH"),"")</f>
        <v>0.159</v>
      </c>
      <c r="AI1610">
        <f>IFERROR([1]!s_info_indexweight($A1610,$B$1,"000852.SH"),"")</f>
        <v>0</v>
      </c>
    </row>
    <row r="1611" spans="1:35">
      <c r="A1611" t="s">
        <v>1643</v>
      </c>
      <c r="B1611">
        <f>[1]!s_dq_close($A1611,$B$1,3)</f>
        <v>274.18</v>
      </c>
      <c r="C1611">
        <f>[1]!s_dq_volume($A1611,$B$1)</f>
        <v>5754544</v>
      </c>
      <c r="D1611">
        <f>[1]!s_dq_amount($A1611,$B$1)</f>
        <v>1579654571</v>
      </c>
      <c r="E1611">
        <f>[1]!s_dq_turn($A1611,$B$1)</f>
        <v>3.2884161616238301</v>
      </c>
      <c r="F1611">
        <f>[1]!S_VAL_MV($A1611,$B$1)</f>
        <v>47979963495.279999</v>
      </c>
      <c r="G1611">
        <f>[1]!s_val_ev($A1611,$B$1)</f>
        <v>47979963495.279999</v>
      </c>
      <c r="H1611">
        <f>[1]!s_val_ev1($A1611,$B$1)</f>
        <v>48447619941.239998</v>
      </c>
      <c r="I1611">
        <f>IFERROR([1]!s_mq_amount($A1611,$B$1),"")</f>
        <v>3363017406</v>
      </c>
      <c r="J1611">
        <f>[1]!s_val_pe_ttm($A1611,$B$1)</f>
        <v>58.334976196289098</v>
      </c>
      <c r="K1611">
        <f>[1]!s_val_pb_lf($A1611,$B$1)</f>
        <v>10.4562835693359</v>
      </c>
      <c r="L1611">
        <f>[1]!s_val_dividendyield2($A1611,$B$1)</f>
        <v>0.12107285003606701</v>
      </c>
      <c r="M1611">
        <f>[1]!s_val_evtoebitda($A1611,$B$1)</f>
        <v>45.7800073934308</v>
      </c>
      <c r="N1611">
        <f>[1]!s_risk_betar24($A1611,$B$1)</f>
        <v>1.0151000022888199</v>
      </c>
      <c r="O1611">
        <f>[1]!s_profitnotice_changeratio($A1611,$B$1)</f>
        <v>0</v>
      </c>
      <c r="P1611">
        <f>IFERROR([1]!i_pq_pctchange($A1611,TEXT(DATE(YEAR($B$1),1,1),"yyyy-mm-dd"),$B$1),"")</f>
        <v>25.816813509544801</v>
      </c>
      <c r="Q1611">
        <f>[1]!s_west_netprofit($A1611,YEAR($B$1),$B$1,180)</f>
        <v>1076601323</v>
      </c>
      <c r="R1611">
        <f>[1]!s_west_eps($A1611,YEAR($B$1),$B$1,180)</f>
        <v>6.15220022201538</v>
      </c>
      <c r="S1611">
        <f>[1]!s_west_instnum_np($A1611,YEAR($B$1),$B$1,180)</f>
        <v>6</v>
      </c>
      <c r="T1611">
        <f>[1]!s_west_stdnetprofit($A1611,YEAR($B$1),$B$1,180)</f>
        <v>91827322</v>
      </c>
      <c r="U1611">
        <f>[1]!s_west_mediannetprofit($A1611,YEAR($B$1),$B$1,180)</f>
        <v>1047000000</v>
      </c>
      <c r="V1611">
        <f>[1]!s_west_maxnetprofit($A1611,YEAR($B$1),$B$1,180)</f>
        <v>1272209259</v>
      </c>
      <c r="W1611">
        <f>[1]!s_west_minnetprofit($A1611,YEAR($B$1),$B$1,180)</f>
        <v>1004000000</v>
      </c>
      <c r="X1611">
        <f>[1]!s_west_netprofit($A1611,YEAR($B$1)+1,$B$1,180)</f>
        <v>1441277356</v>
      </c>
      <c r="Y1611">
        <f>[1]!s_west_eps($A1611,YEAR($B$1)+1,$B$1,180)</f>
        <v>8.2361001968383807</v>
      </c>
      <c r="Z1611">
        <f>[1]!s_west_instnum_np($A1611,YEAR($B$1)+1,$B$1,180)</f>
        <v>6</v>
      </c>
      <c r="AA1611">
        <f>[1]!s_west_stdnetprofit($A1611,YEAR($B$1)+1,$B$1,180)</f>
        <v>178754160</v>
      </c>
      <c r="AB1611">
        <f>[1]!s_west_mediannetprofit($A1611,YEAR($B$1)+1,$B$1,180)</f>
        <v>1376000000</v>
      </c>
      <c r="AC1611">
        <f>[1]!s_west_maxnetprofit($A1611,YEAR($B$1)+1,$B$1,180)</f>
        <v>1826941494</v>
      </c>
      <c r="AD1611">
        <f>[1]!s_west_minnetprofit($A1611,YEAR($B$1)+1,$B$1,180)</f>
        <v>1274000000</v>
      </c>
      <c r="AE1611">
        <f>[1]!s_west_avgroe($A1611,YEAR($B$1),$B$1,180)</f>
        <v>23.966699600219702</v>
      </c>
      <c r="AF1611">
        <f>IFERROR([1]!s_info_indexweight($A1611,$B$1,"000016.SH"),"")</f>
        <v>0</v>
      </c>
      <c r="AG1611">
        <f>IFERROR([1]!s_info_indexweight($A1611,$B$1,"000300.SH"),"")</f>
        <v>0</v>
      </c>
      <c r="AH1611">
        <f>IFERROR([1]!s_info_indexweight($A1611,$B$1,"000905.SH"),"")</f>
        <v>0.318</v>
      </c>
      <c r="AI1611">
        <f>IFERROR([1]!s_info_indexweight($A1611,$B$1,"000852.SH"),"")</f>
        <v>0</v>
      </c>
    </row>
    <row r="1612" spans="1:35">
      <c r="A1612" t="s">
        <v>1644</v>
      </c>
      <c r="B1612">
        <f>[1]!s_dq_close($A1612,$B$1,3)</f>
        <v>548.99</v>
      </c>
      <c r="C1612">
        <f>[1]!s_dq_volume($A1612,$B$1)</f>
        <v>2199848</v>
      </c>
      <c r="D1612">
        <f>[1]!s_dq_amount($A1612,$B$1)</f>
        <v>1192890226</v>
      </c>
      <c r="E1612">
        <f>[1]!s_dq_turn($A1612,$B$1)</f>
        <v>2.7370018576817499</v>
      </c>
      <c r="F1612">
        <f>[1]!S_VAL_MV($A1612,$B$1)</f>
        <v>56469660938.989998</v>
      </c>
      <c r="G1612">
        <f>[1]!s_val_ev($A1612,$B$1)</f>
        <v>56469660938.989998</v>
      </c>
      <c r="H1612">
        <f>[1]!s_val_ev1($A1612,$B$1)</f>
        <v>56477060651.470001</v>
      </c>
      <c r="I1612">
        <f>IFERROR([1]!s_mq_amount($A1612,$B$1),"")</f>
        <v>2626701275</v>
      </c>
      <c r="J1612">
        <f>[1]!s_val_pe_ttm($A1612,$B$1)</f>
        <v>8448.001953125</v>
      </c>
      <c r="K1612">
        <f>[1]!s_val_pb_lf($A1612,$B$1)</f>
        <v>17.512834548950199</v>
      </c>
      <c r="L1612">
        <f>[1]!s_val_dividendyield2($A1612,$B$1)</f>
        <v>2.91444288602707E-3</v>
      </c>
      <c r="M1612">
        <f>[1]!s_val_evtoebitda($A1612,$B$1)</f>
        <v>1448.0213344224601</v>
      </c>
      <c r="N1612">
        <f>[1]!s_risk_betar24($A1612,$B$1)</f>
        <v>2.0927999019622798</v>
      </c>
      <c r="O1612">
        <f>[1]!s_profitnotice_changeratio($A1612,$B$1)</f>
        <v>0</v>
      </c>
      <c r="P1612">
        <f>IFERROR([1]!i_pq_pctchange($A1612,TEXT(DATE(YEAR($B$1),1,1),"yyyy-mm-dd"),$B$1),"")</f>
        <v>8.97547732853889</v>
      </c>
      <c r="Q1612">
        <f>[1]!s_west_netprofit($A1612,YEAR($B$1),$B$1,180)</f>
        <v>21238000</v>
      </c>
      <c r="R1612">
        <f>[1]!s_west_eps($A1612,YEAR($B$1),$B$1,180)</f>
        <v>0.20630000531673401</v>
      </c>
      <c r="S1612">
        <f>[1]!s_west_instnum_np($A1612,YEAR($B$1),$B$1,180)</f>
        <v>5</v>
      </c>
      <c r="T1612">
        <f>[1]!s_west_stdnetprofit($A1612,YEAR($B$1),$B$1,180)</f>
        <v>12897024</v>
      </c>
      <c r="U1612">
        <f>[1]!s_west_mediannetprofit($A1612,YEAR($B$1),$B$1,180)</f>
        <v>19000000</v>
      </c>
      <c r="V1612">
        <f>[1]!s_west_maxnetprofit($A1612,YEAR($B$1),$B$1,180)</f>
        <v>39000000</v>
      </c>
      <c r="W1612">
        <f>[1]!s_west_minnetprofit($A1612,YEAR($B$1),$B$1,180)</f>
        <v>7000000</v>
      </c>
      <c r="X1612">
        <f>[1]!s_west_netprofit($A1612,YEAR($B$1)+1,$B$1,180)</f>
        <v>46752000</v>
      </c>
      <c r="Y1612">
        <f>[1]!s_west_eps($A1612,YEAR($B$1)+1,$B$1,180)</f>
        <v>0.45399999618530301</v>
      </c>
      <c r="Z1612">
        <f>[1]!s_west_instnum_np($A1612,YEAR($B$1)+1,$B$1,180)</f>
        <v>5</v>
      </c>
      <c r="AA1612">
        <f>[1]!s_west_stdnetprofit($A1612,YEAR($B$1)+1,$B$1,180)</f>
        <v>23867290</v>
      </c>
      <c r="AB1612">
        <f>[1]!s_west_mediannetprofit($A1612,YEAR($B$1)+1,$B$1,180)</f>
        <v>46000000</v>
      </c>
      <c r="AC1612">
        <f>[1]!s_west_maxnetprofit($A1612,YEAR($B$1)+1,$B$1,180)</f>
        <v>84000000</v>
      </c>
      <c r="AD1612">
        <f>[1]!s_west_minnetprofit($A1612,YEAR($B$1)+1,$B$1,180)</f>
        <v>18000000</v>
      </c>
      <c r="AE1612">
        <f>[1]!s_west_avgroe($A1612,YEAR($B$1),$B$1,180)</f>
        <v>0.674000024795532</v>
      </c>
      <c r="AF1612">
        <f>IFERROR([1]!s_info_indexweight($A1612,$B$1,"000016.SH"),"")</f>
        <v>0</v>
      </c>
      <c r="AG1612">
        <f>IFERROR([1]!s_info_indexweight($A1612,$B$1,"000300.SH"),"")</f>
        <v>0</v>
      </c>
      <c r="AH1612">
        <f>IFERROR([1]!s_info_indexweight($A1612,$B$1,"000905.SH"),"")</f>
        <v>0.32800000000000001</v>
      </c>
      <c r="AI1612">
        <f>IFERROR([1]!s_info_indexweight($A1612,$B$1,"000852.SH"),"")</f>
        <v>0</v>
      </c>
    </row>
    <row r="1613" spans="1:35">
      <c r="A1613" t="s">
        <v>1645</v>
      </c>
      <c r="B1613">
        <f>[1]!s_dq_close($A1613,$B$1,3)</f>
        <v>79.81</v>
      </c>
      <c r="C1613">
        <f>[1]!s_dq_volume($A1613,$B$1)</f>
        <v>1706225</v>
      </c>
      <c r="D1613">
        <f>[1]!s_dq_amount($A1613,$B$1)</f>
        <v>135787487</v>
      </c>
      <c r="E1613">
        <f>[1]!s_dq_turn($A1613,$B$1)</f>
        <v>0.90830365508023803</v>
      </c>
      <c r="F1613">
        <f>[1]!S_VAL_MV($A1613,$B$1)</f>
        <v>14992102749.82</v>
      </c>
      <c r="G1613">
        <f>[1]!s_val_ev($A1613,$B$1)</f>
        <v>14992102749.82</v>
      </c>
      <c r="H1613">
        <f>[1]!s_val_ev1($A1613,$B$1)</f>
        <v>15040343346.1</v>
      </c>
      <c r="I1613">
        <f>IFERROR([1]!s_mq_amount($A1613,$B$1),"")</f>
        <v>313061598</v>
      </c>
      <c r="J1613">
        <f>[1]!s_val_pe_ttm($A1613,$B$1)</f>
        <v>26.971338272094702</v>
      </c>
      <c r="K1613">
        <f>[1]!s_val_pb_lf($A1613,$B$1)</f>
        <v>3.5341267585754399</v>
      </c>
      <c r="L1613">
        <f>[1]!s_val_dividendyield2($A1613,$B$1)</f>
        <v>1.86992463417692</v>
      </c>
      <c r="M1613">
        <f>[1]!s_val_evtoebitda($A1613,$B$1)</f>
        <v>18.316723998297299</v>
      </c>
      <c r="N1613">
        <f>[1]!s_risk_betar24($A1613,$B$1)</f>
        <v>1.56319999694824</v>
      </c>
      <c r="O1613">
        <f>[1]!s_profitnotice_changeratio($A1613,$B$1)</f>
        <v>0</v>
      </c>
      <c r="P1613">
        <f>IFERROR([1]!i_pq_pctchange($A1613,TEXT(DATE(YEAR($B$1),1,1),"yyyy-mm-dd"),$B$1),"")</f>
        <v>-2.14565963707699</v>
      </c>
      <c r="Q1613">
        <f>[1]!s_west_netprofit($A1613,YEAR($B$1),$B$1,180)</f>
        <v>646831429</v>
      </c>
      <c r="R1613">
        <f>[1]!s_west_eps($A1613,YEAR($B$1),$B$1,180)</f>
        <v>3.4419999122619598</v>
      </c>
      <c r="S1613">
        <f>[1]!s_west_instnum_np($A1613,YEAR($B$1),$B$1,180)</f>
        <v>14</v>
      </c>
      <c r="T1613">
        <f>[1]!s_west_stdnetprofit($A1613,YEAR($B$1),$B$1,180)</f>
        <v>31898534</v>
      </c>
      <c r="U1613">
        <f>[1]!s_west_mediannetprofit($A1613,YEAR($B$1),$B$1,180)</f>
        <v>650500000</v>
      </c>
      <c r="V1613">
        <f>[1]!s_west_maxnetprofit($A1613,YEAR($B$1),$B$1,180)</f>
        <v>702000000</v>
      </c>
      <c r="W1613">
        <f>[1]!s_west_minnetprofit($A1613,YEAR($B$1),$B$1,180)</f>
        <v>588000000</v>
      </c>
      <c r="X1613">
        <f>[1]!s_west_netprofit($A1613,YEAR($B$1)+1,$B$1,180)</f>
        <v>772544286</v>
      </c>
      <c r="Y1613">
        <f>[1]!s_west_eps($A1613,YEAR($B$1)+1,$B$1,180)</f>
        <v>4.11089992523193</v>
      </c>
      <c r="Z1613">
        <f>[1]!s_west_instnum_np($A1613,YEAR($B$1)+1,$B$1,180)</f>
        <v>14</v>
      </c>
      <c r="AA1613">
        <f>[1]!s_west_stdnetprofit($A1613,YEAR($B$1)+1,$B$1,180)</f>
        <v>48373781</v>
      </c>
      <c r="AB1613">
        <f>[1]!s_west_mediannetprofit($A1613,YEAR($B$1)+1,$B$1,180)</f>
        <v>773520000</v>
      </c>
      <c r="AC1613">
        <f>[1]!s_west_maxnetprofit($A1613,YEAR($B$1)+1,$B$1,180)</f>
        <v>863000000</v>
      </c>
      <c r="AD1613">
        <f>[1]!s_west_minnetprofit($A1613,YEAR($B$1)+1,$B$1,180)</f>
        <v>665110000</v>
      </c>
      <c r="AE1613">
        <f>[1]!s_west_avgroe($A1613,YEAR($B$1),$B$1,180)</f>
        <v>14.3222999572754</v>
      </c>
      <c r="AF1613">
        <f>IFERROR([1]!s_info_indexweight($A1613,$B$1,"000016.SH"),"")</f>
        <v>0</v>
      </c>
      <c r="AG1613">
        <f>IFERROR([1]!s_info_indexweight($A1613,$B$1,"000300.SH"),"")</f>
        <v>0</v>
      </c>
      <c r="AH1613">
        <f>IFERROR([1]!s_info_indexweight($A1613,$B$1,"000905.SH"),"")</f>
        <v>0</v>
      </c>
      <c r="AI1613">
        <f>IFERROR([1]!s_info_indexweight($A1613,$B$1,"000852.SH"),"")</f>
        <v>9.9000000000000005E-2</v>
      </c>
    </row>
    <row r="1614" spans="1:35">
      <c r="A1614" t="s">
        <v>1646</v>
      </c>
      <c r="B1614">
        <f>[1]!s_dq_close($A1614,$B$1,3)</f>
        <v>95.64</v>
      </c>
      <c r="C1614">
        <f>[1]!s_dq_volume($A1614,$B$1)</f>
        <v>1057037</v>
      </c>
      <c r="D1614">
        <f>[1]!s_dq_amount($A1614,$B$1)</f>
        <v>100877382</v>
      </c>
      <c r="E1614">
        <f>[1]!s_dq_turn($A1614,$B$1)</f>
        <v>0.85194390149809895</v>
      </c>
      <c r="F1614">
        <f>[1]!S_VAL_MV($A1614,$B$1)</f>
        <v>11866393843.799999</v>
      </c>
      <c r="G1614">
        <f>[1]!s_val_ev($A1614,$B$1)</f>
        <v>11866393843.799999</v>
      </c>
      <c r="H1614">
        <f>[1]!s_val_ev1($A1614,$B$1)</f>
        <v>13128647277.48</v>
      </c>
      <c r="I1614">
        <f>IFERROR([1]!s_mq_amount($A1614,$B$1),"")</f>
        <v>216868071</v>
      </c>
      <c r="J1614">
        <f>[1]!s_val_pe_ttm($A1614,$B$1)</f>
        <v>-55.722267150878899</v>
      </c>
      <c r="K1614">
        <f>[1]!s_val_pb_lf($A1614,$B$1)</f>
        <v>2.0919282436370801</v>
      </c>
      <c r="L1614">
        <f>[1]!s_val_dividendyield2($A1614,$B$1)</f>
        <v>3.31964853674411</v>
      </c>
      <c r="M1614">
        <f>[1]!s_val_evtoebitda($A1614,$B$1)</f>
        <v>-46.308698360569799</v>
      </c>
      <c r="N1614">
        <f>[1]!s_risk_betar24($A1614,$B$1)</f>
        <v>1.15139997005463</v>
      </c>
      <c r="O1614">
        <f>[1]!s_profitnotice_changeratio($A1614,$B$1)</f>
        <v>0</v>
      </c>
      <c r="P1614">
        <f>IFERROR([1]!i_pq_pctchange($A1614,TEXT(DATE(YEAR($B$1),1,1),"yyyy-mm-dd"),$B$1),"")</f>
        <v>-5.1096338922512103</v>
      </c>
      <c r="Q1614">
        <f>[1]!s_west_netprofit($A1614,YEAR($B$1),$B$1,180)</f>
        <v>169688000</v>
      </c>
      <c r="R1614">
        <f>[1]!s_west_eps($A1614,YEAR($B$1),$B$1,180)</f>
        <v>1.3675999641418499</v>
      </c>
      <c r="S1614">
        <f>[1]!s_west_instnum_np($A1614,YEAR($B$1),$B$1,180)</f>
        <v>5</v>
      </c>
      <c r="T1614">
        <f>[1]!s_west_stdnetprofit($A1614,YEAR($B$1),$B$1,180)</f>
        <v>29821246</v>
      </c>
      <c r="U1614">
        <f>[1]!s_west_mediannetprofit($A1614,YEAR($B$1),$B$1,180)</f>
        <v>189000000</v>
      </c>
      <c r="V1614">
        <f>[1]!s_west_maxnetprofit($A1614,YEAR($B$1),$B$1,180)</f>
        <v>192000000</v>
      </c>
      <c r="W1614">
        <f>[1]!s_west_minnetprofit($A1614,YEAR($B$1),$B$1,180)</f>
        <v>127000000</v>
      </c>
      <c r="X1614">
        <f>[1]!s_west_netprofit($A1614,YEAR($B$1)+1,$B$1,180)</f>
        <v>337660000</v>
      </c>
      <c r="Y1614">
        <f>[1]!s_west_eps($A1614,YEAR($B$1)+1,$B$1,180)</f>
        <v>2.7214999198913601</v>
      </c>
      <c r="Z1614">
        <f>[1]!s_west_instnum_np($A1614,YEAR($B$1)+1,$B$1,180)</f>
        <v>5</v>
      </c>
      <c r="AA1614">
        <f>[1]!s_west_stdnetprofit($A1614,YEAR($B$1)+1,$B$1,180)</f>
        <v>55759555</v>
      </c>
      <c r="AB1614">
        <f>[1]!s_west_mediannetprofit($A1614,YEAR($B$1)+1,$B$1,180)</f>
        <v>344000000</v>
      </c>
      <c r="AC1614">
        <f>[1]!s_west_maxnetprofit($A1614,YEAR($B$1)+1,$B$1,180)</f>
        <v>401000000</v>
      </c>
      <c r="AD1614">
        <f>[1]!s_west_minnetprofit($A1614,YEAR($B$1)+1,$B$1,180)</f>
        <v>257000000</v>
      </c>
      <c r="AE1614">
        <f>[1]!s_west_avgroe($A1614,YEAR($B$1),$B$1,180)</f>
        <v>2.8239998817443799</v>
      </c>
      <c r="AF1614">
        <f>IFERROR([1]!s_info_indexweight($A1614,$B$1,"000016.SH"),"")</f>
        <v>0</v>
      </c>
      <c r="AG1614">
        <f>IFERROR([1]!s_info_indexweight($A1614,$B$1,"000300.SH"),"")</f>
        <v>0</v>
      </c>
      <c r="AH1614">
        <f>IFERROR([1]!s_info_indexweight($A1614,$B$1,"000905.SH"),"")</f>
        <v>0</v>
      </c>
      <c r="AI1614">
        <f>IFERROR([1]!s_info_indexweight($A1614,$B$1,"000852.SH"),"")</f>
        <v>5.0999999999999997E-2</v>
      </c>
    </row>
    <row r="1615" spans="1:35">
      <c r="A1615" t="s">
        <v>1647</v>
      </c>
      <c r="B1615">
        <f>[1]!s_dq_close($A1615,$B$1,3)</f>
        <v>62.26</v>
      </c>
      <c r="C1615">
        <f>[1]!s_dq_volume($A1615,$B$1)</f>
        <v>11352400</v>
      </c>
      <c r="D1615">
        <f>[1]!s_dq_amount($A1615,$B$1)</f>
        <v>699904237</v>
      </c>
      <c r="E1615">
        <f>[1]!s_dq_turn($A1615,$B$1)</f>
        <v>0.98614944487462697</v>
      </c>
      <c r="F1615">
        <f>[1]!S_VAL_MV($A1615,$B$1)</f>
        <v>71672749771.699997</v>
      </c>
      <c r="G1615">
        <f>[1]!s_val_ev($A1615,$B$1)</f>
        <v>71672749771.699997</v>
      </c>
      <c r="H1615">
        <f>[1]!s_val_ev1($A1615,$B$1)</f>
        <v>75532921860.130005</v>
      </c>
      <c r="I1615">
        <f>IFERROR([1]!s_mq_amount($A1615,$B$1),"")</f>
        <v>1806892944</v>
      </c>
      <c r="J1615">
        <f>[1]!s_val_pe_ttm($A1615,$B$1)</f>
        <v>25.6807975769043</v>
      </c>
      <c r="K1615">
        <f>[1]!s_val_pb_lf($A1615,$B$1)</f>
        <v>3.5470952987670898</v>
      </c>
      <c r="L1615">
        <f>[1]!s_val_dividendyield2($A1615,$B$1)</f>
        <v>2.71839235512254</v>
      </c>
      <c r="M1615">
        <f>[1]!s_val_evtoebitda($A1615,$B$1)</f>
        <v>18.555562308501202</v>
      </c>
      <c r="N1615">
        <f>[1]!s_risk_betar24($A1615,$B$1)</f>
        <v>1.7311999797821001</v>
      </c>
      <c r="O1615">
        <f>[1]!s_profitnotice_changeratio($A1615,$B$1)</f>
        <v>0</v>
      </c>
      <c r="P1615">
        <f>IFERROR([1]!i_pq_pctchange($A1615,TEXT(DATE(YEAR($B$1),1,1),"yyyy-mm-dd"),$B$1),"")</f>
        <v>-4.5296651725613701</v>
      </c>
      <c r="Q1615">
        <f>[1]!s_west_netprofit($A1615,YEAR($B$1),$B$1,180)</f>
        <v>3489600170</v>
      </c>
      <c r="R1615">
        <f>[1]!s_west_eps($A1615,YEAR($B$1),$B$1,180)</f>
        <v>3.03130006790161</v>
      </c>
      <c r="S1615">
        <f>[1]!s_west_instnum_np($A1615,YEAR($B$1),$B$1,180)</f>
        <v>11</v>
      </c>
      <c r="T1615">
        <f>[1]!s_west_stdnetprofit($A1615,YEAR($B$1),$B$1,180)</f>
        <v>1189956263</v>
      </c>
      <c r="U1615">
        <f>[1]!s_west_mediannetprofit($A1615,YEAR($B$1),$B$1,180)</f>
        <v>3416500000</v>
      </c>
      <c r="V1615">
        <f>[1]!s_west_maxnetprofit($A1615,YEAR($B$1),$B$1,180)</f>
        <v>6999202034</v>
      </c>
      <c r="W1615">
        <f>[1]!s_west_minnetprofit($A1615,YEAR($B$1),$B$1,180)</f>
        <v>2117000000</v>
      </c>
      <c r="X1615">
        <f>[1]!s_west_netprofit($A1615,YEAR($B$1)+1,$B$1,180)</f>
        <v>4977083545</v>
      </c>
      <c r="Y1615">
        <f>[1]!s_west_eps($A1615,YEAR($B$1)+1,$B$1,180)</f>
        <v>4.3234000205993697</v>
      </c>
      <c r="Z1615">
        <f>[1]!s_west_instnum_np($A1615,YEAR($B$1)+1,$B$1,180)</f>
        <v>11</v>
      </c>
      <c r="AA1615">
        <f>[1]!s_west_stdnetprofit($A1615,YEAR($B$1)+1,$B$1,180)</f>
        <v>1268849160</v>
      </c>
      <c r="AB1615">
        <f>[1]!s_west_mediannetprofit($A1615,YEAR($B$1)+1,$B$1,180)</f>
        <v>4686000000</v>
      </c>
      <c r="AC1615">
        <f>[1]!s_west_maxnetprofit($A1615,YEAR($B$1)+1,$B$1,180)</f>
        <v>8749002542</v>
      </c>
      <c r="AD1615">
        <f>[1]!s_west_minnetprofit($A1615,YEAR($B$1)+1,$B$1,180)</f>
        <v>3865000000</v>
      </c>
      <c r="AE1615">
        <f>[1]!s_west_avgroe($A1615,YEAR($B$1),$B$1,180)</f>
        <v>14.0721998214722</v>
      </c>
      <c r="AF1615">
        <f>IFERROR([1]!s_info_indexweight($A1615,$B$1,"000016.SH"),"")</f>
        <v>0</v>
      </c>
      <c r="AG1615">
        <f>IFERROR([1]!s_info_indexweight($A1615,$B$1,"000300.SH"),"")</f>
        <v>0.13489999999999999</v>
      </c>
      <c r="AH1615">
        <f>IFERROR([1]!s_info_indexweight($A1615,$B$1,"000905.SH"),"")</f>
        <v>0</v>
      </c>
      <c r="AI1615">
        <f>IFERROR([1]!s_info_indexweight($A1615,$B$1,"000852.SH"),"")</f>
        <v>0</v>
      </c>
    </row>
    <row r="1616" spans="1:35">
      <c r="A1616" t="s">
        <v>1648</v>
      </c>
      <c r="B1616">
        <f>[1]!s_dq_close($A1616,$B$1,3)</f>
        <v>242.79</v>
      </c>
      <c r="C1616">
        <f>[1]!s_dq_volume($A1616,$B$1)</f>
        <v>6533571</v>
      </c>
      <c r="D1616">
        <f>[1]!s_dq_amount($A1616,$B$1)</f>
        <v>1576930726</v>
      </c>
      <c r="E1616">
        <f>[1]!s_dq_turn($A1616,$B$1)</f>
        <v>3.24041988838654</v>
      </c>
      <c r="F1616">
        <f>[1]!S_VAL_MV($A1616,$B$1)</f>
        <v>48953091195.839996</v>
      </c>
      <c r="G1616">
        <f>[1]!s_val_ev($A1616,$B$1)</f>
        <v>48953091195.839996</v>
      </c>
      <c r="H1616">
        <f>[1]!s_val_ev1($A1616,$B$1)</f>
        <v>50571035548.040001</v>
      </c>
      <c r="I1616">
        <f>IFERROR([1]!s_mq_amount($A1616,$B$1),"")</f>
        <v>3431780347</v>
      </c>
      <c r="J1616">
        <f>[1]!s_val_pe_ttm($A1616,$B$1)</f>
        <v>693.83837890625</v>
      </c>
      <c r="K1616">
        <f>[1]!s_val_pb_lf($A1616,$B$1)</f>
        <v>17.477500915527301</v>
      </c>
      <c r="L1616">
        <f>[1]!s_val_dividendyield2($A1616,$B$1)</f>
        <v>4.5205064173517502E-2</v>
      </c>
      <c r="M1616">
        <f>[1]!s_val_evtoebitda($A1616,$B$1)</f>
        <v>280.34927906484899</v>
      </c>
      <c r="N1616">
        <f>[1]!s_risk_betar24($A1616,$B$1)</f>
        <v>2.2618999481201199</v>
      </c>
      <c r="O1616">
        <f>[1]!s_profitnotice_changeratio($A1616,$B$1)</f>
        <v>0</v>
      </c>
      <c r="P1616">
        <f>IFERROR([1]!i_pq_pctchange($A1616,TEXT(DATE(YEAR($B$1),1,1),"yyyy-mm-dd"),$B$1),"")</f>
        <v>63.483940475388899</v>
      </c>
      <c r="Q1616">
        <f>[1]!s_west_netprofit($A1616,YEAR($B$1),$B$1,180)</f>
        <v>230826154</v>
      </c>
      <c r="R1616">
        <f>[1]!s_west_eps($A1616,YEAR($B$1),$B$1,180)</f>
        <v>1.14339995384216</v>
      </c>
      <c r="S1616">
        <f>[1]!s_west_instnum_np($A1616,YEAR($B$1),$B$1,180)</f>
        <v>13</v>
      </c>
      <c r="T1616">
        <f>[1]!s_west_stdnetprofit($A1616,YEAR($B$1),$B$1,180)</f>
        <v>40097501</v>
      </c>
      <c r="U1616">
        <f>[1]!s_west_mediannetprofit($A1616,YEAR($B$1),$B$1,180)</f>
        <v>221000000</v>
      </c>
      <c r="V1616">
        <f>[1]!s_west_maxnetprofit($A1616,YEAR($B$1),$B$1,180)</f>
        <v>346000000</v>
      </c>
      <c r="W1616">
        <f>[1]!s_west_minnetprofit($A1616,YEAR($B$1),$B$1,180)</f>
        <v>188000000</v>
      </c>
      <c r="X1616">
        <f>[1]!s_west_netprofit($A1616,YEAR($B$1)+1,$B$1,180)</f>
        <v>448976154</v>
      </c>
      <c r="Y1616">
        <f>[1]!s_west_eps($A1616,YEAR($B$1)+1,$B$1,180)</f>
        <v>2.2239000797271702</v>
      </c>
      <c r="Z1616">
        <f>[1]!s_west_instnum_np($A1616,YEAR($B$1)+1,$B$1,180)</f>
        <v>13</v>
      </c>
      <c r="AA1616">
        <f>[1]!s_west_stdnetprofit($A1616,YEAR($B$1)+1,$B$1,180)</f>
        <v>66549774</v>
      </c>
      <c r="AB1616">
        <f>[1]!s_west_mediannetprofit($A1616,YEAR($B$1)+1,$B$1,180)</f>
        <v>448000000</v>
      </c>
      <c r="AC1616">
        <f>[1]!s_west_maxnetprofit($A1616,YEAR($B$1)+1,$B$1,180)</f>
        <v>578000000</v>
      </c>
      <c r="AD1616">
        <f>[1]!s_west_minnetprofit($A1616,YEAR($B$1)+1,$B$1,180)</f>
        <v>317000000</v>
      </c>
      <c r="AE1616">
        <f>[1]!s_west_avgroe($A1616,YEAR($B$1),$B$1,180)</f>
        <v>7.6992001533508301</v>
      </c>
      <c r="AF1616">
        <f>IFERROR([1]!s_info_indexweight($A1616,$B$1,"000016.SH"),"")</f>
        <v>0</v>
      </c>
      <c r="AG1616">
        <f>IFERROR([1]!s_info_indexweight($A1616,$B$1,"000300.SH"),"")</f>
        <v>0</v>
      </c>
      <c r="AH1616">
        <f>IFERROR([1]!s_info_indexweight($A1616,$B$1,"000905.SH"),"")</f>
        <v>0.375</v>
      </c>
      <c r="AI1616">
        <f>IFERROR([1]!s_info_indexweight($A1616,$B$1,"000852.SH"),"")</f>
        <v>0</v>
      </c>
    </row>
    <row r="1617" spans="1:35">
      <c r="A1617" t="s">
        <v>1649</v>
      </c>
      <c r="B1617">
        <f>[1]!s_dq_close($A1617,$B$1,3)</f>
        <v>283.49</v>
      </c>
      <c r="C1617">
        <f>[1]!s_dq_volume($A1617,$B$1)</f>
        <v>28259660</v>
      </c>
      <c r="D1617">
        <f>[1]!s_dq_amount($A1617,$B$1)</f>
        <v>7964212796</v>
      </c>
      <c r="E1617">
        <f>[1]!s_dq_turn($A1617,$B$1)</f>
        <v>1.21581538027636</v>
      </c>
      <c r="F1617">
        <f>[1]!S_VAL_MV($A1617,$B$1)</f>
        <v>658926605417.58997</v>
      </c>
      <c r="G1617">
        <f>[1]!s_val_ev($A1617,$B$1)</f>
        <v>658926605417.58997</v>
      </c>
      <c r="H1617">
        <f>[1]!s_val_ev1($A1617,$B$1)</f>
        <v>662693839601.44995</v>
      </c>
      <c r="I1617">
        <f>IFERROR([1]!s_mq_amount($A1617,$B$1),"")</f>
        <v>19494841978</v>
      </c>
      <c r="J1617">
        <f>[1]!s_val_pe_ttm($A1617,$B$1)</f>
        <v>241.71115112304699</v>
      </c>
      <c r="K1617">
        <f>[1]!s_val_pb_lf($A1617,$B$1)</f>
        <v>28.042560577392599</v>
      </c>
      <c r="L1617">
        <f>[1]!s_val_dividendyield2($A1617,$B$1)</f>
        <v>3.1682610480980103E-2</v>
      </c>
      <c r="M1617">
        <f>[1]!s_val_evtoebitda($A1617,$B$1)</f>
        <v>124.009376764468</v>
      </c>
      <c r="N1617">
        <f>[1]!s_risk_betar24($A1617,$B$1)</f>
        <v>2.1654000282287602</v>
      </c>
      <c r="O1617">
        <f>[1]!s_profitnotice_changeratio($A1617,$B$1)</f>
        <v>0</v>
      </c>
      <c r="P1617">
        <f>IFERROR([1]!i_pq_pctchange($A1617,TEXT(DATE(YEAR($B$1),1,1),"yyyy-mm-dd"),$B$1),"")</f>
        <v>26.369249335488</v>
      </c>
      <c r="Q1617">
        <f>[1]!s_west_netprofit($A1617,YEAR($B$1),$B$1,180)</f>
        <v>4526240000</v>
      </c>
      <c r="R1617">
        <f>[1]!s_west_eps($A1617,YEAR($B$1),$B$1,180)</f>
        <v>1.94729995727539</v>
      </c>
      <c r="S1617">
        <f>[1]!s_west_instnum_np($A1617,YEAR($B$1),$B$1,180)</f>
        <v>27</v>
      </c>
      <c r="T1617">
        <f>[1]!s_west_stdnetprofit($A1617,YEAR($B$1),$B$1,180)</f>
        <v>581904048</v>
      </c>
      <c r="U1617">
        <f>[1]!s_west_mediannetprofit($A1617,YEAR($B$1),$B$1,180)</f>
        <v>4413000000</v>
      </c>
      <c r="V1617">
        <f>[1]!s_west_maxnetprofit($A1617,YEAR($B$1),$B$1,180)</f>
        <v>6799000000</v>
      </c>
      <c r="W1617">
        <f>[1]!s_west_minnetprofit($A1617,YEAR($B$1),$B$1,180)</f>
        <v>3469760000</v>
      </c>
      <c r="X1617">
        <f>[1]!s_west_netprofit($A1617,YEAR($B$1)+1,$B$1,180)</f>
        <v>6718790370</v>
      </c>
      <c r="Y1617">
        <f>[1]!s_west_eps($A1617,YEAR($B$1)+1,$B$1,180)</f>
        <v>2.8905999660491899</v>
      </c>
      <c r="Z1617">
        <f>[1]!s_west_instnum_np($A1617,YEAR($B$1)+1,$B$1,180)</f>
        <v>27</v>
      </c>
      <c r="AA1617">
        <f>[1]!s_west_stdnetprofit($A1617,YEAR($B$1)+1,$B$1,180)</f>
        <v>1169794814</v>
      </c>
      <c r="AB1617">
        <f>[1]!s_west_mediannetprofit($A1617,YEAR($B$1)+1,$B$1,180)</f>
        <v>6467000000</v>
      </c>
      <c r="AC1617">
        <f>[1]!s_west_maxnetprofit($A1617,YEAR($B$1)+1,$B$1,180)</f>
        <v>10439000000</v>
      </c>
      <c r="AD1617">
        <f>[1]!s_west_minnetprofit($A1617,YEAR($B$1)+1,$B$1,180)</f>
        <v>3938710000</v>
      </c>
      <c r="AE1617">
        <f>[1]!s_west_avgroe($A1617,YEAR($B$1),$B$1,180)</f>
        <v>17.322700500488299</v>
      </c>
      <c r="AF1617">
        <f>IFERROR([1]!s_info_indexweight($A1617,$B$1,"000016.SH"),"")</f>
        <v>3.0350000000000001</v>
      </c>
      <c r="AG1617">
        <f>IFERROR([1]!s_info_indexweight($A1617,$B$1,"000300.SH"),"")</f>
        <v>0.96799999999999997</v>
      </c>
      <c r="AH1617">
        <f>IFERROR([1]!s_info_indexweight($A1617,$B$1,"000905.SH"),"")</f>
        <v>0</v>
      </c>
      <c r="AI1617">
        <f>IFERROR([1]!s_info_indexweight($A1617,$B$1,"000852.SH"),"")</f>
        <v>0</v>
      </c>
    </row>
    <row r="1618" spans="1:35">
      <c r="A1618" t="s">
        <v>1650</v>
      </c>
      <c r="B1618">
        <f>[1]!s_dq_close($A1618,$B$1,3)</f>
        <v>140.09</v>
      </c>
      <c r="C1618">
        <f>[1]!s_dq_volume($A1618,$B$1)</f>
        <v>9807181</v>
      </c>
      <c r="D1618">
        <f>[1]!s_dq_amount($A1618,$B$1)</f>
        <v>1376613693</v>
      </c>
      <c r="E1618">
        <f>[1]!s_dq_turn($A1618,$B$1)</f>
        <v>2.4456810473815498</v>
      </c>
      <c r="F1618">
        <f>[1]!S_VAL_MV($A1618,$B$1)</f>
        <v>56176090000</v>
      </c>
      <c r="G1618">
        <f>[1]!s_val_ev($A1618,$B$1)</f>
        <v>56176090000</v>
      </c>
      <c r="H1618">
        <f>[1]!s_val_ev1($A1618,$B$1)</f>
        <v>56203077299.830002</v>
      </c>
      <c r="I1618">
        <f>IFERROR([1]!s_mq_amount($A1618,$B$1),"")</f>
        <v>2798130297</v>
      </c>
      <c r="J1618">
        <f>[1]!s_val_pe_ttm($A1618,$B$1)</f>
        <v>-134.44721984863301</v>
      </c>
      <c r="K1618">
        <f>[1]!s_val_pb_lf($A1618,$B$1)</f>
        <v>23.420381546020501</v>
      </c>
      <c r="L1618">
        <f>[1]!s_val_dividendyield2($A1618,$B$1)</f>
        <v>0</v>
      </c>
      <c r="M1618">
        <f>[1]!s_val_evtoebitda($A1618,$B$1)</f>
        <v>-174.281481466955</v>
      </c>
      <c r="N1618">
        <f>[1]!s_risk_betar24($A1618,$B$1)</f>
        <v>2.0260999202728298</v>
      </c>
      <c r="O1618">
        <f>[1]!s_profitnotice_changeratio($A1618,$B$1)</f>
        <v>0</v>
      </c>
      <c r="P1618">
        <f>IFERROR([1]!i_pq_pctchange($A1618,TEXT(DATE(YEAR($B$1),1,1),"yyyy-mm-dd"),$B$1),"")</f>
        <v>6.0404208614033701</v>
      </c>
      <c r="Q1618">
        <f>[1]!s_west_netprofit($A1618,YEAR($B$1),$B$1,180)</f>
        <v>-185333333</v>
      </c>
      <c r="R1618">
        <f>[1]!s_west_eps($A1618,YEAR($B$1),$B$1,180)</f>
        <v>-0.46219998598098799</v>
      </c>
      <c r="S1618">
        <f>[1]!s_west_instnum_np($A1618,YEAR($B$1),$B$1,180)</f>
        <v>3</v>
      </c>
      <c r="T1618">
        <f>[1]!s_west_stdnetprofit($A1618,YEAR($B$1),$B$1,180)</f>
        <v>45003704</v>
      </c>
      <c r="U1618">
        <f>[1]!s_west_mediannetprofit($A1618,YEAR($B$1),$B$1,180)</f>
        <v>-186000000</v>
      </c>
      <c r="V1618">
        <f>[1]!s_west_maxnetprofit($A1618,YEAR($B$1),$B$1,180)</f>
        <v>-140000000</v>
      </c>
      <c r="W1618">
        <f>[1]!s_west_minnetprofit($A1618,YEAR($B$1),$B$1,180)</f>
        <v>-230000000</v>
      </c>
      <c r="X1618">
        <f>[1]!s_west_netprofit($A1618,YEAR($B$1)+1,$B$1,180)</f>
        <v>41666667</v>
      </c>
      <c r="Y1618">
        <f>[1]!s_west_eps($A1618,YEAR($B$1)+1,$B$1,180)</f>
        <v>0.10390000045299499</v>
      </c>
      <c r="Z1618">
        <f>[1]!s_west_instnum_np($A1618,YEAR($B$1)+1,$B$1,180)</f>
        <v>3</v>
      </c>
      <c r="AA1618">
        <f>[1]!s_west_stdnetprofit($A1618,YEAR($B$1)+1,$B$1,180)</f>
        <v>32470499</v>
      </c>
      <c r="AB1618">
        <f>[1]!s_west_mediannetprofit($A1618,YEAR($B$1)+1,$B$1,180)</f>
        <v>26000000</v>
      </c>
      <c r="AC1618">
        <f>[1]!s_west_maxnetprofit($A1618,YEAR($B$1)+1,$B$1,180)</f>
        <v>79000000</v>
      </c>
      <c r="AD1618">
        <f>[1]!s_west_minnetprofit($A1618,YEAR($B$1)+1,$B$1,180)</f>
        <v>20000000</v>
      </c>
      <c r="AE1618">
        <f>[1]!s_west_avgroe($A1618,YEAR($B$1),$B$1,180)</f>
        <v>-7.86670017242432</v>
      </c>
      <c r="AF1618">
        <f>IFERROR([1]!s_info_indexweight($A1618,$B$1,"000016.SH"),"")</f>
        <v>0</v>
      </c>
      <c r="AG1618">
        <f>IFERROR([1]!s_info_indexweight($A1618,$B$1,"000300.SH"),"")</f>
        <v>0.10929999999999999</v>
      </c>
      <c r="AH1618">
        <f>IFERROR([1]!s_info_indexweight($A1618,$B$1,"000905.SH"),"")</f>
        <v>0</v>
      </c>
      <c r="AI1618">
        <f>IFERROR([1]!s_info_indexweight($A1618,$B$1,"000852.SH"),"")</f>
        <v>0</v>
      </c>
    </row>
    <row r="1619" spans="1:35">
      <c r="A1619" t="s">
        <v>1651</v>
      </c>
      <c r="B1619">
        <f>[1]!s_dq_close($A1619,$B$1,3)</f>
        <v>353.7</v>
      </c>
      <c r="C1619">
        <f>[1]!s_dq_volume($A1619,$B$1)</f>
        <v>13343899</v>
      </c>
      <c r="D1619">
        <f>[1]!s_dq_amount($A1619,$B$1)</f>
        <v>4670997025</v>
      </c>
      <c r="E1619">
        <f>[1]!s_dq_turn($A1619,$B$1)</f>
        <v>7.5697205098370199</v>
      </c>
      <c r="F1619">
        <f>[1]!S_VAL_MV($A1619,$B$1)</f>
        <v>62350215839.099998</v>
      </c>
      <c r="G1619">
        <f>[1]!s_val_ev($A1619,$B$1)</f>
        <v>62350215839.099998</v>
      </c>
      <c r="H1619">
        <f>[1]!s_val_ev1($A1619,$B$1)</f>
        <v>62400044896.959999</v>
      </c>
      <c r="I1619">
        <f>IFERROR([1]!s_mq_amount($A1619,$B$1),"")</f>
        <v>10427471321</v>
      </c>
      <c r="J1619">
        <f>[1]!s_val_pe_ttm($A1619,$B$1)</f>
        <v>1847.79736328125</v>
      </c>
      <c r="K1619">
        <f>[1]!s_val_pb_lf($A1619,$B$1)</f>
        <v>20.6889972686768</v>
      </c>
      <c r="L1619">
        <f>[1]!s_val_dividendyield2($A1619,$B$1)</f>
        <v>0</v>
      </c>
      <c r="M1619">
        <f>[1]!s_val_evtoebitda($A1619,$B$1)</f>
        <v>741.62293844142596</v>
      </c>
      <c r="N1619">
        <f>[1]!s_risk_betar24($A1619,$B$1)</f>
        <v>1.0873999595642101</v>
      </c>
      <c r="O1619">
        <f>[1]!s_profitnotice_changeratio($A1619,$B$1)</f>
        <v>0</v>
      </c>
      <c r="P1619">
        <f>IFERROR([1]!i_pq_pctchange($A1619,TEXT(DATE(YEAR($B$1),1,1),"yyyy-mm-dd"),$B$1),"")</f>
        <v>182.16992421220601</v>
      </c>
      <c r="Q1619">
        <f>[1]!s_west_netprofit($A1619,YEAR($B$1),$B$1,180)</f>
        <v>75000000</v>
      </c>
      <c r="R1619">
        <f>[1]!s_west_eps($A1619,YEAR($B$1),$B$1,180)</f>
        <v>0.42550000548362699</v>
      </c>
      <c r="S1619">
        <f>[1]!s_west_instnum_np($A1619,YEAR($B$1),$B$1,180)</f>
        <v>2</v>
      </c>
      <c r="T1619">
        <f>[1]!s_west_stdnetprofit($A1619,YEAR($B$1),$B$1,180)</f>
        <v>2828427</v>
      </c>
      <c r="U1619">
        <f>[1]!s_west_mediannetprofit($A1619,YEAR($B$1),$B$1,180)</f>
        <v>75000000</v>
      </c>
      <c r="V1619">
        <f>[1]!s_west_maxnetprofit($A1619,YEAR($B$1),$B$1,180)</f>
        <v>77000000</v>
      </c>
      <c r="W1619">
        <f>[1]!s_west_minnetprofit($A1619,YEAR($B$1),$B$1,180)</f>
        <v>73000000</v>
      </c>
      <c r="X1619">
        <f>[1]!s_west_netprofit($A1619,YEAR($B$1)+1,$B$1,180)</f>
        <v>154000000</v>
      </c>
      <c r="Y1619">
        <f>[1]!s_west_eps($A1619,YEAR($B$1)+1,$B$1,180)</f>
        <v>0.87360000610351596</v>
      </c>
      <c r="Z1619">
        <f>[1]!s_west_instnum_np($A1619,YEAR($B$1)+1,$B$1,180)</f>
        <v>2</v>
      </c>
      <c r="AA1619">
        <f>[1]!s_west_stdnetprofit($A1619,YEAR($B$1)+1,$B$1,180)</f>
        <v>5656854</v>
      </c>
      <c r="AB1619">
        <f>[1]!s_west_mediannetprofit($A1619,YEAR($B$1)+1,$B$1,180)</f>
        <v>154000000</v>
      </c>
      <c r="AC1619">
        <f>[1]!s_west_maxnetprofit($A1619,YEAR($B$1)+1,$B$1,180)</f>
        <v>158000000</v>
      </c>
      <c r="AD1619">
        <f>[1]!s_west_minnetprofit($A1619,YEAR($B$1)+1,$B$1,180)</f>
        <v>150000000</v>
      </c>
      <c r="AE1619">
        <f>[1]!s_west_avgroe($A1619,YEAR($B$1),$B$1,180)</f>
        <v>2.4249999523162802</v>
      </c>
      <c r="AF1619">
        <f>IFERROR([1]!s_info_indexweight($A1619,$B$1,"000016.SH"),"")</f>
        <v>0</v>
      </c>
      <c r="AG1619">
        <f>IFERROR([1]!s_info_indexweight($A1619,$B$1,"000300.SH"),"")</f>
        <v>0</v>
      </c>
      <c r="AH1619">
        <f>IFERROR([1]!s_info_indexweight($A1619,$B$1,"000905.SH"),"")</f>
        <v>0</v>
      </c>
      <c r="AI1619">
        <f>IFERROR([1]!s_info_indexweight($A1619,$B$1,"000852.SH"),"")</f>
        <v>0.52400000000000002</v>
      </c>
    </row>
    <row r="1620" spans="1:35">
      <c r="A1620" t="s">
        <v>1652</v>
      </c>
      <c r="B1620">
        <f>[1]!s_dq_close($A1620,$B$1,3)</f>
        <v>43.61</v>
      </c>
      <c r="C1620">
        <f>[1]!s_dq_volume($A1620,$B$1)</f>
        <v>2360150</v>
      </c>
      <c r="D1620">
        <f>[1]!s_dq_amount($A1620,$B$1)</f>
        <v>102668423</v>
      </c>
      <c r="E1620">
        <f>[1]!s_dq_turn($A1620,$B$1)</f>
        <v>1.2201083723400701</v>
      </c>
      <c r="F1620">
        <f>[1]!S_VAL_MV($A1620,$B$1)</f>
        <v>8435819623.3500004</v>
      </c>
      <c r="G1620">
        <f>[1]!s_val_ev($A1620,$B$1)</f>
        <v>8435819623.3500004</v>
      </c>
      <c r="H1620">
        <f>[1]!s_val_ev1($A1620,$B$1)</f>
        <v>9668841178</v>
      </c>
      <c r="I1620">
        <f>IFERROR([1]!s_mq_amount($A1620,$B$1),"")</f>
        <v>226059197</v>
      </c>
      <c r="J1620">
        <f>[1]!s_val_pe_ttm($A1620,$B$1)</f>
        <v>31.846643447876001</v>
      </c>
      <c r="K1620">
        <f>[1]!s_val_pb_lf($A1620,$B$1)</f>
        <v>2.9455881118774401</v>
      </c>
      <c r="L1620">
        <f>[1]!s_val_dividendyield2($A1620,$B$1)</f>
        <v>0.80183235619182902</v>
      </c>
      <c r="M1620">
        <f>[1]!s_val_evtoebitda($A1620,$B$1)</f>
        <v>18.4303212789398</v>
      </c>
      <c r="N1620">
        <f>[1]!s_risk_betar24($A1620,$B$1)</f>
        <v>1.3199000358581501</v>
      </c>
      <c r="O1620">
        <f>[1]!s_profitnotice_changeratio($A1620,$B$1)</f>
        <v>0</v>
      </c>
      <c r="P1620">
        <f>IFERROR([1]!i_pq_pctchange($A1620,TEXT(DATE(YEAR($B$1),1,1),"yyyy-mm-dd"),$B$1),"")</f>
        <v>-28.107484338938299</v>
      </c>
      <c r="Q1620">
        <f>[1]!s_west_netprofit($A1620,YEAR($B$1),$B$1,180)</f>
        <v>421854000</v>
      </c>
      <c r="R1620">
        <f>[1]!s_west_eps($A1620,YEAR($B$1),$B$1,180)</f>
        <v>2.1807999610900901</v>
      </c>
      <c r="S1620">
        <f>[1]!s_west_instnum_np($A1620,YEAR($B$1),$B$1,180)</f>
        <v>10</v>
      </c>
      <c r="T1620">
        <f>[1]!s_west_stdnetprofit($A1620,YEAR($B$1),$B$1,180)</f>
        <v>50380268</v>
      </c>
      <c r="U1620">
        <f>[1]!s_west_mediannetprofit($A1620,YEAR($B$1),$B$1,180)</f>
        <v>416000000</v>
      </c>
      <c r="V1620">
        <f>[1]!s_west_maxnetprofit($A1620,YEAR($B$1),$B$1,180)</f>
        <v>492020000</v>
      </c>
      <c r="W1620">
        <f>[1]!s_west_minnetprofit($A1620,YEAR($B$1),$B$1,180)</f>
        <v>312250000</v>
      </c>
      <c r="X1620">
        <f>[1]!s_west_netprofit($A1620,YEAR($B$1)+1,$B$1,180)</f>
        <v>503291000</v>
      </c>
      <c r="Y1620">
        <f>[1]!s_west_eps($A1620,YEAR($B$1)+1,$B$1,180)</f>
        <v>2.60179996490479</v>
      </c>
      <c r="Z1620">
        <f>[1]!s_west_instnum_np($A1620,YEAR($B$1)+1,$B$1,180)</f>
        <v>10</v>
      </c>
      <c r="AA1620">
        <f>[1]!s_west_stdnetprofit($A1620,YEAR($B$1)+1,$B$1,180)</f>
        <v>66291846</v>
      </c>
      <c r="AB1620">
        <f>[1]!s_west_mediannetprofit($A1620,YEAR($B$1)+1,$B$1,180)</f>
        <v>503000000</v>
      </c>
      <c r="AC1620">
        <f>[1]!s_west_maxnetprofit($A1620,YEAR($B$1)+1,$B$1,180)</f>
        <v>595380000</v>
      </c>
      <c r="AD1620">
        <f>[1]!s_west_minnetprofit($A1620,YEAR($B$1)+1,$B$1,180)</f>
        <v>362160000</v>
      </c>
      <c r="AE1620">
        <f>[1]!s_west_avgroe($A1620,YEAR($B$1),$B$1,180)</f>
        <v>13.198800086975099</v>
      </c>
      <c r="AF1620">
        <f>IFERROR([1]!s_info_indexweight($A1620,$B$1,"000016.SH"),"")</f>
        <v>0</v>
      </c>
      <c r="AG1620">
        <f>IFERROR([1]!s_info_indexweight($A1620,$B$1,"000300.SH"),"")</f>
        <v>0</v>
      </c>
      <c r="AH1620">
        <f>IFERROR([1]!s_info_indexweight($A1620,$B$1,"000905.SH"),"")</f>
        <v>0</v>
      </c>
      <c r="AI1620">
        <f>IFERROR([1]!s_info_indexweight($A1620,$B$1,"000852.SH"),"")</f>
        <v>7.0999999999999994E-2</v>
      </c>
    </row>
    <row r="1621" spans="1:35">
      <c r="A1621" t="s">
        <v>1653</v>
      </c>
      <c r="B1621">
        <f>[1]!s_dq_close($A1621,$B$1,3)</f>
        <v>239.58</v>
      </c>
      <c r="C1621">
        <f>[1]!s_dq_volume($A1621,$B$1)</f>
        <v>4163873</v>
      </c>
      <c r="D1621">
        <f>[1]!s_dq_amount($A1621,$B$1)</f>
        <v>995889751</v>
      </c>
      <c r="E1621">
        <f>[1]!s_dq_turn($A1621,$B$1)</f>
        <v>2.92143322729157</v>
      </c>
      <c r="F1621">
        <f>[1]!S_VAL_MV($A1621,$B$1)</f>
        <v>38961322078.139999</v>
      </c>
      <c r="G1621">
        <f>[1]!s_val_ev($A1621,$B$1)</f>
        <v>37437121070.559998</v>
      </c>
      <c r="H1621">
        <f>[1]!s_val_ev1($A1621,$B$1)</f>
        <v>38501630075.650002</v>
      </c>
      <c r="I1621">
        <f>IFERROR([1]!s_mq_amount($A1621,$B$1),"")</f>
        <v>2187093588</v>
      </c>
      <c r="J1621">
        <f>[1]!s_val_pe_ttm($A1621,$B$1)</f>
        <v>-182.68301391601599</v>
      </c>
      <c r="K1621">
        <f>[1]!s_val_pb_lf($A1621,$B$1)</f>
        <v>5.1293792724609402</v>
      </c>
      <c r="L1621">
        <f>[1]!s_val_dividendyield2($A1621,$B$1)</f>
        <v>0</v>
      </c>
      <c r="M1621">
        <f>[1]!s_val_evtoebitda($A1621,$B$1)</f>
        <v>1929.41186710232</v>
      </c>
      <c r="N1621">
        <f>[1]!s_risk_betar24($A1621,$B$1)</f>
        <v>1.1385999917984</v>
      </c>
      <c r="O1621">
        <f>[1]!s_profitnotice_changeratio($A1621,$B$1)</f>
        <v>0</v>
      </c>
      <c r="P1621">
        <f>IFERROR([1]!i_pq_pctchange($A1621,TEXT(DATE(YEAR($B$1),1,1),"yyyy-mm-dd"),$B$1),"")</f>
        <v>51.4603616133519</v>
      </c>
      <c r="Q1621">
        <f>[1]!s_west_netprofit($A1621,YEAR($B$1),$B$1,180)</f>
        <v>90595833</v>
      </c>
      <c r="R1621">
        <f>[1]!s_west_eps($A1621,YEAR($B$1),$B$1,180)</f>
        <v>0.55690002441406194</v>
      </c>
      <c r="S1621">
        <f>[1]!s_west_instnum_np($A1621,YEAR($B$1),$B$1,180)</f>
        <v>12</v>
      </c>
      <c r="T1621">
        <f>[1]!s_west_stdnetprofit($A1621,YEAR($B$1),$B$1,180)</f>
        <v>37310180</v>
      </c>
      <c r="U1621">
        <f>[1]!s_west_mediannetprofit($A1621,YEAR($B$1),$B$1,180)</f>
        <v>103500000</v>
      </c>
      <c r="V1621">
        <f>[1]!s_west_maxnetprofit($A1621,YEAR($B$1),$B$1,180)</f>
        <v>136000000</v>
      </c>
      <c r="W1621">
        <f>[1]!s_west_minnetprofit($A1621,YEAR($B$1),$B$1,180)</f>
        <v>21000000</v>
      </c>
      <c r="X1621">
        <f>[1]!s_west_netprofit($A1621,YEAR($B$1)+1,$B$1,180)</f>
        <v>330055833</v>
      </c>
      <c r="Y1621">
        <f>[1]!s_west_eps($A1621,YEAR($B$1)+1,$B$1,180)</f>
        <v>2.0288999080657999</v>
      </c>
      <c r="Z1621">
        <f>[1]!s_west_instnum_np($A1621,YEAR($B$1)+1,$B$1,180)</f>
        <v>12</v>
      </c>
      <c r="AA1621">
        <f>[1]!s_west_stdnetprofit($A1621,YEAR($B$1)+1,$B$1,180)</f>
        <v>56401141</v>
      </c>
      <c r="AB1621">
        <f>[1]!s_west_mediannetprofit($A1621,YEAR($B$1)+1,$B$1,180)</f>
        <v>347500000</v>
      </c>
      <c r="AC1621">
        <f>[1]!s_west_maxnetprofit($A1621,YEAR($B$1)+1,$B$1,180)</f>
        <v>415000000</v>
      </c>
      <c r="AD1621">
        <f>[1]!s_west_minnetprofit($A1621,YEAR($B$1)+1,$B$1,180)</f>
        <v>202000000</v>
      </c>
      <c r="AE1621">
        <f>[1]!s_west_avgroe($A1621,YEAR($B$1),$B$1,180)</f>
        <v>1.26250004768372</v>
      </c>
      <c r="AF1621">
        <f>IFERROR([1]!s_info_indexweight($A1621,$B$1,"000016.SH"),"")</f>
        <v>0</v>
      </c>
      <c r="AG1621">
        <f>IFERROR([1]!s_info_indexweight($A1621,$B$1,"000300.SH"),"")</f>
        <v>0</v>
      </c>
      <c r="AH1621">
        <f>IFERROR([1]!s_info_indexweight($A1621,$B$1,"000905.SH"),"")</f>
        <v>0.27800000000000002</v>
      </c>
      <c r="AI1621">
        <f>IFERROR([1]!s_info_indexweight($A1621,$B$1,"000852.SH"),"")</f>
        <v>0</v>
      </c>
    </row>
    <row r="1622" spans="1:35">
      <c r="A1622" t="s">
        <v>1654</v>
      </c>
      <c r="B1622">
        <f>[1]!s_dq_close($A1622,$B$1,3)</f>
        <v>28.51</v>
      </c>
      <c r="C1622">
        <f>[1]!s_dq_volume($A1622,$B$1)</f>
        <v>7612597</v>
      </c>
      <c r="D1622">
        <f>[1]!s_dq_amount($A1622,$B$1)</f>
        <v>216038070</v>
      </c>
      <c r="E1622">
        <f>[1]!s_dq_turn($A1622,$B$1)</f>
        <v>3.72855806435813</v>
      </c>
      <c r="F1622">
        <f>[1]!S_VAL_MV($A1622,$B$1)</f>
        <v>12736278002</v>
      </c>
      <c r="G1622">
        <f>[1]!s_val_ev($A1622,$B$1)</f>
        <v>12323348922.689199</v>
      </c>
      <c r="H1622">
        <f>[1]!s_val_ev1($A1622,$B$1)</f>
        <v>15512518168.9692</v>
      </c>
      <c r="I1622">
        <f>IFERROR([1]!s_mq_amount($A1622,$B$1),"")</f>
        <v>490143933</v>
      </c>
      <c r="J1622">
        <f>[1]!s_val_pe_ttm($A1622,$B$1)</f>
        <v>-13.850568771362299</v>
      </c>
      <c r="K1622">
        <f>[1]!s_val_pb_lf($A1622,$B$1)</f>
        <v>11.1005411148071</v>
      </c>
      <c r="L1622">
        <f>[1]!s_val_dividendyield2($A1622,$B$1)</f>
        <v>0</v>
      </c>
      <c r="M1622">
        <f>[1]!s_val_evtoebitda($A1622,$B$1)</f>
        <v>-21.4516743715246</v>
      </c>
      <c r="N1622">
        <f>[1]!s_risk_betar24($A1622,$B$1)</f>
        <v>2.1621000766754199</v>
      </c>
      <c r="O1622">
        <f>[1]!s_profitnotice_changeratio($A1622,$B$1)</f>
        <v>0</v>
      </c>
      <c r="P1622">
        <f>IFERROR([1]!i_pq_pctchange($A1622,TEXT(DATE(YEAR($B$1),1,1),"yyyy-mm-dd"),$B$1),"")</f>
        <v>-25.890304133090702</v>
      </c>
      <c r="Q1622">
        <f>[1]!s_west_netprofit($A1622,YEAR($B$1),$B$1,180)</f>
        <v>-571300000</v>
      </c>
      <c r="R1622">
        <f>[1]!s_west_eps($A1622,YEAR($B$1),$B$1,180)</f>
        <v>-1.2788000106811499</v>
      </c>
      <c r="S1622">
        <f>[1]!s_west_instnum_np($A1622,YEAR($B$1),$B$1,180)</f>
        <v>8</v>
      </c>
      <c r="T1622">
        <f>[1]!s_west_stdnetprofit($A1622,YEAR($B$1),$B$1,180)</f>
        <v>80832667</v>
      </c>
      <c r="U1622">
        <f>[1]!s_west_mediannetprofit($A1622,YEAR($B$1),$B$1,180)</f>
        <v>-548200000</v>
      </c>
      <c r="V1622">
        <f>[1]!s_west_maxnetprofit($A1622,YEAR($B$1),$B$1,180)</f>
        <v>-492000000</v>
      </c>
      <c r="W1622">
        <f>[1]!s_west_minnetprofit($A1622,YEAR($B$1),$B$1,180)</f>
        <v>-716000000</v>
      </c>
      <c r="X1622">
        <f>[1]!s_west_netprofit($A1622,YEAR($B$1)+1,$B$1,180)</f>
        <v>-256422500</v>
      </c>
      <c r="Y1622">
        <f>[1]!s_west_eps($A1622,YEAR($B$1)+1,$B$1,180)</f>
        <v>-0.57400000095367398</v>
      </c>
      <c r="Z1622">
        <f>[1]!s_west_instnum_np($A1622,YEAR($B$1)+1,$B$1,180)</f>
        <v>8</v>
      </c>
      <c r="AA1622">
        <f>[1]!s_west_stdnetprofit($A1622,YEAR($B$1)+1,$B$1,180)</f>
        <v>118655225</v>
      </c>
      <c r="AB1622">
        <f>[1]!s_west_mediannetprofit($A1622,YEAR($B$1)+1,$B$1,180)</f>
        <v>-219000000</v>
      </c>
      <c r="AC1622">
        <f>[1]!s_west_maxnetprofit($A1622,YEAR($B$1)+1,$B$1,180)</f>
        <v>-153380000</v>
      </c>
      <c r="AD1622">
        <f>[1]!s_west_minnetprofit($A1622,YEAR($B$1)+1,$B$1,180)</f>
        <v>-495000000</v>
      </c>
      <c r="AE1622">
        <f>[1]!s_west_avgroe($A1622,YEAR($B$1),$B$1,180)</f>
        <v>299.07571411132801</v>
      </c>
      <c r="AF1622">
        <f>IFERROR([1]!s_info_indexweight($A1622,$B$1,"000016.SH"),"")</f>
        <v>0</v>
      </c>
      <c r="AG1622">
        <f>IFERROR([1]!s_info_indexweight($A1622,$B$1,"000300.SH"),"")</f>
        <v>0</v>
      </c>
      <c r="AH1622">
        <f>IFERROR([1]!s_info_indexweight($A1622,$B$1,"000905.SH"),"")</f>
        <v>0</v>
      </c>
      <c r="AI1622">
        <f>IFERROR([1]!s_info_indexweight($A1622,$B$1,"000852.SH"),"")</f>
        <v>7.8E-2</v>
      </c>
    </row>
    <row r="1623" spans="1:35">
      <c r="A1623" t="s">
        <v>1655</v>
      </c>
      <c r="B1623">
        <f>[1]!s_dq_close($A1623,$B$1,3)</f>
        <v>63.48</v>
      </c>
      <c r="C1623">
        <f>[1]!s_dq_volume($A1623,$B$1)</f>
        <v>10409532</v>
      </c>
      <c r="D1623">
        <f>[1]!s_dq_amount($A1623,$B$1)</f>
        <v>663147494</v>
      </c>
      <c r="E1623">
        <f>[1]!s_dq_turn($A1623,$B$1)</f>
        <v>4.2425675993163798</v>
      </c>
      <c r="F1623">
        <f>[1]!S_VAL_MV($A1623,$B$1)</f>
        <v>15575405126.52</v>
      </c>
      <c r="G1623">
        <f>[1]!s_val_ev($A1623,$B$1)</f>
        <v>15575405126.52</v>
      </c>
      <c r="H1623">
        <f>[1]!s_val_ev1($A1623,$B$1)</f>
        <v>16254738578.540001</v>
      </c>
      <c r="I1623">
        <f>IFERROR([1]!s_mq_amount($A1623,$B$1),"")</f>
        <v>1404085960</v>
      </c>
      <c r="J1623">
        <f>[1]!s_val_pe_ttm($A1623,$B$1)</f>
        <v>107.27572631835901</v>
      </c>
      <c r="K1623">
        <f>[1]!s_val_pb_lf($A1623,$B$1)</f>
        <v>1.69124627113342</v>
      </c>
      <c r="L1623">
        <f>[1]!s_val_dividendyield2($A1623,$B$1)</f>
        <v>0.19056153053420799</v>
      </c>
      <c r="M1623">
        <f>[1]!s_val_evtoebitda($A1623,$B$1)</f>
        <v>40.9200467363897</v>
      </c>
      <c r="N1623">
        <f>[1]!s_risk_betar24($A1623,$B$1)</f>
        <v>1.12929999828339</v>
      </c>
      <c r="O1623">
        <f>[1]!s_profitnotice_changeratio($A1623,$B$1)</f>
        <v>0</v>
      </c>
      <c r="P1623">
        <f>IFERROR([1]!i_pq_pctchange($A1623,TEXT(DATE(YEAR($B$1),1,1),"yyyy-mm-dd"),$B$1),"")</f>
        <v>11.905861312000001</v>
      </c>
      <c r="Q1623">
        <f>[1]!s_west_netprofit($A1623,YEAR($B$1),$B$1,180)</f>
        <v>485595000</v>
      </c>
      <c r="R1623">
        <f>[1]!s_west_eps($A1623,YEAR($B$1),$B$1,180)</f>
        <v>1.9790999889373799</v>
      </c>
      <c r="S1623">
        <f>[1]!s_west_instnum_np($A1623,YEAR($B$1),$B$1,180)</f>
        <v>6</v>
      </c>
      <c r="T1623">
        <f>[1]!s_west_stdnetprofit($A1623,YEAR($B$1),$B$1,180)</f>
        <v>177771280</v>
      </c>
      <c r="U1623">
        <f>[1]!s_west_mediannetprofit($A1623,YEAR($B$1),$B$1,180)</f>
        <v>421500000</v>
      </c>
      <c r="V1623">
        <f>[1]!s_west_maxnetprofit($A1623,YEAR($B$1),$B$1,180)</f>
        <v>832000000</v>
      </c>
      <c r="W1623">
        <f>[1]!s_west_minnetprofit($A1623,YEAR($B$1),$B$1,180)</f>
        <v>334000000</v>
      </c>
      <c r="X1623">
        <f>[1]!s_west_netprofit($A1623,YEAR($B$1)+1,$B$1,180)</f>
        <v>671235000</v>
      </c>
      <c r="Y1623">
        <f>[1]!s_west_eps($A1623,YEAR($B$1)+1,$B$1,180)</f>
        <v>2.73569989204407</v>
      </c>
      <c r="Z1623">
        <f>[1]!s_west_instnum_np($A1623,YEAR($B$1)+1,$B$1,180)</f>
        <v>6</v>
      </c>
      <c r="AA1623">
        <f>[1]!s_west_stdnetprofit($A1623,YEAR($B$1)+1,$B$1,180)</f>
        <v>240129830</v>
      </c>
      <c r="AB1623">
        <f>[1]!s_west_mediannetprofit($A1623,YEAR($B$1)+1,$B$1,180)</f>
        <v>589205000</v>
      </c>
      <c r="AC1623">
        <f>[1]!s_west_maxnetprofit($A1623,YEAR($B$1)+1,$B$1,180)</f>
        <v>1117000000</v>
      </c>
      <c r="AD1623">
        <f>[1]!s_west_minnetprofit($A1623,YEAR($B$1)+1,$B$1,180)</f>
        <v>468000000</v>
      </c>
      <c r="AE1623">
        <f>[1]!s_west_avgroe($A1623,YEAR($B$1),$B$1,180)</f>
        <v>4.99170017242432</v>
      </c>
      <c r="AF1623">
        <f>IFERROR([1]!s_info_indexweight($A1623,$B$1,"000016.SH"),"")</f>
        <v>0</v>
      </c>
      <c r="AG1623">
        <f>IFERROR([1]!s_info_indexweight($A1623,$B$1,"000300.SH"),"")</f>
        <v>0</v>
      </c>
      <c r="AH1623">
        <f>IFERROR([1]!s_info_indexweight($A1623,$B$1,"000905.SH"),"")</f>
        <v>0</v>
      </c>
      <c r="AI1623">
        <f>IFERROR([1]!s_info_indexweight($A1623,$B$1,"000852.SH"),"")</f>
        <v>0.123</v>
      </c>
    </row>
    <row r="1624" spans="1:35">
      <c r="A1624" t="s">
        <v>1656</v>
      </c>
      <c r="B1624">
        <f>[1]!s_dq_close($A1624,$B$1,3)</f>
        <v>40.67</v>
      </c>
      <c r="C1624">
        <f>[1]!s_dq_volume($A1624,$B$1)</f>
        <v>6741146</v>
      </c>
      <c r="D1624">
        <f>[1]!s_dq_amount($A1624,$B$1)</f>
        <v>271450981</v>
      </c>
      <c r="E1624">
        <f>[1]!s_dq_turn($A1624,$B$1)</f>
        <v>1.1555364702372699</v>
      </c>
      <c r="F1624">
        <f>[1]!S_VAL_MV($A1624,$B$1)</f>
        <v>29334855921.98</v>
      </c>
      <c r="G1624">
        <f>[1]!s_val_ev($A1624,$B$1)</f>
        <v>29334855921.98</v>
      </c>
      <c r="H1624">
        <f>[1]!s_val_ev1($A1624,$B$1)</f>
        <v>30427927661.91</v>
      </c>
      <c r="I1624">
        <f>IFERROR([1]!s_mq_amount($A1624,$B$1),"")</f>
        <v>471500840</v>
      </c>
      <c r="J1624">
        <f>[1]!s_val_pe_ttm($A1624,$B$1)</f>
        <v>49.763381958007798</v>
      </c>
      <c r="K1624">
        <f>[1]!s_val_pb_lf($A1624,$B$1)</f>
        <v>1.6414438486099201</v>
      </c>
      <c r="L1624">
        <f>[1]!s_val_dividendyield2($A1624,$B$1)</f>
        <v>0.98033360847197004</v>
      </c>
      <c r="M1624">
        <f>[1]!s_val_evtoebitda($A1624,$B$1)</f>
        <v>27.171187439566701</v>
      </c>
      <c r="N1624">
        <f>[1]!s_risk_betar24($A1624,$B$1)</f>
        <v>1.5652999877929701</v>
      </c>
      <c r="O1624">
        <f>[1]!s_profitnotice_changeratio($A1624,$B$1)</f>
        <v>0</v>
      </c>
      <c r="P1624">
        <f>IFERROR([1]!i_pq_pctchange($A1624,TEXT(DATE(YEAR($B$1),1,1),"yyyy-mm-dd"),$B$1),"")</f>
        <v>-18.3333333333333</v>
      </c>
      <c r="Q1624">
        <f>[1]!s_west_netprofit($A1624,YEAR($B$1),$B$1,180)</f>
        <v>783910000</v>
      </c>
      <c r="R1624">
        <f>[1]!s_west_eps($A1624,YEAR($B$1),$B$1,180)</f>
        <v>1.0867999792098999</v>
      </c>
      <c r="S1624">
        <f>[1]!s_west_instnum_np($A1624,YEAR($B$1),$B$1,180)</f>
        <v>4</v>
      </c>
      <c r="T1624">
        <f>[1]!s_west_stdnetprofit($A1624,YEAR($B$1),$B$1,180)</f>
        <v>57341135</v>
      </c>
      <c r="U1624">
        <f>[1]!s_west_mediannetprofit($A1624,YEAR($B$1),$B$1,180)</f>
        <v>789000000</v>
      </c>
      <c r="V1624">
        <f>[1]!s_west_maxnetprofit($A1624,YEAR($B$1),$B$1,180)</f>
        <v>847640000</v>
      </c>
      <c r="W1624">
        <f>[1]!s_west_minnetprofit($A1624,YEAR($B$1),$B$1,180)</f>
        <v>710000000</v>
      </c>
      <c r="X1624">
        <f>[1]!s_west_netprofit($A1624,YEAR($B$1)+1,$B$1,180)</f>
        <v>904417500</v>
      </c>
      <c r="Y1624">
        <f>[1]!s_west_eps($A1624,YEAR($B$1)+1,$B$1,180)</f>
        <v>1.25390005111694</v>
      </c>
      <c r="Z1624">
        <f>[1]!s_west_instnum_np($A1624,YEAR($B$1)+1,$B$1,180)</f>
        <v>4</v>
      </c>
      <c r="AA1624">
        <f>[1]!s_west_stdnetprofit($A1624,YEAR($B$1)+1,$B$1,180)</f>
        <v>66160592</v>
      </c>
      <c r="AB1624">
        <f>[1]!s_west_mediannetprofit($A1624,YEAR($B$1)+1,$B$1,180)</f>
        <v>907835000</v>
      </c>
      <c r="AC1624">
        <f>[1]!s_west_maxnetprofit($A1624,YEAR($B$1)+1,$B$1,180)</f>
        <v>974000000</v>
      </c>
      <c r="AD1624">
        <f>[1]!s_west_minnetprofit($A1624,YEAR($B$1)+1,$B$1,180)</f>
        <v>828000000</v>
      </c>
      <c r="AE1624">
        <f>[1]!s_west_avgroe($A1624,YEAR($B$1),$B$1,180)</f>
        <v>4.0050001144409197</v>
      </c>
      <c r="AF1624">
        <f>IFERROR([1]!s_info_indexweight($A1624,$B$1,"000016.SH"),"")</f>
        <v>0</v>
      </c>
      <c r="AG1624">
        <f>IFERROR([1]!s_info_indexweight($A1624,$B$1,"000300.SH"),"")</f>
        <v>0</v>
      </c>
      <c r="AH1624">
        <f>IFERROR([1]!s_info_indexweight($A1624,$B$1,"000905.SH"),"")</f>
        <v>0.13800000000000001</v>
      </c>
      <c r="AI1624">
        <f>IFERROR([1]!s_info_indexweight($A1624,$B$1,"000852.SH"),"")</f>
        <v>0</v>
      </c>
    </row>
    <row r="1625" spans="1:35">
      <c r="A1625" t="s">
        <v>1657</v>
      </c>
      <c r="B1625">
        <f>[1]!s_dq_close($A1625,$B$1,3)</f>
        <v>81</v>
      </c>
      <c r="C1625">
        <f>[1]!s_dq_volume($A1625,$B$1)</f>
        <v>1858842</v>
      </c>
      <c r="D1625">
        <f>[1]!s_dq_amount($A1625,$B$1)</f>
        <v>149762675</v>
      </c>
      <c r="E1625">
        <f>[1]!s_dq_turn($A1625,$B$1)</f>
        <v>2.0040533834638699</v>
      </c>
      <c r="F1625">
        <f>[1]!S_VAL_MV($A1625,$B$1)</f>
        <v>7513083396</v>
      </c>
      <c r="G1625">
        <f>[1]!s_val_ev($A1625,$B$1)</f>
        <v>7513083396</v>
      </c>
      <c r="H1625">
        <f>[1]!s_val_ev1($A1625,$B$1)</f>
        <v>7516920734.5799999</v>
      </c>
      <c r="I1625">
        <f>IFERROR([1]!s_mq_amount($A1625,$B$1),"")</f>
        <v>312429369</v>
      </c>
      <c r="J1625">
        <f>[1]!s_val_pe_ttm($A1625,$B$1)</f>
        <v>-28.885778427123999</v>
      </c>
      <c r="K1625">
        <f>[1]!s_val_pb_lf($A1625,$B$1)</f>
        <v>3.08834600448608</v>
      </c>
      <c r="L1625">
        <f>[1]!s_val_dividendyield2($A1625,$B$1)</f>
        <v>0</v>
      </c>
      <c r="M1625">
        <f>[1]!s_val_evtoebitda($A1625,$B$1)</f>
        <v>-38.767467363556896</v>
      </c>
      <c r="N1625">
        <f>[1]!s_risk_betar24($A1625,$B$1)</f>
        <v>0.68720000982284501</v>
      </c>
      <c r="O1625">
        <f>[1]!s_profitnotice_changeratio($A1625,$B$1)</f>
        <v>0</v>
      </c>
      <c r="P1625">
        <f>IFERROR([1]!i_pq_pctchange($A1625,TEXT(DATE(YEAR($B$1),1,1),"yyyy-mm-dd"),$B$1),"")</f>
        <v>-50</v>
      </c>
      <c r="Q1625">
        <f>[1]!s_west_netprofit($A1625,YEAR($B$1),$B$1,180)</f>
        <v>-39500000</v>
      </c>
      <c r="R1625">
        <f>[1]!s_west_eps($A1625,YEAR($B$1),$B$1,180)</f>
        <v>-0.42539998888969399</v>
      </c>
      <c r="S1625">
        <f>[1]!s_west_instnum_np($A1625,YEAR($B$1),$B$1,180)</f>
        <v>2</v>
      </c>
      <c r="T1625">
        <f>[1]!s_west_stdnetprofit($A1625,YEAR($B$1),$B$1,180)</f>
        <v>27577164</v>
      </c>
      <c r="U1625">
        <f>[1]!s_west_mediannetprofit($A1625,YEAR($B$1),$B$1,180)</f>
        <v>-39500000</v>
      </c>
      <c r="V1625">
        <f>[1]!s_west_maxnetprofit($A1625,YEAR($B$1),$B$1,180)</f>
        <v>-20000000</v>
      </c>
      <c r="W1625">
        <f>[1]!s_west_minnetprofit($A1625,YEAR($B$1),$B$1,180)</f>
        <v>-59000000</v>
      </c>
      <c r="X1625">
        <f>[1]!s_west_netprofit($A1625,YEAR($B$1)+1,$B$1,180)</f>
        <v>19000000</v>
      </c>
      <c r="Y1625">
        <f>[1]!s_west_eps($A1625,YEAR($B$1)+1,$B$1,180)</f>
        <v>0.20460000634193401</v>
      </c>
      <c r="Z1625">
        <f>[1]!s_west_instnum_np($A1625,YEAR($B$1)+1,$B$1,180)</f>
        <v>2</v>
      </c>
      <c r="AA1625">
        <f>[1]!s_west_stdnetprofit($A1625,YEAR($B$1)+1,$B$1,180)</f>
        <v>15556349</v>
      </c>
      <c r="AB1625">
        <f>[1]!s_west_mediannetprofit($A1625,YEAR($B$1)+1,$B$1,180)</f>
        <v>19000000</v>
      </c>
      <c r="AC1625">
        <f>[1]!s_west_maxnetprofit($A1625,YEAR($B$1)+1,$B$1,180)</f>
        <v>30000000</v>
      </c>
      <c r="AD1625">
        <f>[1]!s_west_minnetprofit($A1625,YEAR($B$1)+1,$B$1,180)</f>
        <v>8000000</v>
      </c>
      <c r="AE1625">
        <f>[1]!s_west_avgroe($A1625,YEAR($B$1),$B$1,180)</f>
        <v>-1.6100000143051101</v>
      </c>
      <c r="AF1625">
        <f>IFERROR([1]!s_info_indexweight($A1625,$B$1,"000016.SH"),"")</f>
        <v>0</v>
      </c>
      <c r="AG1625">
        <f>IFERROR([1]!s_info_indexweight($A1625,$B$1,"000300.SH"),"")</f>
        <v>0</v>
      </c>
      <c r="AH1625">
        <f>IFERROR([1]!s_info_indexweight($A1625,$B$1,"000905.SH"),"")</f>
        <v>0</v>
      </c>
      <c r="AI1625">
        <f>IFERROR([1]!s_info_indexweight($A1625,$B$1,"000852.SH"),"")</f>
        <v>6.2E-2</v>
      </c>
    </row>
    <row r="1626" spans="1:35">
      <c r="A1626" t="s">
        <v>1658</v>
      </c>
      <c r="B1626">
        <f>[1]!s_dq_close($A1626,$B$1,3)</f>
        <v>225.05</v>
      </c>
      <c r="C1626">
        <f>[1]!s_dq_volume($A1626,$B$1)</f>
        <v>10829749</v>
      </c>
      <c r="D1626">
        <f>[1]!s_dq_amount($A1626,$B$1)</f>
        <v>2404811917</v>
      </c>
      <c r="E1626">
        <f>[1]!s_dq_turn($A1626,$B$1)</f>
        <v>2.26842339512489</v>
      </c>
      <c r="F1626">
        <f>[1]!S_VAL_MV($A1626,$B$1)</f>
        <v>108608384859.45</v>
      </c>
      <c r="G1626">
        <f>[1]!s_val_ev($A1626,$B$1)</f>
        <v>108608384859.45</v>
      </c>
      <c r="H1626">
        <f>[1]!s_val_ev1($A1626,$B$1)</f>
        <v>110831601725.69</v>
      </c>
      <c r="I1626">
        <f>IFERROR([1]!s_mq_amount($A1626,$B$1),"")</f>
        <v>4333838840</v>
      </c>
      <c r="J1626">
        <f>[1]!s_val_pe_ttm($A1626,$B$1)</f>
        <v>86.617546081542997</v>
      </c>
      <c r="K1626">
        <f>[1]!s_val_pb_lf($A1626,$B$1)</f>
        <v>7.8927040100097701</v>
      </c>
      <c r="L1626">
        <f>[1]!s_val_dividendyield2($A1626,$B$1)</f>
        <v>0.26540559924052598</v>
      </c>
      <c r="M1626">
        <f>[1]!s_val_evtoebitda($A1626,$B$1)</f>
        <v>67.5176988915333</v>
      </c>
      <c r="N1626">
        <f>[1]!s_risk_betar24($A1626,$B$1)</f>
        <v>0.97490000724792503</v>
      </c>
      <c r="O1626">
        <f>[1]!s_profitnotice_changeratio($A1626,$B$1)</f>
        <v>0</v>
      </c>
      <c r="P1626">
        <f>IFERROR([1]!i_pq_pctchange($A1626,TEXT(DATE(YEAR($B$1),1,1),"yyyy-mm-dd"),$B$1),"")</f>
        <v>27.833001988071601</v>
      </c>
      <c r="Q1626">
        <f>[1]!s_west_netprofit($A1626,YEAR($B$1),$B$1,180)</f>
        <v>1809815000</v>
      </c>
      <c r="R1626">
        <f>[1]!s_west_eps($A1626,YEAR($B$1),$B$1,180)</f>
        <v>3.7502000331878702</v>
      </c>
      <c r="S1626">
        <f>[1]!s_west_instnum_np($A1626,YEAR($B$1),$B$1,180)</f>
        <v>6</v>
      </c>
      <c r="T1626">
        <f>[1]!s_west_stdnetprofit($A1626,YEAR($B$1),$B$1,180)</f>
        <v>222122726</v>
      </c>
      <c r="U1626">
        <f>[1]!s_west_mediannetprofit($A1626,YEAR($B$1),$B$1,180)</f>
        <v>1869500000</v>
      </c>
      <c r="V1626">
        <f>[1]!s_west_maxnetprofit($A1626,YEAR($B$1),$B$1,180)</f>
        <v>1997000000</v>
      </c>
      <c r="W1626">
        <f>[1]!s_west_minnetprofit($A1626,YEAR($B$1),$B$1,180)</f>
        <v>1403000000</v>
      </c>
      <c r="X1626">
        <f>[1]!s_west_netprofit($A1626,YEAR($B$1)+1,$B$1,180)</f>
        <v>2305128333</v>
      </c>
      <c r="Y1626">
        <f>[1]!s_west_eps($A1626,YEAR($B$1)+1,$B$1,180)</f>
        <v>4.7765002250671396</v>
      </c>
      <c r="Z1626">
        <f>[1]!s_west_instnum_np($A1626,YEAR($B$1)+1,$B$1,180)</f>
        <v>6</v>
      </c>
      <c r="AA1626">
        <f>[1]!s_west_stdnetprofit($A1626,YEAR($B$1)+1,$B$1,180)</f>
        <v>146220829</v>
      </c>
      <c r="AB1626">
        <f>[1]!s_west_mediannetprofit($A1626,YEAR($B$1)+1,$B$1,180)</f>
        <v>2318500000</v>
      </c>
      <c r="AC1626">
        <f>[1]!s_west_maxnetprofit($A1626,YEAR($B$1)+1,$B$1,180)</f>
        <v>2509770000</v>
      </c>
      <c r="AD1626">
        <f>[1]!s_west_minnetprofit($A1626,YEAR($B$1)+1,$B$1,180)</f>
        <v>2132000000</v>
      </c>
      <c r="AE1626">
        <f>[1]!s_west_avgroe($A1626,YEAR($B$1),$B$1,180)</f>
        <v>12.7519998550415</v>
      </c>
      <c r="AF1626">
        <f>IFERROR([1]!s_info_indexweight($A1626,$B$1,"000016.SH"),"")</f>
        <v>0</v>
      </c>
      <c r="AG1626">
        <f>IFERROR([1]!s_info_indexweight($A1626,$B$1,"000300.SH"),"")</f>
        <v>7.8100000000000003E-2</v>
      </c>
      <c r="AH1626">
        <f>IFERROR([1]!s_info_indexweight($A1626,$B$1,"000905.SH"),"")</f>
        <v>0</v>
      </c>
      <c r="AI1626">
        <f>IFERROR([1]!s_info_indexweight($A1626,$B$1,"000852.SH"),"")</f>
        <v>0</v>
      </c>
    </row>
    <row r="1627" spans="1:35">
      <c r="A1627" t="s">
        <v>1659</v>
      </c>
      <c r="B1627">
        <f>[1]!s_dq_close($A1627,$B$1,3)</f>
        <v>55.53</v>
      </c>
      <c r="C1627">
        <f>[1]!s_dq_volume($A1627,$B$1)</f>
        <v>2937789</v>
      </c>
      <c r="D1627">
        <f>[1]!s_dq_amount($A1627,$B$1)</f>
        <v>165352469</v>
      </c>
      <c r="E1627">
        <f>[1]!s_dq_turn($A1627,$B$1)</f>
        <v>1.73171471180093</v>
      </c>
      <c r="F1627">
        <f>[1]!S_VAL_MV($A1627,$B$1)</f>
        <v>9420456040.3799992</v>
      </c>
      <c r="G1627">
        <f>[1]!s_val_ev($A1627,$B$1)</f>
        <v>9420456040.3799992</v>
      </c>
      <c r="H1627">
        <f>[1]!s_val_ev1($A1627,$B$1)</f>
        <v>9472973255.0100002</v>
      </c>
      <c r="I1627">
        <f>IFERROR([1]!s_mq_amount($A1627,$B$1),"")</f>
        <v>396914922</v>
      </c>
      <c r="J1627">
        <f>[1]!s_val_pe_ttm($A1627,$B$1)</f>
        <v>309.77438354492199</v>
      </c>
      <c r="K1627">
        <f>[1]!s_val_pb_lf($A1627,$B$1)</f>
        <v>3.56652903556824</v>
      </c>
      <c r="L1627">
        <f>[1]!s_val_dividendyield2($A1627,$B$1)</f>
        <v>0.64063708000239805</v>
      </c>
      <c r="M1627">
        <f>[1]!s_val_evtoebitda($A1627,$B$1)</f>
        <v>106.10350537544301</v>
      </c>
      <c r="N1627">
        <f>[1]!s_risk_betar24($A1627,$B$1)</f>
        <v>2.71819996833801</v>
      </c>
      <c r="O1627">
        <f>[1]!s_profitnotice_changeratio($A1627,$B$1)</f>
        <v>0</v>
      </c>
      <c r="P1627">
        <f>IFERROR([1]!i_pq_pctchange($A1627,TEXT(DATE(YEAR($B$1),1,1),"yyyy-mm-dd"),$B$1),"")</f>
        <v>-18.470121861694299</v>
      </c>
      <c r="Q1627">
        <f>[1]!s_west_netprofit($A1627,YEAR($B$1),$B$1,180)</f>
        <v>86552500</v>
      </c>
      <c r="R1627">
        <f>[1]!s_west_eps($A1627,YEAR($B$1),$B$1,180)</f>
        <v>0.50959998369216897</v>
      </c>
      <c r="S1627">
        <f>[1]!s_west_instnum_np($A1627,YEAR($B$1),$B$1,180)</f>
        <v>12</v>
      </c>
      <c r="T1627">
        <f>[1]!s_west_stdnetprofit($A1627,YEAR($B$1),$B$1,180)</f>
        <v>24066714</v>
      </c>
      <c r="U1627">
        <f>[1]!s_west_mediannetprofit($A1627,YEAR($B$1),$B$1,180)</f>
        <v>84000000</v>
      </c>
      <c r="V1627">
        <f>[1]!s_west_maxnetprofit($A1627,YEAR($B$1),$B$1,180)</f>
        <v>144000000</v>
      </c>
      <c r="W1627">
        <f>[1]!s_west_minnetprofit($A1627,YEAR($B$1),$B$1,180)</f>
        <v>60000000</v>
      </c>
      <c r="X1627">
        <f>[1]!s_west_netprofit($A1627,YEAR($B$1)+1,$B$1,180)</f>
        <v>127472500</v>
      </c>
      <c r="Y1627">
        <f>[1]!s_west_eps($A1627,YEAR($B$1)+1,$B$1,180)</f>
        <v>0.75050002336502097</v>
      </c>
      <c r="Z1627">
        <f>[1]!s_west_instnum_np($A1627,YEAR($B$1)+1,$B$1,180)</f>
        <v>12</v>
      </c>
      <c r="AA1627">
        <f>[1]!s_west_stdnetprofit($A1627,YEAR($B$1)+1,$B$1,180)</f>
        <v>23941007</v>
      </c>
      <c r="AB1627">
        <f>[1]!s_west_mediannetprofit($A1627,YEAR($B$1)+1,$B$1,180)</f>
        <v>127500000</v>
      </c>
      <c r="AC1627">
        <f>[1]!s_west_maxnetprofit($A1627,YEAR($B$1)+1,$B$1,180)</f>
        <v>177000000</v>
      </c>
      <c r="AD1627">
        <f>[1]!s_west_minnetprofit($A1627,YEAR($B$1)+1,$B$1,180)</f>
        <v>96000000</v>
      </c>
      <c r="AE1627">
        <f>[1]!s_west_avgroe($A1627,YEAR($B$1),$B$1,180)</f>
        <v>3.1849999427795401</v>
      </c>
      <c r="AF1627">
        <f>IFERROR([1]!s_info_indexweight($A1627,$B$1,"000016.SH"),"")</f>
        <v>0</v>
      </c>
      <c r="AG1627">
        <f>IFERROR([1]!s_info_indexweight($A1627,$B$1,"000300.SH"),"")</f>
        <v>0</v>
      </c>
      <c r="AH1627">
        <f>IFERROR([1]!s_info_indexweight($A1627,$B$1,"000905.SH"),"")</f>
        <v>0</v>
      </c>
      <c r="AI1627">
        <f>IFERROR([1]!s_info_indexweight($A1627,$B$1,"000852.SH"),"")</f>
        <v>0.06</v>
      </c>
    </row>
    <row r="1628" spans="1:35">
      <c r="A1628" t="s">
        <v>1660</v>
      </c>
      <c r="B1628">
        <f>[1]!s_dq_close($A1628,$B$1,3)</f>
        <v>39.409999999999997</v>
      </c>
      <c r="C1628">
        <f>[1]!s_dq_volume($A1628,$B$1)</f>
        <v>6328409</v>
      </c>
      <c r="D1628">
        <f>[1]!s_dq_amount($A1628,$B$1)</f>
        <v>252746748</v>
      </c>
      <c r="E1628">
        <f>[1]!s_dq_turn($A1628,$B$1)</f>
        <v>1.57748652442952</v>
      </c>
      <c r="F1628">
        <f>[1]!S_VAL_MV($A1628,$B$1)</f>
        <v>15810125464</v>
      </c>
      <c r="G1628">
        <f>[1]!s_val_ev($A1628,$B$1)</f>
        <v>15810125464</v>
      </c>
      <c r="H1628">
        <f>[1]!s_val_ev1($A1628,$B$1)</f>
        <v>15822631080.65</v>
      </c>
      <c r="I1628">
        <f>IFERROR([1]!s_mq_amount($A1628,$B$1),"")</f>
        <v>603983416</v>
      </c>
      <c r="J1628">
        <f>[1]!s_val_pe_ttm($A1628,$B$1)</f>
        <v>60.154190063476598</v>
      </c>
      <c r="K1628">
        <f>[1]!s_val_pb_lf($A1628,$B$1)</f>
        <v>5.7039203643798801</v>
      </c>
      <c r="L1628">
        <f>[1]!s_val_dividendyield2($A1628,$B$1)</f>
        <v>1.19128566328498</v>
      </c>
      <c r="M1628">
        <f>[1]!s_val_evtoebitda($A1628,$B$1)</f>
        <v>53.587623312965903</v>
      </c>
      <c r="N1628">
        <f>[1]!s_risk_betar24($A1628,$B$1)</f>
        <v>1.7309000492095901</v>
      </c>
      <c r="O1628">
        <f>[1]!s_profitnotice_changeratio($A1628,$B$1)</f>
        <v>0</v>
      </c>
      <c r="P1628">
        <f>IFERROR([1]!i_pq_pctchange($A1628,TEXT(DATE(YEAR($B$1),1,1),"yyyy-mm-dd"),$B$1),"")</f>
        <v>-20.383838383838398</v>
      </c>
      <c r="Q1628">
        <f>[1]!s_west_netprofit($A1628,YEAR($B$1),$B$1,180)</f>
        <v>319342857</v>
      </c>
      <c r="R1628">
        <f>[1]!s_west_eps($A1628,YEAR($B$1),$B$1,180)</f>
        <v>0.79600000381469704</v>
      </c>
      <c r="S1628">
        <f>[1]!s_west_instnum_np($A1628,YEAR($B$1),$B$1,180)</f>
        <v>7</v>
      </c>
      <c r="T1628">
        <f>[1]!s_west_stdnetprofit($A1628,YEAR($B$1),$B$1,180)</f>
        <v>8232814</v>
      </c>
      <c r="U1628">
        <f>[1]!s_west_mediannetprofit($A1628,YEAR($B$1),$B$1,180)</f>
        <v>317000000</v>
      </c>
      <c r="V1628">
        <f>[1]!s_west_maxnetprofit($A1628,YEAR($B$1),$B$1,180)</f>
        <v>334010000</v>
      </c>
      <c r="W1628">
        <f>[1]!s_west_minnetprofit($A1628,YEAR($B$1),$B$1,180)</f>
        <v>309000000</v>
      </c>
      <c r="X1628">
        <f>[1]!s_west_netprofit($A1628,YEAR($B$1)+1,$B$1,180)</f>
        <v>410891429</v>
      </c>
      <c r="Y1628">
        <f>[1]!s_west_eps($A1628,YEAR($B$1)+1,$B$1,180)</f>
        <v>1.0241999626159699</v>
      </c>
      <c r="Z1628">
        <f>[1]!s_west_instnum_np($A1628,YEAR($B$1)+1,$B$1,180)</f>
        <v>7</v>
      </c>
      <c r="AA1628">
        <f>[1]!s_west_stdnetprofit($A1628,YEAR($B$1)+1,$B$1,180)</f>
        <v>25709627</v>
      </c>
      <c r="AB1628">
        <f>[1]!s_west_mediannetprofit($A1628,YEAR($B$1)+1,$B$1,180)</f>
        <v>413000000</v>
      </c>
      <c r="AC1628">
        <f>[1]!s_west_maxnetprofit($A1628,YEAR($B$1)+1,$B$1,180)</f>
        <v>441680000</v>
      </c>
      <c r="AD1628">
        <f>[1]!s_west_minnetprofit($A1628,YEAR($B$1)+1,$B$1,180)</f>
        <v>376000000</v>
      </c>
      <c r="AE1628">
        <f>[1]!s_west_avgroe($A1628,YEAR($B$1),$B$1,180)</f>
        <v>10.8599996566772</v>
      </c>
      <c r="AF1628">
        <f>IFERROR([1]!s_info_indexweight($A1628,$B$1,"000016.SH"),"")</f>
        <v>0</v>
      </c>
      <c r="AG1628">
        <f>IFERROR([1]!s_info_indexweight($A1628,$B$1,"000300.SH"),"")</f>
        <v>0</v>
      </c>
      <c r="AH1628">
        <f>IFERROR([1]!s_info_indexweight($A1628,$B$1,"000905.SH"),"")</f>
        <v>0</v>
      </c>
      <c r="AI1628">
        <f>IFERROR([1]!s_info_indexweight($A1628,$B$1,"000852.SH"),"")</f>
        <v>0.10199999999999999</v>
      </c>
    </row>
    <row r="1629" spans="1:35">
      <c r="A1629" t="s">
        <v>1661</v>
      </c>
      <c r="B1629">
        <f>[1]!s_dq_close($A1629,$B$1,3)</f>
        <v>45.86</v>
      </c>
      <c r="C1629">
        <f>[1]!s_dq_volume($A1629,$B$1)</f>
        <v>7606941</v>
      </c>
      <c r="D1629">
        <f>[1]!s_dq_amount($A1629,$B$1)</f>
        <v>335611506</v>
      </c>
      <c r="E1629">
        <f>[1]!s_dq_turn($A1629,$B$1)</f>
        <v>3.68011951797269</v>
      </c>
      <c r="F1629">
        <f>[1]!S_VAL_MV($A1629,$B$1)</f>
        <v>9479428930.3999996</v>
      </c>
      <c r="G1629">
        <f>[1]!s_val_ev($A1629,$B$1)</f>
        <v>9479428930.3999996</v>
      </c>
      <c r="H1629">
        <f>[1]!s_val_ev1($A1629,$B$1)</f>
        <v>9504441430.3999996</v>
      </c>
      <c r="I1629">
        <f>IFERROR([1]!s_mq_amount($A1629,$B$1),"")</f>
        <v>672141857</v>
      </c>
      <c r="J1629">
        <f>[1]!s_val_pe_ttm($A1629,$B$1)</f>
        <v>138.31040954589801</v>
      </c>
      <c r="K1629">
        <f>[1]!s_val_pb_lf($A1629,$B$1)</f>
        <v>6.54441261291504</v>
      </c>
      <c r="L1629">
        <f>[1]!s_val_dividendyield2($A1629,$B$1)</f>
        <v>0</v>
      </c>
      <c r="M1629">
        <f>[1]!s_val_evtoebitda($A1629,$B$1)</f>
        <v>151.835014349321</v>
      </c>
      <c r="N1629">
        <f>[1]!s_risk_betar24($A1629,$B$1)</f>
        <v>1.30350005626678</v>
      </c>
      <c r="O1629">
        <f>[1]!s_profitnotice_changeratio($A1629,$B$1)</f>
        <v>0</v>
      </c>
      <c r="P1629">
        <f>IFERROR([1]!i_pq_pctchange($A1629,TEXT(DATE(YEAR($B$1),1,1),"yyyy-mm-dd"),$B$1),"")</f>
        <v>-2.4255319148936199</v>
      </c>
      <c r="Q1629">
        <f>[1]!s_west_netprofit($A1629,YEAR($B$1),$B$1,180)</f>
        <v>36000000</v>
      </c>
      <c r="R1629">
        <f>[1]!s_west_eps($A1629,YEAR($B$1),$B$1,180)</f>
        <v>0.17389999330043801</v>
      </c>
      <c r="S1629">
        <f>[1]!s_west_instnum_np($A1629,YEAR($B$1),$B$1,180)</f>
        <v>1</v>
      </c>
      <c r="T1629">
        <f>[1]!s_west_stdnetprofit($A1629,YEAR($B$1),$B$1,180)</f>
        <v>0</v>
      </c>
      <c r="U1629">
        <f>[1]!s_west_mediannetprofit($A1629,YEAR($B$1),$B$1,180)</f>
        <v>36000000</v>
      </c>
      <c r="V1629">
        <f>[1]!s_west_maxnetprofit($A1629,YEAR($B$1),$B$1,180)</f>
        <v>36000000</v>
      </c>
      <c r="W1629">
        <f>[1]!s_west_minnetprofit($A1629,YEAR($B$1),$B$1,180)</f>
        <v>36000000</v>
      </c>
      <c r="X1629">
        <f>[1]!s_west_netprofit($A1629,YEAR($B$1)+1,$B$1,180)</f>
        <v>109000000</v>
      </c>
      <c r="Y1629">
        <f>[1]!s_west_eps($A1629,YEAR($B$1)+1,$B$1,180)</f>
        <v>0.52660000324249301</v>
      </c>
      <c r="Z1629">
        <f>[1]!s_west_instnum_np($A1629,YEAR($B$1)+1,$B$1,180)</f>
        <v>1</v>
      </c>
      <c r="AA1629">
        <f>[1]!s_west_stdnetprofit($A1629,YEAR($B$1)+1,$B$1,180)</f>
        <v>0</v>
      </c>
      <c r="AB1629">
        <f>[1]!s_west_mediannetprofit($A1629,YEAR($B$1)+1,$B$1,180)</f>
        <v>109000000</v>
      </c>
      <c r="AC1629">
        <f>[1]!s_west_maxnetprofit($A1629,YEAR($B$1)+1,$B$1,180)</f>
        <v>109000000</v>
      </c>
      <c r="AD1629">
        <f>[1]!s_west_minnetprofit($A1629,YEAR($B$1)+1,$B$1,180)</f>
        <v>109000000</v>
      </c>
      <c r="AE1629">
        <f>[1]!s_west_avgroe($A1629,YEAR($B$1),$B$1,180)</f>
        <v>2.4500000476837198</v>
      </c>
      <c r="AF1629">
        <f>IFERROR([1]!s_info_indexweight($A1629,$B$1,"000016.SH"),"")</f>
        <v>0</v>
      </c>
      <c r="AG1629">
        <f>IFERROR([1]!s_info_indexweight($A1629,$B$1,"000300.SH"),"")</f>
        <v>0</v>
      </c>
      <c r="AH1629">
        <f>IFERROR([1]!s_info_indexweight($A1629,$B$1,"000905.SH"),"")</f>
        <v>0</v>
      </c>
      <c r="AI1629">
        <f>IFERROR([1]!s_info_indexweight($A1629,$B$1,"000852.SH"),"")</f>
        <v>6.2E-2</v>
      </c>
    </row>
    <row r="1630" spans="1:35">
      <c r="A1630" t="s">
        <v>1662</v>
      </c>
      <c r="B1630">
        <f>[1]!s_dq_close($A1630,$B$1,3)</f>
        <v>64.92</v>
      </c>
      <c r="C1630">
        <f>[1]!s_dq_volume($A1630,$B$1)</f>
        <v>17645950</v>
      </c>
      <c r="D1630">
        <f>[1]!s_dq_amount($A1630,$B$1)</f>
        <v>1120495836</v>
      </c>
      <c r="E1630">
        <f>[1]!s_dq_turn($A1630,$B$1)</f>
        <v>3.9653039193508901</v>
      </c>
      <c r="F1630">
        <f>[1]!S_VAL_MV($A1630,$B$1)</f>
        <v>28996372903.799999</v>
      </c>
      <c r="G1630">
        <f>[1]!s_val_ev($A1630,$B$1)</f>
        <v>28996372903.799999</v>
      </c>
      <c r="H1630">
        <f>[1]!s_val_ev1($A1630,$B$1)</f>
        <v>31831032871.490002</v>
      </c>
      <c r="I1630">
        <f>IFERROR([1]!s_mq_amount($A1630,$B$1),"")</f>
        <v>1834074064</v>
      </c>
      <c r="J1630">
        <f>[1]!s_val_pe_ttm($A1630,$B$1)</f>
        <v>44.423885345458999</v>
      </c>
      <c r="K1630">
        <f>[1]!s_val_pb_lf($A1630,$B$1)</f>
        <v>6.0409898757934597</v>
      </c>
      <c r="L1630">
        <f>[1]!s_val_dividendyield2($A1630,$B$1)</f>
        <v>0.36001775596670998</v>
      </c>
      <c r="M1630">
        <f>[1]!s_val_evtoebitda($A1630,$B$1)</f>
        <v>39.327233793812297</v>
      </c>
      <c r="N1630">
        <f>[1]!s_risk_betar24($A1630,$B$1)</f>
        <v>0.54629999399185203</v>
      </c>
      <c r="O1630">
        <f>[1]!s_profitnotice_changeratio($A1630,$B$1)</f>
        <v>0</v>
      </c>
      <c r="P1630">
        <f>IFERROR([1]!i_pq_pctchange($A1630,TEXT(DATE(YEAR($B$1),1,1),"yyyy-mm-dd"),$B$1),"")</f>
        <v>71.973509933774906</v>
      </c>
      <c r="Q1630">
        <f>[1]!s_west_netprofit($A1630,YEAR($B$1),$B$1,180)</f>
        <v>783469231</v>
      </c>
      <c r="R1630">
        <f>[1]!s_west_eps($A1630,YEAR($B$1),$B$1,180)</f>
        <v>1.7529000043869001</v>
      </c>
      <c r="S1630">
        <f>[1]!s_west_instnum_np($A1630,YEAR($B$1),$B$1,180)</f>
        <v>13</v>
      </c>
      <c r="T1630">
        <f>[1]!s_west_stdnetprofit($A1630,YEAR($B$1),$B$1,180)</f>
        <v>43691935</v>
      </c>
      <c r="U1630">
        <f>[1]!s_west_mediannetprofit($A1630,YEAR($B$1),$B$1,180)</f>
        <v>781000000</v>
      </c>
      <c r="V1630">
        <f>[1]!s_west_maxnetprofit($A1630,YEAR($B$1),$B$1,180)</f>
        <v>856000000</v>
      </c>
      <c r="W1630">
        <f>[1]!s_west_minnetprofit($A1630,YEAR($B$1),$B$1,180)</f>
        <v>728000000</v>
      </c>
      <c r="X1630">
        <f>[1]!s_west_netprofit($A1630,YEAR($B$1)+1,$B$1,180)</f>
        <v>1028744615</v>
      </c>
      <c r="Y1630">
        <f>[1]!s_west_eps($A1630,YEAR($B$1)+1,$B$1,180)</f>
        <v>2.3017001152038601</v>
      </c>
      <c r="Z1630">
        <f>[1]!s_west_instnum_np($A1630,YEAR($B$1)+1,$B$1,180)</f>
        <v>13</v>
      </c>
      <c r="AA1630">
        <f>[1]!s_west_stdnetprofit($A1630,YEAR($B$1)+1,$B$1,180)</f>
        <v>76976576</v>
      </c>
      <c r="AB1630">
        <f>[1]!s_west_mediannetprofit($A1630,YEAR($B$1)+1,$B$1,180)</f>
        <v>1046000000</v>
      </c>
      <c r="AC1630">
        <f>[1]!s_west_maxnetprofit($A1630,YEAR($B$1)+1,$B$1,180)</f>
        <v>1118000000</v>
      </c>
      <c r="AD1630">
        <f>[1]!s_west_minnetprofit($A1630,YEAR($B$1)+1,$B$1,180)</f>
        <v>878000000</v>
      </c>
      <c r="AE1630">
        <f>[1]!s_west_avgroe($A1630,YEAR($B$1),$B$1,180)</f>
        <v>14.4923000335693</v>
      </c>
      <c r="AF1630">
        <f>IFERROR([1]!s_info_indexweight($A1630,$B$1,"000016.SH"),"")</f>
        <v>0</v>
      </c>
      <c r="AG1630">
        <f>IFERROR([1]!s_info_indexweight($A1630,$B$1,"000300.SH"),"")</f>
        <v>0</v>
      </c>
      <c r="AH1630">
        <f>IFERROR([1]!s_info_indexweight($A1630,$B$1,"000905.SH"),"")</f>
        <v>0</v>
      </c>
      <c r="AI1630">
        <f>IFERROR([1]!s_info_indexweight($A1630,$B$1,"000852.SH"),"")</f>
        <v>0.11600000000000001</v>
      </c>
    </row>
    <row r="1631" spans="1:35">
      <c r="A1631" t="s">
        <v>1663</v>
      </c>
      <c r="B1631">
        <f>[1]!s_dq_close($A1631,$B$1,3)</f>
        <v>101.7</v>
      </c>
      <c r="C1631">
        <f>[1]!s_dq_volume($A1631,$B$1)</f>
        <v>14949266</v>
      </c>
      <c r="D1631">
        <f>[1]!s_dq_amount($A1631,$B$1)</f>
        <v>1505417049</v>
      </c>
      <c r="E1631">
        <f>[1]!s_dq_turn($A1631,$B$1)</f>
        <v>3.5494982350327802</v>
      </c>
      <c r="F1631">
        <f>[1]!S_VAL_MV($A1631,$B$1)</f>
        <v>42832542842.099998</v>
      </c>
      <c r="G1631">
        <f>[1]!s_val_ev($A1631,$B$1)</f>
        <v>42832542842.099998</v>
      </c>
      <c r="H1631">
        <f>[1]!s_val_ev1($A1631,$B$1)</f>
        <v>42892740876.82</v>
      </c>
      <c r="I1631">
        <f>IFERROR([1]!s_mq_amount($A1631,$B$1),"")</f>
        <v>3268013775</v>
      </c>
      <c r="J1631">
        <f>[1]!s_val_pe_ttm($A1631,$B$1)</f>
        <v>49.919712066650398</v>
      </c>
      <c r="K1631">
        <f>[1]!s_val_pb_lf($A1631,$B$1)</f>
        <v>5.74965620040894</v>
      </c>
      <c r="L1631">
        <f>[1]!s_val_dividendyield2($A1631,$B$1)</f>
        <v>0.196033714621</v>
      </c>
      <c r="M1631">
        <f>[1]!s_val_evtoebitda($A1631,$B$1)</f>
        <v>37.5865436551369</v>
      </c>
      <c r="N1631">
        <f>[1]!s_risk_betar24($A1631,$B$1)</f>
        <v>1.9219000339508101</v>
      </c>
      <c r="O1631">
        <f>[1]!s_profitnotice_changeratio($A1631,$B$1)</f>
        <v>0</v>
      </c>
      <c r="P1631">
        <f>IFERROR([1]!i_pq_pctchange($A1631,TEXT(DATE(YEAR($B$1),1,1),"yyyy-mm-dd"),$B$1),"")</f>
        <v>16.800239652451499</v>
      </c>
      <c r="Q1631">
        <f>[1]!s_west_netprofit($A1631,YEAR($B$1),$B$1,180)</f>
        <v>1417416667</v>
      </c>
      <c r="R1631">
        <f>[1]!s_west_eps($A1631,YEAR($B$1),$B$1,180)</f>
        <v>3.36549997329712</v>
      </c>
      <c r="S1631">
        <f>[1]!s_west_instnum_np($A1631,YEAR($B$1),$B$1,180)</f>
        <v>12</v>
      </c>
      <c r="T1631">
        <f>[1]!s_west_stdnetprofit($A1631,YEAR($B$1),$B$1,180)</f>
        <v>60322555</v>
      </c>
      <c r="U1631">
        <f>[1]!s_west_mediannetprofit($A1631,YEAR($B$1),$B$1,180)</f>
        <v>1403500000</v>
      </c>
      <c r="V1631">
        <f>[1]!s_west_maxnetprofit($A1631,YEAR($B$1),$B$1,180)</f>
        <v>1492000000</v>
      </c>
      <c r="W1631">
        <f>[1]!s_west_minnetprofit($A1631,YEAR($B$1),$B$1,180)</f>
        <v>1326000000</v>
      </c>
      <c r="X1631">
        <f>[1]!s_west_netprofit($A1631,YEAR($B$1)+1,$B$1,180)</f>
        <v>1902750000</v>
      </c>
      <c r="Y1631">
        <f>[1]!s_west_eps($A1631,YEAR($B$1)+1,$B$1,180)</f>
        <v>4.51779985427856</v>
      </c>
      <c r="Z1631">
        <f>[1]!s_west_instnum_np($A1631,YEAR($B$1)+1,$B$1,180)</f>
        <v>12</v>
      </c>
      <c r="AA1631">
        <f>[1]!s_west_stdnetprofit($A1631,YEAR($B$1)+1,$B$1,180)</f>
        <v>92277373</v>
      </c>
      <c r="AB1631">
        <f>[1]!s_west_mediannetprofit($A1631,YEAR($B$1)+1,$B$1,180)</f>
        <v>1914000000</v>
      </c>
      <c r="AC1631">
        <f>[1]!s_west_maxnetprofit($A1631,YEAR($B$1)+1,$B$1,180)</f>
        <v>2000000000</v>
      </c>
      <c r="AD1631">
        <f>[1]!s_west_minnetprofit($A1631,YEAR($B$1)+1,$B$1,180)</f>
        <v>1730000000</v>
      </c>
      <c r="AE1631">
        <f>[1]!s_west_avgroe($A1631,YEAR($B$1),$B$1,180)</f>
        <v>16.587499618530298</v>
      </c>
      <c r="AF1631">
        <f>IFERROR([1]!s_info_indexweight($A1631,$B$1,"000016.SH"),"")</f>
        <v>0</v>
      </c>
      <c r="AG1631">
        <f>IFERROR([1]!s_info_indexweight($A1631,$B$1,"000300.SH"),"")</f>
        <v>0</v>
      </c>
      <c r="AH1631">
        <f>IFERROR([1]!s_info_indexweight($A1631,$B$1,"000905.SH"),"")</f>
        <v>0.33900000000000002</v>
      </c>
      <c r="AI1631">
        <f>IFERROR([1]!s_info_indexweight($A1631,$B$1,"000852.SH"),"")</f>
        <v>0</v>
      </c>
    </row>
    <row r="1632" spans="1:35">
      <c r="A1632" t="s">
        <v>1664</v>
      </c>
      <c r="B1632">
        <f>[1]!s_dq_close($A1632,$B$1,3)</f>
        <v>35.65</v>
      </c>
      <c r="C1632">
        <f>[1]!s_dq_volume($A1632,$B$1)</f>
        <v>3601994</v>
      </c>
      <c r="D1632">
        <f>[1]!s_dq_amount($A1632,$B$1)</f>
        <v>128806418</v>
      </c>
      <c r="E1632">
        <f>[1]!s_dq_turn($A1632,$B$1)</f>
        <v>0.73258137180971505</v>
      </c>
      <c r="F1632">
        <f>[1]!S_VAL_MV($A1632,$B$1)</f>
        <v>17528576488.75</v>
      </c>
      <c r="G1632">
        <f>[1]!s_val_ev($A1632,$B$1)</f>
        <v>17528576488.75</v>
      </c>
      <c r="H1632">
        <f>[1]!s_val_ev1($A1632,$B$1)</f>
        <v>17530336533.73</v>
      </c>
      <c r="I1632">
        <f>IFERROR([1]!s_mq_amount($A1632,$B$1),"")</f>
        <v>287304655</v>
      </c>
      <c r="J1632">
        <f>[1]!s_val_pe_ttm($A1632,$B$1)</f>
        <v>25.961275100708001</v>
      </c>
      <c r="K1632">
        <f>[1]!s_val_pb_lf($A1632,$B$1)</f>
        <v>5.1655898094177202</v>
      </c>
      <c r="L1632">
        <f>[1]!s_val_dividendyield2($A1632,$B$1)</f>
        <v>1.5294999181597499</v>
      </c>
      <c r="M1632">
        <f>[1]!s_val_evtoebitda($A1632,$B$1)</f>
        <v>20.627575638232901</v>
      </c>
      <c r="N1632">
        <f>[1]!s_risk_betar24($A1632,$B$1)</f>
        <v>1.4536000490188601</v>
      </c>
      <c r="O1632">
        <f>[1]!s_profitnotice_changeratio($A1632,$B$1)</f>
        <v>0</v>
      </c>
      <c r="P1632">
        <f>IFERROR([1]!i_pq_pctchange($A1632,TEXT(DATE(YEAR($B$1),1,1),"yyyy-mm-dd"),$B$1),"")</f>
        <v>-8.5590937955966506</v>
      </c>
      <c r="Q1632">
        <f>[1]!s_west_netprofit($A1632,YEAR($B$1),$B$1,180)</f>
        <v>836566000</v>
      </c>
      <c r="R1632">
        <f>[1]!s_west_eps($A1632,YEAR($B$1),$B$1,180)</f>
        <v>1.7014000415802</v>
      </c>
      <c r="S1632">
        <f>[1]!s_west_instnum_np($A1632,YEAR($B$1),$B$1,180)</f>
        <v>10</v>
      </c>
      <c r="T1632">
        <f>[1]!s_west_stdnetprofit($A1632,YEAR($B$1),$B$1,180)</f>
        <v>22089936</v>
      </c>
      <c r="U1632">
        <f>[1]!s_west_mediannetprofit($A1632,YEAR($B$1),$B$1,180)</f>
        <v>831310000</v>
      </c>
      <c r="V1632">
        <f>[1]!s_west_maxnetprofit($A1632,YEAR($B$1),$B$1,180)</f>
        <v>865000000</v>
      </c>
      <c r="W1632">
        <f>[1]!s_west_minnetprofit($A1632,YEAR($B$1),$B$1,180)</f>
        <v>801000000</v>
      </c>
      <c r="X1632">
        <f>[1]!s_west_netprofit($A1632,YEAR($B$1)+1,$B$1,180)</f>
        <v>1015114000</v>
      </c>
      <c r="Y1632">
        <f>[1]!s_west_eps($A1632,YEAR($B$1)+1,$B$1,180)</f>
        <v>2.0645999908447301</v>
      </c>
      <c r="Z1632">
        <f>[1]!s_west_instnum_np($A1632,YEAR($B$1)+1,$B$1,180)</f>
        <v>10</v>
      </c>
      <c r="AA1632">
        <f>[1]!s_west_stdnetprofit($A1632,YEAR($B$1)+1,$B$1,180)</f>
        <v>47668577</v>
      </c>
      <c r="AB1632">
        <f>[1]!s_west_mediannetprofit($A1632,YEAR($B$1)+1,$B$1,180)</f>
        <v>1033000000</v>
      </c>
      <c r="AC1632">
        <f>[1]!s_west_maxnetprofit($A1632,YEAR($B$1)+1,$B$1,180)</f>
        <v>1067000000</v>
      </c>
      <c r="AD1632">
        <f>[1]!s_west_minnetprofit($A1632,YEAR($B$1)+1,$B$1,180)</f>
        <v>909000000</v>
      </c>
      <c r="AE1632">
        <f>[1]!s_west_avgroe($A1632,YEAR($B$1),$B$1,180)</f>
        <v>20.746700286865199</v>
      </c>
      <c r="AF1632">
        <f>IFERROR([1]!s_info_indexweight($A1632,$B$1,"000016.SH"),"")</f>
        <v>0</v>
      </c>
      <c r="AG1632">
        <f>IFERROR([1]!s_info_indexweight($A1632,$B$1,"000300.SH"),"")</f>
        <v>0</v>
      </c>
      <c r="AH1632">
        <f>IFERROR([1]!s_info_indexweight($A1632,$B$1,"000905.SH"),"")</f>
        <v>5.0999999999999997E-2</v>
      </c>
      <c r="AI1632">
        <f>IFERROR([1]!s_info_indexweight($A1632,$B$1,"000852.SH"),"")</f>
        <v>0</v>
      </c>
    </row>
    <row r="1633" spans="1:35">
      <c r="A1633" t="s">
        <v>1665</v>
      </c>
      <c r="B1633">
        <f>[1]!s_dq_close($A1633,$B$1,3)</f>
        <v>34.72</v>
      </c>
      <c r="C1633">
        <f>[1]!s_dq_volume($A1633,$B$1)</f>
        <v>11317214</v>
      </c>
      <c r="D1633">
        <f>[1]!s_dq_amount($A1633,$B$1)</f>
        <v>391734773</v>
      </c>
      <c r="E1633">
        <f>[1]!s_dq_turn($A1633,$B$1)</f>
        <v>1.4554146262638601</v>
      </c>
      <c r="F1633">
        <f>[1]!S_VAL_MV($A1633,$B$1)</f>
        <v>26998056979.040001</v>
      </c>
      <c r="G1633">
        <f>[1]!s_val_ev($A1633,$B$1)</f>
        <v>26998056979.040001</v>
      </c>
      <c r="H1633">
        <f>[1]!s_val_ev1($A1633,$B$1)</f>
        <v>27923302226.23</v>
      </c>
      <c r="I1633">
        <f>IFERROR([1]!s_mq_amount($A1633,$B$1),"")</f>
        <v>837793171</v>
      </c>
      <c r="J1633">
        <f>[1]!s_val_pe_ttm($A1633,$B$1)</f>
        <v>170.50172424316401</v>
      </c>
      <c r="K1633">
        <f>[1]!s_val_pb_lf($A1633,$B$1)</f>
        <v>13.826213836669901</v>
      </c>
      <c r="L1633">
        <f>[1]!s_val_dividendyield2($A1633,$B$1)</f>
        <v>0.22258584951744501</v>
      </c>
      <c r="M1633">
        <f>[1]!s_val_evtoebitda($A1633,$B$1)</f>
        <v>101.689258014847</v>
      </c>
      <c r="N1633">
        <f>[1]!s_risk_betar24($A1633,$B$1)</f>
        <v>1.48730003833771</v>
      </c>
      <c r="O1633">
        <f>[1]!s_profitnotice_changeratio($A1633,$B$1)</f>
        <v>0</v>
      </c>
      <c r="P1633">
        <f>IFERROR([1]!i_pq_pctchange($A1633,TEXT(DATE(YEAR($B$1),1,1),"yyyy-mm-dd"),$B$1),"")</f>
        <v>-10.2916067242847</v>
      </c>
      <c r="Q1633">
        <f>[1]!s_west_netprofit($A1633,YEAR($B$1),$B$1,180)</f>
        <v>208057500</v>
      </c>
      <c r="R1633">
        <f>[1]!s_west_eps($A1633,YEAR($B$1),$B$1,180)</f>
        <v>0.26759999990463301</v>
      </c>
      <c r="S1633">
        <f>[1]!s_west_instnum_np($A1633,YEAR($B$1),$B$1,180)</f>
        <v>4</v>
      </c>
      <c r="T1633">
        <f>[1]!s_west_stdnetprofit($A1633,YEAR($B$1),$B$1,180)</f>
        <v>3568364</v>
      </c>
      <c r="U1633">
        <f>[1]!s_west_mediannetprofit($A1633,YEAR($B$1),$B$1,180)</f>
        <v>208000000</v>
      </c>
      <c r="V1633">
        <f>[1]!s_west_maxnetprofit($A1633,YEAR($B$1),$B$1,180)</f>
        <v>212000000</v>
      </c>
      <c r="W1633">
        <f>[1]!s_west_minnetprofit($A1633,YEAR($B$1),$B$1,180)</f>
        <v>204230000</v>
      </c>
      <c r="X1633">
        <f>[1]!s_west_netprofit($A1633,YEAR($B$1)+1,$B$1,180)</f>
        <v>264512500</v>
      </c>
      <c r="Y1633">
        <f>[1]!s_west_eps($A1633,YEAR($B$1)+1,$B$1,180)</f>
        <v>0.34020000696182301</v>
      </c>
      <c r="Z1633">
        <f>[1]!s_west_instnum_np($A1633,YEAR($B$1)+1,$B$1,180)</f>
        <v>4</v>
      </c>
      <c r="AA1633">
        <f>[1]!s_west_stdnetprofit($A1633,YEAR($B$1)+1,$B$1,180)</f>
        <v>6624497</v>
      </c>
      <c r="AB1633">
        <f>[1]!s_west_mediannetprofit($A1633,YEAR($B$1)+1,$B$1,180)</f>
        <v>265000000</v>
      </c>
      <c r="AC1633">
        <f>[1]!s_west_maxnetprofit($A1633,YEAR($B$1)+1,$B$1,180)</f>
        <v>271050000</v>
      </c>
      <c r="AD1633">
        <f>[1]!s_west_minnetprofit($A1633,YEAR($B$1)+1,$B$1,180)</f>
        <v>257000000</v>
      </c>
      <c r="AE1633">
        <f>[1]!s_west_avgroe($A1633,YEAR($B$1),$B$1,180)</f>
        <v>10.064999580383301</v>
      </c>
      <c r="AF1633">
        <f>IFERROR([1]!s_info_indexweight($A1633,$B$1,"000016.SH"),"")</f>
        <v>0</v>
      </c>
      <c r="AG1633">
        <f>IFERROR([1]!s_info_indexweight($A1633,$B$1,"000300.SH"),"")</f>
        <v>0</v>
      </c>
      <c r="AH1633">
        <f>IFERROR([1]!s_info_indexweight($A1633,$B$1,"000905.SH"),"")</f>
        <v>0</v>
      </c>
      <c r="AI1633">
        <f>IFERROR([1]!s_info_indexweight($A1633,$B$1,"000852.SH"),"")</f>
        <v>0.14599999999999999</v>
      </c>
    </row>
    <row r="1634" spans="1:35">
      <c r="A1634" t="s">
        <v>1666</v>
      </c>
      <c r="B1634">
        <f>[1]!s_dq_close($A1634,$B$1,3)</f>
        <v>25.46</v>
      </c>
      <c r="C1634">
        <f>[1]!s_dq_volume($A1634,$B$1)</f>
        <v>20774063</v>
      </c>
      <c r="D1634">
        <f>[1]!s_dq_amount($A1634,$B$1)</f>
        <v>529681046</v>
      </c>
      <c r="E1634">
        <f>[1]!s_dq_turn($A1634,$B$1)</f>
        <v>3.8802109408811001</v>
      </c>
      <c r="F1634">
        <f>[1]!S_VAL_MV($A1634,$B$1)</f>
        <v>13630899248.48</v>
      </c>
      <c r="G1634">
        <f>[1]!s_val_ev($A1634,$B$1)</f>
        <v>13630899248.48</v>
      </c>
      <c r="H1634">
        <f>[1]!s_val_ev1($A1634,$B$1)</f>
        <v>16625175261.07</v>
      </c>
      <c r="I1634">
        <f>IFERROR([1]!s_mq_amount($A1634,$B$1),"")</f>
        <v>1043507180</v>
      </c>
      <c r="J1634">
        <f>[1]!s_val_pe_ttm($A1634,$B$1)</f>
        <v>146.89967346191401</v>
      </c>
      <c r="K1634">
        <f>[1]!s_val_pb_lf($A1634,$B$1)</f>
        <v>3.5103886127471902</v>
      </c>
      <c r="L1634">
        <f>[1]!s_val_dividendyield2($A1634,$B$1)</f>
        <v>0.97307390057035903</v>
      </c>
      <c r="M1634">
        <f>[1]!s_val_evtoebitda($A1634,$B$1)</f>
        <v>25.5851372317412</v>
      </c>
      <c r="N1634">
        <f>[1]!s_risk_betar24($A1634,$B$1)</f>
        <v>1.1804000139236499</v>
      </c>
      <c r="O1634">
        <f>[1]!s_profitnotice_changeratio($A1634,$B$1)</f>
        <v>0</v>
      </c>
      <c r="P1634">
        <f>IFERROR([1]!i_pq_pctchange($A1634,TEXT(DATE(YEAR($B$1),1,1),"yyyy-mm-dd"),$B$1),"")</f>
        <v>31.0974844673839</v>
      </c>
      <c r="Q1634">
        <f>[1]!s_west_netprofit($A1634,YEAR($B$1),$B$1,180)</f>
        <v>225750000</v>
      </c>
      <c r="R1634">
        <f>[1]!s_west_eps($A1634,YEAR($B$1),$B$1,180)</f>
        <v>0.42170000076293901</v>
      </c>
      <c r="S1634">
        <f>[1]!s_west_instnum_np($A1634,YEAR($B$1),$B$1,180)</f>
        <v>8</v>
      </c>
      <c r="T1634">
        <f>[1]!s_west_stdnetprofit($A1634,YEAR($B$1),$B$1,180)</f>
        <v>41188591</v>
      </c>
      <c r="U1634">
        <f>[1]!s_west_mediannetprofit($A1634,YEAR($B$1),$B$1,180)</f>
        <v>208500000</v>
      </c>
      <c r="V1634">
        <f>[1]!s_west_maxnetprofit($A1634,YEAR($B$1),$B$1,180)</f>
        <v>309000000</v>
      </c>
      <c r="W1634">
        <f>[1]!s_west_minnetprofit($A1634,YEAR($B$1),$B$1,180)</f>
        <v>190000000</v>
      </c>
      <c r="X1634">
        <f>[1]!s_west_netprofit($A1634,YEAR($B$1)+1,$B$1,180)</f>
        <v>291125000</v>
      </c>
      <c r="Y1634">
        <f>[1]!s_west_eps($A1634,YEAR($B$1)+1,$B$1,180)</f>
        <v>0.54379999637603804</v>
      </c>
      <c r="Z1634">
        <f>[1]!s_west_instnum_np($A1634,YEAR($B$1)+1,$B$1,180)</f>
        <v>8</v>
      </c>
      <c r="AA1634">
        <f>[1]!s_west_stdnetprofit($A1634,YEAR($B$1)+1,$B$1,180)</f>
        <v>59292104</v>
      </c>
      <c r="AB1634">
        <f>[1]!s_west_mediannetprofit($A1634,YEAR($B$1)+1,$B$1,180)</f>
        <v>271500000</v>
      </c>
      <c r="AC1634">
        <f>[1]!s_west_maxnetprofit($A1634,YEAR($B$1)+1,$B$1,180)</f>
        <v>408000000</v>
      </c>
      <c r="AD1634">
        <f>[1]!s_west_minnetprofit($A1634,YEAR($B$1)+1,$B$1,180)</f>
        <v>234000000</v>
      </c>
      <c r="AE1634">
        <f>[1]!s_west_avgroe($A1634,YEAR($B$1),$B$1,180)</f>
        <v>6.5</v>
      </c>
      <c r="AF1634">
        <f>IFERROR([1]!s_info_indexweight($A1634,$B$1,"000016.SH"),"")</f>
        <v>0</v>
      </c>
      <c r="AG1634">
        <f>IFERROR([1]!s_info_indexweight($A1634,$B$1,"000300.SH"),"")</f>
        <v>0</v>
      </c>
      <c r="AH1634">
        <f>IFERROR([1]!s_info_indexweight($A1634,$B$1,"000905.SH"),"")</f>
        <v>0</v>
      </c>
      <c r="AI1634">
        <f>IFERROR([1]!s_info_indexweight($A1634,$B$1,"000852.SH"),"")</f>
        <v>8.6999999999999994E-2</v>
      </c>
    </row>
    <row r="1635" spans="1:35">
      <c r="A1635" t="s">
        <v>1667</v>
      </c>
      <c r="B1635">
        <f>[1]!s_dq_close($A1635,$B$1,3)</f>
        <v>43.39</v>
      </c>
      <c r="C1635">
        <f>[1]!s_dq_volume($A1635,$B$1)</f>
        <v>19341458</v>
      </c>
      <c r="D1635">
        <f>[1]!s_dq_amount($A1635,$B$1)</f>
        <v>866659225</v>
      </c>
      <c r="E1635">
        <f>[1]!s_dq_turn($A1635,$B$1)</f>
        <v>4.82511875838886</v>
      </c>
      <c r="F1635">
        <f>[1]!S_VAL_MV($A1635,$B$1)</f>
        <v>17392854034.130001</v>
      </c>
      <c r="G1635">
        <f>[1]!s_val_ev($A1635,$B$1)</f>
        <v>17392854034.130001</v>
      </c>
      <c r="H1635">
        <f>[1]!s_val_ev1($A1635,$B$1)</f>
        <v>17408865545.610001</v>
      </c>
      <c r="I1635">
        <f>IFERROR([1]!s_mq_amount($A1635,$B$1),"")</f>
        <v>2305851940</v>
      </c>
      <c r="J1635">
        <f>[1]!s_val_pe_ttm($A1635,$B$1)</f>
        <v>-68.783836364746094</v>
      </c>
      <c r="K1635">
        <f>[1]!s_val_pb_lf($A1635,$B$1)</f>
        <v>19.266191482543899</v>
      </c>
      <c r="L1635">
        <f>[1]!s_val_dividendyield2($A1635,$B$1)</f>
        <v>0</v>
      </c>
      <c r="M1635">
        <f>[1]!s_val_evtoebitda($A1635,$B$1)</f>
        <v>-76.996997643424393</v>
      </c>
      <c r="N1635">
        <f>[1]!s_risk_betar24($A1635,$B$1)</f>
        <v>1.44739997386932</v>
      </c>
      <c r="O1635">
        <f>[1]!s_profitnotice_changeratio($A1635,$B$1)</f>
        <v>0</v>
      </c>
      <c r="P1635">
        <f>IFERROR([1]!i_pq_pctchange($A1635,TEXT(DATE(YEAR($B$1),1,1),"yyyy-mm-dd"),$B$1),"")</f>
        <v>59.639440765268603</v>
      </c>
      <c r="Q1635">
        <f>[1]!s_west_netprofit($A1635,YEAR($B$1),$B$1,180)</f>
        <v>0</v>
      </c>
      <c r="R1635">
        <f>[1]!s_west_eps($A1635,YEAR($B$1),$B$1,180)</f>
        <v>0</v>
      </c>
      <c r="S1635">
        <f>[1]!s_west_instnum_np($A1635,YEAR($B$1),$B$1,180)</f>
        <v>0</v>
      </c>
      <c r="T1635">
        <f>[1]!s_west_stdnetprofit($A1635,YEAR($B$1),$B$1,180)</f>
        <v>0</v>
      </c>
      <c r="U1635">
        <f>[1]!s_west_mediannetprofit($A1635,YEAR($B$1),$B$1,180)</f>
        <v>0</v>
      </c>
      <c r="V1635">
        <f>[1]!s_west_maxnetprofit($A1635,YEAR($B$1),$B$1,180)</f>
        <v>0</v>
      </c>
      <c r="W1635">
        <f>[1]!s_west_minnetprofit($A1635,YEAR($B$1),$B$1,180)</f>
        <v>0</v>
      </c>
      <c r="X1635">
        <f>[1]!s_west_netprofit($A1635,YEAR($B$1)+1,$B$1,180)</f>
        <v>0</v>
      </c>
      <c r="Y1635">
        <f>[1]!s_west_eps($A1635,YEAR($B$1)+1,$B$1,180)</f>
        <v>0</v>
      </c>
      <c r="Z1635">
        <f>[1]!s_west_instnum_np($A1635,YEAR($B$1)+1,$B$1,180)</f>
        <v>0</v>
      </c>
      <c r="AA1635">
        <f>[1]!s_west_stdnetprofit($A1635,YEAR($B$1)+1,$B$1,180)</f>
        <v>0</v>
      </c>
      <c r="AB1635">
        <f>[1]!s_west_mediannetprofit($A1635,YEAR($B$1)+1,$B$1,180)</f>
        <v>0</v>
      </c>
      <c r="AC1635">
        <f>[1]!s_west_maxnetprofit($A1635,YEAR($B$1)+1,$B$1,180)</f>
        <v>0</v>
      </c>
      <c r="AD1635">
        <f>[1]!s_west_minnetprofit($A1635,YEAR($B$1)+1,$B$1,180)</f>
        <v>0</v>
      </c>
      <c r="AE1635">
        <f>[1]!s_west_avgroe($A1635,YEAR($B$1),$B$1,180)</f>
        <v>0</v>
      </c>
      <c r="AF1635">
        <f>IFERROR([1]!s_info_indexweight($A1635,$B$1,"000016.SH"),"")</f>
        <v>0</v>
      </c>
      <c r="AG1635">
        <f>IFERROR([1]!s_info_indexweight($A1635,$B$1,"000300.SH"),"")</f>
        <v>0</v>
      </c>
      <c r="AH1635">
        <f>IFERROR([1]!s_info_indexweight($A1635,$B$1,"000905.SH"),"")</f>
        <v>0</v>
      </c>
      <c r="AI1635">
        <f>IFERROR([1]!s_info_indexweight($A1635,$B$1,"000852.SH"),"")</f>
        <v>7.0999999999999994E-2</v>
      </c>
    </row>
    <row r="1636" spans="1:35">
      <c r="A1636" t="s">
        <v>1668</v>
      </c>
      <c r="B1636">
        <f>[1]!s_dq_close($A1636,$B$1,3)</f>
        <v>126.5</v>
      </c>
      <c r="C1636">
        <f>[1]!s_dq_volume($A1636,$B$1)</f>
        <v>17915820</v>
      </c>
      <c r="D1636">
        <f>[1]!s_dq_amount($A1636,$B$1)</f>
        <v>2273137889</v>
      </c>
      <c r="E1636">
        <f>[1]!s_dq_turn($A1636,$B$1)</f>
        <v>4.04989503634014</v>
      </c>
      <c r="F1636">
        <f>[1]!S_VAL_MV($A1636,$B$1)</f>
        <v>55960739961.5</v>
      </c>
      <c r="G1636">
        <f>[1]!s_val_ev($A1636,$B$1)</f>
        <v>55960739961.5</v>
      </c>
      <c r="H1636">
        <f>[1]!s_val_ev1($A1636,$B$1)</f>
        <v>56007830120.68</v>
      </c>
      <c r="I1636">
        <f>IFERROR([1]!s_mq_amount($A1636,$B$1),"")</f>
        <v>6035493829</v>
      </c>
      <c r="J1636">
        <f>[1]!s_val_pe_ttm($A1636,$B$1)</f>
        <v>20478.181640625</v>
      </c>
      <c r="K1636">
        <f>[1]!s_val_pb_lf($A1636,$B$1)</f>
        <v>15.5707921981812</v>
      </c>
      <c r="L1636">
        <f>[1]!s_val_dividendyield2($A1636,$B$1)</f>
        <v>0</v>
      </c>
      <c r="M1636">
        <f>[1]!s_val_evtoebitda($A1636,$B$1)</f>
        <v>-331.85875329628601</v>
      </c>
      <c r="N1636">
        <f>[1]!s_risk_betar24($A1636,$B$1)</f>
        <v>2.6545000076293901</v>
      </c>
      <c r="O1636">
        <f>[1]!s_profitnotice_changeratio($A1636,$B$1)</f>
        <v>0</v>
      </c>
      <c r="P1636">
        <f>IFERROR([1]!i_pq_pctchange($A1636,TEXT(DATE(YEAR($B$1),1,1),"yyyy-mm-dd"),$B$1),"")</f>
        <v>-3.6924248191853799</v>
      </c>
      <c r="Q1636">
        <f>[1]!s_west_netprofit($A1636,YEAR($B$1),$B$1,180)</f>
        <v>550000000</v>
      </c>
      <c r="R1636">
        <f>[1]!s_west_eps($A1636,YEAR($B$1),$B$1,180)</f>
        <v>1.2432999610900899</v>
      </c>
      <c r="S1636">
        <f>[1]!s_west_instnum_np($A1636,YEAR($B$1),$B$1,180)</f>
        <v>1</v>
      </c>
      <c r="T1636">
        <f>[1]!s_west_stdnetprofit($A1636,YEAR($B$1),$B$1,180)</f>
        <v>0</v>
      </c>
      <c r="U1636">
        <f>[1]!s_west_mediannetprofit($A1636,YEAR($B$1),$B$1,180)</f>
        <v>550000000</v>
      </c>
      <c r="V1636">
        <f>[1]!s_west_maxnetprofit($A1636,YEAR($B$1),$B$1,180)</f>
        <v>550000000</v>
      </c>
      <c r="W1636">
        <f>[1]!s_west_minnetprofit($A1636,YEAR($B$1),$B$1,180)</f>
        <v>550000000</v>
      </c>
      <c r="X1636">
        <f>[1]!s_west_netprofit($A1636,YEAR($B$1)+1,$B$1,180)</f>
        <v>502000000</v>
      </c>
      <c r="Y1636">
        <f>[1]!s_west_eps($A1636,YEAR($B$1)+1,$B$1,180)</f>
        <v>1.13479995727539</v>
      </c>
      <c r="Z1636">
        <f>[1]!s_west_instnum_np($A1636,YEAR($B$1)+1,$B$1,180)</f>
        <v>1</v>
      </c>
      <c r="AA1636">
        <f>[1]!s_west_stdnetprofit($A1636,YEAR($B$1)+1,$B$1,180)</f>
        <v>0</v>
      </c>
      <c r="AB1636">
        <f>[1]!s_west_mediannetprofit($A1636,YEAR($B$1)+1,$B$1,180)</f>
        <v>502000000</v>
      </c>
      <c r="AC1636">
        <f>[1]!s_west_maxnetprofit($A1636,YEAR($B$1)+1,$B$1,180)</f>
        <v>502000000</v>
      </c>
      <c r="AD1636">
        <f>[1]!s_west_minnetprofit($A1636,YEAR($B$1)+1,$B$1,180)</f>
        <v>502000000</v>
      </c>
      <c r="AE1636">
        <f>[1]!s_west_avgroe($A1636,YEAR($B$1),$B$1,180)</f>
        <v>13.300000190734901</v>
      </c>
      <c r="AF1636">
        <f>IFERROR([1]!s_info_indexweight($A1636,$B$1,"000016.SH"),"")</f>
        <v>0</v>
      </c>
      <c r="AG1636">
        <f>IFERROR([1]!s_info_indexweight($A1636,$B$1,"000300.SH"),"")</f>
        <v>0</v>
      </c>
      <c r="AH1636">
        <f>IFERROR([1]!s_info_indexweight($A1636,$B$1,"000905.SH"),"")</f>
        <v>0</v>
      </c>
      <c r="AI1636">
        <f>IFERROR([1]!s_info_indexweight($A1636,$B$1,"000852.SH"),"")</f>
        <v>0.47399999999999998</v>
      </c>
    </row>
    <row r="1637" spans="1:35">
      <c r="A1637" t="s">
        <v>1669</v>
      </c>
      <c r="B1637">
        <f>[1]!s_dq_close($A1637,$B$1,3)</f>
        <v>262.25</v>
      </c>
      <c r="C1637">
        <f>[1]!s_dq_volume($A1637,$B$1)</f>
        <v>13968437</v>
      </c>
      <c r="D1637">
        <f>[1]!s_dq_amount($A1637,$B$1)</f>
        <v>3614518195</v>
      </c>
      <c r="E1637">
        <f>[1]!s_dq_turn($A1637,$B$1)</f>
        <v>3.0145182169904401</v>
      </c>
      <c r="F1637">
        <f>[1]!S_VAL_MV($A1637,$B$1)</f>
        <v>121519338732.25</v>
      </c>
      <c r="G1637">
        <f>[1]!s_val_ev($A1637,$B$1)</f>
        <v>121519338732.25</v>
      </c>
      <c r="H1637">
        <f>[1]!s_val_ev1($A1637,$B$1)</f>
        <v>121555001030.53999</v>
      </c>
      <c r="I1637">
        <f>IFERROR([1]!s_mq_amount($A1637,$B$1),"")</f>
        <v>7989317158</v>
      </c>
      <c r="J1637">
        <f>[1]!s_val_pe_ttm($A1637,$B$1)</f>
        <v>33.487239837646499</v>
      </c>
      <c r="K1637">
        <f>[1]!s_val_pb_lf($A1637,$B$1)</f>
        <v>8.0318298339843803</v>
      </c>
      <c r="L1637">
        <f>[1]!s_val_dividendyield2($A1637,$B$1)</f>
        <v>0.34232689180491699</v>
      </c>
      <c r="M1637">
        <f>[1]!s_val_evtoebitda($A1637,$B$1)</f>
        <v>58.016552813162797</v>
      </c>
      <c r="N1637">
        <f>[1]!s_risk_betar24($A1637,$B$1)</f>
        <v>2.4714000225067099</v>
      </c>
      <c r="O1637">
        <f>[1]!s_profitnotice_changeratio($A1637,$B$1)</f>
        <v>0</v>
      </c>
      <c r="P1637">
        <f>IFERROR([1]!i_pq_pctchange($A1637,TEXT(DATE(YEAR($B$1),1,1),"yyyy-mm-dd"),$B$1),"")</f>
        <v>-14.5960204513629</v>
      </c>
      <c r="Q1637">
        <f>[1]!s_west_netprofit($A1637,YEAR($B$1),$B$1,180)</f>
        <v>2549694516</v>
      </c>
      <c r="R1637">
        <f>[1]!s_west_eps($A1637,YEAR($B$1),$B$1,180)</f>
        <v>5.5025000572204599</v>
      </c>
      <c r="S1637">
        <f>[1]!s_west_instnum_np($A1637,YEAR($B$1),$B$1,180)</f>
        <v>31</v>
      </c>
      <c r="T1637">
        <f>[1]!s_west_stdnetprofit($A1637,YEAR($B$1),$B$1,180)</f>
        <v>608802537</v>
      </c>
      <c r="U1637">
        <f>[1]!s_west_mediannetprofit($A1637,YEAR($B$1),$B$1,180)</f>
        <v>2213000000</v>
      </c>
      <c r="V1637">
        <f>[1]!s_west_maxnetprofit($A1637,YEAR($B$1),$B$1,180)</f>
        <v>3815340000</v>
      </c>
      <c r="W1637">
        <f>[1]!s_west_minnetprofit($A1637,YEAR($B$1),$B$1,180)</f>
        <v>2062000000</v>
      </c>
      <c r="X1637">
        <f>[1]!s_west_netprofit($A1637,YEAR($B$1)+1,$B$1,180)</f>
        <v>2670481613</v>
      </c>
      <c r="Y1637">
        <f>[1]!s_west_eps($A1637,YEAR($B$1)+1,$B$1,180)</f>
        <v>5.76310014724731</v>
      </c>
      <c r="Z1637">
        <f>[1]!s_west_instnum_np($A1637,YEAR($B$1)+1,$B$1,180)</f>
        <v>31</v>
      </c>
      <c r="AA1637">
        <f>[1]!s_west_stdnetprofit($A1637,YEAR($B$1)+1,$B$1,180)</f>
        <v>219680080</v>
      </c>
      <c r="AB1637">
        <f>[1]!s_west_mediannetprofit($A1637,YEAR($B$1)+1,$B$1,180)</f>
        <v>2651470000</v>
      </c>
      <c r="AC1637">
        <f>[1]!s_west_maxnetprofit($A1637,YEAR($B$1)+1,$B$1,180)</f>
        <v>3647500000</v>
      </c>
      <c r="AD1637">
        <f>[1]!s_west_minnetprofit($A1637,YEAR($B$1)+1,$B$1,180)</f>
        <v>2368000000</v>
      </c>
      <c r="AE1637">
        <f>[1]!s_west_avgroe($A1637,YEAR($B$1),$B$1,180)</f>
        <v>17.237899780273398</v>
      </c>
      <c r="AF1637">
        <f>IFERROR([1]!s_info_indexweight($A1637,$B$1,"000016.SH"),"")</f>
        <v>0.61299999999999999</v>
      </c>
      <c r="AG1637">
        <f>IFERROR([1]!s_info_indexweight($A1637,$B$1,"000300.SH"),"")</f>
        <v>0.22420000000000001</v>
      </c>
      <c r="AH1637">
        <f>IFERROR([1]!s_info_indexweight($A1637,$B$1,"000905.SH"),"")</f>
        <v>0</v>
      </c>
      <c r="AI1637">
        <f>IFERROR([1]!s_info_indexweight($A1637,$B$1,"000852.SH"),"")</f>
        <v>0</v>
      </c>
    </row>
    <row r="1638" spans="1:35">
      <c r="A1638" t="s">
        <v>1670</v>
      </c>
      <c r="B1638">
        <f>[1]!s_dq_close($A1638,$B$1,3)</f>
        <v>49</v>
      </c>
      <c r="C1638">
        <f>[1]!s_dq_volume($A1638,$B$1)</f>
        <v>5066745</v>
      </c>
      <c r="D1638">
        <f>[1]!s_dq_amount($A1638,$B$1)</f>
        <v>246074894</v>
      </c>
      <c r="E1638">
        <f>[1]!s_dq_turn($A1638,$B$1)</f>
        <v>1.21902943993347</v>
      </c>
      <c r="F1638">
        <f>[1]!S_VAL_MV($A1638,$B$1)</f>
        <v>20409291595</v>
      </c>
      <c r="G1638">
        <f>[1]!s_val_ev($A1638,$B$1)</f>
        <v>20409291595</v>
      </c>
      <c r="H1638">
        <f>[1]!s_val_ev1($A1638,$B$1)</f>
        <v>21613568852.740002</v>
      </c>
      <c r="I1638">
        <f>IFERROR([1]!s_mq_amount($A1638,$B$1),"")</f>
        <v>558826902</v>
      </c>
      <c r="J1638">
        <f>[1]!s_val_pe_ttm($A1638,$B$1)</f>
        <v>-105.193496704102</v>
      </c>
      <c r="K1638">
        <f>[1]!s_val_pb_lf($A1638,$B$1)</f>
        <v>2.8792383670806898</v>
      </c>
      <c r="L1638">
        <f>[1]!s_val_dividendyield2($A1638,$B$1)</f>
        <v>0</v>
      </c>
      <c r="M1638">
        <f>[1]!s_val_evtoebitda($A1638,$B$1)</f>
        <v>109.489208015572</v>
      </c>
      <c r="N1638">
        <f>[1]!s_risk_betar24($A1638,$B$1)</f>
        <v>1.8422000408172601</v>
      </c>
      <c r="O1638">
        <f>[1]!s_profitnotice_changeratio($A1638,$B$1)</f>
        <v>0</v>
      </c>
      <c r="P1638">
        <f>IFERROR([1]!i_pq_pctchange($A1638,TEXT(DATE(YEAR($B$1),1,1),"yyyy-mm-dd"),$B$1),"")</f>
        <v>-19.354838709677399</v>
      </c>
      <c r="Q1638">
        <f>[1]!s_west_netprofit($A1638,YEAR($B$1),$B$1,180)</f>
        <v>-7239091</v>
      </c>
      <c r="R1638">
        <f>[1]!s_west_eps($A1638,YEAR($B$1),$B$1,180)</f>
        <v>-1.7400000244378998E-2</v>
      </c>
      <c r="S1638">
        <f>[1]!s_west_instnum_np($A1638,YEAR($B$1),$B$1,180)</f>
        <v>11</v>
      </c>
      <c r="T1638">
        <f>[1]!s_west_stdnetprofit($A1638,YEAR($B$1),$B$1,180)</f>
        <v>78379684</v>
      </c>
      <c r="U1638">
        <f>[1]!s_west_mediannetprofit($A1638,YEAR($B$1),$B$1,180)</f>
        <v>12000000</v>
      </c>
      <c r="V1638">
        <f>[1]!s_west_maxnetprofit($A1638,YEAR($B$1),$B$1,180)</f>
        <v>104000000</v>
      </c>
      <c r="W1638">
        <f>[1]!s_west_minnetprofit($A1638,YEAR($B$1),$B$1,180)</f>
        <v>-186000000</v>
      </c>
      <c r="X1638">
        <f>[1]!s_west_netprofit($A1638,YEAR($B$1)+1,$B$1,180)</f>
        <v>126326364</v>
      </c>
      <c r="Y1638">
        <f>[1]!s_west_eps($A1638,YEAR($B$1)+1,$B$1,180)</f>
        <v>0.30309998989105202</v>
      </c>
      <c r="Z1638">
        <f>[1]!s_west_instnum_np($A1638,YEAR($B$1)+1,$B$1,180)</f>
        <v>11</v>
      </c>
      <c r="AA1638">
        <f>[1]!s_west_stdnetprofit($A1638,YEAR($B$1)+1,$B$1,180)</f>
        <v>125740485</v>
      </c>
      <c r="AB1638">
        <f>[1]!s_west_mediannetprofit($A1638,YEAR($B$1)+1,$B$1,180)</f>
        <v>99000000</v>
      </c>
      <c r="AC1638">
        <f>[1]!s_west_maxnetprofit($A1638,YEAR($B$1)+1,$B$1,180)</f>
        <v>446000000</v>
      </c>
      <c r="AD1638">
        <f>[1]!s_west_minnetprofit($A1638,YEAR($B$1)+1,$B$1,180)</f>
        <v>-70000000</v>
      </c>
      <c r="AE1638">
        <f>[1]!s_west_avgroe($A1638,YEAR($B$1),$B$1,180)</f>
        <v>-0.102700002491474</v>
      </c>
      <c r="AF1638">
        <f>IFERROR([1]!s_info_indexweight($A1638,$B$1,"000016.SH"),"")</f>
        <v>0</v>
      </c>
      <c r="AG1638">
        <f>IFERROR([1]!s_info_indexweight($A1638,$B$1,"000300.SH"),"")</f>
        <v>0</v>
      </c>
      <c r="AH1638">
        <f>IFERROR([1]!s_info_indexweight($A1638,$B$1,"000905.SH"),"")</f>
        <v>0.12</v>
      </c>
      <c r="AI1638">
        <f>IFERROR([1]!s_info_indexweight($A1638,$B$1,"000852.SH"),"")</f>
        <v>0</v>
      </c>
    </row>
    <row r="1639" spans="1:35">
      <c r="A1639" t="s">
        <v>1671</v>
      </c>
      <c r="B1639">
        <f>[1]!s_dq_close($A1639,$B$1,3)</f>
        <v>42.48</v>
      </c>
      <c r="C1639">
        <f>[1]!s_dq_volume($A1639,$B$1)</f>
        <v>11721737</v>
      </c>
      <c r="D1639">
        <f>[1]!s_dq_amount($A1639,$B$1)</f>
        <v>498743221</v>
      </c>
      <c r="E1639">
        <f>[1]!s_dq_turn($A1639,$B$1)</f>
        <v>3.19801146121325</v>
      </c>
      <c r="F1639">
        <f>[1]!S_VAL_MV($A1639,$B$1)</f>
        <v>15570281526.48</v>
      </c>
      <c r="G1639">
        <f>[1]!s_val_ev($A1639,$B$1)</f>
        <v>15570281526.48</v>
      </c>
      <c r="H1639">
        <f>[1]!s_val_ev1($A1639,$B$1)</f>
        <v>17067766827.309999</v>
      </c>
      <c r="I1639">
        <f>IFERROR([1]!s_mq_amount($A1639,$B$1),"")</f>
        <v>1083169751</v>
      </c>
      <c r="J1639">
        <f>[1]!s_val_pe_ttm($A1639,$B$1)</f>
        <v>68.879219055175795</v>
      </c>
      <c r="K1639">
        <f>[1]!s_val_pb_lf($A1639,$B$1)</f>
        <v>4.1340584754943803</v>
      </c>
      <c r="L1639">
        <f>[1]!s_val_dividendyield2($A1639,$B$1)</f>
        <v>0.34358217585866702</v>
      </c>
      <c r="M1639">
        <f>[1]!s_val_evtoebitda($A1639,$B$1)</f>
        <v>37.048417410271597</v>
      </c>
      <c r="N1639">
        <f>[1]!s_risk_betar24($A1639,$B$1)</f>
        <v>2.1603000164032</v>
      </c>
      <c r="O1639">
        <f>[1]!s_profitnotice_changeratio($A1639,$B$1)</f>
        <v>0</v>
      </c>
      <c r="P1639">
        <f>IFERROR([1]!i_pq_pctchange($A1639,TEXT(DATE(YEAR($B$1),1,1),"yyyy-mm-dd"),$B$1),"")</f>
        <v>-9.90455991516437</v>
      </c>
      <c r="Q1639">
        <f>[1]!s_west_netprofit($A1639,YEAR($B$1),$B$1,180)</f>
        <v>471778750</v>
      </c>
      <c r="R1639">
        <f>[1]!s_west_eps($A1639,YEAR($B$1),$B$1,180)</f>
        <v>1.2869000434875499</v>
      </c>
      <c r="S1639">
        <f>[1]!s_west_instnum_np($A1639,YEAR($B$1),$B$1,180)</f>
        <v>8</v>
      </c>
      <c r="T1639">
        <f>[1]!s_west_stdnetprofit($A1639,YEAR($B$1),$B$1,180)</f>
        <v>111523287</v>
      </c>
      <c r="U1639">
        <f>[1]!s_west_mediannetprofit($A1639,YEAR($B$1),$B$1,180)</f>
        <v>442315000</v>
      </c>
      <c r="V1639">
        <f>[1]!s_west_maxnetprofit($A1639,YEAR($B$1),$B$1,180)</f>
        <v>663000000</v>
      </c>
      <c r="W1639">
        <f>[1]!s_west_minnetprofit($A1639,YEAR($B$1),$B$1,180)</f>
        <v>347000000</v>
      </c>
      <c r="X1639">
        <f>[1]!s_west_netprofit($A1639,YEAR($B$1)+1,$B$1,180)</f>
        <v>666805000</v>
      </c>
      <c r="Y1639">
        <f>[1]!s_west_eps($A1639,YEAR($B$1)+1,$B$1,180)</f>
        <v>1.8188999891281099</v>
      </c>
      <c r="Z1639">
        <f>[1]!s_west_instnum_np($A1639,YEAR($B$1)+1,$B$1,180)</f>
        <v>8</v>
      </c>
      <c r="AA1639">
        <f>[1]!s_west_stdnetprofit($A1639,YEAR($B$1)+1,$B$1,180)</f>
        <v>135443319</v>
      </c>
      <c r="AB1639">
        <f>[1]!s_west_mediannetprofit($A1639,YEAR($B$1)+1,$B$1,180)</f>
        <v>636065000</v>
      </c>
      <c r="AC1639">
        <f>[1]!s_west_maxnetprofit($A1639,YEAR($B$1)+1,$B$1,180)</f>
        <v>894000000</v>
      </c>
      <c r="AD1639">
        <f>[1]!s_west_minnetprofit($A1639,YEAR($B$1)+1,$B$1,180)</f>
        <v>526000000</v>
      </c>
      <c r="AE1639">
        <f>[1]!s_west_avgroe($A1639,YEAR($B$1),$B$1,180)</f>
        <v>11.3886003494263</v>
      </c>
      <c r="AF1639">
        <f>IFERROR([1]!s_info_indexweight($A1639,$B$1,"000016.SH"),"")</f>
        <v>0</v>
      </c>
      <c r="AG1639">
        <f>IFERROR([1]!s_info_indexweight($A1639,$B$1,"000300.SH"),"")</f>
        <v>0</v>
      </c>
      <c r="AH1639">
        <f>IFERROR([1]!s_info_indexweight($A1639,$B$1,"000905.SH"),"")</f>
        <v>0</v>
      </c>
      <c r="AI1639">
        <f>IFERROR([1]!s_info_indexweight($A1639,$B$1,"000852.SH"),"")</f>
        <v>0.13800000000000001</v>
      </c>
    </row>
    <row r="1640" spans="1:35">
      <c r="A1640" t="s">
        <v>1672</v>
      </c>
      <c r="B1640">
        <f>[1]!s_dq_close($A1640,$B$1,3)</f>
        <v>244.76</v>
      </c>
      <c r="C1640">
        <f>[1]!s_dq_volume($A1640,$B$1)</f>
        <v>8413999</v>
      </c>
      <c r="D1640">
        <f>[1]!s_dq_amount($A1640,$B$1)</f>
        <v>2060733668</v>
      </c>
      <c r="E1640">
        <f>[1]!s_dq_turn($A1640,$B$1)</f>
        <v>2.3791747859833201</v>
      </c>
      <c r="F1640">
        <f>[1]!S_VAL_MV($A1640,$B$1)</f>
        <v>86559861317.160004</v>
      </c>
      <c r="G1640">
        <f>[1]!s_val_ev($A1640,$B$1)</f>
        <v>86559861317.160004</v>
      </c>
      <c r="H1640">
        <f>[1]!s_val_ev1($A1640,$B$1)</f>
        <v>87047938164.660004</v>
      </c>
      <c r="I1640">
        <f>IFERROR([1]!s_mq_amount($A1640,$B$1),"")</f>
        <v>4943222086</v>
      </c>
      <c r="J1640">
        <f>[1]!s_val_pe_ttm($A1640,$B$1)</f>
        <v>78.861968994140597</v>
      </c>
      <c r="K1640">
        <f>[1]!s_val_pb_lf($A1640,$B$1)</f>
        <v>11.2111864089966</v>
      </c>
      <c r="L1640">
        <f>[1]!s_val_dividendyield2($A1640,$B$1)</f>
        <v>0.15008864631145699</v>
      </c>
      <c r="M1640">
        <f>[1]!s_val_evtoebitda($A1640,$B$1)</f>
        <v>63.401781348876597</v>
      </c>
      <c r="N1640">
        <f>[1]!s_risk_betar24($A1640,$B$1)</f>
        <v>0.91310000419616699</v>
      </c>
      <c r="O1640">
        <f>[1]!s_profitnotice_changeratio($A1640,$B$1)</f>
        <v>0</v>
      </c>
      <c r="P1640">
        <f>IFERROR([1]!i_pq_pctchange($A1640,TEXT(DATE(YEAR($B$1),1,1),"yyyy-mm-dd"),$B$1),"")</f>
        <v>63.086353944562902</v>
      </c>
      <c r="Q1640">
        <f>[1]!s_west_netprofit($A1640,YEAR($B$1),$B$1,180)</f>
        <v>1435363636</v>
      </c>
      <c r="R1640">
        <f>[1]!s_west_eps($A1640,YEAR($B$1),$B$1,180)</f>
        <v>4.0557999610900897</v>
      </c>
      <c r="S1640">
        <f>[1]!s_west_instnum_np($A1640,YEAR($B$1),$B$1,180)</f>
        <v>11</v>
      </c>
      <c r="T1640">
        <f>[1]!s_west_stdnetprofit($A1640,YEAR($B$1),$B$1,180)</f>
        <v>115816469</v>
      </c>
      <c r="U1640">
        <f>[1]!s_west_mediannetprofit($A1640,YEAR($B$1),$B$1,180)</f>
        <v>1425000000</v>
      </c>
      <c r="V1640">
        <f>[1]!s_west_maxnetprofit($A1640,YEAR($B$1),$B$1,180)</f>
        <v>1603000000</v>
      </c>
      <c r="W1640">
        <f>[1]!s_west_minnetprofit($A1640,YEAR($B$1),$B$1,180)</f>
        <v>1246000000</v>
      </c>
      <c r="X1640">
        <f>[1]!s_west_netprofit($A1640,YEAR($B$1)+1,$B$1,180)</f>
        <v>1845363636</v>
      </c>
      <c r="Y1640">
        <f>[1]!s_west_eps($A1640,YEAR($B$1)+1,$B$1,180)</f>
        <v>5.2143001556396502</v>
      </c>
      <c r="Z1640">
        <f>[1]!s_west_instnum_np($A1640,YEAR($B$1)+1,$B$1,180)</f>
        <v>11</v>
      </c>
      <c r="AA1640">
        <f>[1]!s_west_stdnetprofit($A1640,YEAR($B$1)+1,$B$1,180)</f>
        <v>161773467</v>
      </c>
      <c r="AB1640">
        <f>[1]!s_west_mediannetprofit($A1640,YEAR($B$1)+1,$B$1,180)</f>
        <v>1871000000</v>
      </c>
      <c r="AC1640">
        <f>[1]!s_west_maxnetprofit($A1640,YEAR($B$1)+1,$B$1,180)</f>
        <v>2050000000</v>
      </c>
      <c r="AD1640">
        <f>[1]!s_west_minnetprofit($A1640,YEAR($B$1)+1,$B$1,180)</f>
        <v>1532000000</v>
      </c>
      <c r="AE1640">
        <f>[1]!s_west_avgroe($A1640,YEAR($B$1),$B$1,180)</f>
        <v>16.479099273681602</v>
      </c>
      <c r="AF1640">
        <f>IFERROR([1]!s_info_indexweight($A1640,$B$1,"000016.SH"),"")</f>
        <v>0</v>
      </c>
      <c r="AG1640">
        <f>IFERROR([1]!s_info_indexweight($A1640,$B$1,"000300.SH"),"")</f>
        <v>0</v>
      </c>
      <c r="AH1640">
        <f>IFERROR([1]!s_info_indexweight($A1640,$B$1,"000905.SH"),"")</f>
        <v>0.61399999999999999</v>
      </c>
      <c r="AI1640">
        <f>IFERROR([1]!s_info_indexweight($A1640,$B$1,"000852.SH"),"")</f>
        <v>0</v>
      </c>
    </row>
    <row r="1641" spans="1:35">
      <c r="A1641" t="s">
        <v>1673</v>
      </c>
      <c r="B1641">
        <f>[1]!s_dq_close($A1641,$B$1,3)</f>
        <v>64.209999999999994</v>
      </c>
      <c r="C1641">
        <f>[1]!s_dq_volume($A1641,$B$1)</f>
        <v>18403555</v>
      </c>
      <c r="D1641">
        <f>[1]!s_dq_amount($A1641,$B$1)</f>
        <v>1188821857</v>
      </c>
      <c r="E1641">
        <f>[1]!s_dq_turn($A1641,$B$1)</f>
        <v>2.8327783163437998</v>
      </c>
      <c r="F1641">
        <f>[1]!S_VAL_MV($A1641,$B$1)</f>
        <v>41714957352.370003</v>
      </c>
      <c r="G1641">
        <f>[1]!s_val_ev($A1641,$B$1)</f>
        <v>41714957352.370003</v>
      </c>
      <c r="H1641">
        <f>[1]!s_val_ev1($A1641,$B$1)</f>
        <v>44791102773.220001</v>
      </c>
      <c r="I1641">
        <f>IFERROR([1]!s_mq_amount($A1641,$B$1),"")</f>
        <v>2280623116</v>
      </c>
      <c r="J1641">
        <f>[1]!s_val_pe_ttm($A1641,$B$1)</f>
        <v>58.497013092041001</v>
      </c>
      <c r="K1641">
        <f>[1]!s_val_pb_lf($A1641,$B$1)</f>
        <v>5.8141889572143599</v>
      </c>
      <c r="L1641">
        <f>[1]!s_val_dividendyield2($A1641,$B$1)</f>
        <v>1.0123033795359</v>
      </c>
      <c r="M1641">
        <f>[1]!s_val_evtoebitda($A1641,$B$1)</f>
        <v>33.6584570226211</v>
      </c>
      <c r="N1641">
        <f>[1]!s_risk_betar24($A1641,$B$1)</f>
        <v>1.7031999826431301</v>
      </c>
      <c r="O1641">
        <f>[1]!s_profitnotice_changeratio($A1641,$B$1)</f>
        <v>0</v>
      </c>
      <c r="P1641">
        <f>IFERROR([1]!i_pq_pctchange($A1641,TEXT(DATE(YEAR($B$1),1,1),"yyyy-mm-dd"),$B$1),"")</f>
        <v>-13.904532046125</v>
      </c>
      <c r="Q1641">
        <f>[1]!s_west_netprofit($A1641,YEAR($B$1),$B$1,180)</f>
        <v>995372000</v>
      </c>
      <c r="R1641">
        <f>[1]!s_west_eps($A1641,YEAR($B$1),$B$1,180)</f>
        <v>1.53180003166199</v>
      </c>
      <c r="S1641">
        <f>[1]!s_west_instnum_np($A1641,YEAR($B$1),$B$1,180)</f>
        <v>5</v>
      </c>
      <c r="T1641">
        <f>[1]!s_west_stdnetprofit($A1641,YEAR($B$1),$B$1,180)</f>
        <v>151211354</v>
      </c>
      <c r="U1641">
        <f>[1]!s_west_mediannetprofit($A1641,YEAR($B$1),$B$1,180)</f>
        <v>989840000</v>
      </c>
      <c r="V1641">
        <f>[1]!s_west_maxnetprofit($A1641,YEAR($B$1),$B$1,180)</f>
        <v>1209020000</v>
      </c>
      <c r="W1641">
        <f>[1]!s_west_minnetprofit($A1641,YEAR($B$1),$B$1,180)</f>
        <v>843000000</v>
      </c>
      <c r="X1641">
        <f>[1]!s_west_netprofit($A1641,YEAR($B$1)+1,$B$1,180)</f>
        <v>1184492000</v>
      </c>
      <c r="Y1641">
        <f>[1]!s_west_eps($A1641,YEAR($B$1)+1,$B$1,180)</f>
        <v>1.8229000568389899</v>
      </c>
      <c r="Z1641">
        <f>[1]!s_west_instnum_np($A1641,YEAR($B$1)+1,$B$1,180)</f>
        <v>5</v>
      </c>
      <c r="AA1641">
        <f>[1]!s_west_stdnetprofit($A1641,YEAR($B$1)+1,$B$1,180)</f>
        <v>182619304</v>
      </c>
      <c r="AB1641">
        <f>[1]!s_west_mediannetprofit($A1641,YEAR($B$1)+1,$B$1,180)</f>
        <v>1210000000</v>
      </c>
      <c r="AC1641">
        <f>[1]!s_west_maxnetprofit($A1641,YEAR($B$1)+1,$B$1,180)</f>
        <v>1456460000</v>
      </c>
      <c r="AD1641">
        <f>[1]!s_west_minnetprofit($A1641,YEAR($B$1)+1,$B$1,180)</f>
        <v>979000000</v>
      </c>
      <c r="AE1641">
        <f>[1]!s_west_avgroe($A1641,YEAR($B$1),$B$1,180)</f>
        <v>12.3699998855591</v>
      </c>
      <c r="AF1641">
        <f>IFERROR([1]!s_info_indexweight($A1641,$B$1,"000016.SH"),"")</f>
        <v>0</v>
      </c>
      <c r="AG1641">
        <f>IFERROR([1]!s_info_indexweight($A1641,$B$1,"000300.SH"),"")</f>
        <v>0</v>
      </c>
      <c r="AH1641">
        <f>IFERROR([1]!s_info_indexweight($A1641,$B$1,"000905.SH"),"")</f>
        <v>0.29199999999999998</v>
      </c>
      <c r="AI1641">
        <f>IFERROR([1]!s_info_indexweight($A1641,$B$1,"000852.SH"),"")</f>
        <v>0</v>
      </c>
    </row>
    <row r="1642" spans="1:35">
      <c r="A1642" t="s">
        <v>1674</v>
      </c>
      <c r="B1642">
        <f>[1]!s_dq_close($A1642,$B$1,3)</f>
        <v>127.2</v>
      </c>
      <c r="C1642">
        <f>[1]!s_dq_volume($A1642,$B$1)</f>
        <v>8257087</v>
      </c>
      <c r="D1642">
        <f>[1]!s_dq_amount($A1642,$B$1)</f>
        <v>1052443478</v>
      </c>
      <c r="E1642">
        <f>[1]!s_dq_turn($A1642,$B$1)</f>
        <v>5.196320646018</v>
      </c>
      <c r="F1642">
        <f>[1]!S_VAL_MV($A1642,$B$1)</f>
        <v>20212406776.799999</v>
      </c>
      <c r="G1642">
        <f>[1]!s_val_ev($A1642,$B$1)</f>
        <v>20212406776.799999</v>
      </c>
      <c r="H1642">
        <f>[1]!s_val_ev1($A1642,$B$1)</f>
        <v>20221262680.32</v>
      </c>
      <c r="I1642">
        <f>IFERROR([1]!s_mq_amount($A1642,$B$1),"")</f>
        <v>2320572042</v>
      </c>
      <c r="J1642">
        <f>[1]!s_val_pe_ttm($A1642,$B$1)</f>
        <v>68.530822753906193</v>
      </c>
      <c r="K1642">
        <f>[1]!s_val_pb_lf($A1642,$B$1)</f>
        <v>7.8247704505920401</v>
      </c>
      <c r="L1642">
        <f>[1]!s_val_dividendyield2($A1642,$B$1)</f>
        <v>0.54812735575441496</v>
      </c>
      <c r="M1642">
        <f>[1]!s_val_evtoebitda($A1642,$B$1)</f>
        <v>49.142450638731098</v>
      </c>
      <c r="N1642">
        <f>[1]!s_risk_betar24($A1642,$B$1)</f>
        <v>1.66910004615784</v>
      </c>
      <c r="O1642">
        <f>[1]!s_profitnotice_changeratio($A1642,$B$1)</f>
        <v>0</v>
      </c>
      <c r="P1642">
        <f>IFERROR([1]!i_pq_pctchange($A1642,TEXT(DATE(YEAR($B$1),1,1),"yyyy-mm-dd"),$B$1),"")</f>
        <v>1.8769251126128199</v>
      </c>
      <c r="Q1642">
        <f>[1]!s_west_netprofit($A1642,YEAR($B$1),$B$1,180)</f>
        <v>511940000</v>
      </c>
      <c r="R1642">
        <f>[1]!s_west_eps($A1642,YEAR($B$1),$B$1,180)</f>
        <v>3.2216999530792201</v>
      </c>
      <c r="S1642">
        <f>[1]!s_west_instnum_np($A1642,YEAR($B$1),$B$1,180)</f>
        <v>4</v>
      </c>
      <c r="T1642">
        <f>[1]!s_west_stdnetprofit($A1642,YEAR($B$1),$B$1,180)</f>
        <v>53834200</v>
      </c>
      <c r="U1642">
        <f>[1]!s_west_mediannetprofit($A1642,YEAR($B$1),$B$1,180)</f>
        <v>506000000</v>
      </c>
      <c r="V1642">
        <f>[1]!s_west_maxnetprofit($A1642,YEAR($B$1),$B$1,180)</f>
        <v>583000000</v>
      </c>
      <c r="W1642">
        <f>[1]!s_west_minnetprofit($A1642,YEAR($B$1),$B$1,180)</f>
        <v>452760000</v>
      </c>
      <c r="X1642">
        <f>[1]!s_west_netprofit($A1642,YEAR($B$1)+1,$B$1,180)</f>
        <v>757060000</v>
      </c>
      <c r="Y1642">
        <f>[1]!s_west_eps($A1642,YEAR($B$1)+1,$B$1,180)</f>
        <v>4.76429986953735</v>
      </c>
      <c r="Z1642">
        <f>[1]!s_west_instnum_np($A1642,YEAR($B$1)+1,$B$1,180)</f>
        <v>4</v>
      </c>
      <c r="AA1642">
        <f>[1]!s_west_stdnetprofit($A1642,YEAR($B$1)+1,$B$1,180)</f>
        <v>140095733</v>
      </c>
      <c r="AB1642">
        <f>[1]!s_west_mediannetprofit($A1642,YEAR($B$1)+1,$B$1,180)</f>
        <v>740120000</v>
      </c>
      <c r="AC1642">
        <f>[1]!s_west_maxnetprofit($A1642,YEAR($B$1)+1,$B$1,180)</f>
        <v>925000000</v>
      </c>
      <c r="AD1642">
        <f>[1]!s_west_minnetprofit($A1642,YEAR($B$1)+1,$B$1,180)</f>
        <v>623000000</v>
      </c>
      <c r="AE1642">
        <f>[1]!s_west_avgroe($A1642,YEAR($B$1),$B$1,180)</f>
        <v>17.347499847412099</v>
      </c>
      <c r="AF1642">
        <f>IFERROR([1]!s_info_indexweight($A1642,$B$1,"000016.SH"),"")</f>
        <v>0</v>
      </c>
      <c r="AG1642">
        <f>IFERROR([1]!s_info_indexweight($A1642,$B$1,"000300.SH"),"")</f>
        <v>0</v>
      </c>
      <c r="AH1642">
        <f>IFERROR([1]!s_info_indexweight($A1642,$B$1,"000905.SH"),"")</f>
        <v>0</v>
      </c>
      <c r="AI1642">
        <f>IFERROR([1]!s_info_indexweight($A1642,$B$1,"000852.SH"),"")</f>
        <v>0.18099999999999999</v>
      </c>
    </row>
    <row r="1643" spans="1:35">
      <c r="A1643" t="s">
        <v>1675</v>
      </c>
      <c r="B1643">
        <f>[1]!s_dq_close($A1643,$B$1,3)</f>
        <v>24.71</v>
      </c>
      <c r="C1643">
        <f>[1]!s_dq_volume($A1643,$B$1)</f>
        <v>132887032</v>
      </c>
      <c r="D1643">
        <f>[1]!s_dq_amount($A1643,$B$1)</f>
        <v>3325609337</v>
      </c>
      <c r="E1643">
        <f>[1]!s_dq_turn($A1643,$B$1)</f>
        <v>4.8647012195125798</v>
      </c>
      <c r="F1643">
        <f>[1]!S_VAL_MV($A1643,$B$1)</f>
        <v>81667128041.029999</v>
      </c>
      <c r="G1643">
        <f>[1]!s_val_ev($A1643,$B$1)</f>
        <v>81667128041.029999</v>
      </c>
      <c r="H1643">
        <f>[1]!s_val_ev1($A1643,$B$1)</f>
        <v>91021452144.289993</v>
      </c>
      <c r="I1643">
        <f>IFERROR([1]!s_mq_amount($A1643,$B$1),"")</f>
        <v>7288062990</v>
      </c>
      <c r="J1643">
        <f>[1]!s_val_pe_ttm($A1643,$B$1)</f>
        <v>-45.827159881591797</v>
      </c>
      <c r="K1643">
        <f>[1]!s_val_pb_lf($A1643,$B$1)</f>
        <v>4.8515639305114702</v>
      </c>
      <c r="L1643">
        <f>[1]!s_val_dividendyield2($A1643,$B$1)</f>
        <v>0</v>
      </c>
      <c r="M1643">
        <f>[1]!s_val_evtoebitda($A1643,$B$1)</f>
        <v>-227.14479281578599</v>
      </c>
      <c r="N1643">
        <f>[1]!s_risk_betar24($A1643,$B$1)</f>
        <v>1.4852999448776201</v>
      </c>
      <c r="O1643">
        <f>[1]!s_profitnotice_changeratio($A1643,$B$1)</f>
        <v>0</v>
      </c>
      <c r="P1643">
        <f>IFERROR([1]!i_pq_pctchange($A1643,TEXT(DATE(YEAR($B$1),1,1),"yyyy-mm-dd"),$B$1),"")</f>
        <v>14.1866913123845</v>
      </c>
      <c r="Q1643">
        <f>[1]!s_west_netprofit($A1643,YEAR($B$1),$B$1,180)</f>
        <v>-101645000</v>
      </c>
      <c r="R1643">
        <f>[1]!s_west_eps($A1643,YEAR($B$1),$B$1,180)</f>
        <v>-3.0799999833107002E-2</v>
      </c>
      <c r="S1643">
        <f>[1]!s_west_instnum_np($A1643,YEAR($B$1),$B$1,180)</f>
        <v>2</v>
      </c>
      <c r="T1643">
        <f>[1]!s_west_stdnetprofit($A1643,YEAR($B$1),$B$1,180)</f>
        <v>378507189</v>
      </c>
      <c r="U1643">
        <f>[1]!s_west_mediannetprofit($A1643,YEAR($B$1),$B$1,180)</f>
        <v>-101645000</v>
      </c>
      <c r="V1643">
        <f>[1]!s_west_maxnetprofit($A1643,YEAR($B$1),$B$1,180)</f>
        <v>166000000</v>
      </c>
      <c r="W1643">
        <f>[1]!s_west_minnetprofit($A1643,YEAR($B$1),$B$1,180)</f>
        <v>-369290000</v>
      </c>
      <c r="X1643">
        <f>[1]!s_west_netprofit($A1643,YEAR($B$1)+1,$B$1,180)</f>
        <v>46890000</v>
      </c>
      <c r="Y1643">
        <f>[1]!s_west_eps($A1643,YEAR($B$1)+1,$B$1,180)</f>
        <v>1.4200000092387199E-2</v>
      </c>
      <c r="Z1643">
        <f>[1]!s_west_instnum_np($A1643,YEAR($B$1)+1,$B$1,180)</f>
        <v>2</v>
      </c>
      <c r="AA1643">
        <f>[1]!s_west_stdnetprofit($A1643,YEAR($B$1)+1,$B$1,180)</f>
        <v>284412490</v>
      </c>
      <c r="AB1643">
        <f>[1]!s_west_mediannetprofit($A1643,YEAR($B$1)+1,$B$1,180)</f>
        <v>46890000</v>
      </c>
      <c r="AC1643">
        <f>[1]!s_west_maxnetprofit($A1643,YEAR($B$1)+1,$B$1,180)</f>
        <v>248000000</v>
      </c>
      <c r="AD1643">
        <f>[1]!s_west_minnetprofit($A1643,YEAR($B$1)+1,$B$1,180)</f>
        <v>-154220000</v>
      </c>
      <c r="AE1643">
        <f>[1]!s_west_avgroe($A1643,YEAR($B$1),$B$1,180)</f>
        <v>-0.61500000953674305</v>
      </c>
      <c r="AF1643">
        <f>IFERROR([1]!s_info_indexweight($A1643,$B$1,"000016.SH"),"")</f>
        <v>0</v>
      </c>
      <c r="AG1643">
        <f>IFERROR([1]!s_info_indexweight($A1643,$B$1,"000300.SH"),"")</f>
        <v>0.18759999999999999</v>
      </c>
      <c r="AH1643">
        <f>IFERROR([1]!s_info_indexweight($A1643,$B$1,"000905.SH"),"")</f>
        <v>0</v>
      </c>
      <c r="AI1643">
        <f>IFERROR([1]!s_info_indexweight($A1643,$B$1,"000852.SH"),"")</f>
        <v>0</v>
      </c>
    </row>
    <row r="1644" spans="1:35">
      <c r="A1644" t="s">
        <v>1676</v>
      </c>
      <c r="B1644">
        <f>[1]!s_dq_close($A1644,$B$1,3)</f>
        <v>82.16</v>
      </c>
      <c r="C1644">
        <f>[1]!s_dq_volume($A1644,$B$1)</f>
        <v>9208736</v>
      </c>
      <c r="D1644">
        <f>[1]!s_dq_amount($A1644,$B$1)</f>
        <v>753428690</v>
      </c>
      <c r="E1644">
        <f>[1]!s_dq_turn($A1644,$B$1)</f>
        <v>2.2687332300724998</v>
      </c>
      <c r="F1644">
        <f>[1]!S_VAL_MV($A1644,$B$1)</f>
        <v>33348555032</v>
      </c>
      <c r="G1644">
        <f>[1]!s_val_ev($A1644,$B$1)</f>
        <v>33348555032</v>
      </c>
      <c r="H1644">
        <f>[1]!s_val_ev1($A1644,$B$1)</f>
        <v>33476963788.869999</v>
      </c>
      <c r="I1644">
        <f>IFERROR([1]!s_mq_amount($A1644,$B$1),"")</f>
        <v>1702748707</v>
      </c>
      <c r="J1644">
        <f>[1]!s_val_pe_ttm($A1644,$B$1)</f>
        <v>70.531547546386705</v>
      </c>
      <c r="K1644">
        <f>[1]!s_val_pb_lf($A1644,$B$1)</f>
        <v>15.0664281845093</v>
      </c>
      <c r="L1644">
        <f>[1]!s_val_dividendyield2($A1644,$B$1)</f>
        <v>0.36514118792599798</v>
      </c>
      <c r="M1644">
        <f>[1]!s_val_evtoebitda($A1644,$B$1)</f>
        <v>50.711350638832897</v>
      </c>
      <c r="N1644">
        <f>[1]!s_risk_betar24($A1644,$B$1)</f>
        <v>0.98409998416900601</v>
      </c>
      <c r="O1644">
        <f>[1]!s_profitnotice_changeratio($A1644,$B$1)</f>
        <v>0</v>
      </c>
      <c r="P1644">
        <f>IFERROR([1]!i_pq_pctchange($A1644,TEXT(DATE(YEAR($B$1),1,1),"yyyy-mm-dd"),$B$1),"")</f>
        <v>114.177155080785</v>
      </c>
      <c r="Q1644">
        <f>[1]!s_west_netprofit($A1644,YEAR($B$1),$B$1,180)</f>
        <v>604556667</v>
      </c>
      <c r="R1644">
        <f>[1]!s_west_eps($A1644,YEAR($B$1),$B$1,180)</f>
        <v>1.4891999959945701</v>
      </c>
      <c r="S1644">
        <f>[1]!s_west_instnum_np($A1644,YEAR($B$1),$B$1,180)</f>
        <v>6</v>
      </c>
      <c r="T1644">
        <f>[1]!s_west_stdnetprofit($A1644,YEAR($B$1),$B$1,180)</f>
        <v>38563341</v>
      </c>
      <c r="U1644">
        <f>[1]!s_west_mediannetprofit($A1644,YEAR($B$1),$B$1,180)</f>
        <v>619000000</v>
      </c>
      <c r="V1644">
        <f>[1]!s_west_maxnetprofit($A1644,YEAR($B$1),$B$1,180)</f>
        <v>641000000</v>
      </c>
      <c r="W1644">
        <f>[1]!s_west_minnetprofit($A1644,YEAR($B$1),$B$1,180)</f>
        <v>536000000</v>
      </c>
      <c r="X1644">
        <f>[1]!s_west_netprofit($A1644,YEAR($B$1)+1,$B$1,180)</f>
        <v>807913333</v>
      </c>
      <c r="Y1644">
        <f>[1]!s_west_eps($A1644,YEAR($B$1)+1,$B$1,180)</f>
        <v>1.99020004272461</v>
      </c>
      <c r="Z1644">
        <f>[1]!s_west_instnum_np($A1644,YEAR($B$1)+1,$B$1,180)</f>
        <v>6</v>
      </c>
      <c r="AA1644">
        <f>[1]!s_west_stdnetprofit($A1644,YEAR($B$1)+1,$B$1,180)</f>
        <v>73491204</v>
      </c>
      <c r="AB1644">
        <f>[1]!s_west_mediannetprofit($A1644,YEAR($B$1)+1,$B$1,180)</f>
        <v>828740000</v>
      </c>
      <c r="AC1644">
        <f>[1]!s_west_maxnetprofit($A1644,YEAR($B$1)+1,$B$1,180)</f>
        <v>865000000</v>
      </c>
      <c r="AD1644">
        <f>[1]!s_west_minnetprofit($A1644,YEAR($B$1)+1,$B$1,180)</f>
        <v>667000000</v>
      </c>
      <c r="AE1644">
        <f>[1]!s_west_avgroe($A1644,YEAR($B$1),$B$1,180)</f>
        <v>22.899999618530298</v>
      </c>
      <c r="AF1644">
        <f>IFERROR([1]!s_info_indexweight($A1644,$B$1,"000016.SH"),"")</f>
        <v>0</v>
      </c>
      <c r="AG1644">
        <f>IFERROR([1]!s_info_indexweight($A1644,$B$1,"000300.SH"),"")</f>
        <v>0</v>
      </c>
      <c r="AH1644">
        <f>IFERROR([1]!s_info_indexweight($A1644,$B$1,"000905.SH"),"")</f>
        <v>0</v>
      </c>
      <c r="AI1644">
        <f>IFERROR([1]!s_info_indexweight($A1644,$B$1,"000852.SH"),"")</f>
        <v>0.182</v>
      </c>
    </row>
    <row r="1645" spans="1:35">
      <c r="A1645" t="s">
        <v>1677</v>
      </c>
      <c r="B1645">
        <f>[1]!s_dq_close($A1645,$B$1,3)</f>
        <v>25.21</v>
      </c>
      <c r="C1645">
        <f>[1]!s_dq_volume($A1645,$B$1)</f>
        <v>2312073</v>
      </c>
      <c r="D1645">
        <f>[1]!s_dq_amount($A1645,$B$1)</f>
        <v>58247902</v>
      </c>
      <c r="E1645">
        <f>[1]!s_dq_turn($A1645,$B$1)</f>
        <v>0.57158788627935697</v>
      </c>
      <c r="F1645">
        <f>[1]!S_VAL_MV($A1645,$B$1)</f>
        <v>10197445000</v>
      </c>
      <c r="G1645">
        <f>[1]!s_val_ev($A1645,$B$1)</f>
        <v>10197445000</v>
      </c>
      <c r="H1645">
        <f>[1]!s_val_ev1($A1645,$B$1)</f>
        <v>10283954635.42</v>
      </c>
      <c r="I1645">
        <f>IFERROR([1]!s_mq_amount($A1645,$B$1),"")</f>
        <v>135971013</v>
      </c>
      <c r="J1645">
        <f>[1]!s_val_pe_ttm($A1645,$B$1)</f>
        <v>18.813737869262699</v>
      </c>
      <c r="K1645">
        <f>[1]!s_val_pb_lf($A1645,$B$1)</f>
        <v>2.8282608985900901</v>
      </c>
      <c r="L1645">
        <f>[1]!s_val_dividendyield2($A1645,$B$1)</f>
        <v>2.9750099166997201</v>
      </c>
      <c r="M1645">
        <f>[1]!s_val_evtoebitda($A1645,$B$1)</f>
        <v>12.1221718763558</v>
      </c>
      <c r="N1645">
        <f>[1]!s_risk_betar24($A1645,$B$1)</f>
        <v>1.3091000318527199</v>
      </c>
      <c r="O1645">
        <f>[1]!s_profitnotice_changeratio($A1645,$B$1)</f>
        <v>0</v>
      </c>
      <c r="P1645">
        <f>IFERROR([1]!i_pq_pctchange($A1645,TEXT(DATE(YEAR($B$1),1,1),"yyyy-mm-dd"),$B$1),"")</f>
        <v>-12.5674070003064</v>
      </c>
      <c r="Q1645">
        <f>[1]!s_west_netprofit($A1645,YEAR($B$1),$B$1,180)</f>
        <v>0</v>
      </c>
      <c r="R1645">
        <f>[1]!s_west_eps($A1645,YEAR($B$1),$B$1,180)</f>
        <v>0</v>
      </c>
      <c r="S1645">
        <f>[1]!s_west_instnum_np($A1645,YEAR($B$1),$B$1,180)</f>
        <v>0</v>
      </c>
      <c r="T1645">
        <f>[1]!s_west_stdnetprofit($A1645,YEAR($B$1),$B$1,180)</f>
        <v>0</v>
      </c>
      <c r="U1645">
        <f>[1]!s_west_mediannetprofit($A1645,YEAR($B$1),$B$1,180)</f>
        <v>0</v>
      </c>
      <c r="V1645">
        <f>[1]!s_west_maxnetprofit($A1645,YEAR($B$1),$B$1,180)</f>
        <v>0</v>
      </c>
      <c r="W1645">
        <f>[1]!s_west_minnetprofit($A1645,YEAR($B$1),$B$1,180)</f>
        <v>0</v>
      </c>
      <c r="X1645">
        <f>[1]!s_west_netprofit($A1645,YEAR($B$1)+1,$B$1,180)</f>
        <v>0</v>
      </c>
      <c r="Y1645">
        <f>[1]!s_west_eps($A1645,YEAR($B$1)+1,$B$1,180)</f>
        <v>0</v>
      </c>
      <c r="Z1645">
        <f>[1]!s_west_instnum_np($A1645,YEAR($B$1)+1,$B$1,180)</f>
        <v>0</v>
      </c>
      <c r="AA1645">
        <f>[1]!s_west_stdnetprofit($A1645,YEAR($B$1)+1,$B$1,180)</f>
        <v>0</v>
      </c>
      <c r="AB1645">
        <f>[1]!s_west_mediannetprofit($A1645,YEAR($B$1)+1,$B$1,180)</f>
        <v>0</v>
      </c>
      <c r="AC1645">
        <f>[1]!s_west_maxnetprofit($A1645,YEAR($B$1)+1,$B$1,180)</f>
        <v>0</v>
      </c>
      <c r="AD1645">
        <f>[1]!s_west_minnetprofit($A1645,YEAR($B$1)+1,$B$1,180)</f>
        <v>0</v>
      </c>
      <c r="AE1645">
        <f>[1]!s_west_avgroe($A1645,YEAR($B$1),$B$1,180)</f>
        <v>0</v>
      </c>
      <c r="AF1645">
        <f>IFERROR([1]!s_info_indexweight($A1645,$B$1,"000016.SH"),"")</f>
        <v>0</v>
      </c>
      <c r="AG1645">
        <f>IFERROR([1]!s_info_indexweight($A1645,$B$1,"000300.SH"),"")</f>
        <v>0</v>
      </c>
      <c r="AH1645">
        <f>IFERROR([1]!s_info_indexweight($A1645,$B$1,"000905.SH"),"")</f>
        <v>0</v>
      </c>
      <c r="AI1645">
        <f>IFERROR([1]!s_info_indexweight($A1645,$B$1,"000852.SH"),"")</f>
        <v>3.3000000000000002E-2</v>
      </c>
    </row>
    <row r="1646" spans="1:35">
      <c r="A1646" t="s">
        <v>1678</v>
      </c>
      <c r="B1646">
        <f>[1]!s_dq_close($A1646,$B$1,3)</f>
        <v>77.05</v>
      </c>
      <c r="C1646">
        <f>[1]!s_dq_volume($A1646,$B$1)</f>
        <v>4359337</v>
      </c>
      <c r="D1646">
        <f>[1]!s_dq_amount($A1646,$B$1)</f>
        <v>336974472</v>
      </c>
      <c r="E1646">
        <f>[1]!s_dq_turn($A1646,$B$1)</f>
        <v>2.0552828245631001</v>
      </c>
      <c r="F1646">
        <f>[1]!S_VAL_MV($A1646,$B$1)</f>
        <v>16342612891.799999</v>
      </c>
      <c r="G1646">
        <f>[1]!s_val_ev($A1646,$B$1)</f>
        <v>16342612891.799999</v>
      </c>
      <c r="H1646">
        <f>[1]!s_val_ev1($A1646,$B$1)</f>
        <v>18688540071.139999</v>
      </c>
      <c r="I1646">
        <f>IFERROR([1]!s_mq_amount($A1646,$B$1),"")</f>
        <v>1044458495</v>
      </c>
      <c r="J1646">
        <f>[1]!s_val_pe_ttm($A1646,$B$1)</f>
        <v>66.633033752441406</v>
      </c>
      <c r="K1646">
        <f>[1]!s_val_pb_lf($A1646,$B$1)</f>
        <v>5.2456922531127903</v>
      </c>
      <c r="L1646">
        <f>[1]!s_val_dividendyield2($A1646,$B$1)</f>
        <v>0.10382668690949499</v>
      </c>
      <c r="M1646">
        <f>[1]!s_val_evtoebitda($A1646,$B$1)</f>
        <v>32.773718420624498</v>
      </c>
      <c r="N1646">
        <f>[1]!s_risk_betar24($A1646,$B$1)</f>
        <v>1.99559998512268</v>
      </c>
      <c r="O1646">
        <f>[1]!s_profitnotice_changeratio($A1646,$B$1)</f>
        <v>0</v>
      </c>
      <c r="P1646">
        <f>IFERROR([1]!i_pq_pctchange($A1646,TEXT(DATE(YEAR($B$1),1,1),"yyyy-mm-dd"),$B$1),"")</f>
        <v>6.8951165371809102</v>
      </c>
      <c r="Q1646">
        <f>[1]!s_west_netprofit($A1646,YEAR($B$1),$B$1,180)</f>
        <v>329860000</v>
      </c>
      <c r="R1646">
        <f>[1]!s_west_eps($A1646,YEAR($B$1),$B$1,180)</f>
        <v>1.5551999807357799</v>
      </c>
      <c r="S1646">
        <f>[1]!s_west_instnum_np($A1646,YEAR($B$1),$B$1,180)</f>
        <v>6</v>
      </c>
      <c r="T1646">
        <f>[1]!s_west_stdnetprofit($A1646,YEAR($B$1),$B$1,180)</f>
        <v>28439708</v>
      </c>
      <c r="U1646">
        <f>[1]!s_west_mediannetprofit($A1646,YEAR($B$1),$B$1,180)</f>
        <v>321000000</v>
      </c>
      <c r="V1646">
        <f>[1]!s_west_maxnetprofit($A1646,YEAR($B$1),$B$1,180)</f>
        <v>369150000</v>
      </c>
      <c r="W1646">
        <f>[1]!s_west_minnetprofit($A1646,YEAR($B$1),$B$1,180)</f>
        <v>304000000</v>
      </c>
      <c r="X1646">
        <f>[1]!s_west_netprofit($A1646,YEAR($B$1)+1,$B$1,180)</f>
        <v>467115000</v>
      </c>
      <c r="Y1646">
        <f>[1]!s_west_eps($A1646,YEAR($B$1)+1,$B$1,180)</f>
        <v>2.2023000717163099</v>
      </c>
      <c r="Z1646">
        <f>[1]!s_west_instnum_np($A1646,YEAR($B$1)+1,$B$1,180)</f>
        <v>6</v>
      </c>
      <c r="AA1646">
        <f>[1]!s_west_stdnetprofit($A1646,YEAR($B$1)+1,$B$1,180)</f>
        <v>52767624</v>
      </c>
      <c r="AB1646">
        <f>[1]!s_west_mediannetprofit($A1646,YEAR($B$1)+1,$B$1,180)</f>
        <v>468755000</v>
      </c>
      <c r="AC1646">
        <f>[1]!s_west_maxnetprofit($A1646,YEAR($B$1)+1,$B$1,180)</f>
        <v>541460000</v>
      </c>
      <c r="AD1646">
        <f>[1]!s_west_minnetprofit($A1646,YEAR($B$1)+1,$B$1,180)</f>
        <v>381000000</v>
      </c>
      <c r="AE1646">
        <f>[1]!s_west_avgroe($A1646,YEAR($B$1),$B$1,180)</f>
        <v>9.6649999618530291</v>
      </c>
      <c r="AF1646">
        <f>IFERROR([1]!s_info_indexweight($A1646,$B$1,"000016.SH"),"")</f>
        <v>0</v>
      </c>
      <c r="AG1646">
        <f>IFERROR([1]!s_info_indexweight($A1646,$B$1,"000300.SH"),"")</f>
        <v>0</v>
      </c>
      <c r="AH1646">
        <f>IFERROR([1]!s_info_indexweight($A1646,$B$1,"000905.SH"),"")</f>
        <v>0</v>
      </c>
      <c r="AI1646">
        <f>IFERROR([1]!s_info_indexweight($A1646,$B$1,"000852.SH"),"")</f>
        <v>0.11899999999999999</v>
      </c>
    </row>
    <row r="1647" spans="1:35">
      <c r="A1647" t="s">
        <v>1679</v>
      </c>
      <c r="B1647">
        <f>[1]!s_dq_close($A1647,$B$1,3)</f>
        <v>30.94</v>
      </c>
      <c r="C1647">
        <f>[1]!s_dq_volume($A1647,$B$1)</f>
        <v>3514614</v>
      </c>
      <c r="D1647">
        <f>[1]!s_dq_amount($A1647,$B$1)</f>
        <v>109387823</v>
      </c>
      <c r="E1647">
        <f>[1]!s_dq_turn($A1647,$B$1)</f>
        <v>1.1104873934589901</v>
      </c>
      <c r="F1647">
        <f>[1]!S_VAL_MV($A1647,$B$1)</f>
        <v>9792291006.6800003</v>
      </c>
      <c r="G1647">
        <f>[1]!s_val_ev($A1647,$B$1)</f>
        <v>9792291006.6800003</v>
      </c>
      <c r="H1647">
        <f>[1]!s_val_ev1($A1647,$B$1)</f>
        <v>9887421905.2600002</v>
      </c>
      <c r="I1647">
        <f>IFERROR([1]!s_mq_amount($A1647,$B$1),"")</f>
        <v>225641158</v>
      </c>
      <c r="J1647">
        <f>[1]!s_val_pe_ttm($A1647,$B$1)</f>
        <v>44.523891448974602</v>
      </c>
      <c r="K1647">
        <f>[1]!s_val_pb_lf($A1647,$B$1)</f>
        <v>2.19851469993591</v>
      </c>
      <c r="L1647">
        <f>[1]!s_val_dividendyield2($A1647,$B$1)</f>
        <v>1.50434865354297</v>
      </c>
      <c r="M1647">
        <f>[1]!s_val_evtoebitda($A1647,$B$1)</f>
        <v>24.680943617041098</v>
      </c>
      <c r="N1647">
        <f>[1]!s_risk_betar24($A1647,$B$1)</f>
        <v>1.7308000326156601</v>
      </c>
      <c r="O1647">
        <f>[1]!s_profitnotice_changeratio($A1647,$B$1)</f>
        <v>0</v>
      </c>
      <c r="P1647">
        <f>IFERROR([1]!i_pq_pctchange($A1647,TEXT(DATE(YEAR($B$1),1,1),"yyyy-mm-dd"),$B$1),"")</f>
        <v>-2.6431718061674099</v>
      </c>
      <c r="Q1647">
        <f>[1]!s_west_netprofit($A1647,YEAR($B$1),$B$1,180)</f>
        <v>287571429</v>
      </c>
      <c r="R1647">
        <f>[1]!s_west_eps($A1647,YEAR($B$1),$B$1,180)</f>
        <v>0.90859997272491499</v>
      </c>
      <c r="S1647">
        <f>[1]!s_west_instnum_np($A1647,YEAR($B$1),$B$1,180)</f>
        <v>7</v>
      </c>
      <c r="T1647">
        <f>[1]!s_west_stdnetprofit($A1647,YEAR($B$1),$B$1,180)</f>
        <v>14627111</v>
      </c>
      <c r="U1647">
        <f>[1]!s_west_mediannetprofit($A1647,YEAR($B$1),$B$1,180)</f>
        <v>287000000</v>
      </c>
      <c r="V1647">
        <f>[1]!s_west_maxnetprofit($A1647,YEAR($B$1),$B$1,180)</f>
        <v>315000000</v>
      </c>
      <c r="W1647">
        <f>[1]!s_west_minnetprofit($A1647,YEAR($B$1),$B$1,180)</f>
        <v>267000000</v>
      </c>
      <c r="X1647">
        <f>[1]!s_west_netprofit($A1647,YEAR($B$1)+1,$B$1,180)</f>
        <v>332857143</v>
      </c>
      <c r="Y1647">
        <f>[1]!s_west_eps($A1647,YEAR($B$1)+1,$B$1,180)</f>
        <v>1.0516999959945701</v>
      </c>
      <c r="Z1647">
        <f>[1]!s_west_instnum_np($A1647,YEAR($B$1)+1,$B$1,180)</f>
        <v>7</v>
      </c>
      <c r="AA1647">
        <f>[1]!s_west_stdnetprofit($A1647,YEAR($B$1)+1,$B$1,180)</f>
        <v>24687572</v>
      </c>
      <c r="AB1647">
        <f>[1]!s_west_mediannetprofit($A1647,YEAR($B$1)+1,$B$1,180)</f>
        <v>328000000</v>
      </c>
      <c r="AC1647">
        <f>[1]!s_west_maxnetprofit($A1647,YEAR($B$1)+1,$B$1,180)</f>
        <v>385000000</v>
      </c>
      <c r="AD1647">
        <f>[1]!s_west_minnetprofit($A1647,YEAR($B$1)+1,$B$1,180)</f>
        <v>308000000</v>
      </c>
      <c r="AE1647">
        <f>[1]!s_west_avgroe($A1647,YEAR($B$1),$B$1,180)</f>
        <v>6.3628997802734402</v>
      </c>
      <c r="AF1647">
        <f>IFERROR([1]!s_info_indexweight($A1647,$B$1,"000016.SH"),"")</f>
        <v>0</v>
      </c>
      <c r="AG1647">
        <f>IFERROR([1]!s_info_indexweight($A1647,$B$1,"000300.SH"),"")</f>
        <v>0</v>
      </c>
      <c r="AH1647">
        <f>IFERROR([1]!s_info_indexweight($A1647,$B$1,"000905.SH"),"")</f>
        <v>0</v>
      </c>
      <c r="AI1647">
        <f>IFERROR([1]!s_info_indexweight($A1647,$B$1,"000852.SH"),"")</f>
        <v>6.5000000000000002E-2</v>
      </c>
    </row>
    <row r="1648" spans="1:35">
      <c r="A1648" t="s">
        <v>1680</v>
      </c>
      <c r="B1648">
        <f>[1]!s_dq_close($A1648,$B$1,3)</f>
        <v>98.78</v>
      </c>
      <c r="C1648">
        <f>[1]!s_dq_volume($A1648,$B$1)</f>
        <v>21669846</v>
      </c>
      <c r="D1648">
        <f>[1]!s_dq_amount($A1648,$B$1)</f>
        <v>2096659495</v>
      </c>
      <c r="E1648">
        <f>[1]!s_dq_turn($A1648,$B$1)</f>
        <v>4.8120822023444099</v>
      </c>
      <c r="F1648">
        <f>[1]!S_VAL_MV($A1648,$B$1)</f>
        <v>44482768537.019997</v>
      </c>
      <c r="G1648">
        <f>[1]!s_val_ev($A1648,$B$1)</f>
        <v>44482768537.019997</v>
      </c>
      <c r="H1648">
        <f>[1]!s_val_ev1($A1648,$B$1)</f>
        <v>47331807585.75</v>
      </c>
      <c r="I1648">
        <f>IFERROR([1]!s_mq_amount($A1648,$B$1),"")</f>
        <v>3921584529</v>
      </c>
      <c r="J1648">
        <f>[1]!s_val_pe_ttm($A1648,$B$1)</f>
        <v>-50.553726196289098</v>
      </c>
      <c r="K1648">
        <f>[1]!s_val_pb_lf($A1648,$B$1)</f>
        <v>35.637275695800803</v>
      </c>
      <c r="L1648">
        <f>[1]!s_val_dividendyield2($A1648,$B$1)</f>
        <v>0</v>
      </c>
      <c r="M1648">
        <f>[1]!s_val_evtoebitda($A1648,$B$1)</f>
        <v>-72.458833201775406</v>
      </c>
      <c r="N1648">
        <f>[1]!s_risk_betar24($A1648,$B$1)</f>
        <v>1.7215000391006501</v>
      </c>
      <c r="O1648">
        <f>[1]!s_profitnotice_changeratio($A1648,$B$1)</f>
        <v>0</v>
      </c>
      <c r="P1648">
        <f>IFERROR([1]!i_pq_pctchange($A1648,TEXT(DATE(YEAR($B$1),1,1),"yyyy-mm-dd"),$B$1),"")</f>
        <v>127.44646557679</v>
      </c>
      <c r="Q1648">
        <f>[1]!s_west_netprofit($A1648,YEAR($B$1),$B$1,180)</f>
        <v>-275000000</v>
      </c>
      <c r="R1648">
        <f>[1]!s_west_eps($A1648,YEAR($B$1),$B$1,180)</f>
        <v>-0.61070001125335704</v>
      </c>
      <c r="S1648">
        <f>[1]!s_west_instnum_np($A1648,YEAR($B$1),$B$1,180)</f>
        <v>1</v>
      </c>
      <c r="T1648">
        <f>[1]!s_west_stdnetprofit($A1648,YEAR($B$1),$B$1,180)</f>
        <v>0</v>
      </c>
      <c r="U1648">
        <f>[1]!s_west_mediannetprofit($A1648,YEAR($B$1),$B$1,180)</f>
        <v>-275000000</v>
      </c>
      <c r="V1648">
        <f>[1]!s_west_maxnetprofit($A1648,YEAR($B$1),$B$1,180)</f>
        <v>-275000000</v>
      </c>
      <c r="W1648">
        <f>[1]!s_west_minnetprofit($A1648,YEAR($B$1),$B$1,180)</f>
        <v>-275000000</v>
      </c>
      <c r="X1648">
        <f>[1]!s_west_netprofit($A1648,YEAR($B$1)+1,$B$1,180)</f>
        <v>60000000</v>
      </c>
      <c r="Y1648">
        <f>[1]!s_west_eps($A1648,YEAR($B$1)+1,$B$1,180)</f>
        <v>0.13320000469684601</v>
      </c>
      <c r="Z1648">
        <f>[1]!s_west_instnum_np($A1648,YEAR($B$1)+1,$B$1,180)</f>
        <v>1</v>
      </c>
      <c r="AA1648">
        <f>[1]!s_west_stdnetprofit($A1648,YEAR($B$1)+1,$B$1,180)</f>
        <v>0</v>
      </c>
      <c r="AB1648">
        <f>[1]!s_west_mediannetprofit($A1648,YEAR($B$1)+1,$B$1,180)</f>
        <v>60000000</v>
      </c>
      <c r="AC1648">
        <f>[1]!s_west_maxnetprofit($A1648,YEAR($B$1)+1,$B$1,180)</f>
        <v>60000000</v>
      </c>
      <c r="AD1648">
        <f>[1]!s_west_minnetprofit($A1648,YEAR($B$1)+1,$B$1,180)</f>
        <v>60000000</v>
      </c>
      <c r="AE1648">
        <f>[1]!s_west_avgroe($A1648,YEAR($B$1),$B$1,180)</f>
        <v>-22</v>
      </c>
      <c r="AF1648">
        <f>IFERROR([1]!s_info_indexweight($A1648,$B$1,"000016.SH"),"")</f>
        <v>0</v>
      </c>
      <c r="AG1648">
        <f>IFERROR([1]!s_info_indexweight($A1648,$B$1,"000300.SH"),"")</f>
        <v>0</v>
      </c>
      <c r="AH1648">
        <f>IFERROR([1]!s_info_indexweight($A1648,$B$1,"000905.SH"),"")</f>
        <v>0</v>
      </c>
      <c r="AI1648">
        <f>IFERROR([1]!s_info_indexweight($A1648,$B$1,"000852.SH"),"")</f>
        <v>0.27800000000000002</v>
      </c>
    </row>
    <row r="1649" spans="1:35">
      <c r="A1649" t="s">
        <v>1681</v>
      </c>
      <c r="B1649">
        <f>[1]!s_dq_close($A1649,$B$1,3)</f>
        <v>192</v>
      </c>
      <c r="C1649">
        <f>[1]!s_dq_volume($A1649,$B$1)</f>
        <v>23203512</v>
      </c>
      <c r="D1649">
        <f>[1]!s_dq_amount($A1649,$B$1)</f>
        <v>4268286890</v>
      </c>
      <c r="E1649">
        <f>[1]!s_dq_turn($A1649,$B$1)</f>
        <v>16.005640637722198</v>
      </c>
      <c r="F1649">
        <f>[1]!S_VAL_MV($A1649,$B$1)</f>
        <v>101647058880</v>
      </c>
      <c r="G1649">
        <f>[1]!s_val_ev($A1649,$B$1)</f>
        <v>101647058880</v>
      </c>
      <c r="H1649">
        <f>[1]!s_val_ev1($A1649,$B$1)</f>
        <v>102050739224.91</v>
      </c>
      <c r="I1649">
        <f>IFERROR([1]!s_mq_amount($A1649,$B$1),"")</f>
        <v>8122999174</v>
      </c>
      <c r="J1649">
        <f>[1]!s_val_pe_ttm($A1649,$B$1)</f>
        <v>282.24832153320301</v>
      </c>
      <c r="K1649">
        <f>[1]!s_val_pb_lf($A1649,$B$1)</f>
        <v>17.322959899902301</v>
      </c>
      <c r="L1649">
        <f>[1]!s_val_dividendyield2($A1649,$B$1)</f>
        <v>9.0104166666666693E-2</v>
      </c>
      <c r="M1649">
        <f>[1]!s_val_evtoebitda($A1649,$B$1)</f>
        <v>133.46859148822799</v>
      </c>
      <c r="N1649">
        <f>[1]!s_risk_betar24($A1649,$B$1)</f>
        <v>1.8581999540328999</v>
      </c>
      <c r="O1649">
        <f>[1]!s_profitnotice_changeratio($A1649,$B$1)</f>
        <v>0</v>
      </c>
      <c r="P1649">
        <f>IFERROR([1]!i_pq_pctchange($A1649,TEXT(DATE(YEAR($B$1),1,1),"yyyy-mm-dd"),$B$1),"")</f>
        <v>375.24752475247499</v>
      </c>
      <c r="Q1649">
        <f>[1]!s_west_netprofit($A1649,YEAR($B$1),$B$1,180)</f>
        <v>482997500</v>
      </c>
      <c r="R1649">
        <f>[1]!s_west_eps($A1649,YEAR($B$1),$B$1,180)</f>
        <v>0.91229999065399203</v>
      </c>
      <c r="S1649">
        <f>[1]!s_west_instnum_np($A1649,YEAR($B$1),$B$1,180)</f>
        <v>4</v>
      </c>
      <c r="T1649">
        <f>[1]!s_west_stdnetprofit($A1649,YEAR($B$1),$B$1,180)</f>
        <v>49273320</v>
      </c>
      <c r="U1649">
        <f>[1]!s_west_mediannetprofit($A1649,YEAR($B$1),$B$1,180)</f>
        <v>477995000</v>
      </c>
      <c r="V1649">
        <f>[1]!s_west_maxnetprofit($A1649,YEAR($B$1),$B$1,180)</f>
        <v>542000000</v>
      </c>
      <c r="W1649">
        <f>[1]!s_west_minnetprofit($A1649,YEAR($B$1),$B$1,180)</f>
        <v>434000000</v>
      </c>
      <c r="X1649">
        <f>[1]!s_west_netprofit($A1649,YEAR($B$1)+1,$B$1,180)</f>
        <v>616395000</v>
      </c>
      <c r="Y1649">
        <f>[1]!s_west_eps($A1649,YEAR($B$1)+1,$B$1,180)</f>
        <v>1.16429996490479</v>
      </c>
      <c r="Z1649">
        <f>[1]!s_west_instnum_np($A1649,YEAR($B$1)+1,$B$1,180)</f>
        <v>4</v>
      </c>
      <c r="AA1649">
        <f>[1]!s_west_stdnetprofit($A1649,YEAR($B$1)+1,$B$1,180)</f>
        <v>49369735</v>
      </c>
      <c r="AB1649">
        <f>[1]!s_west_mediannetprofit($A1649,YEAR($B$1)+1,$B$1,180)</f>
        <v>616290000</v>
      </c>
      <c r="AC1649">
        <f>[1]!s_west_maxnetprofit($A1649,YEAR($B$1)+1,$B$1,180)</f>
        <v>675000000</v>
      </c>
      <c r="AD1649">
        <f>[1]!s_west_minnetprofit($A1649,YEAR($B$1)+1,$B$1,180)</f>
        <v>558000000</v>
      </c>
      <c r="AE1649">
        <f>[1]!s_west_avgroe($A1649,YEAR($B$1),$B$1,180)</f>
        <v>7.8625001907348597</v>
      </c>
      <c r="AF1649">
        <f>IFERROR([1]!s_info_indexweight($A1649,$B$1,"000016.SH"),"")</f>
        <v>0</v>
      </c>
      <c r="AG1649">
        <f>IFERROR([1]!s_info_indexweight($A1649,$B$1,"000300.SH"),"")</f>
        <v>0</v>
      </c>
      <c r="AH1649">
        <f>IFERROR([1]!s_info_indexweight($A1649,$B$1,"000905.SH"),"")</f>
        <v>0</v>
      </c>
      <c r="AI1649">
        <f>IFERROR([1]!s_info_indexweight($A1649,$B$1,"000852.SH"),"")</f>
        <v>0.29899999999999999</v>
      </c>
    </row>
    <row r="1650" spans="1:35">
      <c r="A1650" t="s">
        <v>1682</v>
      </c>
      <c r="B1650">
        <f>[1]!s_dq_close($A1650,$B$1,3)</f>
        <v>84.3</v>
      </c>
      <c r="C1650">
        <f>[1]!s_dq_volume($A1650,$B$1)</f>
        <v>14597505</v>
      </c>
      <c r="D1650">
        <f>[1]!s_dq_amount($A1650,$B$1)</f>
        <v>1199181073</v>
      </c>
      <c r="E1650">
        <f>[1]!s_dq_turn($A1650,$B$1)</f>
        <v>3.1428771665910702</v>
      </c>
      <c r="F1650">
        <f>[1]!S_VAL_MV($A1650,$B$1)</f>
        <v>39154240088.699997</v>
      </c>
      <c r="G1650">
        <f>[1]!s_val_ev($A1650,$B$1)</f>
        <v>39154240088.699997</v>
      </c>
      <c r="H1650">
        <f>[1]!s_val_ev1($A1650,$B$1)</f>
        <v>42697465571.510002</v>
      </c>
      <c r="I1650">
        <f>IFERROR([1]!s_mq_amount($A1650,$B$1),"")</f>
        <v>2308333647</v>
      </c>
      <c r="J1650">
        <f>[1]!s_val_pe_ttm($A1650,$B$1)</f>
        <v>250.52447509765599</v>
      </c>
      <c r="K1650">
        <f>[1]!s_val_pb_lf($A1650,$B$1)</f>
        <v>13.0864009857178</v>
      </c>
      <c r="L1650">
        <f>[1]!s_val_dividendyield2($A1650,$B$1)</f>
        <v>5.1406637969227099E-2</v>
      </c>
      <c r="M1650">
        <f>[1]!s_val_evtoebitda($A1650,$B$1)</f>
        <v>107.03615703710101</v>
      </c>
      <c r="N1650">
        <f>[1]!s_risk_betar24($A1650,$B$1)</f>
        <v>2.04410004615784</v>
      </c>
      <c r="O1650">
        <f>[1]!s_profitnotice_changeratio($A1650,$B$1)</f>
        <v>0</v>
      </c>
      <c r="P1650">
        <f>IFERROR([1]!i_pq_pctchange($A1650,TEXT(DATE(YEAR($B$1),1,1),"yyyy-mm-dd"),$B$1),"")</f>
        <v>34.257047300525599</v>
      </c>
      <c r="Q1650">
        <f>[1]!s_west_netprofit($A1650,YEAR($B$1),$B$1,180)</f>
        <v>364120000</v>
      </c>
      <c r="R1650">
        <f>[1]!s_west_eps($A1650,YEAR($B$1),$B$1,180)</f>
        <v>0.78399997949600198</v>
      </c>
      <c r="S1650">
        <f>[1]!s_west_instnum_np($A1650,YEAR($B$1),$B$1,180)</f>
        <v>9</v>
      </c>
      <c r="T1650">
        <f>[1]!s_west_stdnetprofit($A1650,YEAR($B$1),$B$1,180)</f>
        <v>66119772</v>
      </c>
      <c r="U1650">
        <f>[1]!s_west_mediannetprofit($A1650,YEAR($B$1),$B$1,180)</f>
        <v>373530000</v>
      </c>
      <c r="V1650">
        <f>[1]!s_west_maxnetprofit($A1650,YEAR($B$1),$B$1,180)</f>
        <v>430550000</v>
      </c>
      <c r="W1650">
        <f>[1]!s_west_minnetprofit($A1650,YEAR($B$1),$B$1,180)</f>
        <v>221000000</v>
      </c>
      <c r="X1650">
        <f>[1]!s_west_netprofit($A1650,YEAR($B$1)+1,$B$1,180)</f>
        <v>537615556</v>
      </c>
      <c r="Y1650">
        <f>[1]!s_west_eps($A1650,YEAR($B$1)+1,$B$1,180)</f>
        <v>1.1575000286102299</v>
      </c>
      <c r="Z1650">
        <f>[1]!s_west_instnum_np($A1650,YEAR($B$1)+1,$B$1,180)</f>
        <v>9</v>
      </c>
      <c r="AA1650">
        <f>[1]!s_west_stdnetprofit($A1650,YEAR($B$1)+1,$B$1,180)</f>
        <v>97343813</v>
      </c>
      <c r="AB1650">
        <f>[1]!s_west_mediannetprofit($A1650,YEAR($B$1)+1,$B$1,180)</f>
        <v>507000000</v>
      </c>
      <c r="AC1650">
        <f>[1]!s_west_maxnetprofit($A1650,YEAR($B$1)+1,$B$1,180)</f>
        <v>736000000</v>
      </c>
      <c r="AD1650">
        <f>[1]!s_west_minnetprofit($A1650,YEAR($B$1)+1,$B$1,180)</f>
        <v>413000000</v>
      </c>
      <c r="AE1650">
        <f>[1]!s_west_avgroe($A1650,YEAR($B$1),$B$1,180)</f>
        <v>11.1967000961304</v>
      </c>
      <c r="AF1650">
        <f>IFERROR([1]!s_info_indexweight($A1650,$B$1,"000016.SH"),"")</f>
        <v>0</v>
      </c>
      <c r="AG1650">
        <f>IFERROR([1]!s_info_indexweight($A1650,$B$1,"000300.SH"),"")</f>
        <v>0</v>
      </c>
      <c r="AH1650">
        <f>IFERROR([1]!s_info_indexweight($A1650,$B$1,"000905.SH"),"")</f>
        <v>0</v>
      </c>
      <c r="AI1650">
        <f>IFERROR([1]!s_info_indexweight($A1650,$B$1,"000852.SH"),"")</f>
        <v>0.12</v>
      </c>
    </row>
    <row r="1651" spans="1:35">
      <c r="A1651" t="s">
        <v>1683</v>
      </c>
      <c r="B1651">
        <f>[1]!s_dq_close($A1651,$B$1,3)</f>
        <v>52.32</v>
      </c>
      <c r="C1651">
        <f>[1]!s_dq_volume($A1651,$B$1)</f>
        <v>14327471</v>
      </c>
      <c r="D1651">
        <f>[1]!s_dq_amount($A1651,$B$1)</f>
        <v>736640508</v>
      </c>
      <c r="E1651">
        <f>[1]!s_dq_turn($A1651,$B$1)</f>
        <v>3.5601721941552702</v>
      </c>
      <c r="F1651">
        <f>[1]!S_VAL_MV($A1651,$B$1)</f>
        <v>21055534447.200001</v>
      </c>
      <c r="G1651">
        <f>[1]!s_val_ev($A1651,$B$1)</f>
        <v>21055534447.200001</v>
      </c>
      <c r="H1651">
        <f>[1]!s_val_ev1($A1651,$B$1)</f>
        <v>21212068074.009998</v>
      </c>
      <c r="I1651">
        <f>IFERROR([1]!s_mq_amount($A1651,$B$1),"")</f>
        <v>1612909323</v>
      </c>
      <c r="J1651">
        <f>[1]!s_val_pe_ttm($A1651,$B$1)</f>
        <v>103.080772399902</v>
      </c>
      <c r="K1651">
        <f>[1]!s_val_pb_lf($A1651,$B$1)</f>
        <v>10.7970991134644</v>
      </c>
      <c r="L1651">
        <f>[1]!s_val_dividendyield2($A1651,$B$1)</f>
        <v>0.34147337679932999</v>
      </c>
      <c r="M1651">
        <f>[1]!s_val_evtoebitda($A1651,$B$1)</f>
        <v>65.012839282212994</v>
      </c>
      <c r="N1651">
        <f>[1]!s_risk_betar24($A1651,$B$1)</f>
        <v>1.40110003948212</v>
      </c>
      <c r="O1651">
        <f>[1]!s_profitnotice_changeratio($A1651,$B$1)</f>
        <v>0</v>
      </c>
      <c r="P1651">
        <f>IFERROR([1]!i_pq_pctchange($A1651,TEXT(DATE(YEAR($B$1),1,1),"yyyy-mm-dd"),$B$1),"")</f>
        <v>93.5627081021088</v>
      </c>
      <c r="Q1651">
        <f>[1]!s_west_netprofit($A1651,YEAR($B$1),$B$1,180)</f>
        <v>341418182</v>
      </c>
      <c r="R1651">
        <f>[1]!s_west_eps($A1651,YEAR($B$1),$B$1,180)</f>
        <v>0.84839999675750699</v>
      </c>
      <c r="S1651">
        <f>[1]!s_west_instnum_np($A1651,YEAR($B$1),$B$1,180)</f>
        <v>11</v>
      </c>
      <c r="T1651">
        <f>[1]!s_west_stdnetprofit($A1651,YEAR($B$1),$B$1,180)</f>
        <v>43004945</v>
      </c>
      <c r="U1651">
        <f>[1]!s_west_mediannetprofit($A1651,YEAR($B$1),$B$1,180)</f>
        <v>346000000</v>
      </c>
      <c r="V1651">
        <f>[1]!s_west_maxnetprofit($A1651,YEAR($B$1),$B$1,180)</f>
        <v>402000000</v>
      </c>
      <c r="W1651">
        <f>[1]!s_west_minnetprofit($A1651,YEAR($B$1),$B$1,180)</f>
        <v>281000000</v>
      </c>
      <c r="X1651">
        <f>[1]!s_west_netprofit($A1651,YEAR($B$1)+1,$B$1,180)</f>
        <v>496138182</v>
      </c>
      <c r="Y1651">
        <f>[1]!s_west_eps($A1651,YEAR($B$1)+1,$B$1,180)</f>
        <v>1.23280000686646</v>
      </c>
      <c r="Z1651">
        <f>[1]!s_west_instnum_np($A1651,YEAR($B$1)+1,$B$1,180)</f>
        <v>11</v>
      </c>
      <c r="AA1651">
        <f>[1]!s_west_stdnetprofit($A1651,YEAR($B$1)+1,$B$1,180)</f>
        <v>49811185</v>
      </c>
      <c r="AB1651">
        <f>[1]!s_west_mediannetprofit($A1651,YEAR($B$1)+1,$B$1,180)</f>
        <v>486000000</v>
      </c>
      <c r="AC1651">
        <f>[1]!s_west_maxnetprofit($A1651,YEAR($B$1)+1,$B$1,180)</f>
        <v>577000000</v>
      </c>
      <c r="AD1651">
        <f>[1]!s_west_minnetprofit($A1651,YEAR($B$1)+1,$B$1,180)</f>
        <v>430000000</v>
      </c>
      <c r="AE1651">
        <f>[1]!s_west_avgroe($A1651,YEAR($B$1),$B$1,180)</f>
        <v>16.1173000335693</v>
      </c>
      <c r="AF1651">
        <f>IFERROR([1]!s_info_indexweight($A1651,$B$1,"000016.SH"),"")</f>
        <v>0</v>
      </c>
      <c r="AG1651">
        <f>IFERROR([1]!s_info_indexweight($A1651,$B$1,"000300.SH"),"")</f>
        <v>0</v>
      </c>
      <c r="AH1651">
        <f>IFERROR([1]!s_info_indexweight($A1651,$B$1,"000905.SH"),"")</f>
        <v>0</v>
      </c>
      <c r="AI1651">
        <f>IFERROR([1]!s_info_indexweight($A1651,$B$1,"000852.SH"),"")</f>
        <v>0.11700000000000001</v>
      </c>
    </row>
    <row r="1652" spans="1:35">
      <c r="A1652" t="s">
        <v>1684</v>
      </c>
      <c r="B1652">
        <f>[1]!s_dq_close($A1652,$B$1,3)</f>
        <v>27.96</v>
      </c>
      <c r="C1652">
        <f>[1]!s_dq_volume($A1652,$B$1)</f>
        <v>5129617</v>
      </c>
      <c r="D1652">
        <f>[1]!s_dq_amount($A1652,$B$1)</f>
        <v>144450213</v>
      </c>
      <c r="E1652">
        <f>[1]!s_dq_turn($A1652,$B$1)</f>
        <v>1.2534508085745</v>
      </c>
      <c r="F1652">
        <f>[1]!S_VAL_MV($A1652,$B$1)</f>
        <v>12031551703.68</v>
      </c>
      <c r="G1652">
        <f>[1]!s_val_ev($A1652,$B$1)</f>
        <v>12031551703.68</v>
      </c>
      <c r="H1652">
        <f>[1]!s_val_ev1($A1652,$B$1)</f>
        <v>12285170827.700001</v>
      </c>
      <c r="I1652">
        <f>IFERROR([1]!s_mq_amount($A1652,$B$1),"")</f>
        <v>320183995</v>
      </c>
      <c r="J1652">
        <f>[1]!s_val_pe_ttm($A1652,$B$1)</f>
        <v>883.06549072265602</v>
      </c>
      <c r="K1652">
        <f>[1]!s_val_pb_lf($A1652,$B$1)</f>
        <v>3.0253393650054901</v>
      </c>
      <c r="L1652">
        <f>[1]!s_val_dividendyield2($A1652,$B$1)</f>
        <v>0</v>
      </c>
      <c r="M1652">
        <f>[1]!s_val_evtoebitda($A1652,$B$1)</f>
        <v>97.947074896404999</v>
      </c>
      <c r="N1652">
        <f>[1]!s_risk_betar24($A1652,$B$1)</f>
        <v>1.34899997711182</v>
      </c>
      <c r="O1652">
        <f>[1]!s_profitnotice_changeratio($A1652,$B$1)</f>
        <v>0</v>
      </c>
      <c r="P1652">
        <f>IFERROR([1]!i_pq_pctchange($A1652,TEXT(DATE(YEAR($B$1),1,1),"yyyy-mm-dd"),$B$1),"")</f>
        <v>-25.717321997874599</v>
      </c>
      <c r="Q1652">
        <f>[1]!s_west_netprofit($A1652,YEAR($B$1),$B$1,180)</f>
        <v>118180000</v>
      </c>
      <c r="R1652">
        <f>[1]!s_west_eps($A1652,YEAR($B$1),$B$1,180)</f>
        <v>0.274599999189377</v>
      </c>
      <c r="S1652">
        <f>[1]!s_west_instnum_np($A1652,YEAR($B$1),$B$1,180)</f>
        <v>2</v>
      </c>
      <c r="T1652">
        <f>[1]!s_west_stdnetprofit($A1652,YEAR($B$1),$B$1,180)</f>
        <v>131267303</v>
      </c>
      <c r="U1652">
        <f>[1]!s_west_mediannetprofit($A1652,YEAR($B$1),$B$1,180)</f>
        <v>118180000</v>
      </c>
      <c r="V1652">
        <f>[1]!s_west_maxnetprofit($A1652,YEAR($B$1),$B$1,180)</f>
        <v>211000000</v>
      </c>
      <c r="W1652">
        <f>[1]!s_west_minnetprofit($A1652,YEAR($B$1),$B$1,180)</f>
        <v>25360000</v>
      </c>
      <c r="X1652">
        <f>[1]!s_west_netprofit($A1652,YEAR($B$1)+1,$B$1,180)</f>
        <v>251905000</v>
      </c>
      <c r="Y1652">
        <f>[1]!s_west_eps($A1652,YEAR($B$1)+1,$B$1,180)</f>
        <v>0.58539998531341597</v>
      </c>
      <c r="Z1652">
        <f>[1]!s_west_instnum_np($A1652,YEAR($B$1)+1,$B$1,180)</f>
        <v>2</v>
      </c>
      <c r="AA1652">
        <f>[1]!s_west_stdnetprofit($A1652,YEAR($B$1)+1,$B$1,180)</f>
        <v>68016601</v>
      </c>
      <c r="AB1652">
        <f>[1]!s_west_mediannetprofit($A1652,YEAR($B$1)+1,$B$1,180)</f>
        <v>251905000</v>
      </c>
      <c r="AC1652">
        <f>[1]!s_west_maxnetprofit($A1652,YEAR($B$1)+1,$B$1,180)</f>
        <v>300000000</v>
      </c>
      <c r="AD1652">
        <f>[1]!s_west_minnetprofit($A1652,YEAR($B$1)+1,$B$1,180)</f>
        <v>203810000</v>
      </c>
      <c r="AE1652">
        <f>[1]!s_west_avgroe($A1652,YEAR($B$1),$B$1,180)</f>
        <v>2.8150000572204599</v>
      </c>
      <c r="AF1652">
        <f>IFERROR([1]!s_info_indexweight($A1652,$B$1,"000016.SH"),"")</f>
        <v>0</v>
      </c>
      <c r="AG1652">
        <f>IFERROR([1]!s_info_indexweight($A1652,$B$1,"000300.SH"),"")</f>
        <v>0</v>
      </c>
      <c r="AH1652">
        <f>IFERROR([1]!s_info_indexweight($A1652,$B$1,"000905.SH"),"")</f>
        <v>0</v>
      </c>
      <c r="AI1652">
        <f>IFERROR([1]!s_info_indexweight($A1652,$B$1,"000852.SH"),"")</f>
        <v>5.5E-2</v>
      </c>
    </row>
    <row r="1653" spans="1:35">
      <c r="A1653" t="s">
        <v>1685</v>
      </c>
      <c r="B1653">
        <f>[1]!s_dq_close($A1653,$B$1,3)</f>
        <v>38.979999999999997</v>
      </c>
      <c r="C1653">
        <f>[1]!s_dq_volume($A1653,$B$1)</f>
        <v>24239428</v>
      </c>
      <c r="D1653">
        <f>[1]!s_dq_amount($A1653,$B$1)</f>
        <v>933994943</v>
      </c>
      <c r="E1653">
        <f>[1]!s_dq_turn($A1653,$B$1)</f>
        <v>5.9601158323719003</v>
      </c>
      <c r="F1653">
        <f>[1]!S_VAL_MV($A1653,$B$1)</f>
        <v>17834327657.380001</v>
      </c>
      <c r="G1653">
        <f>[1]!s_val_ev($A1653,$B$1)</f>
        <v>17834327657.380001</v>
      </c>
      <c r="H1653">
        <f>[1]!s_val_ev1($A1653,$B$1)</f>
        <v>18248621573</v>
      </c>
      <c r="I1653">
        <f>IFERROR([1]!s_mq_amount($A1653,$B$1),"")</f>
        <v>1877952230</v>
      </c>
      <c r="J1653">
        <f>[1]!s_val_pe_ttm($A1653,$B$1)</f>
        <v>-683.82904052734398</v>
      </c>
      <c r="K1653">
        <f>[1]!s_val_pb_lf($A1653,$B$1)</f>
        <v>7.3313059806823704</v>
      </c>
      <c r="L1653">
        <f>[1]!s_val_dividendyield2($A1653,$B$1)</f>
        <v>0</v>
      </c>
      <c r="M1653">
        <f>[1]!s_val_evtoebitda($A1653,$B$1)</f>
        <v>85.006681619712396</v>
      </c>
      <c r="N1653">
        <f>[1]!s_risk_betar24($A1653,$B$1)</f>
        <v>2.1342000961303702</v>
      </c>
      <c r="O1653">
        <f>[1]!s_profitnotice_changeratio($A1653,$B$1)</f>
        <v>0</v>
      </c>
      <c r="P1653">
        <f>IFERROR([1]!i_pq_pctchange($A1653,TEXT(DATE(YEAR($B$1),1,1),"yyyy-mm-dd"),$B$1),"")</f>
        <v>38.768244927020298</v>
      </c>
      <c r="Q1653">
        <f>[1]!s_west_netprofit($A1653,YEAR($B$1),$B$1,180)</f>
        <v>93500000</v>
      </c>
      <c r="R1653">
        <f>[1]!s_west_eps($A1653,YEAR($B$1),$B$1,180)</f>
        <v>0.20440000295638999</v>
      </c>
      <c r="S1653">
        <f>[1]!s_west_instnum_np($A1653,YEAR($B$1),$B$1,180)</f>
        <v>2</v>
      </c>
      <c r="T1653">
        <f>[1]!s_west_stdnetprofit($A1653,YEAR($B$1),$B$1,180)</f>
        <v>62932504</v>
      </c>
      <c r="U1653">
        <f>[1]!s_west_mediannetprofit($A1653,YEAR($B$1),$B$1,180)</f>
        <v>93500000</v>
      </c>
      <c r="V1653">
        <f>[1]!s_west_maxnetprofit($A1653,YEAR($B$1),$B$1,180)</f>
        <v>138000000</v>
      </c>
      <c r="W1653">
        <f>[1]!s_west_minnetprofit($A1653,YEAR($B$1),$B$1,180)</f>
        <v>49000000</v>
      </c>
      <c r="X1653">
        <f>[1]!s_west_netprofit($A1653,YEAR($B$1)+1,$B$1,180)</f>
        <v>187500000</v>
      </c>
      <c r="Y1653">
        <f>[1]!s_west_eps($A1653,YEAR($B$1)+1,$B$1,180)</f>
        <v>0.40979999303817699</v>
      </c>
      <c r="Z1653">
        <f>[1]!s_west_instnum_np($A1653,YEAR($B$1)+1,$B$1,180)</f>
        <v>2</v>
      </c>
      <c r="AA1653">
        <f>[1]!s_west_stdnetprofit($A1653,YEAR($B$1)+1,$B$1,180)</f>
        <v>65760931</v>
      </c>
      <c r="AB1653">
        <f>[1]!s_west_mediannetprofit($A1653,YEAR($B$1)+1,$B$1,180)</f>
        <v>187500000</v>
      </c>
      <c r="AC1653">
        <f>[1]!s_west_maxnetprofit($A1653,YEAR($B$1)+1,$B$1,180)</f>
        <v>234000000</v>
      </c>
      <c r="AD1653">
        <f>[1]!s_west_minnetprofit($A1653,YEAR($B$1)+1,$B$1,180)</f>
        <v>141000000</v>
      </c>
      <c r="AE1653">
        <f>[1]!s_west_avgroe($A1653,YEAR($B$1),$B$1,180)</f>
        <v>3.6949999332428001</v>
      </c>
      <c r="AF1653">
        <f>IFERROR([1]!s_info_indexweight($A1653,$B$1,"000016.SH"),"")</f>
        <v>0</v>
      </c>
      <c r="AG1653">
        <f>IFERROR([1]!s_info_indexweight($A1653,$B$1,"000300.SH"),"")</f>
        <v>0</v>
      </c>
      <c r="AH1653">
        <f>IFERROR([1]!s_info_indexweight($A1653,$B$1,"000905.SH"),"")</f>
        <v>0</v>
      </c>
      <c r="AI1653">
        <f>IFERROR([1]!s_info_indexweight($A1653,$B$1,"000852.SH"),"")</f>
        <v>0.152</v>
      </c>
    </row>
    <row r="1654" spans="1:35">
      <c r="A1654" t="s">
        <v>1686</v>
      </c>
      <c r="B1654">
        <f>[1]!s_dq_close($A1654,$B$1,3)</f>
        <v>18.62</v>
      </c>
      <c r="C1654">
        <f>[1]!s_dq_volume($A1654,$B$1)</f>
        <v>11246168</v>
      </c>
      <c r="D1654">
        <f>[1]!s_dq_amount($A1654,$B$1)</f>
        <v>212208888</v>
      </c>
      <c r="E1654">
        <f>[1]!s_dq_turn($A1654,$B$1)</f>
        <v>2.1553466978419999</v>
      </c>
      <c r="F1654">
        <f>[1]!S_VAL_MV($A1654,$B$1)</f>
        <v>9715543600</v>
      </c>
      <c r="G1654">
        <f>[1]!s_val_ev($A1654,$B$1)</f>
        <v>9715543600</v>
      </c>
      <c r="H1654">
        <f>[1]!s_val_ev1($A1654,$B$1)</f>
        <v>10828734064.370001</v>
      </c>
      <c r="I1654">
        <f>IFERROR([1]!s_mq_amount($A1654,$B$1),"")</f>
        <v>390035577</v>
      </c>
      <c r="J1654">
        <f>[1]!s_val_pe_ttm($A1654,$B$1)</f>
        <v>-22.105022430419901</v>
      </c>
      <c r="K1654">
        <f>[1]!s_val_pb_lf($A1654,$B$1)</f>
        <v>8.0380382537841797</v>
      </c>
      <c r="L1654">
        <f>[1]!s_val_dividendyield2($A1654,$B$1)</f>
        <v>0</v>
      </c>
      <c r="M1654">
        <f>[1]!s_val_evtoebitda($A1654,$B$1)</f>
        <v>-18.730591807318302</v>
      </c>
      <c r="N1654">
        <f>[1]!s_risk_betar24($A1654,$B$1)</f>
        <v>1.1995999813079801</v>
      </c>
      <c r="O1654">
        <f>[1]!s_profitnotice_changeratio($A1654,$B$1)</f>
        <v>0</v>
      </c>
      <c r="P1654">
        <f>IFERROR([1]!i_pq_pctchange($A1654,TEXT(DATE(YEAR($B$1),1,1),"yyyy-mm-dd"),$B$1),"")</f>
        <v>-21.632996632996601</v>
      </c>
      <c r="Q1654">
        <f>[1]!s_west_netprofit($A1654,YEAR($B$1),$B$1,180)</f>
        <v>0</v>
      </c>
      <c r="R1654">
        <f>[1]!s_west_eps($A1654,YEAR($B$1),$B$1,180)</f>
        <v>0</v>
      </c>
      <c r="S1654">
        <f>[1]!s_west_instnum_np($A1654,YEAR($B$1),$B$1,180)</f>
        <v>0</v>
      </c>
      <c r="T1654">
        <f>[1]!s_west_stdnetprofit($A1654,YEAR($B$1),$B$1,180)</f>
        <v>0</v>
      </c>
      <c r="U1654">
        <f>[1]!s_west_mediannetprofit($A1654,YEAR($B$1),$B$1,180)</f>
        <v>0</v>
      </c>
      <c r="V1654">
        <f>[1]!s_west_maxnetprofit($A1654,YEAR($B$1),$B$1,180)</f>
        <v>0</v>
      </c>
      <c r="W1654">
        <f>[1]!s_west_minnetprofit($A1654,YEAR($B$1),$B$1,180)</f>
        <v>0</v>
      </c>
      <c r="X1654">
        <f>[1]!s_west_netprofit($A1654,YEAR($B$1)+1,$B$1,180)</f>
        <v>0</v>
      </c>
      <c r="Y1654">
        <f>[1]!s_west_eps($A1654,YEAR($B$1)+1,$B$1,180)</f>
        <v>0</v>
      </c>
      <c r="Z1654">
        <f>[1]!s_west_instnum_np($A1654,YEAR($B$1)+1,$B$1,180)</f>
        <v>0</v>
      </c>
      <c r="AA1654">
        <f>[1]!s_west_stdnetprofit($A1654,YEAR($B$1)+1,$B$1,180)</f>
        <v>0</v>
      </c>
      <c r="AB1654">
        <f>[1]!s_west_mediannetprofit($A1654,YEAR($B$1)+1,$B$1,180)</f>
        <v>0</v>
      </c>
      <c r="AC1654">
        <f>[1]!s_west_maxnetprofit($A1654,YEAR($B$1)+1,$B$1,180)</f>
        <v>0</v>
      </c>
      <c r="AD1654">
        <f>[1]!s_west_minnetprofit($A1654,YEAR($B$1)+1,$B$1,180)</f>
        <v>0</v>
      </c>
      <c r="AE1654">
        <f>[1]!s_west_avgroe($A1654,YEAR($B$1),$B$1,180)</f>
        <v>0</v>
      </c>
      <c r="AF1654">
        <f>IFERROR([1]!s_info_indexweight($A1654,$B$1,"000016.SH"),"")</f>
        <v>0</v>
      </c>
      <c r="AG1654">
        <f>IFERROR([1]!s_info_indexweight($A1654,$B$1,"000300.SH"),"")</f>
        <v>0</v>
      </c>
      <c r="AH1654">
        <f>IFERROR([1]!s_info_indexweight($A1654,$B$1,"000905.SH"),"")</f>
        <v>0</v>
      </c>
      <c r="AI1654">
        <f>IFERROR([1]!s_info_indexweight($A1654,$B$1,"000852.SH"),"")</f>
        <v>5.1999999999999998E-2</v>
      </c>
    </row>
    <row r="1655" spans="1:35">
      <c r="A1655" t="s">
        <v>1687</v>
      </c>
      <c r="B1655">
        <f>[1]!s_dq_close($A1655,$B$1,3)</f>
        <v>49.92</v>
      </c>
      <c r="C1655">
        <f>[1]!s_dq_volume($A1655,$B$1)</f>
        <v>8332521</v>
      </c>
      <c r="D1655">
        <f>[1]!s_dq_amount($A1655,$B$1)</f>
        <v>418185465</v>
      </c>
      <c r="E1655">
        <f>[1]!s_dq_turn($A1655,$B$1)</f>
        <v>1.9120277130491401</v>
      </c>
      <c r="F1655">
        <f>[1]!S_VAL_MV($A1655,$B$1)</f>
        <v>21754885950.720001</v>
      </c>
      <c r="G1655">
        <f>[1]!s_val_ev($A1655,$B$1)</f>
        <v>21754885950.720001</v>
      </c>
      <c r="H1655">
        <f>[1]!s_val_ev1($A1655,$B$1)</f>
        <v>24848280982.990002</v>
      </c>
      <c r="I1655">
        <f>IFERROR([1]!s_mq_amount($A1655,$B$1),"")</f>
        <v>988793440</v>
      </c>
      <c r="J1655">
        <f>[1]!s_val_pe_ttm($A1655,$B$1)</f>
        <v>427.83630371093801</v>
      </c>
      <c r="K1655">
        <f>[1]!s_val_pb_lf($A1655,$B$1)</f>
        <v>7.4759850502014196</v>
      </c>
      <c r="L1655">
        <f>[1]!s_val_dividendyield2($A1655,$B$1)</f>
        <v>0.18639885890395999</v>
      </c>
      <c r="M1655">
        <f>[1]!s_val_evtoebitda($A1655,$B$1)</f>
        <v>96.989829751956407</v>
      </c>
      <c r="N1655">
        <f>[1]!s_risk_betar24($A1655,$B$1)</f>
        <v>1.66550004482269</v>
      </c>
      <c r="O1655">
        <f>[1]!s_profitnotice_changeratio($A1655,$B$1)</f>
        <v>0</v>
      </c>
      <c r="P1655">
        <f>IFERROR([1]!i_pq_pctchange($A1655,TEXT(DATE(YEAR($B$1),1,1),"yyyy-mm-dd"),$B$1),"")</f>
        <v>1.7529555646147701</v>
      </c>
      <c r="Q1655">
        <f>[1]!s_west_netprofit($A1655,YEAR($B$1),$B$1,180)</f>
        <v>0</v>
      </c>
      <c r="R1655">
        <f>[1]!s_west_eps($A1655,YEAR($B$1),$B$1,180)</f>
        <v>0</v>
      </c>
      <c r="S1655">
        <f>[1]!s_west_instnum_np($A1655,YEAR($B$1),$B$1,180)</f>
        <v>0</v>
      </c>
      <c r="T1655">
        <f>[1]!s_west_stdnetprofit($A1655,YEAR($B$1),$B$1,180)</f>
        <v>0</v>
      </c>
      <c r="U1655">
        <f>[1]!s_west_mediannetprofit($A1655,YEAR($B$1),$B$1,180)</f>
        <v>0</v>
      </c>
      <c r="V1655">
        <f>[1]!s_west_maxnetprofit($A1655,YEAR($B$1),$B$1,180)</f>
        <v>0</v>
      </c>
      <c r="W1655">
        <f>[1]!s_west_minnetprofit($A1655,YEAR($B$1),$B$1,180)</f>
        <v>0</v>
      </c>
      <c r="X1655">
        <f>[1]!s_west_netprofit($A1655,YEAR($B$1)+1,$B$1,180)</f>
        <v>0</v>
      </c>
      <c r="Y1655">
        <f>[1]!s_west_eps($A1655,YEAR($B$1)+1,$B$1,180)</f>
        <v>0</v>
      </c>
      <c r="Z1655">
        <f>[1]!s_west_instnum_np($A1655,YEAR($B$1)+1,$B$1,180)</f>
        <v>0</v>
      </c>
      <c r="AA1655">
        <f>[1]!s_west_stdnetprofit($A1655,YEAR($B$1)+1,$B$1,180)</f>
        <v>0</v>
      </c>
      <c r="AB1655">
        <f>[1]!s_west_mediannetprofit($A1655,YEAR($B$1)+1,$B$1,180)</f>
        <v>0</v>
      </c>
      <c r="AC1655">
        <f>[1]!s_west_maxnetprofit($A1655,YEAR($B$1)+1,$B$1,180)</f>
        <v>0</v>
      </c>
      <c r="AD1655">
        <f>[1]!s_west_minnetprofit($A1655,YEAR($B$1)+1,$B$1,180)</f>
        <v>0</v>
      </c>
      <c r="AE1655">
        <f>[1]!s_west_avgroe($A1655,YEAR($B$1),$B$1,180)</f>
        <v>0</v>
      </c>
      <c r="AF1655">
        <f>IFERROR([1]!s_info_indexweight($A1655,$B$1,"000016.SH"),"")</f>
        <v>0</v>
      </c>
      <c r="AG1655">
        <f>IFERROR([1]!s_info_indexweight($A1655,$B$1,"000300.SH"),"")</f>
        <v>0</v>
      </c>
      <c r="AH1655">
        <f>IFERROR([1]!s_info_indexweight($A1655,$B$1,"000905.SH"),"")</f>
        <v>0.14599999999999999</v>
      </c>
      <c r="AI1655">
        <f>IFERROR([1]!s_info_indexweight($A1655,$B$1,"000852.SH"),"")</f>
        <v>0</v>
      </c>
    </row>
    <row r="1656" spans="1:35">
      <c r="A1656" t="s">
        <v>1688</v>
      </c>
      <c r="B1656">
        <f>[1]!s_dq_close($A1656,$B$1,3)</f>
        <v>106.03</v>
      </c>
      <c r="C1656">
        <f>[1]!s_dq_volume($A1656,$B$1)</f>
        <v>5460047</v>
      </c>
      <c r="D1656">
        <f>[1]!s_dq_amount($A1656,$B$1)</f>
        <v>575934477</v>
      </c>
      <c r="E1656">
        <f>[1]!s_dq_turn($A1656,$B$1)</f>
        <v>2.1060021686852801</v>
      </c>
      <c r="F1656">
        <f>[1]!S_VAL_MV($A1656,$B$1)</f>
        <v>27489467580.720001</v>
      </c>
      <c r="G1656">
        <f>[1]!s_val_ev($A1656,$B$1)</f>
        <v>27489467580.720001</v>
      </c>
      <c r="H1656">
        <f>[1]!s_val_ev1($A1656,$B$1)</f>
        <v>28381774563.720001</v>
      </c>
      <c r="I1656">
        <f>IFERROR([1]!s_mq_amount($A1656,$B$1),"")</f>
        <v>1600123034</v>
      </c>
      <c r="J1656">
        <f>[1]!s_val_pe_ttm($A1656,$B$1)</f>
        <v>19.371990203857401</v>
      </c>
      <c r="K1656">
        <f>[1]!s_val_pb_lf($A1656,$B$1)</f>
        <v>1.9232255220413199</v>
      </c>
      <c r="L1656">
        <f>[1]!s_val_dividendyield2($A1656,$B$1)</f>
        <v>0.718952287244494</v>
      </c>
      <c r="M1656">
        <f>[1]!s_val_evtoebitda($A1656,$B$1)</f>
        <v>16.915780969136101</v>
      </c>
      <c r="N1656">
        <f>[1]!s_risk_betar24($A1656,$B$1)</f>
        <v>1.66589999198914</v>
      </c>
      <c r="O1656">
        <f>[1]!s_profitnotice_changeratio($A1656,$B$1)</f>
        <v>0</v>
      </c>
      <c r="P1656">
        <f>IFERROR([1]!i_pq_pctchange($A1656,TEXT(DATE(YEAR($B$1),1,1),"yyyy-mm-dd"),$B$1),"")</f>
        <v>-30.2709456793371</v>
      </c>
      <c r="Q1656">
        <f>[1]!s_west_netprofit($A1656,YEAR($B$1),$B$1,180)</f>
        <v>1948012983</v>
      </c>
      <c r="R1656">
        <f>[1]!s_west_eps($A1656,YEAR($B$1),$B$1,180)</f>
        <v>7.5137000083923304</v>
      </c>
      <c r="S1656">
        <f>[1]!s_west_instnum_np($A1656,YEAR($B$1),$B$1,180)</f>
        <v>24</v>
      </c>
      <c r="T1656">
        <f>[1]!s_west_stdnetprofit($A1656,YEAR($B$1),$B$1,180)</f>
        <v>135036469</v>
      </c>
      <c r="U1656">
        <f>[1]!s_west_mediannetprofit($A1656,YEAR($B$1),$B$1,180)</f>
        <v>1948000000</v>
      </c>
      <c r="V1656">
        <f>[1]!s_west_maxnetprofit($A1656,YEAR($B$1),$B$1,180)</f>
        <v>2274000000</v>
      </c>
      <c r="W1656">
        <f>[1]!s_west_minnetprofit($A1656,YEAR($B$1),$B$1,180)</f>
        <v>1686000000</v>
      </c>
      <c r="X1656">
        <f>[1]!s_west_netprofit($A1656,YEAR($B$1)+1,$B$1,180)</f>
        <v>2545451365</v>
      </c>
      <c r="Y1656">
        <f>[1]!s_west_eps($A1656,YEAR($B$1)+1,$B$1,180)</f>
        <v>9.8180999755859393</v>
      </c>
      <c r="Z1656">
        <f>[1]!s_west_instnum_np($A1656,YEAR($B$1)+1,$B$1,180)</f>
        <v>24</v>
      </c>
      <c r="AA1656">
        <f>[1]!s_west_stdnetprofit($A1656,YEAR($B$1)+1,$B$1,180)</f>
        <v>143562084</v>
      </c>
      <c r="AB1656">
        <f>[1]!s_west_mediannetprofit($A1656,YEAR($B$1)+1,$B$1,180)</f>
        <v>2531000000</v>
      </c>
      <c r="AC1656">
        <f>[1]!s_west_maxnetprofit($A1656,YEAR($B$1)+1,$B$1,180)</f>
        <v>2850000000</v>
      </c>
      <c r="AD1656">
        <f>[1]!s_west_minnetprofit($A1656,YEAR($B$1)+1,$B$1,180)</f>
        <v>2273050000</v>
      </c>
      <c r="AE1656">
        <f>[1]!s_west_avgroe($A1656,YEAR($B$1),$B$1,180)</f>
        <v>12.364299774169901</v>
      </c>
      <c r="AF1656">
        <f>IFERROR([1]!s_info_indexweight($A1656,$B$1,"000016.SH"),"")</f>
        <v>0</v>
      </c>
      <c r="AG1656">
        <f>IFERROR([1]!s_info_indexweight($A1656,$B$1,"000300.SH"),"")</f>
        <v>8.4599999999999995E-2</v>
      </c>
      <c r="AH1656">
        <f>IFERROR([1]!s_info_indexweight($A1656,$B$1,"000905.SH"),"")</f>
        <v>0</v>
      </c>
      <c r="AI1656">
        <f>IFERROR([1]!s_info_indexweight($A1656,$B$1,"000852.SH"),"")</f>
        <v>0</v>
      </c>
    </row>
    <row r="1657" spans="1:35">
      <c r="A1657" t="s">
        <v>1689</v>
      </c>
      <c r="B1657">
        <f>[1]!s_dq_close($A1657,$B$1,3)</f>
        <v>64.66</v>
      </c>
      <c r="C1657">
        <f>[1]!s_dq_volume($A1657,$B$1)</f>
        <v>25430522</v>
      </c>
      <c r="D1657">
        <f>[1]!s_dq_amount($A1657,$B$1)</f>
        <v>1662215094</v>
      </c>
      <c r="E1657">
        <f>[1]!s_dq_turn($A1657,$B$1)</f>
        <v>3.2679444101297301</v>
      </c>
      <c r="F1657">
        <f>[1]!S_VAL_MV($A1657,$B$1)</f>
        <v>92309786152.020004</v>
      </c>
      <c r="G1657">
        <f>[1]!s_val_ev($A1657,$B$1)</f>
        <v>92309786152.020004</v>
      </c>
      <c r="H1657">
        <f>[1]!s_val_ev1($A1657,$B$1)</f>
        <v>99175961524.199997</v>
      </c>
      <c r="I1657">
        <f>IFERROR([1]!s_mq_amount($A1657,$B$1),"")</f>
        <v>4064068051</v>
      </c>
      <c r="J1657">
        <f>[1]!s_val_pe_ttm($A1657,$B$1)</f>
        <v>-202.329666137695</v>
      </c>
      <c r="K1657">
        <f>[1]!s_val_pb_lf($A1657,$B$1)</f>
        <v>5.0809006690979004</v>
      </c>
      <c r="L1657">
        <f>[1]!s_val_dividendyield2($A1657,$B$1)</f>
        <v>0</v>
      </c>
      <c r="M1657">
        <f>[1]!s_val_evtoebitda($A1657,$B$1)</f>
        <v>-1806.3176775106399</v>
      </c>
      <c r="N1657">
        <f>[1]!s_risk_betar24($A1657,$B$1)</f>
        <v>1.8279000520706199</v>
      </c>
      <c r="O1657">
        <f>[1]!s_profitnotice_changeratio($A1657,$B$1)</f>
        <v>0</v>
      </c>
      <c r="P1657">
        <f>IFERROR([1]!i_pq_pctchange($A1657,TEXT(DATE(YEAR($B$1),1,1),"yyyy-mm-dd"),$B$1),"")</f>
        <v>123.427781617139</v>
      </c>
      <c r="Q1657">
        <f>[1]!s_west_netprofit($A1657,YEAR($B$1),$B$1,180)</f>
        <v>-1313000000</v>
      </c>
      <c r="R1657">
        <f>[1]!s_west_eps($A1657,YEAR($B$1),$B$1,180)</f>
        <v>-0.91949999332428001</v>
      </c>
      <c r="S1657">
        <f>[1]!s_west_instnum_np($A1657,YEAR($B$1),$B$1,180)</f>
        <v>1</v>
      </c>
      <c r="T1657">
        <f>[1]!s_west_stdnetprofit($A1657,YEAR($B$1),$B$1,180)</f>
        <v>0</v>
      </c>
      <c r="U1657">
        <f>[1]!s_west_mediannetprofit($A1657,YEAR($B$1),$B$1,180)</f>
        <v>-1313000000</v>
      </c>
      <c r="V1657">
        <f>[1]!s_west_maxnetprofit($A1657,YEAR($B$1),$B$1,180)</f>
        <v>-1313000000</v>
      </c>
      <c r="W1657">
        <f>[1]!s_west_minnetprofit($A1657,YEAR($B$1),$B$1,180)</f>
        <v>-1313000000</v>
      </c>
      <c r="X1657">
        <f>[1]!s_west_netprofit($A1657,YEAR($B$1)+1,$B$1,180)</f>
        <v>-1738000000</v>
      </c>
      <c r="Y1657">
        <f>[1]!s_west_eps($A1657,YEAR($B$1)+1,$B$1,180)</f>
        <v>-1.2171000242233301</v>
      </c>
      <c r="Z1657">
        <f>[1]!s_west_instnum_np($A1657,YEAR($B$1)+1,$B$1,180)</f>
        <v>1</v>
      </c>
      <c r="AA1657">
        <f>[1]!s_west_stdnetprofit($A1657,YEAR($B$1)+1,$B$1,180)</f>
        <v>0</v>
      </c>
      <c r="AB1657">
        <f>[1]!s_west_mediannetprofit($A1657,YEAR($B$1)+1,$B$1,180)</f>
        <v>-1738000000</v>
      </c>
      <c r="AC1657">
        <f>[1]!s_west_maxnetprofit($A1657,YEAR($B$1)+1,$B$1,180)</f>
        <v>-1738000000</v>
      </c>
      <c r="AD1657">
        <f>[1]!s_west_minnetprofit($A1657,YEAR($B$1)+1,$B$1,180)</f>
        <v>-1738000000</v>
      </c>
      <c r="AE1657">
        <f>[1]!s_west_avgroe($A1657,YEAR($B$1),$B$1,180)</f>
        <v>-7.6999998092651403</v>
      </c>
      <c r="AF1657">
        <f>IFERROR([1]!s_info_indexweight($A1657,$B$1,"000016.SH"),"")</f>
        <v>0</v>
      </c>
      <c r="AG1657">
        <f>IFERROR([1]!s_info_indexweight($A1657,$B$1,"000300.SH"),"")</f>
        <v>0</v>
      </c>
      <c r="AH1657">
        <f>IFERROR([1]!s_info_indexweight($A1657,$B$1,"000905.SH"),"")</f>
        <v>0.19600000000000001</v>
      </c>
      <c r="AI1657">
        <f>IFERROR([1]!s_info_indexweight($A1657,$B$1,"000852.SH"),"")</f>
        <v>0</v>
      </c>
    </row>
    <row r="1658" spans="1:35">
      <c r="A1658" t="s">
        <v>1690</v>
      </c>
      <c r="B1658">
        <f>[1]!s_dq_close($A1658,$B$1,3)</f>
        <v>18.39</v>
      </c>
      <c r="C1658">
        <f>[1]!s_dq_volume($A1658,$B$1)</f>
        <v>3296816</v>
      </c>
      <c r="D1658">
        <f>[1]!s_dq_amount($A1658,$B$1)</f>
        <v>61362775</v>
      </c>
      <c r="E1658">
        <f>[1]!s_dq_turn($A1658,$B$1)</f>
        <v>0.79617851622874802</v>
      </c>
      <c r="F1658">
        <f>[1]!S_VAL_MV($A1658,$B$1)</f>
        <v>7614931200</v>
      </c>
      <c r="G1658">
        <f>[1]!s_val_ev($A1658,$B$1)</f>
        <v>7614931200</v>
      </c>
      <c r="H1658">
        <f>[1]!s_val_ev1($A1658,$B$1)</f>
        <v>8396296909.9799995</v>
      </c>
      <c r="I1658">
        <f>IFERROR([1]!s_mq_amount($A1658,$B$1),"")</f>
        <v>119547570</v>
      </c>
      <c r="J1658">
        <f>[1]!s_val_pe_ttm($A1658,$B$1)</f>
        <v>-19.503232955932599</v>
      </c>
      <c r="K1658">
        <f>[1]!s_val_pb_lf($A1658,$B$1)</f>
        <v>33.9765625</v>
      </c>
      <c r="L1658">
        <f>[1]!s_val_dividendyield2($A1658,$B$1)</f>
        <v>0</v>
      </c>
      <c r="M1658">
        <f>[1]!s_val_evtoebitda($A1658,$B$1)</f>
        <v>-38.769748539531498</v>
      </c>
      <c r="N1658">
        <f>[1]!s_risk_betar24($A1658,$B$1)</f>
        <v>1.5742000341415401</v>
      </c>
      <c r="O1658">
        <f>[1]!s_profitnotice_changeratio($A1658,$B$1)</f>
        <v>0</v>
      </c>
      <c r="P1658">
        <f>IFERROR([1]!i_pq_pctchange($A1658,TEXT(DATE(YEAR($B$1),1,1),"yyyy-mm-dd"),$B$1),"")</f>
        <v>-20.5272255834054</v>
      </c>
      <c r="Q1658">
        <f>[1]!s_west_netprofit($A1658,YEAR($B$1),$B$1,180)</f>
        <v>0</v>
      </c>
      <c r="R1658">
        <f>[1]!s_west_eps($A1658,YEAR($B$1),$B$1,180)</f>
        <v>0</v>
      </c>
      <c r="S1658">
        <f>[1]!s_west_instnum_np($A1658,YEAR($B$1),$B$1,180)</f>
        <v>0</v>
      </c>
      <c r="T1658">
        <f>[1]!s_west_stdnetprofit($A1658,YEAR($B$1),$B$1,180)</f>
        <v>0</v>
      </c>
      <c r="U1658">
        <f>[1]!s_west_mediannetprofit($A1658,YEAR($B$1),$B$1,180)</f>
        <v>0</v>
      </c>
      <c r="V1658">
        <f>[1]!s_west_maxnetprofit($A1658,YEAR($B$1),$B$1,180)</f>
        <v>0</v>
      </c>
      <c r="W1658">
        <f>[1]!s_west_minnetprofit($A1658,YEAR($B$1),$B$1,180)</f>
        <v>0</v>
      </c>
      <c r="X1658">
        <f>[1]!s_west_netprofit($A1658,YEAR($B$1)+1,$B$1,180)</f>
        <v>0</v>
      </c>
      <c r="Y1658">
        <f>[1]!s_west_eps($A1658,YEAR($B$1)+1,$B$1,180)</f>
        <v>0</v>
      </c>
      <c r="Z1658">
        <f>[1]!s_west_instnum_np($A1658,YEAR($B$1)+1,$B$1,180)</f>
        <v>0</v>
      </c>
      <c r="AA1658">
        <f>[1]!s_west_stdnetprofit($A1658,YEAR($B$1)+1,$B$1,180)</f>
        <v>0</v>
      </c>
      <c r="AB1658">
        <f>[1]!s_west_mediannetprofit($A1658,YEAR($B$1)+1,$B$1,180)</f>
        <v>0</v>
      </c>
      <c r="AC1658">
        <f>[1]!s_west_maxnetprofit($A1658,YEAR($B$1)+1,$B$1,180)</f>
        <v>0</v>
      </c>
      <c r="AD1658">
        <f>[1]!s_west_minnetprofit($A1658,YEAR($B$1)+1,$B$1,180)</f>
        <v>0</v>
      </c>
      <c r="AE1658">
        <f>[1]!s_west_avgroe($A1658,YEAR($B$1),$B$1,180)</f>
        <v>0</v>
      </c>
      <c r="AF1658">
        <f>IFERROR([1]!s_info_indexweight($A1658,$B$1,"000016.SH"),"")</f>
        <v>0</v>
      </c>
      <c r="AG1658">
        <f>IFERROR([1]!s_info_indexweight($A1658,$B$1,"000300.SH"),"")</f>
        <v>0</v>
      </c>
      <c r="AH1658">
        <f>IFERROR([1]!s_info_indexweight($A1658,$B$1,"000905.SH"),"")</f>
        <v>0</v>
      </c>
      <c r="AI1658">
        <f>IFERROR([1]!s_info_indexweight($A1658,$B$1,"000852.SH"),"")</f>
        <v>2.5999999999999999E-2</v>
      </c>
    </row>
    <row r="1659" spans="1:35">
      <c r="A1659" t="s">
        <v>1691</v>
      </c>
      <c r="B1659">
        <f>[1]!s_dq_close($A1659,$B$1,3)</f>
        <v>32.19</v>
      </c>
      <c r="C1659">
        <f>[1]!s_dq_volume($A1659,$B$1)</f>
        <v>13428945</v>
      </c>
      <c r="D1659">
        <f>[1]!s_dq_amount($A1659,$B$1)</f>
        <v>436298192</v>
      </c>
      <c r="E1659">
        <f>[1]!s_dq_turn($A1659,$B$1)</f>
        <v>1.7522243133031301</v>
      </c>
      <c r="F1659">
        <f>[1]!S_VAL_MV($A1659,$B$1)</f>
        <v>33049146947.490002</v>
      </c>
      <c r="G1659">
        <f>[1]!s_val_ev($A1659,$B$1)</f>
        <v>28902617236.667301</v>
      </c>
      <c r="H1659">
        <f>[1]!s_val_ev1($A1659,$B$1)</f>
        <v>34878046589.797302</v>
      </c>
      <c r="I1659">
        <f>IFERROR([1]!s_mq_amount($A1659,$B$1),"")</f>
        <v>1514116753</v>
      </c>
      <c r="J1659">
        <f>[1]!s_val_pe_ttm($A1659,$B$1)</f>
        <v>-50.009140014648402</v>
      </c>
      <c r="K1659">
        <f>[1]!s_val_pb_lf($A1659,$B$1)</f>
        <v>5.6053147315979004</v>
      </c>
      <c r="L1659">
        <f>[1]!s_val_dividendyield2($A1659,$B$1)</f>
        <v>0</v>
      </c>
      <c r="M1659">
        <f>[1]!s_val_evtoebitda($A1659,$B$1)</f>
        <v>-46.042338207733103</v>
      </c>
      <c r="N1659">
        <f>[1]!s_risk_betar24($A1659,$B$1)</f>
        <v>1.30869996547699</v>
      </c>
      <c r="O1659">
        <f>[1]!s_profitnotice_changeratio($A1659,$B$1)</f>
        <v>0</v>
      </c>
      <c r="P1659">
        <f>IFERROR([1]!i_pq_pctchange($A1659,TEXT(DATE(YEAR($B$1),1,1),"yyyy-mm-dd"),$B$1),"")</f>
        <v>-5.7669789227166302</v>
      </c>
      <c r="Q1659">
        <f>[1]!s_west_netprofit($A1659,YEAR($B$1),$B$1,180)</f>
        <v>-395452000</v>
      </c>
      <c r="R1659">
        <f>[1]!s_west_eps($A1659,YEAR($B$1),$B$1,180)</f>
        <v>-0.38510000705719</v>
      </c>
      <c r="S1659">
        <f>[1]!s_west_instnum_np($A1659,YEAR($B$1),$B$1,180)</f>
        <v>10</v>
      </c>
      <c r="T1659">
        <f>[1]!s_west_stdnetprofit($A1659,YEAR($B$1),$B$1,180)</f>
        <v>179930218</v>
      </c>
      <c r="U1659">
        <f>[1]!s_west_mediannetprofit($A1659,YEAR($B$1),$B$1,180)</f>
        <v>-452565000</v>
      </c>
      <c r="V1659">
        <f>[1]!s_west_maxnetprofit($A1659,YEAR($B$1),$B$1,180)</f>
        <v>-45000000</v>
      </c>
      <c r="W1659">
        <f>[1]!s_west_minnetprofit($A1659,YEAR($B$1),$B$1,180)</f>
        <v>-609000000</v>
      </c>
      <c r="X1659">
        <f>[1]!s_west_netprofit($A1659,YEAR($B$1)+1,$B$1,180)</f>
        <v>73602000</v>
      </c>
      <c r="Y1659">
        <f>[1]!s_west_eps($A1659,YEAR($B$1)+1,$B$1,180)</f>
        <v>7.1699999272823306E-2</v>
      </c>
      <c r="Z1659">
        <f>[1]!s_west_instnum_np($A1659,YEAR($B$1)+1,$B$1,180)</f>
        <v>10</v>
      </c>
      <c r="AA1659">
        <f>[1]!s_west_stdnetprofit($A1659,YEAR($B$1)+1,$B$1,180)</f>
        <v>217719614</v>
      </c>
      <c r="AB1659">
        <f>[1]!s_west_mediannetprofit($A1659,YEAR($B$1)+1,$B$1,180)</f>
        <v>72320000</v>
      </c>
      <c r="AC1659">
        <f>[1]!s_west_maxnetprofit($A1659,YEAR($B$1)+1,$B$1,180)</f>
        <v>456000000</v>
      </c>
      <c r="AD1659">
        <f>[1]!s_west_minnetprofit($A1659,YEAR($B$1)+1,$B$1,180)</f>
        <v>-324000000</v>
      </c>
      <c r="AE1659">
        <f>[1]!s_west_avgroe($A1659,YEAR($B$1),$B$1,180)</f>
        <v>-7.1490001678466797</v>
      </c>
      <c r="AF1659">
        <f>IFERROR([1]!s_info_indexweight($A1659,$B$1,"000016.SH"),"")</f>
        <v>0</v>
      </c>
      <c r="AG1659">
        <f>IFERROR([1]!s_info_indexweight($A1659,$B$1,"000300.SH"),"")</f>
        <v>0</v>
      </c>
      <c r="AH1659">
        <f>IFERROR([1]!s_info_indexweight($A1659,$B$1,"000905.SH"),"")</f>
        <v>0.17399999999999999</v>
      </c>
      <c r="AI1659">
        <f>IFERROR([1]!s_info_indexweight($A1659,$B$1,"000852.SH"),"")</f>
        <v>0</v>
      </c>
    </row>
    <row r="1660" spans="1:35">
      <c r="A1660" t="s">
        <v>1692</v>
      </c>
      <c r="B1660">
        <f>[1]!s_dq_close($A1660,$B$1,3)</f>
        <v>33.799999999999997</v>
      </c>
      <c r="C1660">
        <f>[1]!s_dq_volume($A1660,$B$1)</f>
        <v>7395220</v>
      </c>
      <c r="D1660">
        <f>[1]!s_dq_amount($A1660,$B$1)</f>
        <v>251185673</v>
      </c>
      <c r="E1660">
        <f>[1]!s_dq_turn($A1660,$B$1)</f>
        <v>1.848805</v>
      </c>
      <c r="F1660">
        <f>[1]!S_VAL_MV($A1660,$B$1)</f>
        <v>13520000000</v>
      </c>
      <c r="G1660">
        <f>[1]!s_val_ev($A1660,$B$1)</f>
        <v>13520000000</v>
      </c>
      <c r="H1660">
        <f>[1]!s_val_ev1($A1660,$B$1)</f>
        <v>13543849319.700001</v>
      </c>
      <c r="I1660">
        <f>IFERROR([1]!s_mq_amount($A1660,$B$1),"")</f>
        <v>575974384</v>
      </c>
      <c r="J1660">
        <f>[1]!s_val_pe_ttm($A1660,$B$1)</f>
        <v>136.10386657714801</v>
      </c>
      <c r="K1660">
        <f>[1]!s_val_pb_lf($A1660,$B$1)</f>
        <v>5.9815716743469203</v>
      </c>
      <c r="L1660">
        <f>[1]!s_val_dividendyield2($A1660,$B$1)</f>
        <v>0.33284023668639101</v>
      </c>
      <c r="M1660">
        <f>[1]!s_val_evtoebitda($A1660,$B$1)</f>
        <v>70.516568537249398</v>
      </c>
      <c r="N1660">
        <f>[1]!s_risk_betar24($A1660,$B$1)</f>
        <v>1.69140005111694</v>
      </c>
      <c r="O1660">
        <f>[1]!s_profitnotice_changeratio($A1660,$B$1)</f>
        <v>0</v>
      </c>
      <c r="P1660">
        <f>IFERROR([1]!i_pq_pctchange($A1660,TEXT(DATE(YEAR($B$1),1,1),"yyyy-mm-dd"),$B$1),"")</f>
        <v>14.641073334741399</v>
      </c>
      <c r="Q1660">
        <f>[1]!s_west_netprofit($A1660,YEAR($B$1),$B$1,180)</f>
        <v>240000000</v>
      </c>
      <c r="R1660">
        <f>[1]!s_west_eps($A1660,YEAR($B$1),$B$1,180)</f>
        <v>0.60000002384185802</v>
      </c>
      <c r="S1660">
        <f>[1]!s_west_instnum_np($A1660,YEAR($B$1),$B$1,180)</f>
        <v>1</v>
      </c>
      <c r="T1660">
        <f>[1]!s_west_stdnetprofit($A1660,YEAR($B$1),$B$1,180)</f>
        <v>0</v>
      </c>
      <c r="U1660">
        <f>[1]!s_west_mediannetprofit($A1660,YEAR($B$1),$B$1,180)</f>
        <v>240000000</v>
      </c>
      <c r="V1660">
        <f>[1]!s_west_maxnetprofit($A1660,YEAR($B$1),$B$1,180)</f>
        <v>240000000</v>
      </c>
      <c r="W1660">
        <f>[1]!s_west_minnetprofit($A1660,YEAR($B$1),$B$1,180)</f>
        <v>240000000</v>
      </c>
      <c r="X1660">
        <f>[1]!s_west_netprofit($A1660,YEAR($B$1)+1,$B$1,180)</f>
        <v>379000000</v>
      </c>
      <c r="Y1660">
        <f>[1]!s_west_eps($A1660,YEAR($B$1)+1,$B$1,180)</f>
        <v>0.94749999046325695</v>
      </c>
      <c r="Z1660">
        <f>[1]!s_west_instnum_np($A1660,YEAR($B$1)+1,$B$1,180)</f>
        <v>1</v>
      </c>
      <c r="AA1660">
        <f>[1]!s_west_stdnetprofit($A1660,YEAR($B$1)+1,$B$1,180)</f>
        <v>0</v>
      </c>
      <c r="AB1660">
        <f>[1]!s_west_mediannetprofit($A1660,YEAR($B$1)+1,$B$1,180)</f>
        <v>379000000</v>
      </c>
      <c r="AC1660">
        <f>[1]!s_west_maxnetprofit($A1660,YEAR($B$1)+1,$B$1,180)</f>
        <v>379000000</v>
      </c>
      <c r="AD1660">
        <f>[1]!s_west_minnetprofit($A1660,YEAR($B$1)+1,$B$1,180)</f>
        <v>379000000</v>
      </c>
      <c r="AE1660">
        <f>[1]!s_west_avgroe($A1660,YEAR($B$1),$B$1,180)</f>
        <v>9.5</v>
      </c>
      <c r="AF1660">
        <f>IFERROR([1]!s_info_indexweight($A1660,$B$1,"000016.SH"),"")</f>
        <v>0</v>
      </c>
      <c r="AG1660">
        <f>IFERROR([1]!s_info_indexweight($A1660,$B$1,"000300.SH"),"")</f>
        <v>0</v>
      </c>
      <c r="AH1660">
        <f>IFERROR([1]!s_info_indexweight($A1660,$B$1,"000905.SH"),"")</f>
        <v>0</v>
      </c>
      <c r="AI1660">
        <f>IFERROR([1]!s_info_indexweight($A1660,$B$1,"000852.SH"),"")</f>
        <v>4.4999999999999998E-2</v>
      </c>
    </row>
    <row r="1661" spans="1:35">
      <c r="A1661" t="s">
        <v>1693</v>
      </c>
      <c r="B1661">
        <f>[1]!s_dq_close($A1661,$B$1,3)</f>
        <v>131.55000000000001</v>
      </c>
      <c r="C1661">
        <f>[1]!s_dq_volume($A1661,$B$1)</f>
        <v>41548353</v>
      </c>
      <c r="D1661">
        <f>[1]!s_dq_amount($A1661,$B$1)</f>
        <v>5280767544</v>
      </c>
      <c r="E1661">
        <f>[1]!s_dq_turn($A1661,$B$1)</f>
        <v>4.99486599388384</v>
      </c>
      <c r="F1661">
        <f>[1]!S_VAL_MV($A1661,$B$1)</f>
        <v>109426075571.25</v>
      </c>
      <c r="G1661">
        <f>[1]!s_val_ev($A1661,$B$1)</f>
        <v>109426075571.25</v>
      </c>
      <c r="H1661">
        <f>[1]!s_val_ev1($A1661,$B$1)</f>
        <v>111566150022.58</v>
      </c>
      <c r="I1661">
        <f>IFERROR([1]!s_mq_amount($A1661,$B$1),"")</f>
        <v>9867588402</v>
      </c>
      <c r="J1661">
        <f>[1]!s_val_pe_ttm($A1661,$B$1)</f>
        <v>63.7055854797363</v>
      </c>
      <c r="K1661">
        <f>[1]!s_val_pb_lf($A1661,$B$1)</f>
        <v>17.849687576293899</v>
      </c>
      <c r="L1661">
        <f>[1]!s_val_dividendyield2($A1661,$B$1)</f>
        <v>0.412289003278971</v>
      </c>
      <c r="M1661">
        <f>[1]!s_val_evtoebitda($A1661,$B$1)</f>
        <v>52.815429055564302</v>
      </c>
      <c r="N1661">
        <f>[1]!s_risk_betar24($A1661,$B$1)</f>
        <v>1.6708999872207599</v>
      </c>
      <c r="O1661">
        <f>[1]!s_profitnotice_changeratio($A1661,$B$1)</f>
        <v>0</v>
      </c>
      <c r="P1661">
        <f>IFERROR([1]!i_pq_pctchange($A1661,TEXT(DATE(YEAR($B$1),1,1),"yyyy-mm-dd"),$B$1),"")</f>
        <v>37.475180269620701</v>
      </c>
      <c r="Q1661">
        <f>[1]!s_west_netprofit($A1661,YEAR($B$1),$B$1,180)</f>
        <v>2568200000</v>
      </c>
      <c r="R1661">
        <f>[1]!s_west_eps($A1661,YEAR($B$1),$B$1,180)</f>
        <v>3.0868999958038299</v>
      </c>
      <c r="S1661">
        <f>[1]!s_west_instnum_np($A1661,YEAR($B$1),$B$1,180)</f>
        <v>5</v>
      </c>
      <c r="T1661">
        <f>[1]!s_west_stdnetprofit($A1661,YEAR($B$1),$B$1,180)</f>
        <v>223729077</v>
      </c>
      <c r="U1661">
        <f>[1]!s_west_mediannetprofit($A1661,YEAR($B$1),$B$1,180)</f>
        <v>2470000000</v>
      </c>
      <c r="V1661">
        <f>[1]!s_west_maxnetprofit($A1661,YEAR($B$1),$B$1,180)</f>
        <v>2887000000</v>
      </c>
      <c r="W1661">
        <f>[1]!s_west_minnetprofit($A1661,YEAR($B$1),$B$1,180)</f>
        <v>2351000000</v>
      </c>
      <c r="X1661">
        <f>[1]!s_west_netprofit($A1661,YEAR($B$1)+1,$B$1,180)</f>
        <v>3596400000</v>
      </c>
      <c r="Y1661">
        <f>[1]!s_west_eps($A1661,YEAR($B$1)+1,$B$1,180)</f>
        <v>4.3228001594543501</v>
      </c>
      <c r="Z1661">
        <f>[1]!s_west_instnum_np($A1661,YEAR($B$1)+1,$B$1,180)</f>
        <v>5</v>
      </c>
      <c r="AA1661">
        <f>[1]!s_west_stdnetprofit($A1661,YEAR($B$1)+1,$B$1,180)</f>
        <v>535070836</v>
      </c>
      <c r="AB1661">
        <f>[1]!s_west_mediannetprofit($A1661,YEAR($B$1)+1,$B$1,180)</f>
        <v>3468000000</v>
      </c>
      <c r="AC1661">
        <f>[1]!s_west_maxnetprofit($A1661,YEAR($B$1)+1,$B$1,180)</f>
        <v>4197000000</v>
      </c>
      <c r="AD1661">
        <f>[1]!s_west_minnetprofit($A1661,YEAR($B$1)+1,$B$1,180)</f>
        <v>3093000000</v>
      </c>
      <c r="AE1661">
        <f>[1]!s_west_avgroe($A1661,YEAR($B$1),$B$1,180)</f>
        <v>35.139999389648402</v>
      </c>
      <c r="AF1661">
        <f>IFERROR([1]!s_info_indexweight($A1661,$B$1,"000016.SH"),"")</f>
        <v>0</v>
      </c>
      <c r="AG1661">
        <f>IFERROR([1]!s_info_indexweight($A1661,$B$1,"000300.SH"),"")</f>
        <v>0</v>
      </c>
      <c r="AH1661">
        <f>IFERROR([1]!s_info_indexweight($A1661,$B$1,"000905.SH"),"")</f>
        <v>0.32700000000000001</v>
      </c>
      <c r="AI1661">
        <f>IFERROR([1]!s_info_indexweight($A1661,$B$1,"000852.SH"),"")</f>
        <v>0</v>
      </c>
    </row>
    <row r="1662" spans="1:35">
      <c r="A1662" t="s">
        <v>1694</v>
      </c>
      <c r="B1662">
        <f>[1]!s_dq_close($A1662,$B$1,3)</f>
        <v>54.78</v>
      </c>
      <c r="C1662">
        <f>[1]!s_dq_volume($A1662,$B$1)</f>
        <v>1911701</v>
      </c>
      <c r="D1662">
        <f>[1]!s_dq_amount($A1662,$B$1)</f>
        <v>105454605</v>
      </c>
      <c r="E1662">
        <f>[1]!s_dq_turn($A1662,$B$1)</f>
        <v>1.6714632428533001</v>
      </c>
      <c r="F1662">
        <f>[1]!S_VAL_MV($A1662,$B$1)</f>
        <v>13533059418.780001</v>
      </c>
      <c r="G1662">
        <f>[1]!s_val_ev($A1662,$B$1)</f>
        <v>9201658509.3460808</v>
      </c>
      <c r="H1662">
        <f>[1]!s_val_ev1($A1662,$B$1)</f>
        <v>10363417069.2061</v>
      </c>
      <c r="I1662">
        <f>IFERROR([1]!s_mq_amount($A1662,$B$1),"")</f>
        <v>197211695</v>
      </c>
      <c r="J1662">
        <f>[1]!s_val_pe_ttm($A1662,$B$1)</f>
        <v>-13450.548828125</v>
      </c>
      <c r="K1662">
        <f>[1]!s_val_pb_lf($A1662,$B$1)</f>
        <v>2.7473452091217001</v>
      </c>
      <c r="L1662">
        <f>[1]!s_val_dividendyield2($A1662,$B$1)</f>
        <v>0</v>
      </c>
      <c r="M1662">
        <f>[1]!s_val_evtoebitda($A1662,$B$1)</f>
        <v>45.469791579052</v>
      </c>
      <c r="N1662">
        <f>[1]!s_risk_betar24($A1662,$B$1)</f>
        <v>1.7961000204086299</v>
      </c>
      <c r="O1662">
        <f>[1]!s_profitnotice_changeratio($A1662,$B$1)</f>
        <v>0</v>
      </c>
      <c r="P1662">
        <f>IFERROR([1]!i_pq_pctchange($A1662,TEXT(DATE(YEAR($B$1),1,1),"yyyy-mm-dd"),$B$1),"")</f>
        <v>-12.8400954653938</v>
      </c>
      <c r="Q1662">
        <f>[1]!s_west_netprofit($A1662,YEAR($B$1),$B$1,180)</f>
        <v>111500000</v>
      </c>
      <c r="R1662">
        <f>[1]!s_west_eps($A1662,YEAR($B$1),$B$1,180)</f>
        <v>0.45129999518394498</v>
      </c>
      <c r="S1662">
        <f>[1]!s_west_instnum_np($A1662,YEAR($B$1),$B$1,180)</f>
        <v>2</v>
      </c>
      <c r="T1662">
        <f>[1]!s_west_stdnetprofit($A1662,YEAR($B$1),$B$1,180)</f>
        <v>103944697</v>
      </c>
      <c r="U1662">
        <f>[1]!s_west_mediannetprofit($A1662,YEAR($B$1),$B$1,180)</f>
        <v>111500000</v>
      </c>
      <c r="V1662">
        <f>[1]!s_west_maxnetprofit($A1662,YEAR($B$1),$B$1,180)</f>
        <v>185000000</v>
      </c>
      <c r="W1662">
        <f>[1]!s_west_minnetprofit($A1662,YEAR($B$1),$B$1,180)</f>
        <v>38000000</v>
      </c>
      <c r="X1662">
        <f>[1]!s_west_netprofit($A1662,YEAR($B$1)+1,$B$1,180)</f>
        <v>181500000</v>
      </c>
      <c r="Y1662">
        <f>[1]!s_west_eps($A1662,YEAR($B$1)+1,$B$1,180)</f>
        <v>0.73470002412795998</v>
      </c>
      <c r="Z1662">
        <f>[1]!s_west_instnum_np($A1662,YEAR($B$1)+1,$B$1,180)</f>
        <v>2</v>
      </c>
      <c r="AA1662">
        <f>[1]!s_west_stdnetprofit($A1662,YEAR($B$1)+1,$B$1,180)</f>
        <v>136471609</v>
      </c>
      <c r="AB1662">
        <f>[1]!s_west_mediannetprofit($A1662,YEAR($B$1)+1,$B$1,180)</f>
        <v>181500000</v>
      </c>
      <c r="AC1662">
        <f>[1]!s_west_maxnetprofit($A1662,YEAR($B$1)+1,$B$1,180)</f>
        <v>278000000</v>
      </c>
      <c r="AD1662">
        <f>[1]!s_west_minnetprofit($A1662,YEAR($B$1)+1,$B$1,180)</f>
        <v>85000000</v>
      </c>
      <c r="AE1662">
        <f>[1]!s_west_avgroe($A1662,YEAR($B$1),$B$1,180)</f>
        <v>2.2049999237060498</v>
      </c>
      <c r="AF1662">
        <f>IFERROR([1]!s_info_indexweight($A1662,$B$1,"000016.SH"),"")</f>
        <v>0</v>
      </c>
      <c r="AG1662">
        <f>IFERROR([1]!s_info_indexweight($A1662,$B$1,"000300.SH"),"")</f>
        <v>0</v>
      </c>
      <c r="AH1662">
        <f>IFERROR([1]!s_info_indexweight($A1662,$B$1,"000905.SH"),"")</f>
        <v>0</v>
      </c>
      <c r="AI1662">
        <f>IFERROR([1]!s_info_indexweight($A1662,$B$1,"000852.SH"),"")</f>
        <v>3.5999999999999997E-2</v>
      </c>
    </row>
    <row r="1663" spans="1:35">
      <c r="A1663" t="s">
        <v>1695</v>
      </c>
      <c r="B1663">
        <f>[1]!s_dq_close($A1663,$B$1,3)</f>
        <v>56.88</v>
      </c>
      <c r="C1663">
        <f>[1]!s_dq_volume($A1663,$B$1)</f>
        <v>10802660</v>
      </c>
      <c r="D1663">
        <f>[1]!s_dq_amount($A1663,$B$1)</f>
        <v>618167806</v>
      </c>
      <c r="E1663">
        <f>[1]!s_dq_turn($A1663,$B$1)</f>
        <v>1.2432462432204201</v>
      </c>
      <c r="F1663">
        <f>[1]!S_VAL_MV($A1663,$B$1)</f>
        <v>76657335946.559998</v>
      </c>
      <c r="G1663">
        <f>[1]!s_val_ev($A1663,$B$1)</f>
        <v>66318416393.972603</v>
      </c>
      <c r="H1663">
        <f>[1]!s_val_ev1($A1663,$B$1)</f>
        <v>67635232407.972603</v>
      </c>
      <c r="I1663">
        <f>IFERROR([1]!s_mq_amount($A1663,$B$1),"")</f>
        <v>1730715939</v>
      </c>
      <c r="J1663">
        <f>[1]!s_val_pe_ttm($A1663,$B$1)</f>
        <v>18.6576957702637</v>
      </c>
      <c r="K1663">
        <f>[1]!s_val_pb_lf($A1663,$B$1)</f>
        <v>1.7771587371826201</v>
      </c>
      <c r="L1663">
        <f>[1]!s_val_dividendyield2($A1663,$B$1)</f>
        <v>2.5316455696202498</v>
      </c>
      <c r="M1663">
        <f>[1]!s_val_evtoebitda($A1663,$B$1)</f>
        <v>9.7269643833894097</v>
      </c>
      <c r="N1663">
        <f>[1]!s_risk_betar24($A1663,$B$1)</f>
        <v>0.86119997501373302</v>
      </c>
      <c r="O1663">
        <f>[1]!s_profitnotice_changeratio($A1663,$B$1)</f>
        <v>0</v>
      </c>
      <c r="P1663">
        <f>IFERROR([1]!i_pq_pctchange($A1663,TEXT(DATE(YEAR($B$1),1,1),"yyyy-mm-dd"),$B$1),"")</f>
        <v>10.8988106843439</v>
      </c>
      <c r="Q1663">
        <f>[1]!s_west_netprofit($A1663,YEAR($B$1),$B$1,180)</f>
        <v>4552371250</v>
      </c>
      <c r="R1663">
        <f>[1]!s_west_eps($A1663,YEAR($B$1),$B$1,180)</f>
        <v>3.3778998851776101</v>
      </c>
      <c r="S1663">
        <f>[1]!s_west_instnum_np($A1663,YEAR($B$1),$B$1,180)</f>
        <v>8</v>
      </c>
      <c r="T1663">
        <f>[1]!s_west_stdnetprofit($A1663,YEAR($B$1),$B$1,180)</f>
        <v>92818885</v>
      </c>
      <c r="U1663">
        <f>[1]!s_west_mediannetprofit($A1663,YEAR($B$1),$B$1,180)</f>
        <v>4585000000</v>
      </c>
      <c r="V1663">
        <f>[1]!s_west_maxnetprofit($A1663,YEAR($B$1),$B$1,180)</f>
        <v>4633000000</v>
      </c>
      <c r="W1663">
        <f>[1]!s_west_minnetprofit($A1663,YEAR($B$1),$B$1,180)</f>
        <v>4359970000</v>
      </c>
      <c r="X1663">
        <f>[1]!s_west_netprofit($A1663,YEAR($B$1)+1,$B$1,180)</f>
        <v>5073748750</v>
      </c>
      <c r="Y1663">
        <f>[1]!s_west_eps($A1663,YEAR($B$1)+1,$B$1,180)</f>
        <v>3.7646999359130899</v>
      </c>
      <c r="Z1663">
        <f>[1]!s_west_instnum_np($A1663,YEAR($B$1)+1,$B$1,180)</f>
        <v>8</v>
      </c>
      <c r="AA1663">
        <f>[1]!s_west_stdnetprofit($A1663,YEAR($B$1)+1,$B$1,180)</f>
        <v>122300564</v>
      </c>
      <c r="AB1663">
        <f>[1]!s_west_mediannetprofit($A1663,YEAR($B$1)+1,$B$1,180)</f>
        <v>5105000000</v>
      </c>
      <c r="AC1663">
        <f>[1]!s_west_maxnetprofit($A1663,YEAR($B$1)+1,$B$1,180)</f>
        <v>5178000000</v>
      </c>
      <c r="AD1663">
        <f>[1]!s_west_minnetprofit($A1663,YEAR($B$1)+1,$B$1,180)</f>
        <v>4848990000</v>
      </c>
      <c r="AE1663">
        <f>[1]!s_west_avgroe($A1663,YEAR($B$1),$B$1,180)</f>
        <v>9.8824996948242205</v>
      </c>
      <c r="AF1663">
        <f>IFERROR([1]!s_info_indexweight($A1663,$B$1,"000016.SH"),"")</f>
        <v>0</v>
      </c>
      <c r="AG1663">
        <f>IFERROR([1]!s_info_indexweight($A1663,$B$1,"000300.SH"),"")</f>
        <v>5.6899999999999999E-2</v>
      </c>
      <c r="AH1663">
        <f>IFERROR([1]!s_info_indexweight($A1663,$B$1,"000905.SH"),"")</f>
        <v>0</v>
      </c>
      <c r="AI1663">
        <f>IFERROR([1]!s_info_indexweight($A1663,$B$1,"000852.SH"),"")</f>
        <v>0</v>
      </c>
    </row>
    <row r="1664" spans="1:35">
      <c r="A1664" t="s">
        <v>1696</v>
      </c>
      <c r="B1664">
        <f>[1]!s_dq_close($A1664,$B$1,3)</f>
        <v>153.4</v>
      </c>
      <c r="C1664">
        <f>[1]!s_dq_volume($A1664,$B$1)</f>
        <v>3056954</v>
      </c>
      <c r="D1664">
        <f>[1]!s_dq_amount($A1664,$B$1)</f>
        <v>470177873</v>
      </c>
      <c r="E1664">
        <f>[1]!s_dq_turn($A1664,$B$1)</f>
        <v>1.0552726217884401</v>
      </c>
      <c r="F1664">
        <f>[1]!S_VAL_MV($A1664,$B$1)</f>
        <v>44437497374.400002</v>
      </c>
      <c r="G1664">
        <f>[1]!s_val_ev($A1664,$B$1)</f>
        <v>44437497374.400002</v>
      </c>
      <c r="H1664">
        <f>[1]!s_val_ev1($A1664,$B$1)</f>
        <v>44449669318.559998</v>
      </c>
      <c r="I1664">
        <f>IFERROR([1]!s_mq_amount($A1664,$B$1),"")</f>
        <v>1040505827</v>
      </c>
      <c r="J1664">
        <f>[1]!s_val_pe_ttm($A1664,$B$1)</f>
        <v>37.866252899169901</v>
      </c>
      <c r="K1664">
        <f>[1]!s_val_pb_lf($A1664,$B$1)</f>
        <v>6.9220280647277797</v>
      </c>
      <c r="L1664">
        <f>[1]!s_val_dividendyield2($A1664,$B$1)</f>
        <v>1.4340155313721801</v>
      </c>
      <c r="M1664">
        <f>[1]!s_val_evtoebitda($A1664,$B$1)</f>
        <v>33.471481517439102</v>
      </c>
      <c r="N1664">
        <f>[1]!s_risk_betar24($A1664,$B$1)</f>
        <v>1.5461000204086299</v>
      </c>
      <c r="O1664">
        <f>[1]!s_profitnotice_changeratio($A1664,$B$1)</f>
        <v>0</v>
      </c>
      <c r="P1664">
        <f>IFERROR([1]!i_pq_pctchange($A1664,TEXT(DATE(YEAR($B$1),1,1),"yyyy-mm-dd"),$B$1),"")</f>
        <v>12.8854220325263</v>
      </c>
      <c r="Q1664">
        <f>[1]!s_west_netprofit($A1664,YEAR($B$1),$B$1,180)</f>
        <v>1376472500</v>
      </c>
      <c r="R1664">
        <f>[1]!s_west_eps($A1664,YEAR($B$1),$B$1,180)</f>
        <v>4.7515997886657697</v>
      </c>
      <c r="S1664">
        <f>[1]!s_west_instnum_np($A1664,YEAR($B$1),$B$1,180)</f>
        <v>12</v>
      </c>
      <c r="T1664">
        <f>[1]!s_west_stdnetprofit($A1664,YEAR($B$1),$B$1,180)</f>
        <v>42740527</v>
      </c>
      <c r="U1664">
        <f>[1]!s_west_mediannetprofit($A1664,YEAR($B$1),$B$1,180)</f>
        <v>1372500000</v>
      </c>
      <c r="V1664">
        <f>[1]!s_west_maxnetprofit($A1664,YEAR($B$1),$B$1,180)</f>
        <v>1472000000</v>
      </c>
      <c r="W1664">
        <f>[1]!s_west_minnetprofit($A1664,YEAR($B$1),$B$1,180)</f>
        <v>1308000000</v>
      </c>
      <c r="X1664">
        <f>[1]!s_west_netprofit($A1664,YEAR($B$1)+1,$B$1,180)</f>
        <v>1733370000</v>
      </c>
      <c r="Y1664">
        <f>[1]!s_west_eps($A1664,YEAR($B$1)+1,$B$1,180)</f>
        <v>5.9836997985839799</v>
      </c>
      <c r="Z1664">
        <f>[1]!s_west_instnum_np($A1664,YEAR($B$1)+1,$B$1,180)</f>
        <v>12</v>
      </c>
      <c r="AA1664">
        <f>[1]!s_west_stdnetprofit($A1664,YEAR($B$1)+1,$B$1,180)</f>
        <v>87869802</v>
      </c>
      <c r="AB1664">
        <f>[1]!s_west_mediannetprofit($A1664,YEAR($B$1)+1,$B$1,180)</f>
        <v>1716135000</v>
      </c>
      <c r="AC1664">
        <f>[1]!s_west_maxnetprofit($A1664,YEAR($B$1)+1,$B$1,180)</f>
        <v>1919000000</v>
      </c>
      <c r="AD1664">
        <f>[1]!s_west_minnetprofit($A1664,YEAR($B$1)+1,$B$1,180)</f>
        <v>1623000000</v>
      </c>
      <c r="AE1664">
        <f>[1]!s_west_avgroe($A1664,YEAR($B$1),$B$1,180)</f>
        <v>19.780000686645501</v>
      </c>
      <c r="AF1664">
        <f>IFERROR([1]!s_info_indexweight($A1664,$B$1,"000016.SH"),"")</f>
        <v>0</v>
      </c>
      <c r="AG1664">
        <f>IFERROR([1]!s_info_indexweight($A1664,$B$1,"000300.SH"),"")</f>
        <v>0</v>
      </c>
      <c r="AH1664">
        <f>IFERROR([1]!s_info_indexweight($A1664,$B$1,"000905.SH"),"")</f>
        <v>0.17799999999999999</v>
      </c>
      <c r="AI1664">
        <f>IFERROR([1]!s_info_indexweight($A1664,$B$1,"000852.SH"),"")</f>
        <v>0</v>
      </c>
    </row>
    <row r="1665" spans="1:35">
      <c r="A1665" t="s">
        <v>1697</v>
      </c>
      <c r="B1665">
        <f>[1]!s_dq_close($A1665,$B$1,3)</f>
        <v>112.77</v>
      </c>
      <c r="C1665">
        <f>[1]!s_dq_volume($A1665,$B$1)</f>
        <v>3458435</v>
      </c>
      <c r="D1665">
        <f>[1]!s_dq_amount($A1665,$B$1)</f>
        <v>392930207</v>
      </c>
      <c r="E1665">
        <f>[1]!s_dq_turn($A1665,$B$1)</f>
        <v>2.88202916666667</v>
      </c>
      <c r="F1665">
        <f>[1]!S_VAL_MV($A1665,$B$1)</f>
        <v>13532400000</v>
      </c>
      <c r="G1665">
        <f>[1]!s_val_ev($A1665,$B$1)</f>
        <v>13532400000</v>
      </c>
      <c r="H1665">
        <f>[1]!s_val_ev1($A1665,$B$1)</f>
        <v>13607325004.889999</v>
      </c>
      <c r="I1665">
        <f>IFERROR([1]!s_mq_amount($A1665,$B$1),"")</f>
        <v>771684360</v>
      </c>
      <c r="J1665">
        <f>[1]!s_val_pe_ttm($A1665,$B$1)</f>
        <v>48.783023834228501</v>
      </c>
      <c r="K1665">
        <f>[1]!s_val_pb_lf($A1665,$B$1)</f>
        <v>5.0309939384460396</v>
      </c>
      <c r="L1665">
        <f>[1]!s_val_dividendyield2($A1665,$B$1)</f>
        <v>1.2680677485146801</v>
      </c>
      <c r="M1665">
        <f>[1]!s_val_evtoebitda($A1665,$B$1)</f>
        <v>31.520678723592798</v>
      </c>
      <c r="N1665">
        <f>[1]!s_risk_betar24($A1665,$B$1)</f>
        <v>1.2525999546051001</v>
      </c>
      <c r="O1665">
        <f>[1]!s_profitnotice_changeratio($A1665,$B$1)</f>
        <v>0</v>
      </c>
      <c r="P1665">
        <f>IFERROR([1]!i_pq_pctchange($A1665,TEXT(DATE(YEAR($B$1),1,1),"yyyy-mm-dd"),$B$1),"")</f>
        <v>16.339285612421801</v>
      </c>
      <c r="Q1665">
        <f>[1]!s_west_netprofit($A1665,YEAR($B$1),$B$1,180)</f>
        <v>363000000</v>
      </c>
      <c r="R1665">
        <f>[1]!s_west_eps($A1665,YEAR($B$1),$B$1,180)</f>
        <v>3.0250000953674299</v>
      </c>
      <c r="S1665">
        <f>[1]!s_west_instnum_np($A1665,YEAR($B$1),$B$1,180)</f>
        <v>1</v>
      </c>
      <c r="T1665">
        <f>[1]!s_west_stdnetprofit($A1665,YEAR($B$1),$B$1,180)</f>
        <v>0</v>
      </c>
      <c r="U1665">
        <f>[1]!s_west_mediannetprofit($A1665,YEAR($B$1),$B$1,180)</f>
        <v>363000000</v>
      </c>
      <c r="V1665">
        <f>[1]!s_west_maxnetprofit($A1665,YEAR($B$1),$B$1,180)</f>
        <v>363000000</v>
      </c>
      <c r="W1665">
        <f>[1]!s_west_minnetprofit($A1665,YEAR($B$1),$B$1,180)</f>
        <v>363000000</v>
      </c>
      <c r="X1665">
        <f>[1]!s_west_netprofit($A1665,YEAR($B$1)+1,$B$1,180)</f>
        <v>379000000</v>
      </c>
      <c r="Y1665">
        <f>[1]!s_west_eps($A1665,YEAR($B$1)+1,$B$1,180)</f>
        <v>3.1582999229431201</v>
      </c>
      <c r="Z1665">
        <f>[1]!s_west_instnum_np($A1665,YEAR($B$1)+1,$B$1,180)</f>
        <v>1</v>
      </c>
      <c r="AA1665">
        <f>[1]!s_west_stdnetprofit($A1665,YEAR($B$1)+1,$B$1,180)</f>
        <v>0</v>
      </c>
      <c r="AB1665">
        <f>[1]!s_west_mediannetprofit($A1665,YEAR($B$1)+1,$B$1,180)</f>
        <v>379000000</v>
      </c>
      <c r="AC1665">
        <f>[1]!s_west_maxnetprofit($A1665,YEAR($B$1)+1,$B$1,180)</f>
        <v>379000000</v>
      </c>
      <c r="AD1665">
        <f>[1]!s_west_minnetprofit($A1665,YEAR($B$1)+1,$B$1,180)</f>
        <v>379000000</v>
      </c>
      <c r="AE1665">
        <f>[1]!s_west_avgroe($A1665,YEAR($B$1),$B$1,180)</f>
        <v>13</v>
      </c>
      <c r="AF1665">
        <f>IFERROR([1]!s_info_indexweight($A1665,$B$1,"000016.SH"),"")</f>
        <v>0</v>
      </c>
      <c r="AG1665">
        <f>IFERROR([1]!s_info_indexweight($A1665,$B$1,"000300.SH"),"")</f>
        <v>0</v>
      </c>
      <c r="AH1665">
        <f>IFERROR([1]!s_info_indexweight($A1665,$B$1,"000905.SH"),"")</f>
        <v>0</v>
      </c>
      <c r="AI1665">
        <f>IFERROR([1]!s_info_indexweight($A1665,$B$1,"000852.SH"),"")</f>
        <v>0.06</v>
      </c>
    </row>
    <row r="1666" spans="1:35">
      <c r="A1666" t="s">
        <v>1698</v>
      </c>
      <c r="B1666">
        <f>[1]!s_dq_close($A1666,$B$1,3)</f>
        <v>43.15</v>
      </c>
      <c r="C1666">
        <f>[1]!s_dq_volume($A1666,$B$1)</f>
        <v>10783161</v>
      </c>
      <c r="D1666">
        <f>[1]!s_dq_amount($A1666,$B$1)</f>
        <v>476388796</v>
      </c>
      <c r="E1666">
        <f>[1]!s_dq_turn($A1666,$B$1)</f>
        <v>2.3379946942297698</v>
      </c>
      <c r="F1666">
        <f>[1]!S_VAL_MV($A1666,$B$1)</f>
        <v>20071906082.299999</v>
      </c>
      <c r="G1666">
        <f>[1]!s_val_ev($A1666,$B$1)</f>
        <v>20071906082.299999</v>
      </c>
      <c r="H1666">
        <f>[1]!s_val_ev1($A1666,$B$1)</f>
        <v>21518032675.610001</v>
      </c>
      <c r="I1666">
        <f>IFERROR([1]!s_mq_amount($A1666,$B$1),"")</f>
        <v>1115677295</v>
      </c>
      <c r="J1666">
        <f>[1]!s_val_pe_ttm($A1666,$B$1)</f>
        <v>-30.088594436645501</v>
      </c>
      <c r="K1666">
        <f>[1]!s_val_pb_lf($A1666,$B$1)</f>
        <v>16.192115783691399</v>
      </c>
      <c r="L1666">
        <f>[1]!s_val_dividendyield2($A1666,$B$1)</f>
        <v>0</v>
      </c>
      <c r="M1666">
        <f>[1]!s_val_evtoebitda($A1666,$B$1)</f>
        <v>-32.192362676149997</v>
      </c>
      <c r="N1666">
        <f>[1]!s_risk_betar24($A1666,$B$1)</f>
        <v>0.60360002517700195</v>
      </c>
      <c r="O1666">
        <f>[1]!s_profitnotice_changeratio($A1666,$B$1)</f>
        <v>0</v>
      </c>
      <c r="P1666">
        <f>IFERROR([1]!i_pq_pctchange($A1666,TEXT(DATE(YEAR($B$1),1,1),"yyyy-mm-dd"),$B$1),"")</f>
        <v>-25.0868055555556</v>
      </c>
      <c r="Q1666">
        <f>[1]!s_west_netprofit($A1666,YEAR($B$1),$B$1,180)</f>
        <v>-425358571</v>
      </c>
      <c r="R1666">
        <f>[1]!s_west_eps($A1666,YEAR($B$1),$B$1,180)</f>
        <v>-0.91439998149871804</v>
      </c>
      <c r="S1666">
        <f>[1]!s_west_instnum_np($A1666,YEAR($B$1),$B$1,180)</f>
        <v>7</v>
      </c>
      <c r="T1666">
        <f>[1]!s_west_stdnetprofit($A1666,YEAR($B$1),$B$1,180)</f>
        <v>123618580</v>
      </c>
      <c r="U1666">
        <f>[1]!s_west_mediannetprofit($A1666,YEAR($B$1),$B$1,180)</f>
        <v>-448000000</v>
      </c>
      <c r="V1666">
        <f>[1]!s_west_maxnetprofit($A1666,YEAR($B$1),$B$1,180)</f>
        <v>-205000000</v>
      </c>
      <c r="W1666">
        <f>[1]!s_west_minnetprofit($A1666,YEAR($B$1),$B$1,180)</f>
        <v>-576000000</v>
      </c>
      <c r="X1666">
        <f>[1]!s_west_netprofit($A1666,YEAR($B$1)+1,$B$1,180)</f>
        <v>87054286</v>
      </c>
      <c r="Y1666">
        <f>[1]!s_west_eps($A1666,YEAR($B$1)+1,$B$1,180)</f>
        <v>0.18709999322891199</v>
      </c>
      <c r="Z1666">
        <f>[1]!s_west_instnum_np($A1666,YEAR($B$1)+1,$B$1,180)</f>
        <v>7</v>
      </c>
      <c r="AA1666">
        <f>[1]!s_west_stdnetprofit($A1666,YEAR($B$1)+1,$B$1,180)</f>
        <v>198115793</v>
      </c>
      <c r="AB1666">
        <f>[1]!s_west_mediannetprofit($A1666,YEAR($B$1)+1,$B$1,180)</f>
        <v>70380000</v>
      </c>
      <c r="AC1666">
        <f>[1]!s_west_maxnetprofit($A1666,YEAR($B$1)+1,$B$1,180)</f>
        <v>414000000</v>
      </c>
      <c r="AD1666">
        <f>[1]!s_west_minnetprofit($A1666,YEAR($B$1)+1,$B$1,180)</f>
        <v>-176000000</v>
      </c>
      <c r="AE1666">
        <f>[1]!s_west_avgroe($A1666,YEAR($B$1),$B$1,180)</f>
        <v>-47.860000610351598</v>
      </c>
      <c r="AF1666">
        <f>IFERROR([1]!s_info_indexweight($A1666,$B$1,"000016.SH"),"")</f>
        <v>0</v>
      </c>
      <c r="AG1666">
        <f>IFERROR([1]!s_info_indexweight($A1666,$B$1,"000300.SH"),"")</f>
        <v>0</v>
      </c>
      <c r="AH1666">
        <f>IFERROR([1]!s_info_indexweight($A1666,$B$1,"000905.SH"),"")</f>
        <v>7.2999999999999995E-2</v>
      </c>
      <c r="AI1666">
        <f>IFERROR([1]!s_info_indexweight($A1666,$B$1,"000852.SH"),"")</f>
        <v>0</v>
      </c>
    </row>
    <row r="1667" spans="1:35">
      <c r="A1667" t="s">
        <v>1699</v>
      </c>
      <c r="B1667">
        <f>[1]!s_dq_close($A1667,$B$1,3)</f>
        <v>373.46</v>
      </c>
      <c r="C1667">
        <f>[1]!s_dq_volume($A1667,$B$1)</f>
        <v>3588743</v>
      </c>
      <c r="D1667">
        <f>[1]!s_dq_amount($A1667,$B$1)</f>
        <v>1351772431</v>
      </c>
      <c r="E1667">
        <f>[1]!s_dq_turn($A1667,$B$1)</f>
        <v>2.6473561316354699</v>
      </c>
      <c r="F1667">
        <f>[1]!S_VAL_MV($A1667,$B$1)</f>
        <v>50626054604.599998</v>
      </c>
      <c r="G1667">
        <f>[1]!s_val_ev($A1667,$B$1)</f>
        <v>50626054604.599998</v>
      </c>
      <c r="H1667">
        <f>[1]!s_val_ev1($A1667,$B$1)</f>
        <v>50648254483.360001</v>
      </c>
      <c r="I1667">
        <f>IFERROR([1]!s_mq_amount($A1667,$B$1),"")</f>
        <v>2803885520</v>
      </c>
      <c r="J1667">
        <f>[1]!s_val_pe_ttm($A1667,$B$1)</f>
        <v>89.072013854980497</v>
      </c>
      <c r="K1667">
        <f>[1]!s_val_pb_lf($A1667,$B$1)</f>
        <v>12.0804853439331</v>
      </c>
      <c r="L1667">
        <f>[1]!s_val_dividendyield2($A1667,$B$1)</f>
        <v>0</v>
      </c>
      <c r="M1667">
        <f>[1]!s_val_evtoebitda($A1667,$B$1)</f>
        <v>84.800580592211205</v>
      </c>
      <c r="N1667">
        <f>[1]!s_risk_betar24($A1667,$B$1)</f>
        <v>1.8180999755859399</v>
      </c>
      <c r="O1667">
        <f>[1]!s_profitnotice_changeratio($A1667,$B$1)</f>
        <v>0</v>
      </c>
      <c r="P1667">
        <f>IFERROR([1]!i_pq_pctchange($A1667,TEXT(DATE(YEAR($B$1),1,1),"yyyy-mm-dd"),$B$1),"")</f>
        <v>96.351209253417494</v>
      </c>
      <c r="Q1667">
        <f>[1]!s_west_netprofit($A1667,YEAR($B$1),$B$1,180)</f>
        <v>725910000</v>
      </c>
      <c r="R1667">
        <f>[1]!s_west_eps($A1667,YEAR($B$1),$B$1,180)</f>
        <v>5.3519001007080096</v>
      </c>
      <c r="S1667">
        <f>[1]!s_west_instnum_np($A1667,YEAR($B$1),$B$1,180)</f>
        <v>12</v>
      </c>
      <c r="T1667">
        <f>[1]!s_west_stdnetprofit($A1667,YEAR($B$1),$B$1,180)</f>
        <v>77651089</v>
      </c>
      <c r="U1667">
        <f>[1]!s_west_mediannetprofit($A1667,YEAR($B$1),$B$1,180)</f>
        <v>706000000</v>
      </c>
      <c r="V1667">
        <f>[1]!s_west_maxnetprofit($A1667,YEAR($B$1),$B$1,180)</f>
        <v>915040000</v>
      </c>
      <c r="W1667">
        <f>[1]!s_west_minnetprofit($A1667,YEAR($B$1),$B$1,180)</f>
        <v>656000000</v>
      </c>
      <c r="X1667">
        <f>[1]!s_west_netprofit($A1667,YEAR($B$1)+1,$B$1,180)</f>
        <v>914286667</v>
      </c>
      <c r="Y1667">
        <f>[1]!s_west_eps($A1667,YEAR($B$1)+1,$B$1,180)</f>
        <v>6.7432999610900897</v>
      </c>
      <c r="Z1667">
        <f>[1]!s_west_instnum_np($A1667,YEAR($B$1)+1,$B$1,180)</f>
        <v>12</v>
      </c>
      <c r="AA1667">
        <f>[1]!s_west_stdnetprofit($A1667,YEAR($B$1)+1,$B$1,180)</f>
        <v>72967521</v>
      </c>
      <c r="AB1667">
        <f>[1]!s_west_mediannetprofit($A1667,YEAR($B$1)+1,$B$1,180)</f>
        <v>918500000</v>
      </c>
      <c r="AC1667">
        <f>[1]!s_west_maxnetprofit($A1667,YEAR($B$1)+1,$B$1,180)</f>
        <v>1038000000</v>
      </c>
      <c r="AD1667">
        <f>[1]!s_west_minnetprofit($A1667,YEAR($B$1)+1,$B$1,180)</f>
        <v>813000000</v>
      </c>
      <c r="AE1667">
        <f>[1]!s_west_avgroe($A1667,YEAR($B$1),$B$1,180)</f>
        <v>15.7311000823975</v>
      </c>
      <c r="AF1667">
        <f>IFERROR([1]!s_info_indexweight($A1667,$B$1,"000016.SH"),"")</f>
        <v>0</v>
      </c>
      <c r="AG1667">
        <f>IFERROR([1]!s_info_indexweight($A1667,$B$1,"000300.SH"),"")</f>
        <v>0</v>
      </c>
      <c r="AH1667">
        <f>IFERROR([1]!s_info_indexweight($A1667,$B$1,"000905.SH"),"")</f>
        <v>0</v>
      </c>
      <c r="AI1667">
        <f>IFERROR([1]!s_info_indexweight($A1667,$B$1,"000852.SH"),"")</f>
        <v>0.40600000000000003</v>
      </c>
    </row>
    <row r="1668" spans="1:35">
      <c r="A1668" t="s">
        <v>1700</v>
      </c>
      <c r="B1668">
        <f>[1]!s_dq_close($A1668,$B$1,3)</f>
        <v>232.59</v>
      </c>
      <c r="C1668">
        <f>[1]!s_dq_volume($A1668,$B$1)</f>
        <v>8939632</v>
      </c>
      <c r="D1668">
        <f>[1]!s_dq_amount($A1668,$B$1)</f>
        <v>2043890377</v>
      </c>
      <c r="E1668">
        <f>[1]!s_dq_turn($A1668,$B$1)</f>
        <v>5.6140247577881901</v>
      </c>
      <c r="F1668">
        <f>[1]!S_VAL_MV($A1668,$B$1)</f>
        <v>37037047333.919998</v>
      </c>
      <c r="G1668">
        <f>[1]!s_val_ev($A1668,$B$1)</f>
        <v>37037047333.919998</v>
      </c>
      <c r="H1668">
        <f>[1]!s_val_ev1($A1668,$B$1)</f>
        <v>37038506493.919998</v>
      </c>
      <c r="I1668">
        <f>IFERROR([1]!s_mq_amount($A1668,$B$1),"")</f>
        <v>3956482253</v>
      </c>
      <c r="J1668">
        <f>[1]!s_val_pe_ttm($A1668,$B$1)</f>
        <v>483.15686035156199</v>
      </c>
      <c r="K1668">
        <f>[1]!s_val_pb_lf($A1668,$B$1)</f>
        <v>15.702772140502899</v>
      </c>
      <c r="L1668">
        <f>[1]!s_val_dividendyield2($A1668,$B$1)</f>
        <v>4.2737026948429603E-2</v>
      </c>
      <c r="M1668">
        <f>[1]!s_val_evtoebitda($A1668,$B$1)</f>
        <v>325.73544181659003</v>
      </c>
      <c r="N1668">
        <f>[1]!s_risk_betar24($A1668,$B$1)</f>
        <v>2.0471999645233199</v>
      </c>
      <c r="O1668">
        <f>[1]!s_profitnotice_changeratio($A1668,$B$1)</f>
        <v>0</v>
      </c>
      <c r="P1668">
        <f>IFERROR([1]!i_pq_pctchange($A1668,TEXT(DATE(YEAR($B$1),1,1),"yyyy-mm-dd"),$B$1),"")</f>
        <v>69.180971777713097</v>
      </c>
      <c r="Q1668">
        <f>[1]!s_west_netprofit($A1668,YEAR($B$1),$B$1,180)</f>
        <v>223666667</v>
      </c>
      <c r="R1668">
        <f>[1]!s_west_eps($A1668,YEAR($B$1),$B$1,180)</f>
        <v>1.4046000242233301</v>
      </c>
      <c r="S1668">
        <f>[1]!s_west_instnum_np($A1668,YEAR($B$1),$B$1,180)</f>
        <v>3</v>
      </c>
      <c r="T1668">
        <f>[1]!s_west_stdnetprofit($A1668,YEAR($B$1),$B$1,180)</f>
        <v>67278030</v>
      </c>
      <c r="U1668">
        <f>[1]!s_west_mediannetprofit($A1668,YEAR($B$1),$B$1,180)</f>
        <v>261000000</v>
      </c>
      <c r="V1668">
        <f>[1]!s_west_maxnetprofit($A1668,YEAR($B$1),$B$1,180)</f>
        <v>264000000</v>
      </c>
      <c r="W1668">
        <f>[1]!s_west_minnetprofit($A1668,YEAR($B$1),$B$1,180)</f>
        <v>146000000</v>
      </c>
      <c r="X1668">
        <f>[1]!s_west_netprofit($A1668,YEAR($B$1)+1,$B$1,180)</f>
        <v>381333333</v>
      </c>
      <c r="Y1668">
        <f>[1]!s_west_eps($A1668,YEAR($B$1)+1,$B$1,180)</f>
        <v>2.3947000503539999</v>
      </c>
      <c r="Z1668">
        <f>[1]!s_west_instnum_np($A1668,YEAR($B$1)+1,$B$1,180)</f>
        <v>3</v>
      </c>
      <c r="AA1668">
        <f>[1]!s_west_stdnetprofit($A1668,YEAR($B$1)+1,$B$1,180)</f>
        <v>90963363</v>
      </c>
      <c r="AB1668">
        <f>[1]!s_west_mediannetprofit($A1668,YEAR($B$1)+1,$B$1,180)</f>
        <v>423000000</v>
      </c>
      <c r="AC1668">
        <f>[1]!s_west_maxnetprofit($A1668,YEAR($B$1)+1,$B$1,180)</f>
        <v>444000000</v>
      </c>
      <c r="AD1668">
        <f>[1]!s_west_minnetprofit($A1668,YEAR($B$1)+1,$B$1,180)</f>
        <v>277000000</v>
      </c>
      <c r="AE1668">
        <f>[1]!s_west_avgroe($A1668,YEAR($B$1),$B$1,180)</f>
        <v>8.8732995986938494</v>
      </c>
      <c r="AF1668">
        <f>IFERROR([1]!s_info_indexweight($A1668,$B$1,"000016.SH"),"")</f>
        <v>0</v>
      </c>
      <c r="AG1668">
        <f>IFERROR([1]!s_info_indexweight($A1668,$B$1,"000300.SH"),"")</f>
        <v>0</v>
      </c>
      <c r="AH1668">
        <f>IFERROR([1]!s_info_indexweight($A1668,$B$1,"000905.SH"),"")</f>
        <v>0</v>
      </c>
      <c r="AI1668">
        <f>IFERROR([1]!s_info_indexweight($A1668,$B$1,"000852.SH"),"")</f>
        <v>0.28299999999999997</v>
      </c>
    </row>
    <row r="1669" spans="1:35">
      <c r="A1669" t="s">
        <v>1701</v>
      </c>
      <c r="B1669">
        <f>[1]!s_dq_close($A1669,$B$1,3)</f>
        <v>36.200000000000003</v>
      </c>
      <c r="C1669">
        <f>[1]!s_dq_volume($A1669,$B$1)</f>
        <v>8951161</v>
      </c>
      <c r="D1669">
        <f>[1]!s_dq_amount($A1669,$B$1)</f>
        <v>328423679</v>
      </c>
      <c r="E1669">
        <f>[1]!s_dq_turn($A1669,$B$1)</f>
        <v>2.0502965976351102</v>
      </c>
      <c r="F1669">
        <f>[1]!S_VAL_MV($A1669,$B$1)</f>
        <v>15804153827</v>
      </c>
      <c r="G1669">
        <f>[1]!s_val_ev($A1669,$B$1)</f>
        <v>15804153827</v>
      </c>
      <c r="H1669">
        <f>[1]!s_val_ev1($A1669,$B$1)</f>
        <v>15846720172.360001</v>
      </c>
      <c r="I1669">
        <f>IFERROR([1]!s_mq_amount($A1669,$B$1),"")</f>
        <v>738870531</v>
      </c>
      <c r="J1669">
        <f>[1]!s_val_pe_ttm($A1669,$B$1)</f>
        <v>772.907470703125</v>
      </c>
      <c r="K1669">
        <f>[1]!s_val_pb_lf($A1669,$B$1)</f>
        <v>7.8358421325683603</v>
      </c>
      <c r="L1669">
        <f>[1]!s_val_dividendyield2($A1669,$B$1)</f>
        <v>8.2360204997263098E-2</v>
      </c>
      <c r="M1669">
        <f>[1]!s_val_evtoebitda($A1669,$B$1)</f>
        <v>166.80039284728599</v>
      </c>
      <c r="N1669">
        <f>[1]!s_risk_betar24($A1669,$B$1)</f>
        <v>1.7825000286102299</v>
      </c>
      <c r="O1669">
        <f>[1]!s_profitnotice_changeratio($A1669,$B$1)</f>
        <v>0</v>
      </c>
      <c r="P1669">
        <f>IFERROR([1]!i_pq_pctchange($A1669,TEXT(DATE(YEAR($B$1),1,1),"yyyy-mm-dd"),$B$1),"")</f>
        <v>3.9333907550962</v>
      </c>
      <c r="Q1669">
        <f>[1]!s_west_netprofit($A1669,YEAR($B$1),$B$1,180)</f>
        <v>52400000</v>
      </c>
      <c r="R1669">
        <f>[1]!s_west_eps($A1669,YEAR($B$1),$B$1,180)</f>
        <v>0.119999997317791</v>
      </c>
      <c r="S1669">
        <f>[1]!s_west_instnum_np($A1669,YEAR($B$1),$B$1,180)</f>
        <v>5</v>
      </c>
      <c r="T1669">
        <f>[1]!s_west_stdnetprofit($A1669,YEAR($B$1),$B$1,180)</f>
        <v>10737784</v>
      </c>
      <c r="U1669">
        <f>[1]!s_west_mediannetprofit($A1669,YEAR($B$1),$B$1,180)</f>
        <v>51000000</v>
      </c>
      <c r="V1669">
        <f>[1]!s_west_maxnetprofit($A1669,YEAR($B$1),$B$1,180)</f>
        <v>68000000</v>
      </c>
      <c r="W1669">
        <f>[1]!s_west_minnetprofit($A1669,YEAR($B$1),$B$1,180)</f>
        <v>40000000</v>
      </c>
      <c r="X1669">
        <f>[1]!s_west_netprofit($A1669,YEAR($B$1)+1,$B$1,180)</f>
        <v>92600000</v>
      </c>
      <c r="Y1669">
        <f>[1]!s_west_eps($A1669,YEAR($B$1)+1,$B$1,180)</f>
        <v>0.212099999189377</v>
      </c>
      <c r="Z1669">
        <f>[1]!s_west_instnum_np($A1669,YEAR($B$1)+1,$B$1,180)</f>
        <v>5</v>
      </c>
      <c r="AA1669">
        <f>[1]!s_west_stdnetprofit($A1669,YEAR($B$1)+1,$B$1,180)</f>
        <v>18229098</v>
      </c>
      <c r="AB1669">
        <f>[1]!s_west_mediannetprofit($A1669,YEAR($B$1)+1,$B$1,180)</f>
        <v>84000000</v>
      </c>
      <c r="AC1669">
        <f>[1]!s_west_maxnetprofit($A1669,YEAR($B$1)+1,$B$1,180)</f>
        <v>123000000</v>
      </c>
      <c r="AD1669">
        <f>[1]!s_west_minnetprofit($A1669,YEAR($B$1)+1,$B$1,180)</f>
        <v>79000000</v>
      </c>
      <c r="AE1669">
        <f>[1]!s_west_avgroe($A1669,YEAR($B$1),$B$1,180)</f>
        <v>2.5</v>
      </c>
      <c r="AF1669">
        <f>IFERROR([1]!s_info_indexweight($A1669,$B$1,"000016.SH"),"")</f>
        <v>0</v>
      </c>
      <c r="AG1669">
        <f>IFERROR([1]!s_info_indexweight($A1669,$B$1,"000300.SH"),"")</f>
        <v>0</v>
      </c>
      <c r="AH1669">
        <f>IFERROR([1]!s_info_indexweight($A1669,$B$1,"000905.SH"),"")</f>
        <v>0</v>
      </c>
      <c r="AI1669">
        <f>IFERROR([1]!s_info_indexweight($A1669,$B$1,"000852.SH"),"")</f>
        <v>0.09</v>
      </c>
    </row>
    <row r="1670" spans="1:35">
      <c r="A1670" t="s">
        <v>1702</v>
      </c>
      <c r="B1670">
        <f>[1]!s_dq_close($A1670,$B$1,3)</f>
        <v>30.87</v>
      </c>
      <c r="C1670">
        <f>[1]!s_dq_volume($A1670,$B$1)</f>
        <v>23986664</v>
      </c>
      <c r="D1670">
        <f>[1]!s_dq_amount($A1670,$B$1)</f>
        <v>728768262</v>
      </c>
      <c r="E1670">
        <f>[1]!s_dq_turn($A1670,$B$1)</f>
        <v>3.5791174754193298</v>
      </c>
      <c r="F1670">
        <f>[1]!S_VAL_MV($A1670,$B$1)</f>
        <v>20688572609.459999</v>
      </c>
      <c r="G1670">
        <f>[1]!s_val_ev($A1670,$B$1)</f>
        <v>20688572609.459999</v>
      </c>
      <c r="H1670">
        <f>[1]!s_val_ev1($A1670,$B$1)</f>
        <v>22162209009.950001</v>
      </c>
      <c r="I1670">
        <f>IFERROR([1]!s_mq_amount($A1670,$B$1),"")</f>
        <v>1451637772</v>
      </c>
      <c r="J1670">
        <f>[1]!s_val_pe_ttm($A1670,$B$1)</f>
        <v>22.221126556396499</v>
      </c>
      <c r="K1670">
        <f>[1]!s_val_pb_lf($A1670,$B$1)</f>
        <v>5.8749904632568404</v>
      </c>
      <c r="L1670">
        <f>[1]!s_val_dividendyield2($A1670,$B$1)</f>
        <v>3.4618084920586201</v>
      </c>
      <c r="M1670">
        <f>[1]!s_val_evtoebitda($A1670,$B$1)</f>
        <v>15.5394688690386</v>
      </c>
      <c r="N1670">
        <f>[1]!s_risk_betar24($A1670,$B$1)</f>
        <v>1.9578000307083101</v>
      </c>
      <c r="O1670">
        <f>[1]!s_profitnotice_changeratio($A1670,$B$1)</f>
        <v>0</v>
      </c>
      <c r="P1670">
        <f>IFERROR([1]!i_pq_pctchange($A1670,TEXT(DATE(YEAR($B$1),1,1),"yyyy-mm-dd"),$B$1),"")</f>
        <v>-15.010391063342899</v>
      </c>
      <c r="Q1670">
        <f>[1]!s_west_netprofit($A1670,YEAR($B$1),$B$1,180)</f>
        <v>1169654375</v>
      </c>
      <c r="R1670">
        <f>[1]!s_west_eps($A1670,YEAR($B$1),$B$1,180)</f>
        <v>1.74530005455017</v>
      </c>
      <c r="S1670">
        <f>[1]!s_west_instnum_np($A1670,YEAR($B$1),$B$1,180)</f>
        <v>16</v>
      </c>
      <c r="T1670">
        <f>[1]!s_west_stdnetprofit($A1670,YEAR($B$1),$B$1,180)</f>
        <v>76821413</v>
      </c>
      <c r="U1670">
        <f>[1]!s_west_mediannetprofit($A1670,YEAR($B$1),$B$1,180)</f>
        <v>1153500000</v>
      </c>
      <c r="V1670">
        <f>[1]!s_west_maxnetprofit($A1670,YEAR($B$1),$B$1,180)</f>
        <v>1370000000</v>
      </c>
      <c r="W1670">
        <f>[1]!s_west_minnetprofit($A1670,YEAR($B$1),$B$1,180)</f>
        <v>1073000000</v>
      </c>
      <c r="X1670">
        <f>[1]!s_west_netprofit($A1670,YEAR($B$1)+1,$B$1,180)</f>
        <v>1485883125</v>
      </c>
      <c r="Y1670">
        <f>[1]!s_west_eps($A1670,YEAR($B$1)+1,$B$1,180)</f>
        <v>2.2170999050140399</v>
      </c>
      <c r="Z1670">
        <f>[1]!s_west_instnum_np($A1670,YEAR($B$1)+1,$B$1,180)</f>
        <v>16</v>
      </c>
      <c r="AA1670">
        <f>[1]!s_west_stdnetprofit($A1670,YEAR($B$1)+1,$B$1,180)</f>
        <v>158875487</v>
      </c>
      <c r="AB1670">
        <f>[1]!s_west_mediannetprofit($A1670,YEAR($B$1)+1,$B$1,180)</f>
        <v>1426000000</v>
      </c>
      <c r="AC1670">
        <f>[1]!s_west_maxnetprofit($A1670,YEAR($B$1)+1,$B$1,180)</f>
        <v>2009000000</v>
      </c>
      <c r="AD1670">
        <f>[1]!s_west_minnetprofit($A1670,YEAR($B$1)+1,$B$1,180)</f>
        <v>1332000000</v>
      </c>
      <c r="AE1670">
        <f>[1]!s_west_avgroe($A1670,YEAR($B$1),$B$1,180)</f>
        <v>26.3943996429443</v>
      </c>
      <c r="AF1670">
        <f>IFERROR([1]!s_info_indexweight($A1670,$B$1,"000016.SH"),"")</f>
        <v>0</v>
      </c>
      <c r="AG1670">
        <f>IFERROR([1]!s_info_indexweight($A1670,$B$1,"000300.SH"),"")</f>
        <v>0</v>
      </c>
      <c r="AH1670">
        <f>IFERROR([1]!s_info_indexweight($A1670,$B$1,"000905.SH"),"")</f>
        <v>0</v>
      </c>
      <c r="AI1670">
        <f>IFERROR([1]!s_info_indexweight($A1670,$B$1,"000852.SH"),"")</f>
        <v>0.153</v>
      </c>
    </row>
    <row r="1671" spans="1:35">
      <c r="A1671" t="s">
        <v>1703</v>
      </c>
      <c r="B1671">
        <f>[1]!s_dq_close($A1671,$B$1,3)</f>
        <v>22.02</v>
      </c>
      <c r="C1671">
        <f>[1]!s_dq_volume($A1671,$B$1)</f>
        <v>17932768</v>
      </c>
      <c r="D1671">
        <f>[1]!s_dq_amount($A1671,$B$1)</f>
        <v>399164422</v>
      </c>
      <c r="E1671">
        <f>[1]!s_dq_turn($A1671,$B$1)</f>
        <v>4.1340312169938702</v>
      </c>
      <c r="F1671">
        <f>[1]!S_VAL_MV($A1671,$B$1)</f>
        <v>9551924758.9799995</v>
      </c>
      <c r="G1671">
        <f>[1]!s_val_ev($A1671,$B$1)</f>
        <v>9551924758.9799995</v>
      </c>
      <c r="H1671">
        <f>[1]!s_val_ev1($A1671,$B$1)</f>
        <v>9641111579.3799992</v>
      </c>
      <c r="I1671">
        <f>IFERROR([1]!s_mq_amount($A1671,$B$1),"")</f>
        <v>694639964</v>
      </c>
      <c r="J1671">
        <f>[1]!s_val_pe_ttm($A1671,$B$1)</f>
        <v>46.946170806884801</v>
      </c>
      <c r="K1671">
        <f>[1]!s_val_pb_lf($A1671,$B$1)</f>
        <v>4.2719154357910201</v>
      </c>
      <c r="L1671">
        <f>[1]!s_val_dividendyield2($A1671,$B$1)</f>
        <v>0.40077309846908699</v>
      </c>
      <c r="M1671">
        <f>[1]!s_val_evtoebitda($A1671,$B$1)</f>
        <v>46.344966708765803</v>
      </c>
      <c r="N1671">
        <f>[1]!s_risk_betar24($A1671,$B$1)</f>
        <v>1.23689997196198</v>
      </c>
      <c r="O1671">
        <f>[1]!s_profitnotice_changeratio($A1671,$B$1)</f>
        <v>0</v>
      </c>
      <c r="P1671">
        <f>IFERROR([1]!i_pq_pctchange($A1671,TEXT(DATE(YEAR($B$1),1,1),"yyyy-mm-dd"),$B$1),"")</f>
        <v>10.431293881644899</v>
      </c>
      <c r="Q1671">
        <f>[1]!s_west_netprofit($A1671,YEAR($B$1),$B$1,180)</f>
        <v>0</v>
      </c>
      <c r="R1671">
        <f>[1]!s_west_eps($A1671,YEAR($B$1),$B$1,180)</f>
        <v>0</v>
      </c>
      <c r="S1671">
        <f>[1]!s_west_instnum_np($A1671,YEAR($B$1),$B$1,180)</f>
        <v>0</v>
      </c>
      <c r="T1671">
        <f>[1]!s_west_stdnetprofit($A1671,YEAR($B$1),$B$1,180)</f>
        <v>0</v>
      </c>
      <c r="U1671">
        <f>[1]!s_west_mediannetprofit($A1671,YEAR($B$1),$B$1,180)</f>
        <v>0</v>
      </c>
      <c r="V1671">
        <f>[1]!s_west_maxnetprofit($A1671,YEAR($B$1),$B$1,180)</f>
        <v>0</v>
      </c>
      <c r="W1671">
        <f>[1]!s_west_minnetprofit($A1671,YEAR($B$1),$B$1,180)</f>
        <v>0</v>
      </c>
      <c r="X1671">
        <f>[1]!s_west_netprofit($A1671,YEAR($B$1)+1,$B$1,180)</f>
        <v>0</v>
      </c>
      <c r="Y1671">
        <f>[1]!s_west_eps($A1671,YEAR($B$1)+1,$B$1,180)</f>
        <v>0</v>
      </c>
      <c r="Z1671">
        <f>[1]!s_west_instnum_np($A1671,YEAR($B$1)+1,$B$1,180)</f>
        <v>0</v>
      </c>
      <c r="AA1671">
        <f>[1]!s_west_stdnetprofit($A1671,YEAR($B$1)+1,$B$1,180)</f>
        <v>0</v>
      </c>
      <c r="AB1671">
        <f>[1]!s_west_mediannetprofit($A1671,YEAR($B$1)+1,$B$1,180)</f>
        <v>0</v>
      </c>
      <c r="AC1671">
        <f>[1]!s_west_maxnetprofit($A1671,YEAR($B$1)+1,$B$1,180)</f>
        <v>0</v>
      </c>
      <c r="AD1671">
        <f>[1]!s_west_minnetprofit($A1671,YEAR($B$1)+1,$B$1,180)</f>
        <v>0</v>
      </c>
      <c r="AE1671">
        <f>[1]!s_west_avgroe($A1671,YEAR($B$1),$B$1,180)</f>
        <v>0</v>
      </c>
      <c r="AF1671">
        <f>IFERROR([1]!s_info_indexweight($A1671,$B$1,"000016.SH"),"")</f>
        <v>0</v>
      </c>
      <c r="AG1671">
        <f>IFERROR([1]!s_info_indexweight($A1671,$B$1,"000300.SH"),"")</f>
        <v>0</v>
      </c>
      <c r="AH1671">
        <f>IFERROR([1]!s_info_indexweight($A1671,$B$1,"000905.SH"),"")</f>
        <v>0</v>
      </c>
      <c r="AI1671">
        <f>IFERROR([1]!s_info_indexweight($A1671,$B$1,"000852.SH"),"")</f>
        <v>4.3999999999999997E-2</v>
      </c>
    </row>
    <row r="1672" spans="1:35">
      <c r="A1672" t="s">
        <v>1704</v>
      </c>
      <c r="B1672">
        <f>[1]!s_dq_close($A1672,$B$1,3)</f>
        <v>96.34</v>
      </c>
      <c r="C1672">
        <f>[1]!s_dq_volume($A1672,$B$1)</f>
        <v>11100000</v>
      </c>
      <c r="D1672">
        <f>[1]!s_dq_amount($A1672,$B$1)</f>
        <v>1073626794</v>
      </c>
      <c r="E1672">
        <f>[1]!s_dq_turn($A1672,$B$1)</f>
        <v>3.4311205153075601</v>
      </c>
      <c r="F1672">
        <f>[1]!S_VAL_MV($A1672,$B$1)</f>
        <v>38758234703.5</v>
      </c>
      <c r="G1672">
        <f>[1]!s_val_ev($A1672,$B$1)</f>
        <v>38758234703.5</v>
      </c>
      <c r="H1672">
        <f>[1]!s_val_ev1($A1672,$B$1)</f>
        <v>42139508022.110001</v>
      </c>
      <c r="I1672">
        <f>IFERROR([1]!s_mq_amount($A1672,$B$1),"")</f>
        <v>2381701571</v>
      </c>
      <c r="J1672">
        <f>[1]!s_val_pe_ttm($A1672,$B$1)</f>
        <v>37.034622192382798</v>
      </c>
      <c r="K1672">
        <f>[1]!s_val_pb_lf($A1672,$B$1)</f>
        <v>7.59051513671875</v>
      </c>
      <c r="L1672">
        <f>[1]!s_val_dividendyield2($A1672,$B$1)</f>
        <v>1.0416382614648401</v>
      </c>
      <c r="M1672">
        <f>[1]!s_val_evtoebitda($A1672,$B$1)</f>
        <v>28.447373049658101</v>
      </c>
      <c r="N1672">
        <f>[1]!s_risk_betar24($A1672,$B$1)</f>
        <v>0.94139999151229903</v>
      </c>
      <c r="O1672">
        <f>[1]!s_profitnotice_changeratio($A1672,$B$1)</f>
        <v>0</v>
      </c>
      <c r="P1672">
        <f>IFERROR([1]!i_pq_pctchange($A1672,TEXT(DATE(YEAR($B$1),1,1),"yyyy-mm-dd"),$B$1),"")</f>
        <v>2.09104740909298</v>
      </c>
      <c r="Q1672">
        <f>[1]!s_west_netprofit($A1672,YEAR($B$1),$B$1,180)</f>
        <v>1398143333</v>
      </c>
      <c r="R1672">
        <f>[1]!s_west_eps($A1672,YEAR($B$1),$B$1,180)</f>
        <v>3.4753000736236599</v>
      </c>
      <c r="S1672">
        <f>[1]!s_west_instnum_np($A1672,YEAR($B$1),$B$1,180)</f>
        <v>12</v>
      </c>
      <c r="T1672">
        <f>[1]!s_west_stdnetprofit($A1672,YEAR($B$1),$B$1,180)</f>
        <v>77554809</v>
      </c>
      <c r="U1672">
        <f>[1]!s_west_mediannetprofit($A1672,YEAR($B$1),$B$1,180)</f>
        <v>1394000000</v>
      </c>
      <c r="V1672">
        <f>[1]!s_west_maxnetprofit($A1672,YEAR($B$1),$B$1,180)</f>
        <v>1528000000</v>
      </c>
      <c r="W1672">
        <f>[1]!s_west_minnetprofit($A1672,YEAR($B$1),$B$1,180)</f>
        <v>1281000000</v>
      </c>
      <c r="X1672">
        <f>[1]!s_west_netprofit($A1672,YEAR($B$1)+1,$B$1,180)</f>
        <v>1830615833</v>
      </c>
      <c r="Y1672">
        <f>[1]!s_west_eps($A1672,YEAR($B$1)+1,$B$1,180)</f>
        <v>4.5503001213073704</v>
      </c>
      <c r="Z1672">
        <f>[1]!s_west_instnum_np($A1672,YEAR($B$1)+1,$B$1,180)</f>
        <v>12</v>
      </c>
      <c r="AA1672">
        <f>[1]!s_west_stdnetprofit($A1672,YEAR($B$1)+1,$B$1,180)</f>
        <v>138845382</v>
      </c>
      <c r="AB1672">
        <f>[1]!s_west_mediannetprofit($A1672,YEAR($B$1)+1,$B$1,180)</f>
        <v>1802500000</v>
      </c>
      <c r="AC1672">
        <f>[1]!s_west_maxnetprofit($A1672,YEAR($B$1)+1,$B$1,180)</f>
        <v>2051000000</v>
      </c>
      <c r="AD1672">
        <f>[1]!s_west_minnetprofit($A1672,YEAR($B$1)+1,$B$1,180)</f>
        <v>1596000000</v>
      </c>
      <c r="AE1672">
        <f>[1]!s_west_avgroe($A1672,YEAR($B$1),$B$1,180)</f>
        <v>23.579999923706101</v>
      </c>
      <c r="AF1672">
        <f>IFERROR([1]!s_info_indexweight($A1672,$B$1,"000016.SH"),"")</f>
        <v>0</v>
      </c>
      <c r="AG1672">
        <f>IFERROR([1]!s_info_indexweight($A1672,$B$1,"000300.SH"),"")</f>
        <v>0</v>
      </c>
      <c r="AH1672">
        <f>IFERROR([1]!s_info_indexweight($A1672,$B$1,"000905.SH"),"")</f>
        <v>0.26400000000000001</v>
      </c>
      <c r="AI1672">
        <f>IFERROR([1]!s_info_indexweight($A1672,$B$1,"000852.SH"),"")</f>
        <v>0</v>
      </c>
    </row>
    <row r="1673" spans="1:35">
      <c r="A1673" t="s">
        <v>1705</v>
      </c>
      <c r="B1673">
        <f>[1]!s_dq_close($A1673,$B$1,3)</f>
        <v>103.85</v>
      </c>
      <c r="C1673">
        <f>[1]!s_dq_volume($A1673,$B$1)</f>
        <v>12154499</v>
      </c>
      <c r="D1673">
        <f>[1]!s_dq_amount($A1673,$B$1)</f>
        <v>1234665616</v>
      </c>
      <c r="E1673">
        <f>[1]!s_dq_turn($A1673,$B$1)</f>
        <v>3.2926588814437099</v>
      </c>
      <c r="F1673">
        <f>[1]!S_VAL_MV($A1673,$B$1)</f>
        <v>43440547322.650002</v>
      </c>
      <c r="G1673">
        <f>[1]!s_val_ev($A1673,$B$1)</f>
        <v>43440547322.650002</v>
      </c>
      <c r="H1673">
        <f>[1]!s_val_ev1($A1673,$B$1)</f>
        <v>44066001734.230003</v>
      </c>
      <c r="I1673">
        <f>IFERROR([1]!s_mq_amount($A1673,$B$1),"")</f>
        <v>2688449613</v>
      </c>
      <c r="J1673">
        <f>[1]!s_val_pe_ttm($A1673,$B$1)</f>
        <v>-146.72625732421901</v>
      </c>
      <c r="K1673">
        <f>[1]!s_val_pb_lf($A1673,$B$1)</f>
        <v>7.9847927093505904</v>
      </c>
      <c r="L1673">
        <f>[1]!s_val_dividendyield2($A1673,$B$1)</f>
        <v>0</v>
      </c>
      <c r="M1673">
        <f>[1]!s_val_evtoebitda($A1673,$B$1)</f>
        <v>-251.22089668131699</v>
      </c>
      <c r="N1673">
        <f>[1]!s_risk_betar24($A1673,$B$1)</f>
        <v>1.9169000387191799</v>
      </c>
      <c r="O1673">
        <f>[1]!s_profitnotice_changeratio($A1673,$B$1)</f>
        <v>0</v>
      </c>
      <c r="P1673">
        <f>IFERROR([1]!i_pq_pctchange($A1673,TEXT(DATE(YEAR($B$1),1,1),"yyyy-mm-dd"),$B$1),"")</f>
        <v>25.711172981479201</v>
      </c>
      <c r="Q1673">
        <f>[1]!s_west_netprofit($A1673,YEAR($B$1),$B$1,180)</f>
        <v>-13175000</v>
      </c>
      <c r="R1673">
        <f>[1]!s_west_eps($A1673,YEAR($B$1),$B$1,180)</f>
        <v>-3.1500000506639501E-2</v>
      </c>
      <c r="S1673">
        <f>[1]!s_west_instnum_np($A1673,YEAR($B$1),$B$1,180)</f>
        <v>6</v>
      </c>
      <c r="T1673">
        <f>[1]!s_west_stdnetprofit($A1673,YEAR($B$1),$B$1,180)</f>
        <v>63378733</v>
      </c>
      <c r="U1673">
        <f>[1]!s_west_mediannetprofit($A1673,YEAR($B$1),$B$1,180)</f>
        <v>-6525000</v>
      </c>
      <c r="V1673">
        <f>[1]!s_west_maxnetprofit($A1673,YEAR($B$1),$B$1,180)</f>
        <v>54000000</v>
      </c>
      <c r="W1673">
        <f>[1]!s_west_minnetprofit($A1673,YEAR($B$1),$B$1,180)</f>
        <v>-119000000</v>
      </c>
      <c r="X1673">
        <f>[1]!s_west_netprofit($A1673,YEAR($B$1)+1,$B$1,180)</f>
        <v>298776667</v>
      </c>
      <c r="Y1673">
        <f>[1]!s_west_eps($A1673,YEAR($B$1)+1,$B$1,180)</f>
        <v>0.714299976825714</v>
      </c>
      <c r="Z1673">
        <f>[1]!s_west_instnum_np($A1673,YEAR($B$1)+1,$B$1,180)</f>
        <v>6</v>
      </c>
      <c r="AA1673">
        <f>[1]!s_west_stdnetprofit($A1673,YEAR($B$1)+1,$B$1,180)</f>
        <v>98036377</v>
      </c>
      <c r="AB1673">
        <f>[1]!s_west_mediannetprofit($A1673,YEAR($B$1)+1,$B$1,180)</f>
        <v>325000000</v>
      </c>
      <c r="AC1673">
        <f>[1]!s_west_maxnetprofit($A1673,YEAR($B$1)+1,$B$1,180)</f>
        <v>385660000</v>
      </c>
      <c r="AD1673">
        <f>[1]!s_west_minnetprofit($A1673,YEAR($B$1)+1,$B$1,180)</f>
        <v>109000000</v>
      </c>
      <c r="AE1673">
        <f>[1]!s_west_avgroe($A1673,YEAR($B$1),$B$1,180)</f>
        <v>-0.246700003743172</v>
      </c>
      <c r="AF1673">
        <f>IFERROR([1]!s_info_indexweight($A1673,$B$1,"000016.SH"),"")</f>
        <v>0</v>
      </c>
      <c r="AG1673">
        <f>IFERROR([1]!s_info_indexweight($A1673,$B$1,"000300.SH"),"")</f>
        <v>0</v>
      </c>
      <c r="AH1673">
        <f>IFERROR([1]!s_info_indexweight($A1673,$B$1,"000905.SH"),"")</f>
        <v>0.253</v>
      </c>
      <c r="AI1673">
        <f>IFERROR([1]!s_info_indexweight($A1673,$B$1,"000852.SH"),"")</f>
        <v>0</v>
      </c>
    </row>
    <row r="1674" spans="1:35">
      <c r="A1674" t="s">
        <v>1706</v>
      </c>
      <c r="B1674">
        <f>[1]!s_dq_close($A1674,$B$1,3)</f>
        <v>5.61</v>
      </c>
      <c r="C1674">
        <f>[1]!s_dq_volume($A1674,$B$1)</f>
        <v>145425493</v>
      </c>
      <c r="D1674">
        <f>[1]!s_dq_amount($A1674,$B$1)</f>
        <v>814689513</v>
      </c>
      <c r="E1674">
        <f>[1]!s_dq_turn($A1674,$B$1)</f>
        <v>1.4161035206407999</v>
      </c>
      <c r="F1674">
        <f>[1]!S_VAL_MV($A1674,$B$1)</f>
        <v>57611396613.209999</v>
      </c>
      <c r="G1674">
        <f>[1]!s_val_ev($A1674,$B$1)</f>
        <v>57611396613.209999</v>
      </c>
      <c r="H1674">
        <f>[1]!s_val_ev1($A1674,$B$1)</f>
        <v>97891306308.589996</v>
      </c>
      <c r="I1674">
        <f>IFERROR([1]!s_mq_amount($A1674,$B$1),"")</f>
        <v>1498144152</v>
      </c>
      <c r="J1674">
        <f>[1]!s_val_pe_ttm($A1674,$B$1)</f>
        <v>-8.42034816741943</v>
      </c>
      <c r="K1674">
        <f>[1]!s_val_pb_lf($A1674,$B$1)</f>
        <v>2.3117768764495801</v>
      </c>
      <c r="L1674">
        <f>[1]!s_val_dividendyield2($A1674,$B$1)</f>
        <v>0</v>
      </c>
      <c r="M1674">
        <f>[1]!s_val_evtoebitda($A1674,$B$1)</f>
        <v>114.813917132009</v>
      </c>
      <c r="N1674">
        <f>[1]!s_risk_betar24($A1674,$B$1)</f>
        <v>1.50909996032715</v>
      </c>
      <c r="O1674">
        <f>[1]!s_profitnotice_changeratio($A1674,$B$1)</f>
        <v>0</v>
      </c>
      <c r="P1674">
        <f>IFERROR([1]!i_pq_pctchange($A1674,TEXT(DATE(YEAR($B$1),1,1),"yyyy-mm-dd"),$B$1),"")</f>
        <v>-0.53191489361701405</v>
      </c>
      <c r="Q1674">
        <f>[1]!s_west_netprofit($A1674,YEAR($B$1),$B$1,180)</f>
        <v>658665455</v>
      </c>
      <c r="R1674">
        <f>[1]!s_west_eps($A1674,YEAR($B$1),$B$1,180)</f>
        <v>6.4099997282028198E-2</v>
      </c>
      <c r="S1674">
        <f>[1]!s_west_instnum_np($A1674,YEAR($B$1),$B$1,180)</f>
        <v>11</v>
      </c>
      <c r="T1674">
        <f>[1]!s_west_stdnetprofit($A1674,YEAR($B$1),$B$1,180)</f>
        <v>1025532353</v>
      </c>
      <c r="U1674">
        <f>[1]!s_west_mediannetprofit($A1674,YEAR($B$1),$B$1,180)</f>
        <v>441000000</v>
      </c>
      <c r="V1674">
        <f>[1]!s_west_maxnetprofit($A1674,YEAR($B$1),$B$1,180)</f>
        <v>2693000000</v>
      </c>
      <c r="W1674">
        <f>[1]!s_west_minnetprofit($A1674,YEAR($B$1),$B$1,180)</f>
        <v>-1143000000</v>
      </c>
      <c r="X1674">
        <f>[1]!s_west_netprofit($A1674,YEAR($B$1)+1,$B$1,180)</f>
        <v>2636899091</v>
      </c>
      <c r="Y1674">
        <f>[1]!s_west_eps($A1674,YEAR($B$1)+1,$B$1,180)</f>
        <v>0.2567999958992</v>
      </c>
      <c r="Z1674">
        <f>[1]!s_west_instnum_np($A1674,YEAR($B$1)+1,$B$1,180)</f>
        <v>11</v>
      </c>
      <c r="AA1674">
        <f>[1]!s_west_stdnetprofit($A1674,YEAR($B$1)+1,$B$1,180)</f>
        <v>703891063</v>
      </c>
      <c r="AB1674">
        <f>[1]!s_west_mediannetprofit($A1674,YEAR($B$1)+1,$B$1,180)</f>
        <v>2401000000</v>
      </c>
      <c r="AC1674">
        <f>[1]!s_west_maxnetprofit($A1674,YEAR($B$1)+1,$B$1,180)</f>
        <v>4160000000</v>
      </c>
      <c r="AD1674">
        <f>[1]!s_west_minnetprofit($A1674,YEAR($B$1)+1,$B$1,180)</f>
        <v>1980000000</v>
      </c>
      <c r="AE1674">
        <f>[1]!s_west_avgroe($A1674,YEAR($B$1),$B$1,180)</f>
        <v>2.35179996490479</v>
      </c>
      <c r="AF1674">
        <f>IFERROR([1]!s_info_indexweight($A1674,$B$1,"000016.SH"),"")</f>
        <v>0</v>
      </c>
      <c r="AG1674">
        <f>IFERROR([1]!s_info_indexweight($A1674,$B$1,"000300.SH"),"")</f>
        <v>8.7599999999999997E-2</v>
      </c>
      <c r="AH1674">
        <f>IFERROR([1]!s_info_indexweight($A1674,$B$1,"000905.SH"),"")</f>
        <v>0</v>
      </c>
      <c r="AI1674">
        <f>IFERROR([1]!s_info_indexweight($A1674,$B$1,"000852.SH"),"")</f>
        <v>0</v>
      </c>
    </row>
    <row r="1675" spans="1:35">
      <c r="A1675" t="s">
        <v>1707</v>
      </c>
      <c r="B1675">
        <f>[1]!s_dq_close($A1675,$B$1,3)</f>
        <v>20.260000000000002</v>
      </c>
      <c r="C1675">
        <f>[1]!s_dq_volume($A1675,$B$1)</f>
        <v>2717675</v>
      </c>
      <c r="D1675">
        <f>[1]!s_dq_amount($A1675,$B$1)</f>
        <v>56078136</v>
      </c>
      <c r="E1675">
        <f>[1]!s_dq_turn($A1675,$B$1)</f>
        <v>0.844045695415093</v>
      </c>
      <c r="F1675">
        <f>[1]!S_VAL_MV($A1675,$B$1)</f>
        <v>6523354813.5</v>
      </c>
      <c r="G1675">
        <f>[1]!s_val_ev($A1675,$B$1)</f>
        <v>6523354813.5</v>
      </c>
      <c r="H1675">
        <f>[1]!s_val_ev1($A1675,$B$1)</f>
        <v>6530796507.4300003</v>
      </c>
      <c r="I1675">
        <f>IFERROR([1]!s_mq_amount($A1675,$B$1),"")</f>
        <v>132817457</v>
      </c>
      <c r="J1675">
        <f>[1]!s_val_pe_ttm($A1675,$B$1)</f>
        <v>124.170196533203</v>
      </c>
      <c r="K1675">
        <f>[1]!s_val_pb_lf($A1675,$B$1)</f>
        <v>1.22227346897125</v>
      </c>
      <c r="L1675">
        <f>[1]!s_val_dividendyield2($A1675,$B$1)</f>
        <v>0.49008751806414402</v>
      </c>
      <c r="M1675">
        <f>[1]!s_val_evtoebitda($A1675,$B$1)</f>
        <v>62.402672548717298</v>
      </c>
      <c r="N1675">
        <f>[1]!s_risk_betar24($A1675,$B$1)</f>
        <v>1.9316999912262001</v>
      </c>
      <c r="O1675">
        <f>[1]!s_profitnotice_changeratio($A1675,$B$1)</f>
        <v>0</v>
      </c>
      <c r="P1675">
        <f>IFERROR([1]!i_pq_pctchange($A1675,TEXT(DATE(YEAR($B$1),1,1),"yyyy-mm-dd"),$B$1),"")</f>
        <v>-17.972739101009001</v>
      </c>
      <c r="Q1675">
        <f>[1]!s_west_netprofit($A1675,YEAR($B$1),$B$1,180)</f>
        <v>121238000</v>
      </c>
      <c r="R1675">
        <f>[1]!s_west_eps($A1675,YEAR($B$1),$B$1,180)</f>
        <v>0.37650001049041698</v>
      </c>
      <c r="S1675">
        <f>[1]!s_west_instnum_np($A1675,YEAR($B$1),$B$1,180)</f>
        <v>5</v>
      </c>
      <c r="T1675">
        <f>[1]!s_west_stdnetprofit($A1675,YEAR($B$1),$B$1,180)</f>
        <v>37039684</v>
      </c>
      <c r="U1675">
        <f>[1]!s_west_mediannetprofit($A1675,YEAR($B$1),$B$1,180)</f>
        <v>107000000</v>
      </c>
      <c r="V1675">
        <f>[1]!s_west_maxnetprofit($A1675,YEAR($B$1),$B$1,180)</f>
        <v>171190000</v>
      </c>
      <c r="W1675">
        <f>[1]!s_west_minnetprofit($A1675,YEAR($B$1),$B$1,180)</f>
        <v>88000000</v>
      </c>
      <c r="X1675">
        <f>[1]!s_west_netprofit($A1675,YEAR($B$1)+1,$B$1,180)</f>
        <v>156972000</v>
      </c>
      <c r="Y1675">
        <f>[1]!s_west_eps($A1675,YEAR($B$1)+1,$B$1,180)</f>
        <v>0.48750001192092901</v>
      </c>
      <c r="Z1675">
        <f>[1]!s_west_instnum_np($A1675,YEAR($B$1)+1,$B$1,180)</f>
        <v>5</v>
      </c>
      <c r="AA1675">
        <f>[1]!s_west_stdnetprofit($A1675,YEAR($B$1)+1,$B$1,180)</f>
        <v>29717233</v>
      </c>
      <c r="AB1675">
        <f>[1]!s_west_mediannetprofit($A1675,YEAR($B$1)+1,$B$1,180)</f>
        <v>160000000</v>
      </c>
      <c r="AC1675">
        <f>[1]!s_west_maxnetprofit($A1675,YEAR($B$1)+1,$B$1,180)</f>
        <v>183860000</v>
      </c>
      <c r="AD1675">
        <f>[1]!s_west_minnetprofit($A1675,YEAR($B$1)+1,$B$1,180)</f>
        <v>108000000</v>
      </c>
      <c r="AE1675">
        <f>[1]!s_west_avgroe($A1675,YEAR($B$1),$B$1,180)</f>
        <v>2.2019999027252202</v>
      </c>
      <c r="AF1675">
        <f>IFERROR([1]!s_info_indexweight($A1675,$B$1,"000016.SH"),"")</f>
        <v>0</v>
      </c>
      <c r="AG1675">
        <f>IFERROR([1]!s_info_indexweight($A1675,$B$1,"000300.SH"),"")</f>
        <v>0</v>
      </c>
      <c r="AH1675">
        <f>IFERROR([1]!s_info_indexweight($A1675,$B$1,"000905.SH"),"")</f>
        <v>0</v>
      </c>
      <c r="AI1675">
        <f>IFERROR([1]!s_info_indexweight($A1675,$B$1,"000852.SH"),"")</f>
        <v>2.7E-2</v>
      </c>
    </row>
    <row r="1676" spans="1:35">
      <c r="A1676" t="s">
        <v>1708</v>
      </c>
      <c r="B1676">
        <f>[1]!s_dq_close($A1676,$B$1,3)</f>
        <v>135</v>
      </c>
      <c r="C1676">
        <f>[1]!s_dq_volume($A1676,$B$1)</f>
        <v>15587343</v>
      </c>
      <c r="D1676">
        <f>[1]!s_dq_amount($A1676,$B$1)</f>
        <v>2081745231</v>
      </c>
      <c r="E1676">
        <f>[1]!s_dq_turn($A1676,$B$1)</f>
        <v>3.6274010681466198</v>
      </c>
      <c r="F1676">
        <f>[1]!S_VAL_MV($A1676,$B$1)</f>
        <v>65423503440</v>
      </c>
      <c r="G1676">
        <f>[1]!s_val_ev($A1676,$B$1)</f>
        <v>62668412557.875</v>
      </c>
      <c r="H1676">
        <f>[1]!s_val_ev1($A1676,$B$1)</f>
        <v>63864502063.574997</v>
      </c>
      <c r="I1676">
        <f>IFERROR([1]!s_mq_amount($A1676,$B$1),"")</f>
        <v>4950754647</v>
      </c>
      <c r="J1676">
        <f>[1]!s_val_pe_ttm($A1676,$B$1)</f>
        <v>-235.89047241210901</v>
      </c>
      <c r="K1676">
        <f>[1]!s_val_pb_lf($A1676,$B$1)</f>
        <v>9.1974258422851598</v>
      </c>
      <c r="L1676">
        <f>[1]!s_val_dividendyield2($A1676,$B$1)</f>
        <v>0</v>
      </c>
      <c r="M1676">
        <f>[1]!s_val_evtoebitda($A1676,$B$1)</f>
        <v>372.32984963698402</v>
      </c>
      <c r="N1676">
        <f>[1]!s_risk_betar24($A1676,$B$1)</f>
        <v>1.1320999860763501</v>
      </c>
      <c r="O1676">
        <f>[1]!s_profitnotice_changeratio($A1676,$B$1)</f>
        <v>0</v>
      </c>
      <c r="P1676">
        <f>IFERROR([1]!i_pq_pctchange($A1676,TEXT(DATE(YEAR($B$1),1,1),"yyyy-mm-dd"),$B$1),"")</f>
        <v>51.8901890189019</v>
      </c>
      <c r="Q1676">
        <f>[1]!s_west_netprofit($A1676,YEAR($B$1),$B$1,180)</f>
        <v>119568696</v>
      </c>
      <c r="R1676">
        <f>[1]!s_west_eps($A1676,YEAR($B$1),$B$1,180)</f>
        <v>0.2466000020504</v>
      </c>
      <c r="S1676">
        <f>[1]!s_west_instnum_np($A1676,YEAR($B$1),$B$1,180)</f>
        <v>10</v>
      </c>
      <c r="T1676">
        <f>[1]!s_west_stdnetprofit($A1676,YEAR($B$1),$B$1,180)</f>
        <v>141090221</v>
      </c>
      <c r="U1676">
        <f>[1]!s_west_mediannetprofit($A1676,YEAR($B$1),$B$1,180)</f>
        <v>68000000</v>
      </c>
      <c r="V1676">
        <f>[1]!s_west_maxnetprofit($A1676,YEAR($B$1),$B$1,180)</f>
        <v>513695657</v>
      </c>
      <c r="W1676">
        <f>[1]!s_west_minnetprofit($A1676,YEAR($B$1),$B$1,180)</f>
        <v>14000000</v>
      </c>
      <c r="X1676">
        <f>[1]!s_west_netprofit($A1676,YEAR($B$1)+1,$B$1,180)</f>
        <v>308736221</v>
      </c>
      <c r="Y1676">
        <f>[1]!s_west_eps($A1676,YEAR($B$1)+1,$B$1,180)</f>
        <v>0.63679999113082897</v>
      </c>
      <c r="Z1676">
        <f>[1]!s_west_instnum_np($A1676,YEAR($B$1)+1,$B$1,180)</f>
        <v>10</v>
      </c>
      <c r="AA1676">
        <f>[1]!s_west_stdnetprofit($A1676,YEAR($B$1)+1,$B$1,180)</f>
        <v>258568142</v>
      </c>
      <c r="AB1676">
        <f>[1]!s_west_mediannetprofit($A1676,YEAR($B$1)+1,$B$1,180)</f>
        <v>224000000</v>
      </c>
      <c r="AC1676">
        <f>[1]!s_west_maxnetprofit($A1676,YEAR($B$1)+1,$B$1,180)</f>
        <v>1056468426</v>
      </c>
      <c r="AD1676">
        <f>[1]!s_west_minnetprofit($A1676,YEAR($B$1)+1,$B$1,180)</f>
        <v>120000000</v>
      </c>
      <c r="AE1676">
        <f>[1]!s_west_avgroe($A1676,YEAR($B$1),$B$1,180)</f>
        <v>1.2480000257492101</v>
      </c>
      <c r="AF1676">
        <f>IFERROR([1]!s_info_indexweight($A1676,$B$1,"000016.SH"),"")</f>
        <v>0</v>
      </c>
      <c r="AG1676">
        <f>IFERROR([1]!s_info_indexweight($A1676,$B$1,"000300.SH"),"")</f>
        <v>0</v>
      </c>
      <c r="AH1676">
        <f>IFERROR([1]!s_info_indexweight($A1676,$B$1,"000905.SH"),"")</f>
        <v>0.3</v>
      </c>
      <c r="AI1676">
        <f>IFERROR([1]!s_info_indexweight($A1676,$B$1,"000852.SH"),"")</f>
        <v>0</v>
      </c>
    </row>
    <row r="1677" spans="1:35">
      <c r="A1677" t="s">
        <v>1709</v>
      </c>
      <c r="B1677">
        <f>[1]!s_dq_close($A1677,$B$1,3)</f>
        <v>220.82</v>
      </c>
      <c r="C1677">
        <f>[1]!s_dq_volume($A1677,$B$1)</f>
        <v>5745599</v>
      </c>
      <c r="D1677">
        <f>[1]!s_dq_amount($A1677,$B$1)</f>
        <v>1278766682</v>
      </c>
      <c r="E1677">
        <f>[1]!s_dq_turn($A1677,$B$1)</f>
        <v>4.9937734267864</v>
      </c>
      <c r="F1677">
        <f>[1]!S_VAL_MV($A1677,$B$1)</f>
        <v>340412535820.09998</v>
      </c>
      <c r="G1677">
        <f>[1]!s_val_ev($A1677,$B$1)</f>
        <v>234755842566.823</v>
      </c>
      <c r="H1677">
        <f>[1]!s_val_ev1($A1677,$B$1)</f>
        <v>242967143566.823</v>
      </c>
      <c r="I1677">
        <f>IFERROR([1]!s_mq_amount($A1677,$B$1),"")</f>
        <v>2520387671</v>
      </c>
      <c r="J1677">
        <f>[1]!s_val_pe_ttm($A1677,$B$1)</f>
        <v>107.623481750488</v>
      </c>
      <c r="K1677">
        <f>[1]!s_val_pb_lf($A1677,$B$1)</f>
        <v>10.305706977844199</v>
      </c>
      <c r="L1677">
        <f>[1]!s_val_dividendyield2($A1677,$B$1)</f>
        <v>0</v>
      </c>
      <c r="M1677">
        <f>[1]!s_val_evtoebitda($A1677,$B$1)</f>
        <v>55.1514510868613</v>
      </c>
      <c r="N1677">
        <f>[1]!s_risk_betar24($A1677,$B$1)</f>
        <v>0.89340001344680797</v>
      </c>
      <c r="O1677">
        <f>[1]!s_profitnotice_changeratio($A1677,$B$1)</f>
        <v>0</v>
      </c>
      <c r="P1677">
        <f>IFERROR([1]!i_pq_pctchange($A1677,TEXT(DATE(YEAR($B$1),1,1),"yyyy-mm-dd"),$B$1),"")</f>
        <v>-17.788533134772901</v>
      </c>
      <c r="Q1677">
        <f>[1]!s_west_netprofit($A1677,YEAR($B$1),$B$1,180)</f>
        <v>4565857778</v>
      </c>
      <c r="R1677">
        <f>[1]!s_west_eps($A1677,YEAR($B$1),$B$1,180)</f>
        <v>2.9618000984191899</v>
      </c>
      <c r="S1677">
        <f>[1]!s_west_instnum_np($A1677,YEAR($B$1),$B$1,180)</f>
        <v>9</v>
      </c>
      <c r="T1677">
        <f>[1]!s_west_stdnetprofit($A1677,YEAR($B$1),$B$1,180)</f>
        <v>663320812</v>
      </c>
      <c r="U1677">
        <f>[1]!s_west_mediannetprofit($A1677,YEAR($B$1),$B$1,180)</f>
        <v>4603000000</v>
      </c>
      <c r="V1677">
        <f>[1]!s_west_maxnetprofit($A1677,YEAR($B$1),$B$1,180)</f>
        <v>5507000000</v>
      </c>
      <c r="W1677">
        <f>[1]!s_west_minnetprofit($A1677,YEAR($B$1),$B$1,180)</f>
        <v>3737400000</v>
      </c>
      <c r="X1677">
        <f>[1]!s_west_netprofit($A1677,YEAR($B$1)+1,$B$1,180)</f>
        <v>8000512222</v>
      </c>
      <c r="Y1677">
        <f>[1]!s_west_eps($A1677,YEAR($B$1)+1,$B$1,180)</f>
        <v>5.1897997856140101</v>
      </c>
      <c r="Z1677">
        <f>[1]!s_west_instnum_np($A1677,YEAR($B$1)+1,$B$1,180)</f>
        <v>9</v>
      </c>
      <c r="AA1677">
        <f>[1]!s_west_stdnetprofit($A1677,YEAR($B$1)+1,$B$1,180)</f>
        <v>1268740452</v>
      </c>
      <c r="AB1677">
        <f>[1]!s_west_mediannetprofit($A1677,YEAR($B$1)+1,$B$1,180)</f>
        <v>7970000000</v>
      </c>
      <c r="AC1677">
        <f>[1]!s_west_maxnetprofit($A1677,YEAR($B$1)+1,$B$1,180)</f>
        <v>9681000000</v>
      </c>
      <c r="AD1677">
        <f>[1]!s_west_minnetprofit($A1677,YEAR($B$1)+1,$B$1,180)</f>
        <v>5491700000</v>
      </c>
      <c r="AE1677">
        <f>[1]!s_west_avgroe($A1677,YEAR($B$1),$B$1,180)</f>
        <v>13.325599670410201</v>
      </c>
      <c r="AF1677">
        <f>IFERROR([1]!s_info_indexweight($A1677,$B$1,"000016.SH"),"")</f>
        <v>0</v>
      </c>
      <c r="AG1677">
        <f>IFERROR([1]!s_info_indexweight($A1677,$B$1,"000300.SH"),"")</f>
        <v>0</v>
      </c>
      <c r="AH1677">
        <f>IFERROR([1]!s_info_indexweight($A1677,$B$1,"000905.SH"),"")</f>
        <v>0.26600000000000001</v>
      </c>
      <c r="AI1677">
        <f>IFERROR([1]!s_info_indexweight($A1677,$B$1,"000852.SH"),"")</f>
        <v>0</v>
      </c>
    </row>
    <row r="1678" spans="1:35">
      <c r="A1678" t="s">
        <v>1710</v>
      </c>
      <c r="B1678">
        <f>[1]!s_dq_close($A1678,$B$1,3)</f>
        <v>55.09</v>
      </c>
      <c r="C1678">
        <f>[1]!s_dq_volume($A1678,$B$1)</f>
        <v>6573402</v>
      </c>
      <c r="D1678">
        <f>[1]!s_dq_amount($A1678,$B$1)</f>
        <v>365712592</v>
      </c>
      <c r="E1678">
        <f>[1]!s_dq_turn($A1678,$B$1)</f>
        <v>1.1640520630423199</v>
      </c>
      <c r="F1678">
        <f>[1]!S_VAL_MV($A1678,$B$1)</f>
        <v>31109323000</v>
      </c>
      <c r="G1678">
        <f>[1]!s_val_ev($A1678,$B$1)</f>
        <v>31109323000</v>
      </c>
      <c r="H1678">
        <f>[1]!s_val_ev1($A1678,$B$1)</f>
        <v>31191910720.360001</v>
      </c>
      <c r="I1678">
        <f>IFERROR([1]!s_mq_amount($A1678,$B$1),"")</f>
        <v>830018689</v>
      </c>
      <c r="J1678">
        <f>[1]!s_val_pe_ttm($A1678,$B$1)</f>
        <v>75.284683227539105</v>
      </c>
      <c r="K1678">
        <f>[1]!s_val_pb_lf($A1678,$B$1)</f>
        <v>9.3997745513915998</v>
      </c>
      <c r="L1678">
        <f>[1]!s_val_dividendyield2($A1678,$B$1)</f>
        <v>0.48103104011617298</v>
      </c>
      <c r="M1678">
        <f>[1]!s_val_evtoebitda($A1678,$B$1)</f>
        <v>50.678030863686402</v>
      </c>
      <c r="N1678">
        <f>[1]!s_risk_betar24($A1678,$B$1)</f>
        <v>1.1978000402450599</v>
      </c>
      <c r="O1678">
        <f>[1]!s_profitnotice_changeratio($A1678,$B$1)</f>
        <v>0</v>
      </c>
      <c r="P1678">
        <f>IFERROR([1]!i_pq_pctchange($A1678,TEXT(DATE(YEAR($B$1),1,1),"yyyy-mm-dd"),$B$1),"")</f>
        <v>23.133661153330401</v>
      </c>
      <c r="Q1678">
        <f>[1]!s_west_netprofit($A1678,YEAR($B$1),$B$1,180)</f>
        <v>563226667</v>
      </c>
      <c r="R1678">
        <f>[1]!s_west_eps($A1678,YEAR($B$1),$B$1,180)</f>
        <v>0.99699997901916504</v>
      </c>
      <c r="S1678">
        <f>[1]!s_west_instnum_np($A1678,YEAR($B$1),$B$1,180)</f>
        <v>9</v>
      </c>
      <c r="T1678">
        <f>[1]!s_west_stdnetprofit($A1678,YEAR($B$1),$B$1,180)</f>
        <v>43727021</v>
      </c>
      <c r="U1678">
        <f>[1]!s_west_mediannetprofit($A1678,YEAR($B$1),$B$1,180)</f>
        <v>558000000</v>
      </c>
      <c r="V1678">
        <f>[1]!s_west_maxnetprofit($A1678,YEAR($B$1),$B$1,180)</f>
        <v>634000000</v>
      </c>
      <c r="W1678">
        <f>[1]!s_west_minnetprofit($A1678,YEAR($B$1),$B$1,180)</f>
        <v>483000000</v>
      </c>
      <c r="X1678">
        <f>[1]!s_west_netprofit($A1678,YEAR($B$1)+1,$B$1,180)</f>
        <v>703877778</v>
      </c>
      <c r="Y1678">
        <f>[1]!s_west_eps($A1678,YEAR($B$1)+1,$B$1,180)</f>
        <v>1.24600005149841</v>
      </c>
      <c r="Z1678">
        <f>[1]!s_west_instnum_np($A1678,YEAR($B$1)+1,$B$1,180)</f>
        <v>9</v>
      </c>
      <c r="AA1678">
        <f>[1]!s_west_stdnetprofit($A1678,YEAR($B$1)+1,$B$1,180)</f>
        <v>74004456</v>
      </c>
      <c r="AB1678">
        <f>[1]!s_west_mediannetprofit($A1678,YEAR($B$1)+1,$B$1,180)</f>
        <v>688000000</v>
      </c>
      <c r="AC1678">
        <f>[1]!s_west_maxnetprofit($A1678,YEAR($B$1)+1,$B$1,180)</f>
        <v>806000000</v>
      </c>
      <c r="AD1678">
        <f>[1]!s_west_minnetprofit($A1678,YEAR($B$1)+1,$B$1,180)</f>
        <v>577000000</v>
      </c>
      <c r="AE1678">
        <f>[1]!s_west_avgroe($A1678,YEAR($B$1),$B$1,180)</f>
        <v>15.4222002029419</v>
      </c>
      <c r="AF1678">
        <f>IFERROR([1]!s_info_indexweight($A1678,$B$1,"000016.SH"),"")</f>
        <v>0</v>
      </c>
      <c r="AG1678">
        <f>IFERROR([1]!s_info_indexweight($A1678,$B$1,"000300.SH"),"")</f>
        <v>0</v>
      </c>
      <c r="AH1678">
        <f>IFERROR([1]!s_info_indexweight($A1678,$B$1,"000905.SH"),"")</f>
        <v>9.7000000000000003E-2</v>
      </c>
      <c r="AI1678">
        <f>IFERROR([1]!s_info_indexweight($A1678,$B$1,"000852.SH"),"")</f>
        <v>0</v>
      </c>
    </row>
    <row r="1679" spans="1:35">
      <c r="A1679" t="s">
        <v>1711</v>
      </c>
      <c r="B1679">
        <f>[1]!s_dq_close($A1679,$B$1,3)</f>
        <v>21.24</v>
      </c>
      <c r="C1679">
        <f>[1]!s_dq_volume($A1679,$B$1)</f>
        <v>6670638</v>
      </c>
      <c r="D1679">
        <f>[1]!s_dq_amount($A1679,$B$1)</f>
        <v>143105975</v>
      </c>
      <c r="E1679">
        <f>[1]!s_dq_turn($A1679,$B$1)</f>
        <v>1.6308777394576099</v>
      </c>
      <c r="F1679">
        <f>[1]!S_VAL_MV($A1679,$B$1)</f>
        <v>8687613282.8400002</v>
      </c>
      <c r="G1679">
        <f>[1]!s_val_ev($A1679,$B$1)</f>
        <v>8687613282.8400002</v>
      </c>
      <c r="H1679">
        <f>[1]!s_val_ev1($A1679,$B$1)</f>
        <v>8689386519.3799992</v>
      </c>
      <c r="I1679">
        <f>IFERROR([1]!s_mq_amount($A1679,$B$1),"")</f>
        <v>337140223</v>
      </c>
      <c r="J1679">
        <f>[1]!s_val_pe_ttm($A1679,$B$1)</f>
        <v>41.570671081542997</v>
      </c>
      <c r="K1679">
        <f>[1]!s_val_pb_lf($A1679,$B$1)</f>
        <v>3.5320618152618399</v>
      </c>
      <c r="L1679">
        <f>[1]!s_val_dividendyield2($A1679,$B$1)</f>
        <v>0.33680689320962398</v>
      </c>
      <c r="M1679">
        <f>[1]!s_val_evtoebitda($A1679,$B$1)</f>
        <v>29.075320847534901</v>
      </c>
      <c r="N1679">
        <f>[1]!s_risk_betar24($A1679,$B$1)</f>
        <v>1.0595999956130999</v>
      </c>
      <c r="O1679">
        <f>[1]!s_profitnotice_changeratio($A1679,$B$1)</f>
        <v>0</v>
      </c>
      <c r="P1679">
        <f>IFERROR([1]!i_pq_pctchange($A1679,TEXT(DATE(YEAR($B$1),1,1),"yyyy-mm-dd"),$B$1),"")</f>
        <v>0.330656589513456</v>
      </c>
      <c r="Q1679">
        <f>[1]!s_west_netprofit($A1679,YEAR($B$1),$B$1,180)</f>
        <v>334500000</v>
      </c>
      <c r="R1679">
        <f>[1]!s_west_eps($A1679,YEAR($B$1),$B$1,180)</f>
        <v>0.81779998540878296</v>
      </c>
      <c r="S1679">
        <f>[1]!s_west_instnum_np($A1679,YEAR($B$1),$B$1,180)</f>
        <v>2</v>
      </c>
      <c r="T1679">
        <f>[1]!s_west_stdnetprofit($A1679,YEAR($B$1),$B$1,180)</f>
        <v>12020815</v>
      </c>
      <c r="U1679">
        <f>[1]!s_west_mediannetprofit($A1679,YEAR($B$1),$B$1,180)</f>
        <v>334500000</v>
      </c>
      <c r="V1679">
        <f>[1]!s_west_maxnetprofit($A1679,YEAR($B$1),$B$1,180)</f>
        <v>343000000</v>
      </c>
      <c r="W1679">
        <f>[1]!s_west_minnetprofit($A1679,YEAR($B$1),$B$1,180)</f>
        <v>326000000</v>
      </c>
      <c r="X1679">
        <f>[1]!s_west_netprofit($A1679,YEAR($B$1)+1,$B$1,180)</f>
        <v>448500000</v>
      </c>
      <c r="Y1679">
        <f>[1]!s_west_eps($A1679,YEAR($B$1)+1,$B$1,180)</f>
        <v>1.0965000391006501</v>
      </c>
      <c r="Z1679">
        <f>[1]!s_west_instnum_np($A1679,YEAR($B$1)+1,$B$1,180)</f>
        <v>2</v>
      </c>
      <c r="AA1679">
        <f>[1]!s_west_stdnetprofit($A1679,YEAR($B$1)+1,$B$1,180)</f>
        <v>20506097</v>
      </c>
      <c r="AB1679">
        <f>[1]!s_west_mediannetprofit($A1679,YEAR($B$1)+1,$B$1,180)</f>
        <v>448500000</v>
      </c>
      <c r="AC1679">
        <f>[1]!s_west_maxnetprofit($A1679,YEAR($B$1)+1,$B$1,180)</f>
        <v>463000000</v>
      </c>
      <c r="AD1679">
        <f>[1]!s_west_minnetprofit($A1679,YEAR($B$1)+1,$B$1,180)</f>
        <v>434000000</v>
      </c>
      <c r="AE1679">
        <f>[1]!s_west_avgroe($A1679,YEAR($B$1),$B$1,180)</f>
        <v>12.300000190734901</v>
      </c>
      <c r="AF1679">
        <f>IFERROR([1]!s_info_indexweight($A1679,$B$1,"000016.SH"),"")</f>
        <v>0</v>
      </c>
      <c r="AG1679">
        <f>IFERROR([1]!s_info_indexweight($A1679,$B$1,"000300.SH"),"")</f>
        <v>0</v>
      </c>
      <c r="AH1679">
        <f>IFERROR([1]!s_info_indexweight($A1679,$B$1,"000905.SH"),"")</f>
        <v>0</v>
      </c>
      <c r="AI1679">
        <f>IFERROR([1]!s_info_indexweight($A1679,$B$1,"000852.SH"),"")</f>
        <v>3.7999999999999999E-2</v>
      </c>
    </row>
    <row r="1680" spans="1:35">
      <c r="A1680" t="s">
        <v>1712</v>
      </c>
      <c r="B1680">
        <f>[1]!s_dq_close($A1680,$B$1,3)</f>
        <v>1300</v>
      </c>
      <c r="C1680">
        <f>[1]!s_dq_volume($A1680,$B$1)</f>
        <v>12433895</v>
      </c>
      <c r="D1680">
        <f>[1]!s_dq_amount($A1680,$B$1)</f>
        <v>16088931664</v>
      </c>
      <c r="E1680">
        <f>[1]!s_dq_turn($A1680,$B$1)</f>
        <v>1.97899636212545</v>
      </c>
      <c r="F1680">
        <f>[1]!S_VAL_MV($A1680,$B$1)</f>
        <v>816780859700</v>
      </c>
      <c r="G1680">
        <f>[1]!s_val_ev($A1680,$B$1)</f>
        <v>816780859700</v>
      </c>
      <c r="H1680">
        <f>[1]!s_val_ev1($A1680,$B$1)</f>
        <v>816797318901.43994</v>
      </c>
      <c r="I1680">
        <f>IFERROR([1]!s_mq_amount($A1680,$B$1),"")</f>
        <v>33289829478</v>
      </c>
      <c r="J1680">
        <f>[1]!s_val_pe_ttm($A1680,$B$1)</f>
        <v>300.62121582031199</v>
      </c>
      <c r="K1680">
        <f>[1]!s_val_pb_lf($A1680,$B$1)</f>
        <v>66.736793518066406</v>
      </c>
      <c r="L1680">
        <f>[1]!s_val_dividendyield2($A1680,$B$1)</f>
        <v>7.7434828141333303E-2</v>
      </c>
      <c r="M1680">
        <f>[1]!s_val_evtoebitda($A1680,$B$1)</f>
        <v>349.440476466777</v>
      </c>
      <c r="N1680">
        <f>[1]!s_risk_betar24($A1680,$B$1)</f>
        <v>2.26780009269714</v>
      </c>
      <c r="O1680">
        <f>[1]!s_profitnotice_changeratio($A1680,$B$1)</f>
        <v>0</v>
      </c>
      <c r="P1680">
        <f>IFERROR([1]!i_pq_pctchange($A1680,TEXT(DATE(YEAR($B$1),1,1),"yyyy-mm-dd"),$B$1),"")</f>
        <v>43.009398399173797</v>
      </c>
      <c r="Q1680">
        <f>[1]!s_west_netprofit($A1680,YEAR($B$1),$B$1,180)</f>
        <v>5383769231</v>
      </c>
      <c r="R1680">
        <f>[1]!s_west_eps($A1680,YEAR($B$1),$B$1,180)</f>
        <v>8.5689001083374006</v>
      </c>
      <c r="S1680">
        <f>[1]!s_west_instnum_np($A1680,YEAR($B$1),$B$1,180)</f>
        <v>13</v>
      </c>
      <c r="T1680">
        <f>[1]!s_west_stdnetprofit($A1680,YEAR($B$1),$B$1,180)</f>
        <v>759710159</v>
      </c>
      <c r="U1680">
        <f>[1]!s_west_mediannetprofit($A1680,YEAR($B$1),$B$1,180)</f>
        <v>5123000000</v>
      </c>
      <c r="V1680">
        <f>[1]!s_west_maxnetprofit($A1680,YEAR($B$1),$B$1,180)</f>
        <v>7032000000</v>
      </c>
      <c r="W1680">
        <f>[1]!s_west_minnetprofit($A1680,YEAR($B$1),$B$1,180)</f>
        <v>4786000000</v>
      </c>
      <c r="X1680">
        <f>[1]!s_west_netprofit($A1680,YEAR($B$1)+1,$B$1,180)</f>
        <v>10570923077</v>
      </c>
      <c r="Y1680">
        <f>[1]!s_west_eps($A1680,YEAR($B$1)+1,$B$1,180)</f>
        <v>16.824800491333001</v>
      </c>
      <c r="Z1680">
        <f>[1]!s_west_instnum_np($A1680,YEAR($B$1)+1,$B$1,180)</f>
        <v>13</v>
      </c>
      <c r="AA1680">
        <f>[1]!s_west_stdnetprofit($A1680,YEAR($B$1)+1,$B$1,180)</f>
        <v>3066289083</v>
      </c>
      <c r="AB1680">
        <f>[1]!s_west_mediannetprofit($A1680,YEAR($B$1)+1,$B$1,180)</f>
        <v>8768000000</v>
      </c>
      <c r="AC1680">
        <f>[1]!s_west_maxnetprofit($A1680,YEAR($B$1)+1,$B$1,180)</f>
        <v>17537000000</v>
      </c>
      <c r="AD1680">
        <f>[1]!s_west_minnetprofit($A1680,YEAR($B$1)+1,$B$1,180)</f>
        <v>7613000000</v>
      </c>
      <c r="AE1680">
        <f>[1]!s_west_avgroe($A1680,YEAR($B$1),$B$1,180)</f>
        <v>33.790901184082003</v>
      </c>
      <c r="AF1680">
        <f>IFERROR([1]!s_info_indexweight($A1680,$B$1,"000016.SH"),"")</f>
        <v>4.5709999999999997</v>
      </c>
      <c r="AG1680">
        <f>IFERROR([1]!s_info_indexweight($A1680,$B$1,"000300.SH"),"")</f>
        <v>1.4703999999999999</v>
      </c>
      <c r="AH1680">
        <f>IFERROR([1]!s_info_indexweight($A1680,$B$1,"000905.SH"),"")</f>
        <v>0</v>
      </c>
      <c r="AI1680">
        <f>IFERROR([1]!s_info_indexweight($A1680,$B$1,"000852.SH"),"")</f>
        <v>0</v>
      </c>
    </row>
    <row r="1681" spans="1:35">
      <c r="A1681" t="s">
        <v>1713</v>
      </c>
      <c r="B1681">
        <f>[1]!s_dq_close($A1681,$B$1,3)</f>
        <v>36.31</v>
      </c>
      <c r="C1681">
        <f>[1]!s_dq_volume($A1681,$B$1)</f>
        <v>13617316</v>
      </c>
      <c r="D1681">
        <f>[1]!s_dq_amount($A1681,$B$1)</f>
        <v>494601702</v>
      </c>
      <c r="E1681">
        <f>[1]!s_dq_turn($A1681,$B$1)</f>
        <v>4.0527736684265196</v>
      </c>
      <c r="F1681">
        <f>[1]!S_VAL_MV($A1681,$B$1)</f>
        <v>12200156841.030001</v>
      </c>
      <c r="G1681">
        <f>[1]!s_val_ev($A1681,$B$1)</f>
        <v>12200156841.030001</v>
      </c>
      <c r="H1681">
        <f>[1]!s_val_ev1($A1681,$B$1)</f>
        <v>12243504126.93</v>
      </c>
      <c r="I1681">
        <f>IFERROR([1]!s_mq_amount($A1681,$B$1),"")</f>
        <v>1090176248</v>
      </c>
      <c r="J1681">
        <f>[1]!s_val_pe_ttm($A1681,$B$1)</f>
        <v>-45.516193389892599</v>
      </c>
      <c r="K1681">
        <f>[1]!s_val_pb_lf($A1681,$B$1)</f>
        <v>6.3304009437561</v>
      </c>
      <c r="L1681">
        <f>[1]!s_val_dividendyield2($A1681,$B$1)</f>
        <v>0</v>
      </c>
      <c r="M1681">
        <f>[1]!s_val_evtoebitda($A1681,$B$1)</f>
        <v>-65.5711801759048</v>
      </c>
      <c r="N1681">
        <f>[1]!s_risk_betar24($A1681,$B$1)</f>
        <v>2.0346000194549601</v>
      </c>
      <c r="O1681">
        <f>[1]!s_profitnotice_changeratio($A1681,$B$1)</f>
        <v>0</v>
      </c>
      <c r="P1681">
        <f>IFERROR([1]!i_pq_pctchange($A1681,TEXT(DATE(YEAR($B$1),1,1),"yyyy-mm-dd"),$B$1),"")</f>
        <v>19.637561779242201</v>
      </c>
      <c r="Q1681">
        <f>[1]!s_west_netprofit($A1681,YEAR($B$1),$B$1,180)</f>
        <v>0</v>
      </c>
      <c r="R1681">
        <f>[1]!s_west_eps($A1681,YEAR($B$1),$B$1,180)</f>
        <v>0</v>
      </c>
      <c r="S1681">
        <f>[1]!s_west_instnum_np($A1681,YEAR($B$1),$B$1,180)</f>
        <v>0</v>
      </c>
      <c r="T1681">
        <f>[1]!s_west_stdnetprofit($A1681,YEAR($B$1),$B$1,180)</f>
        <v>0</v>
      </c>
      <c r="U1681">
        <f>[1]!s_west_mediannetprofit($A1681,YEAR($B$1),$B$1,180)</f>
        <v>0</v>
      </c>
      <c r="V1681">
        <f>[1]!s_west_maxnetprofit($A1681,YEAR($B$1),$B$1,180)</f>
        <v>0</v>
      </c>
      <c r="W1681">
        <f>[1]!s_west_minnetprofit($A1681,YEAR($B$1),$B$1,180)</f>
        <v>0</v>
      </c>
      <c r="X1681">
        <f>[1]!s_west_netprofit($A1681,YEAR($B$1)+1,$B$1,180)</f>
        <v>0</v>
      </c>
      <c r="Y1681">
        <f>[1]!s_west_eps($A1681,YEAR($B$1)+1,$B$1,180)</f>
        <v>0</v>
      </c>
      <c r="Z1681">
        <f>[1]!s_west_instnum_np($A1681,YEAR($B$1)+1,$B$1,180)</f>
        <v>0</v>
      </c>
      <c r="AA1681">
        <f>[1]!s_west_stdnetprofit($A1681,YEAR($B$1)+1,$B$1,180)</f>
        <v>0</v>
      </c>
      <c r="AB1681">
        <f>[1]!s_west_mediannetprofit($A1681,YEAR($B$1)+1,$B$1,180)</f>
        <v>0</v>
      </c>
      <c r="AC1681">
        <f>[1]!s_west_maxnetprofit($A1681,YEAR($B$1)+1,$B$1,180)</f>
        <v>0</v>
      </c>
      <c r="AD1681">
        <f>[1]!s_west_minnetprofit($A1681,YEAR($B$1)+1,$B$1,180)</f>
        <v>0</v>
      </c>
      <c r="AE1681">
        <f>[1]!s_west_avgroe($A1681,YEAR($B$1),$B$1,180)</f>
        <v>0</v>
      </c>
      <c r="AF1681">
        <f>IFERROR([1]!s_info_indexweight($A1681,$B$1,"000016.SH"),"")</f>
        <v>0</v>
      </c>
      <c r="AG1681">
        <f>IFERROR([1]!s_info_indexweight($A1681,$B$1,"000300.SH"),"")</f>
        <v>0</v>
      </c>
      <c r="AH1681">
        <f>IFERROR([1]!s_info_indexweight($A1681,$B$1,"000905.SH"),"")</f>
        <v>0</v>
      </c>
      <c r="AI1681">
        <f>IFERROR([1]!s_info_indexweight($A1681,$B$1,"000852.SH"),"")</f>
        <v>0.108</v>
      </c>
    </row>
    <row r="1682" spans="1:35">
      <c r="A1682" t="s">
        <v>1714</v>
      </c>
      <c r="B1682">
        <f>[1]!s_dq_close($A1682,$B$1,3)</f>
        <v>96.26</v>
      </c>
      <c r="C1682">
        <f>[1]!s_dq_volume($A1682,$B$1)</f>
        <v>3468378</v>
      </c>
      <c r="D1682">
        <f>[1]!s_dq_amount($A1682,$B$1)</f>
        <v>335395994</v>
      </c>
      <c r="E1682">
        <f>[1]!s_dq_turn($A1682,$B$1)</f>
        <v>1.3102647305361399</v>
      </c>
      <c r="F1682">
        <f>[1]!S_VAL_MV($A1682,$B$1)</f>
        <v>25480809984.360001</v>
      </c>
      <c r="G1682">
        <f>[1]!s_val_ev($A1682,$B$1)</f>
        <v>25480809984.360001</v>
      </c>
      <c r="H1682">
        <f>[1]!s_val_ev1($A1682,$B$1)</f>
        <v>26466424169.380001</v>
      </c>
      <c r="I1682">
        <f>IFERROR([1]!s_mq_amount($A1682,$B$1),"")</f>
        <v>969964212</v>
      </c>
      <c r="J1682">
        <f>[1]!s_val_pe_ttm($A1682,$B$1)</f>
        <v>51.173618316650398</v>
      </c>
      <c r="K1682">
        <f>[1]!s_val_pb_lf($A1682,$B$1)</f>
        <v>14.874488830566399</v>
      </c>
      <c r="L1682">
        <f>[1]!s_val_dividendyield2($A1682,$B$1)</f>
        <v>0</v>
      </c>
      <c r="M1682">
        <f>[1]!s_val_evtoebitda($A1682,$B$1)</f>
        <v>-168.42293332675399</v>
      </c>
      <c r="N1682">
        <f>[1]!s_risk_betar24($A1682,$B$1)</f>
        <v>0.31349998712539701</v>
      </c>
      <c r="O1682">
        <f>[1]!s_profitnotice_changeratio($A1682,$B$1)</f>
        <v>0</v>
      </c>
      <c r="P1682">
        <f>IFERROR([1]!i_pq_pctchange($A1682,TEXT(DATE(YEAR($B$1),1,1),"yyyy-mm-dd"),$B$1),"")</f>
        <v>3.8403451995685098</v>
      </c>
      <c r="Q1682">
        <f>[1]!s_west_netprofit($A1682,YEAR($B$1),$B$1,180)</f>
        <v>493233846</v>
      </c>
      <c r="R1682">
        <f>[1]!s_west_eps($A1682,YEAR($B$1),$B$1,180)</f>
        <v>1.86199998855591</v>
      </c>
      <c r="S1682">
        <f>[1]!s_west_instnum_np($A1682,YEAR($B$1),$B$1,180)</f>
        <v>13</v>
      </c>
      <c r="T1682">
        <f>[1]!s_west_stdnetprofit($A1682,YEAR($B$1),$B$1,180)</f>
        <v>204105483</v>
      </c>
      <c r="U1682">
        <f>[1]!s_west_mediannetprofit($A1682,YEAR($B$1),$B$1,180)</f>
        <v>576000000</v>
      </c>
      <c r="V1682">
        <f>[1]!s_west_maxnetprofit($A1682,YEAR($B$1),$B$1,180)</f>
        <v>665000000</v>
      </c>
      <c r="W1682">
        <f>[1]!s_west_minnetprofit($A1682,YEAR($B$1),$B$1,180)</f>
        <v>95500000</v>
      </c>
      <c r="X1682">
        <f>[1]!s_west_netprofit($A1682,YEAR($B$1)+1,$B$1,180)</f>
        <v>429071538</v>
      </c>
      <c r="Y1682">
        <f>[1]!s_west_eps($A1682,YEAR($B$1)+1,$B$1,180)</f>
        <v>1.61979997158051</v>
      </c>
      <c r="Z1682">
        <f>[1]!s_west_instnum_np($A1682,YEAR($B$1)+1,$B$1,180)</f>
        <v>13</v>
      </c>
      <c r="AA1682">
        <f>[1]!s_west_stdnetprofit($A1682,YEAR($B$1)+1,$B$1,180)</f>
        <v>158164618</v>
      </c>
      <c r="AB1682">
        <f>[1]!s_west_mediannetprofit($A1682,YEAR($B$1)+1,$B$1,180)</f>
        <v>463000000</v>
      </c>
      <c r="AC1682">
        <f>[1]!s_west_maxnetprofit($A1682,YEAR($B$1)+1,$B$1,180)</f>
        <v>644000000</v>
      </c>
      <c r="AD1682">
        <f>[1]!s_west_minnetprofit($A1682,YEAR($B$1)+1,$B$1,180)</f>
        <v>5850000</v>
      </c>
      <c r="AE1682">
        <f>[1]!s_west_avgroe($A1682,YEAR($B$1),$B$1,180)</f>
        <v>29.927700042724599</v>
      </c>
      <c r="AF1682">
        <f>IFERROR([1]!s_info_indexweight($A1682,$B$1,"000016.SH"),"")</f>
        <v>0</v>
      </c>
      <c r="AG1682">
        <f>IFERROR([1]!s_info_indexweight($A1682,$B$1,"000300.SH"),"")</f>
        <v>0</v>
      </c>
      <c r="AH1682">
        <f>IFERROR([1]!s_info_indexweight($A1682,$B$1,"000905.SH"),"")</f>
        <v>0.17599999999999999</v>
      </c>
      <c r="AI1682">
        <f>IFERROR([1]!s_info_indexweight($A1682,$B$1,"000852.SH"),"")</f>
        <v>0</v>
      </c>
    </row>
    <row r="1683" spans="1:35">
      <c r="A1683" t="s">
        <v>1715</v>
      </c>
      <c r="B1683">
        <f>[1]!s_dq_close($A1683,$B$1,3)</f>
        <v>118.22</v>
      </c>
      <c r="C1683">
        <f>[1]!s_dq_volume($A1683,$B$1)</f>
        <v>7124308</v>
      </c>
      <c r="D1683">
        <f>[1]!s_dq_amount($A1683,$B$1)</f>
        <v>836725491</v>
      </c>
      <c r="E1683">
        <f>[1]!s_dq_turn($A1683,$B$1)</f>
        <v>0.864434744761583</v>
      </c>
      <c r="F1683">
        <f>[1]!S_VAL_MV($A1683,$B$1)</f>
        <v>97431957341.360001</v>
      </c>
      <c r="G1683">
        <f>[1]!s_val_ev($A1683,$B$1)</f>
        <v>97431957341.360001</v>
      </c>
      <c r="H1683">
        <f>[1]!s_val_ev1($A1683,$B$1)</f>
        <v>99060494494.360001</v>
      </c>
      <c r="I1683">
        <f>IFERROR([1]!s_mq_amount($A1683,$B$1),"")</f>
        <v>1878814485</v>
      </c>
      <c r="J1683">
        <f>[1]!s_val_pe_ttm($A1683,$B$1)</f>
        <v>51.331638336181598</v>
      </c>
      <c r="K1683">
        <f>[1]!s_val_pb_lf($A1683,$B$1)</f>
        <v>4.4364104270935103</v>
      </c>
      <c r="L1683">
        <f>[1]!s_val_dividendyield2($A1683,$B$1)</f>
        <v>0.17674387112707499</v>
      </c>
      <c r="M1683">
        <f>[1]!s_val_evtoebitda($A1683,$B$1)</f>
        <v>37.035791927571999</v>
      </c>
      <c r="N1683">
        <f>[1]!s_risk_betar24($A1683,$B$1)</f>
        <v>1.15970003604889</v>
      </c>
      <c r="O1683">
        <f>[1]!s_profitnotice_changeratio($A1683,$B$1)</f>
        <v>0</v>
      </c>
      <c r="P1683">
        <f>IFERROR([1]!i_pq_pctchange($A1683,TEXT(DATE(YEAR($B$1),1,1),"yyyy-mm-dd"),$B$1),"")</f>
        <v>-5.8007968127490104</v>
      </c>
      <c r="Q1683">
        <f>[1]!s_west_netprofit($A1683,YEAR($B$1),$B$1,180)</f>
        <v>2401828648</v>
      </c>
      <c r="R1683">
        <f>[1]!s_west_eps($A1683,YEAR($B$1),$B$1,180)</f>
        <v>2.91429996490479</v>
      </c>
      <c r="S1683">
        <f>[1]!s_west_instnum_np($A1683,YEAR($B$1),$B$1,180)</f>
        <v>21</v>
      </c>
      <c r="T1683">
        <f>[1]!s_west_stdnetprofit($A1683,YEAR($B$1),$B$1,180)</f>
        <v>179455356</v>
      </c>
      <c r="U1683">
        <f>[1]!s_west_mediannetprofit($A1683,YEAR($B$1),$B$1,180)</f>
        <v>2337500000</v>
      </c>
      <c r="V1683">
        <f>[1]!s_west_maxnetprofit($A1683,YEAR($B$1),$B$1,180)</f>
        <v>2928000000</v>
      </c>
      <c r="W1683">
        <f>[1]!s_west_minnetprofit($A1683,YEAR($B$1),$B$1,180)</f>
        <v>2192260248</v>
      </c>
      <c r="X1683">
        <f>[1]!s_west_netprofit($A1683,YEAR($B$1)+1,$B$1,180)</f>
        <v>2999660350</v>
      </c>
      <c r="Y1683">
        <f>[1]!s_west_eps($A1683,YEAR($B$1)+1,$B$1,180)</f>
        <v>3.6396999359130899</v>
      </c>
      <c r="Z1683">
        <f>[1]!s_west_instnum_np($A1683,YEAR($B$1)+1,$B$1,180)</f>
        <v>21</v>
      </c>
      <c r="AA1683">
        <f>[1]!s_west_stdnetprofit($A1683,YEAR($B$1)+1,$B$1,180)</f>
        <v>269085848</v>
      </c>
      <c r="AB1683">
        <f>[1]!s_west_mediannetprofit($A1683,YEAR($B$1)+1,$B$1,180)</f>
        <v>2931638849</v>
      </c>
      <c r="AC1683">
        <f>[1]!s_west_maxnetprofit($A1683,YEAR($B$1)+1,$B$1,180)</f>
        <v>3920000000</v>
      </c>
      <c r="AD1683">
        <f>[1]!s_west_minnetprofit($A1683,YEAR($B$1)+1,$B$1,180)</f>
        <v>2709000000</v>
      </c>
      <c r="AE1683">
        <f>[1]!s_west_avgroe($A1683,YEAR($B$1),$B$1,180)</f>
        <v>10.2587995529175</v>
      </c>
      <c r="AF1683">
        <f>IFERROR([1]!s_info_indexweight($A1683,$B$1,"000016.SH"),"")</f>
        <v>0</v>
      </c>
      <c r="AG1683">
        <f>IFERROR([1]!s_info_indexweight($A1683,$B$1,"000300.SH"),"")</f>
        <v>0.21940000000000001</v>
      </c>
      <c r="AH1683">
        <f>IFERROR([1]!s_info_indexweight($A1683,$B$1,"000905.SH"),"")</f>
        <v>0</v>
      </c>
      <c r="AI1683">
        <f>IFERROR([1]!s_info_indexweight($A1683,$B$1,"000852.SH"),"")</f>
        <v>0</v>
      </c>
    </row>
    <row r="1684" spans="1:35">
      <c r="A1684" t="s">
        <v>1716</v>
      </c>
      <c r="B1684">
        <f>[1]!s_dq_close($A1684,$B$1,3)</f>
        <v>15.55</v>
      </c>
      <c r="C1684">
        <f>[1]!s_dq_volume($A1684,$B$1)</f>
        <v>1595498</v>
      </c>
      <c r="D1684">
        <f>[1]!s_dq_amount($A1684,$B$1)</f>
        <v>25124235</v>
      </c>
      <c r="E1684">
        <f>[1]!s_dq_turn($A1684,$B$1)</f>
        <v>0.38570499072520398</v>
      </c>
      <c r="F1684">
        <f>[1]!S_VAL_MV($A1684,$B$1)</f>
        <v>6432375648.8999996</v>
      </c>
      <c r="G1684">
        <f>[1]!s_val_ev($A1684,$B$1)</f>
        <v>6432375648.8999996</v>
      </c>
      <c r="H1684">
        <f>[1]!s_val_ev1($A1684,$B$1)</f>
        <v>6770830489.6899996</v>
      </c>
      <c r="I1684">
        <f>IFERROR([1]!s_mq_amount($A1684,$B$1),"")</f>
        <v>50841261</v>
      </c>
      <c r="J1684">
        <f>[1]!s_val_pe_ttm($A1684,$B$1)</f>
        <v>-24.080549240112301</v>
      </c>
      <c r="K1684">
        <f>[1]!s_val_pb_lf($A1684,$B$1)</f>
        <v>1.6727595329284699</v>
      </c>
      <c r="L1684">
        <f>[1]!s_val_dividendyield2($A1684,$B$1)</f>
        <v>1.0868167202572301</v>
      </c>
      <c r="M1684">
        <f>[1]!s_val_evtoebitda($A1684,$B$1)</f>
        <v>-36.221614621206299</v>
      </c>
      <c r="N1684">
        <f>[1]!s_risk_betar24($A1684,$B$1)</f>
        <v>1.7345999479293801</v>
      </c>
      <c r="O1684">
        <f>[1]!s_profitnotice_changeratio($A1684,$B$1)</f>
        <v>0</v>
      </c>
      <c r="P1684">
        <f>IFERROR([1]!i_pq_pctchange($A1684,TEXT(DATE(YEAR($B$1),1,1),"yyyy-mm-dd"),$B$1),"")</f>
        <v>-17.5503711558855</v>
      </c>
      <c r="Q1684">
        <f>[1]!s_west_netprofit($A1684,YEAR($B$1),$B$1,180)</f>
        <v>4000000</v>
      </c>
      <c r="R1684">
        <f>[1]!s_west_eps($A1684,YEAR($B$1),$B$1,180)</f>
        <v>9.7000002861022897E-3</v>
      </c>
      <c r="S1684">
        <f>[1]!s_west_instnum_np($A1684,YEAR($B$1),$B$1,180)</f>
        <v>1</v>
      </c>
      <c r="T1684">
        <f>[1]!s_west_stdnetprofit($A1684,YEAR($B$1),$B$1,180)</f>
        <v>0</v>
      </c>
      <c r="U1684">
        <f>[1]!s_west_mediannetprofit($A1684,YEAR($B$1),$B$1,180)</f>
        <v>4000000</v>
      </c>
      <c r="V1684">
        <f>[1]!s_west_maxnetprofit($A1684,YEAR($B$1),$B$1,180)</f>
        <v>4000000</v>
      </c>
      <c r="W1684">
        <f>[1]!s_west_minnetprofit($A1684,YEAR($B$1),$B$1,180)</f>
        <v>4000000</v>
      </c>
      <c r="X1684">
        <f>[1]!s_west_netprofit($A1684,YEAR($B$1)+1,$B$1,180)</f>
        <v>24000000</v>
      </c>
      <c r="Y1684">
        <f>[1]!s_west_eps($A1684,YEAR($B$1)+1,$B$1,180)</f>
        <v>5.7999998331069898E-2</v>
      </c>
      <c r="Z1684">
        <f>[1]!s_west_instnum_np($A1684,YEAR($B$1)+1,$B$1,180)</f>
        <v>1</v>
      </c>
      <c r="AA1684">
        <f>[1]!s_west_stdnetprofit($A1684,YEAR($B$1)+1,$B$1,180)</f>
        <v>0</v>
      </c>
      <c r="AB1684">
        <f>[1]!s_west_mediannetprofit($A1684,YEAR($B$1)+1,$B$1,180)</f>
        <v>24000000</v>
      </c>
      <c r="AC1684">
        <f>[1]!s_west_maxnetprofit($A1684,YEAR($B$1)+1,$B$1,180)</f>
        <v>24000000</v>
      </c>
      <c r="AD1684">
        <f>[1]!s_west_minnetprofit($A1684,YEAR($B$1)+1,$B$1,180)</f>
        <v>24000000</v>
      </c>
      <c r="AE1684">
        <f>[1]!s_west_avgroe($A1684,YEAR($B$1),$B$1,180)</f>
        <v>0.10000000149011599</v>
      </c>
      <c r="AF1684">
        <f>IFERROR([1]!s_info_indexweight($A1684,$B$1,"000016.SH"),"")</f>
        <v>0</v>
      </c>
      <c r="AG1684">
        <f>IFERROR([1]!s_info_indexweight($A1684,$B$1,"000300.SH"),"")</f>
        <v>0</v>
      </c>
      <c r="AH1684">
        <f>IFERROR([1]!s_info_indexweight($A1684,$B$1,"000905.SH"),"")</f>
        <v>0</v>
      </c>
      <c r="AI1684">
        <f>IFERROR([1]!s_info_indexweight($A1684,$B$1,"000852.SH"),"")</f>
        <v>2.8000000000000001E-2</v>
      </c>
    </row>
    <row r="1685" spans="1:35">
      <c r="A1685" t="s">
        <v>1717</v>
      </c>
      <c r="B1685">
        <f>[1]!s_dq_close($A1685,$B$1,3)</f>
        <v>55.15</v>
      </c>
      <c r="C1685">
        <f>[1]!s_dq_volume($A1685,$B$1)</f>
        <v>2498834</v>
      </c>
      <c r="D1685">
        <f>[1]!s_dq_amount($A1685,$B$1)</f>
        <v>137969176</v>
      </c>
      <c r="E1685">
        <f>[1]!s_dq_turn($A1685,$B$1)</f>
        <v>0.61217501244765105</v>
      </c>
      <c r="F1685">
        <f>[1]!S_VAL_MV($A1685,$B$1)</f>
        <v>22511649822</v>
      </c>
      <c r="G1685">
        <f>[1]!s_val_ev($A1685,$B$1)</f>
        <v>22511649822</v>
      </c>
      <c r="H1685">
        <f>[1]!s_val_ev1($A1685,$B$1)</f>
        <v>22730021696.900002</v>
      </c>
      <c r="I1685">
        <f>IFERROR([1]!s_mq_amount($A1685,$B$1),"")</f>
        <v>317621233</v>
      </c>
      <c r="J1685">
        <f>[1]!s_val_pe_ttm($A1685,$B$1)</f>
        <v>22.209560394287099</v>
      </c>
      <c r="K1685">
        <f>[1]!s_val_pb_lf($A1685,$B$1)</f>
        <v>6.6613531112670898</v>
      </c>
      <c r="L1685">
        <f>[1]!s_val_dividendyield2($A1685,$B$1)</f>
        <v>1.1147335361211901</v>
      </c>
      <c r="M1685">
        <f>[1]!s_val_evtoebitda($A1685,$B$1)</f>
        <v>16.523989074017699</v>
      </c>
      <c r="N1685">
        <f>[1]!s_risk_betar24($A1685,$B$1)</f>
        <v>0.79699999094009399</v>
      </c>
      <c r="O1685">
        <f>[1]!s_profitnotice_changeratio($A1685,$B$1)</f>
        <v>0</v>
      </c>
      <c r="P1685">
        <f>IFERROR([1]!i_pq_pctchange($A1685,TEXT(DATE(YEAR($B$1),1,1),"yyyy-mm-dd"),$B$1),"")</f>
        <v>-33.364244298759502</v>
      </c>
      <c r="Q1685">
        <f>[1]!s_west_netprofit($A1685,YEAR($B$1),$B$1,180)</f>
        <v>1315661818</v>
      </c>
      <c r="R1685">
        <f>[1]!s_west_eps($A1685,YEAR($B$1),$B$1,180)</f>
        <v>3.2232000827789302</v>
      </c>
      <c r="S1685">
        <f>[1]!s_west_instnum_np($A1685,YEAR($B$1),$B$1,180)</f>
        <v>11</v>
      </c>
      <c r="T1685">
        <f>[1]!s_west_stdnetprofit($A1685,YEAR($B$1),$B$1,180)</f>
        <v>61856302</v>
      </c>
      <c r="U1685">
        <f>[1]!s_west_mediannetprofit($A1685,YEAR($B$1),$B$1,180)</f>
        <v>1314000000</v>
      </c>
      <c r="V1685">
        <f>[1]!s_west_maxnetprofit($A1685,YEAR($B$1),$B$1,180)</f>
        <v>1465000000</v>
      </c>
      <c r="W1685">
        <f>[1]!s_west_minnetprofit($A1685,YEAR($B$1),$B$1,180)</f>
        <v>1239000000</v>
      </c>
      <c r="X1685">
        <f>[1]!s_west_netprofit($A1685,YEAR($B$1)+1,$B$1,180)</f>
        <v>1682927273</v>
      </c>
      <c r="Y1685">
        <f>[1]!s_west_eps($A1685,YEAR($B$1)+1,$B$1,180)</f>
        <v>4.1229000091552699</v>
      </c>
      <c r="Z1685">
        <f>[1]!s_west_instnum_np($A1685,YEAR($B$1)+1,$B$1,180)</f>
        <v>11</v>
      </c>
      <c r="AA1685">
        <f>[1]!s_west_stdnetprofit($A1685,YEAR($B$1)+1,$B$1,180)</f>
        <v>119450149</v>
      </c>
      <c r="AB1685">
        <f>[1]!s_west_mediannetprofit($A1685,YEAR($B$1)+1,$B$1,180)</f>
        <v>1721000000</v>
      </c>
      <c r="AC1685">
        <f>[1]!s_west_maxnetprofit($A1685,YEAR($B$1)+1,$B$1,180)</f>
        <v>1922000000</v>
      </c>
      <c r="AD1685">
        <f>[1]!s_west_minnetprofit($A1685,YEAR($B$1)+1,$B$1,180)</f>
        <v>1490000000</v>
      </c>
      <c r="AE1685">
        <f>[1]!s_west_avgroe($A1685,YEAR($B$1),$B$1,180)</f>
        <v>29.341999053955099</v>
      </c>
      <c r="AF1685">
        <f>IFERROR([1]!s_info_indexweight($A1685,$B$1,"000016.SH"),"")</f>
        <v>0</v>
      </c>
      <c r="AG1685">
        <f>IFERROR([1]!s_info_indexweight($A1685,$B$1,"000300.SH"),"")</f>
        <v>0</v>
      </c>
      <c r="AH1685">
        <f>IFERROR([1]!s_info_indexweight($A1685,$B$1,"000905.SH"),"")</f>
        <v>8.7999999999999995E-2</v>
      </c>
      <c r="AI1685">
        <f>IFERROR([1]!s_info_indexweight($A1685,$B$1,"000852.SH"),"")</f>
        <v>0</v>
      </c>
    </row>
    <row r="1686" spans="1:35">
      <c r="A1686" t="s">
        <v>1718</v>
      </c>
      <c r="B1686">
        <f>[1]!s_dq_close($A1686,$B$1,3)</f>
        <v>211.54</v>
      </c>
      <c r="C1686">
        <f>[1]!s_dq_volume($A1686,$B$1)</f>
        <v>1985935</v>
      </c>
      <c r="D1686">
        <f>[1]!s_dq_amount($A1686,$B$1)</f>
        <v>418183683</v>
      </c>
      <c r="E1686">
        <f>[1]!s_dq_turn($A1686,$B$1)</f>
        <v>2.1226760959609301</v>
      </c>
      <c r="F1686">
        <f>[1]!S_VAL_MV($A1686,$B$1)</f>
        <v>24351232483.200001</v>
      </c>
      <c r="G1686">
        <f>[1]!s_val_ev($A1686,$B$1)</f>
        <v>22510503130.799999</v>
      </c>
      <c r="H1686">
        <f>[1]!s_val_ev1($A1686,$B$1)</f>
        <v>22522701162.98</v>
      </c>
      <c r="I1686">
        <f>IFERROR([1]!s_mq_amount($A1686,$B$1),"")</f>
        <v>972302604</v>
      </c>
      <c r="J1686">
        <f>[1]!s_val_pe_ttm($A1686,$B$1)</f>
        <v>94.829322814941406</v>
      </c>
      <c r="K1686">
        <f>[1]!s_val_pb_lf($A1686,$B$1)</f>
        <v>4.6818795204162598</v>
      </c>
      <c r="L1686">
        <f>[1]!s_val_dividendyield2($A1686,$B$1)</f>
        <v>0</v>
      </c>
      <c r="M1686">
        <f>[1]!s_val_evtoebitda($A1686,$B$1)</f>
        <v>90.930624435770497</v>
      </c>
      <c r="N1686">
        <f>[1]!s_risk_betar24($A1686,$B$1)</f>
        <v>1.37580001354218</v>
      </c>
      <c r="O1686">
        <f>[1]!s_profitnotice_changeratio($A1686,$B$1)</f>
        <v>0</v>
      </c>
      <c r="P1686">
        <f>IFERROR([1]!i_pq_pctchange($A1686,TEXT(DATE(YEAR($B$1),1,1),"yyyy-mm-dd"),$B$1),"")</f>
        <v>3.9559683522531799</v>
      </c>
      <c r="Q1686">
        <f>[1]!s_west_netprofit($A1686,YEAR($B$1),$B$1,180)</f>
        <v>366914000</v>
      </c>
      <c r="R1686">
        <f>[1]!s_west_eps($A1686,YEAR($B$1),$B$1,180)</f>
        <v>3.18740010261536</v>
      </c>
      <c r="S1686">
        <f>[1]!s_west_instnum_np($A1686,YEAR($B$1),$B$1,180)</f>
        <v>5</v>
      </c>
      <c r="T1686">
        <f>[1]!s_west_stdnetprofit($A1686,YEAR($B$1),$B$1,180)</f>
        <v>19658636</v>
      </c>
      <c r="U1686">
        <f>[1]!s_west_mediannetprofit($A1686,YEAR($B$1),$B$1,180)</f>
        <v>371570000</v>
      </c>
      <c r="V1686">
        <f>[1]!s_west_maxnetprofit($A1686,YEAR($B$1),$B$1,180)</f>
        <v>384000000</v>
      </c>
      <c r="W1686">
        <f>[1]!s_west_minnetprofit($A1686,YEAR($B$1),$B$1,180)</f>
        <v>333000000</v>
      </c>
      <c r="X1686">
        <f>[1]!s_west_netprofit($A1686,YEAR($B$1)+1,$B$1,180)</f>
        <v>537962000</v>
      </c>
      <c r="Y1686">
        <f>[1]!s_west_eps($A1686,YEAR($B$1)+1,$B$1,180)</f>
        <v>4.67329978942871</v>
      </c>
      <c r="Z1686">
        <f>[1]!s_west_instnum_np($A1686,YEAR($B$1)+1,$B$1,180)</f>
        <v>5</v>
      </c>
      <c r="AA1686">
        <f>[1]!s_west_stdnetprofit($A1686,YEAR($B$1)+1,$B$1,180)</f>
        <v>51334854</v>
      </c>
      <c r="AB1686">
        <f>[1]!s_west_mediannetprofit($A1686,YEAR($B$1)+1,$B$1,180)</f>
        <v>529810000</v>
      </c>
      <c r="AC1686">
        <f>[1]!s_west_maxnetprofit($A1686,YEAR($B$1)+1,$B$1,180)</f>
        <v>610000000</v>
      </c>
      <c r="AD1686">
        <f>[1]!s_west_minnetprofit($A1686,YEAR($B$1)+1,$B$1,180)</f>
        <v>478000000</v>
      </c>
      <c r="AE1686">
        <f>[1]!s_west_avgroe($A1686,YEAR($B$1),$B$1,180)</f>
        <v>6.96799993515015</v>
      </c>
      <c r="AF1686">
        <f>IFERROR([1]!s_info_indexweight($A1686,$B$1,"000016.SH"),"")</f>
        <v>0</v>
      </c>
      <c r="AG1686">
        <f>IFERROR([1]!s_info_indexweight($A1686,$B$1,"000300.SH"),"")</f>
        <v>0</v>
      </c>
      <c r="AH1686">
        <f>IFERROR([1]!s_info_indexweight($A1686,$B$1,"000905.SH"),"")</f>
        <v>0</v>
      </c>
      <c r="AI1686">
        <f>IFERROR([1]!s_info_indexweight($A1686,$B$1,"000852.SH"),"")</f>
        <v>0.109</v>
      </c>
    </row>
    <row r="1687" spans="1:35">
      <c r="A1687" t="s">
        <v>1719</v>
      </c>
      <c r="B1687">
        <f>[1]!s_dq_close($A1687,$B$1,3)</f>
        <v>53.2</v>
      </c>
      <c r="C1687">
        <f>[1]!s_dq_volume($A1687,$B$1)</f>
        <v>2728080</v>
      </c>
      <c r="D1687">
        <f>[1]!s_dq_amount($A1687,$B$1)</f>
        <v>145678949</v>
      </c>
      <c r="E1687">
        <f>[1]!s_dq_turn($A1687,$B$1)</f>
        <v>0.71490763686466696</v>
      </c>
      <c r="F1687">
        <f>[1]!S_VAL_MV($A1687,$B$1)</f>
        <v>20301063874</v>
      </c>
      <c r="G1687">
        <f>[1]!s_val_ev($A1687,$B$1)</f>
        <v>20301063874</v>
      </c>
      <c r="H1687">
        <f>[1]!s_val_ev1($A1687,$B$1)</f>
        <v>21369744436.490002</v>
      </c>
      <c r="I1687">
        <f>IFERROR([1]!s_mq_amount($A1687,$B$1),"")</f>
        <v>366288318</v>
      </c>
      <c r="J1687">
        <f>[1]!s_val_pe_ttm($A1687,$B$1)</f>
        <v>62.728206634521499</v>
      </c>
      <c r="K1687">
        <f>[1]!s_val_pb_lf($A1687,$B$1)</f>
        <v>4.2867727279663104</v>
      </c>
      <c r="L1687">
        <f>[1]!s_val_dividendyield2($A1687,$B$1)</f>
        <v>0.46992481203007502</v>
      </c>
      <c r="M1687">
        <f>[1]!s_val_evtoebitda($A1687,$B$1)</f>
        <v>49.392000078375403</v>
      </c>
      <c r="N1687">
        <f>[1]!s_risk_betar24($A1687,$B$1)</f>
        <v>1.7440999746322601</v>
      </c>
      <c r="O1687">
        <f>[1]!s_profitnotice_changeratio($A1687,$B$1)</f>
        <v>0</v>
      </c>
      <c r="P1687">
        <f>IFERROR([1]!i_pq_pctchange($A1687,TEXT(DATE(YEAR($B$1),1,1),"yyyy-mm-dd"),$B$1),"")</f>
        <v>1.1957413547718301</v>
      </c>
      <c r="Q1687">
        <f>[1]!s_west_netprofit($A1687,YEAR($B$1),$B$1,180)</f>
        <v>531099091</v>
      </c>
      <c r="R1687">
        <f>[1]!s_west_eps($A1687,YEAR($B$1),$B$1,180)</f>
        <v>1.3918000459671001</v>
      </c>
      <c r="S1687">
        <f>[1]!s_west_instnum_np($A1687,YEAR($B$1),$B$1,180)</f>
        <v>11</v>
      </c>
      <c r="T1687">
        <f>[1]!s_west_stdnetprofit($A1687,YEAR($B$1),$B$1,180)</f>
        <v>54120662</v>
      </c>
      <c r="U1687">
        <f>[1]!s_west_mediannetprofit($A1687,YEAR($B$1),$B$1,180)</f>
        <v>538000000</v>
      </c>
      <c r="V1687">
        <f>[1]!s_west_maxnetprofit($A1687,YEAR($B$1),$B$1,180)</f>
        <v>601000000</v>
      </c>
      <c r="W1687">
        <f>[1]!s_west_minnetprofit($A1687,YEAR($B$1),$B$1,180)</f>
        <v>463000000</v>
      </c>
      <c r="X1687">
        <f>[1]!s_west_netprofit($A1687,YEAR($B$1)+1,$B$1,180)</f>
        <v>685904545</v>
      </c>
      <c r="Y1687">
        <f>[1]!s_west_eps($A1687,YEAR($B$1)+1,$B$1,180)</f>
        <v>1.7973999977111801</v>
      </c>
      <c r="Z1687">
        <f>[1]!s_west_instnum_np($A1687,YEAR($B$1)+1,$B$1,180)</f>
        <v>11</v>
      </c>
      <c r="AA1687">
        <f>[1]!s_west_stdnetprofit($A1687,YEAR($B$1)+1,$B$1,180)</f>
        <v>75143864</v>
      </c>
      <c r="AB1687">
        <f>[1]!s_west_mediannetprofit($A1687,YEAR($B$1)+1,$B$1,180)</f>
        <v>678000000</v>
      </c>
      <c r="AC1687">
        <f>[1]!s_west_maxnetprofit($A1687,YEAR($B$1)+1,$B$1,180)</f>
        <v>803000000</v>
      </c>
      <c r="AD1687">
        <f>[1]!s_west_minnetprofit($A1687,YEAR($B$1)+1,$B$1,180)</f>
        <v>554950000</v>
      </c>
      <c r="AE1687">
        <f>[1]!s_west_avgroe($A1687,YEAR($B$1),$B$1,180)</f>
        <v>10.198200225830099</v>
      </c>
      <c r="AF1687">
        <f>IFERROR([1]!s_info_indexweight($A1687,$B$1,"000016.SH"),"")</f>
        <v>0</v>
      </c>
      <c r="AG1687">
        <f>IFERROR([1]!s_info_indexweight($A1687,$B$1,"000300.SH"),"")</f>
        <v>0</v>
      </c>
      <c r="AH1687">
        <f>IFERROR([1]!s_info_indexweight($A1687,$B$1,"000905.SH"),"")</f>
        <v>9.8000000000000004E-2</v>
      </c>
      <c r="AI1687">
        <f>IFERROR([1]!s_info_indexweight($A1687,$B$1,"000852.SH"),"")</f>
        <v>0</v>
      </c>
    </row>
    <row r="1688" spans="1:35">
      <c r="A1688" t="s">
        <v>1720</v>
      </c>
      <c r="B1688">
        <f>[1]!s_dq_close($A1688,$B$1,3)</f>
        <v>16.22</v>
      </c>
      <c r="C1688">
        <f>[1]!s_dq_volume($A1688,$B$1)</f>
        <v>3419468</v>
      </c>
      <c r="D1688">
        <f>[1]!s_dq_amount($A1688,$B$1)</f>
        <v>56225350</v>
      </c>
      <c r="E1688">
        <f>[1]!s_dq_turn($A1688,$B$1)</f>
        <v>0.59018619035755504</v>
      </c>
      <c r="F1688">
        <f>[1]!S_VAL_MV($A1688,$B$1)</f>
        <v>9397673457.3199997</v>
      </c>
      <c r="G1688">
        <f>[1]!s_val_ev($A1688,$B$1)</f>
        <v>9397673457.3199997</v>
      </c>
      <c r="H1688">
        <f>[1]!s_val_ev1($A1688,$B$1)</f>
        <v>10970872416.32</v>
      </c>
      <c r="I1688">
        <f>IFERROR([1]!s_mq_amount($A1688,$B$1),"")</f>
        <v>109826889</v>
      </c>
      <c r="J1688">
        <f>[1]!s_val_pe_ttm($A1688,$B$1)</f>
        <v>59.880199432372997</v>
      </c>
      <c r="K1688">
        <f>[1]!s_val_pb_lf($A1688,$B$1)</f>
        <v>1.3117928504943801</v>
      </c>
      <c r="L1688">
        <f>[1]!s_val_dividendyield2($A1688,$B$1)</f>
        <v>3.2809600406453101</v>
      </c>
      <c r="M1688">
        <f>[1]!s_val_evtoebitda($A1688,$B$1)</f>
        <v>21.018234625817499</v>
      </c>
      <c r="N1688">
        <f>[1]!s_risk_betar24($A1688,$B$1)</f>
        <v>0.95569998025894198</v>
      </c>
      <c r="O1688">
        <f>[1]!s_profitnotice_changeratio($A1688,$B$1)</f>
        <v>0</v>
      </c>
      <c r="P1688">
        <f>IFERROR([1]!i_pq_pctchange($A1688,TEXT(DATE(YEAR($B$1),1,1),"yyyy-mm-dd"),$B$1),"")</f>
        <v>-14.225277630883101</v>
      </c>
      <c r="Q1688">
        <f>[1]!s_west_netprofit($A1688,YEAR($B$1),$B$1,180)</f>
        <v>258495000</v>
      </c>
      <c r="R1688">
        <f>[1]!s_west_eps($A1688,YEAR($B$1),$B$1,180)</f>
        <v>0.44620001316070601</v>
      </c>
      <c r="S1688">
        <f>[1]!s_west_instnum_np($A1688,YEAR($B$1),$B$1,180)</f>
        <v>8</v>
      </c>
      <c r="T1688">
        <f>[1]!s_west_stdnetprofit($A1688,YEAR($B$1),$B$1,180)</f>
        <v>20338193</v>
      </c>
      <c r="U1688">
        <f>[1]!s_west_mediannetprofit($A1688,YEAR($B$1),$B$1,180)</f>
        <v>264345000</v>
      </c>
      <c r="V1688">
        <f>[1]!s_west_maxnetprofit($A1688,YEAR($B$1),$B$1,180)</f>
        <v>282000000</v>
      </c>
      <c r="W1688">
        <f>[1]!s_west_minnetprofit($A1688,YEAR($B$1),$B$1,180)</f>
        <v>230070000</v>
      </c>
      <c r="X1688">
        <f>[1]!s_west_netprofit($A1688,YEAR($B$1)+1,$B$1,180)</f>
        <v>311851250</v>
      </c>
      <c r="Y1688">
        <f>[1]!s_west_eps($A1688,YEAR($B$1)+1,$B$1,180)</f>
        <v>0.53820002079009999</v>
      </c>
      <c r="Z1688">
        <f>[1]!s_west_instnum_np($A1688,YEAR($B$1)+1,$B$1,180)</f>
        <v>8</v>
      </c>
      <c r="AA1688">
        <f>[1]!s_west_stdnetprofit($A1688,YEAR($B$1)+1,$B$1,180)</f>
        <v>32000833</v>
      </c>
      <c r="AB1688">
        <f>[1]!s_west_mediannetprofit($A1688,YEAR($B$1)+1,$B$1,180)</f>
        <v>316170000</v>
      </c>
      <c r="AC1688">
        <f>[1]!s_west_maxnetprofit($A1688,YEAR($B$1)+1,$B$1,180)</f>
        <v>347000000</v>
      </c>
      <c r="AD1688">
        <f>[1]!s_west_minnetprofit($A1688,YEAR($B$1)+1,$B$1,180)</f>
        <v>257040000</v>
      </c>
      <c r="AE1688">
        <f>[1]!s_west_avgroe($A1688,YEAR($B$1),$B$1,180)</f>
        <v>3.5599999427795401</v>
      </c>
      <c r="AF1688">
        <f>IFERROR([1]!s_info_indexweight($A1688,$B$1,"000016.SH"),"")</f>
        <v>0</v>
      </c>
      <c r="AG1688">
        <f>IFERROR([1]!s_info_indexweight($A1688,$B$1,"000300.SH"),"")</f>
        <v>0</v>
      </c>
      <c r="AH1688">
        <f>IFERROR([1]!s_info_indexweight($A1688,$B$1,"000905.SH"),"")</f>
        <v>0</v>
      </c>
      <c r="AI1688">
        <f>IFERROR([1]!s_info_indexweight($A1688,$B$1,"000852.SH"),"")</f>
        <v>6.0999999999999999E-2</v>
      </c>
    </row>
    <row r="1689" spans="1:35">
      <c r="A1689" t="s">
        <v>1721</v>
      </c>
      <c r="B1689">
        <f>[1]!s_dq_close($A1689,$B$1,3)</f>
        <v>47.2</v>
      </c>
      <c r="C1689">
        <f>[1]!s_dq_volume($A1689,$B$1)</f>
        <v>7658610</v>
      </c>
      <c r="D1689">
        <f>[1]!s_dq_amount($A1689,$B$1)</f>
        <v>359570136</v>
      </c>
      <c r="E1689">
        <f>[1]!s_dq_turn($A1689,$B$1)</f>
        <v>0.85095666666666703</v>
      </c>
      <c r="F1689">
        <f>[1]!S_VAL_MV($A1689,$B$1)</f>
        <v>42480000000</v>
      </c>
      <c r="G1689">
        <f>[1]!s_val_ev($A1689,$B$1)</f>
        <v>42480000000</v>
      </c>
      <c r="H1689">
        <f>[1]!s_val_ev1($A1689,$B$1)</f>
        <v>45911215914.940002</v>
      </c>
      <c r="I1689">
        <f>IFERROR([1]!s_mq_amount($A1689,$B$1),"")</f>
        <v>726853844</v>
      </c>
      <c r="J1689">
        <f>[1]!s_val_pe_ttm($A1689,$B$1)</f>
        <v>247.167068481445</v>
      </c>
      <c r="K1689">
        <f>[1]!s_val_pb_lf($A1689,$B$1)</f>
        <v>8.9950151443481392</v>
      </c>
      <c r="L1689">
        <f>[1]!s_val_dividendyield2($A1689,$B$1)</f>
        <v>6.9915254237288102E-2</v>
      </c>
      <c r="M1689">
        <f>[1]!s_val_evtoebitda($A1689,$B$1)</f>
        <v>101.032785238549</v>
      </c>
      <c r="N1689">
        <f>[1]!s_risk_betar24($A1689,$B$1)</f>
        <v>0.732200026512146</v>
      </c>
      <c r="O1689">
        <f>[1]!s_profitnotice_changeratio($A1689,$B$1)</f>
        <v>0</v>
      </c>
      <c r="P1689">
        <f>IFERROR([1]!i_pq_pctchange($A1689,TEXT(DATE(YEAR($B$1),1,1),"yyyy-mm-dd"),$B$1),"")</f>
        <v>43.939589761735199</v>
      </c>
      <c r="Q1689">
        <f>[1]!s_west_netprofit($A1689,YEAR($B$1),$B$1,180)</f>
        <v>226781250</v>
      </c>
      <c r="R1689">
        <f>[1]!s_west_eps($A1689,YEAR($B$1),$B$1,180)</f>
        <v>0.25200000405311601</v>
      </c>
      <c r="S1689">
        <f>[1]!s_west_instnum_np($A1689,YEAR($B$1),$B$1,180)</f>
        <v>8</v>
      </c>
      <c r="T1689">
        <f>[1]!s_west_stdnetprofit($A1689,YEAR($B$1),$B$1,180)</f>
        <v>32505340</v>
      </c>
      <c r="U1689">
        <f>[1]!s_west_mediannetprofit($A1689,YEAR($B$1),$B$1,180)</f>
        <v>228500000</v>
      </c>
      <c r="V1689">
        <f>[1]!s_west_maxnetprofit($A1689,YEAR($B$1),$B$1,180)</f>
        <v>295000000</v>
      </c>
      <c r="W1689">
        <f>[1]!s_west_minnetprofit($A1689,YEAR($B$1),$B$1,180)</f>
        <v>192000000</v>
      </c>
      <c r="X1689">
        <f>[1]!s_west_netprofit($A1689,YEAR($B$1)+1,$B$1,180)</f>
        <v>366166250</v>
      </c>
      <c r="Y1689">
        <f>[1]!s_west_eps($A1689,YEAR($B$1)+1,$B$1,180)</f>
        <v>0.40689998865127602</v>
      </c>
      <c r="Z1689">
        <f>[1]!s_west_instnum_np($A1689,YEAR($B$1)+1,$B$1,180)</f>
        <v>8</v>
      </c>
      <c r="AA1689">
        <f>[1]!s_west_stdnetprofit($A1689,YEAR($B$1)+1,$B$1,180)</f>
        <v>36922598</v>
      </c>
      <c r="AB1689">
        <f>[1]!s_west_mediannetprofit($A1689,YEAR($B$1)+1,$B$1,180)</f>
        <v>359665000</v>
      </c>
      <c r="AC1689">
        <f>[1]!s_west_maxnetprofit($A1689,YEAR($B$1)+1,$B$1,180)</f>
        <v>411000000</v>
      </c>
      <c r="AD1689">
        <f>[1]!s_west_minnetprofit($A1689,YEAR($B$1)+1,$B$1,180)</f>
        <v>295000000</v>
      </c>
      <c r="AE1689">
        <f>[1]!s_west_avgroe($A1689,YEAR($B$1),$B$1,180)</f>
        <v>4.6900000572204599</v>
      </c>
      <c r="AF1689">
        <f>IFERROR([1]!s_info_indexweight($A1689,$B$1,"000016.SH"),"")</f>
        <v>0</v>
      </c>
      <c r="AG1689">
        <f>IFERROR([1]!s_info_indexweight($A1689,$B$1,"000300.SH"),"")</f>
        <v>0</v>
      </c>
      <c r="AH1689">
        <f>IFERROR([1]!s_info_indexweight($A1689,$B$1,"000905.SH"),"")</f>
        <v>8.2000000000000003E-2</v>
      </c>
      <c r="AI1689">
        <f>IFERROR([1]!s_info_indexweight($A1689,$B$1,"000852.SH"),"")</f>
        <v>0</v>
      </c>
    </row>
    <row r="1690" spans="1:35">
      <c r="A1690" t="s">
        <v>1722</v>
      </c>
      <c r="B1690">
        <f>[1]!s_dq_close($A1690,$B$1,3)</f>
        <v>45.82</v>
      </c>
      <c r="C1690">
        <f>[1]!s_dq_volume($A1690,$B$1)</f>
        <v>9941325</v>
      </c>
      <c r="D1690">
        <f>[1]!s_dq_amount($A1690,$B$1)</f>
        <v>447732161</v>
      </c>
      <c r="E1690">
        <f>[1]!s_dq_turn($A1690,$B$1)</f>
        <v>1.47278888888889</v>
      </c>
      <c r="F1690">
        <f>[1]!S_VAL_MV($A1690,$B$1)</f>
        <v>30928500000</v>
      </c>
      <c r="G1690">
        <f>[1]!s_val_ev($A1690,$B$1)</f>
        <v>30928500000</v>
      </c>
      <c r="H1690">
        <f>[1]!s_val_ev1($A1690,$B$1)</f>
        <v>31075469235.689999</v>
      </c>
      <c r="I1690">
        <f>IFERROR([1]!s_mq_amount($A1690,$B$1),"")</f>
        <v>847942566</v>
      </c>
      <c r="J1690">
        <f>[1]!s_val_pe_ttm($A1690,$B$1)</f>
        <v>349.10287475585898</v>
      </c>
      <c r="K1690">
        <f>[1]!s_val_pb_lf($A1690,$B$1)</f>
        <v>5.53318166732788</v>
      </c>
      <c r="L1690">
        <f>[1]!s_val_dividendyield2($A1690,$B$1)</f>
        <v>0.435140630809771</v>
      </c>
      <c r="M1690">
        <f>[1]!s_val_evtoebitda($A1690,$B$1)</f>
        <v>210.90760923860799</v>
      </c>
      <c r="N1690">
        <f>[1]!s_risk_betar24($A1690,$B$1)</f>
        <v>0.90149998664856001</v>
      </c>
      <c r="O1690">
        <f>[1]!s_profitnotice_changeratio($A1690,$B$1)</f>
        <v>0</v>
      </c>
      <c r="P1690">
        <f>IFERROR([1]!i_pq_pctchange($A1690,TEXT(DATE(YEAR($B$1),1,1),"yyyy-mm-dd"),$B$1),"")</f>
        <v>-4.1570381017508797</v>
      </c>
      <c r="Q1690">
        <f>[1]!s_west_netprofit($A1690,YEAR($B$1),$B$1,180)</f>
        <v>191400000</v>
      </c>
      <c r="R1690">
        <f>[1]!s_west_eps($A1690,YEAR($B$1),$B$1,180)</f>
        <v>0.28360000252723699</v>
      </c>
      <c r="S1690">
        <f>[1]!s_west_instnum_np($A1690,YEAR($B$1),$B$1,180)</f>
        <v>5</v>
      </c>
      <c r="T1690">
        <f>[1]!s_west_stdnetprofit($A1690,YEAR($B$1),$B$1,180)</f>
        <v>114574430</v>
      </c>
      <c r="U1690">
        <f>[1]!s_west_mediannetprofit($A1690,YEAR($B$1),$B$1,180)</f>
        <v>139000000</v>
      </c>
      <c r="V1690">
        <f>[1]!s_west_maxnetprofit($A1690,YEAR($B$1),$B$1,180)</f>
        <v>384000000</v>
      </c>
      <c r="W1690">
        <f>[1]!s_west_minnetprofit($A1690,YEAR($B$1),$B$1,180)</f>
        <v>93000000</v>
      </c>
      <c r="X1690">
        <f>[1]!s_west_netprofit($A1690,YEAR($B$1)+1,$B$1,180)</f>
        <v>258000000</v>
      </c>
      <c r="Y1690">
        <f>[1]!s_west_eps($A1690,YEAR($B$1)+1,$B$1,180)</f>
        <v>0.38220000267028797</v>
      </c>
      <c r="Z1690">
        <f>[1]!s_west_instnum_np($A1690,YEAR($B$1)+1,$B$1,180)</f>
        <v>5</v>
      </c>
      <c r="AA1690">
        <f>[1]!s_west_stdnetprofit($A1690,YEAR($B$1)+1,$B$1,180)</f>
        <v>117942783</v>
      </c>
      <c r="AB1690">
        <f>[1]!s_west_mediannetprofit($A1690,YEAR($B$1)+1,$B$1,180)</f>
        <v>203000000</v>
      </c>
      <c r="AC1690">
        <f>[1]!s_west_maxnetprofit($A1690,YEAR($B$1)+1,$B$1,180)</f>
        <v>442000000</v>
      </c>
      <c r="AD1690">
        <f>[1]!s_west_minnetprofit($A1690,YEAR($B$1)+1,$B$1,180)</f>
        <v>141000000</v>
      </c>
      <c r="AE1690">
        <f>[1]!s_west_avgroe($A1690,YEAR($B$1),$B$1,180)</f>
        <v>2.9667000770568799</v>
      </c>
      <c r="AF1690">
        <f>IFERROR([1]!s_info_indexweight($A1690,$B$1,"000016.SH"),"")</f>
        <v>0</v>
      </c>
      <c r="AG1690">
        <f>IFERROR([1]!s_info_indexweight($A1690,$B$1,"000300.SH"),"")</f>
        <v>0</v>
      </c>
      <c r="AH1690">
        <f>IFERROR([1]!s_info_indexweight($A1690,$B$1,"000905.SH"),"")</f>
        <v>0.114</v>
      </c>
      <c r="AI1690">
        <f>IFERROR([1]!s_info_indexweight($A1690,$B$1,"000852.SH"),"")</f>
        <v>0</v>
      </c>
    </row>
    <row r="1691" spans="1:35">
      <c r="A1691" t="s">
        <v>1723</v>
      </c>
      <c r="B1691">
        <f>[1]!s_dq_close($A1691,$B$1,3)</f>
        <v>183.52</v>
      </c>
      <c r="C1691">
        <f>[1]!s_dq_volume($A1691,$B$1)</f>
        <v>11296715</v>
      </c>
      <c r="D1691">
        <f>[1]!s_dq_amount($A1691,$B$1)</f>
        <v>2076105999</v>
      </c>
      <c r="E1691">
        <f>[1]!s_dq_turn($A1691,$B$1)</f>
        <v>4.6783256282095396</v>
      </c>
      <c r="F1691">
        <f>[1]!S_VAL_MV($A1691,$B$1)</f>
        <v>44314425748.800003</v>
      </c>
      <c r="G1691">
        <f>[1]!s_val_ev($A1691,$B$1)</f>
        <v>44314425748.800003</v>
      </c>
      <c r="H1691">
        <f>[1]!s_val_ev1($A1691,$B$1)</f>
        <v>45011399127.220001</v>
      </c>
      <c r="I1691">
        <f>IFERROR([1]!s_mq_amount($A1691,$B$1),"")</f>
        <v>5193038594</v>
      </c>
      <c r="J1691">
        <f>[1]!s_val_pe_ttm($A1691,$B$1)</f>
        <v>147.10498046875</v>
      </c>
      <c r="K1691">
        <f>[1]!s_val_pb_lf($A1691,$B$1)</f>
        <v>24.9406032562256</v>
      </c>
      <c r="L1691">
        <f>[1]!s_val_dividendyield2($A1691,$B$1)</f>
        <v>0</v>
      </c>
      <c r="M1691">
        <f>[1]!s_val_evtoebitda($A1691,$B$1)</f>
        <v>113.44626182016199</v>
      </c>
      <c r="N1691">
        <f>[1]!s_risk_betar24($A1691,$B$1)</f>
        <v>0.245000004768372</v>
      </c>
      <c r="O1691">
        <f>[1]!s_profitnotice_changeratio($A1691,$B$1)</f>
        <v>0</v>
      </c>
      <c r="P1691">
        <f>IFERROR([1]!i_pq_pctchange($A1691,TEXT(DATE(YEAR($B$1),1,1),"yyyy-mm-dd"),$B$1),"")</f>
        <v>195.57094540183601</v>
      </c>
      <c r="Q1691">
        <f>[1]!s_west_netprofit($A1691,YEAR($B$1),$B$1,180)</f>
        <v>390724286</v>
      </c>
      <c r="R1691">
        <f>[1]!s_west_eps($A1691,YEAR($B$1),$B$1,180)</f>
        <v>1.6181000471115099</v>
      </c>
      <c r="S1691">
        <f>[1]!s_west_instnum_np($A1691,YEAR($B$1),$B$1,180)</f>
        <v>7</v>
      </c>
      <c r="T1691">
        <f>[1]!s_west_stdnetprofit($A1691,YEAR($B$1),$B$1,180)</f>
        <v>23785124</v>
      </c>
      <c r="U1691">
        <f>[1]!s_west_mediannetprofit($A1691,YEAR($B$1),$B$1,180)</f>
        <v>390000000</v>
      </c>
      <c r="V1691">
        <f>[1]!s_west_maxnetprofit($A1691,YEAR($B$1),$B$1,180)</f>
        <v>439000000</v>
      </c>
      <c r="W1691">
        <f>[1]!s_west_minnetprofit($A1691,YEAR($B$1),$B$1,180)</f>
        <v>368000000</v>
      </c>
      <c r="X1691">
        <f>[1]!s_west_netprofit($A1691,YEAR($B$1)+1,$B$1,180)</f>
        <v>502670000</v>
      </c>
      <c r="Y1691">
        <f>[1]!s_west_eps($A1691,YEAR($B$1)+1,$B$1,180)</f>
        <v>2.0817000865936302</v>
      </c>
      <c r="Z1691">
        <f>[1]!s_west_instnum_np($A1691,YEAR($B$1)+1,$B$1,180)</f>
        <v>7</v>
      </c>
      <c r="AA1691">
        <f>[1]!s_west_stdnetprofit($A1691,YEAR($B$1)+1,$B$1,180)</f>
        <v>50321821</v>
      </c>
      <c r="AB1691">
        <f>[1]!s_west_mediannetprofit($A1691,YEAR($B$1)+1,$B$1,180)</f>
        <v>490000000</v>
      </c>
      <c r="AC1691">
        <f>[1]!s_west_maxnetprofit($A1691,YEAR($B$1)+1,$B$1,180)</f>
        <v>602000000</v>
      </c>
      <c r="AD1691">
        <f>[1]!s_west_minnetprofit($A1691,YEAR($B$1)+1,$B$1,180)</f>
        <v>453690000</v>
      </c>
      <c r="AE1691">
        <f>[1]!s_west_avgroe($A1691,YEAR($B$1),$B$1,180)</f>
        <v>20.100000381469702</v>
      </c>
      <c r="AF1691">
        <f>IFERROR([1]!s_info_indexweight($A1691,$B$1,"000016.SH"),"")</f>
        <v>0</v>
      </c>
      <c r="AG1691">
        <f>IFERROR([1]!s_info_indexweight($A1691,$B$1,"000300.SH"),"")</f>
        <v>0</v>
      </c>
      <c r="AH1691">
        <f>IFERROR([1]!s_info_indexweight($A1691,$B$1,"000905.SH"),"")</f>
        <v>0</v>
      </c>
      <c r="AI1691">
        <f>IFERROR([1]!s_info_indexweight($A1691,$B$1,"000852.SH"),"")</f>
        <v>0.17399999999999999</v>
      </c>
    </row>
    <row r="1692" spans="1:35">
      <c r="A1692" t="s">
        <v>1724</v>
      </c>
      <c r="B1692">
        <f>[1]!s_dq_close($A1692,$B$1,3)</f>
        <v>182.49</v>
      </c>
      <c r="C1692">
        <f>[1]!s_dq_volume($A1692,$B$1)</f>
        <v>11943212</v>
      </c>
      <c r="D1692">
        <f>[1]!s_dq_amount($A1692,$B$1)</f>
        <v>2149975892</v>
      </c>
      <c r="E1692">
        <f>[1]!s_dq_turn($A1692,$B$1)</f>
        <v>5.64826360925621</v>
      </c>
      <c r="F1692">
        <f>[1]!S_VAL_MV($A1692,$B$1)</f>
        <v>38587376734.830002</v>
      </c>
      <c r="G1692">
        <f>[1]!s_val_ev($A1692,$B$1)</f>
        <v>38587376734.830002</v>
      </c>
      <c r="H1692">
        <f>[1]!s_val_ev1($A1692,$B$1)</f>
        <v>43347792673.550003</v>
      </c>
      <c r="I1692">
        <f>IFERROR([1]!s_mq_amount($A1692,$B$1),"")</f>
        <v>5051930075</v>
      </c>
      <c r="J1692">
        <f>[1]!s_val_pe_ttm($A1692,$B$1)</f>
        <v>56.278114318847699</v>
      </c>
      <c r="K1692">
        <f>[1]!s_val_pb_lf($A1692,$B$1)</f>
        <v>6.2018961906433097</v>
      </c>
      <c r="L1692">
        <f>[1]!s_val_dividendyield2($A1692,$B$1)</f>
        <v>0.37029950489229502</v>
      </c>
      <c r="M1692">
        <f>[1]!s_val_evtoebitda($A1692,$B$1)</f>
        <v>45.859181984850203</v>
      </c>
      <c r="N1692">
        <f>[1]!s_risk_betar24($A1692,$B$1)</f>
        <v>1.8858000040054299</v>
      </c>
      <c r="O1692">
        <f>[1]!s_profitnotice_changeratio($A1692,$B$1)</f>
        <v>0</v>
      </c>
      <c r="P1692">
        <f>IFERROR([1]!i_pq_pctchange($A1692,TEXT(DATE(YEAR($B$1),1,1),"yyyy-mm-dd"),$B$1),"")</f>
        <v>80.486598753832496</v>
      </c>
      <c r="Q1692">
        <f>[1]!s_west_netprofit($A1692,YEAR($B$1),$B$1,180)</f>
        <v>806913077</v>
      </c>
      <c r="R1692">
        <f>[1]!s_west_eps($A1692,YEAR($B$1),$B$1,180)</f>
        <v>3.8160998821258501</v>
      </c>
      <c r="S1692">
        <f>[1]!s_west_instnum_np($A1692,YEAR($B$1),$B$1,180)</f>
        <v>13</v>
      </c>
      <c r="T1692">
        <f>[1]!s_west_stdnetprofit($A1692,YEAR($B$1),$B$1,180)</f>
        <v>31086679</v>
      </c>
      <c r="U1692">
        <f>[1]!s_west_mediannetprofit($A1692,YEAR($B$1),$B$1,180)</f>
        <v>818870000</v>
      </c>
      <c r="V1692">
        <f>[1]!s_west_maxnetprofit($A1692,YEAR($B$1),$B$1,180)</f>
        <v>826000000</v>
      </c>
      <c r="W1692">
        <f>[1]!s_west_minnetprofit($A1692,YEAR($B$1),$B$1,180)</f>
        <v>708000000</v>
      </c>
      <c r="X1692">
        <f>[1]!s_west_netprofit($A1692,YEAR($B$1)+1,$B$1,180)</f>
        <v>1015919231</v>
      </c>
      <c r="Y1692">
        <f>[1]!s_west_eps($A1692,YEAR($B$1)+1,$B$1,180)</f>
        <v>4.8045997619628897</v>
      </c>
      <c r="Z1692">
        <f>[1]!s_west_instnum_np($A1692,YEAR($B$1)+1,$B$1,180)</f>
        <v>13</v>
      </c>
      <c r="AA1692">
        <f>[1]!s_west_stdnetprofit($A1692,YEAR($B$1)+1,$B$1,180)</f>
        <v>43612621</v>
      </c>
      <c r="AB1692">
        <f>[1]!s_west_mediannetprofit($A1692,YEAR($B$1)+1,$B$1,180)</f>
        <v>1030000000</v>
      </c>
      <c r="AC1692">
        <f>[1]!s_west_maxnetprofit($A1692,YEAR($B$1)+1,$B$1,180)</f>
        <v>1053440000</v>
      </c>
      <c r="AD1692">
        <f>[1]!s_west_minnetprofit($A1692,YEAR($B$1)+1,$B$1,180)</f>
        <v>896000000</v>
      </c>
      <c r="AE1692">
        <f>[1]!s_west_avgroe($A1692,YEAR($B$1),$B$1,180)</f>
        <v>11.8992004394531</v>
      </c>
      <c r="AF1692">
        <f>IFERROR([1]!s_info_indexweight($A1692,$B$1,"000016.SH"),"")</f>
        <v>0</v>
      </c>
      <c r="AG1692">
        <f>IFERROR([1]!s_info_indexweight($A1692,$B$1,"000300.SH"),"")</f>
        <v>0</v>
      </c>
      <c r="AH1692">
        <f>IFERROR([1]!s_info_indexweight($A1692,$B$1,"000905.SH"),"")</f>
        <v>0.24299999999999999</v>
      </c>
      <c r="AI1692">
        <f>IFERROR([1]!s_info_indexweight($A1692,$B$1,"000852.SH"),"")</f>
        <v>0</v>
      </c>
    </row>
    <row r="1693" spans="1:35">
      <c r="A1693" t="s">
        <v>1725</v>
      </c>
      <c r="B1693">
        <f>[1]!s_dq_close($A1693,$B$1,3)</f>
        <v>18.78</v>
      </c>
      <c r="C1693">
        <f>[1]!s_dq_volume($A1693,$B$1)</f>
        <v>17760233</v>
      </c>
      <c r="D1693">
        <f>[1]!s_dq_amount($A1693,$B$1)</f>
        <v>333852066</v>
      </c>
      <c r="E1693">
        <f>[1]!s_dq_turn($A1693,$B$1)</f>
        <v>0.82790348735802599</v>
      </c>
      <c r="F1693">
        <f>[1]!S_VAL_MV($A1693,$B$1)</f>
        <v>40286963496.720001</v>
      </c>
      <c r="G1693">
        <f>[1]!s_val_ev($A1693,$B$1)</f>
        <v>40286963496.720001</v>
      </c>
      <c r="H1693">
        <f>[1]!s_val_ev1($A1693,$B$1)</f>
        <v>40286963496.720001</v>
      </c>
      <c r="I1693">
        <f>IFERROR([1]!s_mq_amount($A1693,$B$1),"")</f>
        <v>725137831</v>
      </c>
      <c r="J1693">
        <f>[1]!s_val_pe_ttm($A1693,$B$1)</f>
        <v>-29.364408493041999</v>
      </c>
      <c r="K1693">
        <f>[1]!s_val_pb_lf($A1693,$B$1)</f>
        <v>1.05552542209625</v>
      </c>
      <c r="L1693">
        <f>[1]!s_val_dividendyield2($A1693,$B$1)</f>
        <v>0</v>
      </c>
      <c r="M1693">
        <f>[1]!s_val_evtoebitda($A1693,$B$1)</f>
        <v>80.640320447621406</v>
      </c>
      <c r="N1693">
        <f>[1]!s_risk_betar24($A1693,$B$1)</f>
        <v>2.54489994049072</v>
      </c>
      <c r="O1693">
        <f>[1]!s_profitnotice_changeratio($A1693,$B$1)</f>
        <v>0</v>
      </c>
      <c r="P1693">
        <f>IFERROR([1]!i_pq_pctchange($A1693,TEXT(DATE(YEAR($B$1),1,1),"yyyy-mm-dd"),$B$1),"")</f>
        <v>-29.977628635346701</v>
      </c>
      <c r="Q1693">
        <f>[1]!s_west_netprofit($A1693,YEAR($B$1),$B$1,180)</f>
        <v>-7475878</v>
      </c>
      <c r="R1693">
        <f>[1]!s_west_eps($A1693,YEAR($B$1),$B$1,180)</f>
        <v>-3.50000010803342E-3</v>
      </c>
      <c r="S1693">
        <f>[1]!s_west_instnum_np($A1693,YEAR($B$1),$B$1,180)</f>
        <v>6</v>
      </c>
      <c r="T1693">
        <f>[1]!s_west_stdnetprofit($A1693,YEAR($B$1),$B$1,180)</f>
        <v>393519789</v>
      </c>
      <c r="U1693">
        <f>[1]!s_west_mediannetprofit($A1693,YEAR($B$1),$B$1,180)</f>
        <v>8710000</v>
      </c>
      <c r="V1693">
        <f>[1]!s_west_maxnetprofit($A1693,YEAR($B$1),$B$1,180)</f>
        <v>656000000</v>
      </c>
      <c r="W1693">
        <f>[1]!s_west_minnetprofit($A1693,YEAR($B$1),$B$1,180)</f>
        <v>-429041145</v>
      </c>
      <c r="X1693">
        <f>[1]!s_west_netprofit($A1693,YEAR($B$1)+1,$B$1,180)</f>
        <v>1143606645</v>
      </c>
      <c r="Y1693">
        <f>[1]!s_west_eps($A1693,YEAR($B$1)+1,$B$1,180)</f>
        <v>0.53310000896453902</v>
      </c>
      <c r="Z1693">
        <f>[1]!s_west_instnum_np($A1693,YEAR($B$1)+1,$B$1,180)</f>
        <v>6</v>
      </c>
      <c r="AA1693">
        <f>[1]!s_west_stdnetprofit($A1693,YEAR($B$1)+1,$B$1,180)</f>
        <v>942277989</v>
      </c>
      <c r="AB1693">
        <f>[1]!s_west_mediannetprofit($A1693,YEAR($B$1)+1,$B$1,180)</f>
        <v>1264000000</v>
      </c>
      <c r="AC1693">
        <f>[1]!s_west_maxnetprofit($A1693,YEAR($B$1)+1,$B$1,180)</f>
        <v>2598000000</v>
      </c>
      <c r="AD1693">
        <f>[1]!s_west_minnetprofit($A1693,YEAR($B$1)+1,$B$1,180)</f>
        <v>-557753488</v>
      </c>
      <c r="AE1693">
        <f>[1]!s_west_avgroe($A1693,YEAR($B$1),$B$1,180)</f>
        <v>0.136700004339218</v>
      </c>
      <c r="AF1693">
        <f>IFERROR([1]!s_info_indexweight($A1693,$B$1,"000016.SH"),"")</f>
        <v>0</v>
      </c>
      <c r="AG1693">
        <f>IFERROR([1]!s_info_indexweight($A1693,$B$1,"000300.SH"),"")</f>
        <v>4.7600000000000003E-2</v>
      </c>
      <c r="AH1693">
        <f>IFERROR([1]!s_info_indexweight($A1693,$B$1,"000905.SH"),"")</f>
        <v>0</v>
      </c>
      <c r="AI1693">
        <f>IFERROR([1]!s_info_indexweight($A1693,$B$1,"000852.SH"),"")</f>
        <v>0</v>
      </c>
    </row>
    <row r="1694" spans="1:35">
      <c r="A1694" t="s">
        <v>1726</v>
      </c>
      <c r="B1694">
        <f>[1]!s_dq_close($A1694,$B$1,3)</f>
        <v>9.0299999999999994</v>
      </c>
      <c r="C1694">
        <f>[1]!s_dq_volume($A1694,$B$1)</f>
        <v>12765017</v>
      </c>
      <c r="D1694">
        <f>[1]!s_dq_amount($A1694,$B$1)</f>
        <v>116330150</v>
      </c>
      <c r="E1694">
        <f>[1]!s_dq_turn($A1694,$B$1)</f>
        <v>1.03925716455526</v>
      </c>
      <c r="F1694">
        <f>[1]!S_VAL_MV($A1694,$B$1)</f>
        <v>11091393684</v>
      </c>
      <c r="G1694">
        <f>[1]!s_val_ev($A1694,$B$1)</f>
        <v>11091393684</v>
      </c>
      <c r="H1694">
        <f>[1]!s_val_ev1($A1694,$B$1)</f>
        <v>12321788307.09</v>
      </c>
      <c r="I1694">
        <f>IFERROR([1]!s_mq_amount($A1694,$B$1),"")</f>
        <v>244127285</v>
      </c>
      <c r="J1694">
        <f>[1]!s_val_pe_ttm($A1694,$B$1)</f>
        <v>1372.44396972656</v>
      </c>
      <c r="K1694">
        <f>[1]!s_val_pb_lf($A1694,$B$1)</f>
        <v>6.3398151397705096</v>
      </c>
      <c r="L1694">
        <f>[1]!s_val_dividendyield2($A1694,$B$1)</f>
        <v>0</v>
      </c>
      <c r="M1694">
        <f>[1]!s_val_evtoebitda($A1694,$B$1)</f>
        <v>74.999364354183001</v>
      </c>
      <c r="N1694">
        <f>[1]!s_risk_betar24($A1694,$B$1)</f>
        <v>1.32990002632141</v>
      </c>
      <c r="O1694">
        <f>[1]!s_profitnotice_changeratio($A1694,$B$1)</f>
        <v>0</v>
      </c>
      <c r="P1694">
        <f>IFERROR([1]!i_pq_pctchange($A1694,TEXT(DATE(YEAR($B$1),1,1),"yyyy-mm-dd"),$B$1),"")</f>
        <v>-22.1551724137931</v>
      </c>
      <c r="Q1694">
        <f>[1]!s_west_netprofit($A1694,YEAR($B$1),$B$1,180)</f>
        <v>62000000</v>
      </c>
      <c r="R1694">
        <f>[1]!s_west_eps($A1694,YEAR($B$1),$B$1,180)</f>
        <v>5.0500001758337E-2</v>
      </c>
      <c r="S1694">
        <f>[1]!s_west_instnum_np($A1694,YEAR($B$1),$B$1,180)</f>
        <v>1</v>
      </c>
      <c r="T1694">
        <f>[1]!s_west_stdnetprofit($A1694,YEAR($B$1),$B$1,180)</f>
        <v>0</v>
      </c>
      <c r="U1694">
        <f>[1]!s_west_mediannetprofit($A1694,YEAR($B$1),$B$1,180)</f>
        <v>62000000</v>
      </c>
      <c r="V1694">
        <f>[1]!s_west_maxnetprofit($A1694,YEAR($B$1),$B$1,180)</f>
        <v>62000000</v>
      </c>
      <c r="W1694">
        <f>[1]!s_west_minnetprofit($A1694,YEAR($B$1),$B$1,180)</f>
        <v>62000000</v>
      </c>
      <c r="X1694">
        <f>[1]!s_west_netprofit($A1694,YEAR($B$1)+1,$B$1,180)</f>
        <v>85000000</v>
      </c>
      <c r="Y1694">
        <f>[1]!s_west_eps($A1694,YEAR($B$1)+1,$B$1,180)</f>
        <v>6.9200001657009097E-2</v>
      </c>
      <c r="Z1694">
        <f>[1]!s_west_instnum_np($A1694,YEAR($B$1)+1,$B$1,180)</f>
        <v>1</v>
      </c>
      <c r="AA1694">
        <f>[1]!s_west_stdnetprofit($A1694,YEAR($B$1)+1,$B$1,180)</f>
        <v>0</v>
      </c>
      <c r="AB1694">
        <f>[1]!s_west_mediannetprofit($A1694,YEAR($B$1)+1,$B$1,180)</f>
        <v>85000000</v>
      </c>
      <c r="AC1694">
        <f>[1]!s_west_maxnetprofit($A1694,YEAR($B$1)+1,$B$1,180)</f>
        <v>85000000</v>
      </c>
      <c r="AD1694">
        <f>[1]!s_west_minnetprofit($A1694,YEAR($B$1)+1,$B$1,180)</f>
        <v>85000000</v>
      </c>
      <c r="AE1694">
        <f>[1]!s_west_avgroe($A1694,YEAR($B$1),$B$1,180)</f>
        <v>3.2999999523162802</v>
      </c>
      <c r="AF1694">
        <f>IFERROR([1]!s_info_indexweight($A1694,$B$1,"000016.SH"),"")</f>
        <v>0</v>
      </c>
      <c r="AG1694">
        <f>IFERROR([1]!s_info_indexweight($A1694,$B$1,"000300.SH"),"")</f>
        <v>0</v>
      </c>
      <c r="AH1694">
        <f>IFERROR([1]!s_info_indexweight($A1694,$B$1,"000905.SH"),"")</f>
        <v>0</v>
      </c>
      <c r="AI1694">
        <f>IFERROR([1]!s_info_indexweight($A1694,$B$1,"000852.SH"),"")</f>
        <v>6.0999999999999999E-2</v>
      </c>
    </row>
    <row r="1695" spans="1:35">
      <c r="A1695" t="s">
        <v>1727</v>
      </c>
      <c r="B1695">
        <f>[1]!s_dq_close($A1695,$B$1,3)</f>
        <v>154.5</v>
      </c>
      <c r="C1695">
        <f>[1]!s_dq_volume($A1695,$B$1)</f>
        <v>26267389</v>
      </c>
      <c r="D1695">
        <f>[1]!s_dq_amount($A1695,$B$1)</f>
        <v>4020697247</v>
      </c>
      <c r="E1695">
        <f>[1]!s_dq_turn($A1695,$B$1)</f>
        <v>5.8115450341674899</v>
      </c>
      <c r="F1695">
        <f>[1]!S_VAL_MV($A1695,$B$1)</f>
        <v>69831887676</v>
      </c>
      <c r="G1695">
        <f>[1]!s_val_ev($A1695,$B$1)</f>
        <v>69831887676</v>
      </c>
      <c r="H1695">
        <f>[1]!s_val_ev1($A1695,$B$1)</f>
        <v>70174597984.119995</v>
      </c>
      <c r="I1695">
        <f>IFERROR([1]!s_mq_amount($A1695,$B$1),"")</f>
        <v>8708266055</v>
      </c>
      <c r="J1695">
        <f>[1]!s_val_pe_ttm($A1695,$B$1)</f>
        <v>176.69564819335901</v>
      </c>
      <c r="K1695">
        <f>[1]!s_val_pb_lf($A1695,$B$1)</f>
        <v>42.1060981750488</v>
      </c>
      <c r="L1695">
        <f>[1]!s_val_dividendyield2($A1695,$B$1)</f>
        <v>3.8834951456310697E-2</v>
      </c>
      <c r="M1695">
        <f>[1]!s_val_evtoebitda($A1695,$B$1)</f>
        <v>144.053916710837</v>
      </c>
      <c r="N1695">
        <f>[1]!s_risk_betar24($A1695,$B$1)</f>
        <v>1.6751999855041499</v>
      </c>
      <c r="O1695">
        <f>[1]!s_profitnotice_changeratio($A1695,$B$1)</f>
        <v>0</v>
      </c>
      <c r="P1695">
        <f>IFERROR([1]!i_pq_pctchange($A1695,TEXT(DATE(YEAR($B$1),1,1),"yyyy-mm-dd"),$B$1),"")</f>
        <v>74.025681459788203</v>
      </c>
      <c r="Q1695">
        <f>[1]!s_west_netprofit($A1695,YEAR($B$1),$B$1,180)</f>
        <v>717272727</v>
      </c>
      <c r="R1695">
        <f>[1]!s_west_eps($A1695,YEAR($B$1),$B$1,180)</f>
        <v>1.5868999958038299</v>
      </c>
      <c r="S1695">
        <f>[1]!s_west_instnum_np($A1695,YEAR($B$1),$B$1,180)</f>
        <v>11</v>
      </c>
      <c r="T1695">
        <f>[1]!s_west_stdnetprofit($A1695,YEAR($B$1),$B$1,180)</f>
        <v>103292876</v>
      </c>
      <c r="U1695">
        <f>[1]!s_west_mediannetprofit($A1695,YEAR($B$1),$B$1,180)</f>
        <v>722000000</v>
      </c>
      <c r="V1695">
        <f>[1]!s_west_maxnetprofit($A1695,YEAR($B$1),$B$1,180)</f>
        <v>955000000</v>
      </c>
      <c r="W1695">
        <f>[1]!s_west_minnetprofit($A1695,YEAR($B$1),$B$1,180)</f>
        <v>588000000</v>
      </c>
      <c r="X1695">
        <f>[1]!s_west_netprofit($A1695,YEAR($B$1)+1,$B$1,180)</f>
        <v>1141363636</v>
      </c>
      <c r="Y1695">
        <f>[1]!s_west_eps($A1695,YEAR($B$1)+1,$B$1,180)</f>
        <v>2.5251998901367201</v>
      </c>
      <c r="Z1695">
        <f>[1]!s_west_instnum_np($A1695,YEAR($B$1)+1,$B$1,180)</f>
        <v>11</v>
      </c>
      <c r="AA1695">
        <f>[1]!s_west_stdnetprofit($A1695,YEAR($B$1)+1,$B$1,180)</f>
        <v>202406162</v>
      </c>
      <c r="AB1695">
        <f>[1]!s_west_mediannetprofit($A1695,YEAR($B$1)+1,$B$1,180)</f>
        <v>1092000000</v>
      </c>
      <c r="AC1695">
        <f>[1]!s_west_maxnetprofit($A1695,YEAR($B$1)+1,$B$1,180)</f>
        <v>1397000000</v>
      </c>
      <c r="AD1695">
        <f>[1]!s_west_minnetprofit($A1695,YEAR($B$1)+1,$B$1,180)</f>
        <v>849000000</v>
      </c>
      <c r="AE1695">
        <f>[1]!s_west_avgroe($A1695,YEAR($B$1),$B$1,180)</f>
        <v>34.258998870849602</v>
      </c>
      <c r="AF1695">
        <f>IFERROR([1]!s_info_indexweight($A1695,$B$1,"000016.SH"),"")</f>
        <v>0</v>
      </c>
      <c r="AG1695">
        <f>IFERROR([1]!s_info_indexweight($A1695,$B$1,"000300.SH"),"")</f>
        <v>0</v>
      </c>
      <c r="AH1695">
        <f>IFERROR([1]!s_info_indexweight($A1695,$B$1,"000905.SH"),"")</f>
        <v>0</v>
      </c>
      <c r="AI1695">
        <f>IFERROR([1]!s_info_indexweight($A1695,$B$1,"000852.SH"),"")</f>
        <v>0.56200000000000006</v>
      </c>
    </row>
    <row r="1696" spans="1:35">
      <c r="A1696" t="s">
        <v>1728</v>
      </c>
      <c r="B1696">
        <f>[1]!s_dq_close($A1696,$B$1,3)</f>
        <v>114.9</v>
      </c>
      <c r="C1696">
        <f>[1]!s_dq_volume($A1696,$B$1)</f>
        <v>3670975</v>
      </c>
      <c r="D1696">
        <f>[1]!s_dq_amount($A1696,$B$1)</f>
        <v>418982595</v>
      </c>
      <c r="E1696">
        <f>[1]!s_dq_turn($A1696,$B$1)</f>
        <v>1.43330570351949</v>
      </c>
      <c r="F1696">
        <f>[1]!S_VAL_MV($A1696,$B$1)</f>
        <v>29428127332.799999</v>
      </c>
      <c r="G1696">
        <f>[1]!s_val_ev($A1696,$B$1)</f>
        <v>29428127332.799999</v>
      </c>
      <c r="H1696">
        <f>[1]!s_val_ev1($A1696,$B$1)</f>
        <v>29429247959.869999</v>
      </c>
      <c r="I1696">
        <f>IFERROR([1]!s_mq_amount($A1696,$B$1),"")</f>
        <v>1070143472</v>
      </c>
      <c r="J1696">
        <f>[1]!s_val_pe_ttm($A1696,$B$1)</f>
        <v>96.979309082031193</v>
      </c>
      <c r="K1696">
        <f>[1]!s_val_pb_lf($A1696,$B$1)</f>
        <v>7.6004438400268599</v>
      </c>
      <c r="L1696">
        <f>[1]!s_val_dividendyield2($A1696,$B$1)</f>
        <v>0.31082929255253</v>
      </c>
      <c r="M1696">
        <f>[1]!s_val_evtoebitda($A1696,$B$1)</f>
        <v>85.824409725269803</v>
      </c>
      <c r="N1696">
        <f>[1]!s_risk_betar24($A1696,$B$1)</f>
        <v>3.6006999015808101</v>
      </c>
      <c r="O1696">
        <f>[1]!s_profitnotice_changeratio($A1696,$B$1)</f>
        <v>0</v>
      </c>
      <c r="P1696">
        <f>IFERROR([1]!i_pq_pctchange($A1696,TEXT(DATE(YEAR($B$1),1,1),"yyyy-mm-dd"),$B$1),"")</f>
        <v>-13.165054413542901</v>
      </c>
      <c r="Q1696">
        <f>[1]!s_west_netprofit($A1696,YEAR($B$1),$B$1,180)</f>
        <v>373230000</v>
      </c>
      <c r="R1696">
        <f>[1]!s_west_eps($A1696,YEAR($B$1),$B$1,180)</f>
        <v>1.4572000503539999</v>
      </c>
      <c r="S1696">
        <f>[1]!s_west_instnum_np($A1696,YEAR($B$1),$B$1,180)</f>
        <v>3</v>
      </c>
      <c r="T1696">
        <f>[1]!s_west_stdnetprofit($A1696,YEAR($B$1),$B$1,180)</f>
        <v>35551494</v>
      </c>
      <c r="U1696">
        <f>[1]!s_west_mediannetprofit($A1696,YEAR($B$1),$B$1,180)</f>
        <v>357000000</v>
      </c>
      <c r="V1696">
        <f>[1]!s_west_maxnetprofit($A1696,YEAR($B$1),$B$1,180)</f>
        <v>414000000</v>
      </c>
      <c r="W1696">
        <f>[1]!s_west_minnetprofit($A1696,YEAR($B$1),$B$1,180)</f>
        <v>348690000</v>
      </c>
      <c r="X1696">
        <f>[1]!s_west_netprofit($A1696,YEAR($B$1)+1,$B$1,180)</f>
        <v>416800000</v>
      </c>
      <c r="Y1696">
        <f>[1]!s_west_eps($A1696,YEAR($B$1)+1,$B$1,180)</f>
        <v>1.6274000406265301</v>
      </c>
      <c r="Z1696">
        <f>[1]!s_west_instnum_np($A1696,YEAR($B$1)+1,$B$1,180)</f>
        <v>4</v>
      </c>
      <c r="AA1696">
        <f>[1]!s_west_stdnetprofit($A1696,YEAR($B$1)+1,$B$1,180)</f>
        <v>56622964</v>
      </c>
      <c r="AB1696">
        <f>[1]!s_west_mediannetprofit($A1696,YEAR($B$1)+1,$B$1,180)</f>
        <v>407100000</v>
      </c>
      <c r="AC1696">
        <f>[1]!s_west_maxnetprofit($A1696,YEAR($B$1)+1,$B$1,180)</f>
        <v>493000000</v>
      </c>
      <c r="AD1696">
        <f>[1]!s_west_minnetprofit($A1696,YEAR($B$1)+1,$B$1,180)</f>
        <v>360000000</v>
      </c>
      <c r="AE1696">
        <f>[1]!s_west_avgroe($A1696,YEAR($B$1),$B$1,180)</f>
        <v>9.2299995422363299</v>
      </c>
      <c r="AF1696">
        <f>IFERROR([1]!s_info_indexweight($A1696,$B$1,"000016.SH"),"")</f>
        <v>0</v>
      </c>
      <c r="AG1696">
        <f>IFERROR([1]!s_info_indexweight($A1696,$B$1,"000300.SH"),"")</f>
        <v>0</v>
      </c>
      <c r="AH1696">
        <f>IFERROR([1]!s_info_indexweight($A1696,$B$1,"000905.SH"),"")</f>
        <v>8.2000000000000003E-2</v>
      </c>
      <c r="AI1696">
        <f>IFERROR([1]!s_info_indexweight($A1696,$B$1,"000852.SH"),"")</f>
        <v>0</v>
      </c>
    </row>
    <row r="1697" spans="1:35">
      <c r="A1697" t="s">
        <v>1729</v>
      </c>
      <c r="B1697">
        <f>[1]!s_dq_close($A1697,$B$1,3)</f>
        <v>26.61</v>
      </c>
      <c r="C1697">
        <f>[1]!s_dq_volume($A1697,$B$1)</f>
        <v>7576549</v>
      </c>
      <c r="D1697">
        <f>[1]!s_dq_amount($A1697,$B$1)</f>
        <v>203239831</v>
      </c>
      <c r="E1697">
        <f>[1]!s_dq_turn($A1697,$B$1)</f>
        <v>1.85787090851943</v>
      </c>
      <c r="F1697">
        <f>[1]!S_VAL_MV($A1697,$B$1)</f>
        <v>11786667647.07</v>
      </c>
      <c r="G1697">
        <f>[1]!s_val_ev($A1697,$B$1)</f>
        <v>11786667647.07</v>
      </c>
      <c r="H1697">
        <f>[1]!s_val_ev1($A1697,$B$1)</f>
        <v>13330306990.98</v>
      </c>
      <c r="I1697">
        <f>IFERROR([1]!s_mq_amount($A1697,$B$1),"")</f>
        <v>458579914</v>
      </c>
      <c r="J1697">
        <f>[1]!s_val_pe_ttm($A1697,$B$1)</f>
        <v>119.80061340332</v>
      </c>
      <c r="K1697">
        <f>[1]!s_val_pb_lf($A1697,$B$1)</f>
        <v>4.8400511741638201</v>
      </c>
      <c r="L1697">
        <f>[1]!s_val_dividendyield2($A1697,$B$1)</f>
        <v>0.21766535177037599</v>
      </c>
      <c r="M1697">
        <f>[1]!s_val_evtoebitda($A1697,$B$1)</f>
        <v>90.0405509313252</v>
      </c>
      <c r="N1697">
        <f>[1]!s_risk_betar24($A1697,$B$1)</f>
        <v>1.6706999540328999</v>
      </c>
      <c r="O1697">
        <f>[1]!s_profitnotice_changeratio($A1697,$B$1)</f>
        <v>0</v>
      </c>
      <c r="P1697">
        <f>IFERROR([1]!i_pq_pctchange($A1697,TEXT(DATE(YEAR($B$1),1,1),"yyyy-mm-dd"),$B$1),"")</f>
        <v>-8.7558399383983492</v>
      </c>
      <c r="Q1697">
        <f>[1]!s_west_netprofit($A1697,YEAR($B$1),$B$1,180)</f>
        <v>166486667</v>
      </c>
      <c r="R1697">
        <f>[1]!s_west_eps($A1697,YEAR($B$1),$B$1,180)</f>
        <v>0.37590000033378601</v>
      </c>
      <c r="S1697">
        <f>[1]!s_west_instnum_np($A1697,YEAR($B$1),$B$1,180)</f>
        <v>3</v>
      </c>
      <c r="T1697">
        <f>[1]!s_west_stdnetprofit($A1697,YEAR($B$1),$B$1,180)</f>
        <v>25273514</v>
      </c>
      <c r="U1697">
        <f>[1]!s_west_mediannetprofit($A1697,YEAR($B$1),$B$1,180)</f>
        <v>166000000</v>
      </c>
      <c r="V1697">
        <f>[1]!s_west_maxnetprofit($A1697,YEAR($B$1),$B$1,180)</f>
        <v>192000000</v>
      </c>
      <c r="W1697">
        <f>[1]!s_west_minnetprofit($A1697,YEAR($B$1),$B$1,180)</f>
        <v>141460000</v>
      </c>
      <c r="X1697">
        <f>[1]!s_west_netprofit($A1697,YEAR($B$1)+1,$B$1,180)</f>
        <v>332740000</v>
      </c>
      <c r="Y1697">
        <f>[1]!s_west_eps($A1697,YEAR($B$1)+1,$B$1,180)</f>
        <v>0.75120002031326305</v>
      </c>
      <c r="Z1697">
        <f>[1]!s_west_instnum_np($A1697,YEAR($B$1)+1,$B$1,180)</f>
        <v>3</v>
      </c>
      <c r="AA1697">
        <f>[1]!s_west_stdnetprofit($A1697,YEAR($B$1)+1,$B$1,180)</f>
        <v>78616428</v>
      </c>
      <c r="AB1697">
        <f>[1]!s_west_mediannetprofit($A1697,YEAR($B$1)+1,$B$1,180)</f>
        <v>296000000</v>
      </c>
      <c r="AC1697">
        <f>[1]!s_west_maxnetprofit($A1697,YEAR($B$1)+1,$B$1,180)</f>
        <v>423000000</v>
      </c>
      <c r="AD1697">
        <f>[1]!s_west_minnetprofit($A1697,YEAR($B$1)+1,$B$1,180)</f>
        <v>279220000</v>
      </c>
      <c r="AE1697">
        <f>[1]!s_west_avgroe($A1697,YEAR($B$1),$B$1,180)</f>
        <v>8.2266998291015607</v>
      </c>
      <c r="AF1697">
        <f>IFERROR([1]!s_info_indexweight($A1697,$B$1,"000016.SH"),"")</f>
        <v>0</v>
      </c>
      <c r="AG1697">
        <f>IFERROR([1]!s_info_indexweight($A1697,$B$1,"000300.SH"),"")</f>
        <v>0</v>
      </c>
      <c r="AH1697">
        <f>IFERROR([1]!s_info_indexweight($A1697,$B$1,"000905.SH"),"")</f>
        <v>0</v>
      </c>
      <c r="AI1697">
        <f>IFERROR([1]!s_info_indexweight($A1697,$B$1,"000852.SH"),"")</f>
        <v>9.0999999999999998E-2</v>
      </c>
    </row>
    <row r="1698" spans="1:35">
      <c r="A1698" t="s">
        <v>1730</v>
      </c>
      <c r="B1698">
        <f>[1]!s_dq_close($A1698,$B$1,3)</f>
        <v>103.23</v>
      </c>
      <c r="C1698">
        <f>[1]!s_dq_volume($A1698,$B$1)</f>
        <v>17090930</v>
      </c>
      <c r="D1698">
        <f>[1]!s_dq_amount($A1698,$B$1)</f>
        <v>1795500384</v>
      </c>
      <c r="E1698">
        <f>[1]!s_dq_turn($A1698,$B$1)</f>
        <v>5.3630988768066601</v>
      </c>
      <c r="F1698">
        <f>[1]!S_VAL_MV($A1698,$B$1)</f>
        <v>41410119895.199997</v>
      </c>
      <c r="G1698">
        <f>[1]!s_val_ev($A1698,$B$1)</f>
        <v>41410119895.199997</v>
      </c>
      <c r="H1698">
        <f>[1]!s_val_ev1($A1698,$B$1)</f>
        <v>41525146738.809998</v>
      </c>
      <c r="I1698">
        <f>IFERROR([1]!s_mq_amount($A1698,$B$1),"")</f>
        <v>4467334936</v>
      </c>
      <c r="J1698">
        <f>[1]!s_val_pe_ttm($A1698,$B$1)</f>
        <v>307.67254638671898</v>
      </c>
      <c r="K1698">
        <f>[1]!s_val_pb_lf($A1698,$B$1)</f>
        <v>13.8291311264038</v>
      </c>
      <c r="L1698">
        <f>[1]!s_val_dividendyield2($A1698,$B$1)</f>
        <v>0</v>
      </c>
      <c r="M1698">
        <f>[1]!s_val_evtoebitda($A1698,$B$1)</f>
        <v>254.07995261772399</v>
      </c>
      <c r="N1698">
        <f>[1]!s_risk_betar24($A1698,$B$1)</f>
        <v>0.95810002088546797</v>
      </c>
      <c r="O1698">
        <f>[1]!s_profitnotice_changeratio($A1698,$B$1)</f>
        <v>0</v>
      </c>
      <c r="P1698">
        <f>IFERROR([1]!i_pq_pctchange($A1698,TEXT(DATE(YEAR($B$1),1,1),"yyyy-mm-dd"),$B$1),"")</f>
        <v>15.122114419538301</v>
      </c>
      <c r="Q1698">
        <f>[1]!s_west_netprofit($A1698,YEAR($B$1),$B$1,180)</f>
        <v>302328571</v>
      </c>
      <c r="R1698">
        <f>[1]!s_west_eps($A1698,YEAR($B$1),$B$1,180)</f>
        <v>0.75370001792907704</v>
      </c>
      <c r="S1698">
        <f>[1]!s_west_instnum_np($A1698,YEAR($B$1),$B$1,180)</f>
        <v>7</v>
      </c>
      <c r="T1698">
        <f>[1]!s_west_stdnetprofit($A1698,YEAR($B$1),$B$1,180)</f>
        <v>27070692</v>
      </c>
      <c r="U1698">
        <f>[1]!s_west_mediannetprofit($A1698,YEAR($B$1),$B$1,180)</f>
        <v>300000000</v>
      </c>
      <c r="V1698">
        <f>[1]!s_west_maxnetprofit($A1698,YEAR($B$1),$B$1,180)</f>
        <v>348300000</v>
      </c>
      <c r="W1698">
        <f>[1]!s_west_minnetprofit($A1698,YEAR($B$1),$B$1,180)</f>
        <v>261000000</v>
      </c>
      <c r="X1698">
        <f>[1]!s_west_netprofit($A1698,YEAR($B$1)+1,$B$1,180)</f>
        <v>502937143</v>
      </c>
      <c r="Y1698">
        <f>[1]!s_west_eps($A1698,YEAR($B$1)+1,$B$1,180)</f>
        <v>1.25380003452301</v>
      </c>
      <c r="Z1698">
        <f>[1]!s_west_instnum_np($A1698,YEAR($B$1)+1,$B$1,180)</f>
        <v>7</v>
      </c>
      <c r="AA1698">
        <f>[1]!s_west_stdnetprofit($A1698,YEAR($B$1)+1,$B$1,180)</f>
        <v>90339248</v>
      </c>
      <c r="AB1698">
        <f>[1]!s_west_mediannetprofit($A1698,YEAR($B$1)+1,$B$1,180)</f>
        <v>460000000</v>
      </c>
      <c r="AC1698">
        <f>[1]!s_west_maxnetprofit($A1698,YEAR($B$1)+1,$B$1,180)</f>
        <v>616000000</v>
      </c>
      <c r="AD1698">
        <f>[1]!s_west_minnetprofit($A1698,YEAR($B$1)+1,$B$1,180)</f>
        <v>398000000</v>
      </c>
      <c r="AE1698">
        <f>[1]!s_west_avgroe($A1698,YEAR($B$1),$B$1,180)</f>
        <v>9.3142995834350604</v>
      </c>
      <c r="AF1698">
        <f>IFERROR([1]!s_info_indexweight($A1698,$B$1,"000016.SH"),"")</f>
        <v>0</v>
      </c>
      <c r="AG1698">
        <f>IFERROR([1]!s_info_indexweight($A1698,$B$1,"000300.SH"),"")</f>
        <v>0</v>
      </c>
      <c r="AH1698">
        <f>IFERROR([1]!s_info_indexweight($A1698,$B$1,"000905.SH"),"")</f>
        <v>0.21199999999999999</v>
      </c>
      <c r="AI1698">
        <f>IFERROR([1]!s_info_indexweight($A1698,$B$1,"000852.SH"),"")</f>
        <v>0</v>
      </c>
    </row>
    <row r="1699" spans="1:35">
      <c r="A1699" t="s">
        <v>1731</v>
      </c>
      <c r="B1699">
        <f>[1]!s_dq_close($A1699,$B$1,3)</f>
        <v>80.680000000000007</v>
      </c>
      <c r="C1699">
        <f>[1]!s_dq_volume($A1699,$B$1)</f>
        <v>1501714</v>
      </c>
      <c r="D1699">
        <f>[1]!s_dq_amount($A1699,$B$1)</f>
        <v>121740423</v>
      </c>
      <c r="E1699">
        <f>[1]!s_dq_turn($A1699,$B$1)</f>
        <v>1.34533831807724</v>
      </c>
      <c r="F1699">
        <f>[1]!S_VAL_MV($A1699,$B$1)</f>
        <v>9676836652.7999992</v>
      </c>
      <c r="G1699">
        <f>[1]!s_val_ev($A1699,$B$1)</f>
        <v>9676836652.7999992</v>
      </c>
      <c r="H1699">
        <f>[1]!s_val_ev1($A1699,$B$1)</f>
        <v>11116509321.719999</v>
      </c>
      <c r="I1699">
        <f>IFERROR([1]!s_mq_amount($A1699,$B$1),"")</f>
        <v>350512923</v>
      </c>
      <c r="J1699">
        <f>[1]!s_val_pe_ttm($A1699,$B$1)</f>
        <v>226.46072387695301</v>
      </c>
      <c r="K1699">
        <f>[1]!s_val_pb_lf($A1699,$B$1)</f>
        <v>2.4463527202606201</v>
      </c>
      <c r="L1699">
        <f>[1]!s_val_dividendyield2($A1699,$B$1)</f>
        <v>0</v>
      </c>
      <c r="M1699">
        <f>[1]!s_val_evtoebitda($A1699,$B$1)</f>
        <v>25.697277835563799</v>
      </c>
      <c r="N1699">
        <f>[1]!s_risk_betar24($A1699,$B$1)</f>
        <v>2.1317000389099099</v>
      </c>
      <c r="O1699">
        <f>[1]!s_profitnotice_changeratio($A1699,$B$1)</f>
        <v>0</v>
      </c>
      <c r="P1699">
        <f>IFERROR([1]!i_pq_pctchange($A1699,TEXT(DATE(YEAR($B$1),1,1),"yyyy-mm-dd"),$B$1),"")</f>
        <v>-31.336170212766</v>
      </c>
      <c r="Q1699">
        <f>[1]!s_west_netprofit($A1699,YEAR($B$1),$B$1,180)</f>
        <v>256693750</v>
      </c>
      <c r="R1699">
        <f>[1]!s_west_eps($A1699,YEAR($B$1),$B$1,180)</f>
        <v>2.13930010795593</v>
      </c>
      <c r="S1699">
        <f>[1]!s_west_instnum_np($A1699,YEAR($B$1),$B$1,180)</f>
        <v>8</v>
      </c>
      <c r="T1699">
        <f>[1]!s_west_stdnetprofit($A1699,YEAR($B$1),$B$1,180)</f>
        <v>45091894</v>
      </c>
      <c r="U1699">
        <f>[1]!s_west_mediannetprofit($A1699,YEAR($B$1),$B$1,180)</f>
        <v>244000000</v>
      </c>
      <c r="V1699">
        <f>[1]!s_west_maxnetprofit($A1699,YEAR($B$1),$B$1,180)</f>
        <v>327000000</v>
      </c>
      <c r="W1699">
        <f>[1]!s_west_minnetprofit($A1699,YEAR($B$1),$B$1,180)</f>
        <v>212000000</v>
      </c>
      <c r="X1699">
        <f>[1]!s_west_netprofit($A1699,YEAR($B$1)+1,$B$1,180)</f>
        <v>446970000</v>
      </c>
      <c r="Y1699">
        <f>[1]!s_west_eps($A1699,YEAR($B$1)+1,$B$1,180)</f>
        <v>3.7251000404357901</v>
      </c>
      <c r="Z1699">
        <f>[1]!s_west_instnum_np($A1699,YEAR($B$1)+1,$B$1,180)</f>
        <v>8</v>
      </c>
      <c r="AA1699">
        <f>[1]!s_west_stdnetprofit($A1699,YEAR($B$1)+1,$B$1,180)</f>
        <v>64340667</v>
      </c>
      <c r="AB1699">
        <f>[1]!s_west_mediannetprofit($A1699,YEAR($B$1)+1,$B$1,180)</f>
        <v>432000000</v>
      </c>
      <c r="AC1699">
        <f>[1]!s_west_maxnetprofit($A1699,YEAR($B$1)+1,$B$1,180)</f>
        <v>546760000</v>
      </c>
      <c r="AD1699">
        <f>[1]!s_west_minnetprofit($A1699,YEAR($B$1)+1,$B$1,180)</f>
        <v>356000000</v>
      </c>
      <c r="AE1699">
        <f>[1]!s_west_avgroe($A1699,YEAR($B$1),$B$1,180)</f>
        <v>5.9038000106811497</v>
      </c>
      <c r="AF1699">
        <f>IFERROR([1]!s_info_indexweight($A1699,$B$1,"000016.SH"),"")</f>
        <v>0</v>
      </c>
      <c r="AG1699">
        <f>IFERROR([1]!s_info_indexweight($A1699,$B$1,"000300.SH"),"")</f>
        <v>0</v>
      </c>
      <c r="AH1699">
        <f>IFERROR([1]!s_info_indexweight($A1699,$B$1,"000905.SH"),"")</f>
        <v>0</v>
      </c>
      <c r="AI1699">
        <f>IFERROR([1]!s_info_indexweight($A1699,$B$1,"000852.SH"),"")</f>
        <v>5.1999999999999998E-2</v>
      </c>
    </row>
    <row r="1700" spans="1:35">
      <c r="A1700" t="s">
        <v>1732</v>
      </c>
      <c r="B1700">
        <f>[1]!s_dq_close($A1700,$B$1,3)</f>
        <v>13.34</v>
      </c>
      <c r="C1700">
        <f>[1]!s_dq_volume($A1700,$B$1)</f>
        <v>44854816</v>
      </c>
      <c r="D1700">
        <f>[1]!s_dq_amount($A1700,$B$1)</f>
        <v>612973559</v>
      </c>
      <c r="E1700">
        <f>[1]!s_dq_turn($A1700,$B$1)</f>
        <v>5.3726845576490696</v>
      </c>
      <c r="F1700">
        <f>[1]!S_VAL_MV($A1700,$B$1)</f>
        <v>13873270888.860001</v>
      </c>
      <c r="G1700">
        <f>[1]!s_val_ev($A1700,$B$1)</f>
        <v>13873270888.860001</v>
      </c>
      <c r="H1700">
        <f>[1]!s_val_ev1($A1700,$B$1)</f>
        <v>14260459391.719999</v>
      </c>
      <c r="I1700">
        <f>IFERROR([1]!s_mq_amount($A1700,$B$1),"")</f>
        <v>1178322619</v>
      </c>
      <c r="J1700">
        <f>[1]!s_val_pe_ttm($A1700,$B$1)</f>
        <v>-31.197551727294901</v>
      </c>
      <c r="K1700">
        <f>[1]!s_val_pb_lf($A1700,$B$1)</f>
        <v>18.436183929443398</v>
      </c>
      <c r="L1700">
        <f>[1]!s_val_dividendyield2($A1700,$B$1)</f>
        <v>0</v>
      </c>
      <c r="M1700">
        <f>[1]!s_val_evtoebitda($A1700,$B$1)</f>
        <v>-27.009005859861301</v>
      </c>
      <c r="N1700">
        <f>[1]!s_risk_betar24($A1700,$B$1)</f>
        <v>2.5065000057220499</v>
      </c>
      <c r="O1700">
        <f>[1]!s_profitnotice_changeratio($A1700,$B$1)</f>
        <v>0</v>
      </c>
      <c r="P1700">
        <f>IFERROR([1]!i_pq_pctchange($A1700,TEXT(DATE(YEAR($B$1),1,1),"yyyy-mm-dd"),$B$1),"")</f>
        <v>-7.1677105080027896</v>
      </c>
      <c r="Q1700">
        <f>[1]!s_west_netprofit($A1700,YEAR($B$1),$B$1,180)</f>
        <v>-276666667</v>
      </c>
      <c r="R1700">
        <f>[1]!s_west_eps($A1700,YEAR($B$1),$B$1,180)</f>
        <v>-0.26600000262260398</v>
      </c>
      <c r="S1700">
        <f>[1]!s_west_instnum_np($A1700,YEAR($B$1),$B$1,180)</f>
        <v>3</v>
      </c>
      <c r="T1700">
        <f>[1]!s_west_stdnetprofit($A1700,YEAR($B$1),$B$1,180)</f>
        <v>89455762</v>
      </c>
      <c r="U1700">
        <f>[1]!s_west_mediannetprofit($A1700,YEAR($B$1),$B$1,180)</f>
        <v>-303000000</v>
      </c>
      <c r="V1700">
        <f>[1]!s_west_maxnetprofit($A1700,YEAR($B$1),$B$1,180)</f>
        <v>-177000000</v>
      </c>
      <c r="W1700">
        <f>[1]!s_west_minnetprofit($A1700,YEAR($B$1),$B$1,180)</f>
        <v>-350000000</v>
      </c>
      <c r="X1700">
        <f>[1]!s_west_netprofit($A1700,YEAR($B$1)+1,$B$1,180)</f>
        <v>-46000000</v>
      </c>
      <c r="Y1700">
        <f>[1]!s_west_eps($A1700,YEAR($B$1)+1,$B$1,180)</f>
        <v>-4.4199999421834897E-2</v>
      </c>
      <c r="Z1700">
        <f>[1]!s_west_instnum_np($A1700,YEAR($B$1)+1,$B$1,180)</f>
        <v>3</v>
      </c>
      <c r="AA1700">
        <f>[1]!s_west_stdnetprofit($A1700,YEAR($B$1)+1,$B$1,180)</f>
        <v>109890855</v>
      </c>
      <c r="AB1700">
        <f>[1]!s_west_mediannetprofit($A1700,YEAR($B$1)+1,$B$1,180)</f>
        <v>4000000</v>
      </c>
      <c r="AC1700">
        <f>[1]!s_west_maxnetprofit($A1700,YEAR($B$1)+1,$B$1,180)</f>
        <v>30000000</v>
      </c>
      <c r="AD1700">
        <f>[1]!s_west_minnetprofit($A1700,YEAR($B$1)+1,$B$1,180)</f>
        <v>-172000000</v>
      </c>
      <c r="AE1700">
        <f>[1]!s_west_avgroe($A1700,YEAR($B$1),$B$1,180)</f>
        <v>-36.759998321533203</v>
      </c>
      <c r="AF1700">
        <f>IFERROR([1]!s_info_indexweight($A1700,$B$1,"000016.SH"),"")</f>
        <v>0</v>
      </c>
      <c r="AG1700">
        <f>IFERROR([1]!s_info_indexweight($A1700,$B$1,"000300.SH"),"")</f>
        <v>0</v>
      </c>
      <c r="AH1700">
        <f>IFERROR([1]!s_info_indexweight($A1700,$B$1,"000905.SH"),"")</f>
        <v>0</v>
      </c>
      <c r="AI1700">
        <f>IFERROR([1]!s_info_indexweight($A1700,$B$1,"000852.SH"),"")</f>
        <v>0.155</v>
      </c>
    </row>
    <row r="1701" spans="1:35">
      <c r="A1701" t="s">
        <v>1733</v>
      </c>
      <c r="B1701">
        <f>[1]!s_dq_close($A1701,$B$1,3)</f>
        <v>109</v>
      </c>
      <c r="C1701">
        <f>[1]!s_dq_volume($A1701,$B$1)</f>
        <v>10889000</v>
      </c>
      <c r="D1701">
        <f>[1]!s_dq_amount($A1701,$B$1)</f>
        <v>1191901381</v>
      </c>
      <c r="E1701">
        <f>[1]!s_dq_turn($A1701,$B$1)</f>
        <v>6.6765541882602601</v>
      </c>
      <c r="F1701">
        <f>[1]!S_VAL_MV($A1701,$B$1)</f>
        <v>61528045647</v>
      </c>
      <c r="G1701">
        <f>[1]!s_val_ev($A1701,$B$1)</f>
        <v>52710788129.610397</v>
      </c>
      <c r="H1701">
        <f>[1]!s_val_ev1($A1701,$B$1)</f>
        <v>54805179250.580399</v>
      </c>
      <c r="I1701">
        <f>IFERROR([1]!s_mq_amount($A1701,$B$1),"")</f>
        <v>3518857760</v>
      </c>
      <c r="J1701">
        <f>[1]!s_val_pe_ttm($A1701,$B$1)</f>
        <v>47.629650115966797</v>
      </c>
      <c r="K1701">
        <f>[1]!s_val_pb_lf($A1701,$B$1)</f>
        <v>15.6621103286743</v>
      </c>
      <c r="L1701">
        <f>[1]!s_val_dividendyield2($A1701,$B$1)</f>
        <v>0</v>
      </c>
      <c r="M1701">
        <f>[1]!s_val_evtoebitda($A1701,$B$1)</f>
        <v>48.965203891613903</v>
      </c>
      <c r="N1701">
        <f>[1]!s_risk_betar24($A1701,$B$1)</f>
        <v>1.6994999647140501</v>
      </c>
      <c r="O1701">
        <f>[1]!s_profitnotice_changeratio($A1701,$B$1)</f>
        <v>0</v>
      </c>
      <c r="P1701">
        <f>IFERROR([1]!i_pq_pctchange($A1701,TEXT(DATE(YEAR($B$1),1,1),"yyyy-mm-dd"),$B$1),"")</f>
        <v>40.120838154004403</v>
      </c>
      <c r="Q1701">
        <f>[1]!s_west_netprofit($A1701,YEAR($B$1),$B$1,180)</f>
        <v>3245950000</v>
      </c>
      <c r="R1701">
        <f>[1]!s_west_eps($A1701,YEAR($B$1),$B$1,180)</f>
        <v>5.7504000663757298</v>
      </c>
      <c r="S1701">
        <f>[1]!s_west_instnum_np($A1701,YEAR($B$1),$B$1,180)</f>
        <v>10</v>
      </c>
      <c r="T1701">
        <f>[1]!s_west_stdnetprofit($A1701,YEAR($B$1),$B$1,180)</f>
        <v>1554160675</v>
      </c>
      <c r="U1701">
        <f>[1]!s_west_mediannetprofit($A1701,YEAR($B$1),$B$1,180)</f>
        <v>3725000000</v>
      </c>
      <c r="V1701">
        <f>[1]!s_west_maxnetprofit($A1701,YEAR($B$1),$B$1,180)</f>
        <v>5031000000</v>
      </c>
      <c r="W1701">
        <f>[1]!s_west_minnetprofit($A1701,YEAR($B$1),$B$1,180)</f>
        <v>-300760000</v>
      </c>
      <c r="X1701">
        <f>[1]!s_west_netprofit($A1701,YEAR($B$1)+1,$B$1,180)</f>
        <v>932071000</v>
      </c>
      <c r="Y1701">
        <f>[1]!s_west_eps($A1701,YEAR($B$1)+1,$B$1,180)</f>
        <v>1.65120005607605</v>
      </c>
      <c r="Z1701">
        <f>[1]!s_west_instnum_np($A1701,YEAR($B$1)+1,$B$1,180)</f>
        <v>10</v>
      </c>
      <c r="AA1701">
        <f>[1]!s_west_stdnetprofit($A1701,YEAR($B$1)+1,$B$1,180)</f>
        <v>920715020</v>
      </c>
      <c r="AB1701">
        <f>[1]!s_west_mediannetprofit($A1701,YEAR($B$1)+1,$B$1,180)</f>
        <v>590495000</v>
      </c>
      <c r="AC1701">
        <f>[1]!s_west_maxnetprofit($A1701,YEAR($B$1)+1,$B$1,180)</f>
        <v>2880000000</v>
      </c>
      <c r="AD1701">
        <f>[1]!s_west_minnetprofit($A1701,YEAR($B$1)+1,$B$1,180)</f>
        <v>-124270000</v>
      </c>
      <c r="AE1701">
        <f>[1]!s_west_avgroe($A1701,YEAR($B$1),$B$1,180)</f>
        <v>46.965000152587898</v>
      </c>
      <c r="AF1701">
        <f>IFERROR([1]!s_info_indexweight($A1701,$B$1,"000016.SH"),"")</f>
        <v>0</v>
      </c>
      <c r="AG1701">
        <f>IFERROR([1]!s_info_indexweight($A1701,$B$1,"000300.SH"),"")</f>
        <v>0</v>
      </c>
      <c r="AH1701">
        <f>IFERROR([1]!s_info_indexweight($A1701,$B$1,"000905.SH"),"")</f>
        <v>0</v>
      </c>
      <c r="AI1701">
        <f>IFERROR([1]!s_info_indexweight($A1701,$B$1,"000852.SH"),"")</f>
        <v>0.222</v>
      </c>
    </row>
    <row r="1702" spans="1:35">
      <c r="A1702" t="s">
        <v>1734</v>
      </c>
      <c r="B1702">
        <f>[1]!s_dq_close($A1702,$B$1,3)</f>
        <v>94.42</v>
      </c>
      <c r="C1702">
        <f>[1]!s_dq_volume($A1702,$B$1)</f>
        <v>4354527</v>
      </c>
      <c r="D1702">
        <f>[1]!s_dq_amount($A1702,$B$1)</f>
        <v>404129532</v>
      </c>
      <c r="E1702">
        <f>[1]!s_dq_turn($A1702,$B$1)</f>
        <v>2.4397113497323999</v>
      </c>
      <c r="F1702">
        <f>[1]!S_VAL_MV($A1702,$B$1)</f>
        <v>16852585425.120001</v>
      </c>
      <c r="G1702">
        <f>[1]!s_val_ev($A1702,$B$1)</f>
        <v>16852585425.120001</v>
      </c>
      <c r="H1702">
        <f>[1]!s_val_ev1($A1702,$B$1)</f>
        <v>16994748849.35</v>
      </c>
      <c r="I1702">
        <f>IFERROR([1]!s_mq_amount($A1702,$B$1),"")</f>
        <v>792960746</v>
      </c>
      <c r="J1702">
        <f>[1]!s_val_pe_ttm($A1702,$B$1)</f>
        <v>12.3489694595337</v>
      </c>
      <c r="K1702">
        <f>[1]!s_val_pb_lf($A1702,$B$1)</f>
        <v>3.3448824882507302</v>
      </c>
      <c r="L1702">
        <f>[1]!s_val_dividendyield2($A1702,$B$1)</f>
        <v>1.43121303892327</v>
      </c>
      <c r="M1702">
        <f>[1]!s_val_evtoebitda($A1702,$B$1)</f>
        <v>10.5234781504843</v>
      </c>
      <c r="N1702">
        <f>[1]!s_risk_betar24($A1702,$B$1)</f>
        <v>0.84420001506805398</v>
      </c>
      <c r="O1702">
        <f>[1]!s_profitnotice_changeratio($A1702,$B$1)</f>
        <v>0</v>
      </c>
      <c r="P1702">
        <f>IFERROR([1]!i_pq_pctchange($A1702,TEXT(DATE(YEAR($B$1),1,1),"yyyy-mm-dd"),$B$1),"")</f>
        <v>8.0608309211903695</v>
      </c>
      <c r="Q1702">
        <f>[1]!s_west_netprofit($A1702,YEAR($B$1),$B$1,180)</f>
        <v>359250000</v>
      </c>
      <c r="R1702">
        <f>[1]!s_west_eps($A1702,YEAR($B$1),$B$1,180)</f>
        <v>2.01279997825623</v>
      </c>
      <c r="S1702">
        <f>[1]!s_west_instnum_np($A1702,YEAR($B$1),$B$1,180)</f>
        <v>4</v>
      </c>
      <c r="T1702">
        <f>[1]!s_west_stdnetprofit($A1702,YEAR($B$1),$B$1,180)</f>
        <v>28616720</v>
      </c>
      <c r="U1702">
        <f>[1]!s_west_mediannetprofit($A1702,YEAR($B$1),$B$1,180)</f>
        <v>353500000</v>
      </c>
      <c r="V1702">
        <f>[1]!s_west_maxnetprofit($A1702,YEAR($B$1),$B$1,180)</f>
        <v>399000000</v>
      </c>
      <c r="W1702">
        <f>[1]!s_west_minnetprofit($A1702,YEAR($B$1),$B$1,180)</f>
        <v>331000000</v>
      </c>
      <c r="X1702">
        <f>[1]!s_west_netprofit($A1702,YEAR($B$1)+1,$B$1,180)</f>
        <v>502000000</v>
      </c>
      <c r="Y1702">
        <f>[1]!s_west_eps($A1702,YEAR($B$1)+1,$B$1,180)</f>
        <v>2.81259989738464</v>
      </c>
      <c r="Z1702">
        <f>[1]!s_west_instnum_np($A1702,YEAR($B$1)+1,$B$1,180)</f>
        <v>4</v>
      </c>
      <c r="AA1702">
        <f>[1]!s_west_stdnetprofit($A1702,YEAR($B$1)+1,$B$1,180)</f>
        <v>63471779</v>
      </c>
      <c r="AB1702">
        <f>[1]!s_west_mediannetprofit($A1702,YEAR($B$1)+1,$B$1,180)</f>
        <v>481500000</v>
      </c>
      <c r="AC1702">
        <f>[1]!s_west_maxnetprofit($A1702,YEAR($B$1)+1,$B$1,180)</f>
        <v>594000000</v>
      </c>
      <c r="AD1702">
        <f>[1]!s_west_minnetprofit($A1702,YEAR($B$1)+1,$B$1,180)</f>
        <v>451000000</v>
      </c>
      <c r="AE1702">
        <f>[1]!s_west_avgroe($A1702,YEAR($B$1),$B$1,180)</f>
        <v>6.4274997711181596</v>
      </c>
      <c r="AF1702">
        <f>IFERROR([1]!s_info_indexweight($A1702,$B$1,"000016.SH"),"")</f>
        <v>0</v>
      </c>
      <c r="AG1702">
        <f>IFERROR([1]!s_info_indexweight($A1702,$B$1,"000300.SH"),"")</f>
        <v>0</v>
      </c>
      <c r="AH1702">
        <f>IFERROR([1]!s_info_indexweight($A1702,$B$1,"000905.SH"),"")</f>
        <v>0</v>
      </c>
      <c r="AI1702">
        <f>IFERROR([1]!s_info_indexweight($A1702,$B$1,"000852.SH"),"")</f>
        <v>7.2999999999999995E-2</v>
      </c>
    </row>
    <row r="1703" spans="1:35">
      <c r="A1703" t="s">
        <v>1735</v>
      </c>
      <c r="B1703">
        <f>[1]!s_dq_close($A1703,$B$1,3)</f>
        <v>96.97</v>
      </c>
      <c r="C1703">
        <f>[1]!s_dq_volume($A1703,$B$1)</f>
        <v>12342543</v>
      </c>
      <c r="D1703">
        <f>[1]!s_dq_amount($A1703,$B$1)</f>
        <v>1201996109</v>
      </c>
      <c r="E1703">
        <f>[1]!s_dq_turn($A1703,$B$1)</f>
        <v>4.49928739628609</v>
      </c>
      <c r="F1703">
        <f>[1]!S_VAL_MV($A1703,$B$1)</f>
        <v>26601021212.779999</v>
      </c>
      <c r="G1703">
        <f>[1]!s_val_ev($A1703,$B$1)</f>
        <v>26601021212.779999</v>
      </c>
      <c r="H1703">
        <f>[1]!s_val_ev1($A1703,$B$1)</f>
        <v>28581452552.669998</v>
      </c>
      <c r="I1703">
        <f>IFERROR([1]!s_mq_amount($A1703,$B$1),"")</f>
        <v>2925253760</v>
      </c>
      <c r="J1703">
        <f>[1]!s_val_pe_ttm($A1703,$B$1)</f>
        <v>112.94533538818401</v>
      </c>
      <c r="K1703">
        <f>[1]!s_val_pb_lf($A1703,$B$1)</f>
        <v>5.3190007209777797</v>
      </c>
      <c r="L1703">
        <f>[1]!s_val_dividendyield2($A1703,$B$1)</f>
        <v>0.11345934391984901</v>
      </c>
      <c r="M1703">
        <f>[1]!s_val_evtoebitda($A1703,$B$1)</f>
        <v>59.913597803371502</v>
      </c>
      <c r="N1703">
        <f>[1]!s_risk_betar24($A1703,$B$1)</f>
        <v>1.32959997653961</v>
      </c>
      <c r="O1703">
        <f>[1]!s_profitnotice_changeratio($A1703,$B$1)</f>
        <v>0</v>
      </c>
      <c r="P1703">
        <f>IFERROR([1]!i_pq_pctchange($A1703,TEXT(DATE(YEAR($B$1),1,1),"yyyy-mm-dd"),$B$1),"")</f>
        <v>-13.0391893103758</v>
      </c>
      <c r="Q1703">
        <f>[1]!s_west_netprofit($A1703,YEAR($B$1),$B$1,180)</f>
        <v>323535000</v>
      </c>
      <c r="R1703">
        <f>[1]!s_west_eps($A1703,YEAR($B$1),$B$1,180)</f>
        <v>1.1793999671936</v>
      </c>
      <c r="S1703">
        <f>[1]!s_west_instnum_np($A1703,YEAR($B$1),$B$1,180)</f>
        <v>2</v>
      </c>
      <c r="T1703">
        <f>[1]!s_west_stdnetprofit($A1703,YEAR($B$1),$B$1,180)</f>
        <v>26113453</v>
      </c>
      <c r="U1703">
        <f>[1]!s_west_mediannetprofit($A1703,YEAR($B$1),$B$1,180)</f>
        <v>323535000</v>
      </c>
      <c r="V1703">
        <f>[1]!s_west_maxnetprofit($A1703,YEAR($B$1),$B$1,180)</f>
        <v>342000000</v>
      </c>
      <c r="W1703">
        <f>[1]!s_west_minnetprofit($A1703,YEAR($B$1),$B$1,180)</f>
        <v>305070000</v>
      </c>
      <c r="X1703">
        <f>[1]!s_west_netprofit($A1703,YEAR($B$1)+1,$B$1,180)</f>
        <v>442440000</v>
      </c>
      <c r="Y1703">
        <f>[1]!s_west_eps($A1703,YEAR($B$1)+1,$B$1,180)</f>
        <v>1.6128000020980799</v>
      </c>
      <c r="Z1703">
        <f>[1]!s_west_instnum_np($A1703,YEAR($B$1)+1,$B$1,180)</f>
        <v>2</v>
      </c>
      <c r="AA1703">
        <f>[1]!s_west_stdnetprofit($A1703,YEAR($B$1)+1,$B$1,180)</f>
        <v>47461007</v>
      </c>
      <c r="AB1703">
        <f>[1]!s_west_mediannetprofit($A1703,YEAR($B$1)+1,$B$1,180)</f>
        <v>442440000</v>
      </c>
      <c r="AC1703">
        <f>[1]!s_west_maxnetprofit($A1703,YEAR($B$1)+1,$B$1,180)</f>
        <v>476000000</v>
      </c>
      <c r="AD1703">
        <f>[1]!s_west_minnetprofit($A1703,YEAR($B$1)+1,$B$1,180)</f>
        <v>408880000</v>
      </c>
      <c r="AE1703">
        <f>[1]!s_west_avgroe($A1703,YEAR($B$1),$B$1,180)</f>
        <v>6.1300001144409197</v>
      </c>
      <c r="AF1703">
        <f>IFERROR([1]!s_info_indexweight($A1703,$B$1,"000016.SH"),"")</f>
        <v>0</v>
      </c>
      <c r="AG1703">
        <f>IFERROR([1]!s_info_indexweight($A1703,$B$1,"000300.SH"),"")</f>
        <v>0</v>
      </c>
      <c r="AH1703">
        <f>IFERROR([1]!s_info_indexweight($A1703,$B$1,"000905.SH"),"")</f>
        <v>0</v>
      </c>
      <c r="AI1703">
        <f>IFERROR([1]!s_info_indexweight($A1703,$B$1,"000852.SH"),"")</f>
        <v>0.224</v>
      </c>
    </row>
    <row r="1704" spans="1:35">
      <c r="A1704" t="s">
        <v>1736</v>
      </c>
      <c r="B1704">
        <f>[1]!s_dq_close($A1704,$B$1,3)</f>
        <v>60.6</v>
      </c>
      <c r="C1704">
        <f>[1]!s_dq_volume($A1704,$B$1)</f>
        <v>6656566</v>
      </c>
      <c r="D1704">
        <f>[1]!s_dq_amount($A1704,$B$1)</f>
        <v>404347843</v>
      </c>
      <c r="E1704">
        <f>[1]!s_dq_turn($A1704,$B$1)</f>
        <v>1.07923465091875</v>
      </c>
      <c r="F1704">
        <f>[1]!S_VAL_MV($A1704,$B$1)</f>
        <v>37456042081.800003</v>
      </c>
      <c r="G1704">
        <f>[1]!s_val_ev($A1704,$B$1)</f>
        <v>37456042081.800003</v>
      </c>
      <c r="H1704">
        <f>[1]!s_val_ev1($A1704,$B$1)</f>
        <v>37456042081.800003</v>
      </c>
      <c r="I1704">
        <f>IFERROR([1]!s_mq_amount($A1704,$B$1),"")</f>
        <v>1214150417</v>
      </c>
      <c r="J1704">
        <f>[1]!s_val_pe_ttm($A1704,$B$1)</f>
        <v>12.5925235748291</v>
      </c>
      <c r="K1704">
        <f>[1]!s_val_pb_lf($A1704,$B$1)</f>
        <v>4.3452177047729501</v>
      </c>
      <c r="L1704">
        <f>[1]!s_val_dividendyield2($A1704,$B$1)</f>
        <v>0.202543163458968</v>
      </c>
      <c r="M1704">
        <f>[1]!s_val_evtoebitda($A1704,$B$1)</f>
        <v>11.068097848464401</v>
      </c>
      <c r="N1704">
        <f>[1]!s_risk_betar24($A1704,$B$1)</f>
        <v>0.91540002822875999</v>
      </c>
      <c r="O1704">
        <f>[1]!s_profitnotice_changeratio($A1704,$B$1)</f>
        <v>0</v>
      </c>
      <c r="P1704">
        <f>IFERROR([1]!i_pq_pctchange($A1704,TEXT(DATE(YEAR($B$1),1,1),"yyyy-mm-dd"),$B$1),"")</f>
        <v>1.72905825079739</v>
      </c>
      <c r="Q1704">
        <f>[1]!s_west_netprofit($A1704,YEAR($B$1),$B$1,180)</f>
        <v>702770000</v>
      </c>
      <c r="R1704">
        <f>[1]!s_west_eps($A1704,YEAR($B$1),$B$1,180)</f>
        <v>1.1369999647140501</v>
      </c>
      <c r="S1704">
        <f>[1]!s_west_instnum_np($A1704,YEAR($B$1),$B$1,180)</f>
        <v>5</v>
      </c>
      <c r="T1704">
        <f>[1]!s_west_stdnetprofit($A1704,YEAR($B$1),$B$1,180)</f>
        <v>211496829</v>
      </c>
      <c r="U1704">
        <f>[1]!s_west_mediannetprofit($A1704,YEAR($B$1),$B$1,180)</f>
        <v>630080000</v>
      </c>
      <c r="V1704">
        <f>[1]!s_west_maxnetprofit($A1704,YEAR($B$1),$B$1,180)</f>
        <v>1077000000</v>
      </c>
      <c r="W1704">
        <f>[1]!s_west_minnetprofit($A1704,YEAR($B$1),$B$1,180)</f>
        <v>560000000</v>
      </c>
      <c r="X1704">
        <f>[1]!s_west_netprofit($A1704,YEAR($B$1)+1,$B$1,180)</f>
        <v>830680000</v>
      </c>
      <c r="Y1704">
        <f>[1]!s_west_eps($A1704,YEAR($B$1)+1,$B$1,180)</f>
        <v>1.34399998188019</v>
      </c>
      <c r="Z1704">
        <f>[1]!s_west_instnum_np($A1704,YEAR($B$1)+1,$B$1,180)</f>
        <v>5</v>
      </c>
      <c r="AA1704">
        <f>[1]!s_west_stdnetprofit($A1704,YEAR($B$1)+1,$B$1,180)</f>
        <v>262220909</v>
      </c>
      <c r="AB1704">
        <f>[1]!s_west_mediannetprofit($A1704,YEAR($B$1)+1,$B$1,180)</f>
        <v>746000000</v>
      </c>
      <c r="AC1704">
        <f>[1]!s_west_maxnetprofit($A1704,YEAR($B$1)+1,$B$1,180)</f>
        <v>1296000000</v>
      </c>
      <c r="AD1704">
        <f>[1]!s_west_minnetprofit($A1704,YEAR($B$1)+1,$B$1,180)</f>
        <v>674000000</v>
      </c>
      <c r="AE1704">
        <f>[1]!s_west_avgroe($A1704,YEAR($B$1),$B$1,180)</f>
        <v>7.6859998703002903</v>
      </c>
      <c r="AF1704">
        <f>IFERROR([1]!s_info_indexweight($A1704,$B$1,"000016.SH"),"")</f>
        <v>0</v>
      </c>
      <c r="AG1704">
        <f>IFERROR([1]!s_info_indexweight($A1704,$B$1,"000300.SH"),"")</f>
        <v>0</v>
      </c>
      <c r="AH1704">
        <f>IFERROR([1]!s_info_indexweight($A1704,$B$1,"000905.SH"),"")</f>
        <v>7.4999999999999997E-2</v>
      </c>
      <c r="AI1704">
        <f>IFERROR([1]!s_info_indexweight($A1704,$B$1,"000852.SH"),"")</f>
        <v>0</v>
      </c>
    </row>
    <row r="1705" spans="1:35">
      <c r="A1705" t="s">
        <v>1737</v>
      </c>
      <c r="B1705">
        <f>[1]!s_dq_close($A1705,$B$1,3)</f>
        <v>57.39</v>
      </c>
      <c r="C1705">
        <f>[1]!s_dq_volume($A1705,$B$1)</f>
        <v>5368966</v>
      </c>
      <c r="D1705">
        <f>[1]!s_dq_amount($A1705,$B$1)</f>
        <v>309988121</v>
      </c>
      <c r="E1705">
        <f>[1]!s_dq_turn($A1705,$B$1)</f>
        <v>2.8878301055715401</v>
      </c>
      <c r="F1705">
        <f>[1]!S_VAL_MV($A1705,$B$1)</f>
        <v>11126452791.629999</v>
      </c>
      <c r="G1705">
        <f>[1]!s_val_ev($A1705,$B$1)</f>
        <v>11126452791.629999</v>
      </c>
      <c r="H1705">
        <f>[1]!s_val_ev1($A1705,$B$1)</f>
        <v>11185707333.48</v>
      </c>
      <c r="I1705">
        <f>IFERROR([1]!s_mq_amount($A1705,$B$1),"")</f>
        <v>781280105</v>
      </c>
      <c r="J1705">
        <f>[1]!s_val_pe_ttm($A1705,$B$1)</f>
        <v>105.51261138916</v>
      </c>
      <c r="K1705">
        <f>[1]!s_val_pb_lf($A1705,$B$1)</f>
        <v>3.4993422031402601</v>
      </c>
      <c r="L1705">
        <f>[1]!s_val_dividendyield2($A1705,$B$1)</f>
        <v>0.69654710851153701</v>
      </c>
      <c r="M1705">
        <f>[1]!s_val_evtoebitda($A1705,$B$1)</f>
        <v>59.648468560896497</v>
      </c>
      <c r="N1705">
        <f>[1]!s_risk_betar24($A1705,$B$1)</f>
        <v>2.1960000991821298</v>
      </c>
      <c r="O1705">
        <f>[1]!s_profitnotice_changeratio($A1705,$B$1)</f>
        <v>0</v>
      </c>
      <c r="P1705">
        <f>IFERROR([1]!i_pq_pctchange($A1705,TEXT(DATE(YEAR($B$1),1,1),"yyyy-mm-dd"),$B$1),"")</f>
        <v>55.570615342911402</v>
      </c>
      <c r="Q1705">
        <f>[1]!s_west_netprofit($A1705,YEAR($B$1),$B$1,180)</f>
        <v>139540000</v>
      </c>
      <c r="R1705">
        <f>[1]!s_west_eps($A1705,YEAR($B$1),$B$1,180)</f>
        <v>0.71969997882842995</v>
      </c>
      <c r="S1705">
        <f>[1]!s_west_instnum_np($A1705,YEAR($B$1),$B$1,180)</f>
        <v>5</v>
      </c>
      <c r="T1705">
        <f>[1]!s_west_stdnetprofit($A1705,YEAR($B$1),$B$1,180)</f>
        <v>7540424</v>
      </c>
      <c r="U1705">
        <f>[1]!s_west_mediannetprofit($A1705,YEAR($B$1),$B$1,180)</f>
        <v>138000000</v>
      </c>
      <c r="V1705">
        <f>[1]!s_west_maxnetprofit($A1705,YEAR($B$1),$B$1,180)</f>
        <v>149000000</v>
      </c>
      <c r="W1705">
        <f>[1]!s_west_minnetprofit($A1705,YEAR($B$1),$B$1,180)</f>
        <v>130000000</v>
      </c>
      <c r="X1705">
        <f>[1]!s_west_netprofit($A1705,YEAR($B$1)+1,$B$1,180)</f>
        <v>202560000</v>
      </c>
      <c r="Y1705">
        <f>[1]!s_west_eps($A1705,YEAR($B$1)+1,$B$1,180)</f>
        <v>1.04480004310608</v>
      </c>
      <c r="Z1705">
        <f>[1]!s_west_instnum_np($A1705,YEAR($B$1)+1,$B$1,180)</f>
        <v>5</v>
      </c>
      <c r="AA1705">
        <f>[1]!s_west_stdnetprofit($A1705,YEAR($B$1)+1,$B$1,180)</f>
        <v>19841069</v>
      </c>
      <c r="AB1705">
        <f>[1]!s_west_mediannetprofit($A1705,YEAR($B$1)+1,$B$1,180)</f>
        <v>194000000</v>
      </c>
      <c r="AC1705">
        <f>[1]!s_west_maxnetprofit($A1705,YEAR($B$1)+1,$B$1,180)</f>
        <v>238000000</v>
      </c>
      <c r="AD1705">
        <f>[1]!s_west_minnetprofit($A1705,YEAR($B$1)+1,$B$1,180)</f>
        <v>192000000</v>
      </c>
      <c r="AE1705">
        <f>[1]!s_west_avgroe($A1705,YEAR($B$1),$B$1,180)</f>
        <v>4.3579998016357404</v>
      </c>
      <c r="AF1705">
        <f>IFERROR([1]!s_info_indexweight($A1705,$B$1,"000016.SH"),"")</f>
        <v>0</v>
      </c>
      <c r="AG1705">
        <f>IFERROR([1]!s_info_indexweight($A1705,$B$1,"000300.SH"),"")</f>
        <v>0</v>
      </c>
      <c r="AH1705">
        <f>IFERROR([1]!s_info_indexweight($A1705,$B$1,"000905.SH"),"")</f>
        <v>0</v>
      </c>
      <c r="AI1705">
        <f>IFERROR([1]!s_info_indexweight($A1705,$B$1,"000852.SH"),"")</f>
        <v>0.05</v>
      </c>
    </row>
    <row r="1706" spans="1:35">
      <c r="A1706" t="s">
        <v>1738</v>
      </c>
      <c r="B1706">
        <f>[1]!s_dq_close($A1706,$B$1,3)</f>
        <v>64.81</v>
      </c>
      <c r="C1706">
        <f>[1]!s_dq_volume($A1706,$B$1)</f>
        <v>10863937</v>
      </c>
      <c r="D1706">
        <f>[1]!s_dq_amount($A1706,$B$1)</f>
        <v>709776351</v>
      </c>
      <c r="E1706">
        <f>[1]!s_dq_turn($A1706,$B$1)</f>
        <v>3.02108867830998</v>
      </c>
      <c r="F1706">
        <f>[1]!S_VAL_MV($A1706,$B$1)</f>
        <v>23305895057.799999</v>
      </c>
      <c r="G1706">
        <f>[1]!s_val_ev($A1706,$B$1)</f>
        <v>23305895057.799999</v>
      </c>
      <c r="H1706">
        <f>[1]!s_val_ev1($A1706,$B$1)</f>
        <v>24105580029.93</v>
      </c>
      <c r="I1706">
        <f>IFERROR([1]!s_mq_amount($A1706,$B$1),"")</f>
        <v>1444535993</v>
      </c>
      <c r="J1706">
        <f>[1]!s_val_pe_ttm($A1706,$B$1)</f>
        <v>-49.527999877929702</v>
      </c>
      <c r="K1706">
        <f>[1]!s_val_pb_lf($A1706,$B$1)</f>
        <v>6.2651324272155797</v>
      </c>
      <c r="L1706">
        <f>[1]!s_val_dividendyield2($A1706,$B$1)</f>
        <v>0</v>
      </c>
      <c r="M1706">
        <f>[1]!s_val_evtoebitda($A1706,$B$1)</f>
        <v>-1184.7198895914501</v>
      </c>
      <c r="N1706">
        <f>[1]!s_risk_betar24($A1706,$B$1)</f>
        <v>3.1096000671386701</v>
      </c>
      <c r="O1706">
        <f>[1]!s_profitnotice_changeratio($A1706,$B$1)</f>
        <v>0</v>
      </c>
      <c r="P1706">
        <f>IFERROR([1]!i_pq_pctchange($A1706,TEXT(DATE(YEAR($B$1),1,1),"yyyy-mm-dd"),$B$1),"")</f>
        <v>-14.8133543638275</v>
      </c>
      <c r="Q1706">
        <f>[1]!s_west_netprofit($A1706,YEAR($B$1),$B$1,180)</f>
        <v>-412000000</v>
      </c>
      <c r="R1706">
        <f>[1]!s_west_eps($A1706,YEAR($B$1),$B$1,180)</f>
        <v>-1.1456999778747601</v>
      </c>
      <c r="S1706">
        <f>[1]!s_west_instnum_np($A1706,YEAR($B$1),$B$1,180)</f>
        <v>2</v>
      </c>
      <c r="T1706">
        <f>[1]!s_west_stdnetprofit($A1706,YEAR($B$1),$B$1,180)</f>
        <v>113137085</v>
      </c>
      <c r="U1706">
        <f>[1]!s_west_mediannetprofit($A1706,YEAR($B$1),$B$1,180)</f>
        <v>-412000000</v>
      </c>
      <c r="V1706">
        <f>[1]!s_west_maxnetprofit($A1706,YEAR($B$1),$B$1,180)</f>
        <v>-332000000</v>
      </c>
      <c r="W1706">
        <f>[1]!s_west_minnetprofit($A1706,YEAR($B$1),$B$1,180)</f>
        <v>-492000000</v>
      </c>
      <c r="X1706">
        <f>[1]!s_west_netprofit($A1706,YEAR($B$1)+1,$B$1,180)</f>
        <v>-306000000</v>
      </c>
      <c r="Y1706">
        <f>[1]!s_west_eps($A1706,YEAR($B$1)+1,$B$1,180)</f>
        <v>-0.85089999437332198</v>
      </c>
      <c r="Z1706">
        <f>[1]!s_west_instnum_np($A1706,YEAR($B$1)+1,$B$1,180)</f>
        <v>2</v>
      </c>
      <c r="AA1706">
        <f>[1]!s_west_stdnetprofit($A1706,YEAR($B$1)+1,$B$1,180)</f>
        <v>138592929</v>
      </c>
      <c r="AB1706">
        <f>[1]!s_west_mediannetprofit($A1706,YEAR($B$1)+1,$B$1,180)</f>
        <v>-347500000</v>
      </c>
      <c r="AC1706">
        <f>[1]!s_west_maxnetprofit($A1706,YEAR($B$1)+1,$B$1,180)</f>
        <v>-208000000</v>
      </c>
      <c r="AD1706">
        <f>[1]!s_west_minnetprofit($A1706,YEAR($B$1)+1,$B$1,180)</f>
        <v>-404000000</v>
      </c>
      <c r="AE1706">
        <f>[1]!s_west_avgroe($A1706,YEAR($B$1),$B$1,180)</f>
        <v>-12.425000190734901</v>
      </c>
      <c r="AF1706">
        <f>IFERROR([1]!s_info_indexweight($A1706,$B$1,"000016.SH"),"")</f>
        <v>0</v>
      </c>
      <c r="AG1706">
        <f>IFERROR([1]!s_info_indexweight($A1706,$B$1,"000300.SH"),"")</f>
        <v>0</v>
      </c>
      <c r="AH1706">
        <f>IFERROR([1]!s_info_indexweight($A1706,$B$1,"000905.SH"),"")</f>
        <v>0</v>
      </c>
      <c r="AI1706">
        <f>IFERROR([1]!s_info_indexweight($A1706,$B$1,"000852.SH"),"")</f>
        <v>0.185</v>
      </c>
    </row>
    <row r="1707" spans="1:35">
      <c r="A1707" t="s">
        <v>1739</v>
      </c>
      <c r="B1707">
        <f>[1]!s_dq_close($A1707,$B$1,3)</f>
        <v>226.5</v>
      </c>
      <c r="C1707">
        <f>[1]!s_dq_volume($A1707,$B$1)</f>
        <v>29007851</v>
      </c>
      <c r="D1707">
        <f>[1]!s_dq_amount($A1707,$B$1)</f>
        <v>6569373164</v>
      </c>
      <c r="E1707">
        <f>[1]!s_dq_turn($A1707,$B$1)</f>
        <v>7.1141265481299802</v>
      </c>
      <c r="F1707">
        <f>[1]!S_VAL_MV($A1707,$B$1)</f>
        <v>393573804964.5</v>
      </c>
      <c r="G1707">
        <f>[1]!s_val_ev($A1707,$B$1)</f>
        <v>263471436963.383</v>
      </c>
      <c r="H1707">
        <f>[1]!s_val_ev1($A1707,$B$1)</f>
        <v>290563380118.90302</v>
      </c>
      <c r="I1707">
        <f>IFERROR([1]!s_mq_amount($A1707,$B$1),"")</f>
        <v>16025277582</v>
      </c>
      <c r="J1707">
        <f>[1]!s_val_pe_ttm($A1707,$B$1)</f>
        <v>797.65972900390602</v>
      </c>
      <c r="K1707">
        <f>[1]!s_val_pb_lf($A1707,$B$1)</f>
        <v>8.6981325149536097</v>
      </c>
      <c r="L1707">
        <f>[1]!s_val_dividendyield2($A1707,$B$1)</f>
        <v>0</v>
      </c>
      <c r="M1707">
        <f>[1]!s_val_evtoebitda($A1707,$B$1)</f>
        <v>54.058145005504699</v>
      </c>
      <c r="N1707">
        <f>[1]!s_risk_betar24($A1707,$B$1)</f>
        <v>1.6218999624252299</v>
      </c>
      <c r="O1707">
        <f>[1]!s_profitnotice_changeratio($A1707,$B$1)</f>
        <v>0</v>
      </c>
      <c r="P1707">
        <f>IFERROR([1]!i_pq_pctchange($A1707,TEXT(DATE(YEAR($B$1),1,1),"yyyy-mm-dd"),$B$1),"")</f>
        <v>109.974969871141</v>
      </c>
      <c r="Q1707">
        <f>[1]!s_west_netprofit($A1707,YEAR($B$1),$B$1,180)</f>
        <v>1132500000</v>
      </c>
      <c r="R1707">
        <f>[1]!s_west_eps($A1707,YEAR($B$1),$B$1,180)</f>
        <v>0.651700019836426</v>
      </c>
      <c r="S1707">
        <f>[1]!s_west_instnum_np($A1707,YEAR($B$1),$B$1,180)</f>
        <v>4</v>
      </c>
      <c r="T1707">
        <f>[1]!s_west_stdnetprofit($A1707,YEAR($B$1),$B$1,180)</f>
        <v>248136387</v>
      </c>
      <c r="U1707">
        <f>[1]!s_west_mediannetprofit($A1707,YEAR($B$1),$B$1,180)</f>
        <v>1215000000</v>
      </c>
      <c r="V1707">
        <f>[1]!s_west_maxnetprofit($A1707,YEAR($B$1),$B$1,180)</f>
        <v>1322000000</v>
      </c>
      <c r="W1707">
        <f>[1]!s_west_minnetprofit($A1707,YEAR($B$1),$B$1,180)</f>
        <v>778000000</v>
      </c>
      <c r="X1707">
        <f>[1]!s_west_netprofit($A1707,YEAR($B$1)+1,$B$1,180)</f>
        <v>1454000000</v>
      </c>
      <c r="Y1707">
        <f>[1]!s_west_eps($A1707,YEAR($B$1)+1,$B$1,180)</f>
        <v>0.83679997920990001</v>
      </c>
      <c r="Z1707">
        <f>[1]!s_west_instnum_np($A1707,YEAR($B$1)+1,$B$1,180)</f>
        <v>4</v>
      </c>
      <c r="AA1707">
        <f>[1]!s_west_stdnetprofit($A1707,YEAR($B$1)+1,$B$1,180)</f>
        <v>217057596</v>
      </c>
      <c r="AB1707">
        <f>[1]!s_west_mediannetprofit($A1707,YEAR($B$1)+1,$B$1,180)</f>
        <v>1557000000</v>
      </c>
      <c r="AC1707">
        <f>[1]!s_west_maxnetprofit($A1707,YEAR($B$1)+1,$B$1,180)</f>
        <v>1573000000</v>
      </c>
      <c r="AD1707">
        <f>[1]!s_west_minnetprofit($A1707,YEAR($B$1)+1,$B$1,180)</f>
        <v>1129000000</v>
      </c>
      <c r="AE1707">
        <f>[1]!s_west_avgroe($A1707,YEAR($B$1),$B$1,180)</f>
        <v>2.4200000762939502</v>
      </c>
      <c r="AF1707">
        <f>IFERROR([1]!s_info_indexweight($A1707,$B$1,"000016.SH"),"")</f>
        <v>0</v>
      </c>
      <c r="AG1707">
        <f>IFERROR([1]!s_info_indexweight($A1707,$B$1,"000300.SH"),"")</f>
        <v>0</v>
      </c>
      <c r="AH1707">
        <f>IFERROR([1]!s_info_indexweight($A1707,$B$1,"000905.SH"),"")</f>
        <v>0.91600000000000004</v>
      </c>
      <c r="AI1707">
        <f>IFERROR([1]!s_info_indexweight($A1707,$B$1,"000852.SH"),"")</f>
        <v>0</v>
      </c>
    </row>
    <row r="1708" spans="1:35">
      <c r="A1708" t="s">
        <v>1740</v>
      </c>
      <c r="B1708">
        <f>[1]!s_dq_close($A1708,$B$1,3)</f>
        <v>40.1</v>
      </c>
      <c r="C1708">
        <f>[1]!s_dq_volume($A1708,$B$1)</f>
        <v>2370720</v>
      </c>
      <c r="D1708">
        <f>[1]!s_dq_amount($A1708,$B$1)</f>
        <v>95285169</v>
      </c>
      <c r="E1708">
        <f>[1]!s_dq_turn($A1708,$B$1)</f>
        <v>1.51699444004824</v>
      </c>
      <c r="F1708">
        <f>[1]!S_VAL_MV($A1708,$B$1)</f>
        <v>6266725143.5</v>
      </c>
      <c r="G1708">
        <f>[1]!s_val_ev($A1708,$B$1)</f>
        <v>6266725143.5</v>
      </c>
      <c r="H1708">
        <f>[1]!s_val_ev1($A1708,$B$1)</f>
        <v>6848627850.6000004</v>
      </c>
      <c r="I1708">
        <f>IFERROR([1]!s_mq_amount($A1708,$B$1),"")</f>
        <v>185443643</v>
      </c>
      <c r="J1708">
        <f>[1]!s_val_pe_ttm($A1708,$B$1)</f>
        <v>-27.868101119995099</v>
      </c>
      <c r="K1708">
        <f>[1]!s_val_pb_lf($A1708,$B$1)</f>
        <v>1.87578701972961</v>
      </c>
      <c r="L1708">
        <f>[1]!s_val_dividendyield2($A1708,$B$1)</f>
        <v>0.98637577657469799</v>
      </c>
      <c r="M1708">
        <f>[1]!s_val_evtoebitda($A1708,$B$1)</f>
        <v>-44.456670376335403</v>
      </c>
      <c r="N1708">
        <f>[1]!s_risk_betar24($A1708,$B$1)</f>
        <v>1.3417999744415301</v>
      </c>
      <c r="O1708">
        <f>[1]!s_profitnotice_changeratio($A1708,$B$1)</f>
        <v>0</v>
      </c>
      <c r="P1708">
        <f>IFERROR([1]!i_pq_pctchange($A1708,TEXT(DATE(YEAR($B$1),1,1),"yyyy-mm-dd"),$B$1),"")</f>
        <v>-20.420718396507201</v>
      </c>
      <c r="Q1708">
        <f>[1]!s_west_netprofit($A1708,YEAR($B$1),$B$1,180)</f>
        <v>130050000</v>
      </c>
      <c r="R1708">
        <f>[1]!s_west_eps($A1708,YEAR($B$1),$B$1,180)</f>
        <v>0.83219999074935902</v>
      </c>
      <c r="S1708">
        <f>[1]!s_west_instnum_np($A1708,YEAR($B$1),$B$1,180)</f>
        <v>5</v>
      </c>
      <c r="T1708">
        <f>[1]!s_west_stdnetprofit($A1708,YEAR($B$1),$B$1,180)</f>
        <v>60961156</v>
      </c>
      <c r="U1708">
        <f>[1]!s_west_mediannetprofit($A1708,YEAR($B$1),$B$1,180)</f>
        <v>123000000</v>
      </c>
      <c r="V1708">
        <f>[1]!s_west_maxnetprofit($A1708,YEAR($B$1),$B$1,180)</f>
        <v>211000000</v>
      </c>
      <c r="W1708">
        <f>[1]!s_west_minnetprofit($A1708,YEAR($B$1),$B$1,180)</f>
        <v>51000000</v>
      </c>
      <c r="X1708">
        <f>[1]!s_west_netprofit($A1708,YEAR($B$1)+1,$B$1,180)</f>
        <v>228310000</v>
      </c>
      <c r="Y1708">
        <f>[1]!s_west_eps($A1708,YEAR($B$1)+1,$B$1,180)</f>
        <v>1.4608999490737899</v>
      </c>
      <c r="Z1708">
        <f>[1]!s_west_instnum_np($A1708,YEAR($B$1)+1,$B$1,180)</f>
        <v>5</v>
      </c>
      <c r="AA1708">
        <f>[1]!s_west_stdnetprofit($A1708,YEAR($B$1)+1,$B$1,180)</f>
        <v>36863335</v>
      </c>
      <c r="AB1708">
        <f>[1]!s_west_mediannetprofit($A1708,YEAR($B$1)+1,$B$1,180)</f>
        <v>224000000</v>
      </c>
      <c r="AC1708">
        <f>[1]!s_west_maxnetprofit($A1708,YEAR($B$1)+1,$B$1,180)</f>
        <v>271000000</v>
      </c>
      <c r="AD1708">
        <f>[1]!s_west_minnetprofit($A1708,YEAR($B$1)+1,$B$1,180)</f>
        <v>178000000</v>
      </c>
      <c r="AE1708">
        <f>[1]!s_west_avgroe($A1708,YEAR($B$1),$B$1,180)</f>
        <v>3.6619999408721902</v>
      </c>
      <c r="AF1708">
        <f>IFERROR([1]!s_info_indexweight($A1708,$B$1,"000016.SH"),"")</f>
        <v>0</v>
      </c>
      <c r="AG1708">
        <f>IFERROR([1]!s_info_indexweight($A1708,$B$1,"000300.SH"),"")</f>
        <v>0</v>
      </c>
      <c r="AH1708">
        <f>IFERROR([1]!s_info_indexweight($A1708,$B$1,"000905.SH"),"")</f>
        <v>0</v>
      </c>
      <c r="AI1708">
        <f>IFERROR([1]!s_info_indexweight($A1708,$B$1,"000852.SH"),"")</f>
        <v>2.8000000000000001E-2</v>
      </c>
    </row>
    <row r="1709" spans="1:35">
      <c r="A1709" t="s">
        <v>1741</v>
      </c>
      <c r="B1709">
        <f>[1]!s_dq_close($A1709,$B$1,3)</f>
        <v>19.510000000000002</v>
      </c>
      <c r="C1709">
        <f>[1]!s_dq_volume($A1709,$B$1)</f>
        <v>9544045</v>
      </c>
      <c r="D1709">
        <f>[1]!s_dq_amount($A1709,$B$1)</f>
        <v>187221227</v>
      </c>
      <c r="E1709">
        <f>[1]!s_dq_turn($A1709,$B$1)</f>
        <v>0.80236836097904796</v>
      </c>
      <c r="F1709">
        <f>[1]!S_VAL_MV($A1709,$B$1)</f>
        <v>23927146234.650002</v>
      </c>
      <c r="G1709">
        <f>[1]!s_val_ev($A1709,$B$1)</f>
        <v>23927146234.650002</v>
      </c>
      <c r="H1709">
        <f>[1]!s_val_ev1($A1709,$B$1)</f>
        <v>27038034234.650002</v>
      </c>
      <c r="I1709">
        <f>IFERROR([1]!s_mq_amount($A1709,$B$1),"")</f>
        <v>375940187</v>
      </c>
      <c r="J1709">
        <f>[1]!s_val_pe_ttm($A1709,$B$1)</f>
        <v>22.096128463745099</v>
      </c>
      <c r="K1709">
        <f>[1]!s_val_pb_lf($A1709,$B$1)</f>
        <v>1.6655640602111801</v>
      </c>
      <c r="L1709">
        <f>[1]!s_val_dividendyield2($A1709,$B$1)</f>
        <v>3.0585641991028898</v>
      </c>
      <c r="M1709">
        <f>[1]!s_val_evtoebitda($A1709,$B$1)</f>
        <v>16.294893569502001</v>
      </c>
      <c r="N1709">
        <f>[1]!s_risk_betar24($A1709,$B$1)</f>
        <v>1.5957000255584699</v>
      </c>
      <c r="O1709">
        <f>[1]!s_profitnotice_changeratio($A1709,$B$1)</f>
        <v>0</v>
      </c>
      <c r="P1709">
        <f>IFERROR([1]!i_pq_pctchange($A1709,TEXT(DATE(YEAR($B$1),1,1),"yyyy-mm-dd"),$B$1),"")</f>
        <v>-22.824367088607602</v>
      </c>
      <c r="Q1709">
        <f>[1]!s_west_netprofit($A1709,YEAR($B$1),$B$1,180)</f>
        <v>1610375000</v>
      </c>
      <c r="R1709">
        <f>[1]!s_west_eps($A1709,YEAR($B$1),$B$1,180)</f>
        <v>1.31309998035431</v>
      </c>
      <c r="S1709">
        <f>[1]!s_west_instnum_np($A1709,YEAR($B$1),$B$1,180)</f>
        <v>8</v>
      </c>
      <c r="T1709">
        <f>[1]!s_west_stdnetprofit($A1709,YEAR($B$1),$B$1,180)</f>
        <v>112110835</v>
      </c>
      <c r="U1709">
        <f>[1]!s_west_mediannetprofit($A1709,YEAR($B$1),$B$1,180)</f>
        <v>1570500000</v>
      </c>
      <c r="V1709">
        <f>[1]!s_west_maxnetprofit($A1709,YEAR($B$1),$B$1,180)</f>
        <v>1879000000</v>
      </c>
      <c r="W1709">
        <f>[1]!s_west_minnetprofit($A1709,YEAR($B$1),$B$1,180)</f>
        <v>1542000000</v>
      </c>
      <c r="X1709">
        <f>[1]!s_west_netprofit($A1709,YEAR($B$1)+1,$B$1,180)</f>
        <v>2419875000</v>
      </c>
      <c r="Y1709">
        <f>[1]!s_west_eps($A1709,YEAR($B$1)+1,$B$1,180)</f>
        <v>1.97309994697571</v>
      </c>
      <c r="Z1709">
        <f>[1]!s_west_instnum_np($A1709,YEAR($B$1)+1,$B$1,180)</f>
        <v>8</v>
      </c>
      <c r="AA1709">
        <f>[1]!s_west_stdnetprofit($A1709,YEAR($B$1)+1,$B$1,180)</f>
        <v>128548421</v>
      </c>
      <c r="AB1709">
        <f>[1]!s_west_mediannetprofit($A1709,YEAR($B$1)+1,$B$1,180)</f>
        <v>2362000000</v>
      </c>
      <c r="AC1709">
        <f>[1]!s_west_maxnetprofit($A1709,YEAR($B$1)+1,$B$1,180)</f>
        <v>2642000000</v>
      </c>
      <c r="AD1709">
        <f>[1]!s_west_minnetprofit($A1709,YEAR($B$1)+1,$B$1,180)</f>
        <v>2288000000</v>
      </c>
      <c r="AE1709">
        <f>[1]!s_west_avgroe($A1709,YEAR($B$1),$B$1,180)</f>
        <v>10.7586002349854</v>
      </c>
      <c r="AF1709">
        <f>IFERROR([1]!s_info_indexweight($A1709,$B$1,"000016.SH"),"")</f>
        <v>0</v>
      </c>
      <c r="AG1709">
        <f>IFERROR([1]!s_info_indexweight($A1709,$B$1,"000300.SH"),"")</f>
        <v>0</v>
      </c>
      <c r="AH1709">
        <f>IFERROR([1]!s_info_indexweight($A1709,$B$1,"000905.SH"),"")</f>
        <v>4.9000000000000002E-2</v>
      </c>
      <c r="AI1709">
        <f>IFERROR([1]!s_info_indexweight($A1709,$B$1,"000852.SH"),"")</f>
        <v>0</v>
      </c>
    </row>
    <row r="1710" spans="1:35">
      <c r="A1710" t="s">
        <v>1742</v>
      </c>
      <c r="B1710">
        <f>[1]!s_dq_close($A1710,$B$1,3)</f>
        <v>24.67</v>
      </c>
      <c r="C1710">
        <f>[1]!s_dq_volume($A1710,$B$1)</f>
        <v>4977675</v>
      </c>
      <c r="D1710">
        <f>[1]!s_dq_amount($A1710,$B$1)</f>
        <v>123419912</v>
      </c>
      <c r="E1710">
        <f>[1]!s_dq_turn($A1710,$B$1)</f>
        <v>1.0577294942626401</v>
      </c>
      <c r="F1710">
        <f>[1]!S_VAL_MV($A1710,$B$1)</f>
        <v>11609702000</v>
      </c>
      <c r="G1710">
        <f>[1]!s_val_ev($A1710,$B$1)</f>
        <v>11609702000</v>
      </c>
      <c r="H1710">
        <f>[1]!s_val_ev1($A1710,$B$1)</f>
        <v>11614515190.74</v>
      </c>
      <c r="I1710">
        <f>IFERROR([1]!s_mq_amount($A1710,$B$1),"")</f>
        <v>320179425</v>
      </c>
      <c r="J1710">
        <f>[1]!s_val_pe_ttm($A1710,$B$1)</f>
        <v>186.36198425293</v>
      </c>
      <c r="K1710">
        <f>[1]!s_val_pb_lf($A1710,$B$1)</f>
        <v>6.42372798919678</v>
      </c>
      <c r="L1710">
        <f>[1]!s_val_dividendyield2($A1710,$B$1)</f>
        <v>0</v>
      </c>
      <c r="M1710">
        <f>[1]!s_val_evtoebitda($A1710,$B$1)</f>
        <v>131.27814345301601</v>
      </c>
      <c r="N1710">
        <f>[1]!s_risk_betar24($A1710,$B$1)</f>
        <v>0.51459997892379805</v>
      </c>
      <c r="O1710">
        <f>[1]!s_profitnotice_changeratio($A1710,$B$1)</f>
        <v>0</v>
      </c>
      <c r="P1710">
        <f>IFERROR([1]!i_pq_pctchange($A1710,TEXT(DATE(YEAR($B$1),1,1),"yyyy-mm-dd"),$B$1),"")</f>
        <v>6.5658747300216103</v>
      </c>
      <c r="Q1710">
        <f>[1]!s_west_netprofit($A1710,YEAR($B$1),$B$1,180)</f>
        <v>67642667</v>
      </c>
      <c r="R1710">
        <f>[1]!s_west_eps($A1710,YEAR($B$1),$B$1,180)</f>
        <v>0.14370000362396201</v>
      </c>
      <c r="S1710">
        <f>[1]!s_west_instnum_np($A1710,YEAR($B$1),$B$1,180)</f>
        <v>15</v>
      </c>
      <c r="T1710">
        <f>[1]!s_west_stdnetprofit($A1710,YEAR($B$1),$B$1,180)</f>
        <v>10522779</v>
      </c>
      <c r="U1710">
        <f>[1]!s_west_mediannetprofit($A1710,YEAR($B$1),$B$1,180)</f>
        <v>62000000</v>
      </c>
      <c r="V1710">
        <f>[1]!s_west_maxnetprofit($A1710,YEAR($B$1),$B$1,180)</f>
        <v>91390000</v>
      </c>
      <c r="W1710">
        <f>[1]!s_west_minnetprofit($A1710,YEAR($B$1),$B$1,180)</f>
        <v>56000000</v>
      </c>
      <c r="X1710">
        <f>[1]!s_west_netprofit($A1710,YEAR($B$1)+1,$B$1,180)</f>
        <v>95125333</v>
      </c>
      <c r="Y1710">
        <f>[1]!s_west_eps($A1710,YEAR($B$1)+1,$B$1,180)</f>
        <v>0.202000007033348</v>
      </c>
      <c r="Z1710">
        <f>[1]!s_west_instnum_np($A1710,YEAR($B$1)+1,$B$1,180)</f>
        <v>15</v>
      </c>
      <c r="AA1710">
        <f>[1]!s_west_stdnetprofit($A1710,YEAR($B$1)+1,$B$1,180)</f>
        <v>19899841</v>
      </c>
      <c r="AB1710">
        <f>[1]!s_west_mediannetprofit($A1710,YEAR($B$1)+1,$B$1,180)</f>
        <v>95000000</v>
      </c>
      <c r="AC1710">
        <f>[1]!s_west_maxnetprofit($A1710,YEAR($B$1)+1,$B$1,180)</f>
        <v>135230000</v>
      </c>
      <c r="AD1710">
        <f>[1]!s_west_minnetprofit($A1710,YEAR($B$1)+1,$B$1,180)</f>
        <v>60670000</v>
      </c>
      <c r="AE1710">
        <f>[1]!s_west_avgroe($A1710,YEAR($B$1),$B$1,180)</f>
        <v>3.6907000541686998</v>
      </c>
      <c r="AF1710">
        <f>IFERROR([1]!s_info_indexweight($A1710,$B$1,"000016.SH"),"")</f>
        <v>0</v>
      </c>
      <c r="AG1710">
        <f>IFERROR([1]!s_info_indexweight($A1710,$B$1,"000300.SH"),"")</f>
        <v>0</v>
      </c>
      <c r="AH1710">
        <f>IFERROR([1]!s_info_indexweight($A1710,$B$1,"000905.SH"),"")</f>
        <v>0</v>
      </c>
      <c r="AI1710">
        <f>IFERROR([1]!s_info_indexweight($A1710,$B$1,"000852.SH"),"")</f>
        <v>3.7999999999999999E-2</v>
      </c>
    </row>
    <row r="1711" spans="1:35">
      <c r="A1711" t="s">
        <v>1743</v>
      </c>
      <c r="B1711">
        <f>[1]!s_dq_close($A1711,$B$1,3)</f>
        <v>23.62</v>
      </c>
      <c r="C1711">
        <f>[1]!s_dq_volume($A1711,$B$1)</f>
        <v>70930793</v>
      </c>
      <c r="D1711">
        <f>[1]!s_dq_amount($A1711,$B$1)</f>
        <v>1627889788</v>
      </c>
      <c r="E1711">
        <f>[1]!s_dq_turn($A1711,$B$1)</f>
        <v>19.3859600646581</v>
      </c>
      <c r="F1711">
        <f>[1]!S_VAL_MV($A1711,$B$1)</f>
        <v>28085209950.099998</v>
      </c>
      <c r="G1711">
        <f>[1]!s_val_ev($A1711,$B$1)</f>
        <v>28085209950.099998</v>
      </c>
      <c r="H1711">
        <f>[1]!s_val_ev1($A1711,$B$1)</f>
        <v>29573771234.549999</v>
      </c>
      <c r="I1711">
        <f>IFERROR([1]!s_mq_amount($A1711,$B$1),"")</f>
        <v>3054657962</v>
      </c>
      <c r="J1711">
        <f>[1]!s_val_pe_ttm($A1711,$B$1)</f>
        <v>-494.90817260742199</v>
      </c>
      <c r="K1711">
        <f>[1]!s_val_pb_lf($A1711,$B$1)</f>
        <v>4.8208951950073198</v>
      </c>
      <c r="L1711">
        <f>[1]!s_val_dividendyield2($A1711,$B$1)</f>
        <v>0.42181633984750799</v>
      </c>
      <c r="M1711">
        <f>[1]!s_val_evtoebitda($A1711,$B$1)</f>
        <v>35.624920308074202</v>
      </c>
      <c r="N1711">
        <f>[1]!s_risk_betar24($A1711,$B$1)</f>
        <v>1.43739998340607</v>
      </c>
      <c r="O1711">
        <f>[1]!s_profitnotice_changeratio($A1711,$B$1)</f>
        <v>0</v>
      </c>
      <c r="P1711">
        <f>IFERROR([1]!i_pq_pctchange($A1711,TEXT(DATE(YEAR($B$1),1,1),"yyyy-mm-dd"),$B$1),"")</f>
        <v>87.311657414750201</v>
      </c>
      <c r="Q1711">
        <f>[1]!s_west_netprofit($A1711,YEAR($B$1),$B$1,180)</f>
        <v>299000000</v>
      </c>
      <c r="R1711">
        <f>[1]!s_west_eps($A1711,YEAR($B$1),$B$1,180)</f>
        <v>0.25150001049041698</v>
      </c>
      <c r="S1711">
        <f>[1]!s_west_instnum_np($A1711,YEAR($B$1),$B$1,180)</f>
        <v>1</v>
      </c>
      <c r="T1711">
        <f>[1]!s_west_stdnetprofit($A1711,YEAR($B$1),$B$1,180)</f>
        <v>0</v>
      </c>
      <c r="U1711">
        <f>[1]!s_west_mediannetprofit($A1711,YEAR($B$1),$B$1,180)</f>
        <v>299000000</v>
      </c>
      <c r="V1711">
        <f>[1]!s_west_maxnetprofit($A1711,YEAR($B$1),$B$1,180)</f>
        <v>299000000</v>
      </c>
      <c r="W1711">
        <f>[1]!s_west_minnetprofit($A1711,YEAR($B$1),$B$1,180)</f>
        <v>299000000</v>
      </c>
      <c r="X1711">
        <f>[1]!s_west_netprofit($A1711,YEAR($B$1)+1,$B$1,180)</f>
        <v>452000000</v>
      </c>
      <c r="Y1711">
        <f>[1]!s_west_eps($A1711,YEAR($B$1)+1,$B$1,180)</f>
        <v>0.38010001182556202</v>
      </c>
      <c r="Z1711">
        <f>[1]!s_west_instnum_np($A1711,YEAR($B$1)+1,$B$1,180)</f>
        <v>1</v>
      </c>
      <c r="AA1711">
        <f>[1]!s_west_stdnetprofit($A1711,YEAR($B$1)+1,$B$1,180)</f>
        <v>0</v>
      </c>
      <c r="AB1711">
        <f>[1]!s_west_mediannetprofit($A1711,YEAR($B$1)+1,$B$1,180)</f>
        <v>452000000</v>
      </c>
      <c r="AC1711">
        <f>[1]!s_west_maxnetprofit($A1711,YEAR($B$1)+1,$B$1,180)</f>
        <v>452000000</v>
      </c>
      <c r="AD1711">
        <f>[1]!s_west_minnetprofit($A1711,YEAR($B$1)+1,$B$1,180)</f>
        <v>452000000</v>
      </c>
      <c r="AE1711">
        <f>[1]!s_west_avgroe($A1711,YEAR($B$1),$B$1,180)</f>
        <v>4.6999998092651403</v>
      </c>
      <c r="AF1711">
        <f>IFERROR([1]!s_info_indexweight($A1711,$B$1,"000016.SH"),"")</f>
        <v>0</v>
      </c>
      <c r="AG1711">
        <f>IFERROR([1]!s_info_indexweight($A1711,$B$1,"000300.SH"),"")</f>
        <v>0</v>
      </c>
      <c r="AH1711">
        <f>IFERROR([1]!s_info_indexweight($A1711,$B$1,"000905.SH"),"")</f>
        <v>0</v>
      </c>
      <c r="AI1711">
        <f>IFERROR([1]!s_info_indexweight($A1711,$B$1,"000852.SH"),"")</f>
        <v>0.1</v>
      </c>
    </row>
    <row r="1712" spans="1:35">
      <c r="A1712" t="s">
        <v>1744</v>
      </c>
      <c r="B1712">
        <f>[1]!s_dq_close($A1712,$B$1,3)</f>
        <v>204.82</v>
      </c>
      <c r="C1712">
        <f>[1]!s_dq_volume($A1712,$B$1)</f>
        <v>9710655</v>
      </c>
      <c r="D1712">
        <f>[1]!s_dq_amount($A1712,$B$1)</f>
        <v>2003216079</v>
      </c>
      <c r="E1712">
        <f>[1]!s_dq_turn($A1712,$B$1)</f>
        <v>2.77317947000815</v>
      </c>
      <c r="F1712">
        <f>[1]!S_VAL_MV($A1712,$B$1)</f>
        <v>71720434202.339996</v>
      </c>
      <c r="G1712">
        <f>[1]!s_val_ev($A1712,$B$1)</f>
        <v>71720434202.339996</v>
      </c>
      <c r="H1712">
        <f>[1]!s_val_ev1($A1712,$B$1)</f>
        <v>72477869461.639999</v>
      </c>
      <c r="I1712">
        <f>IFERROR([1]!s_mq_amount($A1712,$B$1),"")</f>
        <v>4772331330</v>
      </c>
      <c r="J1712">
        <f>[1]!s_val_pe_ttm($A1712,$B$1)</f>
        <v>12691.619140625</v>
      </c>
      <c r="K1712">
        <f>[1]!s_val_pb_lf($A1712,$B$1)</f>
        <v>14.1391944885254</v>
      </c>
      <c r="L1712">
        <f>[1]!s_val_dividendyield2($A1712,$B$1)</f>
        <v>0</v>
      </c>
      <c r="M1712">
        <f>[1]!s_val_evtoebitda($A1712,$B$1)</f>
        <v>460.69501201409503</v>
      </c>
      <c r="N1712">
        <f>[1]!s_risk_betar24($A1712,$B$1)</f>
        <v>1.37430000305176</v>
      </c>
      <c r="O1712">
        <f>[1]!s_profitnotice_changeratio($A1712,$B$1)</f>
        <v>0</v>
      </c>
      <c r="P1712">
        <f>IFERROR([1]!i_pq_pctchange($A1712,TEXT(DATE(YEAR($B$1),1,1),"yyyy-mm-dd"),$B$1),"")</f>
        <v>33.878031243872101</v>
      </c>
      <c r="Q1712">
        <f>[1]!s_west_netprofit($A1712,YEAR($B$1),$B$1,180)</f>
        <v>376429000</v>
      </c>
      <c r="R1712">
        <f>[1]!s_west_eps($A1712,YEAR($B$1),$B$1,180)</f>
        <v>1.07500004768372</v>
      </c>
      <c r="S1712">
        <f>[1]!s_west_instnum_np($A1712,YEAR($B$1),$B$1,180)</f>
        <v>10</v>
      </c>
      <c r="T1712">
        <f>[1]!s_west_stdnetprofit($A1712,YEAR($B$1),$B$1,180)</f>
        <v>43718135</v>
      </c>
      <c r="U1712">
        <f>[1]!s_west_mediannetprofit($A1712,YEAR($B$1),$B$1,180)</f>
        <v>385500000</v>
      </c>
      <c r="V1712">
        <f>[1]!s_west_maxnetprofit($A1712,YEAR($B$1),$B$1,180)</f>
        <v>411560000</v>
      </c>
      <c r="W1712">
        <f>[1]!s_west_minnetprofit($A1712,YEAR($B$1),$B$1,180)</f>
        <v>260000000</v>
      </c>
      <c r="X1712">
        <f>[1]!s_west_netprofit($A1712,YEAR($B$1)+1,$B$1,180)</f>
        <v>661505000</v>
      </c>
      <c r="Y1712">
        <f>[1]!s_west_eps($A1712,YEAR($B$1)+1,$B$1,180)</f>
        <v>1.88909995555878</v>
      </c>
      <c r="Z1712">
        <f>[1]!s_west_instnum_np($A1712,YEAR($B$1)+1,$B$1,180)</f>
        <v>10</v>
      </c>
      <c r="AA1712">
        <f>[1]!s_west_stdnetprofit($A1712,YEAR($B$1)+1,$B$1,180)</f>
        <v>35147043</v>
      </c>
      <c r="AB1712">
        <f>[1]!s_west_mediannetprofit($A1712,YEAR($B$1)+1,$B$1,180)</f>
        <v>658500000</v>
      </c>
      <c r="AC1712">
        <f>[1]!s_west_maxnetprofit($A1712,YEAR($B$1)+1,$B$1,180)</f>
        <v>709000000</v>
      </c>
      <c r="AD1712">
        <f>[1]!s_west_minnetprofit($A1712,YEAR($B$1)+1,$B$1,180)</f>
        <v>618000000</v>
      </c>
      <c r="AE1712">
        <f>[1]!s_west_avgroe($A1712,YEAR($B$1),$B$1,180)</f>
        <v>7.5500001907348597</v>
      </c>
      <c r="AF1712">
        <f>IFERROR([1]!s_info_indexweight($A1712,$B$1,"000016.SH"),"")</f>
        <v>0</v>
      </c>
      <c r="AG1712">
        <f>IFERROR([1]!s_info_indexweight($A1712,$B$1,"000300.SH"),"")</f>
        <v>0</v>
      </c>
      <c r="AH1712">
        <f>IFERROR([1]!s_info_indexweight($A1712,$B$1,"000905.SH"),"")</f>
        <v>0.434</v>
      </c>
      <c r="AI1712">
        <f>IFERROR([1]!s_info_indexweight($A1712,$B$1,"000852.SH"),"")</f>
        <v>0</v>
      </c>
    </row>
    <row r="1713" spans="1:35">
      <c r="A1713" t="s">
        <v>1745</v>
      </c>
      <c r="B1713">
        <f>[1]!s_dq_close($A1713,$B$1,3)</f>
        <v>60.1</v>
      </c>
      <c r="C1713">
        <f>[1]!s_dq_volume($A1713,$B$1)</f>
        <v>31302650</v>
      </c>
      <c r="D1713">
        <f>[1]!s_dq_amount($A1713,$B$1)</f>
        <v>1882637812</v>
      </c>
      <c r="E1713">
        <f>[1]!s_dq_turn($A1713,$B$1)</f>
        <v>7.62566994517785</v>
      </c>
      <c r="F1713">
        <f>[1]!S_VAL_MV($A1713,$B$1)</f>
        <v>24670478509.099998</v>
      </c>
      <c r="G1713">
        <f>[1]!s_val_ev($A1713,$B$1)</f>
        <v>24670478509.099998</v>
      </c>
      <c r="H1713">
        <f>[1]!s_val_ev1($A1713,$B$1)</f>
        <v>33758506969.529999</v>
      </c>
      <c r="I1713">
        <f>IFERROR([1]!s_mq_amount($A1713,$B$1),"")</f>
        <v>3947058201</v>
      </c>
      <c r="J1713">
        <f>[1]!s_val_pe_ttm($A1713,$B$1)</f>
        <v>294.62957763671898</v>
      </c>
      <c r="K1713">
        <f>[1]!s_val_pb_lf($A1713,$B$1)</f>
        <v>9.4592781066894496</v>
      </c>
      <c r="L1713">
        <f>[1]!s_val_dividendyield2($A1713,$B$1)</f>
        <v>0</v>
      </c>
      <c r="M1713">
        <f>[1]!s_val_evtoebitda($A1713,$B$1)</f>
        <v>23.8774352575143</v>
      </c>
      <c r="N1713">
        <f>[1]!s_risk_betar24($A1713,$B$1)</f>
        <v>1.9171999692916899</v>
      </c>
      <c r="O1713">
        <f>[1]!s_profitnotice_changeratio($A1713,$B$1)</f>
        <v>0</v>
      </c>
      <c r="P1713">
        <f>IFERROR([1]!i_pq_pctchange($A1713,TEXT(DATE(YEAR($B$1),1,1),"yyyy-mm-dd"),$B$1),"")</f>
        <v>85.436593643937101</v>
      </c>
      <c r="Q1713">
        <f>[1]!s_west_netprofit($A1713,YEAR($B$1),$B$1,180)</f>
        <v>227400000</v>
      </c>
      <c r="R1713">
        <f>[1]!s_west_eps($A1713,YEAR($B$1),$B$1,180)</f>
        <v>0.55400002002716098</v>
      </c>
      <c r="S1713">
        <f>[1]!s_west_instnum_np($A1713,YEAR($B$1),$B$1,180)</f>
        <v>5</v>
      </c>
      <c r="T1713">
        <f>[1]!s_west_stdnetprofit($A1713,YEAR($B$1),$B$1,180)</f>
        <v>68635268</v>
      </c>
      <c r="U1713">
        <f>[1]!s_west_mediannetprofit($A1713,YEAR($B$1),$B$1,180)</f>
        <v>255000000</v>
      </c>
      <c r="V1713">
        <f>[1]!s_west_maxnetprofit($A1713,YEAR($B$1),$B$1,180)</f>
        <v>273000000</v>
      </c>
      <c r="W1713">
        <f>[1]!s_west_minnetprofit($A1713,YEAR($B$1),$B$1,180)</f>
        <v>107000000</v>
      </c>
      <c r="X1713">
        <f>[1]!s_west_netprofit($A1713,YEAR($B$1)+1,$B$1,180)</f>
        <v>345200000</v>
      </c>
      <c r="Y1713">
        <f>[1]!s_west_eps($A1713,YEAR($B$1)+1,$B$1,180)</f>
        <v>0.84090000391006503</v>
      </c>
      <c r="Z1713">
        <f>[1]!s_west_instnum_np($A1713,YEAR($B$1)+1,$B$1,180)</f>
        <v>5</v>
      </c>
      <c r="AA1713">
        <f>[1]!s_west_stdnetprofit($A1713,YEAR($B$1)+1,$B$1,180)</f>
        <v>128591213</v>
      </c>
      <c r="AB1713">
        <f>[1]!s_west_mediannetprofit($A1713,YEAR($B$1)+1,$B$1,180)</f>
        <v>370000000</v>
      </c>
      <c r="AC1713">
        <f>[1]!s_west_maxnetprofit($A1713,YEAR($B$1)+1,$B$1,180)</f>
        <v>454000000</v>
      </c>
      <c r="AD1713">
        <f>[1]!s_west_minnetprofit($A1713,YEAR($B$1)+1,$B$1,180)</f>
        <v>130000000</v>
      </c>
      <c r="AE1713">
        <f>[1]!s_west_avgroe($A1713,YEAR($B$1),$B$1,180)</f>
        <v>7.9274997711181596</v>
      </c>
      <c r="AF1713">
        <f>IFERROR([1]!s_info_indexweight($A1713,$B$1,"000016.SH"),"")</f>
        <v>0</v>
      </c>
      <c r="AG1713">
        <f>IFERROR([1]!s_info_indexweight($A1713,$B$1,"000300.SH"),"")</f>
        <v>0</v>
      </c>
      <c r="AH1713">
        <f>IFERROR([1]!s_info_indexweight($A1713,$B$1,"000905.SH"),"")</f>
        <v>0</v>
      </c>
      <c r="AI1713">
        <f>IFERROR([1]!s_info_indexweight($A1713,$B$1,"000852.SH"),"")</f>
        <v>0.19800000000000001</v>
      </c>
    </row>
    <row r="1714" spans="1:35">
      <c r="A1714" t="s">
        <v>1746</v>
      </c>
      <c r="B1714">
        <f>[1]!s_dq_close($A1714,$B$1,3)</f>
        <v>36.299999999999997</v>
      </c>
      <c r="C1714">
        <f>[1]!s_dq_volume($A1714,$B$1)</f>
        <v>2701749</v>
      </c>
      <c r="D1714">
        <f>[1]!s_dq_amount($A1714,$B$1)</f>
        <v>98528666</v>
      </c>
      <c r="E1714">
        <f>[1]!s_dq_turn($A1714,$B$1)</f>
        <v>0.56090326787067102</v>
      </c>
      <c r="F1714">
        <f>[1]!S_VAL_MV($A1714,$B$1)</f>
        <v>17484920184.599998</v>
      </c>
      <c r="G1714">
        <f>[1]!s_val_ev($A1714,$B$1)</f>
        <v>17484920184.599998</v>
      </c>
      <c r="H1714">
        <f>[1]!s_val_ev1($A1714,$B$1)</f>
        <v>17879239078.080002</v>
      </c>
      <c r="I1714">
        <f>IFERROR([1]!s_mq_amount($A1714,$B$1),"")</f>
        <v>257368892</v>
      </c>
      <c r="J1714">
        <f>[1]!s_val_pe_ttm($A1714,$B$1)</f>
        <v>68.616767883300795</v>
      </c>
      <c r="K1714">
        <f>[1]!s_val_pb_lf($A1714,$B$1)</f>
        <v>2.4523782730102499</v>
      </c>
      <c r="L1714">
        <f>[1]!s_val_dividendyield2($A1714,$B$1)</f>
        <v>0.300944453188556</v>
      </c>
      <c r="M1714">
        <f>[1]!s_val_evtoebitda($A1714,$B$1)</f>
        <v>23.395696544913701</v>
      </c>
      <c r="N1714">
        <f>[1]!s_risk_betar24($A1714,$B$1)</f>
        <v>2.0799999237060498</v>
      </c>
      <c r="O1714">
        <f>[1]!s_profitnotice_changeratio($A1714,$B$1)</f>
        <v>0</v>
      </c>
      <c r="P1714">
        <f>IFERROR([1]!i_pq_pctchange($A1714,TEXT(DATE(YEAR($B$1),1,1),"yyyy-mm-dd"),$B$1),"")</f>
        <v>-16.895604395604401</v>
      </c>
      <c r="Q1714">
        <f>[1]!s_west_netprofit($A1714,YEAR($B$1),$B$1,180)</f>
        <v>431943871</v>
      </c>
      <c r="R1714">
        <f>[1]!s_west_eps($A1714,YEAR($B$1),$B$1,180)</f>
        <v>0.89649999141693104</v>
      </c>
      <c r="S1714">
        <f>[1]!s_west_instnum_np($A1714,YEAR($B$1),$B$1,180)</f>
        <v>12</v>
      </c>
      <c r="T1714">
        <f>[1]!s_west_stdnetprofit($A1714,YEAR($B$1),$B$1,180)</f>
        <v>61595525</v>
      </c>
      <c r="U1714">
        <f>[1]!s_west_mediannetprofit($A1714,YEAR($B$1),$B$1,180)</f>
        <v>432000000</v>
      </c>
      <c r="V1714">
        <f>[1]!s_west_maxnetprofit($A1714,YEAR($B$1),$B$1,180)</f>
        <v>568380326</v>
      </c>
      <c r="W1714">
        <f>[1]!s_west_minnetprofit($A1714,YEAR($B$1),$B$1,180)</f>
        <v>351000000</v>
      </c>
      <c r="X1714">
        <f>[1]!s_west_netprofit($A1714,YEAR($B$1)+1,$B$1,180)</f>
        <v>518486065</v>
      </c>
      <c r="Y1714">
        <f>[1]!s_west_eps($A1714,YEAR($B$1)+1,$B$1,180)</f>
        <v>1.0760999917984</v>
      </c>
      <c r="Z1714">
        <f>[1]!s_west_instnum_np($A1714,YEAR($B$1)+1,$B$1,180)</f>
        <v>12</v>
      </c>
      <c r="AA1714">
        <f>[1]!s_west_stdnetprofit($A1714,YEAR($B$1)+1,$B$1,180)</f>
        <v>60095586</v>
      </c>
      <c r="AB1714">
        <f>[1]!s_west_mediannetprofit($A1714,YEAR($B$1)+1,$B$1,180)</f>
        <v>507870000</v>
      </c>
      <c r="AC1714">
        <f>[1]!s_west_maxnetprofit($A1714,YEAR($B$1)+1,$B$1,180)</f>
        <v>645448844</v>
      </c>
      <c r="AD1714">
        <f>[1]!s_west_minnetprofit($A1714,YEAR($B$1)+1,$B$1,180)</f>
        <v>407000000</v>
      </c>
      <c r="AE1714">
        <f>[1]!s_west_avgroe($A1714,YEAR($B$1),$B$1,180)</f>
        <v>5.5139999389648402</v>
      </c>
      <c r="AF1714">
        <f>IFERROR([1]!s_info_indexweight($A1714,$B$1,"000016.SH"),"")</f>
        <v>0</v>
      </c>
      <c r="AG1714">
        <f>IFERROR([1]!s_info_indexweight($A1714,$B$1,"000300.SH"),"")</f>
        <v>0</v>
      </c>
      <c r="AH1714">
        <f>IFERROR([1]!s_info_indexweight($A1714,$B$1,"000905.SH"),"")</f>
        <v>6.7000000000000004E-2</v>
      </c>
      <c r="AI1714">
        <f>IFERROR([1]!s_info_indexweight($A1714,$B$1,"000852.SH"),"")</f>
        <v>0</v>
      </c>
    </row>
    <row r="1715" spans="1:35">
      <c r="A1715" t="s">
        <v>1747</v>
      </c>
      <c r="B1715">
        <f>[1]!s_dq_close($A1715,$B$1,3)</f>
        <v>148.37</v>
      </c>
      <c r="C1715">
        <f>[1]!s_dq_volume($A1715,$B$1)</f>
        <v>8810116</v>
      </c>
      <c r="D1715">
        <f>[1]!s_dq_amount($A1715,$B$1)</f>
        <v>1299430556</v>
      </c>
      <c r="E1715">
        <f>[1]!s_dq_turn($A1715,$B$1)</f>
        <v>5.24135992973362</v>
      </c>
      <c r="F1715">
        <f>[1]!S_VAL_MV($A1715,$B$1)</f>
        <v>24939270121.57</v>
      </c>
      <c r="G1715">
        <f>[1]!s_val_ev($A1715,$B$1)</f>
        <v>24939270121.57</v>
      </c>
      <c r="H1715">
        <f>[1]!s_val_ev1($A1715,$B$1)</f>
        <v>28601355689.380001</v>
      </c>
      <c r="I1715">
        <f>IFERROR([1]!s_mq_amount($A1715,$B$1),"")</f>
        <v>2454644375</v>
      </c>
      <c r="J1715">
        <f>[1]!s_val_pe_ttm($A1715,$B$1)</f>
        <v>71.636077880859403</v>
      </c>
      <c r="K1715">
        <f>[1]!s_val_pb_lf($A1715,$B$1)</f>
        <v>5.9428191184997603</v>
      </c>
      <c r="L1715">
        <f>[1]!s_val_dividendyield2($A1715,$B$1)</f>
        <v>0.1556353899324</v>
      </c>
      <c r="M1715">
        <f>[1]!s_val_evtoebitda($A1715,$B$1)</f>
        <v>32.764966616463703</v>
      </c>
      <c r="N1715">
        <f>[1]!s_risk_betar24($A1715,$B$1)</f>
        <v>1.84920001029968</v>
      </c>
      <c r="O1715">
        <f>[1]!s_profitnotice_changeratio($A1715,$B$1)</f>
        <v>0</v>
      </c>
      <c r="P1715">
        <f>IFERROR([1]!i_pq_pctchange($A1715,TEXT(DATE(YEAR($B$1),1,1),"yyyy-mm-dd"),$B$1),"")</f>
        <v>36.006966724722702</v>
      </c>
      <c r="Q1715">
        <f>[1]!s_west_netprofit($A1715,YEAR($B$1),$B$1,180)</f>
        <v>423000000</v>
      </c>
      <c r="R1715">
        <f>[1]!s_west_eps($A1715,YEAR($B$1),$B$1,180)</f>
        <v>2.5164999961853001</v>
      </c>
      <c r="S1715">
        <f>[1]!s_west_instnum_np($A1715,YEAR($B$1),$B$1,180)</f>
        <v>3</v>
      </c>
      <c r="T1715">
        <f>[1]!s_west_stdnetprofit($A1715,YEAR($B$1),$B$1,180)</f>
        <v>50239427</v>
      </c>
      <c r="U1715">
        <f>[1]!s_west_mediannetprofit($A1715,YEAR($B$1),$B$1,180)</f>
        <v>395000000</v>
      </c>
      <c r="V1715">
        <f>[1]!s_west_maxnetprofit($A1715,YEAR($B$1),$B$1,180)</f>
        <v>481000000</v>
      </c>
      <c r="W1715">
        <f>[1]!s_west_minnetprofit($A1715,YEAR($B$1),$B$1,180)</f>
        <v>393000000</v>
      </c>
      <c r="X1715">
        <f>[1]!s_west_netprofit($A1715,YEAR($B$1)+1,$B$1,180)</f>
        <v>587000000</v>
      </c>
      <c r="Y1715">
        <f>[1]!s_west_eps($A1715,YEAR($B$1)+1,$B$1,180)</f>
        <v>3.4921998977661102</v>
      </c>
      <c r="Z1715">
        <f>[1]!s_west_instnum_np($A1715,YEAR($B$1)+1,$B$1,180)</f>
        <v>3</v>
      </c>
      <c r="AA1715">
        <f>[1]!s_west_stdnetprofit($A1715,YEAR($B$1)+1,$B$1,180)</f>
        <v>128767232</v>
      </c>
      <c r="AB1715">
        <f>[1]!s_west_mediannetprofit($A1715,YEAR($B$1)+1,$B$1,180)</f>
        <v>543000000</v>
      </c>
      <c r="AC1715">
        <f>[1]!s_west_maxnetprofit($A1715,YEAR($B$1)+1,$B$1,180)</f>
        <v>732000000</v>
      </c>
      <c r="AD1715">
        <f>[1]!s_west_minnetprofit($A1715,YEAR($B$1)+1,$B$1,180)</f>
        <v>486000000</v>
      </c>
      <c r="AE1715">
        <f>[1]!s_west_avgroe($A1715,YEAR($B$1),$B$1,180)</f>
        <v>10.833299636840801</v>
      </c>
      <c r="AF1715">
        <f>IFERROR([1]!s_info_indexweight($A1715,$B$1,"000016.SH"),"")</f>
        <v>0</v>
      </c>
      <c r="AG1715">
        <f>IFERROR([1]!s_info_indexweight($A1715,$B$1,"000300.SH"),"")</f>
        <v>0</v>
      </c>
      <c r="AH1715">
        <f>IFERROR([1]!s_info_indexweight($A1715,$B$1,"000905.SH"),"")</f>
        <v>0</v>
      </c>
      <c r="AI1715">
        <f>IFERROR([1]!s_info_indexweight($A1715,$B$1,"000852.SH"),"")</f>
        <v>0.217</v>
      </c>
    </row>
    <row r="1716" spans="1:35">
      <c r="A1716" t="s">
        <v>1748</v>
      </c>
      <c r="B1716">
        <f>[1]!s_dq_close($A1716,$B$1,3)</f>
        <v>89.35</v>
      </c>
      <c r="C1716">
        <f>[1]!s_dq_volume($A1716,$B$1)</f>
        <v>6377769</v>
      </c>
      <c r="D1716">
        <f>[1]!s_dq_amount($A1716,$B$1)</f>
        <v>561378152</v>
      </c>
      <c r="E1716">
        <f>[1]!s_dq_turn($A1716,$B$1)</f>
        <v>1.07006871808071</v>
      </c>
      <c r="F1716">
        <f>[1]!S_VAL_MV($A1716,$B$1)</f>
        <v>53253931315</v>
      </c>
      <c r="G1716">
        <f>[1]!s_val_ev($A1716,$B$1)</f>
        <v>53253931315</v>
      </c>
      <c r="H1716">
        <f>[1]!s_val_ev1($A1716,$B$1)</f>
        <v>53331550169.800003</v>
      </c>
      <c r="I1716">
        <f>IFERROR([1]!s_mq_amount($A1716,$B$1),"")</f>
        <v>1105840241</v>
      </c>
      <c r="J1716">
        <f>[1]!s_val_pe_ttm($A1716,$B$1)</f>
        <v>118.118644714355</v>
      </c>
      <c r="K1716">
        <f>[1]!s_val_pb_lf($A1716,$B$1)</f>
        <v>8.2332324981689506</v>
      </c>
      <c r="L1716">
        <f>[1]!s_val_dividendyield2($A1716,$B$1)</f>
        <v>0.44767767207610498</v>
      </c>
      <c r="M1716">
        <f>[1]!s_val_evtoebitda($A1716,$B$1)</f>
        <v>62.882079608089398</v>
      </c>
      <c r="N1716">
        <f>[1]!s_risk_betar24($A1716,$B$1)</f>
        <v>1.66939997673035</v>
      </c>
      <c r="O1716">
        <f>[1]!s_profitnotice_changeratio($A1716,$B$1)</f>
        <v>0</v>
      </c>
      <c r="P1716">
        <f>IFERROR([1]!i_pq_pctchange($A1716,TEXT(DATE(YEAR($B$1),1,1),"yyyy-mm-dd"),$B$1),"")</f>
        <v>-4.0382343464719304</v>
      </c>
      <c r="Q1716">
        <f>[1]!s_west_netprofit($A1716,YEAR($B$1),$B$1,180)</f>
        <v>626992667</v>
      </c>
      <c r="R1716">
        <f>[1]!s_west_eps($A1716,YEAR($B$1),$B$1,180)</f>
        <v>1.0520000457763701</v>
      </c>
      <c r="S1716">
        <f>[1]!s_west_instnum_np($A1716,YEAR($B$1),$B$1,180)</f>
        <v>15</v>
      </c>
      <c r="T1716">
        <f>[1]!s_west_stdnetprofit($A1716,YEAR($B$1),$B$1,180)</f>
        <v>54791118</v>
      </c>
      <c r="U1716">
        <f>[1]!s_west_mediannetprofit($A1716,YEAR($B$1),$B$1,180)</f>
        <v>632000000</v>
      </c>
      <c r="V1716">
        <f>[1]!s_west_maxnetprofit($A1716,YEAR($B$1),$B$1,180)</f>
        <v>715000000</v>
      </c>
      <c r="W1716">
        <f>[1]!s_west_minnetprofit($A1716,YEAR($B$1),$B$1,180)</f>
        <v>514000000</v>
      </c>
      <c r="X1716">
        <f>[1]!s_west_netprofit($A1716,YEAR($B$1)+1,$B$1,180)</f>
        <v>812398667</v>
      </c>
      <c r="Y1716">
        <f>[1]!s_west_eps($A1716,YEAR($B$1)+1,$B$1,180)</f>
        <v>1.3631000518798799</v>
      </c>
      <c r="Z1716">
        <f>[1]!s_west_instnum_np($A1716,YEAR($B$1)+1,$B$1,180)</f>
        <v>15</v>
      </c>
      <c r="AA1716">
        <f>[1]!s_west_stdnetprofit($A1716,YEAR($B$1)+1,$B$1,180)</f>
        <v>94198933</v>
      </c>
      <c r="AB1716">
        <f>[1]!s_west_mediannetprofit($A1716,YEAR($B$1)+1,$B$1,180)</f>
        <v>837000000</v>
      </c>
      <c r="AC1716">
        <f>[1]!s_west_maxnetprofit($A1716,YEAR($B$1)+1,$B$1,180)</f>
        <v>906000000</v>
      </c>
      <c r="AD1716">
        <f>[1]!s_west_minnetprofit($A1716,YEAR($B$1)+1,$B$1,180)</f>
        <v>548000000</v>
      </c>
      <c r="AE1716">
        <f>[1]!s_west_avgroe($A1716,YEAR($B$1),$B$1,180)</f>
        <v>9.2020998001098597</v>
      </c>
      <c r="AF1716">
        <f>IFERROR([1]!s_info_indexweight($A1716,$B$1,"000016.SH"),"")</f>
        <v>0</v>
      </c>
      <c r="AG1716">
        <f>IFERROR([1]!s_info_indexweight($A1716,$B$1,"000300.SH"),"")</f>
        <v>0</v>
      </c>
      <c r="AH1716">
        <f>IFERROR([1]!s_info_indexweight($A1716,$B$1,"000905.SH"),"")</f>
        <v>0.154</v>
      </c>
      <c r="AI1716">
        <f>IFERROR([1]!s_info_indexweight($A1716,$B$1,"000852.SH"),"")</f>
        <v>0</v>
      </c>
    </row>
    <row r="1717" spans="1:35">
      <c r="A1717" t="s">
        <v>1749</v>
      </c>
      <c r="B1717">
        <f>[1]!s_dq_close($A1717,$B$1,3)</f>
        <v>43.06</v>
      </c>
      <c r="C1717">
        <f>[1]!s_dq_volume($A1717,$B$1)</f>
        <v>7351726</v>
      </c>
      <c r="D1717">
        <f>[1]!s_dq_amount($A1717,$B$1)</f>
        <v>314866546</v>
      </c>
      <c r="E1717">
        <f>[1]!s_dq_turn($A1717,$B$1)</f>
        <v>1.83625591647622</v>
      </c>
      <c r="F1717">
        <f>[1]!S_VAL_MV($A1717,$B$1)</f>
        <v>17239716900</v>
      </c>
      <c r="G1717">
        <f>[1]!s_val_ev($A1717,$B$1)</f>
        <v>17239716900</v>
      </c>
      <c r="H1717">
        <f>[1]!s_val_ev1($A1717,$B$1)</f>
        <v>17245203405.970001</v>
      </c>
      <c r="I1717">
        <f>IFERROR([1]!s_mq_amount($A1717,$B$1),"")</f>
        <v>715182635</v>
      </c>
      <c r="J1717">
        <f>[1]!s_val_pe_ttm($A1717,$B$1)</f>
        <v>57.272975921630902</v>
      </c>
      <c r="K1717">
        <f>[1]!s_val_pb_lf($A1717,$B$1)</f>
        <v>5.5461053848266602</v>
      </c>
      <c r="L1717">
        <f>[1]!s_val_dividendyield2($A1717,$B$1)</f>
        <v>0.69408047124022099</v>
      </c>
      <c r="M1717">
        <f>[1]!s_val_evtoebitda($A1717,$B$1)</f>
        <v>48.720255995261901</v>
      </c>
      <c r="N1717">
        <f>[1]!s_risk_betar24($A1717,$B$1)</f>
        <v>2.2388000488281201</v>
      </c>
      <c r="O1717">
        <f>[1]!s_profitnotice_changeratio($A1717,$B$1)</f>
        <v>0</v>
      </c>
      <c r="P1717">
        <f>IFERROR([1]!i_pq_pctchange($A1717,TEXT(DATE(YEAR($B$1),1,1),"yyyy-mm-dd"),$B$1),"")</f>
        <v>34.734815834275601</v>
      </c>
      <c r="Q1717">
        <f>[1]!s_west_netprofit($A1717,YEAR($B$1),$B$1,180)</f>
        <v>356000000</v>
      </c>
      <c r="R1717">
        <f>[1]!s_west_eps($A1717,YEAR($B$1),$B$1,180)</f>
        <v>0.88919997215270996</v>
      </c>
      <c r="S1717">
        <f>[1]!s_west_instnum_np($A1717,YEAR($B$1),$B$1,180)</f>
        <v>1</v>
      </c>
      <c r="T1717">
        <f>[1]!s_west_stdnetprofit($A1717,YEAR($B$1),$B$1,180)</f>
        <v>0</v>
      </c>
      <c r="U1717">
        <f>[1]!s_west_mediannetprofit($A1717,YEAR($B$1),$B$1,180)</f>
        <v>356000000</v>
      </c>
      <c r="V1717">
        <f>[1]!s_west_maxnetprofit($A1717,YEAR($B$1),$B$1,180)</f>
        <v>356000000</v>
      </c>
      <c r="W1717">
        <f>[1]!s_west_minnetprofit($A1717,YEAR($B$1),$B$1,180)</f>
        <v>356000000</v>
      </c>
      <c r="X1717">
        <f>[1]!s_west_netprofit($A1717,YEAR($B$1)+1,$B$1,180)</f>
        <v>564000000</v>
      </c>
      <c r="Y1717">
        <f>[1]!s_west_eps($A1717,YEAR($B$1)+1,$B$1,180)</f>
        <v>1.4086999893188501</v>
      </c>
      <c r="Z1717">
        <f>[1]!s_west_instnum_np($A1717,YEAR($B$1)+1,$B$1,180)</f>
        <v>1</v>
      </c>
      <c r="AA1717">
        <f>[1]!s_west_stdnetprofit($A1717,YEAR($B$1)+1,$B$1,180)</f>
        <v>0</v>
      </c>
      <c r="AB1717">
        <f>[1]!s_west_mediannetprofit($A1717,YEAR($B$1)+1,$B$1,180)</f>
        <v>564000000</v>
      </c>
      <c r="AC1717">
        <f>[1]!s_west_maxnetprofit($A1717,YEAR($B$1)+1,$B$1,180)</f>
        <v>564000000</v>
      </c>
      <c r="AD1717">
        <f>[1]!s_west_minnetprofit($A1717,YEAR($B$1)+1,$B$1,180)</f>
        <v>564000000</v>
      </c>
      <c r="AE1717">
        <f>[1]!s_west_avgroe($A1717,YEAR($B$1),$B$1,180)</f>
        <v>10</v>
      </c>
      <c r="AF1717">
        <f>IFERROR([1]!s_info_indexweight($A1717,$B$1,"000016.SH"),"")</f>
        <v>0</v>
      </c>
      <c r="AG1717">
        <f>IFERROR([1]!s_info_indexweight($A1717,$B$1,"000300.SH"),"")</f>
        <v>0</v>
      </c>
      <c r="AH1717">
        <f>IFERROR([1]!s_info_indexweight($A1717,$B$1,"000905.SH"),"")</f>
        <v>0</v>
      </c>
      <c r="AI1717">
        <f>IFERROR([1]!s_info_indexweight($A1717,$B$1,"000852.SH"),"")</f>
        <v>7.9000000000000001E-2</v>
      </c>
    </row>
    <row r="1718" spans="1:35">
      <c r="A1718" t="s">
        <v>1750</v>
      </c>
      <c r="B1718">
        <f>[1]!s_dq_close($A1718,$B$1,3)</f>
        <v>17.95</v>
      </c>
      <c r="C1718">
        <f>[1]!s_dq_volume($A1718,$B$1)</f>
        <v>12728509</v>
      </c>
      <c r="D1718">
        <f>[1]!s_dq_amount($A1718,$B$1)</f>
        <v>230290739</v>
      </c>
      <c r="E1718">
        <f>[1]!s_dq_turn($A1718,$B$1)</f>
        <v>2.19611535565629</v>
      </c>
      <c r="F1718">
        <f>[1]!S_VAL_MV($A1718,$B$1)</f>
        <v>10403676471.799999</v>
      </c>
      <c r="G1718">
        <f>[1]!s_val_ev($A1718,$B$1)</f>
        <v>10403676471.799999</v>
      </c>
      <c r="H1718">
        <f>[1]!s_val_ev1($A1718,$B$1)</f>
        <v>10423645779.209999</v>
      </c>
      <c r="I1718">
        <f>IFERROR([1]!s_mq_amount($A1718,$B$1),"")</f>
        <v>601979077</v>
      </c>
      <c r="J1718">
        <f>[1]!s_val_pe_ttm($A1718,$B$1)</f>
        <v>-34.252597808837898</v>
      </c>
      <c r="K1718">
        <f>[1]!s_val_pb_lf($A1718,$B$1)</f>
        <v>6.9552145004272496</v>
      </c>
      <c r="L1718">
        <f>[1]!s_val_dividendyield2($A1718,$B$1)</f>
        <v>0</v>
      </c>
      <c r="M1718">
        <f>[1]!s_val_evtoebitda($A1718,$B$1)</f>
        <v>-29.182179711360199</v>
      </c>
      <c r="N1718">
        <f>[1]!s_risk_betar24($A1718,$B$1)</f>
        <v>1.55350005626678</v>
      </c>
      <c r="O1718">
        <f>[1]!s_profitnotice_changeratio($A1718,$B$1)</f>
        <v>0</v>
      </c>
      <c r="P1718">
        <f>IFERROR([1]!i_pq_pctchange($A1718,TEXT(DATE(YEAR($B$1),1,1),"yyyy-mm-dd"),$B$1),"")</f>
        <v>-34.104258443465497</v>
      </c>
      <c r="Q1718">
        <f>[1]!s_west_netprofit($A1718,YEAR($B$1),$B$1,180)</f>
        <v>-249478000</v>
      </c>
      <c r="R1718">
        <f>[1]!s_west_eps($A1718,YEAR($B$1),$B$1,180)</f>
        <v>-0.43040001392364502</v>
      </c>
      <c r="S1718">
        <f>[1]!s_west_instnum_np($A1718,YEAR($B$1),$B$1,180)</f>
        <v>5</v>
      </c>
      <c r="T1718">
        <f>[1]!s_west_stdnetprofit($A1718,YEAR($B$1),$B$1,180)</f>
        <v>37107444</v>
      </c>
      <c r="U1718">
        <f>[1]!s_west_mediannetprofit($A1718,YEAR($B$1),$B$1,180)</f>
        <v>-252000000</v>
      </c>
      <c r="V1718">
        <f>[1]!s_west_maxnetprofit($A1718,YEAR($B$1),$B$1,180)</f>
        <v>-202000000</v>
      </c>
      <c r="W1718">
        <f>[1]!s_west_minnetprofit($A1718,YEAR($B$1),$B$1,180)</f>
        <v>-299000000</v>
      </c>
      <c r="X1718">
        <f>[1]!s_west_netprofit($A1718,YEAR($B$1)+1,$B$1,180)</f>
        <v>-128924000</v>
      </c>
      <c r="Y1718">
        <f>[1]!s_west_eps($A1718,YEAR($B$1)+1,$B$1,180)</f>
        <v>-0.22239999473094901</v>
      </c>
      <c r="Z1718">
        <f>[1]!s_west_instnum_np($A1718,YEAR($B$1)+1,$B$1,180)</f>
        <v>5</v>
      </c>
      <c r="AA1718">
        <f>[1]!s_west_stdnetprofit($A1718,YEAR($B$1)+1,$B$1,180)</f>
        <v>160057767</v>
      </c>
      <c r="AB1718">
        <f>[1]!s_west_mediannetprofit($A1718,YEAR($B$1)+1,$B$1,180)</f>
        <v>-192000000</v>
      </c>
      <c r="AC1718">
        <f>[1]!s_west_maxnetprofit($A1718,YEAR($B$1)+1,$B$1,180)</f>
        <v>155380000</v>
      </c>
      <c r="AD1718">
        <f>[1]!s_west_minnetprofit($A1718,YEAR($B$1)+1,$B$1,180)</f>
        <v>-229000000</v>
      </c>
      <c r="AE1718">
        <f>[1]!s_west_avgroe($A1718,YEAR($B$1),$B$1,180)</f>
        <v>-17.974000930786101</v>
      </c>
      <c r="AF1718">
        <f>IFERROR([1]!s_info_indexweight($A1718,$B$1,"000016.SH"),"")</f>
        <v>0</v>
      </c>
      <c r="AG1718">
        <f>IFERROR([1]!s_info_indexweight($A1718,$B$1,"000300.SH"),"")</f>
        <v>0</v>
      </c>
      <c r="AH1718">
        <f>IFERROR([1]!s_info_indexweight($A1718,$B$1,"000905.SH"),"")</f>
        <v>0</v>
      </c>
      <c r="AI1718">
        <f>IFERROR([1]!s_info_indexweight($A1718,$B$1,"000852.SH"),"")</f>
        <v>9.7000000000000003E-2</v>
      </c>
    </row>
    <row r="1719" spans="1:35">
      <c r="A1719" t="s">
        <v>1751</v>
      </c>
      <c r="B1719">
        <f>[1]!s_dq_close($A1719,$B$1,3)</f>
        <v>57.41</v>
      </c>
      <c r="C1719">
        <f>[1]!s_dq_volume($A1719,$B$1)</f>
        <v>21539201</v>
      </c>
      <c r="D1719">
        <f>[1]!s_dq_amount($A1719,$B$1)</f>
        <v>1248015488</v>
      </c>
      <c r="E1719">
        <f>[1]!s_dq_turn($A1719,$B$1)</f>
        <v>3.9932573739650898</v>
      </c>
      <c r="F1719">
        <f>[1]!S_VAL_MV($A1719,$B$1)</f>
        <v>47289722142.5</v>
      </c>
      <c r="G1719">
        <f>[1]!s_val_ev($A1719,$B$1)</f>
        <v>38688960168.848</v>
      </c>
      <c r="H1719">
        <f>[1]!s_val_ev1($A1719,$B$1)</f>
        <v>40089725673.517998</v>
      </c>
      <c r="I1719">
        <f>IFERROR([1]!s_mq_amount($A1719,$B$1),"")</f>
        <v>2784189094</v>
      </c>
      <c r="J1719">
        <f>[1]!s_val_pe_ttm($A1719,$B$1)</f>
        <v>193.43875122070301</v>
      </c>
      <c r="K1719">
        <f>[1]!s_val_pb_lf($A1719,$B$1)</f>
        <v>7.5269746780395499</v>
      </c>
      <c r="L1719">
        <f>[1]!s_val_dividendyield2($A1719,$B$1)</f>
        <v>0.138756431600358</v>
      </c>
      <c r="M1719">
        <f>[1]!s_val_evtoebitda($A1719,$B$1)</f>
        <v>62.5738476832774</v>
      </c>
      <c r="N1719">
        <f>[1]!s_risk_betar24($A1719,$B$1)</f>
        <v>1.8371000289917001</v>
      </c>
      <c r="O1719">
        <f>[1]!s_profitnotice_changeratio($A1719,$B$1)</f>
        <v>0</v>
      </c>
      <c r="P1719">
        <f>IFERROR([1]!i_pq_pctchange($A1719,TEXT(DATE(YEAR($B$1),1,1),"yyyy-mm-dd"),$B$1),"")</f>
        <v>-22.1031207598372</v>
      </c>
      <c r="Q1719">
        <f>[1]!s_west_netprofit($A1719,YEAR($B$1),$B$1,180)</f>
        <v>894000000</v>
      </c>
      <c r="R1719">
        <f>[1]!s_west_eps($A1719,YEAR($B$1),$B$1,180)</f>
        <v>1.08529996871948</v>
      </c>
      <c r="S1719">
        <f>[1]!s_west_instnum_np($A1719,YEAR($B$1),$B$1,180)</f>
        <v>3</v>
      </c>
      <c r="T1719">
        <f>[1]!s_west_stdnetprofit($A1719,YEAR($B$1),$B$1,180)</f>
        <v>140353126</v>
      </c>
      <c r="U1719">
        <f>[1]!s_west_mediannetprofit($A1719,YEAR($B$1),$B$1,180)</f>
        <v>817000000</v>
      </c>
      <c r="V1719">
        <f>[1]!s_west_maxnetprofit($A1719,YEAR($B$1),$B$1,180)</f>
        <v>1056000000</v>
      </c>
      <c r="W1719">
        <f>[1]!s_west_minnetprofit($A1719,YEAR($B$1),$B$1,180)</f>
        <v>809000000</v>
      </c>
      <c r="X1719">
        <f>[1]!s_west_netprofit($A1719,YEAR($B$1)+1,$B$1,180)</f>
        <v>1239000000</v>
      </c>
      <c r="Y1719">
        <f>[1]!s_west_eps($A1719,YEAR($B$1)+1,$B$1,180)</f>
        <v>1.50419998168945</v>
      </c>
      <c r="Z1719">
        <f>[1]!s_west_instnum_np($A1719,YEAR($B$1)+1,$B$1,180)</f>
        <v>3</v>
      </c>
      <c r="AA1719">
        <f>[1]!s_west_stdnetprofit($A1719,YEAR($B$1)+1,$B$1,180)</f>
        <v>313209195</v>
      </c>
      <c r="AB1719">
        <f>[1]!s_west_mediannetprofit($A1719,YEAR($B$1)+1,$B$1,180)</f>
        <v>1089000000</v>
      </c>
      <c r="AC1719">
        <f>[1]!s_west_maxnetprofit($A1719,YEAR($B$1)+1,$B$1,180)</f>
        <v>1599000000</v>
      </c>
      <c r="AD1719">
        <f>[1]!s_west_minnetprofit($A1719,YEAR($B$1)+1,$B$1,180)</f>
        <v>1029000000</v>
      </c>
      <c r="AE1719">
        <f>[1]!s_west_avgroe($A1719,YEAR($B$1),$B$1,180)</f>
        <v>12.550000190734901</v>
      </c>
      <c r="AF1719">
        <f>IFERROR([1]!s_info_indexweight($A1719,$B$1,"000016.SH"),"")</f>
        <v>0</v>
      </c>
      <c r="AG1719">
        <f>IFERROR([1]!s_info_indexweight($A1719,$B$1,"000300.SH"),"")</f>
        <v>0</v>
      </c>
      <c r="AH1719">
        <f>IFERROR([1]!s_info_indexweight($A1719,$B$1,"000905.SH"),"")</f>
        <v>0.215</v>
      </c>
      <c r="AI1719">
        <f>IFERROR([1]!s_info_indexweight($A1719,$B$1,"000852.SH"),"")</f>
        <v>0</v>
      </c>
    </row>
    <row r="1720" spans="1:35">
      <c r="A1720" t="s">
        <v>1752</v>
      </c>
      <c r="B1720">
        <f>[1]!s_dq_close($A1720,$B$1,3)</f>
        <v>15.72</v>
      </c>
      <c r="C1720">
        <f>[1]!s_dq_volume($A1720,$B$1)</f>
        <v>61530693</v>
      </c>
      <c r="D1720">
        <f>[1]!s_dq_amount($A1720,$B$1)</f>
        <v>947427879</v>
      </c>
      <c r="E1720">
        <f>[1]!s_dq_turn($A1720,$B$1)</f>
        <v>3.0509415219489799</v>
      </c>
      <c r="F1720">
        <f>[1]!S_VAL_MV($A1720,$B$1)</f>
        <v>53742750000</v>
      </c>
      <c r="G1720">
        <f>[1]!s_val_ev($A1720,$B$1)</f>
        <v>53742750000</v>
      </c>
      <c r="H1720">
        <f>[1]!s_val_ev1($A1720,$B$1)</f>
        <v>54748038721.410004</v>
      </c>
      <c r="I1720">
        <f>IFERROR([1]!s_mq_amount($A1720,$B$1),"")</f>
        <v>2094158444</v>
      </c>
      <c r="J1720">
        <f>[1]!s_val_pe_ttm($A1720,$B$1)</f>
        <v>-222.62225341796901</v>
      </c>
      <c r="K1720">
        <f>[1]!s_val_pb_lf($A1720,$B$1)</f>
        <v>9.1554279327392596</v>
      </c>
      <c r="L1720">
        <f>[1]!s_val_dividendyield2($A1720,$B$1)</f>
        <v>0</v>
      </c>
      <c r="M1720">
        <f>[1]!s_val_evtoebitda($A1720,$B$1)</f>
        <v>-1197.00481515102</v>
      </c>
      <c r="N1720">
        <f>[1]!s_risk_betar24($A1720,$B$1)</f>
        <v>2.29069995880127</v>
      </c>
      <c r="O1720">
        <f>[1]!s_profitnotice_changeratio($A1720,$B$1)</f>
        <v>0</v>
      </c>
      <c r="P1720">
        <f>IFERROR([1]!i_pq_pctchange($A1720,TEXT(DATE(YEAR($B$1),1,1),"yyyy-mm-dd"),$B$1),"")</f>
        <v>21.860465116279101</v>
      </c>
      <c r="Q1720">
        <f>[1]!s_west_netprofit($A1720,YEAR($B$1),$B$1,180)</f>
        <v>30607500</v>
      </c>
      <c r="R1720">
        <f>[1]!s_west_eps($A1720,YEAR($B$1),$B$1,180)</f>
        <v>8.9999996125698107E-3</v>
      </c>
      <c r="S1720">
        <f>[1]!s_west_instnum_np($A1720,YEAR($B$1),$B$1,180)</f>
        <v>4</v>
      </c>
      <c r="T1720">
        <f>[1]!s_west_stdnetprofit($A1720,YEAR($B$1),$B$1,180)</f>
        <v>61075332</v>
      </c>
      <c r="U1720">
        <f>[1]!s_west_mediannetprofit($A1720,YEAR($B$1),$B$1,180)</f>
        <v>33500000</v>
      </c>
      <c r="V1720">
        <f>[1]!s_west_maxnetprofit($A1720,YEAR($B$1),$B$1,180)</f>
        <v>88430000</v>
      </c>
      <c r="W1720">
        <f>[1]!s_west_minnetprofit($A1720,YEAR($B$1),$B$1,180)</f>
        <v>-33000000</v>
      </c>
      <c r="X1720">
        <f>[1]!s_west_netprofit($A1720,YEAR($B$1)+1,$B$1,180)</f>
        <v>209957500</v>
      </c>
      <c r="Y1720">
        <f>[1]!s_west_eps($A1720,YEAR($B$1)+1,$B$1,180)</f>
        <v>6.1400000005960499E-2</v>
      </c>
      <c r="Z1720">
        <f>[1]!s_west_instnum_np($A1720,YEAR($B$1)+1,$B$1,180)</f>
        <v>4</v>
      </c>
      <c r="AA1720">
        <f>[1]!s_west_stdnetprofit($A1720,YEAR($B$1)+1,$B$1,180)</f>
        <v>10761996</v>
      </c>
      <c r="AB1720">
        <f>[1]!s_west_mediannetprofit($A1720,YEAR($B$1)+1,$B$1,180)</f>
        <v>215000000</v>
      </c>
      <c r="AC1720">
        <f>[1]!s_west_maxnetprofit($A1720,YEAR($B$1)+1,$B$1,180)</f>
        <v>216000000</v>
      </c>
      <c r="AD1720">
        <f>[1]!s_west_minnetprofit($A1720,YEAR($B$1)+1,$B$1,180)</f>
        <v>193830000</v>
      </c>
      <c r="AE1720">
        <f>[1]!s_west_avgroe($A1720,YEAR($B$1),$B$1,180)</f>
        <v>0.46250000596046398</v>
      </c>
      <c r="AF1720">
        <f>IFERROR([1]!s_info_indexweight($A1720,$B$1,"000016.SH"),"")</f>
        <v>0</v>
      </c>
      <c r="AG1720">
        <f>IFERROR([1]!s_info_indexweight($A1720,$B$1,"000300.SH"),"")</f>
        <v>0</v>
      </c>
      <c r="AH1720">
        <f>IFERROR([1]!s_info_indexweight($A1720,$B$1,"000905.SH"),"")</f>
        <v>0.20899999999999999</v>
      </c>
      <c r="AI1720">
        <f>IFERROR([1]!s_info_indexweight($A1720,$B$1,"000852.SH"),"")</f>
        <v>0</v>
      </c>
    </row>
    <row r="1721" spans="1:35">
      <c r="A1721" t="s">
        <v>1753</v>
      </c>
      <c r="B1721">
        <f>[1]!s_dq_close($A1721,$B$1,3)</f>
        <v>139.84</v>
      </c>
      <c r="C1721">
        <f>[1]!s_dq_volume($A1721,$B$1)</f>
        <v>8211658</v>
      </c>
      <c r="D1721">
        <f>[1]!s_dq_amount($A1721,$B$1)</f>
        <v>1164061813</v>
      </c>
      <c r="E1721">
        <f>[1]!s_dq_turn($A1721,$B$1)</f>
        <v>3.3784181274048</v>
      </c>
      <c r="F1721">
        <f>[1]!S_VAL_MV($A1721,$B$1)</f>
        <v>33989820425.279999</v>
      </c>
      <c r="G1721">
        <f>[1]!s_val_ev($A1721,$B$1)</f>
        <v>33989820425.279999</v>
      </c>
      <c r="H1721">
        <f>[1]!s_val_ev1($A1721,$B$1)</f>
        <v>35532578860.610001</v>
      </c>
      <c r="I1721">
        <f>IFERROR([1]!s_mq_amount($A1721,$B$1),"")</f>
        <v>2583381425</v>
      </c>
      <c r="J1721">
        <f>[1]!s_val_pe_ttm($A1721,$B$1)</f>
        <v>128.54675292968801</v>
      </c>
      <c r="K1721">
        <f>[1]!s_val_pb_lf($A1721,$B$1)</f>
        <v>11.9475154876709</v>
      </c>
      <c r="L1721">
        <f>[1]!s_val_dividendyield2($A1721,$B$1)</f>
        <v>0</v>
      </c>
      <c r="M1721">
        <f>[1]!s_val_evtoebitda($A1721,$B$1)</f>
        <v>100.715534866662</v>
      </c>
      <c r="N1721">
        <f>[1]!s_risk_betar24($A1721,$B$1)</f>
        <v>1.79949998855591</v>
      </c>
      <c r="O1721">
        <f>[1]!s_profitnotice_changeratio($A1721,$B$1)</f>
        <v>0</v>
      </c>
      <c r="P1721">
        <f>IFERROR([1]!i_pq_pctchange($A1721,TEXT(DATE(YEAR($B$1),1,1),"yyyy-mm-dd"),$B$1),"")</f>
        <v>125.07645259938801</v>
      </c>
      <c r="Q1721">
        <f>[1]!s_west_netprofit($A1721,YEAR($B$1),$B$1,180)</f>
        <v>929741000</v>
      </c>
      <c r="R1721">
        <f>[1]!s_west_eps($A1721,YEAR($B$1),$B$1,180)</f>
        <v>3.8250999450683598</v>
      </c>
      <c r="S1721">
        <f>[1]!s_west_instnum_np($A1721,YEAR($B$1),$B$1,180)</f>
        <v>10</v>
      </c>
      <c r="T1721">
        <f>[1]!s_west_stdnetprofit($A1721,YEAR($B$1),$B$1,180)</f>
        <v>164063909</v>
      </c>
      <c r="U1721">
        <f>[1]!s_west_mediannetprofit($A1721,YEAR($B$1),$B$1,180)</f>
        <v>901500000</v>
      </c>
      <c r="V1721">
        <f>[1]!s_west_maxnetprofit($A1721,YEAR($B$1),$B$1,180)</f>
        <v>1230000000</v>
      </c>
      <c r="W1721">
        <f>[1]!s_west_minnetprofit($A1721,YEAR($B$1),$B$1,180)</f>
        <v>717000000</v>
      </c>
      <c r="X1721">
        <f>[1]!s_west_netprofit($A1721,YEAR($B$1)+1,$B$1,180)</f>
        <v>1290558000</v>
      </c>
      <c r="Y1721">
        <f>[1]!s_west_eps($A1721,YEAR($B$1)+1,$B$1,180)</f>
        <v>5.3095998764038104</v>
      </c>
      <c r="Z1721">
        <f>[1]!s_west_instnum_np($A1721,YEAR($B$1)+1,$B$1,180)</f>
        <v>10</v>
      </c>
      <c r="AA1721">
        <f>[1]!s_west_stdnetprofit($A1721,YEAR($B$1)+1,$B$1,180)</f>
        <v>249956881</v>
      </c>
      <c r="AB1721">
        <f>[1]!s_west_mediannetprofit($A1721,YEAR($B$1)+1,$B$1,180)</f>
        <v>1289790000</v>
      </c>
      <c r="AC1721">
        <f>[1]!s_west_maxnetprofit($A1721,YEAR($B$1)+1,$B$1,180)</f>
        <v>1726000000</v>
      </c>
      <c r="AD1721">
        <f>[1]!s_west_minnetprofit($A1721,YEAR($B$1)+1,$B$1,180)</f>
        <v>952000000</v>
      </c>
      <c r="AE1721">
        <f>[1]!s_west_avgroe($A1721,YEAR($B$1),$B$1,180)</f>
        <v>26.097000122070298</v>
      </c>
      <c r="AF1721">
        <f>IFERROR([1]!s_info_indexweight($A1721,$B$1,"000016.SH"),"")</f>
        <v>0</v>
      </c>
      <c r="AG1721">
        <f>IFERROR([1]!s_info_indexweight($A1721,$B$1,"000300.SH"),"")</f>
        <v>0</v>
      </c>
      <c r="AH1721">
        <f>IFERROR([1]!s_info_indexweight($A1721,$B$1,"000905.SH"),"")</f>
        <v>0</v>
      </c>
      <c r="AI1721">
        <f>IFERROR([1]!s_info_indexweight($A1721,$B$1,"000852.SH"),"")</f>
        <v>0.25700000000000001</v>
      </c>
    </row>
    <row r="1722" spans="1:35">
      <c r="A1722" t="s">
        <v>1754</v>
      </c>
      <c r="B1722">
        <f>[1]!s_dq_close($A1722,$B$1,3)</f>
        <v>67.650000000000006</v>
      </c>
      <c r="C1722">
        <f>[1]!s_dq_volume($A1722,$B$1)</f>
        <v>56834040</v>
      </c>
      <c r="D1722">
        <f>[1]!s_dq_amount($A1722,$B$1)</f>
        <v>3873629876</v>
      </c>
      <c r="E1722">
        <f>[1]!s_dq_turn($A1722,$B$1)</f>
        <v>4.2789928477310504</v>
      </c>
      <c r="F1722">
        <f>[1]!S_VAL_MV($A1722,$B$1)</f>
        <v>89853452502</v>
      </c>
      <c r="G1722">
        <f>[1]!s_val_ev($A1722,$B$1)</f>
        <v>89853452502</v>
      </c>
      <c r="H1722">
        <f>[1]!s_val_ev1($A1722,$B$1)</f>
        <v>90149947663.839996</v>
      </c>
      <c r="I1722">
        <f>IFERROR([1]!s_mq_amount($A1722,$B$1),"")</f>
        <v>7515240032</v>
      </c>
      <c r="J1722">
        <f>[1]!s_val_pe_ttm($A1722,$B$1)</f>
        <v>99.030700683593807</v>
      </c>
      <c r="K1722">
        <f>[1]!s_val_pb_lf($A1722,$B$1)</f>
        <v>3.8817229270935099</v>
      </c>
      <c r="L1722">
        <f>[1]!s_val_dividendyield2($A1722,$B$1)</f>
        <v>0.124104824385594</v>
      </c>
      <c r="M1722">
        <f>[1]!s_val_evtoebitda($A1722,$B$1)</f>
        <v>43.896398187985298</v>
      </c>
      <c r="N1722">
        <f>[1]!s_risk_betar24($A1722,$B$1)</f>
        <v>2.0725998878478999</v>
      </c>
      <c r="O1722">
        <f>[1]!s_profitnotice_changeratio($A1722,$B$1)</f>
        <v>0</v>
      </c>
      <c r="P1722">
        <f>IFERROR([1]!i_pq_pctchange($A1722,TEXT(DATE(YEAR($B$1),1,1),"yyyy-mm-dd"),$B$1),"")</f>
        <v>27.979568671963701</v>
      </c>
      <c r="Q1722">
        <f>[1]!s_west_netprofit($A1722,YEAR($B$1),$B$1,180)</f>
        <v>1264554042</v>
      </c>
      <c r="R1722">
        <f>[1]!s_west_eps($A1722,YEAR($B$1),$B$1,180)</f>
        <v>0.95209997892379805</v>
      </c>
      <c r="S1722">
        <f>[1]!s_west_instnum_np($A1722,YEAR($B$1),$B$1,180)</f>
        <v>7</v>
      </c>
      <c r="T1722">
        <f>[1]!s_west_stdnetprofit($A1722,YEAR($B$1),$B$1,180)</f>
        <v>360641675</v>
      </c>
      <c r="U1722">
        <f>[1]!s_west_mediannetprofit($A1722,YEAR($B$1),$B$1,180)</f>
        <v>1153000000</v>
      </c>
      <c r="V1722">
        <f>[1]!s_west_maxnetprofit($A1722,YEAR($B$1),$B$1,180)</f>
        <v>2057000000</v>
      </c>
      <c r="W1722">
        <f>[1]!s_west_minnetprofit($A1722,YEAR($B$1),$B$1,180)</f>
        <v>970000000</v>
      </c>
      <c r="X1722">
        <f>[1]!s_west_netprofit($A1722,YEAR($B$1)+1,$B$1,180)</f>
        <v>1688382865</v>
      </c>
      <c r="Y1722">
        <f>[1]!s_west_eps($A1722,YEAR($B$1)+1,$B$1,180)</f>
        <v>1.2711999416351301</v>
      </c>
      <c r="Z1722">
        <f>[1]!s_west_instnum_np($A1722,YEAR($B$1)+1,$B$1,180)</f>
        <v>7</v>
      </c>
      <c r="AA1722">
        <f>[1]!s_west_stdnetprofit($A1722,YEAR($B$1)+1,$B$1,180)</f>
        <v>488391048</v>
      </c>
      <c r="AB1722">
        <f>[1]!s_west_mediannetprofit($A1722,YEAR($B$1)+1,$B$1,180)</f>
        <v>1563256462</v>
      </c>
      <c r="AC1722">
        <f>[1]!s_west_maxnetprofit($A1722,YEAR($B$1)+1,$B$1,180)</f>
        <v>2698000000</v>
      </c>
      <c r="AD1722">
        <f>[1]!s_west_minnetprofit($A1722,YEAR($B$1)+1,$B$1,180)</f>
        <v>1185000000</v>
      </c>
      <c r="AE1722">
        <f>[1]!s_west_avgroe($A1722,YEAR($B$1),$B$1,180)</f>
        <v>4.9166998863220197</v>
      </c>
      <c r="AF1722">
        <f>IFERROR([1]!s_info_indexweight($A1722,$B$1,"000016.SH"),"")</f>
        <v>0</v>
      </c>
      <c r="AG1722">
        <f>IFERROR([1]!s_info_indexweight($A1722,$B$1,"000300.SH"),"")</f>
        <v>0.13170000000000001</v>
      </c>
      <c r="AH1722">
        <f>IFERROR([1]!s_info_indexweight($A1722,$B$1,"000905.SH"),"")</f>
        <v>0</v>
      </c>
      <c r="AI1722">
        <f>IFERROR([1]!s_info_indexweight($A1722,$B$1,"000852.SH"),"")</f>
        <v>0</v>
      </c>
    </row>
    <row r="1723" spans="1:35">
      <c r="A1723" t="s">
        <v>1755</v>
      </c>
      <c r="B1723">
        <f>[1]!s_dq_close($A1723,$B$1,3)</f>
        <v>54.8</v>
      </c>
      <c r="C1723">
        <f>[1]!s_dq_volume($A1723,$B$1)</f>
        <v>16871352</v>
      </c>
      <c r="D1723">
        <f>[1]!s_dq_amount($A1723,$B$1)</f>
        <v>941450612</v>
      </c>
      <c r="E1723">
        <f>[1]!s_dq_turn($A1723,$B$1)</f>
        <v>3.6599140026444701</v>
      </c>
      <c r="F1723">
        <f>[1]!S_VAL_MV($A1723,$B$1)</f>
        <v>26261825646</v>
      </c>
      <c r="G1723">
        <f>[1]!s_val_ev($A1723,$B$1)</f>
        <v>26261825646</v>
      </c>
      <c r="H1723">
        <f>[1]!s_val_ev1($A1723,$B$1)</f>
        <v>26879905672.200001</v>
      </c>
      <c r="I1723">
        <f>IFERROR([1]!s_mq_amount($A1723,$B$1),"")</f>
        <v>2349161015</v>
      </c>
      <c r="J1723">
        <f>[1]!s_val_pe_ttm($A1723,$B$1)</f>
        <v>75.871238708496094</v>
      </c>
      <c r="K1723">
        <f>[1]!s_val_pb_lf($A1723,$B$1)</f>
        <v>4.6021862030029297</v>
      </c>
      <c r="L1723">
        <f>[1]!s_val_dividendyield2($A1723,$B$1)</f>
        <v>4.3305717977501802E-2</v>
      </c>
      <c r="M1723">
        <f>[1]!s_val_evtoebitda($A1723,$B$1)</f>
        <v>106.501491484806</v>
      </c>
      <c r="N1723">
        <f>[1]!s_risk_betar24($A1723,$B$1)</f>
        <v>1.94270002841949</v>
      </c>
      <c r="O1723">
        <f>[1]!s_profitnotice_changeratio($A1723,$B$1)</f>
        <v>0</v>
      </c>
      <c r="P1723">
        <f>IFERROR([1]!i_pq_pctchange($A1723,TEXT(DATE(YEAR($B$1),1,1),"yyyy-mm-dd"),$B$1),"")</f>
        <v>29.3062765455403</v>
      </c>
      <c r="Q1723">
        <f>[1]!s_west_netprofit($A1723,YEAR($B$1),$B$1,180)</f>
        <v>405000000</v>
      </c>
      <c r="R1723">
        <f>[1]!s_west_eps($A1723,YEAR($B$1),$B$1,180)</f>
        <v>0.84509998559951804</v>
      </c>
      <c r="S1723">
        <f>[1]!s_west_instnum_np($A1723,YEAR($B$1),$B$1,180)</f>
        <v>3</v>
      </c>
      <c r="T1723">
        <f>[1]!s_west_stdnetprofit($A1723,YEAR($B$1),$B$1,180)</f>
        <v>43000000</v>
      </c>
      <c r="U1723">
        <f>[1]!s_west_mediannetprofit($A1723,YEAR($B$1),$B$1,180)</f>
        <v>405000000</v>
      </c>
      <c r="V1723">
        <f>[1]!s_west_maxnetprofit($A1723,YEAR($B$1),$B$1,180)</f>
        <v>448000000</v>
      </c>
      <c r="W1723">
        <f>[1]!s_west_minnetprofit($A1723,YEAR($B$1),$B$1,180)</f>
        <v>362000000</v>
      </c>
      <c r="X1723">
        <f>[1]!s_west_netprofit($A1723,YEAR($B$1)+1,$B$1,180)</f>
        <v>362333333</v>
      </c>
      <c r="Y1723">
        <f>[1]!s_west_eps($A1723,YEAR($B$1)+1,$B$1,180)</f>
        <v>0.75609999895095803</v>
      </c>
      <c r="Z1723">
        <f>[1]!s_west_instnum_np($A1723,YEAR($B$1)+1,$B$1,180)</f>
        <v>3</v>
      </c>
      <c r="AA1723">
        <f>[1]!s_west_stdnetprofit($A1723,YEAR($B$1)+1,$B$1,180)</f>
        <v>4041452</v>
      </c>
      <c r="AB1723">
        <f>[1]!s_west_mediannetprofit($A1723,YEAR($B$1)+1,$B$1,180)</f>
        <v>363000000</v>
      </c>
      <c r="AC1723">
        <f>[1]!s_west_maxnetprofit($A1723,YEAR($B$1)+1,$B$1,180)</f>
        <v>366000000</v>
      </c>
      <c r="AD1723">
        <f>[1]!s_west_minnetprofit($A1723,YEAR($B$1)+1,$B$1,180)</f>
        <v>358000000</v>
      </c>
      <c r="AE1723">
        <f>[1]!s_west_avgroe($A1723,YEAR($B$1),$B$1,180)</f>
        <v>7.8333001136779803</v>
      </c>
      <c r="AF1723">
        <f>IFERROR([1]!s_info_indexweight($A1723,$B$1,"000016.SH"),"")</f>
        <v>0</v>
      </c>
      <c r="AG1723">
        <f>IFERROR([1]!s_info_indexweight($A1723,$B$1,"000300.SH"),"")</f>
        <v>0</v>
      </c>
      <c r="AH1723">
        <f>IFERROR([1]!s_info_indexweight($A1723,$B$1,"000905.SH"),"")</f>
        <v>0</v>
      </c>
      <c r="AI1723">
        <f>IFERROR([1]!s_info_indexweight($A1723,$B$1,"000852.SH"),"")</f>
        <v>0.152</v>
      </c>
    </row>
    <row r="1724" spans="1:35">
      <c r="A1724" t="s">
        <v>1756</v>
      </c>
      <c r="B1724">
        <f>[1]!s_dq_close($A1724,$B$1,3)</f>
        <v>19.579999999999998</v>
      </c>
      <c r="C1724">
        <f>[1]!s_dq_volume($A1724,$B$1)</f>
        <v>58032114</v>
      </c>
      <c r="D1724">
        <f>[1]!s_dq_amount($A1724,$B$1)</f>
        <v>1129082039</v>
      </c>
      <c r="E1724">
        <f>[1]!s_dq_turn($A1724,$B$1)</f>
        <v>5.8562800080086896</v>
      </c>
      <c r="F1724">
        <f>[1]!S_VAL_MV($A1724,$B$1)</f>
        <v>19402569388.18</v>
      </c>
      <c r="G1724">
        <f>[1]!s_val_ev($A1724,$B$1)</f>
        <v>19402569388.18</v>
      </c>
      <c r="H1724">
        <f>[1]!s_val_ev1($A1724,$B$1)</f>
        <v>20043192024.740002</v>
      </c>
      <c r="I1724">
        <f>IFERROR([1]!s_mq_amount($A1724,$B$1),"")</f>
        <v>2420009759</v>
      </c>
      <c r="J1724">
        <f>[1]!s_val_pe_ttm($A1724,$B$1)</f>
        <v>191.47416687011699</v>
      </c>
      <c r="K1724">
        <f>[1]!s_val_pb_lf($A1724,$B$1)</f>
        <v>4.3924369812011701</v>
      </c>
      <c r="L1724">
        <f>[1]!s_val_dividendyield2($A1724,$B$1)</f>
        <v>0.25536261491317702</v>
      </c>
      <c r="M1724">
        <f>[1]!s_val_evtoebitda($A1724,$B$1)</f>
        <v>32.246690090704099</v>
      </c>
      <c r="N1724">
        <f>[1]!s_risk_betar24($A1724,$B$1)</f>
        <v>1.8360999822616599</v>
      </c>
      <c r="O1724">
        <f>[1]!s_profitnotice_changeratio($A1724,$B$1)</f>
        <v>0</v>
      </c>
      <c r="P1724">
        <f>IFERROR([1]!i_pq_pctchange($A1724,TEXT(DATE(YEAR($B$1),1,1),"yyyy-mm-dd"),$B$1),"")</f>
        <v>19.829284621439299</v>
      </c>
      <c r="Q1724">
        <f>[1]!s_west_netprofit($A1724,YEAR($B$1),$B$1,180)</f>
        <v>217000000</v>
      </c>
      <c r="R1724">
        <f>[1]!s_west_eps($A1724,YEAR($B$1),$B$1,180)</f>
        <v>0.21899999678134899</v>
      </c>
      <c r="S1724">
        <f>[1]!s_west_instnum_np($A1724,YEAR($B$1),$B$1,180)</f>
        <v>1</v>
      </c>
      <c r="T1724">
        <f>[1]!s_west_stdnetprofit($A1724,YEAR($B$1),$B$1,180)</f>
        <v>0</v>
      </c>
      <c r="U1724">
        <f>[1]!s_west_mediannetprofit($A1724,YEAR($B$1),$B$1,180)</f>
        <v>217000000</v>
      </c>
      <c r="V1724">
        <f>[1]!s_west_maxnetprofit($A1724,YEAR($B$1),$B$1,180)</f>
        <v>217000000</v>
      </c>
      <c r="W1724">
        <f>[1]!s_west_minnetprofit($A1724,YEAR($B$1),$B$1,180)</f>
        <v>217000000</v>
      </c>
      <c r="X1724">
        <f>[1]!s_west_netprofit($A1724,YEAR($B$1)+1,$B$1,180)</f>
        <v>258000000</v>
      </c>
      <c r="Y1724">
        <f>[1]!s_west_eps($A1724,YEAR($B$1)+1,$B$1,180)</f>
        <v>0.26039999723434398</v>
      </c>
      <c r="Z1724">
        <f>[1]!s_west_instnum_np($A1724,YEAR($B$1)+1,$B$1,180)</f>
        <v>1</v>
      </c>
      <c r="AA1724">
        <f>[1]!s_west_stdnetprofit($A1724,YEAR($B$1)+1,$B$1,180)</f>
        <v>0</v>
      </c>
      <c r="AB1724">
        <f>[1]!s_west_mediannetprofit($A1724,YEAR($B$1)+1,$B$1,180)</f>
        <v>258000000</v>
      </c>
      <c r="AC1724">
        <f>[1]!s_west_maxnetprofit($A1724,YEAR($B$1)+1,$B$1,180)</f>
        <v>258000000</v>
      </c>
      <c r="AD1724">
        <f>[1]!s_west_minnetprofit($A1724,YEAR($B$1)+1,$B$1,180)</f>
        <v>258000000</v>
      </c>
      <c r="AE1724">
        <f>[1]!s_west_avgroe($A1724,YEAR($B$1),$B$1,180)</f>
        <v>4.6999998092651403</v>
      </c>
      <c r="AF1724">
        <f>IFERROR([1]!s_info_indexweight($A1724,$B$1,"000016.SH"),"")</f>
        <v>0</v>
      </c>
      <c r="AG1724">
        <f>IFERROR([1]!s_info_indexweight($A1724,$B$1,"000300.SH"),"")</f>
        <v>0</v>
      </c>
      <c r="AH1724">
        <f>IFERROR([1]!s_info_indexweight($A1724,$B$1,"000905.SH"),"")</f>
        <v>0</v>
      </c>
      <c r="AI1724">
        <f>IFERROR([1]!s_info_indexweight($A1724,$B$1,"000852.SH"),"")</f>
        <v>0.18</v>
      </c>
    </row>
    <row r="1725" spans="1:35">
      <c r="A1725" t="s">
        <v>1757</v>
      </c>
      <c r="B1725">
        <f>[1]!s_dq_close($A1725,$B$1,3)</f>
        <v>33.119999999999997</v>
      </c>
      <c r="C1725">
        <f>[1]!s_dq_volume($A1725,$B$1)</f>
        <v>5291852</v>
      </c>
      <c r="D1725">
        <f>[1]!s_dq_amount($A1725,$B$1)</f>
        <v>176704585</v>
      </c>
      <c r="E1725">
        <f>[1]!s_dq_turn($A1725,$B$1)</f>
        <v>2.41564403140341</v>
      </c>
      <c r="F1725">
        <f>[1]!S_VAL_MV($A1725,$B$1)</f>
        <v>7255462144.3199997</v>
      </c>
      <c r="G1725">
        <f>[1]!s_val_ev($A1725,$B$1)</f>
        <v>7255462144.3199997</v>
      </c>
      <c r="H1725">
        <f>[1]!s_val_ev1($A1725,$B$1)</f>
        <v>9553347726.5799999</v>
      </c>
      <c r="I1725">
        <f>IFERROR([1]!s_mq_amount($A1725,$B$1),"")</f>
        <v>305472795</v>
      </c>
      <c r="J1725">
        <f>[1]!s_val_pe_ttm($A1725,$B$1)</f>
        <v>-42.991714477539098</v>
      </c>
      <c r="K1725">
        <f>[1]!s_val_pb_lf($A1725,$B$1)</f>
        <v>1.7891609668731701</v>
      </c>
      <c r="L1725">
        <f>[1]!s_val_dividendyield2($A1725,$B$1)</f>
        <v>2.9909312692077799</v>
      </c>
      <c r="M1725">
        <f>[1]!s_val_evtoebitda($A1725,$B$1)</f>
        <v>35.953548753772601</v>
      </c>
      <c r="N1725">
        <f>[1]!s_risk_betar24($A1725,$B$1)</f>
        <v>2.1099998950958301</v>
      </c>
      <c r="O1725">
        <f>[1]!s_profitnotice_changeratio($A1725,$B$1)</f>
        <v>0</v>
      </c>
      <c r="P1725">
        <f>IFERROR([1]!i_pq_pctchange($A1725,TEXT(DATE(YEAR($B$1),1,1),"yyyy-mm-dd"),$B$1),"")</f>
        <v>-21.348848254571401</v>
      </c>
      <c r="Q1725">
        <f>[1]!s_west_netprofit($A1725,YEAR($B$1),$B$1,180)</f>
        <v>607500000</v>
      </c>
      <c r="R1725">
        <f>[1]!s_west_eps($A1725,YEAR($B$1),$B$1,180)</f>
        <v>2.77309989929199</v>
      </c>
      <c r="S1725">
        <f>[1]!s_west_instnum_np($A1725,YEAR($B$1),$B$1,180)</f>
        <v>6</v>
      </c>
      <c r="T1725">
        <f>[1]!s_west_stdnetprofit($A1725,YEAR($B$1),$B$1,180)</f>
        <v>95705277</v>
      </c>
      <c r="U1725">
        <f>[1]!s_west_mediannetprofit($A1725,YEAR($B$1),$B$1,180)</f>
        <v>630000000</v>
      </c>
      <c r="V1725">
        <f>[1]!s_west_maxnetprofit($A1725,YEAR($B$1),$B$1,180)</f>
        <v>713000000</v>
      </c>
      <c r="W1725">
        <f>[1]!s_west_minnetprofit($A1725,YEAR($B$1),$B$1,180)</f>
        <v>454000000</v>
      </c>
      <c r="X1725">
        <f>[1]!s_west_netprofit($A1725,YEAR($B$1)+1,$B$1,180)</f>
        <v>791500000</v>
      </c>
      <c r="Y1725">
        <f>[1]!s_west_eps($A1725,YEAR($B$1)+1,$B$1,180)</f>
        <v>3.6131000518798801</v>
      </c>
      <c r="Z1725">
        <f>[1]!s_west_instnum_np($A1725,YEAR($B$1)+1,$B$1,180)</f>
        <v>6</v>
      </c>
      <c r="AA1725">
        <f>[1]!s_west_stdnetprofit($A1725,YEAR($B$1)+1,$B$1,180)</f>
        <v>137963401</v>
      </c>
      <c r="AB1725">
        <f>[1]!s_west_mediannetprofit($A1725,YEAR($B$1)+1,$B$1,180)</f>
        <v>841500000</v>
      </c>
      <c r="AC1725">
        <f>[1]!s_west_maxnetprofit($A1725,YEAR($B$1)+1,$B$1,180)</f>
        <v>954000000</v>
      </c>
      <c r="AD1725">
        <f>[1]!s_west_minnetprofit($A1725,YEAR($B$1)+1,$B$1,180)</f>
        <v>587000000</v>
      </c>
      <c r="AE1725">
        <f>[1]!s_west_avgroe($A1725,YEAR($B$1),$B$1,180)</f>
        <v>13.0082998275757</v>
      </c>
      <c r="AF1725">
        <f>IFERROR([1]!s_info_indexweight($A1725,$B$1,"000016.SH"),"")</f>
        <v>0</v>
      </c>
      <c r="AG1725">
        <f>IFERROR([1]!s_info_indexweight($A1725,$B$1,"000300.SH"),"")</f>
        <v>0</v>
      </c>
      <c r="AH1725">
        <f>IFERROR([1]!s_info_indexweight($A1725,$B$1,"000905.SH"),"")</f>
        <v>0</v>
      </c>
      <c r="AI1725">
        <f>IFERROR([1]!s_info_indexweight($A1725,$B$1,"000852.SH"),"")</f>
        <v>0.05</v>
      </c>
    </row>
    <row r="1726" spans="1:35">
      <c r="A1726" t="s">
        <v>1758</v>
      </c>
      <c r="B1726">
        <f>[1]!s_dq_close($A1726,$B$1,3)</f>
        <v>140</v>
      </c>
      <c r="C1726">
        <f>[1]!s_dq_volume($A1726,$B$1)</f>
        <v>8866864</v>
      </c>
      <c r="D1726">
        <f>[1]!s_dq_amount($A1726,$B$1)</f>
        <v>1257353035</v>
      </c>
      <c r="E1726">
        <f>[1]!s_dq_turn($A1726,$B$1)</f>
        <v>2.8956734510165201</v>
      </c>
      <c r="F1726">
        <f>[1]!S_VAL_MV($A1726,$B$1)</f>
        <v>42869507940</v>
      </c>
      <c r="G1726">
        <f>[1]!s_val_ev($A1726,$B$1)</f>
        <v>42869507940</v>
      </c>
      <c r="H1726">
        <f>[1]!s_val_ev1($A1726,$B$1)</f>
        <v>45677351855.690002</v>
      </c>
      <c r="I1726">
        <f>IFERROR([1]!s_mq_amount($A1726,$B$1),"")</f>
        <v>2425371348</v>
      </c>
      <c r="J1726">
        <f>[1]!s_val_pe_ttm($A1726,$B$1)</f>
        <v>599.65509033203102</v>
      </c>
      <c r="K1726">
        <f>[1]!s_val_pb_lf($A1726,$B$1)</f>
        <v>9.4870758056640607</v>
      </c>
      <c r="L1726">
        <f>[1]!s_val_dividendyield2($A1726,$B$1)</f>
        <v>0.106559861298002</v>
      </c>
      <c r="M1726">
        <f>[1]!s_val_evtoebitda($A1726,$B$1)</f>
        <v>95.432581668107204</v>
      </c>
      <c r="N1726">
        <f>[1]!s_risk_betar24($A1726,$B$1)</f>
        <v>2.26839995384216</v>
      </c>
      <c r="O1726">
        <f>[1]!s_profitnotice_changeratio($A1726,$B$1)</f>
        <v>0</v>
      </c>
      <c r="P1726">
        <f>IFERROR([1]!i_pq_pctchange($A1726,TEXT(DATE(YEAR($B$1),1,1),"yyyy-mm-dd"),$B$1),"")</f>
        <v>107.71513353115699</v>
      </c>
      <c r="Q1726">
        <f>[1]!s_west_netprofit($A1726,YEAR($B$1),$B$1,180)</f>
        <v>391333333</v>
      </c>
      <c r="R1726">
        <f>[1]!s_west_eps($A1726,YEAR($B$1),$B$1,180)</f>
        <v>1.2779999971389799</v>
      </c>
      <c r="S1726">
        <f>[1]!s_west_instnum_np($A1726,YEAR($B$1),$B$1,180)</f>
        <v>6</v>
      </c>
      <c r="T1726">
        <f>[1]!s_west_stdnetprofit($A1726,YEAR($B$1),$B$1,180)</f>
        <v>127071109</v>
      </c>
      <c r="U1726">
        <f>[1]!s_west_mediannetprofit($A1726,YEAR($B$1),$B$1,180)</f>
        <v>323500000</v>
      </c>
      <c r="V1726">
        <f>[1]!s_west_maxnetprofit($A1726,YEAR($B$1),$B$1,180)</f>
        <v>603000000</v>
      </c>
      <c r="W1726">
        <f>[1]!s_west_minnetprofit($A1726,YEAR($B$1),$B$1,180)</f>
        <v>300000000</v>
      </c>
      <c r="X1726">
        <f>[1]!s_west_netprofit($A1726,YEAR($B$1)+1,$B$1,180)</f>
        <v>683333333</v>
      </c>
      <c r="Y1726">
        <f>[1]!s_west_eps($A1726,YEAR($B$1)+1,$B$1,180)</f>
        <v>2.23160004615784</v>
      </c>
      <c r="Z1726">
        <f>[1]!s_west_instnum_np($A1726,YEAR($B$1)+1,$B$1,180)</f>
        <v>6</v>
      </c>
      <c r="AA1726">
        <f>[1]!s_west_stdnetprofit($A1726,YEAR($B$1)+1,$B$1,180)</f>
        <v>124867396</v>
      </c>
      <c r="AB1726">
        <f>[1]!s_west_mediannetprofit($A1726,YEAR($B$1)+1,$B$1,180)</f>
        <v>675000000</v>
      </c>
      <c r="AC1726">
        <f>[1]!s_west_maxnetprofit($A1726,YEAR($B$1)+1,$B$1,180)</f>
        <v>846000000</v>
      </c>
      <c r="AD1726">
        <f>[1]!s_west_minnetprofit($A1726,YEAR($B$1)+1,$B$1,180)</f>
        <v>525000000</v>
      </c>
      <c r="AE1726">
        <f>[1]!s_west_avgroe($A1726,YEAR($B$1),$B$1,180)</f>
        <v>8.0832996368408203</v>
      </c>
      <c r="AF1726">
        <f>IFERROR([1]!s_info_indexweight($A1726,$B$1,"000016.SH"),"")</f>
        <v>0</v>
      </c>
      <c r="AG1726">
        <f>IFERROR([1]!s_info_indexweight($A1726,$B$1,"000300.SH"),"")</f>
        <v>0</v>
      </c>
      <c r="AH1726">
        <f>IFERROR([1]!s_info_indexweight($A1726,$B$1,"000905.SH"),"")</f>
        <v>0</v>
      </c>
      <c r="AI1726">
        <f>IFERROR([1]!s_info_indexweight($A1726,$B$1,"000852.SH"),"")</f>
        <v>0.248</v>
      </c>
    </row>
    <row r="1727" spans="1:35">
      <c r="A1727" t="s">
        <v>1759</v>
      </c>
      <c r="B1727">
        <f>[1]!s_dq_close($A1727,$B$1,3)</f>
        <v>4.41</v>
      </c>
      <c r="C1727">
        <f>[1]!s_dq_volume($A1727,$B$1)</f>
        <v>13473317</v>
      </c>
      <c r="D1727">
        <f>[1]!s_dq_amount($A1727,$B$1)</f>
        <v>59674676</v>
      </c>
      <c r="E1727">
        <f>[1]!s_dq_turn($A1727,$B$1)</f>
        <v>0.252616941567606</v>
      </c>
      <c r="F1727">
        <f>[1]!S_VAL_MV($A1727,$B$1)</f>
        <v>23520721770</v>
      </c>
      <c r="G1727">
        <f>[1]!s_val_ev($A1727,$B$1)</f>
        <v>23520721770</v>
      </c>
      <c r="H1727">
        <f>[1]!s_val_ev1($A1727,$B$1)</f>
        <v>24884281091.439999</v>
      </c>
      <c r="I1727">
        <f>IFERROR([1]!s_mq_amount($A1727,$B$1),"")</f>
        <v>141322654</v>
      </c>
      <c r="J1727">
        <f>[1]!s_val_pe_ttm($A1727,$B$1)</f>
        <v>16.810432434081999</v>
      </c>
      <c r="K1727">
        <f>[1]!s_val_pb_lf($A1727,$B$1)</f>
        <v>1.2485448122024501</v>
      </c>
      <c r="L1727">
        <f>[1]!s_val_dividendyield2($A1727,$B$1)</f>
        <v>1.9274376417233601</v>
      </c>
      <c r="M1727">
        <f>[1]!s_val_evtoebitda($A1727,$B$1)</f>
        <v>8.7901182737506307</v>
      </c>
      <c r="N1727">
        <f>[1]!s_risk_betar24($A1727,$B$1)</f>
        <v>0.97049999237060502</v>
      </c>
      <c r="O1727">
        <f>[1]!s_profitnotice_changeratio($A1727,$B$1)</f>
        <v>0</v>
      </c>
      <c r="P1727">
        <f>IFERROR([1]!i_pq_pctchange($A1727,TEXT(DATE(YEAR($B$1),1,1),"yyyy-mm-dd"),$B$1),"")</f>
        <v>-13.01775147929</v>
      </c>
      <c r="Q1727">
        <f>[1]!s_west_netprofit($A1727,YEAR($B$1),$B$1,180)</f>
        <v>0</v>
      </c>
      <c r="R1727">
        <f>[1]!s_west_eps($A1727,YEAR($B$1),$B$1,180)</f>
        <v>0</v>
      </c>
      <c r="S1727">
        <f>[1]!s_west_instnum_np($A1727,YEAR($B$1),$B$1,180)</f>
        <v>0</v>
      </c>
      <c r="T1727">
        <f>[1]!s_west_stdnetprofit($A1727,YEAR($B$1),$B$1,180)</f>
        <v>0</v>
      </c>
      <c r="U1727">
        <f>[1]!s_west_mediannetprofit($A1727,YEAR($B$1),$B$1,180)</f>
        <v>0</v>
      </c>
      <c r="V1727">
        <f>[1]!s_west_maxnetprofit($A1727,YEAR($B$1),$B$1,180)</f>
        <v>0</v>
      </c>
      <c r="W1727">
        <f>[1]!s_west_minnetprofit($A1727,YEAR($B$1),$B$1,180)</f>
        <v>0</v>
      </c>
      <c r="X1727">
        <f>[1]!s_west_netprofit($A1727,YEAR($B$1)+1,$B$1,180)</f>
        <v>0</v>
      </c>
      <c r="Y1727">
        <f>[1]!s_west_eps($A1727,YEAR($B$1)+1,$B$1,180)</f>
        <v>0</v>
      </c>
      <c r="Z1727">
        <f>[1]!s_west_instnum_np($A1727,YEAR($B$1)+1,$B$1,180)</f>
        <v>0</v>
      </c>
      <c r="AA1727">
        <f>[1]!s_west_stdnetprofit($A1727,YEAR($B$1)+1,$B$1,180)</f>
        <v>0</v>
      </c>
      <c r="AB1727">
        <f>[1]!s_west_mediannetprofit($A1727,YEAR($B$1)+1,$B$1,180)</f>
        <v>0</v>
      </c>
      <c r="AC1727">
        <f>[1]!s_west_maxnetprofit($A1727,YEAR($B$1)+1,$B$1,180)</f>
        <v>0</v>
      </c>
      <c r="AD1727">
        <f>[1]!s_west_minnetprofit($A1727,YEAR($B$1)+1,$B$1,180)</f>
        <v>0</v>
      </c>
      <c r="AE1727">
        <f>[1]!s_west_avgroe($A1727,YEAR($B$1),$B$1,180)</f>
        <v>0</v>
      </c>
      <c r="AF1727">
        <f>IFERROR([1]!s_info_indexweight($A1727,$B$1,"000016.SH"),"")</f>
        <v>0</v>
      </c>
      <c r="AG1727">
        <f>IFERROR([1]!s_info_indexweight($A1727,$B$1,"000300.SH"),"")</f>
        <v>0</v>
      </c>
      <c r="AH1727">
        <f>IFERROR([1]!s_info_indexweight($A1727,$B$1,"000905.SH"),"")</f>
        <v>6.8000000000000005E-2</v>
      </c>
      <c r="AI1727">
        <f>IFERROR([1]!s_info_indexweight($A1727,$B$1,"000852.SH"),"")</f>
        <v>0</v>
      </c>
    </row>
    <row r="1728" spans="1:35">
      <c r="A1728" t="s">
        <v>1760</v>
      </c>
      <c r="B1728">
        <f>[1]!s_dq_close($A1728,$B$1,3)</f>
        <v>18.05</v>
      </c>
      <c r="C1728">
        <f>[1]!s_dq_volume($A1728,$B$1)</f>
        <v>22851251</v>
      </c>
      <c r="D1728">
        <f>[1]!s_dq_amount($A1728,$B$1)</f>
        <v>411866637</v>
      </c>
      <c r="E1728">
        <f>[1]!s_dq_turn($A1728,$B$1)</f>
        <v>1.82765872527401</v>
      </c>
      <c r="F1728">
        <f>[1]!S_VAL_MV($A1728,$B$1)</f>
        <v>22567948536.900002</v>
      </c>
      <c r="G1728">
        <f>[1]!s_val_ev($A1728,$B$1)</f>
        <v>22567948536.900002</v>
      </c>
      <c r="H1728">
        <f>[1]!s_val_ev1($A1728,$B$1)</f>
        <v>22600872548.490002</v>
      </c>
      <c r="I1728">
        <f>IFERROR([1]!s_mq_amount($A1728,$B$1),"")</f>
        <v>855828865</v>
      </c>
      <c r="J1728">
        <f>[1]!s_val_pe_ttm($A1728,$B$1)</f>
        <v>107.272499084473</v>
      </c>
      <c r="K1728">
        <f>[1]!s_val_pb_lf($A1728,$B$1)</f>
        <v>5.00201511383057</v>
      </c>
      <c r="L1728">
        <f>[1]!s_val_dividendyield2($A1728,$B$1)</f>
        <v>0.33075200963859203</v>
      </c>
      <c r="M1728">
        <f>[1]!s_val_evtoebitda($A1728,$B$1)</f>
        <v>56.154761854992401</v>
      </c>
      <c r="N1728">
        <f>[1]!s_risk_betar24($A1728,$B$1)</f>
        <v>1.6275999546051001</v>
      </c>
      <c r="O1728">
        <f>[1]!s_profitnotice_changeratio($A1728,$B$1)</f>
        <v>0</v>
      </c>
      <c r="P1728">
        <f>IFERROR([1]!i_pq_pctchange($A1728,TEXT(DATE(YEAR($B$1),1,1),"yyyy-mm-dd"),$B$1),"")</f>
        <v>45.447219983883997</v>
      </c>
      <c r="Q1728">
        <f>[1]!s_west_netprofit($A1728,YEAR($B$1),$B$1,180)</f>
        <v>260000000</v>
      </c>
      <c r="R1728">
        <f>[1]!s_west_eps($A1728,YEAR($B$1),$B$1,180)</f>
        <v>0.20790000259876301</v>
      </c>
      <c r="S1728">
        <f>[1]!s_west_instnum_np($A1728,YEAR($B$1),$B$1,180)</f>
        <v>1</v>
      </c>
      <c r="T1728">
        <f>[1]!s_west_stdnetprofit($A1728,YEAR($B$1),$B$1,180)</f>
        <v>0</v>
      </c>
      <c r="U1728">
        <f>[1]!s_west_mediannetprofit($A1728,YEAR($B$1),$B$1,180)</f>
        <v>260000000</v>
      </c>
      <c r="V1728">
        <f>[1]!s_west_maxnetprofit($A1728,YEAR($B$1),$B$1,180)</f>
        <v>260000000</v>
      </c>
      <c r="W1728">
        <f>[1]!s_west_minnetprofit($A1728,YEAR($B$1),$B$1,180)</f>
        <v>260000000</v>
      </c>
      <c r="X1728">
        <f>[1]!s_west_netprofit($A1728,YEAR($B$1)+1,$B$1,180)</f>
        <v>299000000</v>
      </c>
      <c r="Y1728">
        <f>[1]!s_west_eps($A1728,YEAR($B$1)+1,$B$1,180)</f>
        <v>0.23909999430179599</v>
      </c>
      <c r="Z1728">
        <f>[1]!s_west_instnum_np($A1728,YEAR($B$1)+1,$B$1,180)</f>
        <v>1</v>
      </c>
      <c r="AA1728">
        <f>[1]!s_west_stdnetprofit($A1728,YEAR($B$1)+1,$B$1,180)</f>
        <v>0</v>
      </c>
      <c r="AB1728">
        <f>[1]!s_west_mediannetprofit($A1728,YEAR($B$1)+1,$B$1,180)</f>
        <v>299000000</v>
      </c>
      <c r="AC1728">
        <f>[1]!s_west_maxnetprofit($A1728,YEAR($B$1)+1,$B$1,180)</f>
        <v>299000000</v>
      </c>
      <c r="AD1728">
        <f>[1]!s_west_minnetprofit($A1728,YEAR($B$1)+1,$B$1,180)</f>
        <v>299000000</v>
      </c>
      <c r="AE1728">
        <f>[1]!s_west_avgroe($A1728,YEAR($B$1),$B$1,180)</f>
        <v>5.5</v>
      </c>
      <c r="AF1728">
        <f>IFERROR([1]!s_info_indexweight($A1728,$B$1,"000016.SH"),"")</f>
        <v>0</v>
      </c>
      <c r="AG1728">
        <f>IFERROR([1]!s_info_indexweight($A1728,$B$1,"000300.SH"),"")</f>
        <v>0</v>
      </c>
      <c r="AH1728">
        <f>IFERROR([1]!s_info_indexweight($A1728,$B$1,"000905.SH"),"")</f>
        <v>0</v>
      </c>
      <c r="AI1728">
        <f>IFERROR([1]!s_info_indexweight($A1728,$B$1,"000852.SH"),"")</f>
        <v>7.6999999999999999E-2</v>
      </c>
    </row>
    <row r="1729" spans="1:35">
      <c r="A1729" t="s">
        <v>1761</v>
      </c>
      <c r="B1729">
        <f>[1]!s_dq_close($A1729,$B$1,3)</f>
        <v>95.79</v>
      </c>
      <c r="C1729">
        <f>[1]!s_dq_volume($A1729,$B$1)</f>
        <v>5536120</v>
      </c>
      <c r="D1729">
        <f>[1]!s_dq_amount($A1729,$B$1)</f>
        <v>518536813</v>
      </c>
      <c r="E1729">
        <f>[1]!s_dq_turn($A1729,$B$1)</f>
        <v>1.3321508921655001</v>
      </c>
      <c r="F1729">
        <f>[1]!S_VAL_MV($A1729,$B$1)</f>
        <v>39808173227.129997</v>
      </c>
      <c r="G1729">
        <f>[1]!s_val_ev($A1729,$B$1)</f>
        <v>39808173227.129997</v>
      </c>
      <c r="H1729">
        <f>[1]!s_val_ev1($A1729,$B$1)</f>
        <v>39809451856.080002</v>
      </c>
      <c r="I1729">
        <f>IFERROR([1]!s_mq_amount($A1729,$B$1),"")</f>
        <v>1246551586</v>
      </c>
      <c r="J1729">
        <f>[1]!s_val_pe_ttm($A1729,$B$1)</f>
        <v>622.47204589843795</v>
      </c>
      <c r="K1729">
        <f>[1]!s_val_pb_lf($A1729,$B$1)</f>
        <v>18.933864593505898</v>
      </c>
      <c r="L1729">
        <f>[1]!s_val_dividendyield2($A1729,$B$1)</f>
        <v>5.3241465706232401E-2</v>
      </c>
      <c r="M1729">
        <f>[1]!s_val_evtoebitda($A1729,$B$1)</f>
        <v>446.66548413700298</v>
      </c>
      <c r="N1729">
        <f>[1]!s_risk_betar24($A1729,$B$1)</f>
        <v>1.9802999496460001</v>
      </c>
      <c r="O1729">
        <f>[1]!s_profitnotice_changeratio($A1729,$B$1)</f>
        <v>0</v>
      </c>
      <c r="P1729">
        <f>IFERROR([1]!i_pq_pctchange($A1729,TEXT(DATE(YEAR($B$1),1,1),"yyyy-mm-dd"),$B$1),"")</f>
        <v>44.834394429585501</v>
      </c>
      <c r="Q1729">
        <f>[1]!s_west_netprofit($A1729,YEAR($B$1),$B$1,180)</f>
        <v>144342000</v>
      </c>
      <c r="R1729">
        <f>[1]!s_west_eps($A1729,YEAR($B$1),$B$1,180)</f>
        <v>0.34729999303817699</v>
      </c>
      <c r="S1729">
        <f>[1]!s_west_instnum_np($A1729,YEAR($B$1),$B$1,180)</f>
        <v>5</v>
      </c>
      <c r="T1729">
        <f>[1]!s_west_stdnetprofit($A1729,YEAR($B$1),$B$1,180)</f>
        <v>21874753</v>
      </c>
      <c r="U1729">
        <f>[1]!s_west_mediannetprofit($A1729,YEAR($B$1),$B$1,180)</f>
        <v>150000000</v>
      </c>
      <c r="V1729">
        <f>[1]!s_west_maxnetprofit($A1729,YEAR($B$1),$B$1,180)</f>
        <v>165000000</v>
      </c>
      <c r="W1729">
        <f>[1]!s_west_minnetprofit($A1729,YEAR($B$1),$B$1,180)</f>
        <v>107000000</v>
      </c>
      <c r="X1729">
        <f>[1]!s_west_netprofit($A1729,YEAR($B$1)+1,$B$1,180)</f>
        <v>262274000</v>
      </c>
      <c r="Y1729">
        <f>[1]!s_west_eps($A1729,YEAR($B$1)+1,$B$1,180)</f>
        <v>0.63109999895095803</v>
      </c>
      <c r="Z1729">
        <f>[1]!s_west_instnum_np($A1729,YEAR($B$1)+1,$B$1,180)</f>
        <v>5</v>
      </c>
      <c r="AA1729">
        <f>[1]!s_west_stdnetprofit($A1729,YEAR($B$1)+1,$B$1,180)</f>
        <v>47367292</v>
      </c>
      <c r="AB1729">
        <f>[1]!s_west_mediannetprofit($A1729,YEAR($B$1)+1,$B$1,180)</f>
        <v>247000000</v>
      </c>
      <c r="AC1729">
        <f>[1]!s_west_maxnetprofit($A1729,YEAR($B$1)+1,$B$1,180)</f>
        <v>316000000</v>
      </c>
      <c r="AD1729">
        <f>[1]!s_west_minnetprofit($A1729,YEAR($B$1)+1,$B$1,180)</f>
        <v>215000000</v>
      </c>
      <c r="AE1729">
        <f>[1]!s_west_avgroe($A1729,YEAR($B$1),$B$1,180)</f>
        <v>6.6900000572204599</v>
      </c>
      <c r="AF1729">
        <f>IFERROR([1]!s_info_indexweight($A1729,$B$1,"000016.SH"),"")</f>
        <v>0</v>
      </c>
      <c r="AG1729">
        <f>IFERROR([1]!s_info_indexweight($A1729,$B$1,"000300.SH"),"")</f>
        <v>0</v>
      </c>
      <c r="AH1729">
        <f>IFERROR([1]!s_info_indexweight($A1729,$B$1,"000905.SH"),"")</f>
        <v>0</v>
      </c>
      <c r="AI1729">
        <f>IFERROR([1]!s_info_indexweight($A1729,$B$1,"000852.SH"),"")</f>
        <v>0.125</v>
      </c>
    </row>
    <row r="1730" spans="1:35">
      <c r="A1730" t="s">
        <v>1762</v>
      </c>
      <c r="B1730">
        <f>[1]!s_dq_close($A1730,$B$1,3)</f>
        <v>49.84</v>
      </c>
      <c r="C1730">
        <f>[1]!s_dq_volume($A1730,$B$1)</f>
        <v>3100531</v>
      </c>
      <c r="D1730">
        <f>[1]!s_dq_amount($A1730,$B$1)</f>
        <v>153910009</v>
      </c>
      <c r="E1730">
        <f>[1]!s_dq_turn($A1730,$B$1)</f>
        <v>1.5502655000000001</v>
      </c>
      <c r="F1730">
        <f>[1]!S_VAL_MV($A1730,$B$1)</f>
        <v>9968000000</v>
      </c>
      <c r="G1730">
        <f>[1]!s_val_ev($A1730,$B$1)</f>
        <v>9968000000</v>
      </c>
      <c r="H1730">
        <f>[1]!s_val_ev1($A1730,$B$1)</f>
        <v>10144093717.870001</v>
      </c>
      <c r="I1730">
        <f>IFERROR([1]!s_mq_amount($A1730,$B$1),"")</f>
        <v>363179836</v>
      </c>
      <c r="J1730">
        <f>[1]!s_val_pe_ttm($A1730,$B$1)</f>
        <v>73.011260986328097</v>
      </c>
      <c r="K1730">
        <f>[1]!s_val_pb_lf($A1730,$B$1)</f>
        <v>1.9868278503418</v>
      </c>
      <c r="L1730">
        <f>[1]!s_val_dividendyield2($A1730,$B$1)</f>
        <v>0.32704654895666102</v>
      </c>
      <c r="M1730">
        <f>[1]!s_val_evtoebitda($A1730,$B$1)</f>
        <v>37.8366233357307</v>
      </c>
      <c r="N1730">
        <f>[1]!s_risk_betar24($A1730,$B$1)</f>
        <v>1.60189998149872</v>
      </c>
      <c r="O1730">
        <f>[1]!s_profitnotice_changeratio($A1730,$B$1)</f>
        <v>0</v>
      </c>
      <c r="P1730">
        <f>IFERROR([1]!i_pq_pctchange($A1730,TEXT(DATE(YEAR($B$1),1,1),"yyyy-mm-dd"),$B$1),"")</f>
        <v>-22.848297213622299</v>
      </c>
      <c r="Q1730">
        <f>[1]!s_west_netprofit($A1730,YEAR($B$1),$B$1,180)</f>
        <v>0</v>
      </c>
      <c r="R1730">
        <f>[1]!s_west_eps($A1730,YEAR($B$1),$B$1,180)</f>
        <v>0</v>
      </c>
      <c r="S1730">
        <f>[1]!s_west_instnum_np($A1730,YEAR($B$1),$B$1,180)</f>
        <v>0</v>
      </c>
      <c r="T1730">
        <f>[1]!s_west_stdnetprofit($A1730,YEAR($B$1),$B$1,180)</f>
        <v>0</v>
      </c>
      <c r="U1730">
        <f>[1]!s_west_mediannetprofit($A1730,YEAR($B$1),$B$1,180)</f>
        <v>0</v>
      </c>
      <c r="V1730">
        <f>[1]!s_west_maxnetprofit($A1730,YEAR($B$1),$B$1,180)</f>
        <v>0</v>
      </c>
      <c r="W1730">
        <f>[1]!s_west_minnetprofit($A1730,YEAR($B$1),$B$1,180)</f>
        <v>0</v>
      </c>
      <c r="X1730">
        <f>[1]!s_west_netprofit($A1730,YEAR($B$1)+1,$B$1,180)</f>
        <v>0</v>
      </c>
      <c r="Y1730">
        <f>[1]!s_west_eps($A1730,YEAR($B$1)+1,$B$1,180)</f>
        <v>0</v>
      </c>
      <c r="Z1730">
        <f>[1]!s_west_instnum_np($A1730,YEAR($B$1)+1,$B$1,180)</f>
        <v>0</v>
      </c>
      <c r="AA1730">
        <f>[1]!s_west_stdnetprofit($A1730,YEAR($B$1)+1,$B$1,180)</f>
        <v>0</v>
      </c>
      <c r="AB1730">
        <f>[1]!s_west_mediannetprofit($A1730,YEAR($B$1)+1,$B$1,180)</f>
        <v>0</v>
      </c>
      <c r="AC1730">
        <f>[1]!s_west_maxnetprofit($A1730,YEAR($B$1)+1,$B$1,180)</f>
        <v>0</v>
      </c>
      <c r="AD1730">
        <f>[1]!s_west_minnetprofit($A1730,YEAR($B$1)+1,$B$1,180)</f>
        <v>0</v>
      </c>
      <c r="AE1730">
        <f>[1]!s_west_avgroe($A1730,YEAR($B$1),$B$1,180)</f>
        <v>0</v>
      </c>
      <c r="AF1730">
        <f>IFERROR([1]!s_info_indexweight($A1730,$B$1,"000016.SH"),"")</f>
        <v>0</v>
      </c>
      <c r="AG1730">
        <f>IFERROR([1]!s_info_indexweight($A1730,$B$1,"000300.SH"),"")</f>
        <v>0</v>
      </c>
      <c r="AH1730">
        <f>IFERROR([1]!s_info_indexweight($A1730,$B$1,"000905.SH"),"")</f>
        <v>0</v>
      </c>
      <c r="AI1730">
        <f>IFERROR([1]!s_info_indexweight($A1730,$B$1,"000852.SH"),"")</f>
        <v>5.5E-2</v>
      </c>
    </row>
    <row r="1731" spans="1:35">
      <c r="A1731" t="s">
        <v>1763</v>
      </c>
      <c r="B1731">
        <f>[1]!s_dq_close($A1731,$B$1,3)</f>
        <v>24.05</v>
      </c>
      <c r="C1731">
        <f>[1]!s_dq_volume($A1731,$B$1)</f>
        <v>5008005</v>
      </c>
      <c r="D1731">
        <f>[1]!s_dq_amount($A1731,$B$1)</f>
        <v>121001714</v>
      </c>
      <c r="E1731">
        <f>[1]!s_dq_turn($A1731,$B$1)</f>
        <v>4.2920851902639701</v>
      </c>
      <c r="F1731">
        <f>[1]!S_VAL_MV($A1731,$B$1)</f>
        <v>8818654000</v>
      </c>
      <c r="G1731">
        <f>[1]!s_val_ev($A1731,$B$1)</f>
        <v>8818654000</v>
      </c>
      <c r="H1731">
        <f>[1]!s_val_ev1($A1731,$B$1)</f>
        <v>10014521603.32</v>
      </c>
      <c r="I1731">
        <f>IFERROR([1]!s_mq_amount($A1731,$B$1),"")</f>
        <v>369713659</v>
      </c>
      <c r="J1731">
        <f>[1]!s_val_pe_ttm($A1731,$B$1)</f>
        <v>-15.626763343811</v>
      </c>
      <c r="K1731">
        <f>[1]!s_val_pb_lf($A1731,$B$1)</f>
        <v>6.1438317298889196</v>
      </c>
      <c r="L1731">
        <f>[1]!s_val_dividendyield2($A1731,$B$1)</f>
        <v>0</v>
      </c>
      <c r="M1731">
        <f>[1]!s_val_evtoebitda($A1731,$B$1)</f>
        <v>-18.7360052508824</v>
      </c>
      <c r="N1731">
        <f>[1]!s_risk_betar24($A1731,$B$1)</f>
        <v>1.24500000476837</v>
      </c>
      <c r="O1731">
        <f>[1]!s_profitnotice_changeratio($A1731,$B$1)</f>
        <v>0</v>
      </c>
      <c r="P1731">
        <f>IFERROR([1]!i_pq_pctchange($A1731,TEXT(DATE(YEAR($B$1),1,1),"yyyy-mm-dd"),$B$1),"")</f>
        <v>-11.7107195301028</v>
      </c>
      <c r="Q1731">
        <f>[1]!s_west_netprofit($A1731,YEAR($B$1),$B$1,180)</f>
        <v>-364000000</v>
      </c>
      <c r="R1731">
        <f>[1]!s_west_eps($A1731,YEAR($B$1),$B$1,180)</f>
        <v>-0.99269998073577903</v>
      </c>
      <c r="S1731">
        <f>[1]!s_west_instnum_np($A1731,YEAR($B$1),$B$1,180)</f>
        <v>1</v>
      </c>
      <c r="T1731">
        <f>[1]!s_west_stdnetprofit($A1731,YEAR($B$1),$B$1,180)</f>
        <v>0</v>
      </c>
      <c r="U1731">
        <f>[1]!s_west_mediannetprofit($A1731,YEAR($B$1),$B$1,180)</f>
        <v>-364000000</v>
      </c>
      <c r="V1731">
        <f>[1]!s_west_maxnetprofit($A1731,YEAR($B$1),$B$1,180)</f>
        <v>-364000000</v>
      </c>
      <c r="W1731">
        <f>[1]!s_west_minnetprofit($A1731,YEAR($B$1),$B$1,180)</f>
        <v>-364000000</v>
      </c>
      <c r="X1731">
        <f>[1]!s_west_netprofit($A1731,YEAR($B$1)+1,$B$1,180)</f>
        <v>-20000000</v>
      </c>
      <c r="Y1731">
        <f>[1]!s_west_eps($A1731,YEAR($B$1)+1,$B$1,180)</f>
        <v>-5.4499998688697801E-2</v>
      </c>
      <c r="Z1731">
        <f>[1]!s_west_instnum_np($A1731,YEAR($B$1)+1,$B$1,180)</f>
        <v>1</v>
      </c>
      <c r="AA1731">
        <f>[1]!s_west_stdnetprofit($A1731,YEAR($B$1)+1,$B$1,180)</f>
        <v>0</v>
      </c>
      <c r="AB1731">
        <f>[1]!s_west_mediannetprofit($A1731,YEAR($B$1)+1,$B$1,180)</f>
        <v>-20000000</v>
      </c>
      <c r="AC1731">
        <f>[1]!s_west_maxnetprofit($A1731,YEAR($B$1)+1,$B$1,180)</f>
        <v>-20000000</v>
      </c>
      <c r="AD1731">
        <f>[1]!s_west_minnetprofit($A1731,YEAR($B$1)+1,$B$1,180)</f>
        <v>-20000000</v>
      </c>
      <c r="AE1731">
        <f>[1]!s_west_avgroe($A1731,YEAR($B$1),$B$1,180)</f>
        <v>-30</v>
      </c>
      <c r="AF1731">
        <f>IFERROR([1]!s_info_indexweight($A1731,$B$1,"000016.SH"),"")</f>
        <v>0</v>
      </c>
      <c r="AG1731">
        <f>IFERROR([1]!s_info_indexweight($A1731,$B$1,"000300.SH"),"")</f>
        <v>0</v>
      </c>
      <c r="AH1731">
        <f>IFERROR([1]!s_info_indexweight($A1731,$B$1,"000905.SH"),"")</f>
        <v>0</v>
      </c>
      <c r="AI1731">
        <f>IFERROR([1]!s_info_indexweight($A1731,$B$1,"000852.SH"),"")</f>
        <v>4.2000000000000003E-2</v>
      </c>
    </row>
    <row r="1732" spans="1:35">
      <c r="A1732" t="s">
        <v>1764</v>
      </c>
      <c r="B1732">
        <f>[1]!s_dq_close($A1732,$B$1,3)</f>
        <v>7.71</v>
      </c>
      <c r="C1732">
        <f>[1]!s_dq_volume($A1732,$B$1)</f>
        <v>224676098</v>
      </c>
      <c r="D1732">
        <f>[1]!s_dq_amount($A1732,$B$1)</f>
        <v>1726727543</v>
      </c>
      <c r="E1732">
        <f>[1]!s_dq_turn($A1732,$B$1)</f>
        <v>3.8276618964871001</v>
      </c>
      <c r="F1732">
        <f>[1]!S_VAL_MV($A1732,$B$1)</f>
        <v>64630518096.120003</v>
      </c>
      <c r="G1732">
        <f>[1]!s_val_ev($A1732,$B$1)</f>
        <v>64630518096.120003</v>
      </c>
      <c r="H1732">
        <f>[1]!s_val_ev1($A1732,$B$1)</f>
        <v>76199945980.589996</v>
      </c>
      <c r="I1732">
        <f>IFERROR([1]!s_mq_amount($A1732,$B$1),"")</f>
        <v>3693308695</v>
      </c>
      <c r="J1732">
        <f>[1]!s_val_pe_ttm($A1732,$B$1)</f>
        <v>-129.01171875</v>
      </c>
      <c r="K1732">
        <f>[1]!s_val_pb_lf($A1732,$B$1)</f>
        <v>4.9833397865295401</v>
      </c>
      <c r="L1732">
        <f>[1]!s_val_dividendyield2($A1732,$B$1)</f>
        <v>0</v>
      </c>
      <c r="M1732">
        <f>[1]!s_val_evtoebitda($A1732,$B$1)</f>
        <v>33.610947778763602</v>
      </c>
      <c r="N1732">
        <f>[1]!s_risk_betar24($A1732,$B$1)</f>
        <v>1.1901999711990401</v>
      </c>
      <c r="O1732">
        <f>[1]!s_profitnotice_changeratio($A1732,$B$1)</f>
        <v>0</v>
      </c>
      <c r="P1732">
        <f>IFERROR([1]!i_pq_pctchange($A1732,TEXT(DATE(YEAR($B$1),1,1),"yyyy-mm-dd"),$B$1),"")</f>
        <v>15.2466367713004</v>
      </c>
      <c r="Q1732">
        <f>[1]!s_west_netprofit($A1732,YEAR($B$1),$B$1,180)</f>
        <v>43000000</v>
      </c>
      <c r="R1732">
        <f>[1]!s_west_eps($A1732,YEAR($B$1),$B$1,180)</f>
        <v>5.1000001840293399E-3</v>
      </c>
      <c r="S1732">
        <f>[1]!s_west_instnum_np($A1732,YEAR($B$1),$B$1,180)</f>
        <v>2</v>
      </c>
      <c r="T1732">
        <f>[1]!s_west_stdnetprofit($A1732,YEAR($B$1),$B$1,180)</f>
        <v>28284271</v>
      </c>
      <c r="U1732">
        <f>[1]!s_west_mediannetprofit($A1732,YEAR($B$1),$B$1,180)</f>
        <v>43000000</v>
      </c>
      <c r="V1732">
        <f>[1]!s_west_maxnetprofit($A1732,YEAR($B$1),$B$1,180)</f>
        <v>63000000</v>
      </c>
      <c r="W1732">
        <f>[1]!s_west_minnetprofit($A1732,YEAR($B$1),$B$1,180)</f>
        <v>23000000</v>
      </c>
      <c r="X1732">
        <f>[1]!s_west_netprofit($A1732,YEAR($B$1)+1,$B$1,180)</f>
        <v>422500000</v>
      </c>
      <c r="Y1732">
        <f>[1]!s_west_eps($A1732,YEAR($B$1)+1,$B$1,180)</f>
        <v>5.0400000065565102E-2</v>
      </c>
      <c r="Z1732">
        <f>[1]!s_west_instnum_np($A1732,YEAR($B$1)+1,$B$1,180)</f>
        <v>2</v>
      </c>
      <c r="AA1732">
        <f>[1]!s_west_stdnetprofit($A1732,YEAR($B$1)+1,$B$1,180)</f>
        <v>294863528</v>
      </c>
      <c r="AB1732">
        <f>[1]!s_west_mediannetprofit($A1732,YEAR($B$1)+1,$B$1,180)</f>
        <v>422500000</v>
      </c>
      <c r="AC1732">
        <f>[1]!s_west_maxnetprofit($A1732,YEAR($B$1)+1,$B$1,180)</f>
        <v>631000000</v>
      </c>
      <c r="AD1732">
        <f>[1]!s_west_minnetprofit($A1732,YEAR($B$1)+1,$B$1,180)</f>
        <v>214000000</v>
      </c>
      <c r="AE1732">
        <f>[1]!s_west_avgroe($A1732,YEAR($B$1),$B$1,180)</f>
        <v>0.25</v>
      </c>
      <c r="AF1732">
        <f>IFERROR([1]!s_info_indexweight($A1732,$B$1,"000016.SH"),"")</f>
        <v>0</v>
      </c>
      <c r="AG1732">
        <f>IFERROR([1]!s_info_indexweight($A1732,$B$1,"000300.SH"),"")</f>
        <v>0</v>
      </c>
      <c r="AH1732">
        <f>IFERROR([1]!s_info_indexweight($A1732,$B$1,"000905.SH"),"")</f>
        <v>0.38500000000000001</v>
      </c>
      <c r="AI1732">
        <f>IFERROR([1]!s_info_indexweight($A1732,$B$1,"000852.SH"),"")</f>
        <v>0</v>
      </c>
    </row>
    <row r="1733" spans="1:35">
      <c r="A1733" t="s">
        <v>1765</v>
      </c>
      <c r="B1733">
        <f>[1]!s_dq_close($A1733,$B$1,3)</f>
        <v>12.16</v>
      </c>
      <c r="C1733">
        <f>[1]!s_dq_volume($A1733,$B$1)</f>
        <v>65759088</v>
      </c>
      <c r="D1733">
        <f>[1]!s_dq_amount($A1733,$B$1)</f>
        <v>815654587</v>
      </c>
      <c r="E1733">
        <f>[1]!s_dq_turn($A1733,$B$1)</f>
        <v>4.8795216666199401</v>
      </c>
      <c r="F1733">
        <f>[1]!S_VAL_MV($A1733,$B$1)</f>
        <v>44300583761.919998</v>
      </c>
      <c r="G1733">
        <f>[1]!s_val_ev($A1733,$B$1)</f>
        <v>44300583761.919998</v>
      </c>
      <c r="H1733">
        <f>[1]!s_val_ev1($A1733,$B$1)</f>
        <v>62510902264.470001</v>
      </c>
      <c r="I1733">
        <f>IFERROR([1]!s_mq_amount($A1733,$B$1),"")</f>
        <v>1543248802</v>
      </c>
      <c r="J1733">
        <f>[1]!s_val_pe_ttm($A1733,$B$1)</f>
        <v>29.773332595825199</v>
      </c>
      <c r="K1733">
        <f>[1]!s_val_pb_lf($A1733,$B$1)</f>
        <v>1.87427973747253</v>
      </c>
      <c r="L1733">
        <f>[1]!s_val_dividendyield2($A1733,$B$1)</f>
        <v>0.75941648182529298</v>
      </c>
      <c r="M1733">
        <f>[1]!s_val_evtoebitda($A1733,$B$1)</f>
        <v>9.1434900491854698</v>
      </c>
      <c r="N1733">
        <f>[1]!s_risk_betar24($A1733,$B$1)</f>
        <v>1.7035000324249301</v>
      </c>
      <c r="O1733">
        <f>[1]!s_profitnotice_changeratio($A1733,$B$1)</f>
        <v>0</v>
      </c>
      <c r="P1733">
        <f>IFERROR([1]!i_pq_pctchange($A1733,TEXT(DATE(YEAR($B$1),1,1),"yyyy-mm-dd"),$B$1),"")</f>
        <v>-18.4439973172368</v>
      </c>
      <c r="Q1733">
        <f>[1]!s_west_netprofit($A1733,YEAR($B$1),$B$1,180)</f>
        <v>2327181818</v>
      </c>
      <c r="R1733">
        <f>[1]!s_west_eps($A1733,YEAR($B$1),$B$1,180)</f>
        <v>0.63880002498626698</v>
      </c>
      <c r="S1733">
        <f>[1]!s_west_instnum_np($A1733,YEAR($B$1),$B$1,180)</f>
        <v>11</v>
      </c>
      <c r="T1733">
        <f>[1]!s_west_stdnetprofit($A1733,YEAR($B$1),$B$1,180)</f>
        <v>330499567</v>
      </c>
      <c r="U1733">
        <f>[1]!s_west_mediannetprofit($A1733,YEAR($B$1),$B$1,180)</f>
        <v>2382000000</v>
      </c>
      <c r="V1733">
        <f>[1]!s_west_maxnetprofit($A1733,YEAR($B$1),$B$1,180)</f>
        <v>2934000000</v>
      </c>
      <c r="W1733">
        <f>[1]!s_west_minnetprofit($A1733,YEAR($B$1),$B$1,180)</f>
        <v>1766000000</v>
      </c>
      <c r="X1733">
        <f>[1]!s_west_netprofit($A1733,YEAR($B$1)+1,$B$1,180)</f>
        <v>3598909091</v>
      </c>
      <c r="Y1733">
        <f>[1]!s_west_eps($A1733,YEAR($B$1)+1,$B$1,180)</f>
        <v>0.98790001869201705</v>
      </c>
      <c r="Z1733">
        <f>[1]!s_west_instnum_np($A1733,YEAR($B$1)+1,$B$1,180)</f>
        <v>11</v>
      </c>
      <c r="AA1733">
        <f>[1]!s_west_stdnetprofit($A1733,YEAR($B$1)+1,$B$1,180)</f>
        <v>630427229</v>
      </c>
      <c r="AB1733">
        <f>[1]!s_west_mediannetprofit($A1733,YEAR($B$1)+1,$B$1,180)</f>
        <v>3520000000</v>
      </c>
      <c r="AC1733">
        <f>[1]!s_west_maxnetprofit($A1733,YEAR($B$1)+1,$B$1,180)</f>
        <v>4592000000</v>
      </c>
      <c r="AD1733">
        <f>[1]!s_west_minnetprofit($A1733,YEAR($B$1)+1,$B$1,180)</f>
        <v>2487000000</v>
      </c>
      <c r="AE1733">
        <f>[1]!s_west_avgroe($A1733,YEAR($B$1),$B$1,180)</f>
        <v>9.1400003433227504</v>
      </c>
      <c r="AF1733">
        <f>IFERROR([1]!s_info_indexweight($A1733,$B$1,"000016.SH"),"")</f>
        <v>0</v>
      </c>
      <c r="AG1733">
        <f>IFERROR([1]!s_info_indexweight($A1733,$B$1,"000300.SH"),"")</f>
        <v>7.2499999999999995E-2</v>
      </c>
      <c r="AH1733">
        <f>IFERROR([1]!s_info_indexweight($A1733,$B$1,"000905.SH"),"")</f>
        <v>0</v>
      </c>
      <c r="AI1733">
        <f>IFERROR([1]!s_info_indexweight($A1733,$B$1,"000852.SH"),"")</f>
        <v>0</v>
      </c>
    </row>
    <row r="1734" spans="1:35">
      <c r="A1734" t="s">
        <v>1766</v>
      </c>
      <c r="B1734">
        <f>[1]!s_dq_close($A1734,$B$1,3)</f>
        <v>27.6</v>
      </c>
      <c r="C1734">
        <f>[1]!s_dq_volume($A1734,$B$1)</f>
        <v>3274428</v>
      </c>
      <c r="D1734">
        <f>[1]!s_dq_amount($A1734,$B$1)</f>
        <v>90566391</v>
      </c>
      <c r="E1734">
        <f>[1]!s_dq_turn($A1734,$B$1)</f>
        <v>0.41580038095238098</v>
      </c>
      <c r="F1734">
        <f>[1]!S_VAL_MV($A1734,$B$1)</f>
        <v>21735000000</v>
      </c>
      <c r="G1734">
        <f>[1]!s_val_ev($A1734,$B$1)</f>
        <v>21735000000</v>
      </c>
      <c r="H1734">
        <f>[1]!s_val_ev1($A1734,$B$1)</f>
        <v>21738188831.169998</v>
      </c>
      <c r="I1734">
        <f>IFERROR([1]!s_mq_amount($A1734,$B$1),"")</f>
        <v>227945261</v>
      </c>
      <c r="J1734">
        <f>[1]!s_val_pe_ttm($A1734,$B$1)</f>
        <v>35.56298828125</v>
      </c>
      <c r="K1734">
        <f>[1]!s_val_pb_lf($A1734,$B$1)</f>
        <v>3.8418731689453098</v>
      </c>
      <c r="L1734">
        <f>[1]!s_val_dividendyield2($A1734,$B$1)</f>
        <v>1.4492753623188399</v>
      </c>
      <c r="M1734">
        <f>[1]!s_val_evtoebitda($A1734,$B$1)</f>
        <v>25.084083630290099</v>
      </c>
      <c r="N1734">
        <f>[1]!s_risk_betar24($A1734,$B$1)</f>
        <v>1.6907000541687001</v>
      </c>
      <c r="O1734">
        <f>[1]!s_profitnotice_changeratio($A1734,$B$1)</f>
        <v>0</v>
      </c>
      <c r="P1734">
        <f>IFERROR([1]!i_pq_pctchange($A1734,TEXT(DATE(YEAR($B$1),1,1),"yyyy-mm-dd"),$B$1),"")</f>
        <v>-7.0969867372827098</v>
      </c>
      <c r="Q1734">
        <f>[1]!s_west_netprofit($A1734,YEAR($B$1),$B$1,180)</f>
        <v>682392143</v>
      </c>
      <c r="R1734">
        <f>[1]!s_west_eps($A1734,YEAR($B$1),$B$1,180)</f>
        <v>0.86640000343322798</v>
      </c>
      <c r="S1734">
        <f>[1]!s_west_instnum_np($A1734,YEAR($B$1),$B$1,180)</f>
        <v>14</v>
      </c>
      <c r="T1734">
        <f>[1]!s_west_stdnetprofit($A1734,YEAR($B$1),$B$1,180)</f>
        <v>22473580</v>
      </c>
      <c r="U1734">
        <f>[1]!s_west_mediannetprofit($A1734,YEAR($B$1),$B$1,180)</f>
        <v>676000000</v>
      </c>
      <c r="V1734">
        <f>[1]!s_west_maxnetprofit($A1734,YEAR($B$1),$B$1,180)</f>
        <v>741630000</v>
      </c>
      <c r="W1734">
        <f>[1]!s_west_minnetprofit($A1734,YEAR($B$1),$B$1,180)</f>
        <v>663000000</v>
      </c>
      <c r="X1734">
        <f>[1]!s_west_netprofit($A1734,YEAR($B$1)+1,$B$1,180)</f>
        <v>802059286</v>
      </c>
      <c r="Y1734">
        <f>[1]!s_west_eps($A1734,YEAR($B$1)+1,$B$1,180)</f>
        <v>1.01830005645752</v>
      </c>
      <c r="Z1734">
        <f>[1]!s_west_instnum_np($A1734,YEAR($B$1)+1,$B$1,180)</f>
        <v>14</v>
      </c>
      <c r="AA1734">
        <f>[1]!s_west_stdnetprofit($A1734,YEAR($B$1)+1,$B$1,180)</f>
        <v>30910031</v>
      </c>
      <c r="AB1734">
        <f>[1]!s_west_mediannetprofit($A1734,YEAR($B$1)+1,$B$1,180)</f>
        <v>789500000</v>
      </c>
      <c r="AC1734">
        <f>[1]!s_west_maxnetprofit($A1734,YEAR($B$1)+1,$B$1,180)</f>
        <v>857000000</v>
      </c>
      <c r="AD1734">
        <f>[1]!s_west_minnetprofit($A1734,YEAR($B$1)+1,$B$1,180)</f>
        <v>770000000</v>
      </c>
      <c r="AE1734">
        <f>[1]!s_west_avgroe($A1734,YEAR($B$1),$B$1,180)</f>
        <v>10.985400199890099</v>
      </c>
      <c r="AF1734">
        <f>IFERROR([1]!s_info_indexweight($A1734,$B$1,"000016.SH"),"")</f>
        <v>0</v>
      </c>
      <c r="AG1734">
        <f>IFERROR([1]!s_info_indexweight($A1734,$B$1,"000300.SH"),"")</f>
        <v>0</v>
      </c>
      <c r="AH1734">
        <f>IFERROR([1]!s_info_indexweight($A1734,$B$1,"000905.SH"),"")</f>
        <v>4.2000000000000003E-2</v>
      </c>
      <c r="AI1734">
        <f>IFERROR([1]!s_info_indexweight($A1734,$B$1,"000852.SH"),"")</f>
        <v>0</v>
      </c>
    </row>
    <row r="1735" spans="1:35">
      <c r="A1735" t="s">
        <v>1767</v>
      </c>
      <c r="B1735">
        <f>[1]!s_dq_close($A1735,$B$1,3)</f>
        <v>39.86</v>
      </c>
      <c r="C1735">
        <f>[1]!s_dq_volume($A1735,$B$1)</f>
        <v>8816150</v>
      </c>
      <c r="D1735">
        <f>[1]!s_dq_amount($A1735,$B$1)</f>
        <v>357418114</v>
      </c>
      <c r="E1735">
        <f>[1]!s_dq_turn($A1735,$B$1)</f>
        <v>2.0614704792091398</v>
      </c>
      <c r="F1735">
        <f>[1]!S_VAL_MV($A1735,$B$1)</f>
        <v>17046653956.200001</v>
      </c>
      <c r="G1735">
        <f>[1]!s_val_ev($A1735,$B$1)</f>
        <v>17046653956.200001</v>
      </c>
      <c r="H1735">
        <f>[1]!s_val_ev1($A1735,$B$1)</f>
        <v>17206306775.34</v>
      </c>
      <c r="I1735">
        <f>IFERROR([1]!s_mq_amount($A1735,$B$1),"")</f>
        <v>818658772</v>
      </c>
      <c r="J1735">
        <f>[1]!s_val_pe_ttm($A1735,$B$1)</f>
        <v>95.528404235839801</v>
      </c>
      <c r="K1735">
        <f>[1]!s_val_pb_lf($A1735,$B$1)</f>
        <v>4.08329153060913</v>
      </c>
      <c r="L1735">
        <f>[1]!s_val_dividendyield2($A1735,$B$1)</f>
        <v>0.49739969273654</v>
      </c>
      <c r="M1735">
        <f>[1]!s_val_evtoebitda($A1735,$B$1)</f>
        <v>57.800460566317497</v>
      </c>
      <c r="N1735">
        <f>[1]!s_risk_betar24($A1735,$B$1)</f>
        <v>1.5914000272750899</v>
      </c>
      <c r="O1735">
        <f>[1]!s_profitnotice_changeratio($A1735,$B$1)</f>
        <v>0</v>
      </c>
      <c r="P1735">
        <f>IFERROR([1]!i_pq_pctchange($A1735,TEXT(DATE(YEAR($B$1),1,1),"yyyy-mm-dd"),$B$1),"")</f>
        <v>-1.96753566158386</v>
      </c>
      <c r="Q1735">
        <f>[1]!s_west_netprofit($A1735,YEAR($B$1),$B$1,180)</f>
        <v>374600000</v>
      </c>
      <c r="R1735">
        <f>[1]!s_west_eps($A1735,YEAR($B$1),$B$1,180)</f>
        <v>0.87559998035430897</v>
      </c>
      <c r="S1735">
        <f>[1]!s_west_instnum_np($A1735,YEAR($B$1),$B$1,180)</f>
        <v>2</v>
      </c>
      <c r="T1735">
        <f>[1]!s_west_stdnetprofit($A1735,YEAR($B$1),$B$1,180)</f>
        <v>84287128</v>
      </c>
      <c r="U1735">
        <f>[1]!s_west_mediannetprofit($A1735,YEAR($B$1),$B$1,180)</f>
        <v>374600000</v>
      </c>
      <c r="V1735">
        <f>[1]!s_west_maxnetprofit($A1735,YEAR($B$1),$B$1,180)</f>
        <v>434200000</v>
      </c>
      <c r="W1735">
        <f>[1]!s_west_minnetprofit($A1735,YEAR($B$1),$B$1,180)</f>
        <v>315000000</v>
      </c>
      <c r="X1735">
        <f>[1]!s_west_netprofit($A1735,YEAR($B$1)+1,$B$1,180)</f>
        <v>529765000</v>
      </c>
      <c r="Y1735">
        <f>[1]!s_west_eps($A1735,YEAR($B$1)+1,$B$1,180)</f>
        <v>1.2382999658584599</v>
      </c>
      <c r="Z1735">
        <f>[1]!s_west_instnum_np($A1735,YEAR($B$1)+1,$B$1,180)</f>
        <v>2</v>
      </c>
      <c r="AA1735">
        <f>[1]!s_west_stdnetprofit($A1735,YEAR($B$1)+1,$B$1,180)</f>
        <v>169373287</v>
      </c>
      <c r="AB1735">
        <f>[1]!s_west_mediannetprofit($A1735,YEAR($B$1)+1,$B$1,180)</f>
        <v>529765000</v>
      </c>
      <c r="AC1735">
        <f>[1]!s_west_maxnetprofit($A1735,YEAR($B$1)+1,$B$1,180)</f>
        <v>649530000</v>
      </c>
      <c r="AD1735">
        <f>[1]!s_west_minnetprofit($A1735,YEAR($B$1)+1,$B$1,180)</f>
        <v>410000000</v>
      </c>
      <c r="AE1735">
        <f>[1]!s_west_avgroe($A1735,YEAR($B$1),$B$1,180)</f>
        <v>8.1999998092651403</v>
      </c>
      <c r="AF1735">
        <f>IFERROR([1]!s_info_indexweight($A1735,$B$1,"000016.SH"),"")</f>
        <v>0</v>
      </c>
      <c r="AG1735">
        <f>IFERROR([1]!s_info_indexweight($A1735,$B$1,"000300.SH"),"")</f>
        <v>0</v>
      </c>
      <c r="AH1735">
        <f>IFERROR([1]!s_info_indexweight($A1735,$B$1,"000905.SH"),"")</f>
        <v>0</v>
      </c>
      <c r="AI1735">
        <f>IFERROR([1]!s_info_indexweight($A1735,$B$1,"000852.SH"),"")</f>
        <v>0.13500000000000001</v>
      </c>
    </row>
    <row r="1736" spans="1:35">
      <c r="A1736" t="s">
        <v>1768</v>
      </c>
      <c r="B1736">
        <f>[1]!s_dq_close($A1736,$B$1,3)</f>
        <v>69.900000000000006</v>
      </c>
      <c r="C1736">
        <f>[1]!s_dq_volume($A1736,$B$1)</f>
        <v>4098545</v>
      </c>
      <c r="D1736">
        <f>[1]!s_dq_amount($A1736,$B$1)</f>
        <v>284096181</v>
      </c>
      <c r="E1736">
        <f>[1]!s_dq_turn($A1736,$B$1)</f>
        <v>3.0650384368127099</v>
      </c>
      <c r="F1736">
        <f>[1]!S_VAL_MV($A1736,$B$1)</f>
        <v>9347537221.5</v>
      </c>
      <c r="G1736">
        <f>[1]!s_val_ev($A1736,$B$1)</f>
        <v>9347537221.5</v>
      </c>
      <c r="H1736">
        <f>[1]!s_val_ev1($A1736,$B$1)</f>
        <v>9347537221.5</v>
      </c>
      <c r="I1736">
        <f>IFERROR([1]!s_mq_amount($A1736,$B$1),"")</f>
        <v>595377977</v>
      </c>
      <c r="J1736">
        <f>[1]!s_val_pe_ttm($A1736,$B$1)</f>
        <v>51.5055541992188</v>
      </c>
      <c r="K1736">
        <f>[1]!s_val_pb_lf($A1736,$B$1)</f>
        <v>5.7904648780822798</v>
      </c>
      <c r="L1736">
        <f>[1]!s_val_dividendyield2($A1736,$B$1)</f>
        <v>0</v>
      </c>
      <c r="M1736">
        <f>[1]!s_val_evtoebitda($A1736,$B$1)</f>
        <v>45.171278134322897</v>
      </c>
      <c r="N1736">
        <f>[1]!s_risk_betar24($A1736,$B$1)</f>
        <v>1.77629995346069</v>
      </c>
      <c r="O1736">
        <f>[1]!s_profitnotice_changeratio($A1736,$B$1)</f>
        <v>0</v>
      </c>
      <c r="P1736">
        <f>IFERROR([1]!i_pq_pctchange($A1736,TEXT(DATE(YEAR($B$1),1,1),"yyyy-mm-dd"),$B$1),"")</f>
        <v>-5.9345983044004802</v>
      </c>
      <c r="Q1736">
        <f>[1]!s_west_netprofit($A1736,YEAR($B$1),$B$1,180)</f>
        <v>292266667</v>
      </c>
      <c r="R1736">
        <f>[1]!s_west_eps($A1736,YEAR($B$1),$B$1,180)</f>
        <v>2.1854999065399201</v>
      </c>
      <c r="S1736">
        <f>[1]!s_west_instnum_np($A1736,YEAR($B$1),$B$1,180)</f>
        <v>3</v>
      </c>
      <c r="T1736">
        <f>[1]!s_west_stdnetprofit($A1736,YEAR($B$1),$B$1,180)</f>
        <v>27488422</v>
      </c>
      <c r="U1736">
        <f>[1]!s_west_mediannetprofit($A1736,YEAR($B$1),$B$1,180)</f>
        <v>277000000</v>
      </c>
      <c r="V1736">
        <f>[1]!s_west_maxnetprofit($A1736,YEAR($B$1),$B$1,180)</f>
        <v>324000000</v>
      </c>
      <c r="W1736">
        <f>[1]!s_west_minnetprofit($A1736,YEAR($B$1),$B$1,180)</f>
        <v>275800000</v>
      </c>
      <c r="X1736">
        <f>[1]!s_west_netprofit($A1736,YEAR($B$1)+1,$B$1,180)</f>
        <v>417506667</v>
      </c>
      <c r="Y1736">
        <f>[1]!s_west_eps($A1736,YEAR($B$1)+1,$B$1,180)</f>
        <v>3.1221001148223899</v>
      </c>
      <c r="Z1736">
        <f>[1]!s_west_instnum_np($A1736,YEAR($B$1)+1,$B$1,180)</f>
        <v>3</v>
      </c>
      <c r="AA1736">
        <f>[1]!s_west_stdnetprofit($A1736,YEAR($B$1)+1,$B$1,180)</f>
        <v>20359031</v>
      </c>
      <c r="AB1736">
        <f>[1]!s_west_mediannetprofit($A1736,YEAR($B$1)+1,$B$1,180)</f>
        <v>429000000</v>
      </c>
      <c r="AC1736">
        <f>[1]!s_west_maxnetprofit($A1736,YEAR($B$1)+1,$B$1,180)</f>
        <v>429520000</v>
      </c>
      <c r="AD1736">
        <f>[1]!s_west_minnetprofit($A1736,YEAR($B$1)+1,$B$1,180)</f>
        <v>394000000</v>
      </c>
      <c r="AE1736">
        <f>[1]!s_west_avgroe($A1736,YEAR($B$1),$B$1,180)</f>
        <v>17.266700744628899</v>
      </c>
      <c r="AF1736">
        <f>IFERROR([1]!s_info_indexweight($A1736,$B$1,"000016.SH"),"")</f>
        <v>0</v>
      </c>
      <c r="AG1736">
        <f>IFERROR([1]!s_info_indexweight($A1736,$B$1,"000300.SH"),"")</f>
        <v>0</v>
      </c>
      <c r="AH1736">
        <f>IFERROR([1]!s_info_indexweight($A1736,$B$1,"000905.SH"),"")</f>
        <v>0</v>
      </c>
      <c r="AI1736">
        <f>IFERROR([1]!s_info_indexweight($A1736,$B$1,"000852.SH"),"")</f>
        <v>5.2999999999999999E-2</v>
      </c>
    </row>
    <row r="1737" spans="1:35">
      <c r="A1737" t="s">
        <v>1769</v>
      </c>
      <c r="B1737">
        <f>[1]!s_dq_close($A1737,$B$1,3)</f>
        <v>1206.9100000000001</v>
      </c>
      <c r="C1737">
        <f>[1]!s_dq_volume($A1737,$B$1)</f>
        <v>7942172</v>
      </c>
      <c r="D1737">
        <f>[1]!s_dq_amount($A1737,$B$1)</f>
        <v>9300037838</v>
      </c>
      <c r="E1737">
        <f>[1]!s_dq_turn($A1737,$B$1)</f>
        <v>6.4627174215464898</v>
      </c>
      <c r="F1737">
        <f>[1]!S_VAL_MV($A1737,$B$1)</f>
        <v>150260750005.07001</v>
      </c>
      <c r="G1737">
        <f>[1]!s_val_ev($A1737,$B$1)</f>
        <v>150260750005.07001</v>
      </c>
      <c r="H1737">
        <f>[1]!s_val_ev1($A1737,$B$1)</f>
        <v>150345729562.10001</v>
      </c>
      <c r="I1737">
        <f>IFERROR([1]!s_mq_amount($A1737,$B$1),"")</f>
        <v>15505015119</v>
      </c>
      <c r="J1737">
        <f>[1]!s_val_pe_ttm($A1737,$B$1)</f>
        <v>422.02642822265602</v>
      </c>
      <c r="K1737">
        <f>[1]!s_val_pb_lf($A1737,$B$1)</f>
        <v>60.963657379150398</v>
      </c>
      <c r="L1737">
        <f>[1]!s_val_dividendyield2($A1737,$B$1)</f>
        <v>5.6980590737841397E-2</v>
      </c>
      <c r="M1737">
        <f>[1]!s_val_evtoebitda($A1737,$B$1)</f>
        <v>564.65322581693499</v>
      </c>
      <c r="N1737">
        <f>[1]!s_risk_betar24($A1737,$B$1)</f>
        <v>2.0344998836517298</v>
      </c>
      <c r="O1737">
        <f>[1]!s_profitnotice_changeratio($A1737,$B$1)</f>
        <v>0</v>
      </c>
      <c r="P1737">
        <f>IFERROR([1]!i_pq_pctchange($A1737,TEXT(DATE(YEAR($B$1),1,1),"yyyy-mm-dd"),$B$1),"")</f>
        <v>172.45165641283401</v>
      </c>
      <c r="Q1737">
        <f>[1]!s_west_netprofit($A1737,YEAR($B$1),$B$1,180)</f>
        <v>769467000</v>
      </c>
      <c r="R1737">
        <f>[1]!s_west_eps($A1737,YEAR($B$1),$B$1,180)</f>
        <v>6.1803998947143599</v>
      </c>
      <c r="S1737">
        <f>[1]!s_west_instnum_np($A1737,YEAR($B$1),$B$1,180)</f>
        <v>10</v>
      </c>
      <c r="T1737">
        <f>[1]!s_west_stdnetprofit($A1737,YEAR($B$1),$B$1,180)</f>
        <v>177147818</v>
      </c>
      <c r="U1737">
        <f>[1]!s_west_mediannetprofit($A1737,YEAR($B$1),$B$1,180)</f>
        <v>753165000</v>
      </c>
      <c r="V1737">
        <f>[1]!s_west_maxnetprofit($A1737,YEAR($B$1),$B$1,180)</f>
        <v>995000000</v>
      </c>
      <c r="W1737">
        <f>[1]!s_west_minnetprofit($A1737,YEAR($B$1),$B$1,180)</f>
        <v>398000000</v>
      </c>
      <c r="X1737">
        <f>[1]!s_west_netprofit($A1737,YEAR($B$1)+1,$B$1,180)</f>
        <v>1288624000</v>
      </c>
      <c r="Y1737">
        <f>[1]!s_west_eps($A1737,YEAR($B$1)+1,$B$1,180)</f>
        <v>10.350399971008301</v>
      </c>
      <c r="Z1737">
        <f>[1]!s_west_instnum_np($A1737,YEAR($B$1)+1,$B$1,180)</f>
        <v>10</v>
      </c>
      <c r="AA1737">
        <f>[1]!s_west_stdnetprofit($A1737,YEAR($B$1)+1,$B$1,180)</f>
        <v>316522789</v>
      </c>
      <c r="AB1737">
        <f>[1]!s_west_mediannetprofit($A1737,YEAR($B$1)+1,$B$1,180)</f>
        <v>1398000000</v>
      </c>
      <c r="AC1737">
        <f>[1]!s_west_maxnetprofit($A1737,YEAR($B$1)+1,$B$1,180)</f>
        <v>1673000000</v>
      </c>
      <c r="AD1737">
        <f>[1]!s_west_minnetprofit($A1737,YEAR($B$1)+1,$B$1,180)</f>
        <v>552000000</v>
      </c>
      <c r="AE1737">
        <f>[1]!s_west_avgroe($A1737,YEAR($B$1),$B$1,180)</f>
        <v>24.947799682617202</v>
      </c>
      <c r="AF1737">
        <f>IFERROR([1]!s_info_indexweight($A1737,$B$1,"000016.SH"),"")</f>
        <v>0</v>
      </c>
      <c r="AG1737">
        <f>IFERROR([1]!s_info_indexweight($A1737,$B$1,"000300.SH"),"")</f>
        <v>0</v>
      </c>
      <c r="AH1737">
        <f>IFERROR([1]!s_info_indexweight($A1737,$B$1,"000905.SH"),"")</f>
        <v>0</v>
      </c>
      <c r="AI1737">
        <f>IFERROR([1]!s_info_indexweight($A1737,$B$1,"000852.SH"),"")</f>
        <v>1.0629999999999999</v>
      </c>
    </row>
    <row r="1738" spans="1:35">
      <c r="A1738" t="s">
        <v>1770</v>
      </c>
      <c r="B1738">
        <f>[1]!s_dq_close($A1738,$B$1,3)</f>
        <v>436.05</v>
      </c>
      <c r="C1738">
        <f>[1]!s_dq_volume($A1738,$B$1)</f>
        <v>1257558</v>
      </c>
      <c r="D1738">
        <f>[1]!s_dq_amount($A1738,$B$1)</f>
        <v>541909226</v>
      </c>
      <c r="E1738">
        <f>[1]!s_dq_turn($A1738,$B$1)</f>
        <v>2.3817186082753401</v>
      </c>
      <c r="F1738">
        <f>[1]!S_VAL_MV($A1738,$B$1)</f>
        <v>23023633606.200001</v>
      </c>
      <c r="G1738">
        <f>[1]!s_val_ev($A1738,$B$1)</f>
        <v>23023633606.200001</v>
      </c>
      <c r="H1738">
        <f>[1]!s_val_ev1($A1738,$B$1)</f>
        <v>23713457838.779999</v>
      </c>
      <c r="I1738">
        <f>IFERROR([1]!s_mq_amount($A1738,$B$1),"")</f>
        <v>1272399050</v>
      </c>
      <c r="J1738">
        <f>[1]!s_val_pe_ttm($A1738,$B$1)</f>
        <v>1239.07153320312</v>
      </c>
      <c r="K1738">
        <f>[1]!s_val_pb_lf($A1738,$B$1)</f>
        <v>19.298173904418899</v>
      </c>
      <c r="L1738">
        <f>[1]!s_val_dividendyield2($A1738,$B$1)</f>
        <v>7.7605684166153696E-2</v>
      </c>
      <c r="M1738">
        <f>[1]!s_val_evtoebitda($A1738,$B$1)</f>
        <v>173.841823508131</v>
      </c>
      <c r="N1738">
        <f>[1]!s_risk_betar24($A1738,$B$1)</f>
        <v>1.83410000801086</v>
      </c>
      <c r="O1738">
        <f>[1]!s_profitnotice_changeratio($A1738,$B$1)</f>
        <v>0</v>
      </c>
      <c r="P1738">
        <f>IFERROR([1]!i_pq_pctchange($A1738,TEXT(DATE(YEAR($B$1),1,1),"yyyy-mm-dd"),$B$1),"")</f>
        <v>9.2720210499937199</v>
      </c>
      <c r="Q1738">
        <f>[1]!s_west_netprofit($A1738,YEAR($B$1),$B$1,180)</f>
        <v>89041250</v>
      </c>
      <c r="R1738">
        <f>[1]!s_west_eps($A1738,YEAR($B$1),$B$1,180)</f>
        <v>1.6848000288009599</v>
      </c>
      <c r="S1738">
        <f>[1]!s_west_instnum_np($A1738,YEAR($B$1),$B$1,180)</f>
        <v>8</v>
      </c>
      <c r="T1738">
        <f>[1]!s_west_stdnetprofit($A1738,YEAR($B$1),$B$1,180)</f>
        <v>11429219</v>
      </c>
      <c r="U1738">
        <f>[1]!s_west_mediannetprofit($A1738,YEAR($B$1),$B$1,180)</f>
        <v>91500000</v>
      </c>
      <c r="V1738">
        <f>[1]!s_west_maxnetprofit($A1738,YEAR($B$1),$B$1,180)</f>
        <v>104000000</v>
      </c>
      <c r="W1738">
        <f>[1]!s_west_minnetprofit($A1738,YEAR($B$1),$B$1,180)</f>
        <v>70100000</v>
      </c>
      <c r="X1738">
        <f>[1]!s_west_netprofit($A1738,YEAR($B$1)+1,$B$1,180)</f>
        <v>125063750</v>
      </c>
      <c r="Y1738">
        <f>[1]!s_west_eps($A1738,YEAR($B$1)+1,$B$1,180)</f>
        <v>2.3664000034332302</v>
      </c>
      <c r="Z1738">
        <f>[1]!s_west_instnum_np($A1738,YEAR($B$1)+1,$B$1,180)</f>
        <v>8</v>
      </c>
      <c r="AA1738">
        <f>[1]!s_west_stdnetprofit($A1738,YEAR($B$1)+1,$B$1,180)</f>
        <v>15769444</v>
      </c>
      <c r="AB1738">
        <f>[1]!s_west_mediannetprofit($A1738,YEAR($B$1)+1,$B$1,180)</f>
        <v>128000000</v>
      </c>
      <c r="AC1738">
        <f>[1]!s_west_maxnetprofit($A1738,YEAR($B$1)+1,$B$1,180)</f>
        <v>144000000</v>
      </c>
      <c r="AD1738">
        <f>[1]!s_west_minnetprofit($A1738,YEAR($B$1)+1,$B$1,180)</f>
        <v>106760000</v>
      </c>
      <c r="AE1738">
        <f>[1]!s_west_avgroe($A1738,YEAR($B$1),$B$1,180)</f>
        <v>6.7300000190734899</v>
      </c>
      <c r="AF1738">
        <f>IFERROR([1]!s_info_indexweight($A1738,$B$1,"000016.SH"),"")</f>
        <v>0</v>
      </c>
      <c r="AG1738">
        <f>IFERROR([1]!s_info_indexweight($A1738,$B$1,"000300.SH"),"")</f>
        <v>0</v>
      </c>
      <c r="AH1738">
        <f>IFERROR([1]!s_info_indexweight($A1738,$B$1,"000905.SH"),"")</f>
        <v>0</v>
      </c>
      <c r="AI1738">
        <f>IFERROR([1]!s_info_indexweight($A1738,$B$1,"000852.SH"),"")</f>
        <v>0.10299999999999999</v>
      </c>
    </row>
    <row r="1739" spans="1:35">
      <c r="A1739" t="s">
        <v>1771</v>
      </c>
      <c r="B1739">
        <f>[1]!s_dq_close($A1739,$B$1,3)</f>
        <v>87.7</v>
      </c>
      <c r="C1739">
        <f>[1]!s_dq_volume($A1739,$B$1)</f>
        <v>8523732</v>
      </c>
      <c r="D1739">
        <f>[1]!s_dq_amount($A1739,$B$1)</f>
        <v>749126313</v>
      </c>
      <c r="E1739">
        <f>[1]!s_dq_turn($A1739,$B$1)</f>
        <v>4.2423553019076401</v>
      </c>
      <c r="F1739">
        <f>[1]!S_VAL_MV($A1739,$B$1)</f>
        <v>21226350491.099998</v>
      </c>
      <c r="G1739">
        <f>[1]!s_val_ev($A1739,$B$1)</f>
        <v>21226350491.099998</v>
      </c>
      <c r="H1739">
        <f>[1]!s_val_ev1($A1739,$B$1)</f>
        <v>27430266621.310001</v>
      </c>
      <c r="I1739">
        <f>IFERROR([1]!s_mq_amount($A1739,$B$1),"")</f>
        <v>1818552734</v>
      </c>
      <c r="J1739">
        <f>[1]!s_val_pe_ttm($A1739,$B$1)</f>
        <v>34.257595062255902</v>
      </c>
      <c r="K1739">
        <f>[1]!s_val_pb_lf($A1739,$B$1)</f>
        <v>4.0017247200012198</v>
      </c>
      <c r="L1739">
        <f>[1]!s_val_dividendyield2($A1739,$B$1)</f>
        <v>0.47111770302746803</v>
      </c>
      <c r="M1739">
        <f>[1]!s_val_evtoebitda($A1739,$B$1)</f>
        <v>46.775194782406601</v>
      </c>
      <c r="N1739">
        <f>[1]!s_risk_betar24($A1739,$B$1)</f>
        <v>1.58029997348785</v>
      </c>
      <c r="O1739">
        <f>[1]!s_profitnotice_changeratio($A1739,$B$1)</f>
        <v>0</v>
      </c>
      <c r="P1739">
        <f>IFERROR([1]!i_pq_pctchange($A1739,TEXT(DATE(YEAR($B$1),1,1),"yyyy-mm-dd"),$B$1),"")</f>
        <v>43.770491803278702</v>
      </c>
      <c r="Q1739">
        <f>[1]!s_west_netprofit($A1739,YEAR($B$1),$B$1,180)</f>
        <v>657635000</v>
      </c>
      <c r="R1739">
        <f>[1]!s_west_eps($A1739,YEAR($B$1),$B$1,180)</f>
        <v>2.7170999050140399</v>
      </c>
      <c r="S1739">
        <f>[1]!s_west_instnum_np($A1739,YEAR($B$1),$B$1,180)</f>
        <v>12</v>
      </c>
      <c r="T1739">
        <f>[1]!s_west_stdnetprofit($A1739,YEAR($B$1),$B$1,180)</f>
        <v>183447566</v>
      </c>
      <c r="U1739">
        <f>[1]!s_west_mediannetprofit($A1739,YEAR($B$1),$B$1,180)</f>
        <v>575310000</v>
      </c>
      <c r="V1739">
        <f>[1]!s_west_maxnetprofit($A1739,YEAR($B$1),$B$1,180)</f>
        <v>1003000000</v>
      </c>
      <c r="W1739">
        <f>[1]!s_west_minnetprofit($A1739,YEAR($B$1),$B$1,180)</f>
        <v>446000000</v>
      </c>
      <c r="X1739">
        <f>[1]!s_west_netprofit($A1739,YEAR($B$1)+1,$B$1,180)</f>
        <v>783849167</v>
      </c>
      <c r="Y1739">
        <f>[1]!s_west_eps($A1739,YEAR($B$1)+1,$B$1,180)</f>
        <v>3.2386000156402601</v>
      </c>
      <c r="Z1739">
        <f>[1]!s_west_instnum_np($A1739,YEAR($B$1)+1,$B$1,180)</f>
        <v>12</v>
      </c>
      <c r="AA1739">
        <f>[1]!s_west_stdnetprofit($A1739,YEAR($B$1)+1,$B$1,180)</f>
        <v>210402718</v>
      </c>
      <c r="AB1739">
        <f>[1]!s_west_mediannetprofit($A1739,YEAR($B$1)+1,$B$1,180)</f>
        <v>709595000</v>
      </c>
      <c r="AC1739">
        <f>[1]!s_west_maxnetprofit($A1739,YEAR($B$1)+1,$B$1,180)</f>
        <v>1217000000</v>
      </c>
      <c r="AD1739">
        <f>[1]!s_west_minnetprofit($A1739,YEAR($B$1)+1,$B$1,180)</f>
        <v>483000000</v>
      </c>
      <c r="AE1739">
        <f>[1]!s_west_avgroe($A1739,YEAR($B$1),$B$1,180)</f>
        <v>12.0616998672485</v>
      </c>
      <c r="AF1739">
        <f>IFERROR([1]!s_info_indexweight($A1739,$B$1,"000016.SH"),"")</f>
        <v>0</v>
      </c>
      <c r="AG1739">
        <f>IFERROR([1]!s_info_indexweight($A1739,$B$1,"000300.SH"),"")</f>
        <v>0</v>
      </c>
      <c r="AH1739">
        <f>IFERROR([1]!s_info_indexweight($A1739,$B$1,"000905.SH"),"")</f>
        <v>0</v>
      </c>
      <c r="AI1739">
        <f>IFERROR([1]!s_info_indexweight($A1739,$B$1,"000852.SH"),"")</f>
        <v>0.16700000000000001</v>
      </c>
    </row>
    <row r="1740" spans="1:35">
      <c r="A1740" t="s">
        <v>1772</v>
      </c>
      <c r="B1740">
        <f>[1]!s_dq_close($A1740,$B$1,3)</f>
        <v>212.31</v>
      </c>
      <c r="C1740">
        <f>[1]!s_dq_volume($A1740,$B$1)</f>
        <v>3207748</v>
      </c>
      <c r="D1740">
        <f>[1]!s_dq_amount($A1740,$B$1)</f>
        <v>681769072</v>
      </c>
      <c r="E1740">
        <f>[1]!s_dq_turn($A1740,$B$1)</f>
        <v>0.77693180529294703</v>
      </c>
      <c r="F1740">
        <f>[1]!S_VAL_MV($A1740,$B$1)</f>
        <v>87657240087.270004</v>
      </c>
      <c r="G1740">
        <f>[1]!s_val_ev($A1740,$B$1)</f>
        <v>87657240087.270004</v>
      </c>
      <c r="H1740">
        <f>[1]!s_val_ev1($A1740,$B$1)</f>
        <v>91975515253.320007</v>
      </c>
      <c r="I1740">
        <f>IFERROR([1]!s_mq_amount($A1740,$B$1),"")</f>
        <v>1942433873</v>
      </c>
      <c r="J1740">
        <f>[1]!s_val_pe_ttm($A1740,$B$1)</f>
        <v>-67.598182678222699</v>
      </c>
      <c r="K1740">
        <f>[1]!s_val_pb_lf($A1740,$B$1)</f>
        <v>15.5318260192871</v>
      </c>
      <c r="L1740">
        <f>[1]!s_val_dividendyield2($A1740,$B$1)</f>
        <v>0</v>
      </c>
      <c r="M1740">
        <f>[1]!s_val_evtoebitda($A1740,$B$1)</f>
        <v>-118.21229250825699</v>
      </c>
      <c r="N1740">
        <f>[1]!s_risk_betar24($A1740,$B$1)</f>
        <v>0.44510000944137601</v>
      </c>
      <c r="O1740">
        <f>[1]!s_profitnotice_changeratio($A1740,$B$1)</f>
        <v>0</v>
      </c>
      <c r="P1740">
        <f>IFERROR([1]!i_pq_pctchange($A1740,TEXT(DATE(YEAR($B$1),1,1),"yyyy-mm-dd"),$B$1),"")</f>
        <v>-34.289693593314801</v>
      </c>
      <c r="Q1740">
        <f>[1]!s_west_netprofit($A1740,YEAR($B$1),$B$1,180)</f>
        <v>-965246000</v>
      </c>
      <c r="R1740">
        <f>[1]!s_west_eps($A1740,YEAR($B$1),$B$1,180)</f>
        <v>-2.3373000621795699</v>
      </c>
      <c r="S1740">
        <f>[1]!s_west_instnum_np($A1740,YEAR($B$1),$B$1,180)</f>
        <v>5</v>
      </c>
      <c r="T1740">
        <f>[1]!s_west_stdnetprofit($A1740,YEAR($B$1),$B$1,180)</f>
        <v>187656178</v>
      </c>
      <c r="U1740">
        <f>[1]!s_west_mediannetprofit($A1740,YEAR($B$1),$B$1,180)</f>
        <v>-1002000000</v>
      </c>
      <c r="V1740">
        <f>[1]!s_west_maxnetprofit($A1740,YEAR($B$1),$B$1,180)</f>
        <v>-733120000</v>
      </c>
      <c r="W1740">
        <f>[1]!s_west_minnetprofit($A1740,YEAR($B$1),$B$1,180)</f>
        <v>-1159000000</v>
      </c>
      <c r="X1740">
        <f>[1]!s_west_netprofit($A1740,YEAR($B$1)+1,$B$1,180)</f>
        <v>-1390312000</v>
      </c>
      <c r="Y1740">
        <f>[1]!s_west_eps($A1740,YEAR($B$1)+1,$B$1,180)</f>
        <v>-3.3666000366210902</v>
      </c>
      <c r="Z1740">
        <f>[1]!s_west_instnum_np($A1740,YEAR($B$1)+1,$B$1,180)</f>
        <v>5</v>
      </c>
      <c r="AA1740">
        <f>[1]!s_west_stdnetprofit($A1740,YEAR($B$1)+1,$B$1,180)</f>
        <v>470680345</v>
      </c>
      <c r="AB1740">
        <f>[1]!s_west_mediannetprofit($A1740,YEAR($B$1)+1,$B$1,180)</f>
        <v>-1198000000</v>
      </c>
      <c r="AC1740">
        <f>[1]!s_west_maxnetprofit($A1740,YEAR($B$1)+1,$B$1,180)</f>
        <v>-866560000</v>
      </c>
      <c r="AD1740">
        <f>[1]!s_west_minnetprofit($A1740,YEAR($B$1)+1,$B$1,180)</f>
        <v>-1915000000</v>
      </c>
      <c r="AE1740">
        <f>[1]!s_west_avgroe($A1740,YEAR($B$1),$B$1,180)</f>
        <v>-17.247999191284201</v>
      </c>
      <c r="AF1740">
        <f>IFERROR([1]!s_info_indexweight($A1740,$B$1,"000016.SH"),"")</f>
        <v>0</v>
      </c>
      <c r="AG1740">
        <f>IFERROR([1]!s_info_indexweight($A1740,$B$1,"000300.SH"),"")</f>
        <v>6.6500000000000004E-2</v>
      </c>
      <c r="AH1740">
        <f>IFERROR([1]!s_info_indexweight($A1740,$B$1,"000905.SH"),"")</f>
        <v>0</v>
      </c>
      <c r="AI1740">
        <f>IFERROR([1]!s_info_indexweight($A1740,$B$1,"000852.SH"),"")</f>
        <v>0</v>
      </c>
    </row>
    <row r="1741" spans="1:35">
      <c r="A1741" t="s">
        <v>1773</v>
      </c>
      <c r="B1741">
        <f>[1]!s_dq_close($A1741,$B$1,3)</f>
        <v>217</v>
      </c>
      <c r="C1741">
        <f>[1]!s_dq_volume($A1741,$B$1)</f>
        <v>8556717</v>
      </c>
      <c r="D1741">
        <f>[1]!s_dq_amount($A1741,$B$1)</f>
        <v>1775506246</v>
      </c>
      <c r="E1741">
        <f>[1]!s_dq_turn($A1741,$B$1)</f>
        <v>17.175471804156601</v>
      </c>
      <c r="F1741">
        <f>[1]!S_VAL_MV($A1741,$B$1)</f>
        <v>17360000000</v>
      </c>
      <c r="G1741">
        <f>[1]!s_val_ev($A1741,$B$1)</f>
        <v>17360000000</v>
      </c>
      <c r="H1741">
        <f>[1]!s_val_ev1($A1741,$B$1)</f>
        <v>17378536710.32</v>
      </c>
      <c r="I1741">
        <f>IFERROR([1]!s_mq_amount($A1741,$B$1),"")</f>
        <v>2445498299</v>
      </c>
      <c r="J1741">
        <f>[1]!s_val_pe_ttm($A1741,$B$1)</f>
        <v>-149.30911254882801</v>
      </c>
      <c r="K1741">
        <f>[1]!s_val_pb_lf($A1741,$B$1)</f>
        <v>11.8348340988159</v>
      </c>
      <c r="L1741">
        <f>[1]!s_val_dividendyield2($A1741,$B$1)</f>
        <v>0</v>
      </c>
      <c r="M1741">
        <f>[1]!s_val_evtoebitda($A1741,$B$1)</f>
        <v>-172.881091443798</v>
      </c>
      <c r="N1741">
        <f>[1]!s_risk_betar24($A1741,$B$1)</f>
        <v>2.3104999065399201</v>
      </c>
      <c r="O1741">
        <f>[1]!s_profitnotice_changeratio($A1741,$B$1)</f>
        <v>0</v>
      </c>
      <c r="P1741">
        <f>IFERROR([1]!i_pq_pctchange($A1741,TEXT(DATE(YEAR($B$1),1,1),"yyyy-mm-dd"),$B$1),"")</f>
        <v>111.60409556314001</v>
      </c>
      <c r="Q1741">
        <f>[1]!s_west_netprofit($A1741,YEAR($B$1),$B$1,180)</f>
        <v>-44206667</v>
      </c>
      <c r="R1741">
        <f>[1]!s_west_eps($A1741,YEAR($B$1),$B$1,180)</f>
        <v>-0.55260002613067605</v>
      </c>
      <c r="S1741">
        <f>[1]!s_west_instnum_np($A1741,YEAR($B$1),$B$1,180)</f>
        <v>3</v>
      </c>
      <c r="T1741">
        <f>[1]!s_west_stdnetprofit($A1741,YEAR($B$1),$B$1,180)</f>
        <v>7382116</v>
      </c>
      <c r="U1741">
        <f>[1]!s_west_mediannetprofit($A1741,YEAR($B$1),$B$1,180)</f>
        <v>-42250000</v>
      </c>
      <c r="V1741">
        <f>[1]!s_west_maxnetprofit($A1741,YEAR($B$1),$B$1,180)</f>
        <v>-38000000</v>
      </c>
      <c r="W1741">
        <f>[1]!s_west_minnetprofit($A1741,YEAR($B$1),$B$1,180)</f>
        <v>-52370000</v>
      </c>
      <c r="X1741">
        <f>[1]!s_west_netprofit($A1741,YEAR($B$1)+1,$B$1,180)</f>
        <v>78206667</v>
      </c>
      <c r="Y1741">
        <f>[1]!s_west_eps($A1741,YEAR($B$1)+1,$B$1,180)</f>
        <v>0.97759997844696001</v>
      </c>
      <c r="Z1741">
        <f>[1]!s_west_instnum_np($A1741,YEAR($B$1)+1,$B$1,180)</f>
        <v>3</v>
      </c>
      <c r="AA1741">
        <f>[1]!s_west_stdnetprofit($A1741,YEAR($B$1)+1,$B$1,180)</f>
        <v>21970153</v>
      </c>
      <c r="AB1741">
        <f>[1]!s_west_mediannetprofit($A1741,YEAR($B$1)+1,$B$1,180)</f>
        <v>84970000</v>
      </c>
      <c r="AC1741">
        <f>[1]!s_west_maxnetprofit($A1741,YEAR($B$1)+1,$B$1,180)</f>
        <v>96000000</v>
      </c>
      <c r="AD1741">
        <f>[1]!s_west_minnetprofit($A1741,YEAR($B$1)+1,$B$1,180)</f>
        <v>53650000</v>
      </c>
      <c r="AE1741">
        <f>[1]!s_west_avgroe($A1741,YEAR($B$1),$B$1,180)</f>
        <v>-3.0267000198364298</v>
      </c>
      <c r="AF1741">
        <f>IFERROR([1]!s_info_indexweight($A1741,$B$1,"000016.SH"),"")</f>
        <v>0</v>
      </c>
      <c r="AG1741">
        <f>IFERROR([1]!s_info_indexweight($A1741,$B$1,"000300.SH"),"")</f>
        <v>0</v>
      </c>
      <c r="AH1741">
        <f>IFERROR([1]!s_info_indexweight($A1741,$B$1,"000905.SH"),"")</f>
        <v>0</v>
      </c>
      <c r="AI1741">
        <f>IFERROR([1]!s_info_indexweight($A1741,$B$1,"000852.SH"),"")</f>
        <v>9.9000000000000005E-2</v>
      </c>
    </row>
    <row r="1742" spans="1:35">
      <c r="A1742" t="s">
        <v>1774</v>
      </c>
      <c r="B1742">
        <f>[1]!s_dq_close($A1742,$B$1,3)</f>
        <v>58.5</v>
      </c>
      <c r="C1742">
        <f>[1]!s_dq_volume($A1742,$B$1)</f>
        <v>13602992</v>
      </c>
      <c r="D1742">
        <f>[1]!s_dq_amount($A1742,$B$1)</f>
        <v>801670535</v>
      </c>
      <c r="E1742">
        <f>[1]!s_dq_turn($A1742,$B$1)</f>
        <v>4.3216965963367597</v>
      </c>
      <c r="F1742">
        <f>[1]!S_VAL_MV($A1742,$B$1)</f>
        <v>18446813248.5</v>
      </c>
      <c r="G1742">
        <f>[1]!s_val_ev($A1742,$B$1)</f>
        <v>18446813248.5</v>
      </c>
      <c r="H1742">
        <f>[1]!s_val_ev1($A1742,$B$1)</f>
        <v>21822264737.509998</v>
      </c>
      <c r="I1742">
        <f>IFERROR([1]!s_mq_amount($A1742,$B$1),"")</f>
        <v>1528197824</v>
      </c>
      <c r="J1742">
        <f>[1]!s_val_pe_ttm($A1742,$B$1)</f>
        <v>47.496810913085902</v>
      </c>
      <c r="K1742">
        <f>[1]!s_val_pb_lf($A1742,$B$1)</f>
        <v>5.0176100730895996</v>
      </c>
      <c r="L1742">
        <f>[1]!s_val_dividendyield2($A1742,$B$1)</f>
        <v>3.5920491858065602</v>
      </c>
      <c r="M1742">
        <f>[1]!s_val_evtoebitda($A1742,$B$1)</f>
        <v>29.953464561421601</v>
      </c>
      <c r="N1742">
        <f>[1]!s_risk_betar24($A1742,$B$1)</f>
        <v>3.3582999706268302</v>
      </c>
      <c r="O1742">
        <f>[1]!s_profitnotice_changeratio($A1742,$B$1)</f>
        <v>0</v>
      </c>
      <c r="P1742">
        <f>IFERROR([1]!i_pq_pctchange($A1742,TEXT(DATE(YEAR($B$1),1,1),"yyyy-mm-dd"),$B$1),"")</f>
        <v>29.253203711886901</v>
      </c>
      <c r="Q1742">
        <f>[1]!s_west_netprofit($A1742,YEAR($B$1),$B$1,180)</f>
        <v>619440000</v>
      </c>
      <c r="R1742">
        <f>[1]!s_west_eps($A1742,YEAR($B$1),$B$1,180)</f>
        <v>1.96440005302429</v>
      </c>
      <c r="S1742">
        <f>[1]!s_west_instnum_np($A1742,YEAR($B$1),$B$1,180)</f>
        <v>10</v>
      </c>
      <c r="T1742">
        <f>[1]!s_west_stdnetprofit($A1742,YEAR($B$1),$B$1,180)</f>
        <v>37962684</v>
      </c>
      <c r="U1742">
        <f>[1]!s_west_mediannetprofit($A1742,YEAR($B$1),$B$1,180)</f>
        <v>623000000</v>
      </c>
      <c r="V1742">
        <f>[1]!s_west_maxnetprofit($A1742,YEAR($B$1),$B$1,180)</f>
        <v>663690000</v>
      </c>
      <c r="W1742">
        <f>[1]!s_west_minnetprofit($A1742,YEAR($B$1),$B$1,180)</f>
        <v>547000000</v>
      </c>
      <c r="X1742">
        <f>[1]!s_west_netprofit($A1742,YEAR($B$1)+1,$B$1,180)</f>
        <v>737803000</v>
      </c>
      <c r="Y1742">
        <f>[1]!s_west_eps($A1742,YEAR($B$1)+1,$B$1,180)</f>
        <v>2.3397998809814502</v>
      </c>
      <c r="Z1742">
        <f>[1]!s_west_instnum_np($A1742,YEAR($B$1)+1,$B$1,180)</f>
        <v>10</v>
      </c>
      <c r="AA1742">
        <f>[1]!s_west_stdnetprofit($A1742,YEAR($B$1)+1,$B$1,180)</f>
        <v>29290836</v>
      </c>
      <c r="AB1742">
        <f>[1]!s_west_mediannetprofit($A1742,YEAR($B$1)+1,$B$1,180)</f>
        <v>727000000</v>
      </c>
      <c r="AC1742">
        <f>[1]!s_west_maxnetprofit($A1742,YEAR($B$1)+1,$B$1,180)</f>
        <v>792950000</v>
      </c>
      <c r="AD1742">
        <f>[1]!s_west_minnetprofit($A1742,YEAR($B$1)+1,$B$1,180)</f>
        <v>710000000</v>
      </c>
      <c r="AE1742">
        <f>[1]!s_west_avgroe($A1742,YEAR($B$1),$B$1,180)</f>
        <v>14.836000442504901</v>
      </c>
      <c r="AF1742">
        <f>IFERROR([1]!s_info_indexweight($A1742,$B$1,"000016.SH"),"")</f>
        <v>0</v>
      </c>
      <c r="AG1742">
        <f>IFERROR([1]!s_info_indexweight($A1742,$B$1,"000300.SH"),"")</f>
        <v>0</v>
      </c>
      <c r="AH1742">
        <f>IFERROR([1]!s_info_indexweight($A1742,$B$1,"000905.SH"),"")</f>
        <v>0</v>
      </c>
      <c r="AI1742">
        <f>IFERROR([1]!s_info_indexweight($A1742,$B$1,"000852.SH"),"")</f>
        <v>0.13100000000000001</v>
      </c>
    </row>
    <row r="1743" spans="1:35">
      <c r="A1743" t="s">
        <v>1775</v>
      </c>
      <c r="B1743">
        <f>[1]!s_dq_close($A1743,$B$1,3)</f>
        <v>238.92</v>
      </c>
      <c r="C1743">
        <f>[1]!s_dq_volume($A1743,$B$1)</f>
        <v>7824561</v>
      </c>
      <c r="D1743">
        <f>[1]!s_dq_amount($A1743,$B$1)</f>
        <v>1716083535</v>
      </c>
      <c r="E1743">
        <f>[1]!s_dq_turn($A1743,$B$1)</f>
        <v>3.33284815132322</v>
      </c>
      <c r="F1743">
        <f>[1]!S_VAL_MV($A1743,$B$1)</f>
        <v>56091487797.839996</v>
      </c>
      <c r="G1743">
        <f>[1]!s_val_ev($A1743,$B$1)</f>
        <v>56091487797.839996</v>
      </c>
      <c r="H1743">
        <f>[1]!s_val_ev1($A1743,$B$1)</f>
        <v>56854301760.040001</v>
      </c>
      <c r="I1743">
        <f>IFERROR([1]!s_mq_amount($A1743,$B$1),"")</f>
        <v>3619878327</v>
      </c>
      <c r="J1743">
        <f>[1]!s_val_pe_ttm($A1743,$B$1)</f>
        <v>151.86968994140599</v>
      </c>
      <c r="K1743">
        <f>[1]!s_val_pb_lf($A1743,$B$1)</f>
        <v>19.951189041137699</v>
      </c>
      <c r="L1743">
        <f>[1]!s_val_dividendyield2($A1743,$B$1)</f>
        <v>0.12996473408360401</v>
      </c>
      <c r="M1743">
        <f>[1]!s_val_evtoebitda($A1743,$B$1)</f>
        <v>133.78930906520301</v>
      </c>
      <c r="N1743">
        <f>[1]!s_risk_betar24($A1743,$B$1)</f>
        <v>1.54560005664825</v>
      </c>
      <c r="O1743">
        <f>[1]!s_profitnotice_changeratio($A1743,$B$1)</f>
        <v>0</v>
      </c>
      <c r="P1743">
        <f>IFERROR([1]!i_pq_pctchange($A1743,TEXT(DATE(YEAR($B$1),1,1),"yyyy-mm-dd"),$B$1),"")</f>
        <v>195.97496691742299</v>
      </c>
      <c r="Q1743">
        <f>[1]!s_west_netprofit($A1743,YEAR($B$1),$B$1,180)</f>
        <v>514000000</v>
      </c>
      <c r="R1743">
        <f>[1]!s_west_eps($A1743,YEAR($B$1),$B$1,180)</f>
        <v>2.1877999305725102</v>
      </c>
      <c r="S1743">
        <f>[1]!s_west_instnum_np($A1743,YEAR($B$1),$B$1,180)</f>
        <v>4</v>
      </c>
      <c r="T1743">
        <f>[1]!s_west_stdnetprofit($A1743,YEAR($B$1),$B$1,180)</f>
        <v>17907168</v>
      </c>
      <c r="U1743">
        <f>[1]!s_west_mediannetprofit($A1743,YEAR($B$1),$B$1,180)</f>
        <v>518000000</v>
      </c>
      <c r="V1743">
        <f>[1]!s_west_maxnetprofit($A1743,YEAR($B$1),$B$1,180)</f>
        <v>530000000</v>
      </c>
      <c r="W1743">
        <f>[1]!s_west_minnetprofit($A1743,YEAR($B$1),$B$1,180)</f>
        <v>490000000</v>
      </c>
      <c r="X1743">
        <f>[1]!s_west_netprofit($A1743,YEAR($B$1)+1,$B$1,180)</f>
        <v>823000000</v>
      </c>
      <c r="Y1743">
        <f>[1]!s_west_eps($A1743,YEAR($B$1)+1,$B$1,180)</f>
        <v>3.5030000209808301</v>
      </c>
      <c r="Z1743">
        <f>[1]!s_west_instnum_np($A1743,YEAR($B$1)+1,$B$1,180)</f>
        <v>4</v>
      </c>
      <c r="AA1743">
        <f>[1]!s_west_stdnetprofit($A1743,YEAR($B$1)+1,$B$1,180)</f>
        <v>32832910</v>
      </c>
      <c r="AB1743">
        <f>[1]!s_west_mediannetprofit($A1743,YEAR($B$1)+1,$B$1,180)</f>
        <v>827000000</v>
      </c>
      <c r="AC1743">
        <f>[1]!s_west_maxnetprofit($A1743,YEAR($B$1)+1,$B$1,180)</f>
        <v>855000000</v>
      </c>
      <c r="AD1743">
        <f>[1]!s_west_minnetprofit($A1743,YEAR($B$1)+1,$B$1,180)</f>
        <v>783000000</v>
      </c>
      <c r="AE1743">
        <f>[1]!s_west_avgroe($A1743,YEAR($B$1),$B$1,180)</f>
        <v>17.200000762939499</v>
      </c>
      <c r="AF1743">
        <f>IFERROR([1]!s_info_indexweight($A1743,$B$1,"000016.SH"),"")</f>
        <v>0</v>
      </c>
      <c r="AG1743">
        <f>IFERROR([1]!s_info_indexweight($A1743,$B$1,"000300.SH"),"")</f>
        <v>0</v>
      </c>
      <c r="AH1743">
        <f>IFERROR([1]!s_info_indexweight($A1743,$B$1,"000905.SH"),"")</f>
        <v>0</v>
      </c>
      <c r="AI1743">
        <f>IFERROR([1]!s_info_indexweight($A1743,$B$1,"000852.SH"),"")</f>
        <v>0.24199999999999999</v>
      </c>
    </row>
    <row r="1744" spans="1:35">
      <c r="A1744" t="s">
        <v>1776</v>
      </c>
      <c r="B1744">
        <f>[1]!s_dq_close($A1744,$B$1,3)</f>
        <v>37.08</v>
      </c>
      <c r="C1744">
        <f>[1]!s_dq_volume($A1744,$B$1)</f>
        <v>2971205</v>
      </c>
      <c r="D1744">
        <f>[1]!s_dq_amount($A1744,$B$1)</f>
        <v>111712107</v>
      </c>
      <c r="E1744">
        <f>[1]!s_dq_turn($A1744,$B$1)</f>
        <v>0.667183184863543</v>
      </c>
      <c r="F1744">
        <f>[1]!S_VAL_MV($A1744,$B$1)</f>
        <v>17440048275.119999</v>
      </c>
      <c r="G1744">
        <f>[1]!s_val_ev($A1744,$B$1)</f>
        <v>17440048275.119999</v>
      </c>
      <c r="H1744">
        <f>[1]!s_val_ev1($A1744,$B$1)</f>
        <v>20578885351.330002</v>
      </c>
      <c r="I1744">
        <f>IFERROR([1]!s_mq_amount($A1744,$B$1),"")</f>
        <v>259167542</v>
      </c>
      <c r="J1744">
        <f>[1]!s_val_pe_ttm($A1744,$B$1)</f>
        <v>-21.6833610534668</v>
      </c>
      <c r="K1744">
        <f>[1]!s_val_pb_lf($A1744,$B$1)</f>
        <v>246.24575805664099</v>
      </c>
      <c r="L1744">
        <f>[1]!s_val_dividendyield2($A1744,$B$1)</f>
        <v>0</v>
      </c>
      <c r="M1744">
        <f>[1]!s_val_evtoebitda($A1744,$B$1)</f>
        <v>-66.6331631414143</v>
      </c>
      <c r="N1744">
        <f>[1]!s_risk_betar24($A1744,$B$1)</f>
        <v>1.24500000476837</v>
      </c>
      <c r="O1744">
        <f>[1]!s_profitnotice_changeratio($A1744,$B$1)</f>
        <v>0</v>
      </c>
      <c r="P1744">
        <f>IFERROR([1]!i_pq_pctchange($A1744,TEXT(DATE(YEAR($B$1),1,1),"yyyy-mm-dd"),$B$1),"")</f>
        <v>-14.384668667744201</v>
      </c>
      <c r="Q1744">
        <f>[1]!s_west_netprofit($A1744,YEAR($B$1),$B$1,180)</f>
        <v>-471215000</v>
      </c>
      <c r="R1744">
        <f>[1]!s_west_eps($A1744,YEAR($B$1),$B$1,180)</f>
        <v>-1.0018999576568599</v>
      </c>
      <c r="S1744">
        <f>[1]!s_west_instnum_np($A1744,YEAR($B$1),$B$1,180)</f>
        <v>2</v>
      </c>
      <c r="T1744">
        <f>[1]!s_west_stdnetprofit($A1744,YEAR($B$1),$B$1,180)</f>
        <v>61921341</v>
      </c>
      <c r="U1744">
        <f>[1]!s_west_mediannetprofit($A1744,YEAR($B$1),$B$1,180)</f>
        <v>-471215000</v>
      </c>
      <c r="V1744">
        <f>[1]!s_west_maxnetprofit($A1744,YEAR($B$1),$B$1,180)</f>
        <v>-427430000</v>
      </c>
      <c r="W1744">
        <f>[1]!s_west_minnetprofit($A1744,YEAR($B$1),$B$1,180)</f>
        <v>-515000000</v>
      </c>
      <c r="X1744">
        <f>[1]!s_west_netprofit($A1744,YEAR($B$1)+1,$B$1,180)</f>
        <v>-296040000</v>
      </c>
      <c r="Y1744">
        <f>[1]!s_west_eps($A1744,YEAR($B$1)+1,$B$1,180)</f>
        <v>-0.629400014877319</v>
      </c>
      <c r="Z1744">
        <f>[1]!s_west_instnum_np($A1744,YEAR($B$1)+1,$B$1,180)</f>
        <v>2</v>
      </c>
      <c r="AA1744">
        <f>[1]!s_west_stdnetprofit($A1744,YEAR($B$1)+1,$B$1,180)</f>
        <v>110252089</v>
      </c>
      <c r="AB1744">
        <f>[1]!s_west_mediannetprofit($A1744,YEAR($B$1)+1,$B$1,180)</f>
        <v>-296040000</v>
      </c>
      <c r="AC1744">
        <f>[1]!s_west_maxnetprofit($A1744,YEAR($B$1)+1,$B$1,180)</f>
        <v>-218080000</v>
      </c>
      <c r="AD1744">
        <f>[1]!s_west_minnetprofit($A1744,YEAR($B$1)+1,$B$1,180)</f>
        <v>-374000000</v>
      </c>
      <c r="AE1744">
        <f>[1]!s_west_avgroe($A1744,YEAR($B$1),$B$1,180)</f>
        <v>23.309999465942401</v>
      </c>
      <c r="AF1744">
        <f>IFERROR([1]!s_info_indexweight($A1744,$B$1,"000016.SH"),"")</f>
        <v>0</v>
      </c>
      <c r="AG1744">
        <f>IFERROR([1]!s_info_indexweight($A1744,$B$1,"000300.SH"),"")</f>
        <v>0</v>
      </c>
      <c r="AH1744">
        <f>IFERROR([1]!s_info_indexweight($A1744,$B$1,"000905.SH"),"")</f>
        <v>5.0999999999999997E-2</v>
      </c>
      <c r="AI1744">
        <f>IFERROR([1]!s_info_indexweight($A1744,$B$1,"000852.SH"),"")</f>
        <v>0</v>
      </c>
    </row>
    <row r="1745" spans="1:35">
      <c r="A1745" t="s">
        <v>1777</v>
      </c>
      <c r="B1745">
        <f>[1]!s_dq_close($A1745,$B$1,3)</f>
        <v>21.15</v>
      </c>
      <c r="C1745">
        <f>[1]!s_dq_volume($A1745,$B$1)</f>
        <v>4287339</v>
      </c>
      <c r="D1745">
        <f>[1]!s_dq_amount($A1745,$B$1)</f>
        <v>91262026</v>
      </c>
      <c r="E1745">
        <f>[1]!s_dq_turn($A1745,$B$1)</f>
        <v>2.48996823093574</v>
      </c>
      <c r="F1745">
        <f>[1]!S_VAL_MV($A1745,$B$1)</f>
        <v>8968499424.8999996</v>
      </c>
      <c r="G1745">
        <f>[1]!s_val_ev($A1745,$B$1)</f>
        <v>8968499424.8999996</v>
      </c>
      <c r="H1745">
        <f>[1]!s_val_ev1($A1745,$B$1)</f>
        <v>8996575597.3600006</v>
      </c>
      <c r="I1745">
        <f>IFERROR([1]!s_mq_amount($A1745,$B$1),"")</f>
        <v>185038498</v>
      </c>
      <c r="J1745">
        <f>[1]!s_val_pe_ttm($A1745,$B$1)</f>
        <v>78.514068603515597</v>
      </c>
      <c r="K1745">
        <f>[1]!s_val_pb_lf($A1745,$B$1)</f>
        <v>3.8647484779357901</v>
      </c>
      <c r="L1745">
        <f>[1]!s_val_dividendyield2($A1745,$B$1)</f>
        <v>0.37116468901787503</v>
      </c>
      <c r="M1745">
        <f>[1]!s_val_evtoebitda($A1745,$B$1)</f>
        <v>67.966435576139204</v>
      </c>
      <c r="N1745">
        <f>[1]!s_risk_betar24($A1745,$B$1)</f>
        <v>1.48689997196198</v>
      </c>
      <c r="O1745">
        <f>[1]!s_profitnotice_changeratio($A1745,$B$1)</f>
        <v>0</v>
      </c>
      <c r="P1745">
        <f>IFERROR([1]!i_pq_pctchange($A1745,TEXT(DATE(YEAR($B$1),1,1),"yyyy-mm-dd"),$B$1),"")</f>
        <v>-25.7375245443714</v>
      </c>
      <c r="Q1745">
        <f>[1]!s_west_netprofit($A1745,YEAR($B$1),$B$1,180)</f>
        <v>197230000</v>
      </c>
      <c r="R1745">
        <f>[1]!s_west_eps($A1745,YEAR($B$1),$B$1,180)</f>
        <v>0.46509999036788902</v>
      </c>
      <c r="S1745">
        <f>[1]!s_west_instnum_np($A1745,YEAR($B$1),$B$1,180)</f>
        <v>1</v>
      </c>
      <c r="T1745">
        <f>[1]!s_west_stdnetprofit($A1745,YEAR($B$1),$B$1,180)</f>
        <v>0</v>
      </c>
      <c r="U1745">
        <f>[1]!s_west_mediannetprofit($A1745,YEAR($B$1),$B$1,180)</f>
        <v>197230000</v>
      </c>
      <c r="V1745">
        <f>[1]!s_west_maxnetprofit($A1745,YEAR($B$1),$B$1,180)</f>
        <v>197230000</v>
      </c>
      <c r="W1745">
        <f>[1]!s_west_minnetprofit($A1745,YEAR($B$1),$B$1,180)</f>
        <v>197230000</v>
      </c>
      <c r="X1745">
        <f>[1]!s_west_netprofit($A1745,YEAR($B$1)+1,$B$1,180)</f>
        <v>292510000</v>
      </c>
      <c r="Y1745">
        <f>[1]!s_west_eps($A1745,YEAR($B$1)+1,$B$1,180)</f>
        <v>0.689800024032593</v>
      </c>
      <c r="Z1745">
        <f>[1]!s_west_instnum_np($A1745,YEAR($B$1)+1,$B$1,180)</f>
        <v>1</v>
      </c>
      <c r="AA1745">
        <f>[1]!s_west_stdnetprofit($A1745,YEAR($B$1)+1,$B$1,180)</f>
        <v>0</v>
      </c>
      <c r="AB1745">
        <f>[1]!s_west_mediannetprofit($A1745,YEAR($B$1)+1,$B$1,180)</f>
        <v>292510000</v>
      </c>
      <c r="AC1745">
        <f>[1]!s_west_maxnetprofit($A1745,YEAR($B$1)+1,$B$1,180)</f>
        <v>292510000</v>
      </c>
      <c r="AD1745">
        <f>[1]!s_west_minnetprofit($A1745,YEAR($B$1)+1,$B$1,180)</f>
        <v>292510000</v>
      </c>
      <c r="AE1745">
        <f>[1]!s_west_avgroe($A1745,YEAR($B$1),$B$1,180)</f>
        <v>8.2100000381469709</v>
      </c>
      <c r="AF1745">
        <f>IFERROR([1]!s_info_indexweight($A1745,$B$1,"000016.SH"),"")</f>
        <v>0</v>
      </c>
      <c r="AG1745">
        <f>IFERROR([1]!s_info_indexweight($A1745,$B$1,"000300.SH"),"")</f>
        <v>0</v>
      </c>
      <c r="AH1745">
        <f>IFERROR([1]!s_info_indexweight($A1745,$B$1,"000905.SH"),"")</f>
        <v>0</v>
      </c>
      <c r="AI1745">
        <f>IFERROR([1]!s_info_indexweight($A1745,$B$1,"000852.SH"),"")</f>
        <v>0.04</v>
      </c>
    </row>
    <row r="1746" spans="1:35">
      <c r="A1746" t="s">
        <v>1778</v>
      </c>
      <c r="B1746">
        <f>[1]!s_dq_close($A1746,$B$1,3)</f>
        <v>56.72</v>
      </c>
      <c r="C1746">
        <f>[1]!s_dq_volume($A1746,$B$1)</f>
        <v>4742176</v>
      </c>
      <c r="D1746">
        <f>[1]!s_dq_amount($A1746,$B$1)</f>
        <v>268451826</v>
      </c>
      <c r="E1746">
        <f>[1]!s_dq_turn($A1746,$B$1)</f>
        <v>1.1654974439638199</v>
      </c>
      <c r="F1746">
        <f>[1]!S_VAL_MV($A1746,$B$1)</f>
        <v>23078233600</v>
      </c>
      <c r="G1746">
        <f>[1]!s_val_ev($A1746,$B$1)</f>
        <v>23078233600</v>
      </c>
      <c r="H1746">
        <f>[1]!s_val_ev1($A1746,$B$1)</f>
        <v>23488225893.84</v>
      </c>
      <c r="I1746">
        <f>IFERROR([1]!s_mq_amount($A1746,$B$1),"")</f>
        <v>721974961</v>
      </c>
      <c r="J1746">
        <f>[1]!s_val_pe_ttm($A1746,$B$1)</f>
        <v>589.034912109375</v>
      </c>
      <c r="K1746">
        <f>[1]!s_val_pb_lf($A1746,$B$1)</f>
        <v>13.729572296142599</v>
      </c>
      <c r="L1746">
        <f>[1]!s_val_dividendyield2($A1746,$B$1)</f>
        <v>0</v>
      </c>
      <c r="M1746">
        <f>[1]!s_val_evtoebitda($A1746,$B$1)</f>
        <v>255.04490764955099</v>
      </c>
      <c r="N1746">
        <f>[1]!s_risk_betar24($A1746,$B$1)</f>
        <v>1.03120005130768</v>
      </c>
      <c r="O1746">
        <f>[1]!s_profitnotice_changeratio($A1746,$B$1)</f>
        <v>0</v>
      </c>
      <c r="P1746">
        <f>IFERROR([1]!i_pq_pctchange($A1746,TEXT(DATE(YEAR($B$1),1,1),"yyyy-mm-dd"),$B$1),"")</f>
        <v>1.3581129378127199</v>
      </c>
      <c r="Q1746">
        <f>[1]!s_west_netprofit($A1746,YEAR($B$1),$B$1,180)</f>
        <v>61000000</v>
      </c>
      <c r="R1746">
        <f>[1]!s_west_eps($A1746,YEAR($B$1),$B$1,180)</f>
        <v>0.14990000426769301</v>
      </c>
      <c r="S1746">
        <f>[1]!s_west_instnum_np($A1746,YEAR($B$1),$B$1,180)</f>
        <v>1</v>
      </c>
      <c r="T1746">
        <f>[1]!s_west_stdnetprofit($A1746,YEAR($B$1),$B$1,180)</f>
        <v>0</v>
      </c>
      <c r="U1746">
        <f>[1]!s_west_mediannetprofit($A1746,YEAR($B$1),$B$1,180)</f>
        <v>61000000</v>
      </c>
      <c r="V1746">
        <f>[1]!s_west_maxnetprofit($A1746,YEAR($B$1),$B$1,180)</f>
        <v>61000000</v>
      </c>
      <c r="W1746">
        <f>[1]!s_west_minnetprofit($A1746,YEAR($B$1),$B$1,180)</f>
        <v>61000000</v>
      </c>
      <c r="X1746">
        <f>[1]!s_west_netprofit($A1746,YEAR($B$1)+1,$B$1,180)</f>
        <v>75000000</v>
      </c>
      <c r="Y1746">
        <f>[1]!s_west_eps($A1746,YEAR($B$1)+1,$B$1,180)</f>
        <v>0.18430000543594399</v>
      </c>
      <c r="Z1746">
        <f>[1]!s_west_instnum_np($A1746,YEAR($B$1)+1,$B$1,180)</f>
        <v>1</v>
      </c>
      <c r="AA1746">
        <f>[1]!s_west_stdnetprofit($A1746,YEAR($B$1)+1,$B$1,180)</f>
        <v>0</v>
      </c>
      <c r="AB1746">
        <f>[1]!s_west_mediannetprofit($A1746,YEAR($B$1)+1,$B$1,180)</f>
        <v>75000000</v>
      </c>
      <c r="AC1746">
        <f>[1]!s_west_maxnetprofit($A1746,YEAR($B$1)+1,$B$1,180)</f>
        <v>75000000</v>
      </c>
      <c r="AD1746">
        <f>[1]!s_west_minnetprofit($A1746,YEAR($B$1)+1,$B$1,180)</f>
        <v>75000000</v>
      </c>
      <c r="AE1746">
        <f>[1]!s_west_avgroe($A1746,YEAR($B$1),$B$1,180)</f>
        <v>3.5</v>
      </c>
      <c r="AF1746">
        <f>IFERROR([1]!s_info_indexweight($A1746,$B$1,"000016.SH"),"")</f>
        <v>0</v>
      </c>
      <c r="AG1746">
        <f>IFERROR([1]!s_info_indexweight($A1746,$B$1,"000300.SH"),"")</f>
        <v>0</v>
      </c>
      <c r="AH1746">
        <f>IFERROR([1]!s_info_indexweight($A1746,$B$1,"000905.SH"),"")</f>
        <v>0</v>
      </c>
      <c r="AI1746">
        <f>IFERROR([1]!s_info_indexweight($A1746,$B$1,"000852.SH"),"")</f>
        <v>7.3999999999999996E-2</v>
      </c>
    </row>
    <row r="1747" spans="1:35">
      <c r="A1747" t="s">
        <v>1779</v>
      </c>
      <c r="B1747">
        <f>[1]!s_dq_close($A1747,$B$1,3)</f>
        <v>303.39999999999998</v>
      </c>
      <c r="C1747">
        <f>[1]!s_dq_volume($A1747,$B$1)</f>
        <v>34769891</v>
      </c>
      <c r="D1747">
        <f>[1]!s_dq_amount($A1747,$B$1)</f>
        <v>10477905299</v>
      </c>
      <c r="E1747">
        <f>[1]!s_dq_turn($A1747,$B$1)</f>
        <v>7.37327174379352</v>
      </c>
      <c r="F1747">
        <f>[1]!S_VAL_MV($A1747,$B$1)</f>
        <v>143073323430.39999</v>
      </c>
      <c r="G1747">
        <f>[1]!s_val_ev($A1747,$B$1)</f>
        <v>143073323430.39999</v>
      </c>
      <c r="H1747">
        <f>[1]!s_val_ev1($A1747,$B$1)</f>
        <v>155257617303.98001</v>
      </c>
      <c r="I1747">
        <f>IFERROR([1]!s_mq_amount($A1747,$B$1),"")</f>
        <v>21257390559</v>
      </c>
      <c r="J1747">
        <f>[1]!s_val_pe_ttm($A1747,$B$1)</f>
        <v>36.169540405273402</v>
      </c>
      <c r="K1747">
        <f>[1]!s_val_pb_lf($A1747,$B$1)</f>
        <v>16.782228469848601</v>
      </c>
      <c r="L1747">
        <f>[1]!s_val_dividendyield2($A1747,$B$1)</f>
        <v>0</v>
      </c>
      <c r="M1747">
        <f>[1]!s_val_evtoebitda($A1747,$B$1)</f>
        <v>118.721259065216</v>
      </c>
      <c r="N1747">
        <f>[1]!s_risk_betar24($A1747,$B$1)</f>
        <v>1.3595999479293801</v>
      </c>
      <c r="O1747">
        <f>[1]!s_profitnotice_changeratio($A1747,$B$1)</f>
        <v>0</v>
      </c>
      <c r="P1747">
        <f>IFERROR([1]!i_pq_pctchange($A1747,TEXT(DATE(YEAR($B$1),1,1),"yyyy-mm-dd"),$B$1),"")</f>
        <v>164.30873769492101</v>
      </c>
      <c r="Q1747">
        <f>[1]!s_west_netprofit($A1747,YEAR($B$1),$B$1,180)</f>
        <v>6035300000</v>
      </c>
      <c r="R1747">
        <f>[1]!s_west_eps($A1747,YEAR($B$1),$B$1,180)</f>
        <v>12.7983999252319</v>
      </c>
      <c r="S1747">
        <f>[1]!s_west_instnum_np($A1747,YEAR($B$1),$B$1,180)</f>
        <v>10</v>
      </c>
      <c r="T1747">
        <f>[1]!s_west_stdnetprofit($A1747,YEAR($B$1),$B$1,180)</f>
        <v>3089405123</v>
      </c>
      <c r="U1747">
        <f>[1]!s_west_mediannetprofit($A1747,YEAR($B$1),$B$1,180)</f>
        <v>6996500000</v>
      </c>
      <c r="V1747">
        <f>[1]!s_west_maxnetprofit($A1747,YEAR($B$1),$B$1,180)</f>
        <v>10240000000</v>
      </c>
      <c r="W1747">
        <f>[1]!s_west_minnetprofit($A1747,YEAR($B$1),$B$1,180)</f>
        <v>1287000000</v>
      </c>
      <c r="X1747">
        <f>[1]!s_west_netprofit($A1747,YEAR($B$1)+1,$B$1,180)</f>
        <v>6712100000</v>
      </c>
      <c r="Y1747">
        <f>[1]!s_west_eps($A1747,YEAR($B$1)+1,$B$1,180)</f>
        <v>14.233599662780801</v>
      </c>
      <c r="Z1747">
        <f>[1]!s_west_instnum_np($A1747,YEAR($B$1)+1,$B$1,180)</f>
        <v>10</v>
      </c>
      <c r="AA1747">
        <f>[1]!s_west_stdnetprofit($A1747,YEAR($B$1)+1,$B$1,180)</f>
        <v>3729139622</v>
      </c>
      <c r="AB1747">
        <f>[1]!s_west_mediannetprofit($A1747,YEAR($B$1)+1,$B$1,180)</f>
        <v>7375500000</v>
      </c>
      <c r="AC1747">
        <f>[1]!s_west_maxnetprofit($A1747,YEAR($B$1)+1,$B$1,180)</f>
        <v>12767000000</v>
      </c>
      <c r="AD1747">
        <f>[1]!s_west_minnetprofit($A1747,YEAR($B$1)+1,$B$1,180)</f>
        <v>1489000000</v>
      </c>
      <c r="AE1747">
        <f>[1]!s_west_avgroe($A1747,YEAR($B$1),$B$1,180)</f>
        <v>59.212001800537102</v>
      </c>
      <c r="AF1747">
        <f>IFERROR([1]!s_info_indexweight($A1747,$B$1,"000016.SH"),"")</f>
        <v>0</v>
      </c>
      <c r="AG1747">
        <f>IFERROR([1]!s_info_indexweight($A1747,$B$1,"000300.SH"),"")</f>
        <v>0</v>
      </c>
      <c r="AH1747">
        <f>IFERROR([1]!s_info_indexweight($A1747,$B$1,"000905.SH"),"")</f>
        <v>1.0149999999999999</v>
      </c>
      <c r="AI1747">
        <f>IFERROR([1]!s_info_indexweight($A1747,$B$1,"000852.SH"),"")</f>
        <v>0</v>
      </c>
    </row>
    <row r="1748" spans="1:35">
      <c r="A1748" t="s">
        <v>1780</v>
      </c>
      <c r="B1748">
        <f>[1]!s_dq_close($A1748,$B$1,3)</f>
        <v>283.31</v>
      </c>
      <c r="C1748">
        <f>[1]!s_dq_volume($A1748,$B$1)</f>
        <v>6166373</v>
      </c>
      <c r="D1748">
        <f>[1]!s_dq_amount($A1748,$B$1)</f>
        <v>1756775774</v>
      </c>
      <c r="E1748">
        <f>[1]!s_dq_turn($A1748,$B$1)</f>
        <v>4.5458307504105901</v>
      </c>
      <c r="F1748">
        <f>[1]!S_VAL_MV($A1748,$B$1)</f>
        <v>39118165088.730003</v>
      </c>
      <c r="G1748">
        <f>[1]!s_val_ev($A1748,$B$1)</f>
        <v>39118165088.730003</v>
      </c>
      <c r="H1748">
        <f>[1]!s_val_ev1($A1748,$B$1)</f>
        <v>39147734534.980003</v>
      </c>
      <c r="I1748">
        <f>IFERROR([1]!s_mq_amount($A1748,$B$1),"")</f>
        <v>4129536961</v>
      </c>
      <c r="J1748">
        <f>[1]!s_val_pe_ttm($A1748,$B$1)</f>
        <v>148.83482360839801</v>
      </c>
      <c r="K1748">
        <f>[1]!s_val_pb_lf($A1748,$B$1)</f>
        <v>6.1493878364562997</v>
      </c>
      <c r="L1748">
        <f>[1]!s_val_dividendyield2($A1748,$B$1)</f>
        <v>0</v>
      </c>
      <c r="M1748">
        <f>[1]!s_val_evtoebitda($A1748,$B$1)</f>
        <v>138.85396655498801</v>
      </c>
      <c r="N1748">
        <f>[1]!s_risk_betar24($A1748,$B$1)</f>
        <v>1.6753000020980799</v>
      </c>
      <c r="O1748">
        <f>[1]!s_profitnotice_changeratio($A1748,$B$1)</f>
        <v>0</v>
      </c>
      <c r="P1748">
        <f>IFERROR([1]!i_pq_pctchange($A1748,TEXT(DATE(YEAR($B$1),1,1),"yyyy-mm-dd"),$B$1),"")</f>
        <v>77.201651238428795</v>
      </c>
      <c r="Q1748">
        <f>[1]!s_west_netprofit($A1748,YEAR($B$1),$B$1,180)</f>
        <v>371097857</v>
      </c>
      <c r="R1748">
        <f>[1]!s_west_eps($A1748,YEAR($B$1),$B$1,180)</f>
        <v>2.68759989738464</v>
      </c>
      <c r="S1748">
        <f>[1]!s_west_instnum_np($A1748,YEAR($B$1),$B$1,180)</f>
        <v>14</v>
      </c>
      <c r="T1748">
        <f>[1]!s_west_stdnetprofit($A1748,YEAR($B$1),$B$1,180)</f>
        <v>57344581</v>
      </c>
      <c r="U1748">
        <f>[1]!s_west_mediannetprofit($A1748,YEAR($B$1),$B$1,180)</f>
        <v>359000000</v>
      </c>
      <c r="V1748">
        <f>[1]!s_west_maxnetprofit($A1748,YEAR($B$1),$B$1,180)</f>
        <v>468000000</v>
      </c>
      <c r="W1748">
        <f>[1]!s_west_minnetprofit($A1748,YEAR($B$1),$B$1,180)</f>
        <v>297000000</v>
      </c>
      <c r="X1748">
        <f>[1]!s_west_netprofit($A1748,YEAR($B$1)+1,$B$1,180)</f>
        <v>537644286</v>
      </c>
      <c r="Y1748">
        <f>[1]!s_west_eps($A1748,YEAR($B$1)+1,$B$1,180)</f>
        <v>3.8938000202178999</v>
      </c>
      <c r="Z1748">
        <f>[1]!s_west_instnum_np($A1748,YEAR($B$1)+1,$B$1,180)</f>
        <v>14</v>
      </c>
      <c r="AA1748">
        <f>[1]!s_west_stdnetprofit($A1748,YEAR($B$1)+1,$B$1,180)</f>
        <v>85834346</v>
      </c>
      <c r="AB1748">
        <f>[1]!s_west_mediannetprofit($A1748,YEAR($B$1)+1,$B$1,180)</f>
        <v>526500000</v>
      </c>
      <c r="AC1748">
        <f>[1]!s_west_maxnetprofit($A1748,YEAR($B$1)+1,$B$1,180)</f>
        <v>710160000</v>
      </c>
      <c r="AD1748">
        <f>[1]!s_west_minnetprofit($A1748,YEAR($B$1)+1,$B$1,180)</f>
        <v>417000000</v>
      </c>
      <c r="AE1748">
        <f>[1]!s_west_avgroe($A1748,YEAR($B$1),$B$1,180)</f>
        <v>5.82079982757568</v>
      </c>
      <c r="AF1748">
        <f>IFERROR([1]!s_info_indexweight($A1748,$B$1,"000016.SH"),"")</f>
        <v>0</v>
      </c>
      <c r="AG1748">
        <f>IFERROR([1]!s_info_indexweight($A1748,$B$1,"000300.SH"),"")</f>
        <v>0</v>
      </c>
      <c r="AH1748">
        <f>IFERROR([1]!s_info_indexweight($A1748,$B$1,"000905.SH"),"")</f>
        <v>0</v>
      </c>
      <c r="AI1748">
        <f>IFERROR([1]!s_info_indexweight($A1748,$B$1,"000852.SH"),"")</f>
        <v>0.32100000000000001</v>
      </c>
    </row>
    <row r="1749" spans="1:35">
      <c r="A1749" t="s">
        <v>1781</v>
      </c>
      <c r="B1749">
        <f>[1]!s_dq_close($A1749,$B$1,3)</f>
        <v>2.4</v>
      </c>
      <c r="C1749">
        <f>[1]!s_dq_volume($A1749,$B$1)</f>
        <v>124425673</v>
      </c>
      <c r="D1749">
        <f>[1]!s_dq_amount($A1749,$B$1)</f>
        <v>295748856</v>
      </c>
      <c r="E1749">
        <f>[1]!s_dq_turn($A1749,$B$1)</f>
        <v>2.1630836938623501</v>
      </c>
      <c r="F1749">
        <f>[1]!S_VAL_MV($A1749,$B$1)</f>
        <v>33142650300</v>
      </c>
      <c r="G1749">
        <f>[1]!s_val_ev($A1749,$B$1)</f>
        <v>33142650300</v>
      </c>
      <c r="H1749">
        <f>[1]!s_val_ev1($A1749,$B$1)</f>
        <v>50964800780.330002</v>
      </c>
      <c r="I1749">
        <f>IFERROR([1]!s_mq_amount($A1749,$B$1),"")</f>
        <v>659202104</v>
      </c>
      <c r="J1749">
        <f>[1]!s_val_pe_ttm($A1749,$B$1)</f>
        <v>-17.135738372802699</v>
      </c>
      <c r="K1749">
        <f>[1]!s_val_pb_lf($A1749,$B$1)</f>
        <v>4.3652367591857901</v>
      </c>
      <c r="L1749">
        <f>[1]!s_val_dividendyield2($A1749,$B$1)</f>
        <v>0</v>
      </c>
      <c r="M1749">
        <f>[1]!s_val_evtoebitda($A1749,$B$1)</f>
        <v>73.871038191518807</v>
      </c>
      <c r="N1749">
        <f>[1]!s_risk_betar24($A1749,$B$1)</f>
        <v>0.97979998588562001</v>
      </c>
      <c r="O1749">
        <f>[1]!s_profitnotice_changeratio($A1749,$B$1)</f>
        <v>0</v>
      </c>
      <c r="P1749">
        <f>IFERROR([1]!i_pq_pctchange($A1749,TEXT(DATE(YEAR($B$1),1,1),"yyyy-mm-dd"),$B$1),"")</f>
        <v>-9.7744360902255707</v>
      </c>
      <c r="Q1749">
        <f>[1]!s_west_netprofit($A1749,YEAR($B$1),$B$1,180)</f>
        <v>0</v>
      </c>
      <c r="R1749">
        <f>[1]!s_west_eps($A1749,YEAR($B$1),$B$1,180)</f>
        <v>0</v>
      </c>
      <c r="S1749">
        <f>[1]!s_west_instnum_np($A1749,YEAR($B$1),$B$1,180)</f>
        <v>0</v>
      </c>
      <c r="T1749">
        <f>[1]!s_west_stdnetprofit($A1749,YEAR($B$1),$B$1,180)</f>
        <v>0</v>
      </c>
      <c r="U1749">
        <f>[1]!s_west_mediannetprofit($A1749,YEAR($B$1),$B$1,180)</f>
        <v>0</v>
      </c>
      <c r="V1749">
        <f>[1]!s_west_maxnetprofit($A1749,YEAR($B$1),$B$1,180)</f>
        <v>0</v>
      </c>
      <c r="W1749">
        <f>[1]!s_west_minnetprofit($A1749,YEAR($B$1),$B$1,180)</f>
        <v>0</v>
      </c>
      <c r="X1749">
        <f>[1]!s_west_netprofit($A1749,YEAR($B$1)+1,$B$1,180)</f>
        <v>0</v>
      </c>
      <c r="Y1749">
        <f>[1]!s_west_eps($A1749,YEAR($B$1)+1,$B$1,180)</f>
        <v>0</v>
      </c>
      <c r="Z1749">
        <f>[1]!s_west_instnum_np($A1749,YEAR($B$1)+1,$B$1,180)</f>
        <v>0</v>
      </c>
      <c r="AA1749">
        <f>[1]!s_west_stdnetprofit($A1749,YEAR($B$1)+1,$B$1,180)</f>
        <v>0</v>
      </c>
      <c r="AB1749">
        <f>[1]!s_west_mediannetprofit($A1749,YEAR($B$1)+1,$B$1,180)</f>
        <v>0</v>
      </c>
      <c r="AC1749">
        <f>[1]!s_west_maxnetprofit($A1749,YEAR($B$1)+1,$B$1,180)</f>
        <v>0</v>
      </c>
      <c r="AD1749">
        <f>[1]!s_west_minnetprofit($A1749,YEAR($B$1)+1,$B$1,180)</f>
        <v>0</v>
      </c>
      <c r="AE1749">
        <f>[1]!s_west_avgroe($A1749,YEAR($B$1),$B$1,180)</f>
        <v>0</v>
      </c>
      <c r="AF1749">
        <f>IFERROR([1]!s_info_indexweight($A1749,$B$1,"000016.SH"),"")</f>
        <v>0</v>
      </c>
      <c r="AG1749">
        <f>IFERROR([1]!s_info_indexweight($A1749,$B$1,"000300.SH"),"")</f>
        <v>0</v>
      </c>
      <c r="AH1749">
        <f>IFERROR([1]!s_info_indexweight($A1749,$B$1,"000905.SH"),"")</f>
        <v>0.123</v>
      </c>
      <c r="AI1749">
        <f>IFERROR([1]!s_info_indexweight($A1749,$B$1,"000852.SH"),"")</f>
        <v>0</v>
      </c>
    </row>
    <row r="1750" spans="1:35">
      <c r="A1750" t="s">
        <v>1782</v>
      </c>
      <c r="B1750">
        <f>[1]!s_dq_close($A1750,$B$1,3)</f>
        <v>42.46</v>
      </c>
      <c r="C1750">
        <f>[1]!s_dq_volume($A1750,$B$1)</f>
        <v>3612701</v>
      </c>
      <c r="D1750">
        <f>[1]!s_dq_amount($A1750,$B$1)</f>
        <v>153741129</v>
      </c>
      <c r="E1750">
        <f>[1]!s_dq_turn($A1750,$B$1)</f>
        <v>2.5961810357849</v>
      </c>
      <c r="F1750">
        <f>[1]!S_VAL_MV($A1750,$B$1)</f>
        <v>10640918985.18</v>
      </c>
      <c r="G1750">
        <f>[1]!s_val_ev($A1750,$B$1)</f>
        <v>10640918985.18</v>
      </c>
      <c r="H1750">
        <f>[1]!s_val_ev1($A1750,$B$1)</f>
        <v>10650065145.17</v>
      </c>
      <c r="I1750">
        <f>IFERROR([1]!s_mq_amount($A1750,$B$1),"")</f>
        <v>347264982</v>
      </c>
      <c r="J1750">
        <f>[1]!s_val_pe_ttm($A1750,$B$1)</f>
        <v>44.775917053222699</v>
      </c>
      <c r="K1750">
        <f>[1]!s_val_pb_lf($A1750,$B$1)</f>
        <v>4.7113232612609899</v>
      </c>
      <c r="L1750">
        <f>[1]!s_val_dividendyield2($A1750,$B$1)</f>
        <v>1.76636835090819</v>
      </c>
      <c r="M1750">
        <f>[1]!s_val_evtoebitda($A1750,$B$1)</f>
        <v>29.191641339536702</v>
      </c>
      <c r="N1750">
        <f>[1]!s_risk_betar24($A1750,$B$1)</f>
        <v>0.90429997444152799</v>
      </c>
      <c r="O1750">
        <f>[1]!s_profitnotice_changeratio($A1750,$B$1)</f>
        <v>0</v>
      </c>
      <c r="P1750">
        <f>IFERROR([1]!i_pq_pctchange($A1750,TEXT(DATE(YEAR($B$1),1,1),"yyyy-mm-dd"),$B$1),"")</f>
        <v>-16.622215786319</v>
      </c>
      <c r="Q1750">
        <f>[1]!s_west_netprofit($A1750,YEAR($B$1),$B$1,180)</f>
        <v>315994286</v>
      </c>
      <c r="R1750">
        <f>[1]!s_west_eps($A1750,YEAR($B$1),$B$1,180)</f>
        <v>1.2609000205993699</v>
      </c>
      <c r="S1750">
        <f>[1]!s_west_instnum_np($A1750,YEAR($B$1),$B$1,180)</f>
        <v>7</v>
      </c>
      <c r="T1750">
        <f>[1]!s_west_stdnetprofit($A1750,YEAR($B$1),$B$1,180)</f>
        <v>31147609</v>
      </c>
      <c r="U1750">
        <f>[1]!s_west_mediannetprofit($A1750,YEAR($B$1),$B$1,180)</f>
        <v>302960000</v>
      </c>
      <c r="V1750">
        <f>[1]!s_west_maxnetprofit($A1750,YEAR($B$1),$B$1,180)</f>
        <v>369000000</v>
      </c>
      <c r="W1750">
        <f>[1]!s_west_minnetprofit($A1750,YEAR($B$1),$B$1,180)</f>
        <v>286000000</v>
      </c>
      <c r="X1750">
        <f>[1]!s_west_netprofit($A1750,YEAR($B$1)+1,$B$1,180)</f>
        <v>394148571</v>
      </c>
      <c r="Y1750">
        <f>[1]!s_west_eps($A1750,YEAR($B$1)+1,$B$1,180)</f>
        <v>1.5728000402450599</v>
      </c>
      <c r="Z1750">
        <f>[1]!s_west_instnum_np($A1750,YEAR($B$1)+1,$B$1,180)</f>
        <v>7</v>
      </c>
      <c r="AA1750">
        <f>[1]!s_west_stdnetprofit($A1750,YEAR($B$1)+1,$B$1,180)</f>
        <v>48215985</v>
      </c>
      <c r="AB1750">
        <f>[1]!s_west_mediannetprofit($A1750,YEAR($B$1)+1,$B$1,180)</f>
        <v>371000000</v>
      </c>
      <c r="AC1750">
        <f>[1]!s_west_maxnetprofit($A1750,YEAR($B$1)+1,$B$1,180)</f>
        <v>460000000</v>
      </c>
      <c r="AD1750">
        <f>[1]!s_west_minnetprofit($A1750,YEAR($B$1)+1,$B$1,180)</f>
        <v>335000000</v>
      </c>
      <c r="AE1750">
        <f>[1]!s_west_avgroe($A1750,YEAR($B$1),$B$1,180)</f>
        <v>12.635700225830099</v>
      </c>
      <c r="AF1750">
        <f>IFERROR([1]!s_info_indexweight($A1750,$B$1,"000016.SH"),"")</f>
        <v>0</v>
      </c>
      <c r="AG1750">
        <f>IFERROR([1]!s_info_indexweight($A1750,$B$1,"000300.SH"),"")</f>
        <v>0</v>
      </c>
      <c r="AH1750">
        <f>IFERROR([1]!s_info_indexweight($A1750,$B$1,"000905.SH"),"")</f>
        <v>0</v>
      </c>
      <c r="AI1750">
        <f>IFERROR([1]!s_info_indexweight($A1750,$B$1,"000852.SH"),"")</f>
        <v>7.0000000000000007E-2</v>
      </c>
    </row>
    <row r="1751" spans="1:35">
      <c r="A1751" t="s">
        <v>1783</v>
      </c>
      <c r="B1751">
        <f>[1]!s_dq_close($A1751,$B$1,3)</f>
        <v>27.62</v>
      </c>
      <c r="C1751">
        <f>[1]!s_dq_volume($A1751,$B$1)</f>
        <v>23595364</v>
      </c>
      <c r="D1751">
        <f>[1]!s_dq_amount($A1751,$B$1)</f>
        <v>650837281</v>
      </c>
      <c r="E1751">
        <f>[1]!s_dq_turn($A1751,$B$1)</f>
        <v>3.41363667598762</v>
      </c>
      <c r="F1751">
        <f>[1]!S_VAL_MV($A1751,$B$1)</f>
        <v>36441787150.019997</v>
      </c>
      <c r="G1751">
        <f>[1]!s_val_ev($A1751,$B$1)</f>
        <v>36441787150.019997</v>
      </c>
      <c r="H1751">
        <f>[1]!s_val_ev1($A1751,$B$1)</f>
        <v>38486078024.269997</v>
      </c>
      <c r="I1751">
        <f>IFERROR([1]!s_mq_amount($A1751,$B$1),"")</f>
        <v>1243925103</v>
      </c>
      <c r="J1751">
        <f>[1]!s_val_pe_ttm($A1751,$B$1)</f>
        <v>113.51918792724599</v>
      </c>
      <c r="K1751">
        <f>[1]!s_val_pb_lf($A1751,$B$1)</f>
        <v>5.9799375534057599</v>
      </c>
      <c r="L1751">
        <f>[1]!s_val_dividendyield2($A1751,$B$1)</f>
        <v>0.30042233323329198</v>
      </c>
      <c r="M1751">
        <f>[1]!s_val_evtoebitda($A1751,$B$1)</f>
        <v>54.452031709405603</v>
      </c>
      <c r="N1751">
        <f>[1]!s_risk_betar24($A1751,$B$1)</f>
        <v>1.8008999824523899</v>
      </c>
      <c r="O1751">
        <f>[1]!s_profitnotice_changeratio($A1751,$B$1)</f>
        <v>0</v>
      </c>
      <c r="P1751">
        <f>IFERROR([1]!i_pq_pctchange($A1751,TEXT(DATE(YEAR($B$1),1,1),"yyyy-mm-dd"),$B$1),"")</f>
        <v>89.958734525446999</v>
      </c>
      <c r="Q1751">
        <f>[1]!s_west_netprofit($A1751,YEAR($B$1),$B$1,180)</f>
        <v>444363636</v>
      </c>
      <c r="R1751">
        <f>[1]!s_west_eps($A1751,YEAR($B$1),$B$1,180)</f>
        <v>0.33680000901222201</v>
      </c>
      <c r="S1751">
        <f>[1]!s_west_instnum_np($A1751,YEAR($B$1),$B$1,180)</f>
        <v>11</v>
      </c>
      <c r="T1751">
        <f>[1]!s_west_stdnetprofit($A1751,YEAR($B$1),$B$1,180)</f>
        <v>40556806</v>
      </c>
      <c r="U1751">
        <f>[1]!s_west_mediannetprofit($A1751,YEAR($B$1),$B$1,180)</f>
        <v>450000000</v>
      </c>
      <c r="V1751">
        <f>[1]!s_west_maxnetprofit($A1751,YEAR($B$1),$B$1,180)</f>
        <v>507000000</v>
      </c>
      <c r="W1751">
        <f>[1]!s_west_minnetprofit($A1751,YEAR($B$1),$B$1,180)</f>
        <v>369000000</v>
      </c>
      <c r="X1751">
        <f>[1]!s_west_netprofit($A1751,YEAR($B$1)+1,$B$1,180)</f>
        <v>572454545</v>
      </c>
      <c r="Y1751">
        <f>[1]!s_west_eps($A1751,YEAR($B$1)+1,$B$1,180)</f>
        <v>0.43389999866485601</v>
      </c>
      <c r="Z1751">
        <f>[1]!s_west_instnum_np($A1751,YEAR($B$1)+1,$B$1,180)</f>
        <v>11</v>
      </c>
      <c r="AA1751">
        <f>[1]!s_west_stdnetprofit($A1751,YEAR($B$1)+1,$B$1,180)</f>
        <v>63057694</v>
      </c>
      <c r="AB1751">
        <f>[1]!s_west_mediannetprofit($A1751,YEAR($B$1)+1,$B$1,180)</f>
        <v>592000000</v>
      </c>
      <c r="AC1751">
        <f>[1]!s_west_maxnetprofit($A1751,YEAR($B$1)+1,$B$1,180)</f>
        <v>638000000</v>
      </c>
      <c r="AD1751">
        <f>[1]!s_west_minnetprofit($A1751,YEAR($B$1)+1,$B$1,180)</f>
        <v>479000000</v>
      </c>
      <c r="AE1751">
        <f>[1]!s_west_avgroe($A1751,YEAR($B$1),$B$1,180)</f>
        <v>7.0999999046325701</v>
      </c>
      <c r="AF1751">
        <f>IFERROR([1]!s_info_indexweight($A1751,$B$1,"000016.SH"),"")</f>
        <v>0</v>
      </c>
      <c r="AG1751">
        <f>IFERROR([1]!s_info_indexweight($A1751,$B$1,"000300.SH"),"")</f>
        <v>0</v>
      </c>
      <c r="AH1751">
        <f>IFERROR([1]!s_info_indexweight($A1751,$B$1,"000905.SH"),"")</f>
        <v>0</v>
      </c>
      <c r="AI1751">
        <f>IFERROR([1]!s_info_indexweight($A1751,$B$1,"000852.SH"),"")</f>
        <v>0.23599999999999999</v>
      </c>
    </row>
    <row r="1752" spans="1:35">
      <c r="A1752" t="s">
        <v>1784</v>
      </c>
      <c r="B1752">
        <f>[1]!s_dq_close($A1752,$B$1,3)</f>
        <v>14.13</v>
      </c>
      <c r="C1752">
        <f>[1]!s_dq_volume($A1752,$B$1)</f>
        <v>60943530</v>
      </c>
      <c r="D1752">
        <f>[1]!s_dq_amount($A1752,$B$1)</f>
        <v>858694184</v>
      </c>
      <c r="E1752">
        <f>[1]!s_dq_turn($A1752,$B$1)</f>
        <v>10.341348234148199</v>
      </c>
      <c r="F1752">
        <f>[1]!S_VAL_MV($A1752,$B$1)</f>
        <v>20873909880</v>
      </c>
      <c r="G1752">
        <f>[1]!s_val_ev($A1752,$B$1)</f>
        <v>20873909880</v>
      </c>
      <c r="H1752">
        <f>[1]!s_val_ev1($A1752,$B$1)</f>
        <v>21087222058</v>
      </c>
      <c r="I1752">
        <f>IFERROR([1]!s_mq_amount($A1752,$B$1),"")</f>
        <v>1662607497</v>
      </c>
      <c r="J1752">
        <f>[1]!s_val_pe_ttm($A1752,$B$1)</f>
        <v>-2310.16723632812</v>
      </c>
      <c r="K1752">
        <f>[1]!s_val_pb_lf($A1752,$B$1)</f>
        <v>6.9335222244262704</v>
      </c>
      <c r="L1752">
        <f>[1]!s_val_dividendyield2($A1752,$B$1)</f>
        <v>3.5385704175513101E-2</v>
      </c>
      <c r="M1752">
        <f>[1]!s_val_evtoebitda($A1752,$B$1)</f>
        <v>162.022860221039</v>
      </c>
      <c r="N1752">
        <f>[1]!s_risk_betar24($A1752,$B$1)</f>
        <v>1.58490002155304</v>
      </c>
      <c r="O1752">
        <f>[1]!s_profitnotice_changeratio($A1752,$B$1)</f>
        <v>0</v>
      </c>
      <c r="P1752">
        <f>IFERROR([1]!i_pq_pctchange($A1752,TEXT(DATE(YEAR($B$1),1,1),"yyyy-mm-dd"),$B$1),"")</f>
        <v>54.934210526315802</v>
      </c>
      <c r="Q1752">
        <f>[1]!s_west_netprofit($A1752,YEAR($B$1),$B$1,180)</f>
        <v>0</v>
      </c>
      <c r="R1752">
        <f>[1]!s_west_eps($A1752,YEAR($B$1),$B$1,180)</f>
        <v>0</v>
      </c>
      <c r="S1752">
        <f>[1]!s_west_instnum_np($A1752,YEAR($B$1),$B$1,180)</f>
        <v>0</v>
      </c>
      <c r="T1752">
        <f>[1]!s_west_stdnetprofit($A1752,YEAR($B$1),$B$1,180)</f>
        <v>0</v>
      </c>
      <c r="U1752">
        <f>[1]!s_west_mediannetprofit($A1752,YEAR($B$1),$B$1,180)</f>
        <v>0</v>
      </c>
      <c r="V1752">
        <f>[1]!s_west_maxnetprofit($A1752,YEAR($B$1),$B$1,180)</f>
        <v>0</v>
      </c>
      <c r="W1752">
        <f>[1]!s_west_minnetprofit($A1752,YEAR($B$1),$B$1,180)</f>
        <v>0</v>
      </c>
      <c r="X1752">
        <f>[1]!s_west_netprofit($A1752,YEAR($B$1)+1,$B$1,180)</f>
        <v>0</v>
      </c>
      <c r="Y1752">
        <f>[1]!s_west_eps($A1752,YEAR($B$1)+1,$B$1,180)</f>
        <v>0</v>
      </c>
      <c r="Z1752">
        <f>[1]!s_west_instnum_np($A1752,YEAR($B$1)+1,$B$1,180)</f>
        <v>0</v>
      </c>
      <c r="AA1752">
        <f>[1]!s_west_stdnetprofit($A1752,YEAR($B$1)+1,$B$1,180)</f>
        <v>0</v>
      </c>
      <c r="AB1752">
        <f>[1]!s_west_mediannetprofit($A1752,YEAR($B$1)+1,$B$1,180)</f>
        <v>0</v>
      </c>
      <c r="AC1752">
        <f>[1]!s_west_maxnetprofit($A1752,YEAR($B$1)+1,$B$1,180)</f>
        <v>0</v>
      </c>
      <c r="AD1752">
        <f>[1]!s_west_minnetprofit($A1752,YEAR($B$1)+1,$B$1,180)</f>
        <v>0</v>
      </c>
      <c r="AE1752">
        <f>[1]!s_west_avgroe($A1752,YEAR($B$1),$B$1,180)</f>
        <v>0</v>
      </c>
      <c r="AF1752">
        <f>IFERROR([1]!s_info_indexweight($A1752,$B$1,"000016.SH"),"")</f>
        <v>0</v>
      </c>
      <c r="AG1752">
        <f>IFERROR([1]!s_info_indexweight($A1752,$B$1,"000300.SH"),"")</f>
        <v>0</v>
      </c>
      <c r="AH1752">
        <f>IFERROR([1]!s_info_indexweight($A1752,$B$1,"000905.SH"),"")</f>
        <v>0</v>
      </c>
      <c r="AI1752">
        <f>IFERROR([1]!s_info_indexweight($A1752,$B$1,"000852.SH"),"")</f>
        <v>9.0999999999999998E-2</v>
      </c>
    </row>
    <row r="1753" spans="1:35">
      <c r="A1753" t="s">
        <v>1785</v>
      </c>
      <c r="B1753">
        <f>[1]!s_dq_close($A1753,$B$1,3)</f>
        <v>29.46</v>
      </c>
      <c r="C1753">
        <f>[1]!s_dq_volume($A1753,$B$1)</f>
        <v>9867686</v>
      </c>
      <c r="D1753">
        <f>[1]!s_dq_amount($A1753,$B$1)</f>
        <v>292617900</v>
      </c>
      <c r="E1753">
        <f>[1]!s_dq_turn($A1753,$B$1)</f>
        <v>2.92594351930923</v>
      </c>
      <c r="F1753">
        <f>[1]!S_VAL_MV($A1753,$B$1)</f>
        <v>9935326080</v>
      </c>
      <c r="G1753">
        <f>[1]!s_val_ev($A1753,$B$1)</f>
        <v>9935326080</v>
      </c>
      <c r="H1753">
        <f>[1]!s_val_ev1($A1753,$B$1)</f>
        <v>9942023389.6499996</v>
      </c>
      <c r="I1753">
        <f>IFERROR([1]!s_mq_amount($A1753,$B$1),"")</f>
        <v>375390323</v>
      </c>
      <c r="J1753">
        <f>[1]!s_val_pe_ttm($A1753,$B$1)</f>
        <v>-348.21731567382801</v>
      </c>
      <c r="K1753">
        <f>[1]!s_val_pb_lf($A1753,$B$1)</f>
        <v>3.84721732139587</v>
      </c>
      <c r="L1753">
        <f>[1]!s_val_dividendyield2($A1753,$B$1)</f>
        <v>0</v>
      </c>
      <c r="M1753">
        <f>[1]!s_val_evtoebitda($A1753,$B$1)</f>
        <v>185.83299002242401</v>
      </c>
      <c r="N1753">
        <f>[1]!s_risk_betar24($A1753,$B$1)</f>
        <v>1.50479996204376</v>
      </c>
      <c r="O1753">
        <f>[1]!s_profitnotice_changeratio($A1753,$B$1)</f>
        <v>0</v>
      </c>
      <c r="P1753">
        <f>IFERROR([1]!i_pq_pctchange($A1753,TEXT(DATE(YEAR($B$1),1,1),"yyyy-mm-dd"),$B$1),"")</f>
        <v>-18.887665198237901</v>
      </c>
      <c r="Q1753">
        <f>[1]!s_west_netprofit($A1753,YEAR($B$1),$B$1,180)</f>
        <v>65513750</v>
      </c>
      <c r="R1753">
        <f>[1]!s_west_eps($A1753,YEAR($B$1),$B$1,180)</f>
        <v>0.1942999958992</v>
      </c>
      <c r="S1753">
        <f>[1]!s_west_instnum_np($A1753,YEAR($B$1),$B$1,180)</f>
        <v>8</v>
      </c>
      <c r="T1753">
        <f>[1]!s_west_stdnetprofit($A1753,YEAR($B$1),$B$1,180)</f>
        <v>24308730</v>
      </c>
      <c r="U1753">
        <f>[1]!s_west_mediannetprofit($A1753,YEAR($B$1),$B$1,180)</f>
        <v>61500000</v>
      </c>
      <c r="V1753">
        <f>[1]!s_west_maxnetprofit($A1753,YEAR($B$1),$B$1,180)</f>
        <v>111000000</v>
      </c>
      <c r="W1753">
        <f>[1]!s_west_minnetprofit($A1753,YEAR($B$1),$B$1,180)</f>
        <v>37000000</v>
      </c>
      <c r="X1753">
        <f>[1]!s_west_netprofit($A1753,YEAR($B$1)+1,$B$1,180)</f>
        <v>143775000</v>
      </c>
      <c r="Y1753">
        <f>[1]!s_west_eps($A1753,YEAR($B$1)+1,$B$1,180)</f>
        <v>0.42629998922348</v>
      </c>
      <c r="Z1753">
        <f>[1]!s_west_instnum_np($A1753,YEAR($B$1)+1,$B$1,180)</f>
        <v>8</v>
      </c>
      <c r="AA1753">
        <f>[1]!s_west_stdnetprofit($A1753,YEAR($B$1)+1,$B$1,180)</f>
        <v>75593684</v>
      </c>
      <c r="AB1753">
        <f>[1]!s_west_mediannetprofit($A1753,YEAR($B$1)+1,$B$1,180)</f>
        <v>120000000</v>
      </c>
      <c r="AC1753">
        <f>[1]!s_west_maxnetprofit($A1753,YEAR($B$1)+1,$B$1,180)</f>
        <v>317200000</v>
      </c>
      <c r="AD1753">
        <f>[1]!s_west_minnetprofit($A1753,YEAR($B$1)+1,$B$1,180)</f>
        <v>85000000</v>
      </c>
      <c r="AE1753">
        <f>[1]!s_west_avgroe($A1753,YEAR($B$1),$B$1,180)</f>
        <v>2.4725000858306898</v>
      </c>
      <c r="AF1753">
        <f>IFERROR([1]!s_info_indexweight($A1753,$B$1,"000016.SH"),"")</f>
        <v>0</v>
      </c>
      <c r="AG1753">
        <f>IFERROR([1]!s_info_indexweight($A1753,$B$1,"000300.SH"),"")</f>
        <v>0</v>
      </c>
      <c r="AH1753">
        <f>IFERROR([1]!s_info_indexweight($A1753,$B$1,"000905.SH"),"")</f>
        <v>0</v>
      </c>
      <c r="AI1753">
        <f>IFERROR([1]!s_info_indexweight($A1753,$B$1,"000852.SH"),"")</f>
        <v>3.4000000000000002E-2</v>
      </c>
    </row>
    <row r="1754" spans="1:35">
      <c r="A1754" t="s">
        <v>1786</v>
      </c>
      <c r="B1754">
        <f>[1]!s_dq_close($A1754,$B$1,3)</f>
        <v>60.24</v>
      </c>
      <c r="C1754">
        <f>[1]!s_dq_volume($A1754,$B$1)</f>
        <v>10858413</v>
      </c>
      <c r="D1754">
        <f>[1]!s_dq_amount($A1754,$B$1)</f>
        <v>649985419</v>
      </c>
      <c r="E1754">
        <f>[1]!s_dq_turn($A1754,$B$1)</f>
        <v>4.3826505078054803</v>
      </c>
      <c r="F1754">
        <f>[1]!S_VAL_MV($A1754,$B$1)</f>
        <v>14925004810.559999</v>
      </c>
      <c r="G1754">
        <f>[1]!s_val_ev($A1754,$B$1)</f>
        <v>14925004810.559999</v>
      </c>
      <c r="H1754">
        <f>[1]!s_val_ev1($A1754,$B$1)</f>
        <v>18364105424.450001</v>
      </c>
      <c r="I1754">
        <f>IFERROR([1]!s_mq_amount($A1754,$B$1),"")</f>
        <v>1387429319</v>
      </c>
      <c r="J1754">
        <f>[1]!s_val_pe_ttm($A1754,$B$1)</f>
        <v>-22.425268173217798</v>
      </c>
      <c r="K1754">
        <f>[1]!s_val_pb_lf($A1754,$B$1)</f>
        <v>6.1629042625427202</v>
      </c>
      <c r="L1754">
        <f>[1]!s_val_dividendyield2($A1754,$B$1)</f>
        <v>0</v>
      </c>
      <c r="M1754">
        <f>[1]!s_val_evtoebitda($A1754,$B$1)</f>
        <v>-25.161333324026799</v>
      </c>
      <c r="N1754">
        <f>[1]!s_risk_betar24($A1754,$B$1)</f>
        <v>1.81669998168945</v>
      </c>
      <c r="O1754">
        <f>[1]!s_profitnotice_changeratio($A1754,$B$1)</f>
        <v>0</v>
      </c>
      <c r="P1754">
        <f>IFERROR([1]!i_pq_pctchange($A1754,TEXT(DATE(YEAR($B$1),1,1),"yyyy-mm-dd"),$B$1),"")</f>
        <v>25.343320848938799</v>
      </c>
      <c r="Q1754">
        <f>[1]!s_west_netprofit($A1754,YEAR($B$1),$B$1,180)</f>
        <v>447500000</v>
      </c>
      <c r="R1754">
        <f>[1]!s_west_eps($A1754,YEAR($B$1),$B$1,180)</f>
        <v>1.8052999973297099</v>
      </c>
      <c r="S1754">
        <f>[1]!s_west_instnum_np($A1754,YEAR($B$1),$B$1,180)</f>
        <v>2</v>
      </c>
      <c r="T1754">
        <f>[1]!s_west_stdnetprofit($A1754,YEAR($B$1),$B$1,180)</f>
        <v>50204581</v>
      </c>
      <c r="U1754">
        <f>[1]!s_west_mediannetprofit($A1754,YEAR($B$1),$B$1,180)</f>
        <v>447500000</v>
      </c>
      <c r="V1754">
        <f>[1]!s_west_maxnetprofit($A1754,YEAR($B$1),$B$1,180)</f>
        <v>483000000</v>
      </c>
      <c r="W1754">
        <f>[1]!s_west_minnetprofit($A1754,YEAR($B$1),$B$1,180)</f>
        <v>412000000</v>
      </c>
      <c r="X1754">
        <f>[1]!s_west_netprofit($A1754,YEAR($B$1)+1,$B$1,180)</f>
        <v>773500000</v>
      </c>
      <c r="Y1754">
        <f>[1]!s_west_eps($A1754,YEAR($B$1)+1,$B$1,180)</f>
        <v>3.1205000877380402</v>
      </c>
      <c r="Z1754">
        <f>[1]!s_west_instnum_np($A1754,YEAR($B$1)+1,$B$1,180)</f>
        <v>2</v>
      </c>
      <c r="AA1754">
        <f>[1]!s_west_stdnetprofit($A1754,YEAR($B$1)+1,$B$1,180)</f>
        <v>41719300</v>
      </c>
      <c r="AB1754">
        <f>[1]!s_west_mediannetprofit($A1754,YEAR($B$1)+1,$B$1,180)</f>
        <v>773500000</v>
      </c>
      <c r="AC1754">
        <f>[1]!s_west_maxnetprofit($A1754,YEAR($B$1)+1,$B$1,180)</f>
        <v>803000000</v>
      </c>
      <c r="AD1754">
        <f>[1]!s_west_minnetprofit($A1754,YEAR($B$1)+1,$B$1,180)</f>
        <v>744000000</v>
      </c>
      <c r="AE1754">
        <f>[1]!s_west_avgroe($A1754,YEAR($B$1),$B$1,180)</f>
        <v>16.549999237060501</v>
      </c>
      <c r="AF1754">
        <f>IFERROR([1]!s_info_indexweight($A1754,$B$1,"000016.SH"),"")</f>
        <v>0</v>
      </c>
      <c r="AG1754">
        <f>IFERROR([1]!s_info_indexweight($A1754,$B$1,"000300.SH"),"")</f>
        <v>0</v>
      </c>
      <c r="AH1754">
        <f>IFERROR([1]!s_info_indexweight($A1754,$B$1,"000905.SH"),"")</f>
        <v>0</v>
      </c>
      <c r="AI1754">
        <f>IFERROR([1]!s_info_indexweight($A1754,$B$1,"000852.SH"),"")</f>
        <v>0.13600000000000001</v>
      </c>
    </row>
    <row r="1755" spans="1:35">
      <c r="A1755" t="s">
        <v>1787</v>
      </c>
      <c r="B1755">
        <f>[1]!s_dq_close($A1755,$B$1,3)</f>
        <v>26.88</v>
      </c>
      <c r="C1755">
        <f>[1]!s_dq_volume($A1755,$B$1)</f>
        <v>6279434</v>
      </c>
      <c r="D1755">
        <f>[1]!s_dq_amount($A1755,$B$1)</f>
        <v>170380279</v>
      </c>
      <c r="E1755">
        <f>[1]!s_dq_turn($A1755,$B$1)</f>
        <v>0.92039705667720095</v>
      </c>
      <c r="F1755">
        <f>[1]!S_VAL_MV($A1755,$B$1)</f>
        <v>18338953248</v>
      </c>
      <c r="G1755">
        <f>[1]!s_val_ev($A1755,$B$1)</f>
        <v>18338953248</v>
      </c>
      <c r="H1755">
        <f>[1]!s_val_ev1($A1755,$B$1)</f>
        <v>21347271622.48</v>
      </c>
      <c r="I1755">
        <f>IFERROR([1]!s_mq_amount($A1755,$B$1),"")</f>
        <v>438558402</v>
      </c>
      <c r="J1755">
        <f>[1]!s_val_pe_ttm($A1755,$B$1)</f>
        <v>-14.5819416046143</v>
      </c>
      <c r="K1755">
        <f>[1]!s_val_pb_lf($A1755,$B$1)</f>
        <v>2.5972588062286399</v>
      </c>
      <c r="L1755">
        <f>[1]!s_val_dividendyield2($A1755,$B$1)</f>
        <v>0</v>
      </c>
      <c r="M1755">
        <f>[1]!s_val_evtoebitda($A1755,$B$1)</f>
        <v>-21.4910359038679</v>
      </c>
      <c r="N1755">
        <f>[1]!s_risk_betar24($A1755,$B$1)</f>
        <v>2.3039999008178702</v>
      </c>
      <c r="O1755">
        <f>[1]!s_profitnotice_changeratio($A1755,$B$1)</f>
        <v>0</v>
      </c>
      <c r="P1755">
        <f>IFERROR([1]!i_pq_pctchange($A1755,TEXT(DATE(YEAR($B$1),1,1),"yyyy-mm-dd"),$B$1),"")</f>
        <v>-24.451939291736899</v>
      </c>
      <c r="Q1755">
        <f>[1]!s_west_netprofit($A1755,YEAR($B$1),$B$1,180)</f>
        <v>-685985000</v>
      </c>
      <c r="R1755">
        <f>[1]!s_west_eps($A1755,YEAR($B$1),$B$1,180)</f>
        <v>-1.005499958992</v>
      </c>
      <c r="S1755">
        <f>[1]!s_west_instnum_np($A1755,YEAR($B$1),$B$1,180)</f>
        <v>2</v>
      </c>
      <c r="T1755">
        <f>[1]!s_west_stdnetprofit($A1755,YEAR($B$1),$B$1,180)</f>
        <v>73517892</v>
      </c>
      <c r="U1755">
        <f>[1]!s_west_mediannetprofit($A1755,YEAR($B$1),$B$1,180)</f>
        <v>-685985000</v>
      </c>
      <c r="V1755">
        <f>[1]!s_west_maxnetprofit($A1755,YEAR($B$1),$B$1,180)</f>
        <v>-634000000</v>
      </c>
      <c r="W1755">
        <f>[1]!s_west_minnetprofit($A1755,YEAR($B$1),$B$1,180)</f>
        <v>-737970000</v>
      </c>
      <c r="X1755">
        <f>[1]!s_west_netprofit($A1755,YEAR($B$1)+1,$B$1,180)</f>
        <v>-291365000</v>
      </c>
      <c r="Y1755">
        <f>[1]!s_west_eps($A1755,YEAR($B$1)+1,$B$1,180)</f>
        <v>-0.42710000276565602</v>
      </c>
      <c r="Z1755">
        <f>[1]!s_west_instnum_np($A1755,YEAR($B$1)+1,$B$1,180)</f>
        <v>2</v>
      </c>
      <c r="AA1755">
        <f>[1]!s_west_stdnetprofit($A1755,YEAR($B$1)+1,$B$1,180)</f>
        <v>59913158</v>
      </c>
      <c r="AB1755">
        <f>[1]!s_west_mediannetprofit($A1755,YEAR($B$1)+1,$B$1,180)</f>
        <v>-291365000</v>
      </c>
      <c r="AC1755">
        <f>[1]!s_west_maxnetprofit($A1755,YEAR($B$1)+1,$B$1,180)</f>
        <v>-249000000</v>
      </c>
      <c r="AD1755">
        <f>[1]!s_west_minnetprofit($A1755,YEAR($B$1)+1,$B$1,180)</f>
        <v>-333730000</v>
      </c>
      <c r="AE1755">
        <f>[1]!s_west_avgroe($A1755,YEAR($B$1),$B$1,180)</f>
        <v>-10.1199998855591</v>
      </c>
      <c r="AF1755">
        <f>IFERROR([1]!s_info_indexweight($A1755,$B$1,"000016.SH"),"")</f>
        <v>0</v>
      </c>
      <c r="AG1755">
        <f>IFERROR([1]!s_info_indexweight($A1755,$B$1,"000300.SH"),"")</f>
        <v>0</v>
      </c>
      <c r="AH1755">
        <f>IFERROR([1]!s_info_indexweight($A1755,$B$1,"000905.SH"),"")</f>
        <v>6.9000000000000006E-2</v>
      </c>
      <c r="AI1755">
        <f>IFERROR([1]!s_info_indexweight($A1755,$B$1,"000852.SH"),"")</f>
        <v>0</v>
      </c>
    </row>
    <row r="1756" spans="1:35">
      <c r="A1756" t="s">
        <v>1788</v>
      </c>
      <c r="B1756">
        <f>[1]!s_dq_close($A1756,$B$1,3)</f>
        <v>51.05</v>
      </c>
      <c r="C1756">
        <f>[1]!s_dq_volume($A1756,$B$1)</f>
        <v>2608213</v>
      </c>
      <c r="D1756">
        <f>[1]!s_dq_amount($A1756,$B$1)</f>
        <v>133381695</v>
      </c>
      <c r="E1756">
        <f>[1]!s_dq_turn($A1756,$B$1)</f>
        <v>2.2294516202904702</v>
      </c>
      <c r="F1756">
        <f>[1]!S_VAL_MV($A1756,$B$1)</f>
        <v>22972500000</v>
      </c>
      <c r="G1756">
        <f>[1]!s_val_ev($A1756,$B$1)</f>
        <v>22972500000</v>
      </c>
      <c r="H1756">
        <f>[1]!s_val_ev1($A1756,$B$1)</f>
        <v>23064839737.639999</v>
      </c>
      <c r="I1756">
        <f>IFERROR([1]!s_mq_amount($A1756,$B$1),"")</f>
        <v>295891070</v>
      </c>
      <c r="J1756">
        <f>[1]!s_val_pe_ttm($A1756,$B$1)</f>
        <v>44.025035858154297</v>
      </c>
      <c r="K1756">
        <f>[1]!s_val_pb_lf($A1756,$B$1)</f>
        <v>2.2005994319915798</v>
      </c>
      <c r="L1756">
        <f>[1]!s_val_dividendyield2($A1756,$B$1)</f>
        <v>0.451420176297747</v>
      </c>
      <c r="M1756">
        <f>[1]!s_val_evtoebitda($A1756,$B$1)</f>
        <v>29.425561248071698</v>
      </c>
      <c r="N1756">
        <f>[1]!s_risk_betar24($A1756,$B$1)</f>
        <v>0.97630000114440896</v>
      </c>
      <c r="O1756">
        <f>[1]!s_profitnotice_changeratio($A1756,$B$1)</f>
        <v>0</v>
      </c>
      <c r="P1756">
        <f>IFERROR([1]!i_pq_pctchange($A1756,TEXT(DATE(YEAR($B$1),1,1),"yyyy-mm-dd"),$B$1),"")</f>
        <v>-12.6603934987168</v>
      </c>
      <c r="Q1756">
        <f>[1]!s_west_netprofit($A1756,YEAR($B$1),$B$1,180)</f>
        <v>597627000</v>
      </c>
      <c r="R1756">
        <f>[1]!s_west_eps($A1756,YEAR($B$1),$B$1,180)</f>
        <v>1.3280999660491899</v>
      </c>
      <c r="S1756">
        <f>[1]!s_west_instnum_np($A1756,YEAR($B$1),$B$1,180)</f>
        <v>10</v>
      </c>
      <c r="T1756">
        <f>[1]!s_west_stdnetprofit($A1756,YEAR($B$1),$B$1,180)</f>
        <v>14564288</v>
      </c>
      <c r="U1756">
        <f>[1]!s_west_mediannetprofit($A1756,YEAR($B$1),$B$1,180)</f>
        <v>594280000</v>
      </c>
      <c r="V1756">
        <f>[1]!s_west_maxnetprofit($A1756,YEAR($B$1),$B$1,180)</f>
        <v>625000000</v>
      </c>
      <c r="W1756">
        <f>[1]!s_west_minnetprofit($A1756,YEAR($B$1),$B$1,180)</f>
        <v>570710000</v>
      </c>
      <c r="X1756">
        <f>[1]!s_west_netprofit($A1756,YEAR($B$1)+1,$B$1,180)</f>
        <v>678830000</v>
      </c>
      <c r="Y1756">
        <f>[1]!s_west_eps($A1756,YEAR($B$1)+1,$B$1,180)</f>
        <v>1.50849997997284</v>
      </c>
      <c r="Z1756">
        <f>[1]!s_west_instnum_np($A1756,YEAR($B$1)+1,$B$1,180)</f>
        <v>10</v>
      </c>
      <c r="AA1756">
        <f>[1]!s_west_stdnetprofit($A1756,YEAR($B$1)+1,$B$1,180)</f>
        <v>32759809</v>
      </c>
      <c r="AB1756">
        <f>[1]!s_west_mediannetprofit($A1756,YEAR($B$1)+1,$B$1,180)</f>
        <v>669000000</v>
      </c>
      <c r="AC1756">
        <f>[1]!s_west_maxnetprofit($A1756,YEAR($B$1)+1,$B$1,180)</f>
        <v>727000000</v>
      </c>
      <c r="AD1756">
        <f>[1]!s_west_minnetprofit($A1756,YEAR($B$1)+1,$B$1,180)</f>
        <v>616220000</v>
      </c>
      <c r="AE1756">
        <f>[1]!s_west_avgroe($A1756,YEAR($B$1),$B$1,180)</f>
        <v>5.61670017242432</v>
      </c>
      <c r="AF1756">
        <f>IFERROR([1]!s_info_indexweight($A1756,$B$1,"000016.SH"),"")</f>
        <v>0</v>
      </c>
      <c r="AG1756">
        <f>IFERROR([1]!s_info_indexweight($A1756,$B$1,"000300.SH"),"")</f>
        <v>0</v>
      </c>
      <c r="AH1756">
        <f>IFERROR([1]!s_info_indexweight($A1756,$B$1,"000905.SH"),"")</f>
        <v>6.7000000000000004E-2</v>
      </c>
      <c r="AI1756">
        <f>IFERROR([1]!s_info_indexweight($A1756,$B$1,"000852.SH"),"")</f>
        <v>0</v>
      </c>
    </row>
    <row r="1757" spans="1:35">
      <c r="A1757" t="s">
        <v>1789</v>
      </c>
      <c r="B1757">
        <f>[1]!s_dq_close($A1757,$B$1,3)</f>
        <v>13.03</v>
      </c>
      <c r="C1757">
        <f>[1]!s_dq_volume($A1757,$B$1)</f>
        <v>14977106</v>
      </c>
      <c r="D1757">
        <f>[1]!s_dq_amount($A1757,$B$1)</f>
        <v>194939349</v>
      </c>
      <c r="E1757">
        <f>[1]!s_dq_turn($A1757,$B$1)</f>
        <v>1.2255182381651599</v>
      </c>
      <c r="F1757">
        <f>[1]!S_VAL_MV($A1757,$B$1)</f>
        <v>15924013621.549999</v>
      </c>
      <c r="G1757">
        <f>[1]!s_val_ev($A1757,$B$1)</f>
        <v>15924013621.549999</v>
      </c>
      <c r="H1757">
        <f>[1]!s_val_ev1($A1757,$B$1)</f>
        <v>19941328473.571602</v>
      </c>
      <c r="I1757">
        <f>IFERROR([1]!s_mq_amount($A1757,$B$1),"")</f>
        <v>449693090</v>
      </c>
      <c r="J1757">
        <f>[1]!s_val_pe_ttm($A1757,$B$1)</f>
        <v>-21.697074890136701</v>
      </c>
      <c r="K1757">
        <f>[1]!s_val_pb_lf($A1757,$B$1)</f>
        <v>1.7442927360534699</v>
      </c>
      <c r="L1757">
        <f>[1]!s_val_dividendyield2($A1757,$B$1)</f>
        <v>0</v>
      </c>
      <c r="M1757">
        <f>[1]!s_val_evtoebitda($A1757,$B$1)</f>
        <v>28.075237780996599</v>
      </c>
      <c r="N1757">
        <f>[1]!s_risk_betar24($A1757,$B$1)</f>
        <v>2.0669999122619598</v>
      </c>
      <c r="O1757">
        <f>[1]!s_profitnotice_changeratio($A1757,$B$1)</f>
        <v>0</v>
      </c>
      <c r="P1757">
        <f>IFERROR([1]!i_pq_pctchange($A1757,TEXT(DATE(YEAR($B$1),1,1),"yyyy-mm-dd"),$B$1),"")</f>
        <v>-16.741214057508</v>
      </c>
      <c r="Q1757">
        <f>[1]!s_west_netprofit($A1757,YEAR($B$1),$B$1,180)</f>
        <v>0</v>
      </c>
      <c r="R1757">
        <f>[1]!s_west_eps($A1757,YEAR($B$1),$B$1,180)</f>
        <v>0</v>
      </c>
      <c r="S1757">
        <f>[1]!s_west_instnum_np($A1757,YEAR($B$1),$B$1,180)</f>
        <v>0</v>
      </c>
      <c r="T1757">
        <f>[1]!s_west_stdnetprofit($A1757,YEAR($B$1),$B$1,180)</f>
        <v>0</v>
      </c>
      <c r="U1757">
        <f>[1]!s_west_mediannetprofit($A1757,YEAR($B$1),$B$1,180)</f>
        <v>0</v>
      </c>
      <c r="V1757">
        <f>[1]!s_west_maxnetprofit($A1757,YEAR($B$1),$B$1,180)</f>
        <v>0</v>
      </c>
      <c r="W1757">
        <f>[1]!s_west_minnetprofit($A1757,YEAR($B$1),$B$1,180)</f>
        <v>0</v>
      </c>
      <c r="X1757">
        <f>[1]!s_west_netprofit($A1757,YEAR($B$1)+1,$B$1,180)</f>
        <v>0</v>
      </c>
      <c r="Y1757">
        <f>[1]!s_west_eps($A1757,YEAR($B$1)+1,$B$1,180)</f>
        <v>0</v>
      </c>
      <c r="Z1757">
        <f>[1]!s_west_instnum_np($A1757,YEAR($B$1)+1,$B$1,180)</f>
        <v>0</v>
      </c>
      <c r="AA1757">
        <f>[1]!s_west_stdnetprofit($A1757,YEAR($B$1)+1,$B$1,180)</f>
        <v>0</v>
      </c>
      <c r="AB1757">
        <f>[1]!s_west_mediannetprofit($A1757,YEAR($B$1)+1,$B$1,180)</f>
        <v>0</v>
      </c>
      <c r="AC1757">
        <f>[1]!s_west_maxnetprofit($A1757,YEAR($B$1)+1,$B$1,180)</f>
        <v>0</v>
      </c>
      <c r="AD1757">
        <f>[1]!s_west_minnetprofit($A1757,YEAR($B$1)+1,$B$1,180)</f>
        <v>0</v>
      </c>
      <c r="AE1757">
        <f>[1]!s_west_avgroe($A1757,YEAR($B$1),$B$1,180)</f>
        <v>0</v>
      </c>
      <c r="AF1757">
        <f>IFERROR([1]!s_info_indexweight($A1757,$B$1,"000016.SH"),"")</f>
        <v>0</v>
      </c>
      <c r="AG1757">
        <f>IFERROR([1]!s_info_indexweight($A1757,$B$1,"000300.SH"),"")</f>
        <v>0</v>
      </c>
      <c r="AH1757">
        <f>IFERROR([1]!s_info_indexweight($A1757,$B$1,"000905.SH"),"")</f>
        <v>0</v>
      </c>
      <c r="AI1757">
        <f>IFERROR([1]!s_info_indexweight($A1757,$B$1,"000852.SH"),"")</f>
        <v>0.10299999999999999</v>
      </c>
    </row>
    <row r="1758" spans="1:35">
      <c r="A1758" t="s">
        <v>1790</v>
      </c>
      <c r="B1758">
        <f>[1]!s_dq_close($A1758,$B$1,3)</f>
        <v>45.81</v>
      </c>
      <c r="C1758">
        <f>[1]!s_dq_volume($A1758,$B$1)</f>
        <v>11134007</v>
      </c>
      <c r="D1758">
        <f>[1]!s_dq_amount($A1758,$B$1)</f>
        <v>511017232</v>
      </c>
      <c r="E1758">
        <f>[1]!s_dq_turn($A1758,$B$1)</f>
        <v>1.3778365992057999</v>
      </c>
      <c r="F1758">
        <f>[1]!S_VAL_MV($A1758,$B$1)</f>
        <v>37018094958.720001</v>
      </c>
      <c r="G1758">
        <f>[1]!s_val_ev($A1758,$B$1)</f>
        <v>37018094958.720001</v>
      </c>
      <c r="H1758">
        <f>[1]!s_val_ev1($A1758,$B$1)</f>
        <v>38565438228.800003</v>
      </c>
      <c r="I1758">
        <f>IFERROR([1]!s_mq_amount($A1758,$B$1),"")</f>
        <v>1107092240</v>
      </c>
      <c r="J1758">
        <f>[1]!s_val_pe_ttm($A1758,$B$1)</f>
        <v>-264.03771972656199</v>
      </c>
      <c r="K1758">
        <f>[1]!s_val_pb_lf($A1758,$B$1)</f>
        <v>10.180406570434601</v>
      </c>
      <c r="L1758">
        <f>[1]!s_val_dividendyield2($A1758,$B$1)</f>
        <v>0</v>
      </c>
      <c r="M1758">
        <f>[1]!s_val_evtoebitda($A1758,$B$1)</f>
        <v>121.735825094202</v>
      </c>
      <c r="N1758">
        <f>[1]!s_risk_betar24($A1758,$B$1)</f>
        <v>2.0950999259948699</v>
      </c>
      <c r="O1758">
        <f>[1]!s_profitnotice_changeratio($A1758,$B$1)</f>
        <v>0</v>
      </c>
      <c r="P1758">
        <f>IFERROR([1]!i_pq_pctchange($A1758,TEXT(DATE(YEAR($B$1),1,1),"yyyy-mm-dd"),$B$1),"")</f>
        <v>-22.355932203389798</v>
      </c>
      <c r="Q1758">
        <f>[1]!s_west_netprofit($A1758,YEAR($B$1),$B$1,180)</f>
        <v>431500000</v>
      </c>
      <c r="R1758">
        <f>[1]!s_west_eps($A1758,YEAR($B$1),$B$1,180)</f>
        <v>0.53399997949600198</v>
      </c>
      <c r="S1758">
        <f>[1]!s_west_instnum_np($A1758,YEAR($B$1),$B$1,180)</f>
        <v>2</v>
      </c>
      <c r="T1758">
        <f>[1]!s_west_stdnetprofit($A1758,YEAR($B$1),$B$1,180)</f>
        <v>23334524</v>
      </c>
      <c r="U1758">
        <f>[1]!s_west_mediannetprofit($A1758,YEAR($B$1),$B$1,180)</f>
        <v>431500000</v>
      </c>
      <c r="V1758">
        <f>[1]!s_west_maxnetprofit($A1758,YEAR($B$1),$B$1,180)</f>
        <v>448000000</v>
      </c>
      <c r="W1758">
        <f>[1]!s_west_minnetprofit($A1758,YEAR($B$1),$B$1,180)</f>
        <v>415000000</v>
      </c>
      <c r="X1758">
        <f>[1]!s_west_netprofit($A1758,YEAR($B$1)+1,$B$1,180)</f>
        <v>628000000</v>
      </c>
      <c r="Y1758">
        <f>[1]!s_west_eps($A1758,YEAR($B$1)+1,$B$1,180)</f>
        <v>0.77719998359680198</v>
      </c>
      <c r="Z1758">
        <f>[1]!s_west_instnum_np($A1758,YEAR($B$1)+1,$B$1,180)</f>
        <v>2</v>
      </c>
      <c r="AA1758">
        <f>[1]!s_west_stdnetprofit($A1758,YEAR($B$1)+1,$B$1,180)</f>
        <v>18384776</v>
      </c>
      <c r="AB1758">
        <f>[1]!s_west_mediannetprofit($A1758,YEAR($B$1)+1,$B$1,180)</f>
        <v>628000000</v>
      </c>
      <c r="AC1758">
        <f>[1]!s_west_maxnetprofit($A1758,YEAR($B$1)+1,$B$1,180)</f>
        <v>641000000</v>
      </c>
      <c r="AD1758">
        <f>[1]!s_west_minnetprofit($A1758,YEAR($B$1)+1,$B$1,180)</f>
        <v>615000000</v>
      </c>
      <c r="AE1758">
        <f>[1]!s_west_avgroe($A1758,YEAR($B$1),$B$1,180)</f>
        <v>10</v>
      </c>
      <c r="AF1758">
        <f>IFERROR([1]!s_info_indexweight($A1758,$B$1,"000016.SH"),"")</f>
        <v>0</v>
      </c>
      <c r="AG1758">
        <f>IFERROR([1]!s_info_indexweight($A1758,$B$1,"000300.SH"),"")</f>
        <v>0</v>
      </c>
      <c r="AH1758">
        <f>IFERROR([1]!s_info_indexweight($A1758,$B$1,"000905.SH"),"")</f>
        <v>0.187</v>
      </c>
      <c r="AI1758">
        <f>IFERROR([1]!s_info_indexweight($A1758,$B$1,"000852.SH"),"")</f>
        <v>0</v>
      </c>
    </row>
    <row r="1759" spans="1:35">
      <c r="A1759" t="s">
        <v>1791</v>
      </c>
      <c r="B1759">
        <f>[1]!s_dq_close($A1759,$B$1,3)</f>
        <v>10.34</v>
      </c>
      <c r="C1759">
        <f>[1]!s_dq_volume($A1759,$B$1)</f>
        <v>6309443</v>
      </c>
      <c r="D1759">
        <f>[1]!s_dq_amount($A1759,$B$1)</f>
        <v>65324486</v>
      </c>
      <c r="E1759">
        <f>[1]!s_dq_turn($A1759,$B$1)</f>
        <v>1.10423034563361</v>
      </c>
      <c r="F1759">
        <f>[1]!S_VAL_MV($A1759,$B$1)</f>
        <v>5908155022</v>
      </c>
      <c r="G1759">
        <f>[1]!s_val_ev($A1759,$B$1)</f>
        <v>5908155022</v>
      </c>
      <c r="H1759">
        <f>[1]!s_val_ev1($A1759,$B$1)</f>
        <v>6847402366.7299995</v>
      </c>
      <c r="I1759">
        <f>IFERROR([1]!s_mq_amount($A1759,$B$1),"")</f>
        <v>158356859</v>
      </c>
      <c r="J1759">
        <f>[1]!s_val_pe_ttm($A1759,$B$1)</f>
        <v>189.70872497558599</v>
      </c>
      <c r="K1759">
        <f>[1]!s_val_pb_lf($A1759,$B$1)</f>
        <v>2.1776814460754399</v>
      </c>
      <c r="L1759">
        <f>[1]!s_val_dividendyield2($A1759,$B$1)</f>
        <v>2.0275302112748101</v>
      </c>
      <c r="M1759">
        <f>[1]!s_val_evtoebitda($A1759,$B$1)</f>
        <v>15.266638152300599</v>
      </c>
      <c r="N1759">
        <f>[1]!s_risk_betar24($A1759,$B$1)</f>
        <v>0.85920000076293901</v>
      </c>
      <c r="O1759">
        <f>[1]!s_profitnotice_changeratio($A1759,$B$1)</f>
        <v>0</v>
      </c>
      <c r="P1759">
        <f>IFERROR([1]!i_pq_pctchange($A1759,TEXT(DATE(YEAR($B$1),1,1),"yyyy-mm-dd"),$B$1),"")</f>
        <v>-27.1830985915493</v>
      </c>
      <c r="Q1759">
        <f>[1]!s_west_netprofit($A1759,YEAR($B$1),$B$1,180)</f>
        <v>0</v>
      </c>
      <c r="R1759">
        <f>[1]!s_west_eps($A1759,YEAR($B$1),$B$1,180)</f>
        <v>0</v>
      </c>
      <c r="S1759">
        <f>[1]!s_west_instnum_np($A1759,YEAR($B$1),$B$1,180)</f>
        <v>0</v>
      </c>
      <c r="T1759">
        <f>[1]!s_west_stdnetprofit($A1759,YEAR($B$1),$B$1,180)</f>
        <v>0</v>
      </c>
      <c r="U1759">
        <f>[1]!s_west_mediannetprofit($A1759,YEAR($B$1),$B$1,180)</f>
        <v>0</v>
      </c>
      <c r="V1759">
        <f>[1]!s_west_maxnetprofit($A1759,YEAR($B$1),$B$1,180)</f>
        <v>0</v>
      </c>
      <c r="W1759">
        <f>[1]!s_west_minnetprofit($A1759,YEAR($B$1),$B$1,180)</f>
        <v>0</v>
      </c>
      <c r="X1759">
        <f>[1]!s_west_netprofit($A1759,YEAR($B$1)+1,$B$1,180)</f>
        <v>0</v>
      </c>
      <c r="Y1759">
        <f>[1]!s_west_eps($A1759,YEAR($B$1)+1,$B$1,180)</f>
        <v>0</v>
      </c>
      <c r="Z1759">
        <f>[1]!s_west_instnum_np($A1759,YEAR($B$1)+1,$B$1,180)</f>
        <v>0</v>
      </c>
      <c r="AA1759">
        <f>[1]!s_west_stdnetprofit($A1759,YEAR($B$1)+1,$B$1,180)</f>
        <v>0</v>
      </c>
      <c r="AB1759">
        <f>[1]!s_west_mediannetprofit($A1759,YEAR($B$1)+1,$B$1,180)</f>
        <v>0</v>
      </c>
      <c r="AC1759">
        <f>[1]!s_west_maxnetprofit($A1759,YEAR($B$1)+1,$B$1,180)</f>
        <v>0</v>
      </c>
      <c r="AD1759">
        <f>[1]!s_west_minnetprofit($A1759,YEAR($B$1)+1,$B$1,180)</f>
        <v>0</v>
      </c>
      <c r="AE1759">
        <f>[1]!s_west_avgroe($A1759,YEAR($B$1),$B$1,180)</f>
        <v>0</v>
      </c>
      <c r="AF1759">
        <f>IFERROR([1]!s_info_indexweight($A1759,$B$1,"000016.SH"),"")</f>
        <v>0</v>
      </c>
      <c r="AG1759">
        <f>IFERROR([1]!s_info_indexweight($A1759,$B$1,"000300.SH"),"")</f>
        <v>0</v>
      </c>
      <c r="AH1759">
        <f>IFERROR([1]!s_info_indexweight($A1759,$B$1,"000905.SH"),"")</f>
        <v>0</v>
      </c>
      <c r="AI1759">
        <f>IFERROR([1]!s_info_indexweight($A1759,$B$1,"000852.SH"),"")</f>
        <v>3.7999999999999999E-2</v>
      </c>
    </row>
    <row r="1760" spans="1:35">
      <c r="A1760" t="s">
        <v>1792</v>
      </c>
      <c r="B1760">
        <f>[1]!s_dq_close($A1760,$B$1,3)</f>
        <v>86.88</v>
      </c>
      <c r="C1760">
        <f>[1]!s_dq_volume($A1760,$B$1)</f>
        <v>4335274</v>
      </c>
      <c r="D1760">
        <f>[1]!s_dq_amount($A1760,$B$1)</f>
        <v>378789296</v>
      </c>
      <c r="E1760">
        <f>[1]!s_dq_turn($A1760,$B$1)</f>
        <v>0.96339422222222204</v>
      </c>
      <c r="F1760">
        <f>[1]!S_VAL_MV($A1760,$B$1)</f>
        <v>39096000000</v>
      </c>
      <c r="G1760">
        <f>[1]!s_val_ev($A1760,$B$1)</f>
        <v>39096000000</v>
      </c>
      <c r="H1760">
        <f>[1]!s_val_ev1($A1760,$B$1)</f>
        <v>39100409075.68</v>
      </c>
      <c r="I1760">
        <f>IFERROR([1]!s_mq_amount($A1760,$B$1),"")</f>
        <v>870153036</v>
      </c>
      <c r="J1760">
        <f>[1]!s_val_pe_ttm($A1760,$B$1)</f>
        <v>16.191167831420898</v>
      </c>
      <c r="K1760">
        <f>[1]!s_val_pb_lf($A1760,$B$1)</f>
        <v>5.2310719490051296</v>
      </c>
      <c r="L1760">
        <f>[1]!s_val_dividendyield2($A1760,$B$1)</f>
        <v>1.15101289134438</v>
      </c>
      <c r="M1760">
        <f>[1]!s_val_evtoebitda($A1760,$B$1)</f>
        <v>14.8927506192019</v>
      </c>
      <c r="N1760">
        <f>[1]!s_risk_betar24($A1760,$B$1)</f>
        <v>0.62720000743866</v>
      </c>
      <c r="O1760">
        <f>[1]!s_profitnotice_changeratio($A1760,$B$1)</f>
        <v>0</v>
      </c>
      <c r="P1760">
        <f>IFERROR([1]!i_pq_pctchange($A1760,TEXT(DATE(YEAR($B$1),1,1),"yyyy-mm-dd"),$B$1),"")</f>
        <v>-16.020268656458601</v>
      </c>
      <c r="Q1760">
        <f>[1]!s_west_netprofit($A1760,YEAR($B$1),$B$1,180)</f>
        <v>2643074444</v>
      </c>
      <c r="R1760">
        <f>[1]!s_west_eps($A1760,YEAR($B$1),$B$1,180)</f>
        <v>5.8734998703002903</v>
      </c>
      <c r="S1760">
        <f>[1]!s_west_instnum_np($A1760,YEAR($B$1),$B$1,180)</f>
        <v>9</v>
      </c>
      <c r="T1760">
        <f>[1]!s_west_stdnetprofit($A1760,YEAR($B$1),$B$1,180)</f>
        <v>59728984</v>
      </c>
      <c r="U1760">
        <f>[1]!s_west_mediannetprofit($A1760,YEAR($B$1),$B$1,180)</f>
        <v>2651000000</v>
      </c>
      <c r="V1760">
        <f>[1]!s_west_maxnetprofit($A1760,YEAR($B$1),$B$1,180)</f>
        <v>2738000000</v>
      </c>
      <c r="W1760">
        <f>[1]!s_west_minnetprofit($A1760,YEAR($B$1),$B$1,180)</f>
        <v>2533240000</v>
      </c>
      <c r="X1760">
        <f>[1]!s_west_netprofit($A1760,YEAR($B$1)+1,$B$1,180)</f>
        <v>3116650000</v>
      </c>
      <c r="Y1760">
        <f>[1]!s_west_eps($A1760,YEAR($B$1)+1,$B$1,180)</f>
        <v>6.9258999824523899</v>
      </c>
      <c r="Z1760">
        <f>[1]!s_west_instnum_np($A1760,YEAR($B$1)+1,$B$1,180)</f>
        <v>9</v>
      </c>
      <c r="AA1760">
        <f>[1]!s_west_stdnetprofit($A1760,YEAR($B$1)+1,$B$1,180)</f>
        <v>115048247</v>
      </c>
      <c r="AB1760">
        <f>[1]!s_west_mediannetprofit($A1760,YEAR($B$1)+1,$B$1,180)</f>
        <v>3127000000</v>
      </c>
      <c r="AC1760">
        <f>[1]!s_west_maxnetprofit($A1760,YEAR($B$1)+1,$B$1,180)</f>
        <v>3260000000</v>
      </c>
      <c r="AD1760">
        <f>[1]!s_west_minnetprofit($A1760,YEAR($B$1)+1,$B$1,180)</f>
        <v>2937000000</v>
      </c>
      <c r="AE1760">
        <f>[1]!s_west_avgroe($A1760,YEAR($B$1),$B$1,180)</f>
        <v>28.3766994476318</v>
      </c>
      <c r="AF1760">
        <f>IFERROR([1]!s_info_indexweight($A1760,$B$1,"000016.SH"),"")</f>
        <v>0</v>
      </c>
      <c r="AG1760">
        <f>IFERROR([1]!s_info_indexweight($A1760,$B$1,"000300.SH"),"")</f>
        <v>0</v>
      </c>
      <c r="AH1760">
        <f>IFERROR([1]!s_info_indexweight($A1760,$B$1,"000905.SH"),"")</f>
        <v>0.23</v>
      </c>
      <c r="AI1760">
        <f>IFERROR([1]!s_info_indexweight($A1760,$B$1,"000852.SH"),"")</f>
        <v>0</v>
      </c>
    </row>
    <row r="1761" spans="1:35">
      <c r="A1761" t="s">
        <v>1793</v>
      </c>
      <c r="B1761">
        <f>[1]!s_dq_close($A1761,$B$1,3)</f>
        <v>46.15</v>
      </c>
      <c r="C1761">
        <f>[1]!s_dq_volume($A1761,$B$1)</f>
        <v>5074553</v>
      </c>
      <c r="D1761">
        <f>[1]!s_dq_amount($A1761,$B$1)</f>
        <v>233006973</v>
      </c>
      <c r="E1761">
        <f>[1]!s_dq_turn($A1761,$B$1)</f>
        <v>2.0280441790172801</v>
      </c>
      <c r="F1761">
        <f>[1]!S_VAL_MV($A1761,$B$1)</f>
        <v>18540257434.400002</v>
      </c>
      <c r="G1761">
        <f>[1]!s_val_ev($A1761,$B$1)</f>
        <v>18540257434.400002</v>
      </c>
      <c r="H1761">
        <f>[1]!s_val_ev1($A1761,$B$1)</f>
        <v>18557262609.52</v>
      </c>
      <c r="I1761">
        <f>IFERROR([1]!s_mq_amount($A1761,$B$1),"")</f>
        <v>534541467</v>
      </c>
      <c r="J1761">
        <f>[1]!s_val_pe_ttm($A1761,$B$1)</f>
        <v>70.873504638671903</v>
      </c>
      <c r="K1761">
        <f>[1]!s_val_pb_lf($A1761,$B$1)</f>
        <v>7.6601753234863299</v>
      </c>
      <c r="L1761">
        <f>[1]!s_val_dividendyield2($A1761,$B$1)</f>
        <v>0.65786046218374505</v>
      </c>
      <c r="M1761">
        <f>[1]!s_val_evtoebitda($A1761,$B$1)</f>
        <v>55.508236050516899</v>
      </c>
      <c r="N1761">
        <f>[1]!s_risk_betar24($A1761,$B$1)</f>
        <v>1.09899997711182</v>
      </c>
      <c r="O1761">
        <f>[1]!s_profitnotice_changeratio($A1761,$B$1)</f>
        <v>0</v>
      </c>
      <c r="P1761">
        <f>IFERROR([1]!i_pq_pctchange($A1761,TEXT(DATE(YEAR($B$1),1,1),"yyyy-mm-dd"),$B$1),"")</f>
        <v>-29.987008647039499</v>
      </c>
      <c r="Q1761">
        <f>[1]!s_west_netprofit($A1761,YEAR($B$1),$B$1,180)</f>
        <v>419204286</v>
      </c>
      <c r="R1761">
        <f>[1]!s_west_eps($A1761,YEAR($B$1),$B$1,180)</f>
        <v>1.0429999828338601</v>
      </c>
      <c r="S1761">
        <f>[1]!s_west_instnum_np($A1761,YEAR($B$1),$B$1,180)</f>
        <v>7</v>
      </c>
      <c r="T1761">
        <f>[1]!s_west_stdnetprofit($A1761,YEAR($B$1),$B$1,180)</f>
        <v>29181652</v>
      </c>
      <c r="U1761">
        <f>[1]!s_west_mediannetprofit($A1761,YEAR($B$1),$B$1,180)</f>
        <v>416000000</v>
      </c>
      <c r="V1761">
        <f>[1]!s_west_maxnetprofit($A1761,YEAR($B$1),$B$1,180)</f>
        <v>470000000</v>
      </c>
      <c r="W1761">
        <f>[1]!s_west_minnetprofit($A1761,YEAR($B$1),$B$1,180)</f>
        <v>382000000</v>
      </c>
      <c r="X1761">
        <f>[1]!s_west_netprofit($A1761,YEAR($B$1)+1,$B$1,180)</f>
        <v>579194286</v>
      </c>
      <c r="Y1761">
        <f>[1]!s_west_eps($A1761,YEAR($B$1)+1,$B$1,180)</f>
        <v>1.44099998474121</v>
      </c>
      <c r="Z1761">
        <f>[1]!s_west_instnum_np($A1761,YEAR($B$1)+1,$B$1,180)</f>
        <v>7</v>
      </c>
      <c r="AA1761">
        <f>[1]!s_west_stdnetprofit($A1761,YEAR($B$1)+1,$B$1,180)</f>
        <v>55069873</v>
      </c>
      <c r="AB1761">
        <f>[1]!s_west_mediannetprofit($A1761,YEAR($B$1)+1,$B$1,180)</f>
        <v>582000000</v>
      </c>
      <c r="AC1761">
        <f>[1]!s_west_maxnetprofit($A1761,YEAR($B$1)+1,$B$1,180)</f>
        <v>656000000</v>
      </c>
      <c r="AD1761">
        <f>[1]!s_west_minnetprofit($A1761,YEAR($B$1)+1,$B$1,180)</f>
        <v>473000000</v>
      </c>
      <c r="AE1761">
        <f>[1]!s_west_avgroe($A1761,YEAR($B$1),$B$1,180)</f>
        <v>15.3133001327515</v>
      </c>
      <c r="AF1761">
        <f>IFERROR([1]!s_info_indexweight($A1761,$B$1,"000016.SH"),"")</f>
        <v>0</v>
      </c>
      <c r="AG1761">
        <f>IFERROR([1]!s_info_indexweight($A1761,$B$1,"000300.SH"),"")</f>
        <v>0</v>
      </c>
      <c r="AH1761">
        <f>IFERROR([1]!s_info_indexweight($A1761,$B$1,"000905.SH"),"")</f>
        <v>9.2999999999999999E-2</v>
      </c>
      <c r="AI1761">
        <f>IFERROR([1]!s_info_indexweight($A1761,$B$1,"000852.SH"),"")</f>
        <v>0</v>
      </c>
    </row>
    <row r="1762" spans="1:35">
      <c r="A1762" t="s">
        <v>1794</v>
      </c>
      <c r="B1762">
        <f>[1]!s_dq_close($A1762,$B$1,3)</f>
        <v>24.4</v>
      </c>
      <c r="C1762">
        <f>[1]!s_dq_volume($A1762,$B$1)</f>
        <v>16264424</v>
      </c>
      <c r="D1762">
        <f>[1]!s_dq_amount($A1762,$B$1)</f>
        <v>403790489</v>
      </c>
      <c r="E1762">
        <f>[1]!s_dq_turn($A1762,$B$1)</f>
        <v>4.7376676677437697</v>
      </c>
      <c r="F1762">
        <f>[1]!S_VAL_MV($A1762,$B$1)</f>
        <v>16328366588.799999</v>
      </c>
      <c r="G1762">
        <f>[1]!s_val_ev($A1762,$B$1)</f>
        <v>16328366588.799999</v>
      </c>
      <c r="H1762">
        <f>[1]!s_val_ev1($A1762,$B$1)</f>
        <v>16838524483.059999</v>
      </c>
      <c r="I1762">
        <f>IFERROR([1]!s_mq_amount($A1762,$B$1),"")</f>
        <v>846753987</v>
      </c>
      <c r="J1762">
        <f>[1]!s_val_pe_ttm($A1762,$B$1)</f>
        <v>137.56846618652301</v>
      </c>
      <c r="K1762">
        <f>[1]!s_val_pb_lf($A1762,$B$1)</f>
        <v>3.9239571094512899</v>
      </c>
      <c r="L1762">
        <f>[1]!s_val_dividendyield2($A1762,$B$1)</f>
        <v>0.81509482210725603</v>
      </c>
      <c r="M1762">
        <f>[1]!s_val_evtoebitda($A1762,$B$1)</f>
        <v>38.419134055227502</v>
      </c>
      <c r="N1762">
        <f>[1]!s_risk_betar24($A1762,$B$1)</f>
        <v>2.02250003814697</v>
      </c>
      <c r="O1762">
        <f>[1]!s_profitnotice_changeratio($A1762,$B$1)</f>
        <v>0</v>
      </c>
      <c r="P1762">
        <f>IFERROR([1]!i_pq_pctchange($A1762,TEXT(DATE(YEAR($B$1),1,1),"yyyy-mm-dd"),$B$1),"")</f>
        <v>11.2123974475843</v>
      </c>
      <c r="Q1762">
        <f>[1]!s_west_netprofit($A1762,YEAR($B$1),$B$1,180)</f>
        <v>0</v>
      </c>
      <c r="R1762">
        <f>[1]!s_west_eps($A1762,YEAR($B$1),$B$1,180)</f>
        <v>0</v>
      </c>
      <c r="S1762">
        <f>[1]!s_west_instnum_np($A1762,YEAR($B$1),$B$1,180)</f>
        <v>0</v>
      </c>
      <c r="T1762">
        <f>[1]!s_west_stdnetprofit($A1762,YEAR($B$1),$B$1,180)</f>
        <v>0</v>
      </c>
      <c r="U1762">
        <f>[1]!s_west_mediannetprofit($A1762,YEAR($B$1),$B$1,180)</f>
        <v>0</v>
      </c>
      <c r="V1762">
        <f>[1]!s_west_maxnetprofit($A1762,YEAR($B$1),$B$1,180)</f>
        <v>0</v>
      </c>
      <c r="W1762">
        <f>[1]!s_west_minnetprofit($A1762,YEAR($B$1),$B$1,180)</f>
        <v>0</v>
      </c>
      <c r="X1762">
        <f>[1]!s_west_netprofit($A1762,YEAR($B$1)+1,$B$1,180)</f>
        <v>0</v>
      </c>
      <c r="Y1762">
        <f>[1]!s_west_eps($A1762,YEAR($B$1)+1,$B$1,180)</f>
        <v>0</v>
      </c>
      <c r="Z1762">
        <f>[1]!s_west_instnum_np($A1762,YEAR($B$1)+1,$B$1,180)</f>
        <v>0</v>
      </c>
      <c r="AA1762">
        <f>[1]!s_west_stdnetprofit($A1762,YEAR($B$1)+1,$B$1,180)</f>
        <v>0</v>
      </c>
      <c r="AB1762">
        <f>[1]!s_west_mediannetprofit($A1762,YEAR($B$1)+1,$B$1,180)</f>
        <v>0</v>
      </c>
      <c r="AC1762">
        <f>[1]!s_west_maxnetprofit($A1762,YEAR($B$1)+1,$B$1,180)</f>
        <v>0</v>
      </c>
      <c r="AD1762">
        <f>[1]!s_west_minnetprofit($A1762,YEAR($B$1)+1,$B$1,180)</f>
        <v>0</v>
      </c>
      <c r="AE1762">
        <f>[1]!s_west_avgroe($A1762,YEAR($B$1),$B$1,180)</f>
        <v>0</v>
      </c>
      <c r="AF1762">
        <f>IFERROR([1]!s_info_indexweight($A1762,$B$1,"000016.SH"),"")</f>
        <v>0</v>
      </c>
      <c r="AG1762">
        <f>IFERROR([1]!s_info_indexweight($A1762,$B$1,"000300.SH"),"")</f>
        <v>0</v>
      </c>
      <c r="AH1762">
        <f>IFERROR([1]!s_info_indexweight($A1762,$B$1,"000905.SH"),"")</f>
        <v>0</v>
      </c>
      <c r="AI1762">
        <f>IFERROR([1]!s_info_indexweight($A1762,$B$1,"000852.SH"),"")</f>
        <v>5.6000000000000001E-2</v>
      </c>
    </row>
    <row r="1763" spans="1:35">
      <c r="A1763" t="s">
        <v>1795</v>
      </c>
      <c r="B1763">
        <f>[1]!s_dq_close($A1763,$B$1,3)</f>
        <v>13.66</v>
      </c>
      <c r="C1763">
        <f>[1]!s_dq_volume($A1763,$B$1)</f>
        <v>13327591</v>
      </c>
      <c r="D1763">
        <f>[1]!s_dq_amount($A1763,$B$1)</f>
        <v>177879308</v>
      </c>
      <c r="E1763">
        <f>[1]!s_dq_turn($A1763,$B$1)</f>
        <v>1.6841819211079201</v>
      </c>
      <c r="F1763">
        <f>[1]!S_VAL_MV($A1763,$B$1)</f>
        <v>10809692870.959999</v>
      </c>
      <c r="G1763">
        <f>[1]!s_val_ev($A1763,$B$1)</f>
        <v>10809692870.959999</v>
      </c>
      <c r="H1763">
        <f>[1]!s_val_ev1($A1763,$B$1)</f>
        <v>10830754334.290001</v>
      </c>
      <c r="I1763">
        <f>IFERROR([1]!s_mq_amount($A1763,$B$1),"")</f>
        <v>296772331</v>
      </c>
      <c r="J1763">
        <f>[1]!s_val_pe_ttm($A1763,$B$1)</f>
        <v>212.282958984375</v>
      </c>
      <c r="K1763">
        <f>[1]!s_val_pb_lf($A1763,$B$1)</f>
        <v>4.3746099472045898</v>
      </c>
      <c r="L1763">
        <f>[1]!s_val_dividendyield2($A1763,$B$1)</f>
        <v>0.19033674963396799</v>
      </c>
      <c r="M1763">
        <f>[1]!s_val_evtoebitda($A1763,$B$1)</f>
        <v>100.33610622104899</v>
      </c>
      <c r="N1763">
        <f>[1]!s_risk_betar24($A1763,$B$1)</f>
        <v>1.04429996013641</v>
      </c>
      <c r="O1763">
        <f>[1]!s_profitnotice_changeratio($A1763,$B$1)</f>
        <v>0</v>
      </c>
      <c r="P1763">
        <f>IFERROR([1]!i_pq_pctchange($A1763,TEXT(DATE(YEAR($B$1),1,1),"yyyy-mm-dd"),$B$1),"")</f>
        <v>4.9748341655711599</v>
      </c>
      <c r="Q1763">
        <f>[1]!s_west_netprofit($A1763,YEAR($B$1),$B$1,180)</f>
        <v>62000000</v>
      </c>
      <c r="R1763">
        <f>[1]!s_west_eps($A1763,YEAR($B$1),$B$1,180)</f>
        <v>7.8299999237060505E-2</v>
      </c>
      <c r="S1763">
        <f>[1]!s_west_instnum_np($A1763,YEAR($B$1),$B$1,180)</f>
        <v>1</v>
      </c>
      <c r="T1763">
        <f>[1]!s_west_stdnetprofit($A1763,YEAR($B$1),$B$1,180)</f>
        <v>0</v>
      </c>
      <c r="U1763">
        <f>[1]!s_west_mediannetprofit($A1763,YEAR($B$1),$B$1,180)</f>
        <v>62000000</v>
      </c>
      <c r="V1763">
        <f>[1]!s_west_maxnetprofit($A1763,YEAR($B$1),$B$1,180)</f>
        <v>62000000</v>
      </c>
      <c r="W1763">
        <f>[1]!s_west_minnetprofit($A1763,YEAR($B$1),$B$1,180)</f>
        <v>62000000</v>
      </c>
      <c r="X1763">
        <f>[1]!s_west_netprofit($A1763,YEAR($B$1)+1,$B$1,180)</f>
        <v>75000000</v>
      </c>
      <c r="Y1763">
        <f>[1]!s_west_eps($A1763,YEAR($B$1)+1,$B$1,180)</f>
        <v>9.4800002872943906E-2</v>
      </c>
      <c r="Z1763">
        <f>[1]!s_west_instnum_np($A1763,YEAR($B$1)+1,$B$1,180)</f>
        <v>1</v>
      </c>
      <c r="AA1763">
        <f>[1]!s_west_stdnetprofit($A1763,YEAR($B$1)+1,$B$1,180)</f>
        <v>0</v>
      </c>
      <c r="AB1763">
        <f>[1]!s_west_mediannetprofit($A1763,YEAR($B$1)+1,$B$1,180)</f>
        <v>75000000</v>
      </c>
      <c r="AC1763">
        <f>[1]!s_west_maxnetprofit($A1763,YEAR($B$1)+1,$B$1,180)</f>
        <v>75000000</v>
      </c>
      <c r="AD1763">
        <f>[1]!s_west_minnetprofit($A1763,YEAR($B$1)+1,$B$1,180)</f>
        <v>75000000</v>
      </c>
      <c r="AE1763">
        <f>[1]!s_west_avgroe($A1763,YEAR($B$1),$B$1,180)</f>
        <v>2.5</v>
      </c>
      <c r="AF1763">
        <f>IFERROR([1]!s_info_indexweight($A1763,$B$1,"000016.SH"),"")</f>
        <v>0</v>
      </c>
      <c r="AG1763">
        <f>IFERROR([1]!s_info_indexweight($A1763,$B$1,"000300.SH"),"")</f>
        <v>0</v>
      </c>
      <c r="AH1763">
        <f>IFERROR([1]!s_info_indexweight($A1763,$B$1,"000905.SH"),"")</f>
        <v>0</v>
      </c>
      <c r="AI1763">
        <f>IFERROR([1]!s_info_indexweight($A1763,$B$1,"000852.SH"),"")</f>
        <v>4.4999999999999998E-2</v>
      </c>
    </row>
    <row r="1764" spans="1:35">
      <c r="A1764" t="s">
        <v>1796</v>
      </c>
      <c r="B1764">
        <f>[1]!s_dq_close($A1764,$B$1,3)</f>
        <v>31.76</v>
      </c>
      <c r="C1764">
        <f>[1]!s_dq_volume($A1764,$B$1)</f>
        <v>4886833</v>
      </c>
      <c r="D1764">
        <f>[1]!s_dq_amount($A1764,$B$1)</f>
        <v>156679796</v>
      </c>
      <c r="E1764">
        <f>[1]!s_dq_turn($A1764,$B$1)</f>
        <v>2.8872137487779099</v>
      </c>
      <c r="F1764">
        <f>[1]!S_VAL_MV($A1764,$B$1)</f>
        <v>7672070385.04</v>
      </c>
      <c r="G1764">
        <f>[1]!s_val_ev($A1764,$B$1)</f>
        <v>7672070385.04</v>
      </c>
      <c r="H1764">
        <f>[1]!s_val_ev1($A1764,$B$1)</f>
        <v>7704628259.3299999</v>
      </c>
      <c r="I1764">
        <f>IFERROR([1]!s_mq_amount($A1764,$B$1),"")</f>
        <v>319757966</v>
      </c>
      <c r="J1764">
        <f>[1]!s_val_pe_ttm($A1764,$B$1)</f>
        <v>76.831153869628906</v>
      </c>
      <c r="K1764">
        <f>[1]!s_val_pb_lf($A1764,$B$1)</f>
        <v>3.1080844402313201</v>
      </c>
      <c r="L1764">
        <f>[1]!s_val_dividendyield2($A1764,$B$1)</f>
        <v>0.63193729478209504</v>
      </c>
      <c r="M1764">
        <f>[1]!s_val_evtoebitda($A1764,$B$1)</f>
        <v>43.546387921353201</v>
      </c>
      <c r="N1764">
        <f>[1]!s_risk_betar24($A1764,$B$1)</f>
        <v>1.3545999526977499</v>
      </c>
      <c r="O1764">
        <f>[1]!s_profitnotice_changeratio($A1764,$B$1)</f>
        <v>0</v>
      </c>
      <c r="P1764">
        <f>IFERROR([1]!i_pq_pctchange($A1764,TEXT(DATE(YEAR($B$1),1,1),"yyyy-mm-dd"),$B$1),"")</f>
        <v>-25.3759398496241</v>
      </c>
      <c r="Q1764">
        <f>[1]!s_west_netprofit($A1764,YEAR($B$1),$B$1,180)</f>
        <v>280660000</v>
      </c>
      <c r="R1764">
        <f>[1]!s_west_eps($A1764,YEAR($B$1),$B$1,180)</f>
        <v>1.1618000268936199</v>
      </c>
      <c r="S1764">
        <f>[1]!s_west_instnum_np($A1764,YEAR($B$1),$B$1,180)</f>
        <v>2</v>
      </c>
      <c r="T1764">
        <f>[1]!s_west_stdnetprofit($A1764,YEAR($B$1),$B$1,180)</f>
        <v>32046079</v>
      </c>
      <c r="U1764">
        <f>[1]!s_west_mediannetprofit($A1764,YEAR($B$1),$B$1,180)</f>
        <v>280660000</v>
      </c>
      <c r="V1764">
        <f>[1]!s_west_maxnetprofit($A1764,YEAR($B$1),$B$1,180)</f>
        <v>303320000</v>
      </c>
      <c r="W1764">
        <f>[1]!s_west_minnetprofit($A1764,YEAR($B$1),$B$1,180)</f>
        <v>258000000</v>
      </c>
      <c r="X1764">
        <f>[1]!s_west_netprofit($A1764,YEAR($B$1)+1,$B$1,180)</f>
        <v>393135000</v>
      </c>
      <c r="Y1764">
        <f>[1]!s_west_eps($A1764,YEAR($B$1)+1,$B$1,180)</f>
        <v>1.6275000572204601</v>
      </c>
      <c r="Z1764">
        <f>[1]!s_west_instnum_np($A1764,YEAR($B$1)+1,$B$1,180)</f>
        <v>2</v>
      </c>
      <c r="AA1764">
        <f>[1]!s_west_stdnetprofit($A1764,YEAR($B$1)+1,$B$1,180)</f>
        <v>24232549</v>
      </c>
      <c r="AB1764">
        <f>[1]!s_west_mediannetprofit($A1764,YEAR($B$1)+1,$B$1,180)</f>
        <v>393135000</v>
      </c>
      <c r="AC1764">
        <f>[1]!s_west_maxnetprofit($A1764,YEAR($B$1)+1,$B$1,180)</f>
        <v>410270000</v>
      </c>
      <c r="AD1764">
        <f>[1]!s_west_minnetprofit($A1764,YEAR($B$1)+1,$B$1,180)</f>
        <v>376000000</v>
      </c>
      <c r="AE1764">
        <f>[1]!s_west_avgroe($A1764,YEAR($B$1),$B$1,180)</f>
        <v>10.3999996185303</v>
      </c>
      <c r="AF1764">
        <f>IFERROR([1]!s_info_indexweight($A1764,$B$1,"000016.SH"),"")</f>
        <v>0</v>
      </c>
      <c r="AG1764">
        <f>IFERROR([1]!s_info_indexweight($A1764,$B$1,"000300.SH"),"")</f>
        <v>0</v>
      </c>
      <c r="AH1764">
        <f>IFERROR([1]!s_info_indexweight($A1764,$B$1,"000905.SH"),"")</f>
        <v>0</v>
      </c>
      <c r="AI1764">
        <f>IFERROR([1]!s_info_indexweight($A1764,$B$1,"000852.SH"),"")</f>
        <v>6.0999999999999999E-2</v>
      </c>
    </row>
    <row r="1765" spans="1:35">
      <c r="A1765" t="s">
        <v>1797</v>
      </c>
      <c r="B1765">
        <f>[1]!s_dq_close($A1765,$B$1,3)</f>
        <v>38.47</v>
      </c>
      <c r="C1765">
        <f>[1]!s_dq_volume($A1765,$B$1)</f>
        <v>12802312</v>
      </c>
      <c r="D1765">
        <f>[1]!s_dq_amount($A1765,$B$1)</f>
        <v>494064422</v>
      </c>
      <c r="E1765">
        <f>[1]!s_dq_turn($A1765,$B$1)</f>
        <v>4.3525748730453202</v>
      </c>
      <c r="F1765">
        <f>[1]!S_VAL_MV($A1765,$B$1)</f>
        <v>11315254923.93</v>
      </c>
      <c r="G1765">
        <f>[1]!s_val_ev($A1765,$B$1)</f>
        <v>11315254923.93</v>
      </c>
      <c r="H1765">
        <f>[1]!s_val_ev1($A1765,$B$1)</f>
        <v>14719633284.610001</v>
      </c>
      <c r="I1765">
        <f>IFERROR([1]!s_mq_amount($A1765,$B$1),"")</f>
        <v>1020014600</v>
      </c>
      <c r="J1765">
        <f>[1]!s_val_pe_ttm($A1765,$B$1)</f>
        <v>148.33679199218801</v>
      </c>
      <c r="K1765">
        <f>[1]!s_val_pb_lf($A1765,$B$1)</f>
        <v>3.1471931934356698</v>
      </c>
      <c r="L1765">
        <f>[1]!s_val_dividendyield2($A1765,$B$1)</f>
        <v>0.25994281258123197</v>
      </c>
      <c r="M1765">
        <f>[1]!s_val_evtoebitda($A1765,$B$1)</f>
        <v>38.4373949405635</v>
      </c>
      <c r="N1765">
        <f>[1]!s_risk_betar24($A1765,$B$1)</f>
        <v>1.6050000190734901</v>
      </c>
      <c r="O1765">
        <f>[1]!s_profitnotice_changeratio($A1765,$B$1)</f>
        <v>0</v>
      </c>
      <c r="P1765">
        <f>IFERROR([1]!i_pq_pctchange($A1765,TEXT(DATE(YEAR($B$1),1,1),"yyyy-mm-dd"),$B$1),"")</f>
        <v>21.906583612075401</v>
      </c>
      <c r="Q1765">
        <f>[1]!s_west_netprofit($A1765,YEAR($B$1),$B$1,180)</f>
        <v>252320000</v>
      </c>
      <c r="R1765">
        <f>[1]!s_west_eps($A1765,YEAR($B$1),$B$1,180)</f>
        <v>0.85780000686645497</v>
      </c>
      <c r="S1765">
        <f>[1]!s_west_instnum_np($A1765,YEAR($B$1),$B$1,180)</f>
        <v>1</v>
      </c>
      <c r="T1765">
        <f>[1]!s_west_stdnetprofit($A1765,YEAR($B$1),$B$1,180)</f>
        <v>0</v>
      </c>
      <c r="U1765">
        <f>[1]!s_west_mediannetprofit($A1765,YEAR($B$1),$B$1,180)</f>
        <v>252320000</v>
      </c>
      <c r="V1765">
        <f>[1]!s_west_maxnetprofit($A1765,YEAR($B$1),$B$1,180)</f>
        <v>252320000</v>
      </c>
      <c r="W1765">
        <f>[1]!s_west_minnetprofit($A1765,YEAR($B$1),$B$1,180)</f>
        <v>252320000</v>
      </c>
      <c r="X1765">
        <f>[1]!s_west_netprofit($A1765,YEAR($B$1)+1,$B$1,180)</f>
        <v>557970000</v>
      </c>
      <c r="Y1765">
        <f>[1]!s_west_eps($A1765,YEAR($B$1)+1,$B$1,180)</f>
        <v>1.89699995517731</v>
      </c>
      <c r="Z1765">
        <f>[1]!s_west_instnum_np($A1765,YEAR($B$1)+1,$B$1,180)</f>
        <v>1</v>
      </c>
      <c r="AA1765">
        <f>[1]!s_west_stdnetprofit($A1765,YEAR($B$1)+1,$B$1,180)</f>
        <v>0</v>
      </c>
      <c r="AB1765">
        <f>[1]!s_west_mediannetprofit($A1765,YEAR($B$1)+1,$B$1,180)</f>
        <v>557970000</v>
      </c>
      <c r="AC1765">
        <f>[1]!s_west_maxnetprofit($A1765,YEAR($B$1)+1,$B$1,180)</f>
        <v>557970000</v>
      </c>
      <c r="AD1765">
        <f>[1]!s_west_minnetprofit($A1765,YEAR($B$1)+1,$B$1,180)</f>
        <v>557970000</v>
      </c>
      <c r="AE1765">
        <f>[1]!s_west_avgroe($A1765,YEAR($B$1),$B$1,180)</f>
        <v>6.3299999237060502</v>
      </c>
      <c r="AF1765">
        <f>IFERROR([1]!s_info_indexweight($A1765,$B$1,"000016.SH"),"")</f>
        <v>0</v>
      </c>
      <c r="AG1765">
        <f>IFERROR([1]!s_info_indexweight($A1765,$B$1,"000300.SH"),"")</f>
        <v>0</v>
      </c>
      <c r="AH1765">
        <f>IFERROR([1]!s_info_indexweight($A1765,$B$1,"000905.SH"),"")</f>
        <v>0</v>
      </c>
      <c r="AI1765">
        <f>IFERROR([1]!s_info_indexweight($A1765,$B$1,"000852.SH"),"")</f>
        <v>0.10299999999999999</v>
      </c>
    </row>
    <row r="1766" spans="1:35">
      <c r="A1766" t="s">
        <v>1798</v>
      </c>
      <c r="B1766">
        <f>[1]!s_dq_close($A1766,$B$1,3)</f>
        <v>14.79</v>
      </c>
      <c r="C1766">
        <f>[1]!s_dq_volume($A1766,$B$1)</f>
        <v>46697190</v>
      </c>
      <c r="D1766">
        <f>[1]!s_dq_amount($A1766,$B$1)</f>
        <v>689358781</v>
      </c>
      <c r="E1766">
        <f>[1]!s_dq_turn($A1766,$B$1)</f>
        <v>1.9934190281492701</v>
      </c>
      <c r="F1766">
        <f>[1]!S_VAL_MV($A1766,$B$1)</f>
        <v>34646576075.940002</v>
      </c>
      <c r="G1766">
        <f>[1]!s_val_ev($A1766,$B$1)</f>
        <v>34646576075.940002</v>
      </c>
      <c r="H1766">
        <f>[1]!s_val_ev1($A1766,$B$1)</f>
        <v>76107542777.740005</v>
      </c>
      <c r="I1766">
        <f>IFERROR([1]!s_mq_amount($A1766,$B$1),"")</f>
        <v>1363017153</v>
      </c>
      <c r="J1766">
        <f>[1]!s_val_pe_ttm($A1766,$B$1)</f>
        <v>-5.7802777290344203</v>
      </c>
      <c r="K1766">
        <f>[1]!s_val_pb_lf($A1766,$B$1)</f>
        <v>1.6978021860122701</v>
      </c>
      <c r="L1766">
        <f>[1]!s_val_dividendyield2($A1766,$B$1)</f>
        <v>0</v>
      </c>
      <c r="M1766">
        <f>[1]!s_val_evtoebitda($A1766,$B$1)</f>
        <v>-84.353295066551794</v>
      </c>
      <c r="N1766">
        <f>[1]!s_risk_betar24($A1766,$B$1)</f>
        <v>1.9364000558853101</v>
      </c>
      <c r="O1766">
        <f>[1]!s_profitnotice_changeratio($A1766,$B$1)</f>
        <v>0</v>
      </c>
      <c r="P1766">
        <f>IFERROR([1]!i_pq_pctchange($A1766,TEXT(DATE(YEAR($B$1),1,1),"yyyy-mm-dd"),$B$1),"")</f>
        <v>-10.6344410876133</v>
      </c>
      <c r="Q1766">
        <f>[1]!s_west_netprofit($A1766,YEAR($B$1),$B$1,180)</f>
        <v>299222222</v>
      </c>
      <c r="R1766">
        <f>[1]!s_west_eps($A1766,YEAR($B$1),$B$1,180)</f>
        <v>0.127700001001358</v>
      </c>
      <c r="S1766">
        <f>[1]!s_west_instnum_np($A1766,YEAR($B$1),$B$1,180)</f>
        <v>9</v>
      </c>
      <c r="T1766">
        <f>[1]!s_west_stdnetprofit($A1766,YEAR($B$1),$B$1,180)</f>
        <v>145044629</v>
      </c>
      <c r="U1766">
        <f>[1]!s_west_mediannetprofit($A1766,YEAR($B$1),$B$1,180)</f>
        <v>319000000</v>
      </c>
      <c r="V1766">
        <f>[1]!s_west_maxnetprofit($A1766,YEAR($B$1),$B$1,180)</f>
        <v>484000000</v>
      </c>
      <c r="W1766">
        <f>[1]!s_west_minnetprofit($A1766,YEAR($B$1),$B$1,180)</f>
        <v>-31000000</v>
      </c>
      <c r="X1766">
        <f>[1]!s_west_netprofit($A1766,YEAR($B$1)+1,$B$1,180)</f>
        <v>2533500000</v>
      </c>
      <c r="Y1766">
        <f>[1]!s_west_eps($A1766,YEAR($B$1)+1,$B$1,180)</f>
        <v>1.0814000368118299</v>
      </c>
      <c r="Z1766">
        <f>[1]!s_west_instnum_np($A1766,YEAR($B$1)+1,$B$1,180)</f>
        <v>10</v>
      </c>
      <c r="AA1766">
        <f>[1]!s_west_stdnetprofit($A1766,YEAR($B$1)+1,$B$1,180)</f>
        <v>484604822</v>
      </c>
      <c r="AB1766">
        <f>[1]!s_west_mediannetprofit($A1766,YEAR($B$1)+1,$B$1,180)</f>
        <v>2515000000</v>
      </c>
      <c r="AC1766">
        <f>[1]!s_west_maxnetprofit($A1766,YEAR($B$1)+1,$B$1,180)</f>
        <v>3332000000</v>
      </c>
      <c r="AD1766">
        <f>[1]!s_west_minnetprofit($A1766,YEAR($B$1)+1,$B$1,180)</f>
        <v>2039000000</v>
      </c>
      <c r="AE1766">
        <f>[1]!s_west_avgroe($A1766,YEAR($B$1),$B$1,180)</f>
        <v>1.3588999509811399</v>
      </c>
      <c r="AF1766">
        <f>IFERROR([1]!s_info_indexweight($A1766,$B$1,"000016.SH"),"")</f>
        <v>0</v>
      </c>
      <c r="AG1766">
        <f>IFERROR([1]!s_info_indexweight($A1766,$B$1,"000300.SH"),"")</f>
        <v>0</v>
      </c>
      <c r="AH1766">
        <f>IFERROR([1]!s_info_indexweight($A1766,$B$1,"000905.SH"),"")</f>
        <v>0.20599999999999999</v>
      </c>
      <c r="AI1766">
        <f>IFERROR([1]!s_info_indexweight($A1766,$B$1,"000852.SH"),"")</f>
        <v>0</v>
      </c>
    </row>
    <row r="1767" spans="1:35">
      <c r="A1767" t="s">
        <v>1799</v>
      </c>
      <c r="B1767">
        <f>[1]!s_dq_close($A1767,$B$1,3)</f>
        <v>162.91999999999999</v>
      </c>
      <c r="C1767">
        <f>[1]!s_dq_volume($A1767,$B$1)</f>
        <v>3745206</v>
      </c>
      <c r="D1767">
        <f>[1]!s_dq_amount($A1767,$B$1)</f>
        <v>603067507</v>
      </c>
      <c r="E1767">
        <f>[1]!s_dq_turn($A1767,$B$1)</f>
        <v>2.2201215712012101</v>
      </c>
      <c r="F1767">
        <f>[1]!S_VAL_MV($A1767,$B$1)</f>
        <v>27483583306.200001</v>
      </c>
      <c r="G1767">
        <f>[1]!s_val_ev($A1767,$B$1)</f>
        <v>27483583306.200001</v>
      </c>
      <c r="H1767">
        <f>[1]!s_val_ev1($A1767,$B$1)</f>
        <v>27500076602.25</v>
      </c>
      <c r="I1767">
        <f>IFERROR([1]!s_mq_amount($A1767,$B$1),"")</f>
        <v>1331731169</v>
      </c>
      <c r="J1767">
        <f>[1]!s_val_pe_ttm($A1767,$B$1)</f>
        <v>55.801834106445298</v>
      </c>
      <c r="K1767">
        <f>[1]!s_val_pb_lf($A1767,$B$1)</f>
        <v>3.84377193450928</v>
      </c>
      <c r="L1767">
        <f>[1]!s_val_dividendyield2($A1767,$B$1)</f>
        <v>0.52276820820372505</v>
      </c>
      <c r="M1767">
        <f>[1]!s_val_evtoebitda($A1767,$B$1)</f>
        <v>37.557067611591002</v>
      </c>
      <c r="N1767">
        <f>[1]!s_risk_betar24($A1767,$B$1)</f>
        <v>1.1540999412536601</v>
      </c>
      <c r="O1767">
        <f>[1]!s_profitnotice_changeratio($A1767,$B$1)</f>
        <v>0</v>
      </c>
      <c r="P1767">
        <f>IFERROR([1]!i_pq_pctchange($A1767,TEXT(DATE(YEAR($B$1),1,1),"yyyy-mm-dd"),$B$1),"")</f>
        <v>-28.2100995857936</v>
      </c>
      <c r="Q1767">
        <f>[1]!s_west_netprofit($A1767,YEAR($B$1),$B$1,180)</f>
        <v>733487857</v>
      </c>
      <c r="R1767">
        <f>[1]!s_west_eps($A1767,YEAR($B$1),$B$1,180)</f>
        <v>4.3446998596191397</v>
      </c>
      <c r="S1767">
        <f>[1]!s_west_instnum_np($A1767,YEAR($B$1),$B$1,180)</f>
        <v>14</v>
      </c>
      <c r="T1767">
        <f>[1]!s_west_stdnetprofit($A1767,YEAR($B$1),$B$1,180)</f>
        <v>111450214</v>
      </c>
      <c r="U1767">
        <f>[1]!s_west_mediannetprofit($A1767,YEAR($B$1),$B$1,180)</f>
        <v>702500000</v>
      </c>
      <c r="V1767">
        <f>[1]!s_west_maxnetprofit($A1767,YEAR($B$1),$B$1,180)</f>
        <v>1019640000</v>
      </c>
      <c r="W1767">
        <f>[1]!s_west_minnetprofit($A1767,YEAR($B$1),$B$1,180)</f>
        <v>623000000</v>
      </c>
      <c r="X1767">
        <f>[1]!s_west_netprofit($A1767,YEAR($B$1)+1,$B$1,180)</f>
        <v>1024203571</v>
      </c>
      <c r="Y1767">
        <f>[1]!s_west_eps($A1767,YEAR($B$1)+1,$B$1,180)</f>
        <v>6.0666999816894496</v>
      </c>
      <c r="Z1767">
        <f>[1]!s_west_instnum_np($A1767,YEAR($B$1)+1,$B$1,180)</f>
        <v>14</v>
      </c>
      <c r="AA1767">
        <f>[1]!s_west_stdnetprofit($A1767,YEAR($B$1)+1,$B$1,180)</f>
        <v>145072127</v>
      </c>
      <c r="AB1767">
        <f>[1]!s_west_mediannetprofit($A1767,YEAR($B$1)+1,$B$1,180)</f>
        <v>984000000</v>
      </c>
      <c r="AC1767">
        <f>[1]!s_west_maxnetprofit($A1767,YEAR($B$1)+1,$B$1,180)</f>
        <v>1330470000</v>
      </c>
      <c r="AD1767">
        <f>[1]!s_west_minnetprofit($A1767,YEAR($B$1)+1,$B$1,180)</f>
        <v>865000000</v>
      </c>
      <c r="AE1767">
        <f>[1]!s_west_avgroe($A1767,YEAR($B$1),$B$1,180)</f>
        <v>9.6364002227783203</v>
      </c>
      <c r="AF1767">
        <f>IFERROR([1]!s_info_indexweight($A1767,$B$1,"000016.SH"),"")</f>
        <v>0</v>
      </c>
      <c r="AG1767">
        <f>IFERROR([1]!s_info_indexweight($A1767,$B$1,"000300.SH"),"")</f>
        <v>0</v>
      </c>
      <c r="AH1767">
        <f>IFERROR([1]!s_info_indexweight($A1767,$B$1,"000905.SH"),"")</f>
        <v>0.187</v>
      </c>
      <c r="AI1767">
        <f>IFERROR([1]!s_info_indexweight($A1767,$B$1,"000852.SH"),"")</f>
        <v>0</v>
      </c>
    </row>
    <row r="1768" spans="1:35">
      <c r="A1768" t="s">
        <v>1800</v>
      </c>
      <c r="B1768">
        <f>[1]!s_dq_close($A1768,$B$1,3)</f>
        <v>36.25</v>
      </c>
      <c r="C1768">
        <f>[1]!s_dq_volume($A1768,$B$1)</f>
        <v>9845430</v>
      </c>
      <c r="D1768">
        <f>[1]!s_dq_amount($A1768,$B$1)</f>
        <v>355437180</v>
      </c>
      <c r="E1768">
        <f>[1]!s_dq_turn($A1768,$B$1)</f>
        <v>3.8983676238161999</v>
      </c>
      <c r="F1768">
        <f>[1]!S_VAL_MV($A1768,$B$1)</f>
        <v>15195568552.5</v>
      </c>
      <c r="G1768">
        <f>[1]!s_val_ev($A1768,$B$1)</f>
        <v>15195568552.5</v>
      </c>
      <c r="H1768">
        <f>[1]!s_val_ev1($A1768,$B$1)</f>
        <v>15493151243.940001</v>
      </c>
      <c r="I1768">
        <f>IFERROR([1]!s_mq_amount($A1768,$B$1),"")</f>
        <v>714555204</v>
      </c>
      <c r="J1768">
        <f>[1]!s_val_pe_ttm($A1768,$B$1)</f>
        <v>25.817386627197301</v>
      </c>
      <c r="K1768">
        <f>[1]!s_val_pb_lf($A1768,$B$1)</f>
        <v>4.04986476898193</v>
      </c>
      <c r="L1768">
        <f>[1]!s_val_dividendyield2($A1768,$B$1)</f>
        <v>0.98887465533020902</v>
      </c>
      <c r="M1768">
        <f>[1]!s_val_evtoebitda($A1768,$B$1)</f>
        <v>16.2986646426337</v>
      </c>
      <c r="N1768">
        <f>[1]!s_risk_betar24($A1768,$B$1)</f>
        <v>2.25410008430481</v>
      </c>
      <c r="O1768">
        <f>[1]!s_profitnotice_changeratio($A1768,$B$1)</f>
        <v>0</v>
      </c>
      <c r="P1768">
        <f>IFERROR([1]!i_pq_pctchange($A1768,TEXT(DATE(YEAR($B$1),1,1),"yyyy-mm-dd"),$B$1),"")</f>
        <v>9.9484379739156896</v>
      </c>
      <c r="Q1768">
        <f>[1]!s_west_netprofit($A1768,YEAR($B$1),$B$1,180)</f>
        <v>704795000</v>
      </c>
      <c r="R1768">
        <f>[1]!s_west_eps($A1768,YEAR($B$1),$B$1,180)</f>
        <v>1.6813000440597501</v>
      </c>
      <c r="S1768">
        <f>[1]!s_west_instnum_np($A1768,YEAR($B$1),$B$1,180)</f>
        <v>4</v>
      </c>
      <c r="T1768">
        <f>[1]!s_west_stdnetprofit($A1768,YEAR($B$1),$B$1,180)</f>
        <v>49469965</v>
      </c>
      <c r="U1768">
        <f>[1]!s_west_mediannetprofit($A1768,YEAR($B$1),$B$1,180)</f>
        <v>685490000</v>
      </c>
      <c r="V1768">
        <f>[1]!s_west_maxnetprofit($A1768,YEAR($B$1),$B$1,180)</f>
        <v>778000000</v>
      </c>
      <c r="W1768">
        <f>[1]!s_west_minnetprofit($A1768,YEAR($B$1),$B$1,180)</f>
        <v>670200000</v>
      </c>
      <c r="X1768">
        <f>[1]!s_west_netprofit($A1768,YEAR($B$1)+1,$B$1,180)</f>
        <v>884437500</v>
      </c>
      <c r="Y1768">
        <f>[1]!s_west_eps($A1768,YEAR($B$1)+1,$B$1,180)</f>
        <v>2.1098999977111799</v>
      </c>
      <c r="Z1768">
        <f>[1]!s_west_instnum_np($A1768,YEAR($B$1)+1,$B$1,180)</f>
        <v>4</v>
      </c>
      <c r="AA1768">
        <f>[1]!s_west_stdnetprofit($A1768,YEAR($B$1)+1,$B$1,180)</f>
        <v>96752061</v>
      </c>
      <c r="AB1768">
        <f>[1]!s_west_mediannetprofit($A1768,YEAR($B$1)+1,$B$1,180)</f>
        <v>852265000</v>
      </c>
      <c r="AC1768">
        <f>[1]!s_west_maxnetprofit($A1768,YEAR($B$1)+1,$B$1,180)</f>
        <v>1026000000</v>
      </c>
      <c r="AD1768">
        <f>[1]!s_west_minnetprofit($A1768,YEAR($B$1)+1,$B$1,180)</f>
        <v>807220000</v>
      </c>
      <c r="AE1768">
        <f>[1]!s_west_avgroe($A1768,YEAR($B$1),$B$1,180)</f>
        <v>15.449999809265099</v>
      </c>
      <c r="AF1768">
        <f>IFERROR([1]!s_info_indexweight($A1768,$B$1,"000016.SH"),"")</f>
        <v>0</v>
      </c>
      <c r="AG1768">
        <f>IFERROR([1]!s_info_indexweight($A1768,$B$1,"000300.SH"),"")</f>
        <v>0</v>
      </c>
      <c r="AH1768">
        <f>IFERROR([1]!s_info_indexweight($A1768,$B$1,"000905.SH"),"")</f>
        <v>0</v>
      </c>
      <c r="AI1768">
        <f>IFERROR([1]!s_info_indexweight($A1768,$B$1,"000852.SH"),"")</f>
        <v>8.8999999999999996E-2</v>
      </c>
    </row>
    <row r="1769" spans="1:35">
      <c r="A1769" t="s">
        <v>1801</v>
      </c>
      <c r="B1769">
        <f>[1]!s_dq_close($A1769,$B$1,3)</f>
        <v>136.76</v>
      </c>
      <c r="C1769">
        <f>[1]!s_dq_volume($A1769,$B$1)</f>
        <v>7515886</v>
      </c>
      <c r="D1769">
        <f>[1]!s_dq_amount($A1769,$B$1)</f>
        <v>1037834949</v>
      </c>
      <c r="E1769">
        <f>[1]!s_dq_turn($A1769,$B$1)</f>
        <v>5.5534048141361199</v>
      </c>
      <c r="F1769">
        <f>[1]!S_VAL_MV($A1769,$B$1)</f>
        <v>26804960000</v>
      </c>
      <c r="G1769">
        <f>[1]!s_val_ev($A1769,$B$1)</f>
        <v>26804960000</v>
      </c>
      <c r="H1769">
        <f>[1]!s_val_ev1($A1769,$B$1)</f>
        <v>26851811067.84</v>
      </c>
      <c r="I1769">
        <f>IFERROR([1]!s_mq_amount($A1769,$B$1),"")</f>
        <v>2557504069</v>
      </c>
      <c r="J1769">
        <f>[1]!s_val_pe_ttm($A1769,$B$1)</f>
        <v>54.343887329101598</v>
      </c>
      <c r="K1769">
        <f>[1]!s_val_pb_lf($A1769,$B$1)</f>
        <v>9.3676996231079102</v>
      </c>
      <c r="L1769">
        <f>[1]!s_val_dividendyield2($A1769,$B$1)</f>
        <v>0.86178080474658403</v>
      </c>
      <c r="M1769">
        <f>[1]!s_val_evtoebitda($A1769,$B$1)</f>
        <v>46.146033223517399</v>
      </c>
      <c r="N1769">
        <f>[1]!s_risk_betar24($A1769,$B$1)</f>
        <v>0</v>
      </c>
      <c r="O1769">
        <f>[1]!s_profitnotice_changeratio($A1769,$B$1)</f>
        <v>0</v>
      </c>
      <c r="P1769">
        <f>IFERROR([1]!i_pq_pctchange($A1769,TEXT(DATE(YEAR($B$1),1,1),"yyyy-mm-dd"),$B$1),"")</f>
        <v>-15.089969072027801</v>
      </c>
      <c r="Q1769">
        <f>[1]!s_west_netprofit($A1769,YEAR($B$1),$B$1,180)</f>
        <v>575812941</v>
      </c>
      <c r="R1769">
        <f>[1]!s_west_eps($A1769,YEAR($B$1),$B$1,180)</f>
        <v>2.9377999305725102</v>
      </c>
      <c r="S1769">
        <f>[1]!s_west_instnum_np($A1769,YEAR($B$1),$B$1,180)</f>
        <v>17</v>
      </c>
      <c r="T1769">
        <f>[1]!s_west_stdnetprofit($A1769,YEAR($B$1),$B$1,180)</f>
        <v>19958257</v>
      </c>
      <c r="U1769">
        <f>[1]!s_west_mediannetprofit($A1769,YEAR($B$1),$B$1,180)</f>
        <v>577000000</v>
      </c>
      <c r="V1769">
        <f>[1]!s_west_maxnetprofit($A1769,YEAR($B$1),$B$1,180)</f>
        <v>603000000</v>
      </c>
      <c r="W1769">
        <f>[1]!s_west_minnetprofit($A1769,YEAR($B$1),$B$1,180)</f>
        <v>534000000</v>
      </c>
      <c r="X1769">
        <f>[1]!s_west_netprofit($A1769,YEAR($B$1)+1,$B$1,180)</f>
        <v>726146471</v>
      </c>
      <c r="Y1769">
        <f>[1]!s_west_eps($A1769,YEAR($B$1)+1,$B$1,180)</f>
        <v>3.7047998905181898</v>
      </c>
      <c r="Z1769">
        <f>[1]!s_west_instnum_np($A1769,YEAR($B$1)+1,$B$1,180)</f>
        <v>17</v>
      </c>
      <c r="AA1769">
        <f>[1]!s_west_stdnetprofit($A1769,YEAR($B$1)+1,$B$1,180)</f>
        <v>30927976</v>
      </c>
      <c r="AB1769">
        <f>[1]!s_west_mediannetprofit($A1769,YEAR($B$1)+1,$B$1,180)</f>
        <v>735000000</v>
      </c>
      <c r="AC1769">
        <f>[1]!s_west_maxnetprofit($A1769,YEAR($B$1)+1,$B$1,180)</f>
        <v>786000000</v>
      </c>
      <c r="AD1769">
        <f>[1]!s_west_minnetprofit($A1769,YEAR($B$1)+1,$B$1,180)</f>
        <v>679000000</v>
      </c>
      <c r="AE1769">
        <f>[1]!s_west_avgroe($A1769,YEAR($B$1),$B$1,180)</f>
        <v>17.646499633789102</v>
      </c>
      <c r="AF1769">
        <f>IFERROR([1]!s_info_indexweight($A1769,$B$1,"000016.SH"),"")</f>
        <v>0</v>
      </c>
      <c r="AG1769">
        <f>IFERROR([1]!s_info_indexweight($A1769,$B$1,"000300.SH"),"")</f>
        <v>0</v>
      </c>
      <c r="AH1769">
        <f>IFERROR([1]!s_info_indexweight($A1769,$B$1,"000905.SH"),"")</f>
        <v>0.11899999999999999</v>
      </c>
      <c r="AI1769">
        <f>IFERROR([1]!s_info_indexweight($A1769,$B$1,"000852.SH"),"")</f>
        <v>0</v>
      </c>
    </row>
    <row r="1770" spans="1:35">
      <c r="A1770" t="s">
        <v>1802</v>
      </c>
      <c r="B1770">
        <f>[1]!s_dq_close($A1770,$B$1,3)</f>
        <v>208.69</v>
      </c>
      <c r="C1770">
        <f>[1]!s_dq_volume($A1770,$B$1)</f>
        <v>2032065</v>
      </c>
      <c r="D1770">
        <f>[1]!s_dq_amount($A1770,$B$1)</f>
        <v>418366565</v>
      </c>
      <c r="E1770">
        <f>[1]!s_dq_turn($A1770,$B$1)</f>
        <v>1.43579243407094</v>
      </c>
      <c r="F1770">
        <f>[1]!S_VAL_MV($A1770,$B$1)</f>
        <v>29535720817.779999</v>
      </c>
      <c r="G1770">
        <f>[1]!s_val_ev($A1770,$B$1)</f>
        <v>29535720817.779999</v>
      </c>
      <c r="H1770">
        <f>[1]!s_val_ev1($A1770,$B$1)</f>
        <v>29550266960.32</v>
      </c>
      <c r="I1770">
        <f>IFERROR([1]!s_mq_amount($A1770,$B$1),"")</f>
        <v>811813117</v>
      </c>
      <c r="J1770">
        <f>[1]!s_val_pe_ttm($A1770,$B$1)</f>
        <v>34.069576263427699</v>
      </c>
      <c r="K1770">
        <f>[1]!s_val_pb_lf($A1770,$B$1)</f>
        <v>10.4333152770996</v>
      </c>
      <c r="L1770">
        <f>[1]!s_val_dividendyield2($A1770,$B$1)</f>
        <v>0.47120007620135901</v>
      </c>
      <c r="M1770">
        <f>[1]!s_val_evtoebitda($A1770,$B$1)</f>
        <v>27.542228337392601</v>
      </c>
      <c r="N1770">
        <f>[1]!s_risk_betar24($A1770,$B$1)</f>
        <v>0.60579997301101696</v>
      </c>
      <c r="O1770">
        <f>[1]!s_profitnotice_changeratio($A1770,$B$1)</f>
        <v>0</v>
      </c>
      <c r="P1770">
        <f>IFERROR([1]!i_pq_pctchange($A1770,TEXT(DATE(YEAR($B$1),1,1),"yyyy-mm-dd"),$B$1),"")</f>
        <v>-13.862252463393901</v>
      </c>
      <c r="Q1770">
        <f>[1]!s_west_netprofit($A1770,YEAR($B$1),$B$1,180)</f>
        <v>1043948125</v>
      </c>
      <c r="R1770">
        <f>[1]!s_west_eps($A1770,YEAR($B$1),$B$1,180)</f>
        <v>7.3762001991271999</v>
      </c>
      <c r="S1770">
        <f>[1]!s_west_instnum_np($A1770,YEAR($B$1),$B$1,180)</f>
        <v>16</v>
      </c>
      <c r="T1770">
        <f>[1]!s_west_stdnetprofit($A1770,YEAR($B$1),$B$1,180)</f>
        <v>31812130</v>
      </c>
      <c r="U1770">
        <f>[1]!s_west_mediannetprofit($A1770,YEAR($B$1),$B$1,180)</f>
        <v>1041185000</v>
      </c>
      <c r="V1770">
        <f>[1]!s_west_maxnetprofit($A1770,YEAR($B$1),$B$1,180)</f>
        <v>1103800000</v>
      </c>
      <c r="W1770">
        <f>[1]!s_west_minnetprofit($A1770,YEAR($B$1),$B$1,180)</f>
        <v>1001000000</v>
      </c>
      <c r="X1770">
        <f>[1]!s_west_netprofit($A1770,YEAR($B$1)+1,$B$1,180)</f>
        <v>1314038125</v>
      </c>
      <c r="Y1770">
        <f>[1]!s_west_eps($A1770,YEAR($B$1)+1,$B$1,180)</f>
        <v>9.2846002578735405</v>
      </c>
      <c r="Z1770">
        <f>[1]!s_west_instnum_np($A1770,YEAR($B$1)+1,$B$1,180)</f>
        <v>16</v>
      </c>
      <c r="AA1770">
        <f>[1]!s_west_stdnetprofit($A1770,YEAR($B$1)+1,$B$1,180)</f>
        <v>58020037</v>
      </c>
      <c r="AB1770">
        <f>[1]!s_west_mediannetprofit($A1770,YEAR($B$1)+1,$B$1,180)</f>
        <v>1309500000</v>
      </c>
      <c r="AC1770">
        <f>[1]!s_west_maxnetprofit($A1770,YEAR($B$1)+1,$B$1,180)</f>
        <v>1420900000</v>
      </c>
      <c r="AD1770">
        <f>[1]!s_west_minnetprofit($A1770,YEAR($B$1)+1,$B$1,180)</f>
        <v>1232000000</v>
      </c>
      <c r="AE1770">
        <f>[1]!s_west_avgroe($A1770,YEAR($B$1),$B$1,180)</f>
        <v>28.2600002288818</v>
      </c>
      <c r="AF1770">
        <f>IFERROR([1]!s_info_indexweight($A1770,$B$1,"000016.SH"),"")</f>
        <v>0</v>
      </c>
      <c r="AG1770">
        <f>IFERROR([1]!s_info_indexweight($A1770,$B$1,"000300.SH"),"")</f>
        <v>0</v>
      </c>
      <c r="AH1770">
        <f>IFERROR([1]!s_info_indexweight($A1770,$B$1,"000905.SH"),"")</f>
        <v>0.16500000000000001</v>
      </c>
      <c r="AI1770">
        <f>IFERROR([1]!s_info_indexweight($A1770,$B$1,"000852.SH"),"")</f>
        <v>0</v>
      </c>
    </row>
    <row r="1771" spans="1:35">
      <c r="A1771" t="s">
        <v>1803</v>
      </c>
      <c r="B1771">
        <f>[1]!s_dq_close($A1771,$B$1,3)</f>
        <v>137.9</v>
      </c>
      <c r="C1771">
        <f>[1]!s_dq_volume($A1771,$B$1)</f>
        <v>18342662</v>
      </c>
      <c r="D1771">
        <f>[1]!s_dq_amount($A1771,$B$1)</f>
        <v>2507216360</v>
      </c>
      <c r="E1771">
        <f>[1]!s_dq_turn($A1771,$B$1)</f>
        <v>10.090413986734401</v>
      </c>
      <c r="F1771">
        <f>[1]!S_VAL_MV($A1771,$B$1)</f>
        <v>63570911394.900002</v>
      </c>
      <c r="G1771">
        <f>[1]!s_val_ev($A1771,$B$1)</f>
        <v>63570911394.900002</v>
      </c>
      <c r="H1771">
        <f>[1]!s_val_ev1($A1771,$B$1)</f>
        <v>64077801535.839996</v>
      </c>
      <c r="I1771">
        <f>IFERROR([1]!s_mq_amount($A1771,$B$1),"")</f>
        <v>4848959637</v>
      </c>
      <c r="J1771">
        <f>[1]!s_val_pe_ttm($A1771,$B$1)</f>
        <v>147.19810485839801</v>
      </c>
      <c r="K1771">
        <f>[1]!s_val_pb_lf($A1771,$B$1)</f>
        <v>32.986328125</v>
      </c>
      <c r="L1771">
        <f>[1]!s_val_dividendyield2($A1771,$B$1)</f>
        <v>0</v>
      </c>
      <c r="M1771">
        <f>[1]!s_val_evtoebitda($A1771,$B$1)</f>
        <v>119.115035921632</v>
      </c>
      <c r="N1771">
        <f>[1]!s_risk_betar24($A1771,$B$1)</f>
        <v>1.5461000204086299</v>
      </c>
      <c r="O1771">
        <f>[1]!s_profitnotice_changeratio($A1771,$B$1)</f>
        <v>0</v>
      </c>
      <c r="P1771">
        <f>IFERROR([1]!i_pq_pctchange($A1771,TEXT(DATE(YEAR($B$1),1,1),"yyyy-mm-dd"),$B$1),"")</f>
        <v>37.817309614231498</v>
      </c>
      <c r="Q1771">
        <f>[1]!s_west_netprofit($A1771,YEAR($B$1),$B$1,180)</f>
        <v>730717143</v>
      </c>
      <c r="R1771">
        <f>[1]!s_west_eps($A1771,YEAR($B$1),$B$1,180)</f>
        <v>1.58510005474091</v>
      </c>
      <c r="S1771">
        <f>[1]!s_west_instnum_np($A1771,YEAR($B$1),$B$1,180)</f>
        <v>7</v>
      </c>
      <c r="T1771">
        <f>[1]!s_west_stdnetprofit($A1771,YEAR($B$1),$B$1,180)</f>
        <v>219995106</v>
      </c>
      <c r="U1771">
        <f>[1]!s_west_mediannetprofit($A1771,YEAR($B$1),$B$1,180)</f>
        <v>659000000</v>
      </c>
      <c r="V1771">
        <f>[1]!s_west_maxnetprofit($A1771,YEAR($B$1),$B$1,180)</f>
        <v>1225000000</v>
      </c>
      <c r="W1771">
        <f>[1]!s_west_minnetprofit($A1771,YEAR($B$1),$B$1,180)</f>
        <v>602000000</v>
      </c>
      <c r="X1771">
        <f>[1]!s_west_netprofit($A1771,YEAR($B$1)+1,$B$1,180)</f>
        <v>1084382857</v>
      </c>
      <c r="Y1771">
        <f>[1]!s_west_eps($A1771,YEAR($B$1)+1,$B$1,180)</f>
        <v>2.3522999286651598</v>
      </c>
      <c r="Z1771">
        <f>[1]!s_west_instnum_np($A1771,YEAR($B$1)+1,$B$1,180)</f>
        <v>7</v>
      </c>
      <c r="AA1771">
        <f>[1]!s_west_stdnetprofit($A1771,YEAR($B$1)+1,$B$1,180)</f>
        <v>453763873</v>
      </c>
      <c r="AB1771">
        <f>[1]!s_west_mediannetprofit($A1771,YEAR($B$1)+1,$B$1,180)</f>
        <v>900000000</v>
      </c>
      <c r="AC1771">
        <f>[1]!s_west_maxnetprofit($A1771,YEAR($B$1)+1,$B$1,180)</f>
        <v>2102000000</v>
      </c>
      <c r="AD1771">
        <f>[1]!s_west_minnetprofit($A1771,YEAR($B$1)+1,$B$1,180)</f>
        <v>863000000</v>
      </c>
      <c r="AE1771">
        <f>[1]!s_west_avgroe($A1771,YEAR($B$1),$B$1,180)</f>
        <v>32.125</v>
      </c>
      <c r="AF1771">
        <f>IFERROR([1]!s_info_indexweight($A1771,$B$1,"000016.SH"),"")</f>
        <v>0</v>
      </c>
      <c r="AG1771">
        <f>IFERROR([1]!s_info_indexweight($A1771,$B$1,"000300.SH"),"")</f>
        <v>0</v>
      </c>
      <c r="AH1771">
        <f>IFERROR([1]!s_info_indexweight($A1771,$B$1,"000905.SH"),"")</f>
        <v>0.248</v>
      </c>
      <c r="AI1771">
        <f>IFERROR([1]!s_info_indexweight($A1771,$B$1,"000852.SH"),"")</f>
        <v>0</v>
      </c>
    </row>
    <row r="1772" spans="1:35">
      <c r="A1772" t="s">
        <v>1804</v>
      </c>
      <c r="B1772">
        <f>[1]!s_dq_close($A1772,$B$1,3)</f>
        <v>353.3</v>
      </c>
      <c r="C1772">
        <f>[1]!s_dq_volume($A1772,$B$1)</f>
        <v>8902300</v>
      </c>
      <c r="D1772">
        <f>[1]!s_dq_amount($A1772,$B$1)</f>
        <v>3200734612</v>
      </c>
      <c r="E1772">
        <f>[1]!s_dq_turn($A1772,$B$1)</f>
        <v>6.7574401220044997</v>
      </c>
      <c r="F1772">
        <f>[1]!S_VAL_MV($A1772,$B$1)</f>
        <v>46543994962.800003</v>
      </c>
      <c r="G1772">
        <f>[1]!s_val_ev($A1772,$B$1)</f>
        <v>46543994962.800003</v>
      </c>
      <c r="H1772">
        <f>[1]!s_val_ev1($A1772,$B$1)</f>
        <v>46565316583.910004</v>
      </c>
      <c r="I1772">
        <f>IFERROR([1]!s_mq_amount($A1772,$B$1),"")</f>
        <v>6687106478</v>
      </c>
      <c r="J1772">
        <f>[1]!s_val_pe_ttm($A1772,$B$1)</f>
        <v>134.34205627441401</v>
      </c>
      <c r="K1772">
        <f>[1]!s_val_pb_lf($A1772,$B$1)</f>
        <v>20.0046291351318</v>
      </c>
      <c r="L1772">
        <f>[1]!s_val_dividendyield2($A1772,$B$1)</f>
        <v>0.19813189923577701</v>
      </c>
      <c r="M1772">
        <f>[1]!s_val_evtoebitda($A1772,$B$1)</f>
        <v>135.28600313092099</v>
      </c>
      <c r="N1772">
        <f>[1]!s_risk_betar24($A1772,$B$1)</f>
        <v>1.69270002841949</v>
      </c>
      <c r="O1772">
        <f>[1]!s_profitnotice_changeratio($A1772,$B$1)</f>
        <v>0</v>
      </c>
      <c r="P1772">
        <f>IFERROR([1]!i_pq_pctchange($A1772,TEXT(DATE(YEAR($B$1),1,1),"yyyy-mm-dd"),$B$1),"")</f>
        <v>163.338422970306</v>
      </c>
      <c r="Q1772">
        <f>[1]!s_west_netprofit($A1772,YEAR($B$1),$B$1,180)</f>
        <v>509955625</v>
      </c>
      <c r="R1772">
        <f>[1]!s_west_eps($A1772,YEAR($B$1),$B$1,180)</f>
        <v>3.8659000396728498</v>
      </c>
      <c r="S1772">
        <f>[1]!s_west_instnum_np($A1772,YEAR($B$1),$B$1,180)</f>
        <v>16</v>
      </c>
      <c r="T1772">
        <f>[1]!s_west_stdnetprofit($A1772,YEAR($B$1),$B$1,180)</f>
        <v>44134628</v>
      </c>
      <c r="U1772">
        <f>[1]!s_west_mediannetprofit($A1772,YEAR($B$1),$B$1,180)</f>
        <v>506000000</v>
      </c>
      <c r="V1772">
        <f>[1]!s_west_maxnetprofit($A1772,YEAR($B$1),$B$1,180)</f>
        <v>582400000</v>
      </c>
      <c r="W1772">
        <f>[1]!s_west_minnetprofit($A1772,YEAR($B$1),$B$1,180)</f>
        <v>427000000</v>
      </c>
      <c r="X1772">
        <f>[1]!s_west_netprofit($A1772,YEAR($B$1)+1,$B$1,180)</f>
        <v>702146250</v>
      </c>
      <c r="Y1772">
        <f>[1]!s_west_eps($A1772,YEAR($B$1)+1,$B$1,180)</f>
        <v>5.3245000839233398</v>
      </c>
      <c r="Z1772">
        <f>[1]!s_west_instnum_np($A1772,YEAR($B$1)+1,$B$1,180)</f>
        <v>16</v>
      </c>
      <c r="AA1772">
        <f>[1]!s_west_stdnetprofit($A1772,YEAR($B$1)+1,$B$1,180)</f>
        <v>91807638</v>
      </c>
      <c r="AB1772">
        <f>[1]!s_west_mediannetprofit($A1772,YEAR($B$1)+1,$B$1,180)</f>
        <v>682500000</v>
      </c>
      <c r="AC1772">
        <f>[1]!s_west_maxnetprofit($A1772,YEAR($B$1)+1,$B$1,180)</f>
        <v>964660000</v>
      </c>
      <c r="AD1772">
        <f>[1]!s_west_minnetprofit($A1772,YEAR($B$1)+1,$B$1,180)</f>
        <v>543000000</v>
      </c>
      <c r="AE1772">
        <f>[1]!s_west_avgroe($A1772,YEAR($B$1),$B$1,180)</f>
        <v>18.771299362182599</v>
      </c>
      <c r="AF1772">
        <f>IFERROR([1]!s_info_indexweight($A1772,$B$1,"000016.SH"),"")</f>
        <v>0</v>
      </c>
      <c r="AG1772">
        <f>IFERROR([1]!s_info_indexweight($A1772,$B$1,"000300.SH"),"")</f>
        <v>0</v>
      </c>
      <c r="AH1772">
        <f>IFERROR([1]!s_info_indexweight($A1772,$B$1,"000905.SH"),"")</f>
        <v>0</v>
      </c>
      <c r="AI1772">
        <f>IFERROR([1]!s_info_indexweight($A1772,$B$1,"000852.SH"),"")</f>
        <v>0.33300000000000002</v>
      </c>
    </row>
    <row r="1773" spans="1:35">
      <c r="A1773" t="s">
        <v>1805</v>
      </c>
      <c r="B1773">
        <f>[1]!s_dq_close($A1773,$B$1,3)</f>
        <v>46.8</v>
      </c>
      <c r="C1773">
        <f>[1]!s_dq_volume($A1773,$B$1)</f>
        <v>1756105</v>
      </c>
      <c r="D1773">
        <f>[1]!s_dq_amount($A1773,$B$1)</f>
        <v>82902354</v>
      </c>
      <c r="E1773">
        <f>[1]!s_dq_turn($A1773,$B$1)</f>
        <v>2.7071142284569101</v>
      </c>
      <c r="F1773">
        <f>[1]!S_VAL_MV($A1773,$B$1)</f>
        <v>7650396000</v>
      </c>
      <c r="G1773">
        <f>[1]!s_val_ev($A1773,$B$1)</f>
        <v>7650396000</v>
      </c>
      <c r="H1773">
        <f>[1]!s_val_ev1($A1773,$B$1)</f>
        <v>7652707768.2299995</v>
      </c>
      <c r="I1773">
        <f>IFERROR([1]!s_mq_amount($A1773,$B$1),"")</f>
        <v>160240371</v>
      </c>
      <c r="J1773">
        <f>[1]!s_val_pe_ttm($A1773,$B$1)</f>
        <v>133.196853637695</v>
      </c>
      <c r="K1773">
        <f>[1]!s_val_pb_lf($A1773,$B$1)</f>
        <v>4.0182814598083496</v>
      </c>
      <c r="L1773">
        <f>[1]!s_val_dividendyield2($A1773,$B$1)</f>
        <v>0.854700854700855</v>
      </c>
      <c r="M1773">
        <f>[1]!s_val_evtoebitda($A1773,$B$1)</f>
        <v>104.904656545254</v>
      </c>
      <c r="N1773">
        <f>[1]!s_risk_betar24($A1773,$B$1)</f>
        <v>1.5791000127792401</v>
      </c>
      <c r="O1773">
        <f>[1]!s_profitnotice_changeratio($A1773,$B$1)</f>
        <v>0</v>
      </c>
      <c r="P1773">
        <f>IFERROR([1]!i_pq_pctchange($A1773,TEXT(DATE(YEAR($B$1),1,1),"yyyy-mm-dd"),$B$1),"")</f>
        <v>-31.257344300822599</v>
      </c>
      <c r="Q1773">
        <f>[1]!s_west_netprofit($A1773,YEAR($B$1),$B$1,180)</f>
        <v>109858333</v>
      </c>
      <c r="R1773">
        <f>[1]!s_west_eps($A1773,YEAR($B$1),$B$1,180)</f>
        <v>0.67199999094009399</v>
      </c>
      <c r="S1773">
        <f>[1]!s_west_instnum_np($A1773,YEAR($B$1),$B$1,180)</f>
        <v>6</v>
      </c>
      <c r="T1773">
        <f>[1]!s_west_stdnetprofit($A1773,YEAR($B$1),$B$1,180)</f>
        <v>9417695</v>
      </c>
      <c r="U1773">
        <f>[1]!s_west_mediannetprofit($A1773,YEAR($B$1),$B$1,180)</f>
        <v>111000000</v>
      </c>
      <c r="V1773">
        <f>[1]!s_west_maxnetprofit($A1773,YEAR($B$1),$B$1,180)</f>
        <v>122530000</v>
      </c>
      <c r="W1773">
        <f>[1]!s_west_minnetprofit($A1773,YEAR($B$1),$B$1,180)</f>
        <v>99000000</v>
      </c>
      <c r="X1773">
        <f>[1]!s_west_netprofit($A1773,YEAR($B$1)+1,$B$1,180)</f>
        <v>160726667</v>
      </c>
      <c r="Y1773">
        <f>[1]!s_west_eps($A1773,YEAR($B$1)+1,$B$1,180)</f>
        <v>0.98320001363754295</v>
      </c>
      <c r="Z1773">
        <f>[1]!s_west_instnum_np($A1773,YEAR($B$1)+1,$B$1,180)</f>
        <v>6</v>
      </c>
      <c r="AA1773">
        <f>[1]!s_west_stdnetprofit($A1773,YEAR($B$1)+1,$B$1,180)</f>
        <v>2397863</v>
      </c>
      <c r="AB1773">
        <f>[1]!s_west_mediannetprofit($A1773,YEAR($B$1)+1,$B$1,180)</f>
        <v>160935000</v>
      </c>
      <c r="AC1773">
        <f>[1]!s_west_maxnetprofit($A1773,YEAR($B$1)+1,$B$1,180)</f>
        <v>164490000</v>
      </c>
      <c r="AD1773">
        <f>[1]!s_west_minnetprofit($A1773,YEAR($B$1)+1,$B$1,180)</f>
        <v>157000000</v>
      </c>
      <c r="AE1773">
        <f>[1]!s_west_avgroe($A1773,YEAR($B$1),$B$1,180)</f>
        <v>5.5166997909545898</v>
      </c>
      <c r="AF1773">
        <f>IFERROR([1]!s_info_indexweight($A1773,$B$1,"000016.SH"),"")</f>
        <v>0</v>
      </c>
      <c r="AG1773">
        <f>IFERROR([1]!s_info_indexweight($A1773,$B$1,"000300.SH"),"")</f>
        <v>0</v>
      </c>
      <c r="AH1773">
        <f>IFERROR([1]!s_info_indexweight($A1773,$B$1,"000905.SH"),"")</f>
        <v>0</v>
      </c>
      <c r="AI1773">
        <f>IFERROR([1]!s_info_indexweight($A1773,$B$1,"000852.SH"),"")</f>
        <v>3.4000000000000002E-2</v>
      </c>
    </row>
    <row r="1774" spans="1:35">
      <c r="A1774" t="s">
        <v>1806</v>
      </c>
      <c r="B1774">
        <f>[1]!s_dq_close($A1774,$B$1,3)</f>
        <v>22.51</v>
      </c>
      <c r="C1774">
        <f>[1]!s_dq_volume($A1774,$B$1)</f>
        <v>6143729</v>
      </c>
      <c r="D1774">
        <f>[1]!s_dq_amount($A1774,$B$1)</f>
        <v>139816088</v>
      </c>
      <c r="E1774">
        <f>[1]!s_dq_turn($A1774,$B$1)</f>
        <v>2.4563548677451399</v>
      </c>
      <c r="F1774">
        <f>[1]!S_VAL_MV($A1774,$B$1)</f>
        <v>5630104249.4300003</v>
      </c>
      <c r="G1774">
        <f>[1]!s_val_ev($A1774,$B$1)</f>
        <v>5630104249.4300003</v>
      </c>
      <c r="H1774">
        <f>[1]!s_val_ev1($A1774,$B$1)</f>
        <v>7997412975.1400003</v>
      </c>
      <c r="I1774">
        <f>IFERROR([1]!s_mq_amount($A1774,$B$1),"")</f>
        <v>256722255</v>
      </c>
      <c r="J1774">
        <f>[1]!s_val_pe_ttm($A1774,$B$1)</f>
        <v>45.619884490966797</v>
      </c>
      <c r="K1774">
        <f>[1]!s_val_pb_lf($A1774,$B$1)</f>
        <v>2.12592554092407</v>
      </c>
      <c r="L1774">
        <f>[1]!s_val_dividendyield2($A1774,$B$1)</f>
        <v>0.70938393163933799</v>
      </c>
      <c r="M1774">
        <f>[1]!s_val_evtoebitda($A1774,$B$1)</f>
        <v>19.683235513585601</v>
      </c>
      <c r="N1774">
        <f>[1]!s_risk_betar24($A1774,$B$1)</f>
        <v>2.3987998962402299</v>
      </c>
      <c r="O1774">
        <f>[1]!s_profitnotice_changeratio($A1774,$B$1)</f>
        <v>0</v>
      </c>
      <c r="P1774">
        <f>IFERROR([1]!i_pq_pctchange($A1774,TEXT(DATE(YEAR($B$1),1,1),"yyyy-mm-dd"),$B$1),"")</f>
        <v>-30.509301240883399</v>
      </c>
      <c r="Q1774">
        <f>[1]!s_west_netprofit($A1774,YEAR($B$1),$B$1,180)</f>
        <v>288293333</v>
      </c>
      <c r="R1774">
        <f>[1]!s_west_eps($A1774,YEAR($B$1),$B$1,180)</f>
        <v>1.15260004997253</v>
      </c>
      <c r="S1774">
        <f>[1]!s_west_instnum_np($A1774,YEAR($B$1),$B$1,180)</f>
        <v>9</v>
      </c>
      <c r="T1774">
        <f>[1]!s_west_stdnetprofit($A1774,YEAR($B$1),$B$1,180)</f>
        <v>80913561</v>
      </c>
      <c r="U1774">
        <f>[1]!s_west_mediannetprofit($A1774,YEAR($B$1),$B$1,180)</f>
        <v>313000000</v>
      </c>
      <c r="V1774">
        <f>[1]!s_west_maxnetprofit($A1774,YEAR($B$1),$B$1,180)</f>
        <v>420000000</v>
      </c>
      <c r="W1774">
        <f>[1]!s_west_minnetprofit($A1774,YEAR($B$1),$B$1,180)</f>
        <v>157000000</v>
      </c>
      <c r="X1774">
        <f>[1]!s_west_netprofit($A1774,YEAR($B$1)+1,$B$1,180)</f>
        <v>390210000</v>
      </c>
      <c r="Y1774">
        <f>[1]!s_west_eps($A1774,YEAR($B$1)+1,$B$1,180)</f>
        <v>1.5600999593734699</v>
      </c>
      <c r="Z1774">
        <f>[1]!s_west_instnum_np($A1774,YEAR($B$1)+1,$B$1,180)</f>
        <v>9</v>
      </c>
      <c r="AA1774">
        <f>[1]!s_west_stdnetprofit($A1774,YEAR($B$1)+1,$B$1,180)</f>
        <v>113038918</v>
      </c>
      <c r="AB1774">
        <f>[1]!s_west_mediannetprofit($A1774,YEAR($B$1)+1,$B$1,180)</f>
        <v>426000000</v>
      </c>
      <c r="AC1774">
        <f>[1]!s_west_maxnetprofit($A1774,YEAR($B$1)+1,$B$1,180)</f>
        <v>563000000</v>
      </c>
      <c r="AD1774">
        <f>[1]!s_west_minnetprofit($A1774,YEAR($B$1)+1,$B$1,180)</f>
        <v>209000000</v>
      </c>
      <c r="AE1774">
        <f>[1]!s_west_avgroe($A1774,YEAR($B$1),$B$1,180)</f>
        <v>9.875</v>
      </c>
      <c r="AF1774">
        <f>IFERROR([1]!s_info_indexweight($A1774,$B$1,"000016.SH"),"")</f>
        <v>0</v>
      </c>
      <c r="AG1774">
        <f>IFERROR([1]!s_info_indexweight($A1774,$B$1,"000300.SH"),"")</f>
        <v>0</v>
      </c>
      <c r="AH1774">
        <f>IFERROR([1]!s_info_indexweight($A1774,$B$1,"000905.SH"),"")</f>
        <v>0</v>
      </c>
      <c r="AI1774">
        <f>IFERROR([1]!s_info_indexweight($A1774,$B$1,"000852.SH"),"")</f>
        <v>4.3999999999999997E-2</v>
      </c>
    </row>
    <row r="1775" spans="1:35">
      <c r="A1775" t="s">
        <v>1807</v>
      </c>
      <c r="B1775">
        <f>[1]!s_dq_close($A1775,$B$1,3)</f>
        <v>130.75</v>
      </c>
      <c r="C1775">
        <f>[1]!s_dq_volume($A1775,$B$1)</f>
        <v>5634417</v>
      </c>
      <c r="D1775">
        <f>[1]!s_dq_amount($A1775,$B$1)</f>
        <v>734617205</v>
      </c>
      <c r="E1775">
        <f>[1]!s_dq_turn($A1775,$B$1)</f>
        <v>4.66618385093168</v>
      </c>
      <c r="F1775">
        <f>[1]!S_VAL_MV($A1775,$B$1)</f>
        <v>21966000000</v>
      </c>
      <c r="G1775">
        <f>[1]!s_val_ev($A1775,$B$1)</f>
        <v>21966000000</v>
      </c>
      <c r="H1775">
        <f>[1]!s_val_ev1($A1775,$B$1)</f>
        <v>22057386608.869999</v>
      </c>
      <c r="I1775">
        <f>IFERROR([1]!s_mq_amount($A1775,$B$1),"")</f>
        <v>1460695318</v>
      </c>
      <c r="J1775">
        <f>[1]!s_val_pe_ttm($A1775,$B$1)</f>
        <v>138.59410095214801</v>
      </c>
      <c r="K1775">
        <f>[1]!s_val_pb_lf($A1775,$B$1)</f>
        <v>9.7735958099365199</v>
      </c>
      <c r="L1775">
        <f>[1]!s_val_dividendyield2($A1775,$B$1)</f>
        <v>9.5602294455066905E-2</v>
      </c>
      <c r="M1775">
        <f>[1]!s_val_evtoebitda($A1775,$B$1)</f>
        <v>113.497537379717</v>
      </c>
      <c r="N1775">
        <f>[1]!s_risk_betar24($A1775,$B$1)</f>
        <v>1.1126999855041499</v>
      </c>
      <c r="O1775">
        <f>[1]!s_profitnotice_changeratio($A1775,$B$1)</f>
        <v>0</v>
      </c>
      <c r="P1775">
        <f>IFERROR([1]!i_pq_pctchange($A1775,TEXT(DATE(YEAR($B$1),1,1),"yyyy-mm-dd"),$B$1),"")</f>
        <v>32.9976604618045</v>
      </c>
      <c r="Q1775">
        <f>[1]!s_west_netprofit($A1775,YEAR($B$1),$B$1,180)</f>
        <v>331750000</v>
      </c>
      <c r="R1775">
        <f>[1]!s_west_eps($A1775,YEAR($B$1),$B$1,180)</f>
        <v>1.9746999740600599</v>
      </c>
      <c r="S1775">
        <f>[1]!s_west_instnum_np($A1775,YEAR($B$1),$B$1,180)</f>
        <v>4</v>
      </c>
      <c r="T1775">
        <f>[1]!s_west_stdnetprofit($A1775,YEAR($B$1),$B$1,180)</f>
        <v>30532769</v>
      </c>
      <c r="U1775">
        <f>[1]!s_west_mediannetprofit($A1775,YEAR($B$1),$B$1,180)</f>
        <v>340500000</v>
      </c>
      <c r="V1775">
        <f>[1]!s_west_maxnetprofit($A1775,YEAR($B$1),$B$1,180)</f>
        <v>358000000</v>
      </c>
      <c r="W1775">
        <f>[1]!s_west_minnetprofit($A1775,YEAR($B$1),$B$1,180)</f>
        <v>288000000</v>
      </c>
      <c r="X1775">
        <f>[1]!s_west_netprofit($A1775,YEAR($B$1)+1,$B$1,180)</f>
        <v>493500000</v>
      </c>
      <c r="Y1775">
        <f>[1]!s_west_eps($A1775,YEAR($B$1)+1,$B$1,180)</f>
        <v>2.9375</v>
      </c>
      <c r="Z1775">
        <f>[1]!s_west_instnum_np($A1775,YEAR($B$1)+1,$B$1,180)</f>
        <v>4</v>
      </c>
      <c r="AA1775">
        <f>[1]!s_west_stdnetprofit($A1775,YEAR($B$1)+1,$B$1,180)</f>
        <v>39110953</v>
      </c>
      <c r="AB1775">
        <f>[1]!s_west_mediannetprofit($A1775,YEAR($B$1)+1,$B$1,180)</f>
        <v>508000000</v>
      </c>
      <c r="AC1775">
        <f>[1]!s_west_maxnetprofit($A1775,YEAR($B$1)+1,$B$1,180)</f>
        <v>522000000</v>
      </c>
      <c r="AD1775">
        <f>[1]!s_west_minnetprofit($A1775,YEAR($B$1)+1,$B$1,180)</f>
        <v>436000000</v>
      </c>
      <c r="AE1775">
        <f>[1]!s_west_avgroe($A1775,YEAR($B$1),$B$1,180)</f>
        <v>13.125</v>
      </c>
      <c r="AF1775">
        <f>IFERROR([1]!s_info_indexweight($A1775,$B$1,"000016.SH"),"")</f>
        <v>0</v>
      </c>
      <c r="AG1775">
        <f>IFERROR([1]!s_info_indexweight($A1775,$B$1,"000300.SH"),"")</f>
        <v>0</v>
      </c>
      <c r="AH1775">
        <f>IFERROR([1]!s_info_indexweight($A1775,$B$1,"000905.SH"),"")</f>
        <v>0</v>
      </c>
      <c r="AI1775">
        <f>IFERROR([1]!s_info_indexweight($A1775,$B$1,"000852.SH"),"")</f>
        <v>0.14699999999999999</v>
      </c>
    </row>
    <row r="1776" spans="1:35">
      <c r="A1776" t="s">
        <v>1808</v>
      </c>
      <c r="B1776">
        <f>[1]!s_dq_close($A1776,$B$1,3)</f>
        <v>17.22</v>
      </c>
      <c r="C1776">
        <f>[1]!s_dq_volume($A1776,$B$1)</f>
        <v>9105623</v>
      </c>
      <c r="D1776">
        <f>[1]!s_dq_amount($A1776,$B$1)</f>
        <v>155181600</v>
      </c>
      <c r="E1776">
        <f>[1]!s_dq_turn($A1776,$B$1)</f>
        <v>2.0234717777777802</v>
      </c>
      <c r="F1776">
        <f>[1]!S_VAL_MV($A1776,$B$1)</f>
        <v>7749000000</v>
      </c>
      <c r="G1776">
        <f>[1]!s_val_ev($A1776,$B$1)</f>
        <v>7749000000</v>
      </c>
      <c r="H1776">
        <f>[1]!s_val_ev1($A1776,$B$1)</f>
        <v>8363778971.46</v>
      </c>
      <c r="I1776">
        <f>IFERROR([1]!s_mq_amount($A1776,$B$1),"")</f>
        <v>292958185</v>
      </c>
      <c r="J1776">
        <f>[1]!s_val_pe_ttm($A1776,$B$1)</f>
        <v>-31.471246719360401</v>
      </c>
      <c r="K1776">
        <f>[1]!s_val_pb_lf($A1776,$B$1)</f>
        <v>2.3609874248504599</v>
      </c>
      <c r="L1776">
        <f>[1]!s_val_dividendyield2($A1776,$B$1)</f>
        <v>0</v>
      </c>
      <c r="M1776">
        <f>[1]!s_val_evtoebitda($A1776,$B$1)</f>
        <v>-677.89595263975195</v>
      </c>
      <c r="N1776">
        <f>[1]!s_risk_betar24($A1776,$B$1)</f>
        <v>0.6875</v>
      </c>
      <c r="O1776">
        <f>[1]!s_profitnotice_changeratio($A1776,$B$1)</f>
        <v>0</v>
      </c>
      <c r="P1776">
        <f>IFERROR([1]!i_pq_pctchange($A1776,TEXT(DATE(YEAR($B$1),1,1),"yyyy-mm-dd"),$B$1),"")</f>
        <v>-23.839009287925698</v>
      </c>
      <c r="Q1776">
        <f>[1]!s_west_netprofit($A1776,YEAR($B$1),$B$1,180)</f>
        <v>0</v>
      </c>
      <c r="R1776">
        <f>[1]!s_west_eps($A1776,YEAR($B$1),$B$1,180)</f>
        <v>0</v>
      </c>
      <c r="S1776">
        <f>[1]!s_west_instnum_np($A1776,YEAR($B$1),$B$1,180)</f>
        <v>0</v>
      </c>
      <c r="T1776">
        <f>[1]!s_west_stdnetprofit($A1776,YEAR($B$1),$B$1,180)</f>
        <v>0</v>
      </c>
      <c r="U1776">
        <f>[1]!s_west_mediannetprofit($A1776,YEAR($B$1),$B$1,180)</f>
        <v>0</v>
      </c>
      <c r="V1776">
        <f>[1]!s_west_maxnetprofit($A1776,YEAR($B$1),$B$1,180)</f>
        <v>0</v>
      </c>
      <c r="W1776">
        <f>[1]!s_west_minnetprofit($A1776,YEAR($B$1),$B$1,180)</f>
        <v>0</v>
      </c>
      <c r="X1776">
        <f>[1]!s_west_netprofit($A1776,YEAR($B$1)+1,$B$1,180)</f>
        <v>0</v>
      </c>
      <c r="Y1776">
        <f>[1]!s_west_eps($A1776,YEAR($B$1)+1,$B$1,180)</f>
        <v>0</v>
      </c>
      <c r="Z1776">
        <f>[1]!s_west_instnum_np($A1776,YEAR($B$1)+1,$B$1,180)</f>
        <v>0</v>
      </c>
      <c r="AA1776">
        <f>[1]!s_west_stdnetprofit($A1776,YEAR($B$1)+1,$B$1,180)</f>
        <v>0</v>
      </c>
      <c r="AB1776">
        <f>[1]!s_west_mediannetprofit($A1776,YEAR($B$1)+1,$B$1,180)</f>
        <v>0</v>
      </c>
      <c r="AC1776">
        <f>[1]!s_west_maxnetprofit($A1776,YEAR($B$1)+1,$B$1,180)</f>
        <v>0</v>
      </c>
      <c r="AD1776">
        <f>[1]!s_west_minnetprofit($A1776,YEAR($B$1)+1,$B$1,180)</f>
        <v>0</v>
      </c>
      <c r="AE1776">
        <f>[1]!s_west_avgroe($A1776,YEAR($B$1),$B$1,180)</f>
        <v>0</v>
      </c>
      <c r="AF1776">
        <f>IFERROR([1]!s_info_indexweight($A1776,$B$1,"000016.SH"),"")</f>
        <v>0</v>
      </c>
      <c r="AG1776">
        <f>IFERROR([1]!s_info_indexweight($A1776,$B$1,"000300.SH"),"")</f>
        <v>0</v>
      </c>
      <c r="AH1776">
        <f>IFERROR([1]!s_info_indexweight($A1776,$B$1,"000905.SH"),"")</f>
        <v>0</v>
      </c>
      <c r="AI1776">
        <f>IFERROR([1]!s_info_indexweight($A1776,$B$1,"000852.SH"),"")</f>
        <v>5.1999999999999998E-2</v>
      </c>
    </row>
    <row r="1777" spans="1:35">
      <c r="A1777" t="s">
        <v>1809</v>
      </c>
      <c r="B1777">
        <f>[1]!s_dq_close($A1777,$B$1,3)</f>
        <v>10.119999999999999</v>
      </c>
      <c r="C1777">
        <f>[1]!s_dq_volume($A1777,$B$1)</f>
        <v>18643384</v>
      </c>
      <c r="D1777">
        <f>[1]!s_dq_amount($A1777,$B$1)</f>
        <v>186909014</v>
      </c>
      <c r="E1777">
        <f>[1]!s_dq_turn($A1777,$B$1)</f>
        <v>1.3982537300873099</v>
      </c>
      <c r="F1777">
        <f>[1]!S_VAL_MV($A1777,$B$1)</f>
        <v>13493334008</v>
      </c>
      <c r="G1777">
        <f>[1]!s_val_ev($A1777,$B$1)</f>
        <v>13493334008</v>
      </c>
      <c r="H1777">
        <f>[1]!s_val_ev1($A1777,$B$1)</f>
        <v>18878003868.52</v>
      </c>
      <c r="I1777">
        <f>IFERROR([1]!s_mq_amount($A1777,$B$1),"")</f>
        <v>381723439</v>
      </c>
      <c r="J1777">
        <f>[1]!s_val_pe_ttm($A1777,$B$1)</f>
        <v>-12.592384338378899</v>
      </c>
      <c r="K1777">
        <f>[1]!s_val_pb_lf($A1777,$B$1)</f>
        <v>3.47948217391968</v>
      </c>
      <c r="L1777">
        <f>[1]!s_val_dividendyield2($A1777,$B$1)</f>
        <v>0</v>
      </c>
      <c r="M1777">
        <f>[1]!s_val_evtoebitda($A1777,$B$1)</f>
        <v>-35.800485144166501</v>
      </c>
      <c r="N1777">
        <f>[1]!s_risk_betar24($A1777,$B$1)</f>
        <v>2.5541000366210902</v>
      </c>
      <c r="O1777">
        <f>[1]!s_profitnotice_changeratio($A1777,$B$1)</f>
        <v>0</v>
      </c>
      <c r="P1777">
        <f>IFERROR([1]!i_pq_pctchange($A1777,TEXT(DATE(YEAR($B$1),1,1),"yyyy-mm-dd"),$B$1),"")</f>
        <v>-40.505584950029402</v>
      </c>
      <c r="Q1777">
        <f>[1]!s_west_netprofit($A1777,YEAR($B$1),$B$1,180)</f>
        <v>0</v>
      </c>
      <c r="R1777">
        <f>[1]!s_west_eps($A1777,YEAR($B$1),$B$1,180)</f>
        <v>0</v>
      </c>
      <c r="S1777">
        <f>[1]!s_west_instnum_np($A1777,YEAR($B$1),$B$1,180)</f>
        <v>0</v>
      </c>
      <c r="T1777">
        <f>[1]!s_west_stdnetprofit($A1777,YEAR($B$1),$B$1,180)</f>
        <v>0</v>
      </c>
      <c r="U1777">
        <f>[1]!s_west_mediannetprofit($A1777,YEAR($B$1),$B$1,180)</f>
        <v>0</v>
      </c>
      <c r="V1777">
        <f>[1]!s_west_maxnetprofit($A1777,YEAR($B$1),$B$1,180)</f>
        <v>0</v>
      </c>
      <c r="W1777">
        <f>[1]!s_west_minnetprofit($A1777,YEAR($B$1),$B$1,180)</f>
        <v>0</v>
      </c>
      <c r="X1777">
        <f>[1]!s_west_netprofit($A1777,YEAR($B$1)+1,$B$1,180)</f>
        <v>0</v>
      </c>
      <c r="Y1777">
        <f>[1]!s_west_eps($A1777,YEAR($B$1)+1,$B$1,180)</f>
        <v>0</v>
      </c>
      <c r="Z1777">
        <f>[1]!s_west_instnum_np($A1777,YEAR($B$1)+1,$B$1,180)</f>
        <v>0</v>
      </c>
      <c r="AA1777">
        <f>[1]!s_west_stdnetprofit($A1777,YEAR($B$1)+1,$B$1,180)</f>
        <v>0</v>
      </c>
      <c r="AB1777">
        <f>[1]!s_west_mediannetprofit($A1777,YEAR($B$1)+1,$B$1,180)</f>
        <v>0</v>
      </c>
      <c r="AC1777">
        <f>[1]!s_west_maxnetprofit($A1777,YEAR($B$1)+1,$B$1,180)</f>
        <v>0</v>
      </c>
      <c r="AD1777">
        <f>[1]!s_west_minnetprofit($A1777,YEAR($B$1)+1,$B$1,180)</f>
        <v>0</v>
      </c>
      <c r="AE1777">
        <f>[1]!s_west_avgroe($A1777,YEAR($B$1),$B$1,180)</f>
        <v>0</v>
      </c>
      <c r="AF1777">
        <f>IFERROR([1]!s_info_indexweight($A1777,$B$1,"000016.SH"),"")</f>
        <v>0</v>
      </c>
      <c r="AG1777">
        <f>IFERROR([1]!s_info_indexweight($A1777,$B$1,"000300.SH"),"")</f>
        <v>0</v>
      </c>
      <c r="AH1777">
        <f>IFERROR([1]!s_info_indexweight($A1777,$B$1,"000905.SH"),"")</f>
        <v>0</v>
      </c>
      <c r="AI1777">
        <f>IFERROR([1]!s_info_indexweight($A1777,$B$1,"000852.SH"),"")</f>
        <v>5.8999999999999997E-2</v>
      </c>
    </row>
    <row r="1778" spans="1:35">
      <c r="A1778" t="s">
        <v>1810</v>
      </c>
      <c r="B1778">
        <f>[1]!s_dq_close($A1778,$B$1,3)</f>
        <v>96.25</v>
      </c>
      <c r="C1778">
        <f>[1]!s_dq_volume($A1778,$B$1)</f>
        <v>20957694</v>
      </c>
      <c r="D1778">
        <f>[1]!s_dq_amount($A1778,$B$1)</f>
        <v>2014642054</v>
      </c>
      <c r="E1778">
        <f>[1]!s_dq_turn($A1778,$B$1)</f>
        <v>4.5581571799601299</v>
      </c>
      <c r="F1778">
        <f>[1]!S_VAL_MV($A1778,$B$1)</f>
        <v>44254245035</v>
      </c>
      <c r="G1778">
        <f>[1]!s_val_ev($A1778,$B$1)</f>
        <v>44254245035</v>
      </c>
      <c r="H1778">
        <f>[1]!s_val_ev1($A1778,$B$1)</f>
        <v>48051915723.07</v>
      </c>
      <c r="I1778">
        <f>IFERROR([1]!s_mq_amount($A1778,$B$1),"")</f>
        <v>4115179259</v>
      </c>
      <c r="J1778">
        <f>[1]!s_val_pe_ttm($A1778,$B$1)</f>
        <v>66.575531005859403</v>
      </c>
      <c r="K1778">
        <f>[1]!s_val_pb_lf($A1778,$B$1)</f>
        <v>9.1126565933227504</v>
      </c>
      <c r="L1778">
        <f>[1]!s_val_dividendyield2($A1778,$B$1)</f>
        <v>0.70540253770708095</v>
      </c>
      <c r="M1778">
        <f>[1]!s_val_evtoebitda($A1778,$B$1)</f>
        <v>45.771086352201102</v>
      </c>
      <c r="N1778">
        <f>[1]!s_risk_betar24($A1778,$B$1)</f>
        <v>2.4189000129699698</v>
      </c>
      <c r="O1778">
        <f>[1]!s_profitnotice_changeratio($A1778,$B$1)</f>
        <v>0</v>
      </c>
      <c r="P1778">
        <f>IFERROR([1]!i_pq_pctchange($A1778,TEXT(DATE(YEAR($B$1),1,1),"yyyy-mm-dd"),$B$1),"")</f>
        <v>7.3040153271332997</v>
      </c>
      <c r="Q1778">
        <f>[1]!s_west_netprofit($A1778,YEAR($B$1),$B$1,180)</f>
        <v>945440667</v>
      </c>
      <c r="R1778">
        <f>[1]!s_west_eps($A1778,YEAR($B$1),$B$1,180)</f>
        <v>2.0555999279022199</v>
      </c>
      <c r="S1778">
        <f>[1]!s_west_instnum_np($A1778,YEAR($B$1),$B$1,180)</f>
        <v>15</v>
      </c>
      <c r="T1778">
        <f>[1]!s_west_stdnetprofit($A1778,YEAR($B$1),$B$1,180)</f>
        <v>41727020</v>
      </c>
      <c r="U1778">
        <f>[1]!s_west_mediannetprofit($A1778,YEAR($B$1),$B$1,180)</f>
        <v>949000000</v>
      </c>
      <c r="V1778">
        <f>[1]!s_west_maxnetprofit($A1778,YEAR($B$1),$B$1,180)</f>
        <v>1040000000</v>
      </c>
      <c r="W1778">
        <f>[1]!s_west_minnetprofit($A1778,YEAR($B$1),$B$1,180)</f>
        <v>893610000</v>
      </c>
      <c r="X1778">
        <f>[1]!s_west_netprofit($A1778,YEAR($B$1)+1,$B$1,180)</f>
        <v>1268400000</v>
      </c>
      <c r="Y1778">
        <f>[1]!s_west_eps($A1778,YEAR($B$1)+1,$B$1,180)</f>
        <v>2.7576999664306601</v>
      </c>
      <c r="Z1778">
        <f>[1]!s_west_instnum_np($A1778,YEAR($B$1)+1,$B$1,180)</f>
        <v>15</v>
      </c>
      <c r="AA1778">
        <f>[1]!s_west_stdnetprofit($A1778,YEAR($B$1)+1,$B$1,180)</f>
        <v>99450490</v>
      </c>
      <c r="AB1778">
        <f>[1]!s_west_mediannetprofit($A1778,YEAR($B$1)+1,$B$1,180)</f>
        <v>1250000000</v>
      </c>
      <c r="AC1778">
        <f>[1]!s_west_maxnetprofit($A1778,YEAR($B$1)+1,$B$1,180)</f>
        <v>1529000000</v>
      </c>
      <c r="AD1778">
        <f>[1]!s_west_minnetprofit($A1778,YEAR($B$1)+1,$B$1,180)</f>
        <v>1152000000</v>
      </c>
      <c r="AE1778">
        <f>[1]!s_west_avgroe($A1778,YEAR($B$1),$B$1,180)</f>
        <v>16.0252990722656</v>
      </c>
      <c r="AF1778">
        <f>IFERROR([1]!s_info_indexweight($A1778,$B$1,"000016.SH"),"")</f>
        <v>0</v>
      </c>
      <c r="AG1778">
        <f>IFERROR([1]!s_info_indexweight($A1778,$B$1,"000300.SH"),"")</f>
        <v>0</v>
      </c>
      <c r="AH1778">
        <f>IFERROR([1]!s_info_indexweight($A1778,$B$1,"000905.SH"),"")</f>
        <v>0.26300000000000001</v>
      </c>
      <c r="AI1778">
        <f>IFERROR([1]!s_info_indexweight($A1778,$B$1,"000852.SH"),"")</f>
        <v>0</v>
      </c>
    </row>
    <row r="1779" spans="1:35">
      <c r="A1779" t="s">
        <v>1811</v>
      </c>
      <c r="B1779">
        <f>[1]!s_dq_close($A1779,$B$1,3)</f>
        <v>138.66</v>
      </c>
      <c r="C1779">
        <f>[1]!s_dq_volume($A1779,$B$1)</f>
        <v>2265508</v>
      </c>
      <c r="D1779">
        <f>[1]!s_dq_amount($A1779,$B$1)</f>
        <v>314125404</v>
      </c>
      <c r="E1779">
        <f>[1]!s_dq_turn($A1779,$B$1)</f>
        <v>1.8533967906447399</v>
      </c>
      <c r="F1779">
        <f>[1]!S_VAL_MV($A1779,$B$1)</f>
        <v>16949168190.299999</v>
      </c>
      <c r="G1779">
        <f>[1]!s_val_ev($A1779,$B$1)</f>
        <v>16949168190.299999</v>
      </c>
      <c r="H1779">
        <f>[1]!s_val_ev1($A1779,$B$1)</f>
        <v>17010034117.040001</v>
      </c>
      <c r="I1779">
        <f>IFERROR([1]!s_mq_amount($A1779,$B$1),"")</f>
        <v>769108240</v>
      </c>
      <c r="J1779">
        <f>[1]!s_val_pe_ttm($A1779,$B$1)</f>
        <v>88.185783386230497</v>
      </c>
      <c r="K1779">
        <f>[1]!s_val_pb_lf($A1779,$B$1)</f>
        <v>5.52943658828735</v>
      </c>
      <c r="L1779">
        <f>[1]!s_val_dividendyield2($A1779,$B$1)</f>
        <v>0.38559351742938403</v>
      </c>
      <c r="M1779">
        <f>[1]!s_val_evtoebitda($A1779,$B$1)</f>
        <v>74.617810022041397</v>
      </c>
      <c r="N1779">
        <f>[1]!s_risk_betar24($A1779,$B$1)</f>
        <v>1.8361999988555899</v>
      </c>
      <c r="O1779">
        <f>[1]!s_profitnotice_changeratio($A1779,$B$1)</f>
        <v>0</v>
      </c>
      <c r="P1779">
        <f>IFERROR([1]!i_pq_pctchange($A1779,TEXT(DATE(YEAR($B$1),1,1),"yyyy-mm-dd"),$B$1),"")</f>
        <v>12.212535460708001</v>
      </c>
      <c r="Q1779">
        <f>[1]!s_west_netprofit($A1779,YEAR($B$1),$B$1,180)</f>
        <v>262129620</v>
      </c>
      <c r="R1779">
        <f>[1]!s_west_eps($A1779,YEAR($B$1),$B$1,180)</f>
        <v>2.1445000171661399</v>
      </c>
      <c r="S1779">
        <f>[1]!s_west_instnum_np($A1779,YEAR($B$1),$B$1,180)</f>
        <v>9</v>
      </c>
      <c r="T1779">
        <f>[1]!s_west_stdnetprofit($A1779,YEAR($B$1),$B$1,180)</f>
        <v>11606762</v>
      </c>
      <c r="U1779">
        <f>[1]!s_west_mediannetprofit($A1779,YEAR($B$1),$B$1,180)</f>
        <v>261430000</v>
      </c>
      <c r="V1779">
        <f>[1]!s_west_maxnetprofit($A1779,YEAR($B$1),$B$1,180)</f>
        <v>277000000</v>
      </c>
      <c r="W1779">
        <f>[1]!s_west_minnetprofit($A1779,YEAR($B$1),$B$1,180)</f>
        <v>242026201</v>
      </c>
      <c r="X1779">
        <f>[1]!s_west_netprofit($A1779,YEAR($B$1)+1,$B$1,180)</f>
        <v>343296163</v>
      </c>
      <c r="Y1779">
        <f>[1]!s_west_eps($A1779,YEAR($B$1)+1,$B$1,180)</f>
        <v>2.80850005149841</v>
      </c>
      <c r="Z1779">
        <f>[1]!s_west_instnum_np($A1779,YEAR($B$1)+1,$B$1,180)</f>
        <v>9</v>
      </c>
      <c r="AA1779">
        <f>[1]!s_west_stdnetprofit($A1779,YEAR($B$1)+1,$B$1,180)</f>
        <v>19577240</v>
      </c>
      <c r="AB1779">
        <f>[1]!s_west_mediannetprofit($A1779,YEAR($B$1)+1,$B$1,180)</f>
        <v>348045000</v>
      </c>
      <c r="AC1779">
        <f>[1]!s_west_maxnetprofit($A1779,YEAR($B$1)+1,$B$1,180)</f>
        <v>373000000</v>
      </c>
      <c r="AD1779">
        <f>[1]!s_west_minnetprofit($A1779,YEAR($B$1)+1,$B$1,180)</f>
        <v>312000000</v>
      </c>
      <c r="AE1779">
        <f>[1]!s_west_avgroe($A1779,YEAR($B$1),$B$1,180)</f>
        <v>8.1099996566772496</v>
      </c>
      <c r="AF1779">
        <f>IFERROR([1]!s_info_indexweight($A1779,$B$1,"000016.SH"),"")</f>
        <v>0</v>
      </c>
      <c r="AG1779">
        <f>IFERROR([1]!s_info_indexweight($A1779,$B$1,"000300.SH"),"")</f>
        <v>0</v>
      </c>
      <c r="AH1779">
        <f>IFERROR([1]!s_info_indexweight($A1779,$B$1,"000905.SH"),"")</f>
        <v>0</v>
      </c>
      <c r="AI1779">
        <f>IFERROR([1]!s_info_indexweight($A1779,$B$1,"000852.SH"),"")</f>
        <v>5.8999999999999997E-2</v>
      </c>
    </row>
    <row r="1780" spans="1:35">
      <c r="A1780" t="s">
        <v>1812</v>
      </c>
      <c r="B1780">
        <f>[1]!s_dq_close($A1780,$B$1,3)</f>
        <v>39.799999999999997</v>
      </c>
      <c r="C1780">
        <f>[1]!s_dq_volume($A1780,$B$1)</f>
        <v>20904196</v>
      </c>
      <c r="D1780">
        <f>[1]!s_dq_amount($A1780,$B$1)</f>
        <v>830330915</v>
      </c>
      <c r="E1780">
        <f>[1]!s_dq_turn($A1780,$B$1)</f>
        <v>5.1766794609404601</v>
      </c>
      <c r="F1780">
        <f>[1]!S_VAL_MV($A1780,$B$1)</f>
        <v>16071827647</v>
      </c>
      <c r="G1780">
        <f>[1]!s_val_ev($A1780,$B$1)</f>
        <v>16071827647</v>
      </c>
      <c r="H1780">
        <f>[1]!s_val_ev1($A1780,$B$1)</f>
        <v>16095552395.32</v>
      </c>
      <c r="I1780">
        <f>IFERROR([1]!s_mq_amount($A1780,$B$1),"")</f>
        <v>1654580641</v>
      </c>
      <c r="J1780">
        <f>[1]!s_val_pe_ttm($A1780,$B$1)</f>
        <v>91.876594543457003</v>
      </c>
      <c r="K1780">
        <f>[1]!s_val_pb_lf($A1780,$B$1)</f>
        <v>7.8611855506896999</v>
      </c>
      <c r="L1780">
        <f>[1]!s_val_dividendyield2($A1780,$B$1)</f>
        <v>0.15708937131187201</v>
      </c>
      <c r="M1780">
        <f>[1]!s_val_evtoebitda($A1780,$B$1)</f>
        <v>59.121456566371002</v>
      </c>
      <c r="N1780">
        <f>[1]!s_risk_betar24($A1780,$B$1)</f>
        <v>1.75950002670288</v>
      </c>
      <c r="O1780">
        <f>[1]!s_profitnotice_changeratio($A1780,$B$1)</f>
        <v>0</v>
      </c>
      <c r="P1780">
        <f>IFERROR([1]!i_pq_pctchange($A1780,TEXT(DATE(YEAR($B$1),1,1),"yyyy-mm-dd"),$B$1),"")</f>
        <v>54.203796977915502</v>
      </c>
      <c r="Q1780">
        <f>[1]!s_west_netprofit($A1780,YEAR($B$1),$B$1,180)</f>
        <v>219400000</v>
      </c>
      <c r="R1780">
        <f>[1]!s_west_eps($A1780,YEAR($B$1),$B$1,180)</f>
        <v>0.54320001602172896</v>
      </c>
      <c r="S1780">
        <f>[1]!s_west_instnum_np($A1780,YEAR($B$1),$B$1,180)</f>
        <v>5</v>
      </c>
      <c r="T1780">
        <f>[1]!s_west_stdnetprofit($A1780,YEAR($B$1),$B$1,180)</f>
        <v>15388307</v>
      </c>
      <c r="U1780">
        <f>[1]!s_west_mediannetprofit($A1780,YEAR($B$1),$B$1,180)</f>
        <v>225000000</v>
      </c>
      <c r="V1780">
        <f>[1]!s_west_maxnetprofit($A1780,YEAR($B$1),$B$1,180)</f>
        <v>233000000</v>
      </c>
      <c r="W1780">
        <f>[1]!s_west_minnetprofit($A1780,YEAR($B$1),$B$1,180)</f>
        <v>193000000</v>
      </c>
      <c r="X1780">
        <f>[1]!s_west_netprofit($A1780,YEAR($B$1)+1,$B$1,180)</f>
        <v>294200000</v>
      </c>
      <c r="Y1780">
        <f>[1]!s_west_eps($A1780,YEAR($B$1)+1,$B$1,180)</f>
        <v>0.72839999198913596</v>
      </c>
      <c r="Z1780">
        <f>[1]!s_west_instnum_np($A1780,YEAR($B$1)+1,$B$1,180)</f>
        <v>5</v>
      </c>
      <c r="AA1780">
        <f>[1]!s_west_stdnetprofit($A1780,YEAR($B$1)+1,$B$1,180)</f>
        <v>37738574</v>
      </c>
      <c r="AB1780">
        <f>[1]!s_west_mediannetprofit($A1780,YEAR($B$1)+1,$B$1,180)</f>
        <v>291000000</v>
      </c>
      <c r="AC1780">
        <f>[1]!s_west_maxnetprofit($A1780,YEAR($B$1)+1,$B$1,180)</f>
        <v>340000000</v>
      </c>
      <c r="AD1780">
        <f>[1]!s_west_minnetprofit($A1780,YEAR($B$1)+1,$B$1,180)</f>
        <v>238000000</v>
      </c>
      <c r="AE1780">
        <f>[1]!s_west_avgroe($A1780,YEAR($B$1),$B$1,180)</f>
        <v>10.376000404357899</v>
      </c>
      <c r="AF1780">
        <f>IFERROR([1]!s_info_indexweight($A1780,$B$1,"000016.SH"),"")</f>
        <v>0</v>
      </c>
      <c r="AG1780">
        <f>IFERROR([1]!s_info_indexweight($A1780,$B$1,"000300.SH"),"")</f>
        <v>0</v>
      </c>
      <c r="AH1780">
        <f>IFERROR([1]!s_info_indexweight($A1780,$B$1,"000905.SH"),"")</f>
        <v>0</v>
      </c>
      <c r="AI1780">
        <f>IFERROR([1]!s_info_indexweight($A1780,$B$1,"000852.SH"),"")</f>
        <v>9.9000000000000005E-2</v>
      </c>
    </row>
    <row r="1781" spans="1:35">
      <c r="A1781" t="s">
        <v>1813</v>
      </c>
      <c r="B1781">
        <f>[1]!s_dq_close($A1781,$B$1,3)</f>
        <v>304.88</v>
      </c>
      <c r="C1781">
        <f>[1]!s_dq_volume($A1781,$B$1)</f>
        <v>4668467</v>
      </c>
      <c r="D1781">
        <f>[1]!s_dq_amount($A1781,$B$1)</f>
        <v>1416233556</v>
      </c>
      <c r="E1781">
        <f>[1]!s_dq_turn($A1781,$B$1)</f>
        <v>6.3832114268290896</v>
      </c>
      <c r="F1781">
        <f>[1]!S_VAL_MV($A1781,$B$1)</f>
        <v>34524611200</v>
      </c>
      <c r="G1781">
        <f>[1]!s_val_ev($A1781,$B$1)</f>
        <v>34524611200</v>
      </c>
      <c r="H1781">
        <f>[1]!s_val_ev1($A1781,$B$1)</f>
        <v>34577272124.690002</v>
      </c>
      <c r="I1781">
        <f>IFERROR([1]!s_mq_amount($A1781,$B$1),"")</f>
        <v>2789344222</v>
      </c>
      <c r="J1781">
        <f>[1]!s_val_pe_ttm($A1781,$B$1)</f>
        <v>60.5830688476562</v>
      </c>
      <c r="K1781">
        <f>[1]!s_val_pb_lf($A1781,$B$1)</f>
        <v>9.1508617401122994</v>
      </c>
      <c r="L1781">
        <f>[1]!s_val_dividendyield2($A1781,$B$1)</f>
        <v>0.52479664130149595</v>
      </c>
      <c r="M1781">
        <f>[1]!s_val_evtoebitda($A1781,$B$1)</f>
        <v>56.102465364588397</v>
      </c>
      <c r="N1781">
        <f>[1]!s_risk_betar24($A1781,$B$1)</f>
        <v>0</v>
      </c>
      <c r="O1781">
        <f>[1]!s_profitnotice_changeratio($A1781,$B$1)</f>
        <v>0</v>
      </c>
      <c r="P1781">
        <f>IFERROR([1]!i_pq_pctchange($A1781,TEXT(DATE(YEAR($B$1),1,1),"yyyy-mm-dd"),$B$1),"")</f>
        <v>17.1253117728373</v>
      </c>
      <c r="Q1781">
        <f>[1]!s_west_netprofit($A1781,YEAR($B$1),$B$1,180)</f>
        <v>661330000</v>
      </c>
      <c r="R1781">
        <f>[1]!s_west_eps($A1781,YEAR($B$1),$B$1,180)</f>
        <v>5.8400998115539604</v>
      </c>
      <c r="S1781">
        <f>[1]!s_west_instnum_np($A1781,YEAR($B$1),$B$1,180)</f>
        <v>12</v>
      </c>
      <c r="T1781">
        <f>[1]!s_west_stdnetprofit($A1781,YEAR($B$1),$B$1,180)</f>
        <v>44375661</v>
      </c>
      <c r="U1781">
        <f>[1]!s_west_mediannetprofit($A1781,YEAR($B$1),$B$1,180)</f>
        <v>666405000</v>
      </c>
      <c r="V1781">
        <f>[1]!s_west_maxnetprofit($A1781,YEAR($B$1),$B$1,180)</f>
        <v>714000000</v>
      </c>
      <c r="W1781">
        <f>[1]!s_west_minnetprofit($A1781,YEAR($B$1),$B$1,180)</f>
        <v>547000000</v>
      </c>
      <c r="X1781">
        <f>[1]!s_west_netprofit($A1781,YEAR($B$1)+1,$B$1,180)</f>
        <v>852358333</v>
      </c>
      <c r="Y1781">
        <f>[1]!s_west_eps($A1781,YEAR($B$1)+1,$B$1,180)</f>
        <v>7.52699995040894</v>
      </c>
      <c r="Z1781">
        <f>[1]!s_west_instnum_np($A1781,YEAR($B$1)+1,$B$1,180)</f>
        <v>12</v>
      </c>
      <c r="AA1781">
        <f>[1]!s_west_stdnetprofit($A1781,YEAR($B$1)+1,$B$1,180)</f>
        <v>54291177</v>
      </c>
      <c r="AB1781">
        <f>[1]!s_west_mediannetprofit($A1781,YEAR($B$1)+1,$B$1,180)</f>
        <v>867000000</v>
      </c>
      <c r="AC1781">
        <f>[1]!s_west_maxnetprofit($A1781,YEAR($B$1)+1,$B$1,180)</f>
        <v>918000000</v>
      </c>
      <c r="AD1781">
        <f>[1]!s_west_minnetprofit($A1781,YEAR($B$1)+1,$B$1,180)</f>
        <v>721000000</v>
      </c>
      <c r="AE1781">
        <f>[1]!s_west_avgroe($A1781,YEAR($B$1),$B$1,180)</f>
        <v>15.8950004577637</v>
      </c>
      <c r="AF1781">
        <f>IFERROR([1]!s_info_indexweight($A1781,$B$1,"000016.SH"),"")</f>
        <v>0</v>
      </c>
      <c r="AG1781">
        <f>IFERROR([1]!s_info_indexweight($A1781,$B$1,"000300.SH"),"")</f>
        <v>0</v>
      </c>
      <c r="AH1781">
        <f>IFERROR([1]!s_info_indexweight($A1781,$B$1,"000905.SH"),"")</f>
        <v>0.13800000000000001</v>
      </c>
      <c r="AI1781">
        <f>IFERROR([1]!s_info_indexweight($A1781,$B$1,"000852.SH"),"")</f>
        <v>0</v>
      </c>
    </row>
    <row r="1782" spans="1:35">
      <c r="A1782" t="s">
        <v>1814</v>
      </c>
      <c r="B1782">
        <f>[1]!s_dq_close($A1782,$B$1,3)</f>
        <v>74.87</v>
      </c>
      <c r="C1782">
        <f>[1]!s_dq_volume($A1782,$B$1)</f>
        <v>595241</v>
      </c>
      <c r="D1782">
        <f>[1]!s_dq_amount($A1782,$B$1)</f>
        <v>44900386</v>
      </c>
      <c r="E1782">
        <f>[1]!s_dq_turn($A1782,$B$1)</f>
        <v>0.85010139960011399</v>
      </c>
      <c r="F1782">
        <f>[1]!S_VAL_MV($A1782,$B$1)</f>
        <v>5242397400</v>
      </c>
      <c r="G1782">
        <f>[1]!s_val_ev($A1782,$B$1)</f>
        <v>5242397400</v>
      </c>
      <c r="H1782">
        <f>[1]!s_val_ev1($A1782,$B$1)</f>
        <v>6064445595.7200003</v>
      </c>
      <c r="I1782">
        <f>IFERROR([1]!s_mq_amount($A1782,$B$1),"")</f>
        <v>99053992</v>
      </c>
      <c r="J1782">
        <f>[1]!s_val_pe_ttm($A1782,$B$1)</f>
        <v>39.994888305664098</v>
      </c>
      <c r="K1782">
        <f>[1]!s_val_pb_lf($A1782,$B$1)</f>
        <v>1.79965436458588</v>
      </c>
      <c r="L1782">
        <f>[1]!s_val_dividendyield2($A1782,$B$1)</f>
        <v>1.52603283058244</v>
      </c>
      <c r="M1782">
        <f>[1]!s_val_evtoebitda($A1782,$B$1)</f>
        <v>20.054133791227201</v>
      </c>
      <c r="N1782">
        <f>[1]!s_risk_betar24($A1782,$B$1)</f>
        <v>1.76310002803802</v>
      </c>
      <c r="O1782">
        <f>[1]!s_profitnotice_changeratio($A1782,$B$1)</f>
        <v>0</v>
      </c>
      <c r="P1782">
        <f>IFERROR([1]!i_pq_pctchange($A1782,TEXT(DATE(YEAR($B$1),1,1),"yyyy-mm-dd"),$B$1),"")</f>
        <v>-31.947334198836799</v>
      </c>
      <c r="Q1782">
        <f>[1]!s_west_netprofit($A1782,YEAR($B$1),$B$1,180)</f>
        <v>297064211</v>
      </c>
      <c r="R1782">
        <f>[1]!s_west_eps($A1782,YEAR($B$1),$B$1,180)</f>
        <v>4.2410001754760698</v>
      </c>
      <c r="S1782">
        <f>[1]!s_west_instnum_np($A1782,YEAR($B$1),$B$1,180)</f>
        <v>19</v>
      </c>
      <c r="T1782">
        <f>[1]!s_west_stdnetprofit($A1782,YEAR($B$1),$B$1,180)</f>
        <v>60113882</v>
      </c>
      <c r="U1782">
        <f>[1]!s_west_mediannetprofit($A1782,YEAR($B$1),$B$1,180)</f>
        <v>304000000</v>
      </c>
      <c r="V1782">
        <f>[1]!s_west_maxnetprofit($A1782,YEAR($B$1),$B$1,180)</f>
        <v>382000000</v>
      </c>
      <c r="W1782">
        <f>[1]!s_west_minnetprofit($A1782,YEAR($B$1),$B$1,180)</f>
        <v>164000000</v>
      </c>
      <c r="X1782">
        <f>[1]!s_west_netprofit($A1782,YEAR($B$1)+1,$B$1,180)</f>
        <v>391236316</v>
      </c>
      <c r="Y1782">
        <f>[1]!s_west_eps($A1782,YEAR($B$1)+1,$B$1,180)</f>
        <v>5.5855998992919904</v>
      </c>
      <c r="Z1782">
        <f>[1]!s_west_instnum_np($A1782,YEAR($B$1)+1,$B$1,180)</f>
        <v>19</v>
      </c>
      <c r="AA1782">
        <f>[1]!s_west_stdnetprofit($A1782,YEAR($B$1)+1,$B$1,180)</f>
        <v>92246999</v>
      </c>
      <c r="AB1782">
        <f>[1]!s_west_mediannetprofit($A1782,YEAR($B$1)+1,$B$1,180)</f>
        <v>392000000</v>
      </c>
      <c r="AC1782">
        <f>[1]!s_west_maxnetprofit($A1782,YEAR($B$1)+1,$B$1,180)</f>
        <v>601000000</v>
      </c>
      <c r="AD1782">
        <f>[1]!s_west_minnetprofit($A1782,YEAR($B$1)+1,$B$1,180)</f>
        <v>252000000</v>
      </c>
      <c r="AE1782">
        <f>[1]!s_west_avgroe($A1782,YEAR($B$1),$B$1,180)</f>
        <v>9.7700004577636701</v>
      </c>
      <c r="AF1782">
        <f>IFERROR([1]!s_info_indexweight($A1782,$B$1,"000016.SH"),"")</f>
        <v>0</v>
      </c>
      <c r="AG1782">
        <f>IFERROR([1]!s_info_indexweight($A1782,$B$1,"000300.SH"),"")</f>
        <v>0</v>
      </c>
      <c r="AH1782">
        <f>IFERROR([1]!s_info_indexweight($A1782,$B$1,"000905.SH"),"")</f>
        <v>0</v>
      </c>
      <c r="AI1782">
        <f>IFERROR([1]!s_info_indexweight($A1782,$B$1,"000852.SH"),"")</f>
        <v>4.5999999999999999E-2</v>
      </c>
    </row>
    <row r="1783" spans="1:35">
      <c r="A1783" t="s">
        <v>1815</v>
      </c>
      <c r="B1783">
        <f>[1]!s_dq_close($A1783,$B$1,3)</f>
        <v>64.91</v>
      </c>
      <c r="C1783">
        <f>[1]!s_dq_volume($A1783,$B$1)</f>
        <v>5414246</v>
      </c>
      <c r="D1783">
        <f>[1]!s_dq_amount($A1783,$B$1)</f>
        <v>354010139</v>
      </c>
      <c r="E1783">
        <f>[1]!s_dq_turn($A1783,$B$1)</f>
        <v>2.5297522776711601</v>
      </c>
      <c r="F1783">
        <f>[1]!S_VAL_MV($A1783,$B$1)</f>
        <v>13892218260.34</v>
      </c>
      <c r="G1783">
        <f>[1]!s_val_ev($A1783,$B$1)</f>
        <v>13892218260.34</v>
      </c>
      <c r="H1783">
        <f>[1]!s_val_ev1($A1783,$B$1)</f>
        <v>14009103421.700001</v>
      </c>
      <c r="I1783">
        <f>IFERROR([1]!s_mq_amount($A1783,$B$1),"")</f>
        <v>764946561</v>
      </c>
      <c r="J1783">
        <f>[1]!s_val_pe_ttm($A1783,$B$1)</f>
        <v>54.602874755859403</v>
      </c>
      <c r="K1783">
        <f>[1]!s_val_pb_lf($A1783,$B$1)</f>
        <v>5.8030457496643102</v>
      </c>
      <c r="L1783">
        <f>[1]!s_val_dividendyield2($A1783,$B$1)</f>
        <v>0.63909013388785496</v>
      </c>
      <c r="M1783">
        <f>[1]!s_val_evtoebitda($A1783,$B$1)</f>
        <v>46.046801979465798</v>
      </c>
      <c r="N1783">
        <f>[1]!s_risk_betar24($A1783,$B$1)</f>
        <v>1.00059998035431</v>
      </c>
      <c r="O1783">
        <f>[1]!s_profitnotice_changeratio($A1783,$B$1)</f>
        <v>0</v>
      </c>
      <c r="P1783">
        <f>IFERROR([1]!i_pq_pctchange($A1783,TEXT(DATE(YEAR($B$1),1,1),"yyyy-mm-dd"),$B$1),"")</f>
        <v>-34.3547734627832</v>
      </c>
      <c r="Q1783">
        <f>[1]!s_west_netprofit($A1783,YEAR($B$1),$B$1,180)</f>
        <v>332395714</v>
      </c>
      <c r="R1783">
        <f>[1]!s_west_eps($A1783,YEAR($B$1),$B$1,180)</f>
        <v>1.55309998989105</v>
      </c>
      <c r="S1783">
        <f>[1]!s_west_instnum_np($A1783,YEAR($B$1),$B$1,180)</f>
        <v>14</v>
      </c>
      <c r="T1783">
        <f>[1]!s_west_stdnetprofit($A1783,YEAR($B$1),$B$1,180)</f>
        <v>23411035</v>
      </c>
      <c r="U1783">
        <f>[1]!s_west_mediannetprofit($A1783,YEAR($B$1),$B$1,180)</f>
        <v>332500000</v>
      </c>
      <c r="V1783">
        <f>[1]!s_west_maxnetprofit($A1783,YEAR($B$1),$B$1,180)</f>
        <v>386000000</v>
      </c>
      <c r="W1783">
        <f>[1]!s_west_minnetprofit($A1783,YEAR($B$1),$B$1,180)</f>
        <v>297000000</v>
      </c>
      <c r="X1783">
        <f>[1]!s_west_netprofit($A1783,YEAR($B$1)+1,$B$1,180)</f>
        <v>399912857</v>
      </c>
      <c r="Y1783">
        <f>[1]!s_west_eps($A1783,YEAR($B$1)+1,$B$1,180)</f>
        <v>1.8686000108718901</v>
      </c>
      <c r="Z1783">
        <f>[1]!s_west_instnum_np($A1783,YEAR($B$1)+1,$B$1,180)</f>
        <v>14</v>
      </c>
      <c r="AA1783">
        <f>[1]!s_west_stdnetprofit($A1783,YEAR($B$1)+1,$B$1,180)</f>
        <v>28763467</v>
      </c>
      <c r="AB1783">
        <f>[1]!s_west_mediannetprofit($A1783,YEAR($B$1)+1,$B$1,180)</f>
        <v>400500000</v>
      </c>
      <c r="AC1783">
        <f>[1]!s_west_maxnetprofit($A1783,YEAR($B$1)+1,$B$1,180)</f>
        <v>443000000</v>
      </c>
      <c r="AD1783">
        <f>[1]!s_west_minnetprofit($A1783,YEAR($B$1)+1,$B$1,180)</f>
        <v>328000000</v>
      </c>
      <c r="AE1783">
        <f>[1]!s_west_avgroe($A1783,YEAR($B$1),$B$1,180)</f>
        <v>12.994600296020501</v>
      </c>
      <c r="AF1783">
        <f>IFERROR([1]!s_info_indexweight($A1783,$B$1,"000016.SH"),"")</f>
        <v>0</v>
      </c>
      <c r="AG1783">
        <f>IFERROR([1]!s_info_indexweight($A1783,$B$1,"000300.SH"),"")</f>
        <v>0</v>
      </c>
      <c r="AH1783">
        <f>IFERROR([1]!s_info_indexweight($A1783,$B$1,"000905.SH"),"")</f>
        <v>0</v>
      </c>
      <c r="AI1783">
        <f>IFERROR([1]!s_info_indexweight($A1783,$B$1,"000852.SH"),"")</f>
        <v>7.8E-2</v>
      </c>
    </row>
    <row r="1784" spans="1:35">
      <c r="A1784" t="s">
        <v>1816</v>
      </c>
      <c r="B1784">
        <f>[1]!s_dq_close($A1784,$B$1,3)</f>
        <v>86.27</v>
      </c>
      <c r="C1784">
        <f>[1]!s_dq_volume($A1784,$B$1)</f>
        <v>14133081</v>
      </c>
      <c r="D1784">
        <f>[1]!s_dq_amount($A1784,$B$1)</f>
        <v>1186769766</v>
      </c>
      <c r="E1784">
        <f>[1]!s_dq_turn($A1784,$B$1)</f>
        <v>4.7362656121942601</v>
      </c>
      <c r="F1784">
        <f>[1]!S_VAL_MV($A1784,$B$1)</f>
        <v>25743085327.200001</v>
      </c>
      <c r="G1784">
        <f>[1]!s_val_ev($A1784,$B$1)</f>
        <v>25743085327.200001</v>
      </c>
      <c r="H1784">
        <f>[1]!s_val_ev1($A1784,$B$1)</f>
        <v>25753703328.439999</v>
      </c>
      <c r="I1784">
        <f>IFERROR([1]!s_mq_amount($A1784,$B$1),"")</f>
        <v>2416792358</v>
      </c>
      <c r="J1784">
        <f>[1]!s_val_pe_ttm($A1784,$B$1)</f>
        <v>173.65005493164099</v>
      </c>
      <c r="K1784">
        <f>[1]!s_val_pb_lf($A1784,$B$1)</f>
        <v>13.715216636657701</v>
      </c>
      <c r="L1784">
        <f>[1]!s_val_dividendyield2($A1784,$B$1)</f>
        <v>0.11575945781647801</v>
      </c>
      <c r="M1784">
        <f>[1]!s_val_evtoebitda($A1784,$B$1)</f>
        <v>148.20776884247999</v>
      </c>
      <c r="N1784">
        <f>[1]!s_risk_betar24($A1784,$B$1)</f>
        <v>1.30410003662109</v>
      </c>
      <c r="O1784">
        <f>[1]!s_profitnotice_changeratio($A1784,$B$1)</f>
        <v>0</v>
      </c>
      <c r="P1784">
        <f>IFERROR([1]!i_pq_pctchange($A1784,TEXT(DATE(YEAR($B$1),1,1),"yyyy-mm-dd"),$B$1),"")</f>
        <v>144.52947845804999</v>
      </c>
      <c r="Q1784">
        <f>[1]!s_west_netprofit($A1784,YEAR($B$1),$B$1,180)</f>
        <v>295660000</v>
      </c>
      <c r="R1784">
        <f>[1]!s_west_eps($A1784,YEAR($B$1),$B$1,180)</f>
        <v>0.99080002307891801</v>
      </c>
      <c r="S1784">
        <f>[1]!s_west_instnum_np($A1784,YEAR($B$1),$B$1,180)</f>
        <v>7</v>
      </c>
      <c r="T1784">
        <f>[1]!s_west_stdnetprofit($A1784,YEAR($B$1),$B$1,180)</f>
        <v>61532854</v>
      </c>
      <c r="U1784">
        <f>[1]!s_west_mediannetprofit($A1784,YEAR($B$1),$B$1,180)</f>
        <v>284000000</v>
      </c>
      <c r="V1784">
        <f>[1]!s_west_maxnetprofit($A1784,YEAR($B$1),$B$1,180)</f>
        <v>420380000</v>
      </c>
      <c r="W1784">
        <f>[1]!s_west_minnetprofit($A1784,YEAR($B$1),$B$1,180)</f>
        <v>236000000</v>
      </c>
      <c r="X1784">
        <f>[1]!s_west_netprofit($A1784,YEAR($B$1)+1,$B$1,180)</f>
        <v>477494286</v>
      </c>
      <c r="Y1784">
        <f>[1]!s_west_eps($A1784,YEAR($B$1)+1,$B$1,180)</f>
        <v>1.6002000570297199</v>
      </c>
      <c r="Z1784">
        <f>[1]!s_west_instnum_np($A1784,YEAR($B$1)+1,$B$1,180)</f>
        <v>7</v>
      </c>
      <c r="AA1784">
        <f>[1]!s_west_stdnetprofit($A1784,YEAR($B$1)+1,$B$1,180)</f>
        <v>150581760</v>
      </c>
      <c r="AB1784">
        <f>[1]!s_west_mediannetprofit($A1784,YEAR($B$1)+1,$B$1,180)</f>
        <v>453000000</v>
      </c>
      <c r="AC1784">
        <f>[1]!s_west_maxnetprofit($A1784,YEAR($B$1)+1,$B$1,180)</f>
        <v>778770000</v>
      </c>
      <c r="AD1784">
        <f>[1]!s_west_minnetprofit($A1784,YEAR($B$1)+1,$B$1,180)</f>
        <v>325000000</v>
      </c>
      <c r="AE1784">
        <f>[1]!s_west_avgroe($A1784,YEAR($B$1),$B$1,180)</f>
        <v>14.585700035095201</v>
      </c>
      <c r="AF1784">
        <f>IFERROR([1]!s_info_indexweight($A1784,$B$1,"000016.SH"),"")</f>
        <v>0</v>
      </c>
      <c r="AG1784">
        <f>IFERROR([1]!s_info_indexweight($A1784,$B$1,"000300.SH"),"")</f>
        <v>0</v>
      </c>
      <c r="AH1784">
        <f>IFERROR([1]!s_info_indexweight($A1784,$B$1,"000905.SH"),"")</f>
        <v>0</v>
      </c>
      <c r="AI1784">
        <f>IFERROR([1]!s_info_indexweight($A1784,$B$1,"000852.SH"),"")</f>
        <v>0.159</v>
      </c>
    </row>
    <row r="1785" spans="1:35">
      <c r="A1785" t="s">
        <v>1817</v>
      </c>
      <c r="B1785">
        <f>[1]!s_dq_close($A1785,$B$1,3)</f>
        <v>265.52</v>
      </c>
      <c r="C1785">
        <f>[1]!s_dq_volume($A1785,$B$1)</f>
        <v>7758262</v>
      </c>
      <c r="D1785">
        <f>[1]!s_dq_amount($A1785,$B$1)</f>
        <v>2039874947</v>
      </c>
      <c r="E1785">
        <f>[1]!s_dq_turn($A1785,$B$1)</f>
        <v>3.8219586454886199</v>
      </c>
      <c r="F1785">
        <f>[1]!S_VAL_MV($A1785,$B$1)</f>
        <v>108863200000</v>
      </c>
      <c r="G1785">
        <f>[1]!s_val_ev($A1785,$B$1)</f>
        <v>108863200000</v>
      </c>
      <c r="H1785">
        <f>[1]!s_val_ev1($A1785,$B$1)</f>
        <v>108864990847.03999</v>
      </c>
      <c r="I1785">
        <f>IFERROR([1]!s_mq_amount($A1785,$B$1),"")</f>
        <v>4386370719</v>
      </c>
      <c r="J1785">
        <f>[1]!s_val_pe_ttm($A1785,$B$1)</f>
        <v>-717.26086425781205</v>
      </c>
      <c r="K1785">
        <f>[1]!s_val_pb_lf($A1785,$B$1)</f>
        <v>48.777267456054702</v>
      </c>
      <c r="L1785">
        <f>[1]!s_val_dividendyield2($A1785,$B$1)</f>
        <v>0</v>
      </c>
      <c r="M1785">
        <f>[1]!s_val_evtoebitda($A1785,$B$1)</f>
        <v>-917.83765517725897</v>
      </c>
      <c r="N1785">
        <f>[1]!s_risk_betar24($A1785,$B$1)</f>
        <v>3.1537001132965101</v>
      </c>
      <c r="O1785">
        <f>[1]!s_profitnotice_changeratio($A1785,$B$1)</f>
        <v>0</v>
      </c>
      <c r="P1785">
        <f>IFERROR([1]!i_pq_pctchange($A1785,TEXT(DATE(YEAR($B$1),1,1),"yyyy-mm-dd"),$B$1),"")</f>
        <v>87.395017291269696</v>
      </c>
      <c r="Q1785">
        <f>[1]!s_west_netprofit($A1785,YEAR($B$1),$B$1,180)</f>
        <v>49093000</v>
      </c>
      <c r="R1785">
        <f>[1]!s_west_eps($A1785,YEAR($B$1),$B$1,180)</f>
        <v>0.119699999690056</v>
      </c>
      <c r="S1785">
        <f>[1]!s_west_instnum_np($A1785,YEAR($B$1),$B$1,180)</f>
        <v>10</v>
      </c>
      <c r="T1785">
        <f>[1]!s_west_stdnetprofit($A1785,YEAR($B$1),$B$1,180)</f>
        <v>45069845</v>
      </c>
      <c r="U1785">
        <f>[1]!s_west_mediannetprofit($A1785,YEAR($B$1),$B$1,180)</f>
        <v>49500000</v>
      </c>
      <c r="V1785">
        <f>[1]!s_west_maxnetprofit($A1785,YEAR($B$1),$B$1,180)</f>
        <v>136000000</v>
      </c>
      <c r="W1785">
        <f>[1]!s_west_minnetprofit($A1785,YEAR($B$1),$B$1,180)</f>
        <v>-39000000</v>
      </c>
      <c r="X1785">
        <f>[1]!s_west_netprofit($A1785,YEAR($B$1)+1,$B$1,180)</f>
        <v>239473000</v>
      </c>
      <c r="Y1785">
        <f>[1]!s_west_eps($A1785,YEAR($B$1)+1,$B$1,180)</f>
        <v>0.58410000801086404</v>
      </c>
      <c r="Z1785">
        <f>[1]!s_west_instnum_np($A1785,YEAR($B$1)+1,$B$1,180)</f>
        <v>10</v>
      </c>
      <c r="AA1785">
        <f>[1]!s_west_stdnetprofit($A1785,YEAR($B$1)+1,$B$1,180)</f>
        <v>174548846</v>
      </c>
      <c r="AB1785">
        <f>[1]!s_west_mediannetprofit($A1785,YEAR($B$1)+1,$B$1,180)</f>
        <v>216500000</v>
      </c>
      <c r="AC1785">
        <f>[1]!s_west_maxnetprofit($A1785,YEAR($B$1)+1,$B$1,180)</f>
        <v>697000000</v>
      </c>
      <c r="AD1785">
        <f>[1]!s_west_minnetprofit($A1785,YEAR($B$1)+1,$B$1,180)</f>
        <v>102000000</v>
      </c>
      <c r="AE1785">
        <f>[1]!s_west_avgroe($A1785,YEAR($B$1),$B$1,180)</f>
        <v>2.1600000858306898</v>
      </c>
      <c r="AF1785">
        <f>IFERROR([1]!s_info_indexweight($A1785,$B$1,"000016.SH"),"")</f>
        <v>0</v>
      </c>
      <c r="AG1785">
        <f>IFERROR([1]!s_info_indexweight($A1785,$B$1,"000300.SH"),"")</f>
        <v>0</v>
      </c>
      <c r="AH1785">
        <f>IFERROR([1]!s_info_indexweight($A1785,$B$1,"000905.SH"),"")</f>
        <v>0.32900000000000001</v>
      </c>
      <c r="AI1785">
        <f>IFERROR([1]!s_info_indexweight($A1785,$B$1,"000852.SH"),"")</f>
        <v>0</v>
      </c>
    </row>
    <row r="1786" spans="1:35">
      <c r="A1786" t="s">
        <v>1818</v>
      </c>
      <c r="B1786">
        <f>[1]!s_dq_close($A1786,$B$1,3)</f>
        <v>34.200000000000003</v>
      </c>
      <c r="C1786">
        <f>[1]!s_dq_volume($A1786,$B$1)</f>
        <v>6885615</v>
      </c>
      <c r="D1786">
        <f>[1]!s_dq_amount($A1786,$B$1)</f>
        <v>236238547</v>
      </c>
      <c r="E1786">
        <f>[1]!s_dq_turn($A1786,$B$1)</f>
        <v>3.1051776383809102</v>
      </c>
      <c r="F1786">
        <f>[1]!S_VAL_MV($A1786,$B$1)</f>
        <v>21780168289.200001</v>
      </c>
      <c r="G1786">
        <f>[1]!s_val_ev($A1786,$B$1)</f>
        <v>21780168289.200001</v>
      </c>
      <c r="H1786">
        <f>[1]!s_val_ev1($A1786,$B$1)</f>
        <v>22515840417.02</v>
      </c>
      <c r="I1786">
        <f>IFERROR([1]!s_mq_amount($A1786,$B$1),"")</f>
        <v>503033147</v>
      </c>
      <c r="J1786">
        <f>[1]!s_val_pe_ttm($A1786,$B$1)</f>
        <v>337.04071044921898</v>
      </c>
      <c r="K1786">
        <f>[1]!s_val_pb_lf($A1786,$B$1)</f>
        <v>7.4822463989257804</v>
      </c>
      <c r="L1786">
        <f>[1]!s_val_dividendyield2($A1786,$B$1)</f>
        <v>5.8479532163742701E-2</v>
      </c>
      <c r="M1786">
        <f>[1]!s_val_evtoebitda($A1786,$B$1)</f>
        <v>92.013687091636399</v>
      </c>
      <c r="N1786">
        <f>[1]!s_risk_betar24($A1786,$B$1)</f>
        <v>1.7437000274658201</v>
      </c>
      <c r="O1786">
        <f>[1]!s_profitnotice_changeratio($A1786,$B$1)</f>
        <v>0</v>
      </c>
      <c r="P1786">
        <f>IFERROR([1]!i_pq_pctchange($A1786,TEXT(DATE(YEAR($B$1),1,1),"yyyy-mm-dd"),$B$1),"")</f>
        <v>-25.636007827788699</v>
      </c>
      <c r="Q1786">
        <f>[1]!s_west_netprofit($A1786,YEAR($B$1),$B$1,180)</f>
        <v>346666667</v>
      </c>
      <c r="R1786">
        <f>[1]!s_west_eps($A1786,YEAR($B$1),$B$1,180)</f>
        <v>0.54420000314712502</v>
      </c>
      <c r="S1786">
        <f>[1]!s_west_instnum_np($A1786,YEAR($B$1),$B$1,180)</f>
        <v>3</v>
      </c>
      <c r="T1786">
        <f>[1]!s_west_stdnetprofit($A1786,YEAR($B$1),$B$1,180)</f>
        <v>108583301</v>
      </c>
      <c r="U1786">
        <f>[1]!s_west_mediannetprofit($A1786,YEAR($B$1),$B$1,180)</f>
        <v>329000000</v>
      </c>
      <c r="V1786">
        <f>[1]!s_west_maxnetprofit($A1786,YEAR($B$1),$B$1,180)</f>
        <v>463000000</v>
      </c>
      <c r="W1786">
        <f>[1]!s_west_minnetprofit($A1786,YEAR($B$1),$B$1,180)</f>
        <v>248000000</v>
      </c>
      <c r="X1786">
        <f>[1]!s_west_netprofit($A1786,YEAR($B$1)+1,$B$1,180)</f>
        <v>445000000</v>
      </c>
      <c r="Y1786">
        <f>[1]!s_west_eps($A1786,YEAR($B$1)+1,$B$1,180)</f>
        <v>0.698599994182587</v>
      </c>
      <c r="Z1786">
        <f>[1]!s_west_instnum_np($A1786,YEAR($B$1)+1,$B$1,180)</f>
        <v>3</v>
      </c>
      <c r="AA1786">
        <f>[1]!s_west_stdnetprofit($A1786,YEAR($B$1)+1,$B$1,180)</f>
        <v>142453501</v>
      </c>
      <c r="AB1786">
        <f>[1]!s_west_mediannetprofit($A1786,YEAR($B$1)+1,$B$1,180)</f>
        <v>402000000</v>
      </c>
      <c r="AC1786">
        <f>[1]!s_west_maxnetprofit($A1786,YEAR($B$1)+1,$B$1,180)</f>
        <v>604000000</v>
      </c>
      <c r="AD1786">
        <f>[1]!s_west_minnetprofit($A1786,YEAR($B$1)+1,$B$1,180)</f>
        <v>329000000</v>
      </c>
      <c r="AE1786">
        <f>[1]!s_west_avgroe($A1786,YEAR($B$1),$B$1,180)</f>
        <v>10.333299636840801</v>
      </c>
      <c r="AF1786">
        <f>IFERROR([1]!s_info_indexweight($A1786,$B$1,"000016.SH"),"")</f>
        <v>0</v>
      </c>
      <c r="AG1786">
        <f>IFERROR([1]!s_info_indexweight($A1786,$B$1,"000300.SH"),"")</f>
        <v>0</v>
      </c>
      <c r="AH1786">
        <f>IFERROR([1]!s_info_indexweight($A1786,$B$1,"000905.SH"),"")</f>
        <v>6.5000000000000002E-2</v>
      </c>
      <c r="AI1786">
        <f>IFERROR([1]!s_info_indexweight($A1786,$B$1,"000852.SH"),"")</f>
        <v>0</v>
      </c>
    </row>
    <row r="1787" spans="1:35">
      <c r="A1787" t="s">
        <v>1819</v>
      </c>
      <c r="B1787">
        <f>[1]!s_dq_close($A1787,$B$1,3)</f>
        <v>107</v>
      </c>
      <c r="C1787">
        <f>[1]!s_dq_volume($A1787,$B$1)</f>
        <v>4646416</v>
      </c>
      <c r="D1787">
        <f>[1]!s_dq_amount($A1787,$B$1)</f>
        <v>496134159</v>
      </c>
      <c r="E1787">
        <f>[1]!s_dq_turn($A1787,$B$1)</f>
        <v>4.6910841277779696</v>
      </c>
      <c r="F1787">
        <f>[1]!S_VAL_MV($A1787,$B$1)</f>
        <v>17120000000</v>
      </c>
      <c r="G1787">
        <f>[1]!s_val_ev($A1787,$B$1)</f>
        <v>17120000000</v>
      </c>
      <c r="H1787">
        <f>[1]!s_val_ev1($A1787,$B$1)</f>
        <v>17164620307.040001</v>
      </c>
      <c r="I1787">
        <f>IFERROR([1]!s_mq_amount($A1787,$B$1),"")</f>
        <v>1204116894</v>
      </c>
      <c r="J1787">
        <f>[1]!s_val_pe_ttm($A1787,$B$1)</f>
        <v>120.88918304443401</v>
      </c>
      <c r="K1787">
        <f>[1]!s_val_pb_lf($A1787,$B$1)</f>
        <v>3.86215043067932</v>
      </c>
      <c r="L1787">
        <f>[1]!s_val_dividendyield2($A1787,$B$1)</f>
        <v>0.87616822429906505</v>
      </c>
      <c r="M1787">
        <f>[1]!s_val_evtoebitda($A1787,$B$1)</f>
        <v>95.608188684206795</v>
      </c>
      <c r="N1787">
        <f>[1]!s_risk_betar24($A1787,$B$1)</f>
        <v>1.33990001678467</v>
      </c>
      <c r="O1787">
        <f>[1]!s_profitnotice_changeratio($A1787,$B$1)</f>
        <v>0</v>
      </c>
      <c r="P1787">
        <f>IFERROR([1]!i_pq_pctchange($A1787,TEXT(DATE(YEAR($B$1),1,1),"yyyy-mm-dd"),$B$1),"")</f>
        <v>73.701298701298697</v>
      </c>
      <c r="Q1787">
        <f>[1]!s_west_netprofit($A1787,YEAR($B$1),$B$1,180)</f>
        <v>819200000</v>
      </c>
      <c r="R1787">
        <f>[1]!s_west_eps($A1787,YEAR($B$1),$B$1,180)</f>
        <v>5.1199998855590803</v>
      </c>
      <c r="S1787">
        <f>[1]!s_west_instnum_np($A1787,YEAR($B$1),$B$1,180)</f>
        <v>5</v>
      </c>
      <c r="T1787">
        <f>[1]!s_west_stdnetprofit($A1787,YEAR($B$1),$B$1,180)</f>
        <v>97995918</v>
      </c>
      <c r="U1787">
        <f>[1]!s_west_mediannetprofit($A1787,YEAR($B$1),$B$1,180)</f>
        <v>785000000</v>
      </c>
      <c r="V1787">
        <f>[1]!s_west_maxnetprofit($A1787,YEAR($B$1),$B$1,180)</f>
        <v>929000000</v>
      </c>
      <c r="W1787">
        <f>[1]!s_west_minnetprofit($A1787,YEAR($B$1),$B$1,180)</f>
        <v>695000000</v>
      </c>
      <c r="X1787">
        <f>[1]!s_west_netprofit($A1787,YEAR($B$1)+1,$B$1,180)</f>
        <v>1266800000</v>
      </c>
      <c r="Y1787">
        <f>[1]!s_west_eps($A1787,YEAR($B$1)+1,$B$1,180)</f>
        <v>7.9175000190734899</v>
      </c>
      <c r="Z1787">
        <f>[1]!s_west_instnum_np($A1787,YEAR($B$1)+1,$B$1,180)</f>
        <v>5</v>
      </c>
      <c r="AA1787">
        <f>[1]!s_west_stdnetprofit($A1787,YEAR($B$1)+1,$B$1,180)</f>
        <v>136246835</v>
      </c>
      <c r="AB1787">
        <f>[1]!s_west_mediannetprofit($A1787,YEAR($B$1)+1,$B$1,180)</f>
        <v>1309000000</v>
      </c>
      <c r="AC1787">
        <f>[1]!s_west_maxnetprofit($A1787,YEAR($B$1)+1,$B$1,180)</f>
        <v>1393000000</v>
      </c>
      <c r="AD1787">
        <f>[1]!s_west_minnetprofit($A1787,YEAR($B$1)+1,$B$1,180)</f>
        <v>1068000000</v>
      </c>
      <c r="AE1787">
        <f>[1]!s_west_avgroe($A1787,YEAR($B$1),$B$1,180)</f>
        <v>16.67799949646</v>
      </c>
      <c r="AF1787">
        <f>IFERROR([1]!s_info_indexweight($A1787,$B$1,"000016.SH"),"")</f>
        <v>0</v>
      </c>
      <c r="AG1787">
        <f>IFERROR([1]!s_info_indexweight($A1787,$B$1,"000300.SH"),"")</f>
        <v>0</v>
      </c>
      <c r="AH1787">
        <f>IFERROR([1]!s_info_indexweight($A1787,$B$1,"000905.SH"),"")</f>
        <v>0</v>
      </c>
      <c r="AI1787">
        <f>IFERROR([1]!s_info_indexweight($A1787,$B$1,"000852.SH"),"")</f>
        <v>0.126</v>
      </c>
    </row>
    <row r="1788" spans="1:35">
      <c r="A1788" t="s">
        <v>1820</v>
      </c>
      <c r="B1788">
        <f>[1]!s_dq_close($A1788,$B$1,3)</f>
        <v>56.89</v>
      </c>
      <c r="C1788">
        <f>[1]!s_dq_volume($A1788,$B$1)</f>
        <v>10878860</v>
      </c>
      <c r="D1788">
        <f>[1]!s_dq_amount($A1788,$B$1)</f>
        <v>617821360</v>
      </c>
      <c r="E1788">
        <f>[1]!s_dq_turn($A1788,$B$1)</f>
        <v>4.9466345432750698</v>
      </c>
      <c r="F1788">
        <f>[1]!S_VAL_MV($A1788,$B$1)</f>
        <v>23059006892.209999</v>
      </c>
      <c r="G1788">
        <f>[1]!s_val_ev($A1788,$B$1)</f>
        <v>23059006892.209999</v>
      </c>
      <c r="H1788">
        <f>[1]!s_val_ev1($A1788,$B$1)</f>
        <v>23456124833.330002</v>
      </c>
      <c r="I1788">
        <f>IFERROR([1]!s_mq_amount($A1788,$B$1),"")</f>
        <v>1357164952</v>
      </c>
      <c r="J1788">
        <f>[1]!s_val_pe_ttm($A1788,$B$1)</f>
        <v>46.946689605712898</v>
      </c>
      <c r="K1788">
        <f>[1]!s_val_pb_lf($A1788,$B$1)</f>
        <v>5.4775500297546396</v>
      </c>
      <c r="L1788">
        <f>[1]!s_val_dividendyield2($A1788,$B$1)</f>
        <v>0</v>
      </c>
      <c r="M1788">
        <f>[1]!s_val_evtoebitda($A1788,$B$1)</f>
        <v>28.490960462878199</v>
      </c>
      <c r="N1788">
        <f>[1]!s_risk_betar24($A1788,$B$1)</f>
        <v>0</v>
      </c>
      <c r="O1788">
        <f>[1]!s_profitnotice_changeratio($A1788,$B$1)</f>
        <v>0</v>
      </c>
      <c r="P1788">
        <f>IFERROR([1]!i_pq_pctchange($A1788,TEXT(DATE(YEAR($B$1),1,1),"yyyy-mm-dd"),$B$1),"")</f>
        <v>58.0277777777778</v>
      </c>
      <c r="Q1788">
        <f>[1]!s_west_netprofit($A1788,YEAR($B$1),$B$1,180)</f>
        <v>663955000</v>
      </c>
      <c r="R1788">
        <f>[1]!s_west_eps($A1788,YEAR($B$1),$B$1,180)</f>
        <v>1.63810002803802</v>
      </c>
      <c r="S1788">
        <f>[1]!s_west_instnum_np($A1788,YEAR($B$1),$B$1,180)</f>
        <v>2</v>
      </c>
      <c r="T1788">
        <f>[1]!s_west_stdnetprofit($A1788,YEAR($B$1),$B$1,180)</f>
        <v>24105270</v>
      </c>
      <c r="U1788">
        <f>[1]!s_west_mediannetprofit($A1788,YEAR($B$1),$B$1,180)</f>
        <v>663955000</v>
      </c>
      <c r="V1788">
        <f>[1]!s_west_maxnetprofit($A1788,YEAR($B$1),$B$1,180)</f>
        <v>681000000</v>
      </c>
      <c r="W1788">
        <f>[1]!s_west_minnetprofit($A1788,YEAR($B$1),$B$1,180)</f>
        <v>646910000</v>
      </c>
      <c r="X1788">
        <f>[1]!s_west_netprofit($A1788,YEAR($B$1)+1,$B$1,180)</f>
        <v>781790000</v>
      </c>
      <c r="Y1788">
        <f>[1]!s_west_eps($A1788,YEAR($B$1)+1,$B$1,180)</f>
        <v>1.92879998683929</v>
      </c>
      <c r="Z1788">
        <f>[1]!s_west_instnum_np($A1788,YEAR($B$1)+1,$B$1,180)</f>
        <v>2</v>
      </c>
      <c r="AA1788">
        <f>[1]!s_west_stdnetprofit($A1788,YEAR($B$1)+1,$B$1,180)</f>
        <v>3125412</v>
      </c>
      <c r="AB1788">
        <f>[1]!s_west_mediannetprofit($A1788,YEAR($B$1)+1,$B$1,180)</f>
        <v>781790000</v>
      </c>
      <c r="AC1788">
        <f>[1]!s_west_maxnetprofit($A1788,YEAR($B$1)+1,$B$1,180)</f>
        <v>784000000</v>
      </c>
      <c r="AD1788">
        <f>[1]!s_west_minnetprofit($A1788,YEAR($B$1)+1,$B$1,180)</f>
        <v>779580000</v>
      </c>
      <c r="AE1788">
        <f>[1]!s_west_avgroe($A1788,YEAR($B$1),$B$1,180)</f>
        <v>14.0100002288818</v>
      </c>
      <c r="AF1788">
        <f>IFERROR([1]!s_info_indexweight($A1788,$B$1,"000016.SH"),"")</f>
        <v>0</v>
      </c>
      <c r="AG1788">
        <f>IFERROR([1]!s_info_indexweight($A1788,$B$1,"000300.SH"),"")</f>
        <v>0</v>
      </c>
      <c r="AH1788">
        <f>IFERROR([1]!s_info_indexweight($A1788,$B$1,"000905.SH"),"")</f>
        <v>0</v>
      </c>
      <c r="AI1788">
        <f>IFERROR([1]!s_info_indexweight($A1788,$B$1,"000852.SH"),"")</f>
        <v>2.3E-2</v>
      </c>
    </row>
    <row r="1789" spans="1:35">
      <c r="A1789" t="s">
        <v>1821</v>
      </c>
      <c r="B1789">
        <f>[1]!s_dq_close($A1789,$B$1,3)</f>
        <v>13.61</v>
      </c>
      <c r="C1789">
        <f>[1]!s_dq_volume($A1789,$B$1)</f>
        <v>29670376</v>
      </c>
      <c r="D1789">
        <f>[1]!s_dq_amount($A1789,$B$1)</f>
        <v>409704847</v>
      </c>
      <c r="E1789">
        <f>[1]!s_dq_turn($A1789,$B$1)</f>
        <v>1.1873435631901601</v>
      </c>
      <c r="F1789">
        <f>[1]!S_VAL_MV($A1789,$B$1)</f>
        <v>35393984537.870003</v>
      </c>
      <c r="G1789">
        <f>[1]!s_val_ev($A1789,$B$1)</f>
        <v>35393984537.870003</v>
      </c>
      <c r="H1789">
        <f>[1]!s_val_ev1($A1789,$B$1)</f>
        <v>49691709173.870003</v>
      </c>
      <c r="I1789">
        <f>IFERROR([1]!s_mq_amount($A1789,$B$1),"")</f>
        <v>966540777</v>
      </c>
      <c r="J1789">
        <f>[1]!s_val_pe_ttm($A1789,$B$1)</f>
        <v>341.47549438476602</v>
      </c>
      <c r="K1789">
        <f>[1]!s_val_pb_lf($A1789,$B$1)</f>
        <v>4.4967465400695801</v>
      </c>
      <c r="L1789">
        <f>[1]!s_val_dividendyield2($A1789,$B$1)</f>
        <v>0.159816322085685</v>
      </c>
      <c r="M1789">
        <f>[1]!s_val_evtoebitda($A1789,$B$1)</f>
        <v>31.583016589673601</v>
      </c>
      <c r="N1789">
        <f>[1]!s_risk_betar24($A1789,$B$1)</f>
        <v>1.9526000022888199</v>
      </c>
      <c r="O1789">
        <f>[1]!s_profitnotice_changeratio($A1789,$B$1)</f>
        <v>0</v>
      </c>
      <c r="P1789">
        <f>IFERROR([1]!i_pq_pctchange($A1789,TEXT(DATE(YEAR($B$1),1,1),"yyyy-mm-dd"),$B$1),"")</f>
        <v>-8.9022757697456498</v>
      </c>
      <c r="Q1789">
        <f>[1]!s_west_netprofit($A1789,YEAR($B$1),$B$1,180)</f>
        <v>0</v>
      </c>
      <c r="R1789">
        <f>[1]!s_west_eps($A1789,YEAR($B$1),$B$1,180)</f>
        <v>0</v>
      </c>
      <c r="S1789">
        <f>[1]!s_west_instnum_np($A1789,YEAR($B$1),$B$1,180)</f>
        <v>0</v>
      </c>
      <c r="T1789">
        <f>[1]!s_west_stdnetprofit($A1789,YEAR($B$1),$B$1,180)</f>
        <v>0</v>
      </c>
      <c r="U1789">
        <f>[1]!s_west_mediannetprofit($A1789,YEAR($B$1),$B$1,180)</f>
        <v>0</v>
      </c>
      <c r="V1789">
        <f>[1]!s_west_maxnetprofit($A1789,YEAR($B$1),$B$1,180)</f>
        <v>0</v>
      </c>
      <c r="W1789">
        <f>[1]!s_west_minnetprofit($A1789,YEAR($B$1),$B$1,180)</f>
        <v>0</v>
      </c>
      <c r="X1789">
        <f>[1]!s_west_netprofit($A1789,YEAR($B$1)+1,$B$1,180)</f>
        <v>0</v>
      </c>
      <c r="Y1789">
        <f>[1]!s_west_eps($A1789,YEAR($B$1)+1,$B$1,180)</f>
        <v>0</v>
      </c>
      <c r="Z1789">
        <f>[1]!s_west_instnum_np($A1789,YEAR($B$1)+1,$B$1,180)</f>
        <v>0</v>
      </c>
      <c r="AA1789">
        <f>[1]!s_west_stdnetprofit($A1789,YEAR($B$1)+1,$B$1,180)</f>
        <v>0</v>
      </c>
      <c r="AB1789">
        <f>[1]!s_west_mediannetprofit($A1789,YEAR($B$1)+1,$B$1,180)</f>
        <v>0</v>
      </c>
      <c r="AC1789">
        <f>[1]!s_west_maxnetprofit($A1789,YEAR($B$1)+1,$B$1,180)</f>
        <v>0</v>
      </c>
      <c r="AD1789">
        <f>[1]!s_west_minnetprofit($A1789,YEAR($B$1)+1,$B$1,180)</f>
        <v>0</v>
      </c>
      <c r="AE1789">
        <f>[1]!s_west_avgroe($A1789,YEAR($B$1),$B$1,180)</f>
        <v>0</v>
      </c>
      <c r="AF1789">
        <f>IFERROR([1]!s_info_indexweight($A1789,$B$1,"000016.SH"),"")</f>
        <v>0</v>
      </c>
      <c r="AG1789">
        <f>IFERROR([1]!s_info_indexweight($A1789,$B$1,"000300.SH"),"")</f>
        <v>0</v>
      </c>
      <c r="AH1789">
        <f>IFERROR([1]!s_info_indexweight($A1789,$B$1,"000905.SH"),"")</f>
        <v>0.107</v>
      </c>
      <c r="AI1789">
        <f>IFERROR([1]!s_info_indexweight($A1789,$B$1,"000852.SH"),"")</f>
        <v>0</v>
      </c>
    </row>
    <row r="1790" spans="1:35">
      <c r="A1790" t="s">
        <v>1822</v>
      </c>
      <c r="B1790">
        <f>[1]!s_dq_close($A1790,$B$1,3)</f>
        <v>21.37</v>
      </c>
      <c r="C1790">
        <f>[1]!s_dq_volume($A1790,$B$1)</f>
        <v>1388880</v>
      </c>
      <c r="D1790">
        <f>[1]!s_dq_amount($A1790,$B$1)</f>
        <v>30057827</v>
      </c>
      <c r="E1790">
        <f>[1]!s_dq_turn($A1790,$B$1)</f>
        <v>0.33350462240364998</v>
      </c>
      <c r="F1790">
        <f>[1]!S_VAL_MV($A1790,$B$1)</f>
        <v>8899536500</v>
      </c>
      <c r="G1790">
        <f>[1]!s_val_ev($A1790,$B$1)</f>
        <v>8899536500</v>
      </c>
      <c r="H1790">
        <f>[1]!s_val_ev1($A1790,$B$1)</f>
        <v>8909019218.3600006</v>
      </c>
      <c r="I1790">
        <f>IFERROR([1]!s_mq_amount($A1790,$B$1),"")</f>
        <v>71812898</v>
      </c>
      <c r="J1790">
        <f>[1]!s_val_pe_ttm($A1790,$B$1)</f>
        <v>154.33271789550801</v>
      </c>
      <c r="K1790">
        <f>[1]!s_val_pb_lf($A1790,$B$1)</f>
        <v>0.95159298181533802</v>
      </c>
      <c r="L1790">
        <f>[1]!s_val_dividendyield2($A1790,$B$1)</f>
        <v>3.7002857485892702</v>
      </c>
      <c r="M1790">
        <f>[1]!s_val_evtoebitda($A1790,$B$1)</f>
        <v>16.481819491830802</v>
      </c>
      <c r="N1790">
        <f>[1]!s_risk_betar24($A1790,$B$1)</f>
        <v>0.90539997816085804</v>
      </c>
      <c r="O1790">
        <f>[1]!s_profitnotice_changeratio($A1790,$B$1)</f>
        <v>0</v>
      </c>
      <c r="P1790">
        <f>IFERROR([1]!i_pq_pctchange($A1790,TEXT(DATE(YEAR($B$1),1,1),"yyyy-mm-dd"),$B$1),"")</f>
        <v>-17.041925465838499</v>
      </c>
      <c r="Q1790">
        <f>[1]!s_west_netprofit($A1790,YEAR($B$1),$B$1,180)</f>
        <v>141000000</v>
      </c>
      <c r="R1790">
        <f>[1]!s_west_eps($A1790,YEAR($B$1),$B$1,180)</f>
        <v>0.33860000967979398</v>
      </c>
      <c r="S1790">
        <f>[1]!s_west_instnum_np($A1790,YEAR($B$1),$B$1,180)</f>
        <v>1</v>
      </c>
      <c r="T1790">
        <f>[1]!s_west_stdnetprofit($A1790,YEAR($B$1),$B$1,180)</f>
        <v>0</v>
      </c>
      <c r="U1790">
        <f>[1]!s_west_mediannetprofit($A1790,YEAR($B$1),$B$1,180)</f>
        <v>141000000</v>
      </c>
      <c r="V1790">
        <f>[1]!s_west_maxnetprofit($A1790,YEAR($B$1),$B$1,180)</f>
        <v>141000000</v>
      </c>
      <c r="W1790">
        <f>[1]!s_west_minnetprofit($A1790,YEAR($B$1),$B$1,180)</f>
        <v>141000000</v>
      </c>
      <c r="X1790">
        <f>[1]!s_west_netprofit($A1790,YEAR($B$1)+1,$B$1,180)</f>
        <v>177000000</v>
      </c>
      <c r="Y1790">
        <f>[1]!s_west_eps($A1790,YEAR($B$1)+1,$B$1,180)</f>
        <v>0.42500001192092901</v>
      </c>
      <c r="Z1790">
        <f>[1]!s_west_instnum_np($A1790,YEAR($B$1)+1,$B$1,180)</f>
        <v>1</v>
      </c>
      <c r="AA1790">
        <f>[1]!s_west_stdnetprofit($A1790,YEAR($B$1)+1,$B$1,180)</f>
        <v>0</v>
      </c>
      <c r="AB1790">
        <f>[1]!s_west_mediannetprofit($A1790,YEAR($B$1)+1,$B$1,180)</f>
        <v>177000000</v>
      </c>
      <c r="AC1790">
        <f>[1]!s_west_maxnetprofit($A1790,YEAR($B$1)+1,$B$1,180)</f>
        <v>177000000</v>
      </c>
      <c r="AD1790">
        <f>[1]!s_west_minnetprofit($A1790,YEAR($B$1)+1,$B$1,180)</f>
        <v>177000000</v>
      </c>
      <c r="AE1790">
        <f>[1]!s_west_avgroe($A1790,YEAR($B$1),$B$1,180)</f>
        <v>1.3999999761581401</v>
      </c>
      <c r="AF1790">
        <f>IFERROR([1]!s_info_indexweight($A1790,$B$1,"000016.SH"),"")</f>
        <v>0</v>
      </c>
      <c r="AG1790">
        <f>IFERROR([1]!s_info_indexweight($A1790,$B$1,"000300.SH"),"")</f>
        <v>0</v>
      </c>
      <c r="AH1790">
        <f>IFERROR([1]!s_info_indexweight($A1790,$B$1,"000905.SH"),"")</f>
        <v>0</v>
      </c>
      <c r="AI1790">
        <f>IFERROR([1]!s_info_indexweight($A1790,$B$1,"000852.SH"),"")</f>
        <v>4.8000000000000001E-2</v>
      </c>
    </row>
    <row r="1791" spans="1:35">
      <c r="A1791" t="s">
        <v>1823</v>
      </c>
      <c r="B1791">
        <f>[1]!s_dq_close($A1791,$B$1,3)</f>
        <v>372.03</v>
      </c>
      <c r="C1791">
        <f>[1]!s_dq_volume($A1791,$B$1)</f>
        <v>6383513</v>
      </c>
      <c r="D1791">
        <f>[1]!s_dq_amount($A1791,$B$1)</f>
        <v>2355081018</v>
      </c>
      <c r="E1791">
        <f>[1]!s_dq_turn($A1791,$B$1)</f>
        <v>4.3117539476869</v>
      </c>
      <c r="F1791">
        <f>[1]!S_VAL_MV($A1791,$B$1)</f>
        <v>55078707417.059998</v>
      </c>
      <c r="G1791">
        <f>[1]!s_val_ev($A1791,$B$1)</f>
        <v>55078707417.059998</v>
      </c>
      <c r="H1791">
        <f>[1]!s_val_ev1($A1791,$B$1)</f>
        <v>55151444318.830002</v>
      </c>
      <c r="I1791">
        <f>IFERROR([1]!s_mq_amount($A1791,$B$1),"")</f>
        <v>4559646804</v>
      </c>
      <c r="J1791">
        <f>[1]!s_val_pe_ttm($A1791,$B$1)</f>
        <v>125.131423950195</v>
      </c>
      <c r="K1791">
        <f>[1]!s_val_pb_lf($A1791,$B$1)</f>
        <v>20.5765171051025</v>
      </c>
      <c r="L1791">
        <f>[1]!s_val_dividendyield2($A1791,$B$1)</f>
        <v>3.2255463269091199E-2</v>
      </c>
      <c r="M1791">
        <f>[1]!s_val_evtoebitda($A1791,$B$1)</f>
        <v>195.20578177841699</v>
      </c>
      <c r="N1791">
        <f>[1]!s_risk_betar24($A1791,$B$1)</f>
        <v>1.71399998664856</v>
      </c>
      <c r="O1791">
        <f>[1]!s_profitnotice_changeratio($A1791,$B$1)</f>
        <v>0</v>
      </c>
      <c r="P1791">
        <f>IFERROR([1]!i_pq_pctchange($A1791,TEXT(DATE(YEAR($B$1),1,1),"yyyy-mm-dd"),$B$1),"")</f>
        <v>192.53699318852901</v>
      </c>
      <c r="Q1791">
        <f>[1]!s_west_netprofit($A1791,YEAR($B$1),$B$1,180)</f>
        <v>0</v>
      </c>
      <c r="R1791">
        <f>[1]!s_west_eps($A1791,YEAR($B$1),$B$1,180)</f>
        <v>0</v>
      </c>
      <c r="S1791">
        <f>[1]!s_west_instnum_np($A1791,YEAR($B$1),$B$1,180)</f>
        <v>0</v>
      </c>
      <c r="T1791">
        <f>[1]!s_west_stdnetprofit($A1791,YEAR($B$1),$B$1,180)</f>
        <v>0</v>
      </c>
      <c r="U1791">
        <f>[1]!s_west_mediannetprofit($A1791,YEAR($B$1),$B$1,180)</f>
        <v>0</v>
      </c>
      <c r="V1791">
        <f>[1]!s_west_maxnetprofit($A1791,YEAR($B$1),$B$1,180)</f>
        <v>0</v>
      </c>
      <c r="W1791">
        <f>[1]!s_west_minnetprofit($A1791,YEAR($B$1),$B$1,180)</f>
        <v>0</v>
      </c>
      <c r="X1791">
        <f>[1]!s_west_netprofit($A1791,YEAR($B$1)+1,$B$1,180)</f>
        <v>0</v>
      </c>
      <c r="Y1791">
        <f>[1]!s_west_eps($A1791,YEAR($B$1)+1,$B$1,180)</f>
        <v>0</v>
      </c>
      <c r="Z1791">
        <f>[1]!s_west_instnum_np($A1791,YEAR($B$1)+1,$B$1,180)</f>
        <v>0</v>
      </c>
      <c r="AA1791">
        <f>[1]!s_west_stdnetprofit($A1791,YEAR($B$1)+1,$B$1,180)</f>
        <v>0</v>
      </c>
      <c r="AB1791">
        <f>[1]!s_west_mediannetprofit($A1791,YEAR($B$1)+1,$B$1,180)</f>
        <v>0</v>
      </c>
      <c r="AC1791">
        <f>[1]!s_west_maxnetprofit($A1791,YEAR($B$1)+1,$B$1,180)</f>
        <v>0</v>
      </c>
      <c r="AD1791">
        <f>[1]!s_west_minnetprofit($A1791,YEAR($B$1)+1,$B$1,180)</f>
        <v>0</v>
      </c>
      <c r="AE1791">
        <f>[1]!s_west_avgroe($A1791,YEAR($B$1),$B$1,180)</f>
        <v>0</v>
      </c>
      <c r="AF1791">
        <f>IFERROR([1]!s_info_indexweight($A1791,$B$1,"000016.SH"),"")</f>
        <v>0</v>
      </c>
      <c r="AG1791">
        <f>IFERROR([1]!s_info_indexweight($A1791,$B$1,"000300.SH"),"")</f>
        <v>0</v>
      </c>
      <c r="AH1791">
        <f>IFERROR([1]!s_info_indexweight($A1791,$B$1,"000905.SH"),"")</f>
        <v>0</v>
      </c>
      <c r="AI1791">
        <f>IFERROR([1]!s_info_indexweight($A1791,$B$1,"000852.SH"),"")</f>
        <v>0.36899999999999999</v>
      </c>
    </row>
    <row r="1792" spans="1:35">
      <c r="A1792" t="s">
        <v>1824</v>
      </c>
      <c r="B1792">
        <f>[1]!s_dq_close($A1792,$B$1,3)</f>
        <v>15.7</v>
      </c>
      <c r="C1792">
        <f>[1]!s_dq_volume($A1792,$B$1)</f>
        <v>42753102</v>
      </c>
      <c r="D1792">
        <f>[1]!s_dq_amount($A1792,$B$1)</f>
        <v>678185426</v>
      </c>
      <c r="E1792">
        <f>[1]!s_dq_turn($A1792,$B$1)</f>
        <v>3.7761563186104299</v>
      </c>
      <c r="F1792">
        <f>[1]!S_VAL_MV($A1792,$B$1)</f>
        <v>17775315552.799999</v>
      </c>
      <c r="G1792">
        <f>[1]!s_val_ev($A1792,$B$1)</f>
        <v>17775315552.799999</v>
      </c>
      <c r="H1792">
        <f>[1]!s_val_ev1($A1792,$B$1)</f>
        <v>24884948941.029999</v>
      </c>
      <c r="I1792">
        <f>IFERROR([1]!s_mq_amount($A1792,$B$1),"")</f>
        <v>1330365682</v>
      </c>
      <c r="J1792">
        <f>[1]!s_val_pe_ttm($A1792,$B$1)</f>
        <v>43.287189483642599</v>
      </c>
      <c r="K1792">
        <f>[1]!s_val_pb_lf($A1792,$B$1)</f>
        <v>2.5876295566558798</v>
      </c>
      <c r="L1792">
        <f>[1]!s_val_dividendyield2($A1792,$B$1)</f>
        <v>1.8879191106519499</v>
      </c>
      <c r="M1792">
        <f>[1]!s_val_evtoebitda($A1792,$B$1)</f>
        <v>9.9929144881895802</v>
      </c>
      <c r="N1792">
        <f>[1]!s_risk_betar24($A1792,$B$1)</f>
        <v>1.82630002498627</v>
      </c>
      <c r="O1792">
        <f>[1]!s_profitnotice_changeratio($A1792,$B$1)</f>
        <v>0</v>
      </c>
      <c r="P1792">
        <f>IFERROR([1]!i_pq_pctchange($A1792,TEXT(DATE(YEAR($B$1),1,1),"yyyy-mm-dd"),$B$1),"")</f>
        <v>-25.764581644009699</v>
      </c>
      <c r="Q1792">
        <f>[1]!s_west_netprofit($A1792,YEAR($B$1),$B$1,180)</f>
        <v>1067591250</v>
      </c>
      <c r="R1792">
        <f>[1]!s_west_eps($A1792,YEAR($B$1),$B$1,180)</f>
        <v>0.94290000200271595</v>
      </c>
      <c r="S1792">
        <f>[1]!s_west_instnum_np($A1792,YEAR($B$1),$B$1,180)</f>
        <v>8</v>
      </c>
      <c r="T1792">
        <f>[1]!s_west_stdnetprofit($A1792,YEAR($B$1),$B$1,180)</f>
        <v>318443334</v>
      </c>
      <c r="U1792">
        <f>[1]!s_west_mediannetprofit($A1792,YEAR($B$1),$B$1,180)</f>
        <v>949605000</v>
      </c>
      <c r="V1792">
        <f>[1]!s_west_maxnetprofit($A1792,YEAR($B$1),$B$1,180)</f>
        <v>1501000000</v>
      </c>
      <c r="W1792">
        <f>[1]!s_west_minnetprofit($A1792,YEAR($B$1),$B$1,180)</f>
        <v>711000000</v>
      </c>
      <c r="X1792">
        <f>[1]!s_west_netprofit($A1792,YEAR($B$1)+1,$B$1,180)</f>
        <v>1467997500</v>
      </c>
      <c r="Y1792">
        <f>[1]!s_west_eps($A1792,YEAR($B$1)+1,$B$1,180)</f>
        <v>1.2965999841690099</v>
      </c>
      <c r="Z1792">
        <f>[1]!s_west_instnum_np($A1792,YEAR($B$1)+1,$B$1,180)</f>
        <v>8</v>
      </c>
      <c r="AA1792">
        <f>[1]!s_west_stdnetprofit($A1792,YEAR($B$1)+1,$B$1,180)</f>
        <v>418354539</v>
      </c>
      <c r="AB1792">
        <f>[1]!s_west_mediannetprofit($A1792,YEAR($B$1)+1,$B$1,180)</f>
        <v>1403490000</v>
      </c>
      <c r="AC1792">
        <f>[1]!s_west_maxnetprofit($A1792,YEAR($B$1)+1,$B$1,180)</f>
        <v>2014000000</v>
      </c>
      <c r="AD1792">
        <f>[1]!s_west_minnetprofit($A1792,YEAR($B$1)+1,$B$1,180)</f>
        <v>1034000000</v>
      </c>
      <c r="AE1792">
        <f>[1]!s_west_avgroe($A1792,YEAR($B$1),$B$1,180)</f>
        <v>13.060000419616699</v>
      </c>
      <c r="AF1792">
        <f>IFERROR([1]!s_info_indexweight($A1792,$B$1,"000016.SH"),"")</f>
        <v>0</v>
      </c>
      <c r="AG1792">
        <f>IFERROR([1]!s_info_indexweight($A1792,$B$1,"000300.SH"),"")</f>
        <v>0</v>
      </c>
      <c r="AH1792">
        <f>IFERROR([1]!s_info_indexweight($A1792,$B$1,"000905.SH"),"")</f>
        <v>0.10299999999999999</v>
      </c>
      <c r="AI1792">
        <f>IFERROR([1]!s_info_indexweight($A1792,$B$1,"000852.SH"),"")</f>
        <v>0</v>
      </c>
    </row>
    <row r="1793" spans="1:35">
      <c r="A1793" t="s">
        <v>1825</v>
      </c>
      <c r="B1793">
        <f>[1]!s_dq_close($A1793,$B$1,3)</f>
        <v>63.34</v>
      </c>
      <c r="C1793">
        <f>[1]!s_dq_volume($A1793,$B$1)</f>
        <v>2073314</v>
      </c>
      <c r="D1793">
        <f>[1]!s_dq_amount($A1793,$B$1)</f>
        <v>130534936</v>
      </c>
      <c r="E1793">
        <f>[1]!s_dq_turn($A1793,$B$1)</f>
        <v>1.9129438978115301</v>
      </c>
      <c r="F1793">
        <f>[1]!S_VAL_MV($A1793,$B$1)</f>
        <v>6865005759.46</v>
      </c>
      <c r="G1793">
        <f>[1]!s_val_ev($A1793,$B$1)</f>
        <v>6865005759.46</v>
      </c>
      <c r="H1793">
        <f>[1]!s_val_ev1($A1793,$B$1)</f>
        <v>6865330262.9899998</v>
      </c>
      <c r="I1793">
        <f>IFERROR([1]!s_mq_amount($A1793,$B$1),"")</f>
        <v>262979879</v>
      </c>
      <c r="J1793">
        <f>[1]!s_val_pe_ttm($A1793,$B$1)</f>
        <v>-48.6873970031738</v>
      </c>
      <c r="K1793">
        <f>[1]!s_val_pb_lf($A1793,$B$1)</f>
        <v>4.0206985473632804</v>
      </c>
      <c r="L1793">
        <f>[1]!s_val_dividendyield2($A1793,$B$1)</f>
        <v>0</v>
      </c>
      <c r="M1793">
        <f>[1]!s_val_evtoebitda($A1793,$B$1)</f>
        <v>-67.538032358668104</v>
      </c>
      <c r="N1793">
        <f>[1]!s_risk_betar24($A1793,$B$1)</f>
        <v>1.6770000457763701</v>
      </c>
      <c r="O1793">
        <f>[1]!s_profitnotice_changeratio($A1793,$B$1)</f>
        <v>0</v>
      </c>
      <c r="P1793">
        <f>IFERROR([1]!i_pq_pctchange($A1793,TEXT(DATE(YEAR($B$1),1,1),"yyyy-mm-dd"),$B$1),"")</f>
        <v>-37.125272979948399</v>
      </c>
      <c r="Q1793">
        <f>[1]!s_west_netprofit($A1793,YEAR($B$1),$B$1,180)</f>
        <v>0</v>
      </c>
      <c r="R1793">
        <f>[1]!s_west_eps($A1793,YEAR($B$1),$B$1,180)</f>
        <v>0</v>
      </c>
      <c r="S1793">
        <f>[1]!s_west_instnum_np($A1793,YEAR($B$1),$B$1,180)</f>
        <v>0</v>
      </c>
      <c r="T1793">
        <f>[1]!s_west_stdnetprofit($A1793,YEAR($B$1),$B$1,180)</f>
        <v>0</v>
      </c>
      <c r="U1793">
        <f>[1]!s_west_mediannetprofit($A1793,YEAR($B$1),$B$1,180)</f>
        <v>0</v>
      </c>
      <c r="V1793">
        <f>[1]!s_west_maxnetprofit($A1793,YEAR($B$1),$B$1,180)</f>
        <v>0</v>
      </c>
      <c r="W1793">
        <f>[1]!s_west_minnetprofit($A1793,YEAR($B$1),$B$1,180)</f>
        <v>0</v>
      </c>
      <c r="X1793">
        <f>[1]!s_west_netprofit($A1793,YEAR($B$1)+1,$B$1,180)</f>
        <v>0</v>
      </c>
      <c r="Y1793">
        <f>[1]!s_west_eps($A1793,YEAR($B$1)+1,$B$1,180)</f>
        <v>0</v>
      </c>
      <c r="Z1793">
        <f>[1]!s_west_instnum_np($A1793,YEAR($B$1)+1,$B$1,180)</f>
        <v>0</v>
      </c>
      <c r="AA1793">
        <f>[1]!s_west_stdnetprofit($A1793,YEAR($B$1)+1,$B$1,180)</f>
        <v>0</v>
      </c>
      <c r="AB1793">
        <f>[1]!s_west_mediannetprofit($A1793,YEAR($B$1)+1,$B$1,180)</f>
        <v>0</v>
      </c>
      <c r="AC1793">
        <f>[1]!s_west_maxnetprofit($A1793,YEAR($B$1)+1,$B$1,180)</f>
        <v>0</v>
      </c>
      <c r="AD1793">
        <f>[1]!s_west_minnetprofit($A1793,YEAR($B$1)+1,$B$1,180)</f>
        <v>0</v>
      </c>
      <c r="AE1793">
        <f>[1]!s_west_avgroe($A1793,YEAR($B$1),$B$1,180)</f>
        <v>0</v>
      </c>
      <c r="AF1793">
        <f>IFERROR([1]!s_info_indexweight($A1793,$B$1,"000016.SH"),"")</f>
        <v>0</v>
      </c>
      <c r="AG1793">
        <f>IFERROR([1]!s_info_indexweight($A1793,$B$1,"000300.SH"),"")</f>
        <v>0</v>
      </c>
      <c r="AH1793">
        <f>IFERROR([1]!s_info_indexweight($A1793,$B$1,"000905.SH"),"")</f>
        <v>0</v>
      </c>
      <c r="AI1793">
        <f>IFERROR([1]!s_info_indexweight($A1793,$B$1,"000852.SH"),"")</f>
        <v>3.7999999999999999E-2</v>
      </c>
    </row>
    <row r="1794" spans="1:35">
      <c r="A1794" t="s">
        <v>1826</v>
      </c>
      <c r="B1794">
        <f>[1]!s_dq_close($A1794,$B$1,3)</f>
        <v>94.09</v>
      </c>
      <c r="C1794">
        <f>[1]!s_dq_volume($A1794,$B$1)</f>
        <v>34988784</v>
      </c>
      <c r="D1794">
        <f>[1]!s_dq_amount($A1794,$B$1)</f>
        <v>3198404041</v>
      </c>
      <c r="E1794">
        <f>[1]!s_dq_turn($A1794,$B$1)</f>
        <v>4.4447184115546197</v>
      </c>
      <c r="F1794">
        <f>[1]!S_VAL_MV($A1794,$B$1)</f>
        <v>74443022595.429993</v>
      </c>
      <c r="G1794">
        <f>[1]!s_val_ev($A1794,$B$1)</f>
        <v>74466013752.598999</v>
      </c>
      <c r="H1794">
        <f>[1]!s_val_ev1($A1794,$B$1)</f>
        <v>75449074733.268997</v>
      </c>
      <c r="I1794">
        <f>IFERROR([1]!s_mq_amount($A1794,$B$1),"")</f>
        <v>6385339876</v>
      </c>
      <c r="J1794">
        <f>[1]!s_val_pe_ttm($A1794,$B$1)</f>
        <v>187.95471191406199</v>
      </c>
      <c r="K1794">
        <f>[1]!s_val_pb_lf($A1794,$B$1)</f>
        <v>7.4194207191467303</v>
      </c>
      <c r="L1794">
        <f>[1]!s_val_dividendyield2($A1794,$B$1)</f>
        <v>0</v>
      </c>
      <c r="M1794">
        <f>[1]!s_val_evtoebitda($A1794,$B$1)</f>
        <v>124.17256244390801</v>
      </c>
      <c r="N1794">
        <f>[1]!s_risk_betar24($A1794,$B$1)</f>
        <v>2.02230000495911</v>
      </c>
      <c r="O1794">
        <f>[1]!s_profitnotice_changeratio($A1794,$B$1)</f>
        <v>0</v>
      </c>
      <c r="P1794">
        <f>IFERROR([1]!i_pq_pctchange($A1794,TEXT(DATE(YEAR($B$1),1,1),"yyyy-mm-dd"),$B$1),"")</f>
        <v>90.697203080664806</v>
      </c>
      <c r="Q1794">
        <f>[1]!s_west_netprofit($A1794,YEAR($B$1),$B$1,180)</f>
        <v>752583500</v>
      </c>
      <c r="R1794">
        <f>[1]!s_west_eps($A1794,YEAR($B$1),$B$1,180)</f>
        <v>0.95120000839233398</v>
      </c>
      <c r="S1794">
        <f>[1]!s_west_instnum_np($A1794,YEAR($B$1),$B$1,180)</f>
        <v>20</v>
      </c>
      <c r="T1794">
        <f>[1]!s_west_stdnetprofit($A1794,YEAR($B$1),$B$1,180)</f>
        <v>116581836</v>
      </c>
      <c r="U1794">
        <f>[1]!s_west_mediannetprofit($A1794,YEAR($B$1),$B$1,180)</f>
        <v>750500000</v>
      </c>
      <c r="V1794">
        <f>[1]!s_west_maxnetprofit($A1794,YEAR($B$1),$B$1,180)</f>
        <v>992490000</v>
      </c>
      <c r="W1794">
        <f>[1]!s_west_minnetprofit($A1794,YEAR($B$1),$B$1,180)</f>
        <v>503000000</v>
      </c>
      <c r="X1794">
        <f>[1]!s_west_netprofit($A1794,YEAR($B$1)+1,$B$1,180)</f>
        <v>1053089500</v>
      </c>
      <c r="Y1794">
        <f>[1]!s_west_eps($A1794,YEAR($B$1)+1,$B$1,180)</f>
        <v>1.3309999704361</v>
      </c>
      <c r="Z1794">
        <f>[1]!s_west_instnum_np($A1794,YEAR($B$1)+1,$B$1,180)</f>
        <v>20</v>
      </c>
      <c r="AA1794">
        <f>[1]!s_west_stdnetprofit($A1794,YEAR($B$1)+1,$B$1,180)</f>
        <v>174441237</v>
      </c>
      <c r="AB1794">
        <f>[1]!s_west_mediannetprofit($A1794,YEAR($B$1)+1,$B$1,180)</f>
        <v>1038500000</v>
      </c>
      <c r="AC1794">
        <f>[1]!s_west_maxnetprofit($A1794,YEAR($B$1)+1,$B$1,180)</f>
        <v>1425000000</v>
      </c>
      <c r="AD1794">
        <f>[1]!s_west_minnetprofit($A1794,YEAR($B$1)+1,$B$1,180)</f>
        <v>777000000</v>
      </c>
      <c r="AE1794">
        <f>[1]!s_west_avgroe($A1794,YEAR($B$1),$B$1,180)</f>
        <v>7.2533001899719203</v>
      </c>
      <c r="AF1794">
        <f>IFERROR([1]!s_info_indexweight($A1794,$B$1,"000016.SH"),"")</f>
        <v>0</v>
      </c>
      <c r="AG1794">
        <f>IFERROR([1]!s_info_indexweight($A1794,$B$1,"000300.SH"),"")</f>
        <v>0</v>
      </c>
      <c r="AH1794">
        <f>IFERROR([1]!s_info_indexweight($A1794,$B$1,"000905.SH"),"")</f>
        <v>0.51500000000000001</v>
      </c>
      <c r="AI1794">
        <f>IFERROR([1]!s_info_indexweight($A1794,$B$1,"000852.SH"),"")</f>
        <v>0</v>
      </c>
    </row>
    <row r="1795" spans="1:35">
      <c r="A1795" t="s">
        <v>1827</v>
      </c>
      <c r="B1795">
        <f>[1]!s_dq_close($A1795,$B$1,3)</f>
        <v>60.72</v>
      </c>
      <c r="C1795">
        <f>[1]!s_dq_volume($A1795,$B$1)</f>
        <v>5777817</v>
      </c>
      <c r="D1795">
        <f>[1]!s_dq_amount($A1795,$B$1)</f>
        <v>349906708</v>
      </c>
      <c r="E1795">
        <f>[1]!s_dq_turn($A1795,$B$1)</f>
        <v>1.1448224854014299</v>
      </c>
      <c r="F1795">
        <f>[1]!S_VAL_MV($A1795,$B$1)</f>
        <v>30644842559.759998</v>
      </c>
      <c r="G1795">
        <f>[1]!s_val_ev($A1795,$B$1)</f>
        <v>30644842559.759998</v>
      </c>
      <c r="H1795">
        <f>[1]!s_val_ev1($A1795,$B$1)</f>
        <v>31102048751</v>
      </c>
      <c r="I1795">
        <f>IFERROR([1]!s_mq_amount($A1795,$B$1),"")</f>
        <v>810430405</v>
      </c>
      <c r="J1795">
        <f>[1]!s_val_pe_ttm($A1795,$B$1)</f>
        <v>35.706512451171903</v>
      </c>
      <c r="K1795">
        <f>[1]!s_val_pb_lf($A1795,$B$1)</f>
        <v>3.25362205505371</v>
      </c>
      <c r="L1795">
        <f>[1]!s_val_dividendyield2($A1795,$B$1)</f>
        <v>0.87631144808891204</v>
      </c>
      <c r="M1795">
        <f>[1]!s_val_evtoebitda($A1795,$B$1)</f>
        <v>22.1383919117815</v>
      </c>
      <c r="N1795">
        <f>[1]!s_risk_betar24($A1795,$B$1)</f>
        <v>2.2881000041961701</v>
      </c>
      <c r="O1795">
        <f>[1]!s_profitnotice_changeratio($A1795,$B$1)</f>
        <v>0</v>
      </c>
      <c r="P1795">
        <f>IFERROR([1]!i_pq_pctchange($A1795,TEXT(DATE(YEAR($B$1),1,1),"yyyy-mm-dd"),$B$1),"")</f>
        <v>-21.519968980224899</v>
      </c>
      <c r="Q1795">
        <f>[1]!s_west_netprofit($A1795,YEAR($B$1),$B$1,180)</f>
        <v>1058613333</v>
      </c>
      <c r="R1795">
        <f>[1]!s_west_eps($A1795,YEAR($B$1),$B$1,180)</f>
        <v>2.0968000888824498</v>
      </c>
      <c r="S1795">
        <f>[1]!s_west_instnum_np($A1795,YEAR($B$1),$B$1,180)</f>
        <v>12</v>
      </c>
      <c r="T1795">
        <f>[1]!s_west_stdnetprofit($A1795,YEAR($B$1),$B$1,180)</f>
        <v>53454463</v>
      </c>
      <c r="U1795">
        <f>[1]!s_west_mediannetprofit($A1795,YEAR($B$1),$B$1,180)</f>
        <v>1057680000</v>
      </c>
      <c r="V1795">
        <f>[1]!s_west_maxnetprofit($A1795,YEAR($B$1),$B$1,180)</f>
        <v>1196000000</v>
      </c>
      <c r="W1795">
        <f>[1]!s_west_minnetprofit($A1795,YEAR($B$1),$B$1,180)</f>
        <v>975000000</v>
      </c>
      <c r="X1795">
        <f>[1]!s_west_netprofit($A1795,YEAR($B$1)+1,$B$1,180)</f>
        <v>1299528333</v>
      </c>
      <c r="Y1795">
        <f>[1]!s_west_eps($A1795,YEAR($B$1)+1,$B$1,180)</f>
        <v>2.5739998817443799</v>
      </c>
      <c r="Z1795">
        <f>[1]!s_west_instnum_np($A1795,YEAR($B$1)+1,$B$1,180)</f>
        <v>12</v>
      </c>
      <c r="AA1795">
        <f>[1]!s_west_stdnetprofit($A1795,YEAR($B$1)+1,$B$1,180)</f>
        <v>105810210</v>
      </c>
      <c r="AB1795">
        <f>[1]!s_west_mediannetprofit($A1795,YEAR($B$1)+1,$B$1,180)</f>
        <v>1270500000</v>
      </c>
      <c r="AC1795">
        <f>[1]!s_west_maxnetprofit($A1795,YEAR($B$1)+1,$B$1,180)</f>
        <v>1570000000</v>
      </c>
      <c r="AD1795">
        <f>[1]!s_west_minnetprofit($A1795,YEAR($B$1)+1,$B$1,180)</f>
        <v>1140000000</v>
      </c>
      <c r="AE1795">
        <f>[1]!s_west_avgroe($A1795,YEAR($B$1),$B$1,180)</f>
        <v>10.566699981689499</v>
      </c>
      <c r="AF1795">
        <f>IFERROR([1]!s_info_indexweight($A1795,$B$1,"000016.SH"),"")</f>
        <v>0</v>
      </c>
      <c r="AG1795">
        <f>IFERROR([1]!s_info_indexweight($A1795,$B$1,"000300.SH"),"")</f>
        <v>0</v>
      </c>
      <c r="AH1795">
        <f>IFERROR([1]!s_info_indexweight($A1795,$B$1,"000905.SH"),"")</f>
        <v>0.12</v>
      </c>
      <c r="AI1795">
        <f>IFERROR([1]!s_info_indexweight($A1795,$B$1,"000852.SH"),"")</f>
        <v>0</v>
      </c>
    </row>
    <row r="1796" spans="1:35">
      <c r="A1796" t="s">
        <v>1828</v>
      </c>
      <c r="B1796">
        <f>[1]!s_dq_close($A1796,$B$1,3)</f>
        <v>8.64</v>
      </c>
      <c r="C1796">
        <f>[1]!s_dq_volume($A1796,$B$1)</f>
        <v>28345644</v>
      </c>
      <c r="D1796">
        <f>[1]!s_dq_amount($A1796,$B$1)</f>
        <v>246326828</v>
      </c>
      <c r="E1796">
        <f>[1]!s_dq_turn($A1796,$B$1)</f>
        <v>1.46928032454159</v>
      </c>
      <c r="F1796">
        <f>[1]!S_VAL_MV($A1796,$B$1)</f>
        <v>16668457344</v>
      </c>
      <c r="G1796">
        <f>[1]!s_val_ev($A1796,$B$1)</f>
        <v>16668457344</v>
      </c>
      <c r="H1796">
        <f>[1]!s_val_ev1($A1796,$B$1)</f>
        <v>20036549311.900002</v>
      </c>
      <c r="I1796">
        <f>IFERROR([1]!s_mq_amount($A1796,$B$1),"")</f>
        <v>520224162</v>
      </c>
      <c r="J1796">
        <f>[1]!s_val_pe_ttm($A1796,$B$1)</f>
        <v>44.6684379577637</v>
      </c>
      <c r="K1796">
        <f>[1]!s_val_pb_lf($A1796,$B$1)</f>
        <v>2.3478770256042498</v>
      </c>
      <c r="L1796">
        <f>[1]!s_val_dividendyield2($A1796,$B$1)</f>
        <v>0</v>
      </c>
      <c r="M1796">
        <f>[1]!s_val_evtoebitda($A1796,$B$1)</f>
        <v>29.889509720943401</v>
      </c>
      <c r="N1796">
        <f>[1]!s_risk_betar24($A1796,$B$1)</f>
        <v>1.81760001182556</v>
      </c>
      <c r="O1796">
        <f>[1]!s_profitnotice_changeratio($A1796,$B$1)</f>
        <v>0</v>
      </c>
      <c r="P1796">
        <f>IFERROR([1]!i_pq_pctchange($A1796,TEXT(DATE(YEAR($B$1),1,1),"yyyy-mm-dd"),$B$1),"")</f>
        <v>15.3538050734312</v>
      </c>
      <c r="Q1796">
        <f>[1]!s_west_netprofit($A1796,YEAR($B$1),$B$1,180)</f>
        <v>0</v>
      </c>
      <c r="R1796">
        <f>[1]!s_west_eps($A1796,YEAR($B$1),$B$1,180)</f>
        <v>0</v>
      </c>
      <c r="S1796">
        <f>[1]!s_west_instnum_np($A1796,YEAR($B$1),$B$1,180)</f>
        <v>0</v>
      </c>
      <c r="T1796">
        <f>[1]!s_west_stdnetprofit($A1796,YEAR($B$1),$B$1,180)</f>
        <v>0</v>
      </c>
      <c r="U1796">
        <f>[1]!s_west_mediannetprofit($A1796,YEAR($B$1),$B$1,180)</f>
        <v>0</v>
      </c>
      <c r="V1796">
        <f>[1]!s_west_maxnetprofit($A1796,YEAR($B$1),$B$1,180)</f>
        <v>0</v>
      </c>
      <c r="W1796">
        <f>[1]!s_west_minnetprofit($A1796,YEAR($B$1),$B$1,180)</f>
        <v>0</v>
      </c>
      <c r="X1796">
        <f>[1]!s_west_netprofit($A1796,YEAR($B$1)+1,$B$1,180)</f>
        <v>0</v>
      </c>
      <c r="Y1796">
        <f>[1]!s_west_eps($A1796,YEAR($B$1)+1,$B$1,180)</f>
        <v>0</v>
      </c>
      <c r="Z1796">
        <f>[1]!s_west_instnum_np($A1796,YEAR($B$1)+1,$B$1,180)</f>
        <v>0</v>
      </c>
      <c r="AA1796">
        <f>[1]!s_west_stdnetprofit($A1796,YEAR($B$1)+1,$B$1,180)</f>
        <v>0</v>
      </c>
      <c r="AB1796">
        <f>[1]!s_west_mediannetprofit($A1796,YEAR($B$1)+1,$B$1,180)</f>
        <v>0</v>
      </c>
      <c r="AC1796">
        <f>[1]!s_west_maxnetprofit($A1796,YEAR($B$1)+1,$B$1,180)</f>
        <v>0</v>
      </c>
      <c r="AD1796">
        <f>[1]!s_west_minnetprofit($A1796,YEAR($B$1)+1,$B$1,180)</f>
        <v>0</v>
      </c>
      <c r="AE1796">
        <f>[1]!s_west_avgroe($A1796,YEAR($B$1),$B$1,180)</f>
        <v>0</v>
      </c>
      <c r="AF1796">
        <f>IFERROR([1]!s_info_indexweight($A1796,$B$1,"000016.SH"),"")</f>
        <v>0</v>
      </c>
      <c r="AG1796">
        <f>IFERROR([1]!s_info_indexweight($A1796,$B$1,"000300.SH"),"")</f>
        <v>0</v>
      </c>
      <c r="AH1796">
        <f>IFERROR([1]!s_info_indexweight($A1796,$B$1,"000905.SH"),"")</f>
        <v>0</v>
      </c>
      <c r="AI1796">
        <f>IFERROR([1]!s_info_indexweight($A1796,$B$1,"000852.SH"),"")</f>
        <v>0.11</v>
      </c>
    </row>
    <row r="1797" spans="1:35">
      <c r="A1797" t="s">
        <v>1829</v>
      </c>
      <c r="B1797">
        <f>[1]!s_dq_close($A1797,$B$1,3)</f>
        <v>52.82</v>
      </c>
      <c r="C1797">
        <f>[1]!s_dq_volume($A1797,$B$1)</f>
        <v>1295491</v>
      </c>
      <c r="D1797">
        <f>[1]!s_dq_amount($A1797,$B$1)</f>
        <v>68764791</v>
      </c>
      <c r="E1797">
        <f>[1]!s_dq_turn($A1797,$B$1)</f>
        <v>0.71869465149383305</v>
      </c>
      <c r="F1797">
        <f>[1]!S_VAL_MV($A1797,$B$1)</f>
        <v>9521127571.7399998</v>
      </c>
      <c r="G1797">
        <f>[1]!s_val_ev($A1797,$B$1)</f>
        <v>9521127571.7399998</v>
      </c>
      <c r="H1797">
        <f>[1]!s_val_ev1($A1797,$B$1)</f>
        <v>10202971748.559999</v>
      </c>
      <c r="I1797">
        <f>IFERROR([1]!s_mq_amount($A1797,$B$1),"")</f>
        <v>152359243</v>
      </c>
      <c r="J1797">
        <f>[1]!s_val_pe_ttm($A1797,$B$1)</f>
        <v>20.63014793396</v>
      </c>
      <c r="K1797">
        <f>[1]!s_val_pb_lf($A1797,$B$1)</f>
        <v>2.6335825920104998</v>
      </c>
      <c r="L1797">
        <f>[1]!s_val_dividendyield2($A1797,$B$1)</f>
        <v>1.6962927718705501</v>
      </c>
      <c r="M1797">
        <f>[1]!s_val_evtoebitda($A1797,$B$1)</f>
        <v>13.867744520893799</v>
      </c>
      <c r="N1797">
        <f>[1]!s_risk_betar24($A1797,$B$1)</f>
        <v>1.4615000486373899</v>
      </c>
      <c r="O1797">
        <f>[1]!s_profitnotice_changeratio($A1797,$B$1)</f>
        <v>0</v>
      </c>
      <c r="P1797">
        <f>IFERROR([1]!i_pq_pctchange($A1797,TEXT(DATE(YEAR($B$1),1,1),"yyyy-mm-dd"),$B$1),"")</f>
        <v>-35.245801152384502</v>
      </c>
      <c r="Q1797">
        <f>[1]!s_west_netprofit($A1797,YEAR($B$1),$B$1,180)</f>
        <v>658527500</v>
      </c>
      <c r="R1797">
        <f>[1]!s_west_eps($A1797,YEAR($B$1),$B$1,180)</f>
        <v>3.6533000469207799</v>
      </c>
      <c r="S1797">
        <f>[1]!s_west_instnum_np($A1797,YEAR($B$1),$B$1,180)</f>
        <v>4</v>
      </c>
      <c r="T1797">
        <f>[1]!s_west_stdnetprofit($A1797,YEAR($B$1),$B$1,180)</f>
        <v>20778385</v>
      </c>
      <c r="U1797">
        <f>[1]!s_west_mediannetprofit($A1797,YEAR($B$1),$B$1,180)</f>
        <v>654065000</v>
      </c>
      <c r="V1797">
        <f>[1]!s_west_maxnetprofit($A1797,YEAR($B$1),$B$1,180)</f>
        <v>687000000</v>
      </c>
      <c r="W1797">
        <f>[1]!s_west_minnetprofit($A1797,YEAR($B$1),$B$1,180)</f>
        <v>638980000</v>
      </c>
      <c r="X1797">
        <f>[1]!s_west_netprofit($A1797,YEAR($B$1)+1,$B$1,180)</f>
        <v>838167500</v>
      </c>
      <c r="Y1797">
        <f>[1]!s_west_eps($A1797,YEAR($B$1)+1,$B$1,180)</f>
        <v>4.6498999595642099</v>
      </c>
      <c r="Z1797">
        <f>[1]!s_west_instnum_np($A1797,YEAR($B$1)+1,$B$1,180)</f>
        <v>4</v>
      </c>
      <c r="AA1797">
        <f>[1]!s_west_stdnetprofit($A1797,YEAR($B$1)+1,$B$1,180)</f>
        <v>13977726</v>
      </c>
      <c r="AB1797">
        <f>[1]!s_west_mediannetprofit($A1797,YEAR($B$1)+1,$B$1,180)</f>
        <v>839535000</v>
      </c>
      <c r="AC1797">
        <f>[1]!s_west_maxnetprofit($A1797,YEAR($B$1)+1,$B$1,180)</f>
        <v>853630000</v>
      </c>
      <c r="AD1797">
        <f>[1]!s_west_minnetprofit($A1797,YEAR($B$1)+1,$B$1,180)</f>
        <v>819970000</v>
      </c>
      <c r="AE1797">
        <f>[1]!s_west_avgroe($A1797,YEAR($B$1),$B$1,180)</f>
        <v>16.622499465942401</v>
      </c>
      <c r="AF1797">
        <f>IFERROR([1]!s_info_indexweight($A1797,$B$1,"000016.SH"),"")</f>
        <v>0</v>
      </c>
      <c r="AG1797">
        <f>IFERROR([1]!s_info_indexweight($A1797,$B$1,"000300.SH"),"")</f>
        <v>0</v>
      </c>
      <c r="AH1797">
        <f>IFERROR([1]!s_info_indexweight($A1797,$B$1,"000905.SH"),"")</f>
        <v>0</v>
      </c>
      <c r="AI1797">
        <f>IFERROR([1]!s_info_indexweight($A1797,$B$1,"000852.SH"),"")</f>
        <v>6.3E-2</v>
      </c>
    </row>
    <row r="1798" spans="1:35">
      <c r="A1798" t="s">
        <v>1830</v>
      </c>
      <c r="B1798">
        <f>[1]!s_dq_close($A1798,$B$1,3)</f>
        <v>73.150000000000006</v>
      </c>
      <c r="C1798">
        <f>[1]!s_dq_volume($A1798,$B$1)</f>
        <v>4780786</v>
      </c>
      <c r="D1798">
        <f>[1]!s_dq_amount($A1798,$B$1)</f>
        <v>349983736</v>
      </c>
      <c r="E1798">
        <f>[1]!s_dq_turn($A1798,$B$1)</f>
        <v>3.5219330259097998</v>
      </c>
      <c r="F1798">
        <f>[1]!S_VAL_MV($A1798,$B$1)</f>
        <v>17053359723.4</v>
      </c>
      <c r="G1798">
        <f>[1]!s_val_ev($A1798,$B$1)</f>
        <v>17053359723.4</v>
      </c>
      <c r="H1798">
        <f>[1]!s_val_ev1($A1798,$B$1)</f>
        <v>19300549948.849998</v>
      </c>
      <c r="I1798">
        <f>IFERROR([1]!s_mq_amount($A1798,$B$1),"")</f>
        <v>798534825</v>
      </c>
      <c r="J1798">
        <f>[1]!s_val_pe_ttm($A1798,$B$1)</f>
        <v>56.098072052002003</v>
      </c>
      <c r="K1798">
        <f>[1]!s_val_pb_lf($A1798,$B$1)</f>
        <v>4.1076474189758301</v>
      </c>
      <c r="L1798">
        <f>[1]!s_val_dividendyield2($A1798,$B$1)</f>
        <v>0.58783321941216704</v>
      </c>
      <c r="M1798">
        <f>[1]!s_val_evtoebitda($A1798,$B$1)</f>
        <v>41.5949544553227</v>
      </c>
      <c r="N1798">
        <f>[1]!s_risk_betar24($A1798,$B$1)</f>
        <v>1.5110000371932999</v>
      </c>
      <c r="O1798">
        <f>[1]!s_profitnotice_changeratio($A1798,$B$1)</f>
        <v>0</v>
      </c>
      <c r="P1798">
        <f>IFERROR([1]!i_pq_pctchange($A1798,TEXT(DATE(YEAR($B$1),1,1),"yyyy-mm-dd"),$B$1),"")</f>
        <v>-3.3020033196760501</v>
      </c>
      <c r="Q1798">
        <f>[1]!s_west_netprofit($A1798,YEAR($B$1),$B$1,180)</f>
        <v>425000000</v>
      </c>
      <c r="R1798">
        <f>[1]!s_west_eps($A1798,YEAR($B$1),$B$1,180)</f>
        <v>1.8229999542236299</v>
      </c>
      <c r="S1798">
        <f>[1]!s_west_instnum_np($A1798,YEAR($B$1),$B$1,180)</f>
        <v>2</v>
      </c>
      <c r="T1798">
        <f>[1]!s_west_stdnetprofit($A1798,YEAR($B$1),$B$1,180)</f>
        <v>1414214</v>
      </c>
      <c r="U1798">
        <f>[1]!s_west_mediannetprofit($A1798,YEAR($B$1),$B$1,180)</f>
        <v>425000000</v>
      </c>
      <c r="V1798">
        <f>[1]!s_west_maxnetprofit($A1798,YEAR($B$1),$B$1,180)</f>
        <v>426000000</v>
      </c>
      <c r="W1798">
        <f>[1]!s_west_minnetprofit($A1798,YEAR($B$1),$B$1,180)</f>
        <v>424000000</v>
      </c>
      <c r="X1798">
        <f>[1]!s_west_netprofit($A1798,YEAR($B$1)+1,$B$1,180)</f>
        <v>526000000</v>
      </c>
      <c r="Y1798">
        <f>[1]!s_west_eps($A1798,YEAR($B$1)+1,$B$1,180)</f>
        <v>2.2562999725341801</v>
      </c>
      <c r="Z1798">
        <f>[1]!s_west_instnum_np($A1798,YEAR($B$1)+1,$B$1,180)</f>
        <v>2</v>
      </c>
      <c r="AA1798">
        <f>[1]!s_west_stdnetprofit($A1798,YEAR($B$1)+1,$B$1,180)</f>
        <v>21213203</v>
      </c>
      <c r="AB1798">
        <f>[1]!s_west_mediannetprofit($A1798,YEAR($B$1)+1,$B$1,180)</f>
        <v>526000000</v>
      </c>
      <c r="AC1798">
        <f>[1]!s_west_maxnetprofit($A1798,YEAR($B$1)+1,$B$1,180)</f>
        <v>541000000</v>
      </c>
      <c r="AD1798">
        <f>[1]!s_west_minnetprofit($A1798,YEAR($B$1)+1,$B$1,180)</f>
        <v>511000000</v>
      </c>
      <c r="AE1798">
        <f>[1]!s_west_avgroe($A1798,YEAR($B$1),$B$1,180)</f>
        <v>9.3500003814697301</v>
      </c>
      <c r="AF1798">
        <f>IFERROR([1]!s_info_indexweight($A1798,$B$1,"000016.SH"),"")</f>
        <v>0</v>
      </c>
      <c r="AG1798">
        <f>IFERROR([1]!s_info_indexweight($A1798,$B$1,"000300.SH"),"")</f>
        <v>0</v>
      </c>
      <c r="AH1798">
        <f>IFERROR([1]!s_info_indexweight($A1798,$B$1,"000905.SH"),"")</f>
        <v>0</v>
      </c>
      <c r="AI1798">
        <f>IFERROR([1]!s_info_indexweight($A1798,$B$1,"000852.SH"),"")</f>
        <v>7.3999999999999996E-2</v>
      </c>
    </row>
    <row r="1799" spans="1:35">
      <c r="A1799" t="s">
        <v>1831</v>
      </c>
      <c r="B1799">
        <f>[1]!s_dq_close($A1799,$B$1,3)</f>
        <v>119.29</v>
      </c>
      <c r="C1799">
        <f>[1]!s_dq_volume($A1799,$B$1)</f>
        <v>7394225</v>
      </c>
      <c r="D1799">
        <f>[1]!s_dq_amount($A1799,$B$1)</f>
        <v>879651197</v>
      </c>
      <c r="E1799">
        <f>[1]!s_dq_turn($A1799,$B$1)</f>
        <v>3.5951131189995098</v>
      </c>
      <c r="F1799">
        <f>[1]!S_VAL_MV($A1799,$B$1)</f>
        <v>24534891422.150002</v>
      </c>
      <c r="G1799">
        <f>[1]!s_val_ev($A1799,$B$1)</f>
        <v>24534891422.150002</v>
      </c>
      <c r="H1799">
        <f>[1]!s_val_ev1($A1799,$B$1)</f>
        <v>26545952703</v>
      </c>
      <c r="I1799">
        <f>IFERROR([1]!s_mq_amount($A1799,$B$1),"")</f>
        <v>2007945892</v>
      </c>
      <c r="J1799">
        <f>[1]!s_val_pe_ttm($A1799,$B$1)</f>
        <v>86.890823364257798</v>
      </c>
      <c r="K1799">
        <f>[1]!s_val_pb_lf($A1799,$B$1)</f>
        <v>10.2279825210571</v>
      </c>
      <c r="L1799">
        <f>[1]!s_val_dividendyield2($A1799,$B$1)</f>
        <v>0</v>
      </c>
      <c r="M1799">
        <f>[1]!s_val_evtoebitda($A1799,$B$1)</f>
        <v>51.876055193124799</v>
      </c>
      <c r="N1799">
        <f>[1]!s_risk_betar24($A1799,$B$1)</f>
        <v>2.00469994544983</v>
      </c>
      <c r="O1799">
        <f>[1]!s_profitnotice_changeratio($A1799,$B$1)</f>
        <v>0</v>
      </c>
      <c r="P1799">
        <f>IFERROR([1]!i_pq_pctchange($A1799,TEXT(DATE(YEAR($B$1),1,1),"yyyy-mm-dd"),$B$1),"")</f>
        <v>43.722891566265098</v>
      </c>
      <c r="Q1799">
        <f>[1]!s_west_netprofit($A1799,YEAR($B$1),$B$1,180)</f>
        <v>442178000</v>
      </c>
      <c r="R1799">
        <f>[1]!s_west_eps($A1799,YEAR($B$1),$B$1,180)</f>
        <v>2.1484999656677202</v>
      </c>
      <c r="S1799">
        <f>[1]!s_west_instnum_np($A1799,YEAR($B$1),$B$1,180)</f>
        <v>5</v>
      </c>
      <c r="T1799">
        <f>[1]!s_west_stdnetprofit($A1799,YEAR($B$1),$B$1,180)</f>
        <v>23198291</v>
      </c>
      <c r="U1799">
        <f>[1]!s_west_mediannetprofit($A1799,YEAR($B$1),$B$1,180)</f>
        <v>440000000</v>
      </c>
      <c r="V1799">
        <f>[1]!s_west_maxnetprofit($A1799,YEAR($B$1),$B$1,180)</f>
        <v>477320000</v>
      </c>
      <c r="W1799">
        <f>[1]!s_west_minnetprofit($A1799,YEAR($B$1),$B$1,180)</f>
        <v>416000000</v>
      </c>
      <c r="X1799">
        <f>[1]!s_west_netprofit($A1799,YEAR($B$1)+1,$B$1,180)</f>
        <v>600150000</v>
      </c>
      <c r="Y1799">
        <f>[1]!s_west_eps($A1799,YEAR($B$1)+1,$B$1,180)</f>
        <v>2.9161000251770002</v>
      </c>
      <c r="Z1799">
        <f>[1]!s_west_instnum_np($A1799,YEAR($B$1)+1,$B$1,180)</f>
        <v>5</v>
      </c>
      <c r="AA1799">
        <f>[1]!s_west_stdnetprofit($A1799,YEAR($B$1)+1,$B$1,180)</f>
        <v>50361129</v>
      </c>
      <c r="AB1799">
        <f>[1]!s_west_mediannetprofit($A1799,YEAR($B$1)+1,$B$1,180)</f>
        <v>622730000</v>
      </c>
      <c r="AC1799">
        <f>[1]!s_west_maxnetprofit($A1799,YEAR($B$1)+1,$B$1,180)</f>
        <v>659930000</v>
      </c>
      <c r="AD1799">
        <f>[1]!s_west_minnetprofit($A1799,YEAR($B$1)+1,$B$1,180)</f>
        <v>546000000</v>
      </c>
      <c r="AE1799">
        <f>[1]!s_west_avgroe($A1799,YEAR($B$1),$B$1,180)</f>
        <v>16.367500305175799</v>
      </c>
      <c r="AF1799">
        <f>IFERROR([1]!s_info_indexweight($A1799,$B$1,"000016.SH"),"")</f>
        <v>0</v>
      </c>
      <c r="AG1799">
        <f>IFERROR([1]!s_info_indexweight($A1799,$B$1,"000300.SH"),"")</f>
        <v>0</v>
      </c>
      <c r="AH1799">
        <f>IFERROR([1]!s_info_indexweight($A1799,$B$1,"000905.SH"),"")</f>
        <v>0</v>
      </c>
      <c r="AI1799">
        <f>IFERROR([1]!s_info_indexweight($A1799,$B$1,"000852.SH"),"")</f>
        <v>0.159</v>
      </c>
    </row>
    <row r="1800" spans="1:35">
      <c r="A1800" t="s">
        <v>1832</v>
      </c>
      <c r="B1800">
        <f>[1]!s_dq_close($A1800,$B$1,3)</f>
        <v>24.6</v>
      </c>
      <c r="C1800">
        <f>[1]!s_dq_volume($A1800,$B$1)</f>
        <v>2572378</v>
      </c>
      <c r="D1800">
        <f>[1]!s_dq_amount($A1800,$B$1)</f>
        <v>63582560</v>
      </c>
      <c r="E1800">
        <f>[1]!s_dq_turn($A1800,$B$1)</f>
        <v>0.26462071803312398</v>
      </c>
      <c r="F1800">
        <f>[1]!S_VAL_MV($A1800,$B$1)</f>
        <v>23913660000</v>
      </c>
      <c r="G1800">
        <f>[1]!s_val_ev($A1800,$B$1)</f>
        <v>23913660000</v>
      </c>
      <c r="H1800">
        <f>[1]!s_val_ev1($A1800,$B$1)</f>
        <v>29621016061.75</v>
      </c>
      <c r="I1800">
        <f>IFERROR([1]!s_mq_amount($A1800,$B$1),"")</f>
        <v>136313013</v>
      </c>
      <c r="J1800">
        <f>[1]!s_val_pe_ttm($A1800,$B$1)</f>
        <v>19.189640045166001</v>
      </c>
      <c r="K1800">
        <f>[1]!s_val_pb_lf($A1800,$B$1)</f>
        <v>1.39521324634552</v>
      </c>
      <c r="L1800">
        <f>[1]!s_val_dividendyield2($A1800,$B$1)</f>
        <v>1.6628227565751099</v>
      </c>
      <c r="M1800">
        <f>[1]!s_val_evtoebitda($A1800,$B$1)</f>
        <v>4.7660176433824804</v>
      </c>
      <c r="N1800">
        <f>[1]!s_risk_betar24($A1800,$B$1)</f>
        <v>1.6947000026702901</v>
      </c>
      <c r="O1800">
        <f>[1]!s_profitnotice_changeratio($A1800,$B$1)</f>
        <v>0</v>
      </c>
      <c r="P1800">
        <f>IFERROR([1]!i_pq_pctchange($A1800,TEXT(DATE(YEAR($B$1),1,1),"yyyy-mm-dd"),$B$1),"")</f>
        <v>-25.948223961469001</v>
      </c>
      <c r="Q1800">
        <f>[1]!s_west_netprofit($A1800,YEAR($B$1),$B$1,180)</f>
        <v>1709000000</v>
      </c>
      <c r="R1800">
        <f>[1]!s_west_eps($A1800,YEAR($B$1),$B$1,180)</f>
        <v>1.75800001621246</v>
      </c>
      <c r="S1800">
        <f>[1]!s_west_instnum_np($A1800,YEAR($B$1),$B$1,180)</f>
        <v>1</v>
      </c>
      <c r="T1800">
        <f>[1]!s_west_stdnetprofit($A1800,YEAR($B$1),$B$1,180)</f>
        <v>0</v>
      </c>
      <c r="U1800">
        <f>[1]!s_west_mediannetprofit($A1800,YEAR($B$1),$B$1,180)</f>
        <v>1709000000</v>
      </c>
      <c r="V1800">
        <f>[1]!s_west_maxnetprofit($A1800,YEAR($B$1),$B$1,180)</f>
        <v>1709000000</v>
      </c>
      <c r="W1800">
        <f>[1]!s_west_minnetprofit($A1800,YEAR($B$1),$B$1,180)</f>
        <v>1709000000</v>
      </c>
      <c r="X1800">
        <f>[1]!s_west_netprofit($A1800,YEAR($B$1)+1,$B$1,180)</f>
        <v>1969000000</v>
      </c>
      <c r="Y1800">
        <f>[1]!s_west_eps($A1800,YEAR($B$1)+1,$B$1,180)</f>
        <v>2.0255000591278098</v>
      </c>
      <c r="Z1800">
        <f>[1]!s_west_instnum_np($A1800,YEAR($B$1)+1,$B$1,180)</f>
        <v>1</v>
      </c>
      <c r="AA1800">
        <f>[1]!s_west_stdnetprofit($A1800,YEAR($B$1)+1,$B$1,180)</f>
        <v>0</v>
      </c>
      <c r="AB1800">
        <f>[1]!s_west_mediannetprofit($A1800,YEAR($B$1)+1,$B$1,180)</f>
        <v>2942000000</v>
      </c>
      <c r="AC1800">
        <f>[1]!s_west_maxnetprofit($A1800,YEAR($B$1)+1,$B$1,180)</f>
        <v>1969000000</v>
      </c>
      <c r="AD1800">
        <f>[1]!s_west_minnetprofit($A1800,YEAR($B$1)+1,$B$1,180)</f>
        <v>1969000000</v>
      </c>
      <c r="AE1800">
        <f>[1]!s_west_avgroe($A1800,YEAR($B$1),$B$1,180)</f>
        <v>9.6800003051757795</v>
      </c>
      <c r="AF1800">
        <f>IFERROR([1]!s_info_indexweight($A1800,$B$1,"000016.SH"),"")</f>
        <v>0</v>
      </c>
      <c r="AG1800">
        <f>IFERROR([1]!s_info_indexweight($A1800,$B$1,"000300.SH"),"")</f>
        <v>0</v>
      </c>
      <c r="AH1800">
        <f>IFERROR([1]!s_info_indexweight($A1800,$B$1,"000905.SH"),"")</f>
        <v>3.2000000000000001E-2</v>
      </c>
      <c r="AI1800">
        <f>IFERROR([1]!s_info_indexweight($A1800,$B$1,"000852.SH"),"")</f>
        <v>0</v>
      </c>
    </row>
    <row r="1801" spans="1:35">
      <c r="A1801" t="s">
        <v>1833</v>
      </c>
      <c r="B1801">
        <f>[1]!s_dq_close($A1801,$B$1,3)</f>
        <v>132.47999999999999</v>
      </c>
      <c r="C1801">
        <f>[1]!s_dq_volume($A1801,$B$1)</f>
        <v>92368820</v>
      </c>
      <c r="D1801">
        <f>[1]!s_dq_amount($A1801,$B$1)</f>
        <v>12256037221</v>
      </c>
      <c r="E1801">
        <f>[1]!s_dq_turn($A1801,$B$1)</f>
        <v>4.6194513918154003</v>
      </c>
      <c r="F1801">
        <f>[1]!S_VAL_MV($A1801,$B$1)</f>
        <v>1061626996621.4399</v>
      </c>
      <c r="G1801">
        <f>[1]!s_val_ev($A1801,$B$1)</f>
        <v>693664082834.70105</v>
      </c>
      <c r="H1801">
        <f>[1]!s_val_ev1($A1801,$B$1)</f>
        <v>794122310834.70105</v>
      </c>
      <c r="I1801">
        <f>IFERROR([1]!s_mq_amount($A1801,$B$1),"")</f>
        <v>25901054393</v>
      </c>
      <c r="J1801">
        <f>[1]!s_val_pe_ttm($A1801,$B$1)</f>
        <v>210.3994140625</v>
      </c>
      <c r="K1801">
        <f>[1]!s_val_pb_lf($A1801,$B$1)</f>
        <v>7.08638715744019</v>
      </c>
      <c r="L1801">
        <f>[1]!s_val_dividendyield2($A1801,$B$1)</f>
        <v>0</v>
      </c>
      <c r="M1801">
        <f>[1]!s_val_evtoebitda($A1801,$B$1)</f>
        <v>21.154615564750301</v>
      </c>
      <c r="N1801">
        <f>[1]!s_risk_betar24($A1801,$B$1)</f>
        <v>1.34309995174408</v>
      </c>
      <c r="O1801">
        <f>[1]!s_profitnotice_changeratio($A1801,$B$1)</f>
        <v>0</v>
      </c>
      <c r="P1801">
        <f>IFERROR([1]!i_pq_pctchange($A1801,TEXT(DATE(YEAR($B$1),1,1),"yyyy-mm-dd"),$B$1),"")</f>
        <v>7.8563868761703199</v>
      </c>
      <c r="Q1801">
        <f>[1]!s_west_netprofit($A1801,YEAR($B$1),$B$1,180)</f>
        <v>6465888889</v>
      </c>
      <c r="R1801">
        <f>[1]!s_west_eps($A1801,YEAR($B$1),$B$1,180)</f>
        <v>0.80690002441406194</v>
      </c>
      <c r="S1801">
        <f>[1]!s_west_instnum_np($A1801,YEAR($B$1),$B$1,180)</f>
        <v>9</v>
      </c>
      <c r="T1801">
        <f>[1]!s_west_stdnetprofit($A1801,YEAR($B$1),$B$1,180)</f>
        <v>422970284</v>
      </c>
      <c r="U1801">
        <f>[1]!s_west_mediannetprofit($A1801,YEAR($B$1),$B$1,180)</f>
        <v>6544000000</v>
      </c>
      <c r="V1801">
        <f>[1]!s_west_maxnetprofit($A1801,YEAR($B$1),$B$1,180)</f>
        <v>6929000000</v>
      </c>
      <c r="W1801">
        <f>[1]!s_west_minnetprofit($A1801,YEAR($B$1),$B$1,180)</f>
        <v>5610000000</v>
      </c>
      <c r="X1801">
        <f>[1]!s_west_netprofit($A1801,YEAR($B$1)+1,$B$1,180)</f>
        <v>7919111111</v>
      </c>
      <c r="Y1801">
        <f>[1]!s_west_eps($A1801,YEAR($B$1)+1,$B$1,180)</f>
        <v>0.98820000886917103</v>
      </c>
      <c r="Z1801">
        <f>[1]!s_west_instnum_np($A1801,YEAR($B$1)+1,$B$1,180)</f>
        <v>9</v>
      </c>
      <c r="AA1801">
        <f>[1]!s_west_stdnetprofit($A1801,YEAR($B$1)+1,$B$1,180)</f>
        <v>771075620</v>
      </c>
      <c r="AB1801">
        <f>[1]!s_west_mediannetprofit($A1801,YEAR($B$1)+1,$B$1,180)</f>
        <v>7703000000</v>
      </c>
      <c r="AC1801">
        <f>[1]!s_west_maxnetprofit($A1801,YEAR($B$1)+1,$B$1,180)</f>
        <v>9490000000</v>
      </c>
      <c r="AD1801">
        <f>[1]!s_west_minnetprofit($A1801,YEAR($B$1)+1,$B$1,180)</f>
        <v>7043000000</v>
      </c>
      <c r="AE1801">
        <f>[1]!s_west_avgroe($A1801,YEAR($B$1),$B$1,180)</f>
        <v>4.1388001441955602</v>
      </c>
      <c r="AF1801">
        <f>IFERROR([1]!s_info_indexweight($A1801,$B$1,"000016.SH"),"")</f>
        <v>3.1070000000000002</v>
      </c>
      <c r="AG1801">
        <f>IFERROR([1]!s_info_indexweight($A1801,$B$1,"000300.SH"),"")</f>
        <v>1.0013000000000001</v>
      </c>
      <c r="AH1801">
        <f>IFERROR([1]!s_info_indexweight($A1801,$B$1,"000905.SH"),"")</f>
        <v>0</v>
      </c>
      <c r="AI1801">
        <f>IFERROR([1]!s_info_indexweight($A1801,$B$1,"000852.SH"),"")</f>
        <v>0</v>
      </c>
    </row>
    <row r="1802" spans="1:35">
      <c r="A1802" t="s">
        <v>1834</v>
      </c>
      <c r="B1802">
        <f>[1]!s_dq_close($A1802,$B$1,3)</f>
        <v>37.840000000000003</v>
      </c>
      <c r="C1802">
        <f>[1]!s_dq_volume($A1802,$B$1)</f>
        <v>8465696</v>
      </c>
      <c r="D1802">
        <f>[1]!s_dq_amount($A1802,$B$1)</f>
        <v>322053957</v>
      </c>
      <c r="E1802">
        <f>[1]!s_dq_turn($A1802,$B$1)</f>
        <v>1.52354523775927</v>
      </c>
      <c r="F1802">
        <f>[1]!S_VAL_MV($A1802,$B$1)</f>
        <v>27345342809.84</v>
      </c>
      <c r="G1802">
        <f>[1]!s_val_ev($A1802,$B$1)</f>
        <v>27345342809.84</v>
      </c>
      <c r="H1802">
        <f>[1]!s_val_ev1($A1802,$B$1)</f>
        <v>27605187297.27</v>
      </c>
      <c r="I1802">
        <f>IFERROR([1]!s_mq_amount($A1802,$B$1),"")</f>
        <v>754593191</v>
      </c>
      <c r="J1802">
        <f>[1]!s_val_pe_ttm($A1802,$B$1)</f>
        <v>18.165199279785199</v>
      </c>
      <c r="K1802">
        <f>[1]!s_val_pb_lf($A1802,$B$1)</f>
        <v>3.6934661865234402</v>
      </c>
      <c r="L1802">
        <f>[1]!s_val_dividendyield2($A1802,$B$1)</f>
        <v>4.0261735882357401</v>
      </c>
      <c r="M1802">
        <f>[1]!s_val_evtoebitda($A1802,$B$1)</f>
        <v>9.7720916391894495</v>
      </c>
      <c r="N1802">
        <f>[1]!s_risk_betar24($A1802,$B$1)</f>
        <v>0.64329999685287498</v>
      </c>
      <c r="O1802">
        <f>[1]!s_profitnotice_changeratio($A1802,$B$1)</f>
        <v>0</v>
      </c>
      <c r="P1802">
        <f>IFERROR([1]!i_pq_pctchange($A1802,TEXT(DATE(YEAR($B$1),1,1),"yyyy-mm-dd"),$B$1),"")</f>
        <v>-31.9302032739701</v>
      </c>
      <c r="Q1802">
        <f>[1]!s_west_netprofit($A1802,YEAR($B$1),$B$1,180)</f>
        <v>2192750847</v>
      </c>
      <c r="R1802">
        <f>[1]!s_west_eps($A1802,YEAR($B$1),$B$1,180)</f>
        <v>30.342899322509801</v>
      </c>
      <c r="S1802">
        <f>[1]!s_west_instnum_np($A1802,YEAR($B$1),$B$1,180)</f>
        <v>22</v>
      </c>
      <c r="T1802">
        <f>[1]!s_west_stdnetprofit($A1802,YEAR($B$1),$B$1,180)</f>
        <v>205519918</v>
      </c>
      <c r="U1802">
        <f>[1]!s_west_mediannetprofit($A1802,YEAR($B$1),$B$1,180)</f>
        <v>2214000000</v>
      </c>
      <c r="V1802">
        <f>[1]!s_west_maxnetprofit($A1802,YEAR($B$1),$B$1,180)</f>
        <v>2686000000</v>
      </c>
      <c r="W1802">
        <f>[1]!s_west_minnetprofit($A1802,YEAR($B$1),$B$1,180)</f>
        <v>1792189484</v>
      </c>
      <c r="X1802">
        <f>[1]!s_west_netprofit($A1802,YEAR($B$1)+1,$B$1,180)</f>
        <v>2843523439</v>
      </c>
      <c r="Y1802">
        <f>[1]!s_west_eps($A1802,YEAR($B$1)+1,$B$1,180)</f>
        <v>39.348201751708999</v>
      </c>
      <c r="Z1802">
        <f>[1]!s_west_instnum_np($A1802,YEAR($B$1)+1,$B$1,180)</f>
        <v>22</v>
      </c>
      <c r="AA1802">
        <f>[1]!s_west_stdnetprofit($A1802,YEAR($B$1)+1,$B$1,180)</f>
        <v>242987845</v>
      </c>
      <c r="AB1802">
        <f>[1]!s_west_mediannetprofit($A1802,YEAR($B$1)+1,$B$1,180)</f>
        <v>2813000000</v>
      </c>
      <c r="AC1802">
        <f>[1]!s_west_maxnetprofit($A1802,YEAR($B$1)+1,$B$1,180)</f>
        <v>3453000000</v>
      </c>
      <c r="AD1802">
        <f>[1]!s_west_minnetprofit($A1802,YEAR($B$1)+1,$B$1,180)</f>
        <v>2481000000</v>
      </c>
      <c r="AE1802">
        <f>[1]!s_west_avgroe($A1802,YEAR($B$1),$B$1,180)</f>
        <v>27.747499465942401</v>
      </c>
      <c r="AF1802">
        <f>IFERROR([1]!s_info_indexweight($A1802,$B$1,"000016.SH"),"")</f>
        <v>0</v>
      </c>
      <c r="AG1802">
        <f>IFERROR([1]!s_info_indexweight($A1802,$B$1,"000300.SH"),"")</f>
        <v>0</v>
      </c>
      <c r="AH1802">
        <f>IFERROR([1]!s_info_indexweight($A1802,$B$1,"000905.SH"),"")</f>
        <v>0.20899999999999999</v>
      </c>
      <c r="AI1802">
        <f>IFERROR([1]!s_info_indexweight($A1802,$B$1,"000852.SH"),"")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BE20-EEF6-F044-BB7B-97DA4A75552C}">
  <dimension ref="A1:AH110"/>
  <sheetViews>
    <sheetView workbookViewId="0"/>
  </sheetViews>
  <sheetFormatPr baseColWidth="10" defaultRowHeight="16"/>
  <cols>
    <col min="2" max="2" width="12" bestFit="1" customWidth="1"/>
  </cols>
  <sheetData>
    <row r="1" spans="1:34">
      <c r="B1" s="1">
        <v>46175</v>
      </c>
    </row>
    <row r="2" spans="1:3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1835</v>
      </c>
      <c r="AG2" t="s">
        <v>1836</v>
      </c>
      <c r="AH2" t="s">
        <v>1837</v>
      </c>
    </row>
    <row r="3" spans="1:34">
      <c r="A3" t="s">
        <v>1838</v>
      </c>
      <c r="B3">
        <f>[1]!s_dq_close($A3,$B$1,3)</f>
        <v>69.95</v>
      </c>
      <c r="C3">
        <f>[1]!s_dq_volume($A3,$B$1)</f>
        <v>7178956</v>
      </c>
      <c r="D3">
        <f>[1]!s_dq_amount($A3,$B$1)</f>
        <v>499384025</v>
      </c>
      <c r="E3">
        <f>[1]!s_dq_turn($A3,$B$1)</f>
        <v>0.18743792663505601</v>
      </c>
      <c r="F3">
        <f>[1]!S_VAL_MV($A3,$B$1)</f>
        <v>267911612775</v>
      </c>
      <c r="G3">
        <f>[1]!s_val_ev($A3,$B$1)</f>
        <v>267911612775</v>
      </c>
      <c r="H3">
        <f>[1]!s_val_ev1($A3,$B$1)</f>
        <v>474947415801.995</v>
      </c>
      <c r="I3">
        <f>IFERROR([1]!s_mq_amount($A3,$B$1),"")</f>
        <v>1141795373</v>
      </c>
      <c r="J3">
        <f>[1]!s_val_pe_ttm($A3,$B$1)</f>
        <v>22.625759124755898</v>
      </c>
      <c r="K3">
        <f>[1]!s_val_pb($A3,$B$1)</f>
        <v>0.47605711153895403</v>
      </c>
      <c r="L3">
        <f>[1]!s_val_dividendyield2($A3,$B$1)</f>
        <v>3.3052180128663302</v>
      </c>
      <c r="M3">
        <f>[1]!s_val_evtoebitda($A3,$B$1)</f>
        <v>5.09005639747802</v>
      </c>
      <c r="N3">
        <f>[1]!s_risk_betar24($A3,$B$1)</f>
        <v>0</v>
      </c>
      <c r="O3">
        <f>[1]!s_profitnotice_changeratio($A3,$B$1)</f>
        <v>0</v>
      </c>
      <c r="P3">
        <f>IFERROR([1]!i_pq_pctchange($A3,TEXT(DATE(YEAR($B$1),1,1),"yyyy-mm-dd"),$B$1),"")</f>
        <v>35.175224497579499</v>
      </c>
      <c r="Q3">
        <f>[1]!s_west_netprofit($A3,YEAR($B$1),$B$1,180)</f>
        <v>23122500000</v>
      </c>
      <c r="R3">
        <f>[1]!s_west_eps($A3,YEAR($B$1),$B$1,180)</f>
        <v>6.0370999999999997</v>
      </c>
      <c r="S3">
        <f>[1]!s_west_instnum_np($A3,YEAR($B$1),$B$1,180)</f>
        <v>2</v>
      </c>
      <c r="T3">
        <f>[1]!s_west_stdnetprofit($A3,YEAR($B$1),$B$1,180)</f>
        <v>1728876080</v>
      </c>
      <c r="U3">
        <f>[1]!s_west_mediannetprofit($A3,YEAR($B$1),$B$1,180)</f>
        <v>23122500000</v>
      </c>
      <c r="V3">
        <f>[1]!s_west_maxnetprofit($A3,YEAR($B$1),$B$1,180)</f>
        <v>24345000000</v>
      </c>
      <c r="W3">
        <f>[1]!s_west_minnetprofit($A3,YEAR($B$1),$B$1,180)</f>
        <v>21900000000</v>
      </c>
      <c r="X3">
        <f>[1]!s_west_netprofit($A3,YEAR($B$1)+1,$B$1,180)</f>
        <v>24586000000</v>
      </c>
      <c r="Y3">
        <f>[1]!s_west_eps($A3,YEAR($B$1)+1,$B$1,180)</f>
        <v>6.4192</v>
      </c>
      <c r="Z3">
        <f>[1]!s_west_instnum_np($A3,YEAR($B$1)+1,$B$1,180)</f>
        <v>2</v>
      </c>
      <c r="AA3">
        <f>[1]!s_west_stdnetprofit($A3,YEAR($B$1)+1,$B$1,180)</f>
        <v>2525785422</v>
      </c>
      <c r="AB3">
        <f>[1]!s_west_mediannetprofit($A3,YEAR($B$1)+1,$B$1,180)</f>
        <v>24586000000</v>
      </c>
      <c r="AC3">
        <f>[1]!s_west_maxnetprofit($A3,YEAR($B$1)+1,$B$1,180)</f>
        <v>26372000000</v>
      </c>
      <c r="AD3">
        <f>[1]!s_west_minnetprofit($A3,YEAR($B$1)+1,$B$1,180)</f>
        <v>22800000000</v>
      </c>
      <c r="AE3">
        <f>[1]!s_west_avgroe($A3,YEAR($B$1),$B$1,180)</f>
        <v>4.2</v>
      </c>
      <c r="AF3">
        <f>IFERROR([1]!s_info_indexweight($A3,$B$1,"HSI.HI"),"")</f>
        <v>1.1399999856948899</v>
      </c>
      <c r="AG3">
        <f>IFERROR([1]!s_info_indexweight($A3,$B$1,"HSCEI.HI"),"")</f>
        <v>0</v>
      </c>
      <c r="AH3">
        <f>IFERROR([1]!s_info_indexweight($A3,$B$1,"HSTECH.HI"),"")</f>
        <v>0</v>
      </c>
    </row>
    <row r="4" spans="1:34">
      <c r="A4" t="s">
        <v>1839</v>
      </c>
      <c r="B4">
        <f>[1]!s_dq_close($A4,$B$1,3)</f>
        <v>74.05</v>
      </c>
      <c r="C4">
        <f>[1]!s_dq_volume($A4,$B$1)</f>
        <v>3339555</v>
      </c>
      <c r="D4">
        <f>[1]!s_dq_amount($A4,$B$1)</f>
        <v>247390949</v>
      </c>
      <c r="E4">
        <f>[1]!s_dq_turn($A4,$B$1)</f>
        <v>0.13218366666876799</v>
      </c>
      <c r="F4">
        <f>[1]!S_VAL_MV($A4,$B$1)</f>
        <v>187083664708.5</v>
      </c>
      <c r="G4">
        <f>[1]!s_val_ev($A4,$B$1)</f>
        <v>187083664708.5</v>
      </c>
      <c r="H4">
        <f>[1]!s_val_ev1($A4,$B$1)</f>
        <v>218604236003.10101</v>
      </c>
      <c r="I4">
        <f>IFERROR([1]!s_mq_amount($A4,$B$1),"")</f>
        <v>674046422</v>
      </c>
      <c r="J4">
        <f>[1]!s_val_pe_ttm($A4,$B$1)</f>
        <v>17.8719596862793</v>
      </c>
      <c r="K4">
        <f>[1]!s_val_pb($A4,$B$1)</f>
        <v>1.7385341948564299</v>
      </c>
      <c r="L4">
        <f>[1]!s_val_dividendyield2($A4,$B$1)</f>
        <v>4.3214044564483496</v>
      </c>
      <c r="M4">
        <f>[1]!s_val_evtoebitda($A4,$B$1)</f>
        <v>9.5762229708227498</v>
      </c>
      <c r="N4">
        <f>[1]!s_risk_betar24($A4,$B$1)</f>
        <v>0</v>
      </c>
      <c r="O4">
        <f>[1]!s_profitnotice_changeratio($A4,$B$1)</f>
        <v>0</v>
      </c>
      <c r="P4">
        <f>IFERROR([1]!i_pq_pctchange($A4,TEXT(DATE(YEAR($B$1),1,1),"yyyy-mm-dd"),$B$1),"")</f>
        <v>9.2107040074574904</v>
      </c>
      <c r="Q4">
        <f>[1]!s_west_netprofit($A4,YEAR($B$1),$B$1,180)</f>
        <v>11672666667</v>
      </c>
      <c r="R4">
        <f>[1]!s_west_eps($A4,YEAR($B$1),$B$1,180)</f>
        <v>4.4824000000000002</v>
      </c>
      <c r="S4">
        <f>[1]!s_west_instnum_np($A4,YEAR($B$1),$B$1,180)</f>
        <v>3</v>
      </c>
      <c r="T4">
        <f>[1]!s_west_stdnetprofit($A4,YEAR($B$1),$B$1,180)</f>
        <v>889109854</v>
      </c>
      <c r="U4">
        <f>[1]!s_west_mediannetprofit($A4,YEAR($B$1),$B$1,180)</f>
        <v>11243000000</v>
      </c>
      <c r="V4">
        <f>[1]!s_west_maxnetprofit($A4,YEAR($B$1),$B$1,180)</f>
        <v>12695000000</v>
      </c>
      <c r="W4">
        <f>[1]!s_west_minnetprofit($A4,YEAR($B$1),$B$1,180)</f>
        <v>11080000000</v>
      </c>
      <c r="X4">
        <f>[1]!s_west_netprofit($A4,YEAR($B$1)+1,$B$1,180)</f>
        <v>12153333333</v>
      </c>
      <c r="Y4">
        <f>[1]!s_west_eps($A4,YEAR($B$1)+1,$B$1,180)</f>
        <v>4.6882999999999999</v>
      </c>
      <c r="Z4">
        <f>[1]!s_west_instnum_np($A4,YEAR($B$1)+1,$B$1,180)</f>
        <v>3</v>
      </c>
      <c r="AA4">
        <f>[1]!s_west_stdnetprofit($A4,YEAR($B$1)+1,$B$1,180)</f>
        <v>1102673720</v>
      </c>
      <c r="AB4">
        <f>[1]!s_west_mediannetprofit($A4,YEAR($B$1)+1,$B$1,180)</f>
        <v>11920000000</v>
      </c>
      <c r="AC4">
        <f>[1]!s_west_maxnetprofit($A4,YEAR($B$1)+1,$B$1,180)</f>
        <v>13354000000</v>
      </c>
      <c r="AD4">
        <f>[1]!s_west_minnetprofit($A4,YEAR($B$1)+1,$B$1,180)</f>
        <v>11186000000</v>
      </c>
      <c r="AE4">
        <f>[1]!s_west_avgroe($A4,YEAR($B$1),$B$1,180)</f>
        <v>10.113300000000001</v>
      </c>
      <c r="AF4">
        <f>IFERROR([1]!s_info_indexweight($A4,$B$1,"HSI.HI"),"")</f>
        <v>0.74000000953674305</v>
      </c>
      <c r="AG4">
        <f>IFERROR([1]!s_info_indexweight($A4,$B$1,"HSCEI.HI"),"")</f>
        <v>0</v>
      </c>
      <c r="AH4">
        <f>IFERROR([1]!s_info_indexweight($A4,$B$1,"HSTECH.HI"),"")</f>
        <v>0</v>
      </c>
    </row>
    <row r="5" spans="1:34">
      <c r="A5" t="s">
        <v>1840</v>
      </c>
      <c r="B5">
        <f>[1]!s_dq_close($A5,$B$1,3)</f>
        <v>7.17</v>
      </c>
      <c r="C5">
        <f>[1]!s_dq_volume($A5,$B$1)</f>
        <v>31178177</v>
      </c>
      <c r="D5">
        <f>[1]!s_dq_amount($A5,$B$1)</f>
        <v>222934275</v>
      </c>
      <c r="E5">
        <f>[1]!s_dq_turn($A5,$B$1)</f>
        <v>0.16708678482891301</v>
      </c>
      <c r="F5">
        <f>[1]!S_VAL_MV($A5,$B$1)</f>
        <v>133791268602.66</v>
      </c>
      <c r="G5">
        <f>[1]!s_val_ev($A5,$B$1)</f>
        <v>133791268602.66</v>
      </c>
      <c r="H5">
        <f>[1]!s_val_ev1($A5,$B$1)</f>
        <v>170859893858.94199</v>
      </c>
      <c r="I5">
        <f>IFERROR([1]!s_mq_amount($A5,$B$1),"")</f>
        <v>372597074</v>
      </c>
      <c r="J5">
        <f>[1]!s_val_pe_ttm($A5,$B$1)</f>
        <v>23.520845413208001</v>
      </c>
      <c r="K5">
        <f>[1]!s_val_pb($A5,$B$1)</f>
        <v>2.2542340176114699</v>
      </c>
      <c r="L5">
        <f>[1]!s_val_dividendyield2($A5,$B$1)</f>
        <v>4.8814504881450498</v>
      </c>
      <c r="M5">
        <f>[1]!s_val_evtoebitda($A5,$B$1)</f>
        <v>13.0414147255789</v>
      </c>
      <c r="N5">
        <f>[1]!s_risk_betar24($A5,$B$1)</f>
        <v>0</v>
      </c>
      <c r="O5">
        <f>[1]!s_profitnotice_changeratio($A5,$B$1)</f>
        <v>0</v>
      </c>
      <c r="P5">
        <f>IFERROR([1]!i_pq_pctchange($A5,TEXT(DATE(YEAR($B$1),1,1),"yyyy-mm-dd"),$B$1),"")</f>
        <v>2.28245363766049</v>
      </c>
      <c r="Q5">
        <f>[1]!s_west_netprofit($A5,YEAR($B$1),$B$1,180)</f>
        <v>6128750000</v>
      </c>
      <c r="R5">
        <f>[1]!s_west_eps($A5,YEAR($B$1),$B$1,180)</f>
        <v>0.32750000000000001</v>
      </c>
      <c r="S5">
        <f>[1]!s_west_instnum_np($A5,YEAR($B$1),$B$1,180)</f>
        <v>4</v>
      </c>
      <c r="T5">
        <f>[1]!s_west_stdnetprofit($A5,YEAR($B$1),$B$1,180)</f>
        <v>108426242</v>
      </c>
      <c r="U5">
        <f>[1]!s_west_mediannetprofit($A5,YEAR($B$1),$B$1,180)</f>
        <v>6135000000</v>
      </c>
      <c r="V5">
        <f>[1]!s_west_maxnetprofit($A5,YEAR($B$1),$B$1,180)</f>
        <v>6246000000</v>
      </c>
      <c r="W5">
        <f>[1]!s_west_minnetprofit($A5,YEAR($B$1),$B$1,180)</f>
        <v>5999000000</v>
      </c>
      <c r="X5">
        <f>[1]!s_west_netprofit($A5,YEAR($B$1)+1,$B$1,180)</f>
        <v>6470250000</v>
      </c>
      <c r="Y5">
        <f>[1]!s_west_eps($A5,YEAR($B$1)+1,$B$1,180)</f>
        <v>0.34499999999999997</v>
      </c>
      <c r="Z5">
        <f>[1]!s_west_instnum_np($A5,YEAR($B$1)+1,$B$1,180)</f>
        <v>4</v>
      </c>
      <c r="AA5">
        <f>[1]!s_west_stdnetprofit($A5,YEAR($B$1)+1,$B$1,180)</f>
        <v>67879182</v>
      </c>
      <c r="AB5">
        <f>[1]!s_west_mediannetprofit($A5,YEAR($B$1)+1,$B$1,180)</f>
        <v>6442500000</v>
      </c>
      <c r="AC5">
        <f>[1]!s_west_maxnetprofit($A5,YEAR($B$1)+1,$B$1,180)</f>
        <v>6571000000</v>
      </c>
      <c r="AD5">
        <f>[1]!s_west_minnetprofit($A5,YEAR($B$1)+1,$B$1,180)</f>
        <v>6425000000</v>
      </c>
      <c r="AE5">
        <f>[1]!s_west_avgroe($A5,YEAR($B$1),$B$1,180)</f>
        <v>10.039999999999999</v>
      </c>
      <c r="AF5">
        <f>IFERROR([1]!s_info_indexweight($A5,$B$1,"HSI.HI"),"")</f>
        <v>0.490000009536743</v>
      </c>
      <c r="AG5">
        <f>IFERROR([1]!s_info_indexweight($A5,$B$1,"HSCEI.HI"),"")</f>
        <v>0</v>
      </c>
      <c r="AH5">
        <f>IFERROR([1]!s_info_indexweight($A5,$B$1,"HSTECH.HI"),"")</f>
        <v>0</v>
      </c>
    </row>
    <row r="6" spans="1:34">
      <c r="A6" t="s">
        <v>1841</v>
      </c>
      <c r="B6">
        <f>[1]!s_dq_close($A6,$B$1,3)</f>
        <v>147.19999999999999</v>
      </c>
      <c r="C6">
        <f>[1]!s_dq_volume($A6,$B$1)</f>
        <v>17445189</v>
      </c>
      <c r="D6">
        <f>[1]!s_dq_amount($A6,$B$1)</f>
        <v>2529350608</v>
      </c>
      <c r="E6">
        <f>[1]!s_dq_turn($A6,$B$1)</f>
        <v>0.101522550984374</v>
      </c>
      <c r="F6">
        <f>[1]!S_VAL_MV($A6,$B$1)</f>
        <v>2529420110016</v>
      </c>
      <c r="G6">
        <f>[1]!s_val_ev($A6,$B$1)</f>
        <v>2529420110016</v>
      </c>
      <c r="H6">
        <f>[1]!s_val_ev1($A6,$B$1)</f>
        <v>23711167382711.699</v>
      </c>
      <c r="I6">
        <f>IFERROR([1]!s_mq_amount($A6,$B$1),"")</f>
        <v>4152263780</v>
      </c>
      <c r="J6">
        <f>[1]!s_val_pe_ttm($A6,$B$1)</f>
        <v>15.2911996841431</v>
      </c>
      <c r="K6">
        <f>[1]!s_val_pb($A6,$B$1)</f>
        <v>1.6397396571965299</v>
      </c>
      <c r="L6">
        <f>[1]!s_val_dividendyield2($A6,$B$1)</f>
        <v>3.9874591031073301</v>
      </c>
      <c r="M6">
        <f>[1]!s_val_evtoebitda($A6,$B$1)</f>
        <v>0</v>
      </c>
      <c r="N6">
        <f>[1]!s_risk_betar24($A6,$B$1)</f>
        <v>0</v>
      </c>
      <c r="O6">
        <f>[1]!s_profitnotice_changeratio($A6,$B$1)</f>
        <v>0</v>
      </c>
      <c r="P6">
        <f>IFERROR([1]!i_pq_pctchange($A6,TEXT(DATE(YEAR($B$1),1,1),"yyyy-mm-dd"),$B$1),"")</f>
        <v>24.222073363939501</v>
      </c>
      <c r="Q6">
        <f>[1]!s_west_netprofit($A6,YEAR($B$1),$B$1,180)</f>
        <v>26737025671</v>
      </c>
      <c r="R6">
        <f>[1]!s_west_eps($A6,YEAR($B$1),$B$1,180)</f>
        <v>1.5546</v>
      </c>
      <c r="S6">
        <f>[1]!s_west_instnum_np($A6,YEAR($B$1),$B$1,180)</f>
        <v>7</v>
      </c>
      <c r="T6">
        <f>[1]!s_west_stdnetprofit($A6,YEAR($B$1),$B$1,180)</f>
        <v>2043815525</v>
      </c>
      <c r="U6">
        <f>[1]!s_west_mediannetprofit($A6,YEAR($B$1),$B$1,180)</f>
        <v>27719000000</v>
      </c>
      <c r="V6">
        <f>[1]!s_west_maxnetprofit($A6,YEAR($B$1),$B$1,180)</f>
        <v>29026155367</v>
      </c>
      <c r="W6">
        <f>[1]!s_west_minnetprofit($A6,YEAR($B$1),$B$1,180)</f>
        <v>23547000000</v>
      </c>
      <c r="X6">
        <f>[1]!s_west_netprofit($A6,YEAR($B$1)+1,$B$1,180)</f>
        <v>29229084167</v>
      </c>
      <c r="Y6">
        <f>[1]!s_west_eps($A6,YEAR($B$1)+1,$B$1,180)</f>
        <v>1.7010000000000001</v>
      </c>
      <c r="Z6">
        <f>[1]!s_west_instnum_np($A6,YEAR($B$1)+1,$B$1,180)</f>
        <v>7</v>
      </c>
      <c r="AA6">
        <f>[1]!s_west_stdnetprofit($A6,YEAR($B$1)+1,$B$1,180)</f>
        <v>2751012980</v>
      </c>
      <c r="AB6">
        <f>[1]!s_west_mediannetprofit($A6,YEAR($B$1)+1,$B$1,180)</f>
        <v>30180000000</v>
      </c>
      <c r="AC6">
        <f>[1]!s_west_maxnetprofit($A6,YEAR($B$1)+1,$B$1,180)</f>
        <v>32461203339</v>
      </c>
      <c r="AD6">
        <f>[1]!s_west_minnetprofit($A6,YEAR($B$1)+1,$B$1,180)</f>
        <v>25181000000</v>
      </c>
      <c r="AE6">
        <f>[1]!s_west_avgroe($A6,YEAR($B$1),$B$1,180)</f>
        <v>14.46</v>
      </c>
      <c r="AF6">
        <f>IFERROR([1]!s_info_indexweight($A6,$B$1,"HSI.HI"),"")</f>
        <v>8.5799999237060494</v>
      </c>
      <c r="AG6">
        <f>IFERROR([1]!s_info_indexweight($A6,$B$1,"HSCEI.HI"),"")</f>
        <v>0</v>
      </c>
      <c r="AH6">
        <f>IFERROR([1]!s_info_indexweight($A6,$B$1,"HSTECH.HI"),"")</f>
        <v>0</v>
      </c>
    </row>
    <row r="7" spans="1:34">
      <c r="A7" t="s">
        <v>1842</v>
      </c>
      <c r="B7">
        <f>[1]!s_dq_close($A7,$B$1,3)</f>
        <v>57.85</v>
      </c>
      <c r="C7">
        <f>[1]!s_dq_volume($A7,$B$1)</f>
        <v>9803169</v>
      </c>
      <c r="D7">
        <f>[1]!s_dq_amount($A7,$B$1)</f>
        <v>564666821</v>
      </c>
      <c r="E7">
        <f>[1]!s_dq_turn($A7,$B$1)</f>
        <v>0.46000400222390903</v>
      </c>
      <c r="F7">
        <f>[1]!S_VAL_MV($A7,$B$1)</f>
        <v>123284433158.89999</v>
      </c>
      <c r="G7">
        <f>[1]!s_val_ev($A7,$B$1)</f>
        <v>123284433158.89999</v>
      </c>
      <c r="H7">
        <f>[1]!s_val_ev1($A7,$B$1)</f>
        <v>110252778339.58</v>
      </c>
      <c r="I7">
        <f>IFERROR([1]!s_mq_amount($A7,$B$1),"")</f>
        <v>1111046743</v>
      </c>
      <c r="J7">
        <f>[1]!s_val_pe_ttm($A7,$B$1)</f>
        <v>19.7697944641113</v>
      </c>
      <c r="K7">
        <f>[1]!s_val_pb($A7,$B$1)</f>
        <v>1.35888049775586</v>
      </c>
      <c r="L7">
        <f>[1]!s_val_dividendyield2($A7,$B$1)</f>
        <v>4.8746758859118398</v>
      </c>
      <c r="M7">
        <f>[1]!s_val_evtoebitda($A7,$B$1)</f>
        <v>18.912389174730301</v>
      </c>
      <c r="N7">
        <f>[1]!s_risk_betar24($A7,$B$1)</f>
        <v>0</v>
      </c>
      <c r="O7">
        <f>[1]!s_profitnotice_changeratio($A7,$B$1)</f>
        <v>0</v>
      </c>
      <c r="P7">
        <f>IFERROR([1]!i_pq_pctchange($A7,TEXT(DATE(YEAR($B$1),1,1),"yyyy-mm-dd"),$B$1),"")</f>
        <v>8.3189880915517591</v>
      </c>
      <c r="Q7">
        <f>[1]!s_west_netprofit($A7,YEAR($B$1),$B$1,180)</f>
        <v>6659000000</v>
      </c>
      <c r="R7">
        <f>[1]!s_west_eps($A7,YEAR($B$1),$B$1,180)</f>
        <v>3.1246999999999998</v>
      </c>
      <c r="S7">
        <f>[1]!s_west_instnum_np($A7,YEAR($B$1),$B$1,180)</f>
        <v>2</v>
      </c>
      <c r="T7">
        <f>[1]!s_west_stdnetprofit($A7,YEAR($B$1),$B$1,180)</f>
        <v>707106781</v>
      </c>
      <c r="U7">
        <f>[1]!s_west_mediannetprofit($A7,YEAR($B$1),$B$1,180)</f>
        <v>6659000000</v>
      </c>
      <c r="V7">
        <f>[1]!s_west_maxnetprofit($A7,YEAR($B$1),$B$1,180)</f>
        <v>7159000000</v>
      </c>
      <c r="W7">
        <f>[1]!s_west_minnetprofit($A7,YEAR($B$1),$B$1,180)</f>
        <v>6159000000</v>
      </c>
      <c r="X7">
        <f>[1]!s_west_netprofit($A7,YEAR($B$1)+1,$B$1,180)</f>
        <v>6711500000</v>
      </c>
      <c r="Y7">
        <f>[1]!s_west_eps($A7,YEAR($B$1)+1,$B$1,180)</f>
        <v>3.1493000000000002</v>
      </c>
      <c r="Z7">
        <f>[1]!s_west_instnum_np($A7,YEAR($B$1)+1,$B$1,180)</f>
        <v>2</v>
      </c>
      <c r="AA7">
        <f>[1]!s_west_stdnetprofit($A7,YEAR($B$1)+1,$B$1,180)</f>
        <v>781352993</v>
      </c>
      <c r="AB7">
        <f>[1]!s_west_mediannetprofit($A7,YEAR($B$1)+1,$B$1,180)</f>
        <v>6711500000</v>
      </c>
      <c r="AC7">
        <f>[1]!s_west_maxnetprofit($A7,YEAR($B$1)+1,$B$1,180)</f>
        <v>7264000000</v>
      </c>
      <c r="AD7">
        <f>[1]!s_west_minnetprofit($A7,YEAR($B$1)+1,$B$1,180)</f>
        <v>6159000000</v>
      </c>
      <c r="AE7">
        <f>[1]!s_west_avgroe($A7,YEAR($B$1),$B$1,180)</f>
        <v>7.47</v>
      </c>
      <c r="AF7">
        <f>IFERROR([1]!s_info_indexweight($A7,$B$1,"HSI.HI"),"")</f>
        <v>0.490000009536743</v>
      </c>
      <c r="AG7">
        <f>IFERROR([1]!s_info_indexweight($A7,$B$1,"HSCEI.HI"),"")</f>
        <v>0</v>
      </c>
      <c r="AH7">
        <f>IFERROR([1]!s_info_indexweight($A7,$B$1,"HSTECH.HI"),"")</f>
        <v>0</v>
      </c>
    </row>
    <row r="8" spans="1:34">
      <c r="A8" t="s">
        <v>1843</v>
      </c>
      <c r="B8">
        <f>[1]!s_dq_close($A8,$B$1,3)</f>
        <v>30.6</v>
      </c>
      <c r="C8">
        <f>[1]!s_dq_volume($A8,$B$1)</f>
        <v>11583026</v>
      </c>
      <c r="D8">
        <f>[1]!s_dq_amount($A8,$B$1)</f>
        <v>354320914</v>
      </c>
      <c r="E8">
        <f>[1]!s_dq_turn($A8,$B$1)</f>
        <v>0.23925015688319301</v>
      </c>
      <c r="F8">
        <f>[1]!S_VAL_MV($A8,$B$1)</f>
        <v>148146442291.79999</v>
      </c>
      <c r="G8">
        <f>[1]!s_val_ev($A8,$B$1)</f>
        <v>148146442291.79999</v>
      </c>
      <c r="H8">
        <f>[1]!s_val_ev1($A8,$B$1)</f>
        <v>276140914565.02002</v>
      </c>
      <c r="I8">
        <f>IFERROR([1]!s_mq_amount($A8,$B$1),"")</f>
        <v>658528268</v>
      </c>
      <c r="J8">
        <f>[1]!s_val_pe_ttm($A8,$B$1)</f>
        <v>26.206693649291999</v>
      </c>
      <c r="K8">
        <f>[1]!s_val_pb($A8,$B$1)</f>
        <v>0.45942009741180401</v>
      </c>
      <c r="L8">
        <f>[1]!s_val_dividendyield2($A8,$B$1)</f>
        <v>5.8823529411764701</v>
      </c>
      <c r="M8">
        <f>[1]!s_val_evtoebitda($A8,$B$1)</f>
        <v>34.218459351340897</v>
      </c>
      <c r="N8">
        <f>[1]!s_risk_betar24($A8,$B$1)</f>
        <v>0</v>
      </c>
      <c r="O8">
        <f>[1]!s_profitnotice_changeratio($A8,$B$1)</f>
        <v>0</v>
      </c>
      <c r="P8">
        <f>IFERROR([1]!i_pq_pctchange($A8,TEXT(DATE(YEAR($B$1),1,1),"yyyy-mm-dd"),$B$1),"")</f>
        <v>8.7420042643923299</v>
      </c>
      <c r="Q8">
        <f>[1]!s_west_netprofit($A8,YEAR($B$1),$B$1,180)</f>
        <v>8010550000</v>
      </c>
      <c r="R8">
        <f>[1]!s_west_eps($A8,YEAR($B$1),$B$1,180)</f>
        <v>1.6534</v>
      </c>
      <c r="S8">
        <f>[1]!s_west_instnum_np($A8,YEAR($B$1),$B$1,180)</f>
        <v>2</v>
      </c>
      <c r="T8">
        <f>[1]!s_west_stdnetprofit($A8,YEAR($B$1),$B$1,180)</f>
        <v>289135963</v>
      </c>
      <c r="U8">
        <f>[1]!s_west_mediannetprofit($A8,YEAR($B$1),$B$1,180)</f>
        <v>8010550000</v>
      </c>
      <c r="V8">
        <f>[1]!s_west_maxnetprofit($A8,YEAR($B$1),$B$1,180)</f>
        <v>8215000000</v>
      </c>
      <c r="W8">
        <f>[1]!s_west_minnetprofit($A8,YEAR($B$1),$B$1,180)</f>
        <v>7806100000</v>
      </c>
      <c r="X8">
        <f>[1]!s_west_netprofit($A8,YEAR($B$1)+1,$B$1,180)</f>
        <v>9474150000</v>
      </c>
      <c r="Y8">
        <f>[1]!s_west_eps($A8,YEAR($B$1)+1,$B$1,180)</f>
        <v>1.9563999999999999</v>
      </c>
      <c r="Z8">
        <f>[1]!s_west_instnum_np($A8,YEAR($B$1)+1,$B$1,180)</f>
        <v>2</v>
      </c>
      <c r="AA8">
        <f>[1]!s_west_stdnetprofit($A8,YEAR($B$1)+1,$B$1,180)</f>
        <v>165675119</v>
      </c>
      <c r="AB8">
        <f>[1]!s_west_mediannetprofit($A8,YEAR($B$1)+1,$B$1,180)</f>
        <v>9474150000</v>
      </c>
      <c r="AC8">
        <f>[1]!s_west_maxnetprofit($A8,YEAR($B$1)+1,$B$1,180)</f>
        <v>9591300000</v>
      </c>
      <c r="AD8">
        <f>[1]!s_west_minnetprofit($A8,YEAR($B$1)+1,$B$1,180)</f>
        <v>9357000000</v>
      </c>
      <c r="AE8">
        <f>[1]!s_west_avgroe($A8,YEAR($B$1),$B$1,180)</f>
        <v>2.4500000000000002</v>
      </c>
      <c r="AF8">
        <f>IFERROR([1]!s_info_indexweight($A8,$B$1,"HSI.HI"),"")</f>
        <v>0.270000010728836</v>
      </c>
      <c r="AG8">
        <f>IFERROR([1]!s_info_indexweight($A8,$B$1,"HSCEI.HI"),"")</f>
        <v>0</v>
      </c>
      <c r="AH8">
        <f>IFERROR([1]!s_info_indexweight($A8,$B$1,"HSTECH.HI"),"")</f>
        <v>0</v>
      </c>
    </row>
    <row r="9" spans="1:34">
      <c r="A9" t="s">
        <v>1844</v>
      </c>
      <c r="B9">
        <f>[1]!s_dq_close($A9,$B$1,3)</f>
        <v>127.9</v>
      </c>
      <c r="C9">
        <f>[1]!s_dq_volume($A9,$B$1)</f>
        <v>9696770</v>
      </c>
      <c r="D9">
        <f>[1]!s_dq_amount($A9,$B$1)</f>
        <v>1232524001</v>
      </c>
      <c r="E9">
        <f>[1]!s_dq_turn($A9,$B$1)</f>
        <v>0.33462751082278902</v>
      </c>
      <c r="F9">
        <f>[1]!S_VAL_MV($A9,$B$1)</f>
        <v>370626097044.59998</v>
      </c>
      <c r="G9">
        <f>[1]!s_val_ev($A9,$B$1)</f>
        <v>370626097044.59998</v>
      </c>
      <c r="H9">
        <f>[1]!s_val_ev1($A9,$B$1)</f>
        <v>415627015406.86102</v>
      </c>
      <c r="I9">
        <f>IFERROR([1]!s_mq_amount($A9,$B$1),"")</f>
        <v>2136141084</v>
      </c>
      <c r="J9">
        <f>[1]!s_val_pe_ttm($A9,$B$1)</f>
        <v>16.845874786376999</v>
      </c>
      <c r="K9">
        <f>[1]!s_val_pb($A9,$B$1)</f>
        <v>0.59986323085112803</v>
      </c>
      <c r="L9">
        <f>[1]!s_val_dividendyield2($A9,$B$1)</f>
        <v>2.9554339327599699</v>
      </c>
      <c r="M9">
        <f>[1]!s_val_evtoebitda($A9,$B$1)</f>
        <v>14.084102710778801</v>
      </c>
      <c r="N9">
        <f>[1]!s_risk_betar24($A9,$B$1)</f>
        <v>0</v>
      </c>
      <c r="O9">
        <f>[1]!s_profitnotice_changeratio($A9,$B$1)</f>
        <v>0</v>
      </c>
      <c r="P9">
        <f>IFERROR([1]!i_pq_pctchange($A9,TEXT(DATE(YEAR($B$1),1,1),"yyyy-mm-dd"),$B$1),"")</f>
        <v>36.013585769124902</v>
      </c>
      <c r="Q9">
        <f>[1]!s_west_netprofit($A9,YEAR($B$1),$B$1,180)</f>
        <v>23006185714</v>
      </c>
      <c r="R9">
        <f>[1]!s_west_eps($A9,YEAR($B$1),$B$1,180)</f>
        <v>7.9391999999999996</v>
      </c>
      <c r="S9">
        <f>[1]!s_west_instnum_np($A9,YEAR($B$1),$B$1,180)</f>
        <v>7</v>
      </c>
      <c r="T9">
        <f>[1]!s_west_stdnetprofit($A9,YEAR($B$1),$B$1,180)</f>
        <v>5114556319</v>
      </c>
      <c r="U9">
        <f>[1]!s_west_mediannetprofit($A9,YEAR($B$1),$B$1,180)</f>
        <v>20937000000</v>
      </c>
      <c r="V9">
        <f>[1]!s_west_maxnetprofit($A9,YEAR($B$1),$B$1,180)</f>
        <v>34549000000</v>
      </c>
      <c r="W9">
        <f>[1]!s_west_minnetprofit($A9,YEAR($B$1),$B$1,180)</f>
        <v>20415500000</v>
      </c>
      <c r="X9">
        <f>[1]!s_west_netprofit($A9,YEAR($B$1)+1,$B$1,180)</f>
        <v>24300700000</v>
      </c>
      <c r="Y9">
        <f>[1]!s_west_eps($A9,YEAR($B$1)+1,$B$1,180)</f>
        <v>8.3859999999999992</v>
      </c>
      <c r="Z9">
        <f>[1]!s_west_instnum_np($A9,YEAR($B$1)+1,$B$1,180)</f>
        <v>7</v>
      </c>
      <c r="AA9">
        <f>[1]!s_west_stdnetprofit($A9,YEAR($B$1)+1,$B$1,180)</f>
        <v>2837293946</v>
      </c>
      <c r="AB9">
        <f>[1]!s_west_mediannetprofit($A9,YEAR($B$1)+1,$B$1,180)</f>
        <v>23790000000</v>
      </c>
      <c r="AC9">
        <f>[1]!s_west_maxnetprofit($A9,YEAR($B$1)+1,$B$1,180)</f>
        <v>29167000000</v>
      </c>
      <c r="AD9">
        <f>[1]!s_west_minnetprofit($A9,YEAR($B$1)+1,$B$1,180)</f>
        <v>21240100000</v>
      </c>
      <c r="AE9">
        <f>[1]!s_west_avgroe($A9,YEAR($B$1),$B$1,180)</f>
        <v>3.4056999999999999</v>
      </c>
      <c r="AF9">
        <f>IFERROR([1]!s_info_indexweight($A9,$B$1,"HSI.HI"),"")</f>
        <v>1.12999999523163</v>
      </c>
      <c r="AG9">
        <f>IFERROR([1]!s_info_indexweight($A9,$B$1,"HSCEI.HI"),"")</f>
        <v>0</v>
      </c>
      <c r="AH9">
        <f>IFERROR([1]!s_info_indexweight($A9,$B$1,"HSTECH.HI"),"")</f>
        <v>0</v>
      </c>
    </row>
    <row r="10" spans="1:34">
      <c r="A10" t="s">
        <v>1845</v>
      </c>
      <c r="B10">
        <f>[1]!s_dq_close($A10,$B$1,3)</f>
        <v>1.81</v>
      </c>
      <c r="C10">
        <f>[1]!s_dq_volume($A10,$B$1)</f>
        <v>491667374</v>
      </c>
      <c r="D10">
        <f>[1]!s_dq_amount($A10,$B$1)</f>
        <v>886011226</v>
      </c>
      <c r="E10">
        <f>[1]!s_dq_turn($A10,$B$1)</f>
        <v>1.17886773067776</v>
      </c>
      <c r="F10">
        <f>[1]!S_VAL_MV($A10,$B$1)</f>
        <v>76412029172.429993</v>
      </c>
      <c r="G10">
        <f>[1]!s_val_ev($A10,$B$1)</f>
        <v>76412029172.429993</v>
      </c>
      <c r="H10">
        <f>[1]!s_val_ev1($A10,$B$1)</f>
        <v>72201522139.430695</v>
      </c>
      <c r="I10">
        <f>IFERROR([1]!s_mq_amount($A10,$B$1),"")</f>
        <v>1979252115</v>
      </c>
      <c r="J10">
        <f>[1]!s_val_pe_ttm($A10,$B$1)</f>
        <v>-39.082473754882798</v>
      </c>
      <c r="K10">
        <f>[1]!s_val_pb($A10,$B$1)</f>
        <v>2.5830674387097998</v>
      </c>
      <c r="L10">
        <f>[1]!s_val_dividendyield2($A10,$B$1)</f>
        <v>0</v>
      </c>
      <c r="M10">
        <f>[1]!s_val_evtoebitda($A10,$B$1)</f>
        <v>-135.48626981044299</v>
      </c>
      <c r="N10">
        <f>[1]!s_risk_betar24($A10,$B$1)</f>
        <v>0</v>
      </c>
      <c r="O10">
        <f>[1]!s_profitnotice_changeratio($A10,$B$1)</f>
        <v>0</v>
      </c>
      <c r="P10">
        <f>IFERROR([1]!i_pq_pctchange($A10,TEXT(DATE(YEAR($B$1),1,1),"yyyy-mm-dd"),$B$1),"")</f>
        <v>-17.727272727272702</v>
      </c>
      <c r="Q10">
        <f>[1]!s_west_netprofit($A10,YEAR($B$1),$B$1,180)</f>
        <v>-1407548182</v>
      </c>
      <c r="R10">
        <f>[1]!s_west_eps($A10,YEAR($B$1),$B$1,180)</f>
        <v>-3.3300000000000003E-2</v>
      </c>
      <c r="S10">
        <f>[1]!s_west_instnum_np($A10,YEAR($B$1),$B$1,180)</f>
        <v>11</v>
      </c>
      <c r="T10">
        <f>[1]!s_west_stdnetprofit($A10,YEAR($B$1),$B$1,180)</f>
        <v>852318945</v>
      </c>
      <c r="U10">
        <f>[1]!s_west_mediannetprofit($A10,YEAR($B$1),$B$1,180)</f>
        <v>-1344040000</v>
      </c>
      <c r="V10">
        <f>[1]!s_west_maxnetprofit($A10,YEAR($B$1),$B$1,180)</f>
        <v>-591000000</v>
      </c>
      <c r="W10">
        <f>[1]!s_west_minnetprofit($A10,YEAR($B$1),$B$1,180)</f>
        <v>-3671400000</v>
      </c>
      <c r="X10">
        <f>[1]!s_west_netprofit($A10,YEAR($B$1)+1,$B$1,180)</f>
        <v>-797532727</v>
      </c>
      <c r="Y10">
        <f>[1]!s_west_eps($A10,YEAR($B$1)+1,$B$1,180)</f>
        <v>-1.89E-2</v>
      </c>
      <c r="Z10">
        <f>[1]!s_west_instnum_np($A10,YEAR($B$1)+1,$B$1,180)</f>
        <v>11</v>
      </c>
      <c r="AA10">
        <f>[1]!s_west_stdnetprofit($A10,YEAR($B$1)+1,$B$1,180)</f>
        <v>996108478</v>
      </c>
      <c r="AB10">
        <f>[1]!s_west_mediannetprofit($A10,YEAR($B$1)+1,$B$1,180)</f>
        <v>-499000000</v>
      </c>
      <c r="AC10">
        <f>[1]!s_west_maxnetprofit($A10,YEAR($B$1)+1,$B$1,180)</f>
        <v>41000000</v>
      </c>
      <c r="AD10">
        <f>[1]!s_west_minnetprofit($A10,YEAR($B$1)+1,$B$1,180)</f>
        <v>-3418430000</v>
      </c>
      <c r="AE10">
        <f>[1]!s_west_avgroe($A10,YEAR($B$1),$B$1,180)</f>
        <v>-6.0444000000000004</v>
      </c>
      <c r="AF10">
        <f>IFERROR([1]!s_info_indexweight($A10,$B$1,"HSI.HI"),"")</f>
        <v>0</v>
      </c>
      <c r="AG10">
        <f>IFERROR([1]!s_info_indexweight($A10,$B$1,"HSCEI.HI"),"")</f>
        <v>0</v>
      </c>
      <c r="AH10">
        <f>IFERROR([1]!s_info_indexweight($A10,$B$1,"HSTECH.HI"),"")</f>
        <v>1.70000004768372</v>
      </c>
    </row>
    <row r="11" spans="1:34">
      <c r="A11" t="s">
        <v>1846</v>
      </c>
      <c r="B11">
        <f>[1]!s_dq_close($A11,$B$1,3)</f>
        <v>32.619999999999997</v>
      </c>
      <c r="C11">
        <f>[1]!s_dq_volume($A11,$B$1)</f>
        <v>10976372</v>
      </c>
      <c r="D11">
        <f>[1]!s_dq_amount($A11,$B$1)</f>
        <v>356486264</v>
      </c>
      <c r="E11">
        <f>[1]!s_dq_turn($A11,$B$1)</f>
        <v>0.25064555072121403</v>
      </c>
      <c r="F11">
        <f>[1]!S_VAL_MV($A11,$B$1)</f>
        <v>142850832025.44</v>
      </c>
      <c r="G11">
        <f>[1]!s_val_ev($A11,$B$1)</f>
        <v>142850832025.44</v>
      </c>
      <c r="H11">
        <f>[1]!s_val_ev1($A11,$B$1)</f>
        <v>125487187584.15199</v>
      </c>
      <c r="I11">
        <f>IFERROR([1]!s_mq_amount($A11,$B$1),"")</f>
        <v>700709747</v>
      </c>
      <c r="J11">
        <f>[1]!s_val_pe_ttm($A11,$B$1)</f>
        <v>13.383358955383301</v>
      </c>
      <c r="K11">
        <f>[1]!s_val_pb($A11,$B$1)</f>
        <v>1.7181239531404799</v>
      </c>
      <c r="L11">
        <f>[1]!s_val_dividendyield2($A11,$B$1)</f>
        <v>4.5962768889093404</v>
      </c>
      <c r="M11">
        <f>[1]!s_val_evtoebitda($A11,$B$1)</f>
        <v>9.2028776871782991</v>
      </c>
      <c r="N11">
        <f>[1]!s_risk_betar24($A11,$B$1)</f>
        <v>0</v>
      </c>
      <c r="O11">
        <f>[1]!s_profitnotice_changeratio($A11,$B$1)</f>
        <v>0</v>
      </c>
      <c r="P11">
        <f>IFERROR([1]!i_pq_pctchange($A11,TEXT(DATE(YEAR($B$1),1,1),"yyyy-mm-dd"),$B$1),"")</f>
        <v>-12.7264674696891</v>
      </c>
      <c r="Q11">
        <f>[1]!s_west_netprofit($A11,YEAR($B$1),$B$1,180)</f>
        <v>11457869807</v>
      </c>
      <c r="R11">
        <f>[1]!s_west_eps($A11,YEAR($B$1),$B$1,180)</f>
        <v>2.6164000000000001</v>
      </c>
      <c r="S11">
        <f>[1]!s_west_instnum_np($A11,YEAR($B$1),$B$1,180)</f>
        <v>9</v>
      </c>
      <c r="T11">
        <f>[1]!s_west_stdnetprofit($A11,YEAR($B$1),$B$1,180)</f>
        <v>578241441</v>
      </c>
      <c r="U11">
        <f>[1]!s_west_mediannetprofit($A11,YEAR($B$1),$B$1,180)</f>
        <v>11362000000</v>
      </c>
      <c r="V11">
        <f>[1]!s_west_maxnetprofit($A11,YEAR($B$1),$B$1,180)</f>
        <v>12699798065</v>
      </c>
      <c r="W11">
        <f>[1]!s_west_minnetprofit($A11,YEAR($B$1),$B$1,180)</f>
        <v>10625000000</v>
      </c>
      <c r="X11">
        <f>[1]!s_west_netprofit($A11,YEAR($B$1)+1,$B$1,180)</f>
        <v>12591354750</v>
      </c>
      <c r="Y11">
        <f>[1]!s_west_eps($A11,YEAR($B$1)+1,$B$1,180)</f>
        <v>2.8752</v>
      </c>
      <c r="Z11">
        <f>[1]!s_west_instnum_np($A11,YEAR($B$1)+1,$B$1,180)</f>
        <v>9</v>
      </c>
      <c r="AA11">
        <f>[1]!s_west_stdnetprofit($A11,YEAR($B$1)+1,$B$1,180)</f>
        <v>965202829</v>
      </c>
      <c r="AB11">
        <f>[1]!s_west_mediannetprofit($A11,YEAR($B$1)+1,$B$1,180)</f>
        <v>12386050000</v>
      </c>
      <c r="AC11">
        <f>[1]!s_west_maxnetprofit($A11,YEAR($B$1)+1,$B$1,180)</f>
        <v>14144947500</v>
      </c>
      <c r="AD11">
        <f>[1]!s_west_minnetprofit($A11,YEAR($B$1)+1,$B$1,180)</f>
        <v>11202000000</v>
      </c>
      <c r="AE11">
        <f>[1]!s_west_avgroe($A11,YEAR($B$1),$B$1,180)</f>
        <v>13.005000000000001</v>
      </c>
      <c r="AF11">
        <f>IFERROR([1]!s_info_indexweight($A11,$B$1,"HSI.HI"),"")</f>
        <v>0.38999998569488498</v>
      </c>
      <c r="AG11">
        <f>IFERROR([1]!s_info_indexweight($A11,$B$1,"HSCEI.HI"),"")</f>
        <v>0</v>
      </c>
      <c r="AH11">
        <f>IFERROR([1]!s_info_indexweight($A11,$B$1,"HSTECH.HI"),"")</f>
        <v>0</v>
      </c>
    </row>
    <row r="12" spans="1:34">
      <c r="A12" t="s">
        <v>1847</v>
      </c>
      <c r="B12">
        <f>[1]!s_dq_close($A12,$B$1,3)</f>
        <v>31.6</v>
      </c>
      <c r="C12">
        <f>[1]!s_dq_volume($A12,$B$1)</f>
        <v>6786347</v>
      </c>
      <c r="D12">
        <f>[1]!s_dq_amount($A12,$B$1)</f>
        <v>213444660</v>
      </c>
      <c r="E12">
        <f>[1]!s_dq_turn($A12,$B$1)</f>
        <v>0.109020719361411</v>
      </c>
      <c r="F12">
        <f>[1]!S_VAL_MV($A12,$B$1)</f>
        <v>196704412203.60001</v>
      </c>
      <c r="G12">
        <f>[1]!s_val_ev($A12,$B$1)</f>
        <v>196704412203.60001</v>
      </c>
      <c r="H12">
        <f>[1]!s_val_ev1($A12,$B$1)</f>
        <v>251558839088.888</v>
      </c>
      <c r="I12">
        <f>IFERROR([1]!s_mq_amount($A12,$B$1),"")</f>
        <v>374673516</v>
      </c>
      <c r="J12">
        <f>[1]!s_val_pe_ttm($A12,$B$1)</f>
        <v>13.4022216796875</v>
      </c>
      <c r="K12">
        <f>[1]!s_val_pb($A12,$B$1)</f>
        <v>1.02335620114767</v>
      </c>
      <c r="L12">
        <f>[1]!s_val_dividendyield2($A12,$B$1)</f>
        <v>4.14556962025316</v>
      </c>
      <c r="M12">
        <f>[1]!s_val_evtoebitda($A12,$B$1)</f>
        <v>0</v>
      </c>
      <c r="N12">
        <f>[1]!s_risk_betar24($A12,$B$1)</f>
        <v>0</v>
      </c>
      <c r="O12">
        <f>[1]!s_profitnotice_changeratio($A12,$B$1)</f>
        <v>0</v>
      </c>
      <c r="P12">
        <f>IFERROR([1]!i_pq_pctchange($A12,TEXT(DATE(YEAR($B$1),1,1),"yyyy-mm-dd"),$B$1),"")</f>
        <v>9.0315787234495293</v>
      </c>
      <c r="Q12">
        <f>[1]!s_west_netprofit($A12,YEAR($B$1),$B$1,180)</f>
        <v>18480262825</v>
      </c>
      <c r="R12">
        <f>[1]!s_west_eps($A12,YEAR($B$1),$B$1,180)</f>
        <v>2.9045000000000001</v>
      </c>
      <c r="S12">
        <f>[1]!s_west_instnum_np($A12,YEAR($B$1),$B$1,180)</f>
        <v>2</v>
      </c>
      <c r="T12">
        <f>[1]!s_west_stdnetprofit($A12,YEAR($B$1),$B$1,180)</f>
        <v>1935337374</v>
      </c>
      <c r="U12">
        <f>[1]!s_west_mediannetprofit($A12,YEAR($B$1),$B$1,180)</f>
        <v>19532000000</v>
      </c>
      <c r="V12">
        <f>[1]!s_west_maxnetprofit($A12,YEAR($B$1),$B$1,180)</f>
        <v>19662000000</v>
      </c>
      <c r="W12">
        <f>[1]!s_west_minnetprofit($A12,YEAR($B$1),$B$1,180)</f>
        <v>16246788476</v>
      </c>
      <c r="X12">
        <f>[1]!s_west_netprofit($A12,YEAR($B$1)+1,$B$1,180)</f>
        <v>13419423598</v>
      </c>
      <c r="Y12">
        <f>[1]!s_west_eps($A12,YEAR($B$1)+1,$B$1,180)</f>
        <v>2.0771999999999999</v>
      </c>
      <c r="Z12">
        <f>[1]!s_west_instnum_np($A12,YEAR($B$1)+1,$B$1,180)</f>
        <v>2</v>
      </c>
      <c r="AA12">
        <f>[1]!s_west_stdnetprofit($A12,YEAR($B$1)+1,$B$1,180)</f>
        <v>3010295086</v>
      </c>
      <c r="AB12">
        <f>[1]!s_west_mediannetprofit($A12,YEAR($B$1)+1,$B$1,180)</f>
        <v>12063000000</v>
      </c>
      <c r="AC12">
        <f>[1]!s_west_maxnetprofit($A12,YEAR($B$1)+1,$B$1,180)</f>
        <v>16869270793</v>
      </c>
      <c r="AD12">
        <f>[1]!s_west_minnetprofit($A12,YEAR($B$1)+1,$B$1,180)</f>
        <v>11326000000</v>
      </c>
      <c r="AE12">
        <f>[1]!s_west_avgroe($A12,YEAR($B$1),$B$1,180)</f>
        <v>9.56</v>
      </c>
      <c r="AF12">
        <f>IFERROR([1]!s_info_indexweight($A12,$B$1,"HSI.HI"),"")</f>
        <v>0.36000001430511502</v>
      </c>
      <c r="AG12">
        <f>IFERROR([1]!s_info_indexweight($A12,$B$1,"HSCEI.HI"),"")</f>
        <v>0</v>
      </c>
      <c r="AH12">
        <f>IFERROR([1]!s_info_indexweight($A12,$B$1,"HSTECH.HI"),"")</f>
        <v>0</v>
      </c>
    </row>
    <row r="13" spans="1:34">
      <c r="A13" t="s">
        <v>1848</v>
      </c>
      <c r="B13">
        <f>[1]!s_dq_close($A13,$B$1,3)</f>
        <v>8</v>
      </c>
      <c r="C13">
        <f>[1]!s_dq_volume($A13,$B$1)</f>
        <v>6447692</v>
      </c>
      <c r="D13">
        <f>[1]!s_dq_amount($A13,$B$1)</f>
        <v>51625282</v>
      </c>
      <c r="E13">
        <f>[1]!s_dq_turn($A13,$B$1)</f>
        <v>0.12750925092262999</v>
      </c>
      <c r="F13">
        <f>[1]!S_VAL_MV($A13,$B$1)</f>
        <v>40453171536</v>
      </c>
      <c r="G13">
        <f>[1]!s_val_ev($A13,$B$1)</f>
        <v>40453171536</v>
      </c>
      <c r="H13">
        <f>[1]!s_val_ev1($A13,$B$1)</f>
        <v>83596106752.889297</v>
      </c>
      <c r="I13">
        <f>IFERROR([1]!s_mq_amount($A13,$B$1),"")</f>
        <v>121580477</v>
      </c>
      <c r="J13">
        <f>[1]!s_val_pe_ttm($A13,$B$1)</f>
        <v>22.399320602416999</v>
      </c>
      <c r="K13">
        <f>[1]!s_val_pb($A13,$B$1)</f>
        <v>0.300255858323004</v>
      </c>
      <c r="L13">
        <f>[1]!s_val_dividendyield2($A13,$B$1)</f>
        <v>6.4837932587456901</v>
      </c>
      <c r="M13">
        <f>[1]!s_val_evtoebitda($A13,$B$1)</f>
        <v>17.940971799592699</v>
      </c>
      <c r="N13">
        <f>[1]!s_risk_betar24($A13,$B$1)</f>
        <v>0</v>
      </c>
      <c r="O13">
        <f>[1]!s_profitnotice_changeratio($A13,$B$1)</f>
        <v>0</v>
      </c>
      <c r="P13">
        <f>IFERROR([1]!i_pq_pctchange($A13,TEXT(DATE(YEAR($B$1),1,1),"yyyy-mm-dd"),$B$1),"")</f>
        <v>-2.90412304733686</v>
      </c>
      <c r="Q13">
        <f>[1]!s_west_netprofit($A13,YEAR($B$1),$B$1,180)</f>
        <v>2990024159</v>
      </c>
      <c r="R13">
        <f>[1]!s_west_eps($A13,YEAR($B$1),$B$1,180)</f>
        <v>0.59130000000000005</v>
      </c>
      <c r="S13">
        <f>[1]!s_west_instnum_np($A13,YEAR($B$1),$B$1,180)</f>
        <v>4</v>
      </c>
      <c r="T13">
        <f>[1]!s_west_stdnetprofit($A13,YEAR($B$1),$B$1,180)</f>
        <v>287091032</v>
      </c>
      <c r="U13">
        <f>[1]!s_west_mediannetprofit($A13,YEAR($B$1),$B$1,180)</f>
        <v>3024000000</v>
      </c>
      <c r="V13">
        <f>[1]!s_west_maxnetprofit($A13,YEAR($B$1),$B$1,180)</f>
        <v>3281000000</v>
      </c>
      <c r="W13">
        <f>[1]!s_west_minnetprofit($A13,YEAR($B$1),$B$1,180)</f>
        <v>2518000000</v>
      </c>
      <c r="X13">
        <f>[1]!s_west_netprofit($A13,YEAR($B$1)+1,$B$1,180)</f>
        <v>3115450745</v>
      </c>
      <c r="Y13">
        <f>[1]!s_west_eps($A13,YEAR($B$1)+1,$B$1,180)</f>
        <v>0.61539999999999995</v>
      </c>
      <c r="Z13">
        <f>[1]!s_west_instnum_np($A13,YEAR($B$1)+1,$B$1,180)</f>
        <v>4</v>
      </c>
      <c r="AA13">
        <f>[1]!s_west_stdnetprofit($A13,YEAR($B$1)+1,$B$1,180)</f>
        <v>278439603</v>
      </c>
      <c r="AB13">
        <f>[1]!s_west_mediannetprofit($A13,YEAR($B$1)+1,$B$1,180)</f>
        <v>3157000000</v>
      </c>
      <c r="AC13">
        <f>[1]!s_west_maxnetprofit($A13,YEAR($B$1)+1,$B$1,180)</f>
        <v>3422000000</v>
      </c>
      <c r="AD13">
        <f>[1]!s_west_minnetprofit($A13,YEAR($B$1)+1,$B$1,180)</f>
        <v>2669000000</v>
      </c>
      <c r="AE13">
        <f>[1]!s_west_avgroe($A13,YEAR($B$1),$B$1,180)</f>
        <v>2.2250000000000001</v>
      </c>
      <c r="AF13">
        <f>IFERROR([1]!s_info_indexweight($A13,$B$1,"HSI.HI"),"")</f>
        <v>9.00000035762787E-2</v>
      </c>
      <c r="AG13">
        <f>IFERROR([1]!s_info_indexweight($A13,$B$1,"HSCEI.HI"),"")</f>
        <v>0</v>
      </c>
      <c r="AH13">
        <f>IFERROR([1]!s_info_indexweight($A13,$B$1,"HSTECH.HI"),"")</f>
        <v>0</v>
      </c>
    </row>
    <row r="14" spans="1:34">
      <c r="A14" t="s">
        <v>1849</v>
      </c>
      <c r="B14">
        <f>[1]!s_dq_close($A14,$B$1,3)</f>
        <v>18.760000000000002</v>
      </c>
      <c r="C14">
        <f>[1]!s_dq_volume($A14,$B$1)</f>
        <v>83895704</v>
      </c>
      <c r="D14">
        <f>[1]!s_dq_amount($A14,$B$1)</f>
        <v>1558736071</v>
      </c>
      <c r="E14">
        <f>[1]!s_dq_turn($A14,$B$1)</f>
        <v>0.77341819351401997</v>
      </c>
      <c r="F14">
        <f>[1]!S_VAL_MV($A14,$B$1)</f>
        <v>203497075739.72</v>
      </c>
      <c r="G14">
        <f>[1]!s_val_ev($A14,$B$1)</f>
        <v>203497075739.72</v>
      </c>
      <c r="H14">
        <f>[1]!s_val_ev1($A14,$B$1)</f>
        <v>192168385952.04199</v>
      </c>
      <c r="I14">
        <f>IFERROR([1]!s_mq_amount($A14,$B$1),"")</f>
        <v>2284633651</v>
      </c>
      <c r="J14">
        <f>[1]!s_val_pe_ttm($A14,$B$1)</f>
        <v>11.708265304565399</v>
      </c>
      <c r="K14">
        <f>[1]!s_val_pb($A14,$B$1)</f>
        <v>1.98923846849519</v>
      </c>
      <c r="L14">
        <f>[1]!s_val_dividendyield2($A14,$B$1)</f>
        <v>1.63526723359223</v>
      </c>
      <c r="M14">
        <f>[1]!s_val_evtoebitda($A14,$B$1)</f>
        <v>3.8929670805779</v>
      </c>
      <c r="N14">
        <f>[1]!s_risk_betar24($A14,$B$1)</f>
        <v>0</v>
      </c>
      <c r="O14">
        <f>[1]!s_profitnotice_changeratio($A14,$B$1)</f>
        <v>0</v>
      </c>
      <c r="P14">
        <f>IFERROR([1]!i_pq_pctchange($A14,TEXT(DATE(YEAR($B$1),1,1),"yyyy-mm-dd"),$B$1),"")</f>
        <v>4.8044692737430301</v>
      </c>
      <c r="Q14">
        <f>[1]!s_west_netprofit($A14,YEAR($B$1),$B$1,180)</f>
        <v>21718010333</v>
      </c>
      <c r="R14">
        <f>[1]!s_west_eps($A14,YEAR($B$1),$B$1,180)</f>
        <v>2.0021</v>
      </c>
      <c r="S14">
        <f>[1]!s_west_instnum_np($A14,YEAR($B$1),$B$1,180)</f>
        <v>30</v>
      </c>
      <c r="T14">
        <f>[1]!s_west_stdnetprofit($A14,YEAR($B$1),$B$1,180)</f>
        <v>957749752</v>
      </c>
      <c r="U14">
        <f>[1]!s_west_mediannetprofit($A14,YEAR($B$1),$B$1,180)</f>
        <v>21654000000</v>
      </c>
      <c r="V14">
        <f>[1]!s_west_maxnetprofit($A14,YEAR($B$1),$B$1,180)</f>
        <v>24992000000</v>
      </c>
      <c r="W14">
        <f>[1]!s_west_minnetprofit($A14,YEAR($B$1),$B$1,180)</f>
        <v>20038000000</v>
      </c>
      <c r="X14">
        <f>[1]!s_west_netprofit($A14,YEAR($B$1)+1,$B$1,180)</f>
        <v>26486343793</v>
      </c>
      <c r="Y14">
        <f>[1]!s_west_eps($A14,YEAR($B$1)+1,$B$1,180)</f>
        <v>2.4417</v>
      </c>
      <c r="Z14">
        <f>[1]!s_west_instnum_np($A14,YEAR($B$1)+1,$B$1,180)</f>
        <v>29</v>
      </c>
      <c r="AA14">
        <f>[1]!s_west_stdnetprofit($A14,YEAR($B$1)+1,$B$1,180)</f>
        <v>1769725795</v>
      </c>
      <c r="AB14">
        <f>[1]!s_west_mediannetprofit($A14,YEAR($B$1)+1,$B$1,180)</f>
        <v>26111000000</v>
      </c>
      <c r="AC14">
        <f>[1]!s_west_maxnetprofit($A14,YEAR($B$1)+1,$B$1,180)</f>
        <v>31026000000</v>
      </c>
      <c r="AD14">
        <f>[1]!s_west_minnetprofit($A14,YEAR($B$1)+1,$B$1,180)</f>
        <v>24034000000</v>
      </c>
      <c r="AE14">
        <f>[1]!s_west_avgroe($A14,YEAR($B$1),$B$1,180)</f>
        <v>20.245899999999999</v>
      </c>
      <c r="AF14">
        <f>IFERROR([1]!s_info_indexweight($A14,$B$1,"HSI.HI"),"")</f>
        <v>0.75</v>
      </c>
      <c r="AG14">
        <f>IFERROR([1]!s_info_indexweight($A14,$B$1,"HSCEI.HI"),"")</f>
        <v>1.1100000143051101</v>
      </c>
      <c r="AH14">
        <f>IFERROR([1]!s_info_indexweight($A14,$B$1,"HSTECH.HI"),"")</f>
        <v>0</v>
      </c>
    </row>
    <row r="15" spans="1:34">
      <c r="A15" t="s">
        <v>1850</v>
      </c>
      <c r="B15">
        <f>[1]!s_dq_close($A15,$B$1,3)</f>
        <v>3.82</v>
      </c>
      <c r="C15">
        <f>[1]!s_dq_volume($A15,$B$1)</f>
        <v>138022719</v>
      </c>
      <c r="D15">
        <f>[1]!s_dq_amount($A15,$B$1)</f>
        <v>526098664</v>
      </c>
      <c r="E15">
        <f>[1]!s_dq_turn($A15,$B$1)</f>
        <v>0.85329305030337699</v>
      </c>
      <c r="F15">
        <f>[1]!S_VAL_MV($A15,$B$1)</f>
        <v>61789649686.300003</v>
      </c>
      <c r="G15">
        <f>[1]!s_val_ev($A15,$B$1)</f>
        <v>61789649686.300003</v>
      </c>
      <c r="H15">
        <f>[1]!s_val_ev1($A15,$B$1)</f>
        <v>53755759434.087303</v>
      </c>
      <c r="I15">
        <f>IFERROR([1]!s_mq_amount($A15,$B$1),"")</f>
        <v>1084397314</v>
      </c>
      <c r="J15">
        <f>[1]!s_val_pe_ttm($A15,$B$1)</f>
        <v>28.17799949646</v>
      </c>
      <c r="K15">
        <f>[1]!s_val_pb($A15,$B$1)</f>
        <v>3.0554991189512499</v>
      </c>
      <c r="L15">
        <f>[1]!s_val_dividendyield2($A15,$B$1)</f>
        <v>0</v>
      </c>
      <c r="M15">
        <f>[1]!s_val_evtoebitda($A15,$B$1)</f>
        <v>0</v>
      </c>
      <c r="N15">
        <f>[1]!s_risk_betar24($A15,$B$1)</f>
        <v>0</v>
      </c>
      <c r="O15">
        <f>[1]!s_profitnotice_changeratio($A15,$B$1)</f>
        <v>0</v>
      </c>
      <c r="P15">
        <f>IFERROR([1]!i_pq_pctchange($A15,TEXT(DATE(YEAR($B$1),1,1),"yyyy-mm-dd"),$B$1),"")</f>
        <v>-24.356435643564399</v>
      </c>
      <c r="Q15">
        <f>[1]!s_west_netprofit($A15,YEAR($B$1),$B$1,180)</f>
        <v>0</v>
      </c>
      <c r="R15">
        <f>[1]!s_west_eps($A15,YEAR($B$1),$B$1,180)</f>
        <v>0</v>
      </c>
      <c r="S15">
        <f>[1]!s_west_instnum_np($A15,YEAR($B$1),$B$1,180)</f>
        <v>0</v>
      </c>
      <c r="T15">
        <f>[1]!s_west_stdnetprofit($A15,YEAR($B$1),$B$1,180)</f>
        <v>0</v>
      </c>
      <c r="U15">
        <f>[1]!s_west_mediannetprofit($A15,YEAR($B$1),$B$1,180)</f>
        <v>0</v>
      </c>
      <c r="V15">
        <f>[1]!s_west_maxnetprofit($A15,YEAR($B$1),$B$1,180)</f>
        <v>0</v>
      </c>
      <c r="W15">
        <f>[1]!s_west_minnetprofit($A15,YEAR($B$1),$B$1,180)</f>
        <v>0</v>
      </c>
      <c r="X15">
        <f>[1]!s_west_netprofit($A15,YEAR($B$1)+1,$B$1,180)</f>
        <v>2214771429</v>
      </c>
      <c r="Y15">
        <f>[1]!s_west_eps($A15,YEAR($B$1)+1,$B$1,180)</f>
        <v>0.13689999999999999</v>
      </c>
      <c r="Z15">
        <f>[1]!s_west_instnum_np($A15,YEAR($B$1)+1,$B$1,180)</f>
        <v>7</v>
      </c>
      <c r="AA15">
        <f>[1]!s_west_stdnetprofit($A15,YEAR($B$1)+1,$B$1,180)</f>
        <v>305024970</v>
      </c>
      <c r="AB15">
        <f>[1]!s_west_mediannetprofit($A15,YEAR($B$1)+1,$B$1,180)</f>
        <v>2132000000</v>
      </c>
      <c r="AC15">
        <f>[1]!s_west_maxnetprofit($A15,YEAR($B$1)+1,$B$1,180)</f>
        <v>2806000000</v>
      </c>
      <c r="AD15">
        <f>[1]!s_west_minnetprofit($A15,YEAR($B$1)+1,$B$1,180)</f>
        <v>1947000000</v>
      </c>
      <c r="AE15">
        <f>[1]!s_west_avgroe($A15,YEAR($B$1),$B$1,180)</f>
        <v>0</v>
      </c>
      <c r="AF15">
        <f>IFERROR([1]!s_info_indexweight($A15,$B$1,"HSI.HI"),"")</f>
        <v>0.15000000596046401</v>
      </c>
      <c r="AG15">
        <f>IFERROR([1]!s_info_indexweight($A15,$B$1,"HSCEI.HI"),"")</f>
        <v>0</v>
      </c>
      <c r="AH15">
        <f>IFERROR([1]!s_info_indexweight($A15,$B$1,"HSTECH.HI"),"")</f>
        <v>0.68000000715255704</v>
      </c>
    </row>
    <row r="16" spans="1:34">
      <c r="A16" t="s">
        <v>1851</v>
      </c>
      <c r="B16">
        <f>[1]!s_dq_close($A16,$B$1,3)</f>
        <v>13.32</v>
      </c>
      <c r="C16">
        <f>[1]!s_dq_volume($A16,$B$1)</f>
        <v>37011200</v>
      </c>
      <c r="D16">
        <f>[1]!s_dq_amount($A16,$B$1)</f>
        <v>486419711</v>
      </c>
      <c r="E16">
        <f>[1]!s_dq_turn($A16,$B$1)</f>
        <v>0.12722882729092799</v>
      </c>
      <c r="F16">
        <f>[1]!S_VAL_MV($A16,$B$1)</f>
        <v>387482298231.59998</v>
      </c>
      <c r="G16">
        <f>[1]!s_val_ev($A16,$B$1)</f>
        <v>387482298231.59998</v>
      </c>
      <c r="H16">
        <f>[1]!s_val_ev1($A16,$B$1)</f>
        <v>8877604849815.5293</v>
      </c>
      <c r="I16">
        <f>IFERROR([1]!s_mq_amount($A16,$B$1),"")</f>
        <v>849878367</v>
      </c>
      <c r="J16">
        <f>[1]!s_val_pe_ttm($A16,$B$1)</f>
        <v>5.9591650962829599</v>
      </c>
      <c r="K16">
        <f>[1]!s_val_pb($A16,$B$1)</f>
        <v>0.44734736212194998</v>
      </c>
      <c r="L16">
        <f>[1]!s_val_dividendyield2($A16,$B$1)</f>
        <v>4.6053933933933902</v>
      </c>
      <c r="M16">
        <f>[1]!s_val_evtoebitda($A16,$B$1)</f>
        <v>248.615286920324</v>
      </c>
      <c r="N16">
        <f>[1]!s_risk_betar24($A16,$B$1)</f>
        <v>0</v>
      </c>
      <c r="O16">
        <f>[1]!s_profitnotice_changeratio($A16,$B$1)</f>
        <v>0</v>
      </c>
      <c r="P16">
        <f>IFERROR([1]!i_pq_pctchange($A16,TEXT(DATE(YEAR($B$1),1,1),"yyyy-mm-dd"),$B$1),"")</f>
        <v>10.4477611940299</v>
      </c>
      <c r="Q16">
        <f>[1]!s_west_netprofit($A16,YEAR($B$1),$B$1,180)</f>
        <v>61267333333</v>
      </c>
      <c r="R16">
        <f>[1]!s_west_eps($A16,YEAR($B$1),$B$1,180)</f>
        <v>2.1061000000000001</v>
      </c>
      <c r="S16">
        <f>[1]!s_west_instnum_np($A16,YEAR($B$1),$B$1,180)</f>
        <v>3</v>
      </c>
      <c r="T16">
        <f>[1]!s_west_stdnetprofit($A16,YEAR($B$1),$B$1,180)</f>
        <v>2134765873</v>
      </c>
      <c r="U16">
        <f>[1]!s_west_mediannetprofit($A16,YEAR($B$1),$B$1,180)</f>
        <v>61856000000</v>
      </c>
      <c r="V16">
        <f>[1]!s_west_maxnetprofit($A16,YEAR($B$1),$B$1,180)</f>
        <v>63046000000</v>
      </c>
      <c r="W16">
        <f>[1]!s_west_minnetprofit($A16,YEAR($B$1),$B$1,180)</f>
        <v>58900000000</v>
      </c>
      <c r="X16">
        <f>[1]!s_west_netprofit($A16,YEAR($B$1)+1,$B$1,180)</f>
        <v>63799000000</v>
      </c>
      <c r="Y16">
        <f>[1]!s_west_eps($A16,YEAR($B$1)+1,$B$1,180)</f>
        <v>2.1930999999999998</v>
      </c>
      <c r="Z16">
        <f>[1]!s_west_instnum_np($A16,YEAR($B$1)+1,$B$1,180)</f>
        <v>3</v>
      </c>
      <c r="AA16">
        <f>[1]!s_west_stdnetprofit($A16,YEAR($B$1)+1,$B$1,180)</f>
        <v>3521739769</v>
      </c>
      <c r="AB16">
        <f>[1]!s_west_mediannetprofit($A16,YEAR($B$1)+1,$B$1,180)</f>
        <v>64748000000</v>
      </c>
      <c r="AC16">
        <f>[1]!s_west_maxnetprofit($A16,YEAR($B$1)+1,$B$1,180)</f>
        <v>66749000000</v>
      </c>
      <c r="AD16">
        <f>[1]!s_west_minnetprofit($A16,YEAR($B$1)+1,$B$1,180)</f>
        <v>59900000000</v>
      </c>
      <c r="AE16">
        <f>[1]!s_west_avgroe($A16,YEAR($B$1),$B$1,180)</f>
        <v>7.5149999999999997</v>
      </c>
      <c r="AF16">
        <f>IFERROR([1]!s_info_indexweight($A16,$B$1,"HSI.HI"),"")</f>
        <v>0.46999999880790699</v>
      </c>
      <c r="AG16">
        <f>IFERROR([1]!s_info_indexweight($A16,$B$1,"HSCEI.HI"),"")</f>
        <v>0.69999998807907104</v>
      </c>
      <c r="AH16">
        <f>IFERROR([1]!s_info_indexweight($A16,$B$1,"HSTECH.HI"),"")</f>
        <v>0</v>
      </c>
    </row>
    <row r="17" spans="1:34">
      <c r="A17" t="s">
        <v>1852</v>
      </c>
      <c r="B17">
        <f>[1]!s_dq_close($A17,$B$1,3)</f>
        <v>8.99</v>
      </c>
      <c r="C17">
        <f>[1]!s_dq_volume($A17,$B$1)</f>
        <v>117394702</v>
      </c>
      <c r="D17">
        <f>[1]!s_dq_amount($A17,$B$1)</f>
        <v>1052976129</v>
      </c>
      <c r="E17">
        <f>[1]!s_dq_turn($A17,$B$1)</f>
        <v>3.3073879381371798</v>
      </c>
      <c r="F17">
        <f>[1]!S_VAL_MV($A17,$B$1)</f>
        <v>31909724251.290001</v>
      </c>
      <c r="G17">
        <f>[1]!s_val_ev($A17,$B$1)</f>
        <v>31909724251.290001</v>
      </c>
      <c r="H17">
        <f>[1]!s_val_ev1($A17,$B$1)</f>
        <v>27760821904.137299</v>
      </c>
      <c r="I17">
        <f>IFERROR([1]!s_mq_amount($A17,$B$1),"")</f>
        <v>2331778612</v>
      </c>
      <c r="J17">
        <f>[1]!s_val_pe_ttm($A17,$B$1)</f>
        <v>310.19546508789102</v>
      </c>
      <c r="K17">
        <f>[1]!s_val_pb($A17,$B$1)</f>
        <v>3.5116075170621701</v>
      </c>
      <c r="L17">
        <f>[1]!s_val_dividendyield2($A17,$B$1)</f>
        <v>0</v>
      </c>
      <c r="M17">
        <f>[1]!s_val_evtoebitda($A17,$B$1)</f>
        <v>43.303356855344198</v>
      </c>
      <c r="N17">
        <f>[1]!s_risk_betar24($A17,$B$1)</f>
        <v>0</v>
      </c>
      <c r="O17">
        <f>[1]!s_profitnotice_changeratio($A17,$B$1)</f>
        <v>0</v>
      </c>
      <c r="P17">
        <f>IFERROR([1]!i_pq_pctchange($A17,TEXT(DATE(YEAR($B$1),1,1),"yyyy-mm-dd"),$B$1),"")</f>
        <v>-32.355154251316797</v>
      </c>
      <c r="Q17">
        <f>[1]!s_west_netprofit($A17,YEAR($B$1),$B$1,180)</f>
        <v>435062857</v>
      </c>
      <c r="R17">
        <f>[1]!s_west_eps($A17,YEAR($B$1),$B$1,180)</f>
        <v>0.1205</v>
      </c>
      <c r="S17">
        <f>[1]!s_west_instnum_np($A17,YEAR($B$1),$B$1,180)</f>
        <v>14</v>
      </c>
      <c r="T17">
        <f>[1]!s_west_stdnetprofit($A17,YEAR($B$1),$B$1,180)</f>
        <v>107401295</v>
      </c>
      <c r="U17">
        <f>[1]!s_west_mediannetprofit($A17,YEAR($B$1),$B$1,180)</f>
        <v>449695000</v>
      </c>
      <c r="V17">
        <f>[1]!s_west_maxnetprofit($A17,YEAR($B$1),$B$1,180)</f>
        <v>607000000</v>
      </c>
      <c r="W17">
        <f>[1]!s_west_minnetprofit($A17,YEAR($B$1),$B$1,180)</f>
        <v>178000000</v>
      </c>
      <c r="X17">
        <f>[1]!s_west_netprofit($A17,YEAR($B$1)+1,$B$1,180)</f>
        <v>755485714</v>
      </c>
      <c r="Y17">
        <f>[1]!s_west_eps($A17,YEAR($B$1)+1,$B$1,180)</f>
        <v>0.21049999999999999</v>
      </c>
      <c r="Z17">
        <f>[1]!s_west_instnum_np($A17,YEAR($B$1)+1,$B$1,180)</f>
        <v>14</v>
      </c>
      <c r="AA17">
        <f>[1]!s_west_stdnetprofit($A17,YEAR($B$1)+1,$B$1,180)</f>
        <v>163743988</v>
      </c>
      <c r="AB17">
        <f>[1]!s_west_mediannetprofit($A17,YEAR($B$1)+1,$B$1,180)</f>
        <v>768955000</v>
      </c>
      <c r="AC17">
        <f>[1]!s_west_maxnetprofit($A17,YEAR($B$1)+1,$B$1,180)</f>
        <v>990000000</v>
      </c>
      <c r="AD17">
        <f>[1]!s_west_minnetprofit($A17,YEAR($B$1)+1,$B$1,180)</f>
        <v>362000000</v>
      </c>
      <c r="AE17">
        <f>[1]!s_west_avgroe($A17,YEAR($B$1),$B$1,180)</f>
        <v>5.2708000000000004</v>
      </c>
      <c r="AF17">
        <f>IFERROR([1]!s_info_indexweight($A17,$B$1,"HSI.HI"),"")</f>
        <v>0</v>
      </c>
      <c r="AG17">
        <f>IFERROR([1]!s_info_indexweight($A17,$B$1,"HSCEI.HI"),"")</f>
        <v>0</v>
      </c>
      <c r="AH17">
        <f>IFERROR([1]!s_info_indexweight($A17,$B$1,"HSTECH.HI"),"")</f>
        <v>0.74000000953674305</v>
      </c>
    </row>
    <row r="18" spans="1:34">
      <c r="A18" t="s">
        <v>1853</v>
      </c>
      <c r="B18">
        <f>[1]!s_dq_close($A18,$B$1,3)</f>
        <v>29.92</v>
      </c>
      <c r="C18">
        <f>[1]!s_dq_volume($A18,$B$1)</f>
        <v>24546297</v>
      </c>
      <c r="D18">
        <f>[1]!s_dq_amount($A18,$B$1)</f>
        <v>741794720</v>
      </c>
      <c r="E18">
        <f>[1]!s_dq_turn($A18,$B$1)</f>
        <v>1.08939499277584</v>
      </c>
      <c r="F18">
        <f>[1]!S_VAL_MV($A18,$B$1)</f>
        <v>67415878640</v>
      </c>
      <c r="G18">
        <f>[1]!s_val_ev($A18,$B$1)</f>
        <v>67415878640</v>
      </c>
      <c r="H18">
        <f>[1]!s_val_ev1($A18,$B$1)</f>
        <v>65834458099.227203</v>
      </c>
      <c r="I18">
        <f>IFERROR([1]!s_mq_amount($A18,$B$1),"")</f>
        <v>1148733811</v>
      </c>
      <c r="J18">
        <f>[1]!s_val_pe_ttm($A18,$B$1)</f>
        <v>17.325401306152301</v>
      </c>
      <c r="K18">
        <f>[1]!s_val_pb($A18,$B$1)</f>
        <v>1.76794199820918</v>
      </c>
      <c r="L18">
        <f>[1]!s_val_dividendyield2($A18,$B$1)</f>
        <v>2.0712901069518699</v>
      </c>
      <c r="M18">
        <f>[1]!s_val_evtoebitda($A18,$B$1)</f>
        <v>5.4111755990895203</v>
      </c>
      <c r="N18">
        <f>[1]!s_risk_betar24($A18,$B$1)</f>
        <v>0</v>
      </c>
      <c r="O18">
        <f>[1]!s_profitnotice_changeratio($A18,$B$1)</f>
        <v>0</v>
      </c>
      <c r="P18">
        <f>IFERROR([1]!i_pq_pctchange($A18,TEXT(DATE(YEAR($B$1),1,1),"yyyy-mm-dd"),$B$1),"")</f>
        <v>-11.0582639714625</v>
      </c>
      <c r="Q18">
        <f>[1]!s_west_netprofit($A18,YEAR($B$1),$B$1,180)</f>
        <v>3696520083</v>
      </c>
      <c r="R18">
        <f>[1]!s_west_eps($A18,YEAR($B$1),$B$1,180)</f>
        <v>1.6406000000000001</v>
      </c>
      <c r="S18">
        <f>[1]!s_west_instnum_np($A18,YEAR($B$1),$B$1,180)</f>
        <v>12</v>
      </c>
      <c r="T18">
        <f>[1]!s_west_stdnetprofit($A18,YEAR($B$1),$B$1,180)</f>
        <v>843870010</v>
      </c>
      <c r="U18">
        <f>[1]!s_west_mediannetprofit($A18,YEAR($B$1),$B$1,180)</f>
        <v>3598000000</v>
      </c>
      <c r="V18">
        <f>[1]!s_west_maxnetprofit($A18,YEAR($B$1),$B$1,180)</f>
        <v>5741400000</v>
      </c>
      <c r="W18">
        <f>[1]!s_west_minnetprofit($A18,YEAR($B$1),$B$1,180)</f>
        <v>2617000000</v>
      </c>
      <c r="X18">
        <f>[1]!s_west_netprofit($A18,YEAR($B$1)+1,$B$1,180)</f>
        <v>4638138083</v>
      </c>
      <c r="Y18">
        <f>[1]!s_west_eps($A18,YEAR($B$1)+1,$B$1,180)</f>
        <v>2.0585</v>
      </c>
      <c r="Z18">
        <f>[1]!s_west_instnum_np($A18,YEAR($B$1)+1,$B$1,180)</f>
        <v>12</v>
      </c>
      <c r="AA18">
        <f>[1]!s_west_stdnetprofit($A18,YEAR($B$1)+1,$B$1,180)</f>
        <v>840086607</v>
      </c>
      <c r="AB18">
        <f>[1]!s_west_mediannetprofit($A18,YEAR($B$1)+1,$B$1,180)</f>
        <v>4321000000</v>
      </c>
      <c r="AC18">
        <f>[1]!s_west_maxnetprofit($A18,YEAR($B$1)+1,$B$1,180)</f>
        <v>6776400000</v>
      </c>
      <c r="AD18">
        <f>[1]!s_west_minnetprofit($A18,YEAR($B$1)+1,$B$1,180)</f>
        <v>3780817000</v>
      </c>
      <c r="AE18">
        <f>[1]!s_west_avgroe($A18,YEAR($B$1),$B$1,180)</f>
        <v>10.5425</v>
      </c>
      <c r="AF18">
        <f>IFERROR([1]!s_info_indexweight($A18,$B$1,"HSI.HI"),"")</f>
        <v>0.140000000596046</v>
      </c>
      <c r="AG18">
        <f>IFERROR([1]!s_info_indexweight($A18,$B$1,"HSCEI.HI"),"")</f>
        <v>0</v>
      </c>
      <c r="AH18">
        <f>IFERROR([1]!s_info_indexweight($A18,$B$1,"HSTECH.HI"),"")</f>
        <v>0.63999998569488503</v>
      </c>
    </row>
    <row r="19" spans="1:34">
      <c r="A19" t="s">
        <v>1854</v>
      </c>
      <c r="B19">
        <f>[1]!s_dq_close($A19,$B$1,3)</f>
        <v>9.1</v>
      </c>
      <c r="C19">
        <f>[1]!s_dq_volume($A19,$B$1)</f>
        <v>42532775</v>
      </c>
      <c r="D19">
        <f>[1]!s_dq_amount($A19,$B$1)</f>
        <v>388484891</v>
      </c>
      <c r="E19">
        <f>[1]!s_dq_turn($A19,$B$1)</f>
        <v>0.33150465457155798</v>
      </c>
      <c r="F19">
        <f>[1]!S_VAL_MV($A19,$B$1)</f>
        <v>116754997905</v>
      </c>
      <c r="G19">
        <f>[1]!s_val_ev($A19,$B$1)</f>
        <v>116754997905</v>
      </c>
      <c r="H19">
        <f>[1]!s_val_ev1($A19,$B$1)</f>
        <v>130554255477.392</v>
      </c>
      <c r="I19">
        <f>IFERROR([1]!s_mq_amount($A19,$B$1),"")</f>
        <v>981272174</v>
      </c>
      <c r="J19">
        <f>[1]!s_val_pe_ttm($A19,$B$1)</f>
        <v>9.5745601654052699</v>
      </c>
      <c r="K19">
        <f>[1]!s_val_pb($A19,$B$1)</f>
        <v>1.3411402664613301</v>
      </c>
      <c r="L19">
        <f>[1]!s_val_dividendyield2($A19,$B$1)</f>
        <v>10</v>
      </c>
      <c r="M19">
        <f>[1]!s_val_evtoebitda($A19,$B$1)</f>
        <v>5.1171923451246899</v>
      </c>
      <c r="N19">
        <f>[1]!s_risk_betar24($A19,$B$1)</f>
        <v>0</v>
      </c>
      <c r="O19">
        <f>[1]!s_profitnotice_changeratio($A19,$B$1)</f>
        <v>0</v>
      </c>
      <c r="P19">
        <f>IFERROR([1]!i_pq_pctchange($A19,TEXT(DATE(YEAR($B$1),1,1),"yyyy-mm-dd"),$B$1),"")</f>
        <v>9.5670665293450892</v>
      </c>
      <c r="Q19">
        <f>[1]!s_west_netprofit($A19,YEAR($B$1),$B$1,180)</f>
        <v>1646725269</v>
      </c>
      <c r="R19">
        <f>[1]!s_west_eps($A19,YEAR($B$1),$B$1,180)</f>
        <v>0.1283</v>
      </c>
      <c r="S19">
        <f>[1]!s_west_instnum_np($A19,YEAR($B$1),$B$1,180)</f>
        <v>4</v>
      </c>
      <c r="T19">
        <f>[1]!s_west_stdnetprofit($A19,YEAR($B$1),$B$1,180)</f>
        <v>62583393</v>
      </c>
      <c r="U19">
        <f>[1]!s_west_mediannetprofit($A19,YEAR($B$1),$B$1,180)</f>
        <v>1683000000</v>
      </c>
      <c r="V19">
        <f>[1]!s_west_maxnetprofit($A19,YEAR($B$1),$B$1,180)</f>
        <v>1686000000</v>
      </c>
      <c r="W19">
        <f>[1]!s_west_minnetprofit($A19,YEAR($B$1),$B$1,180)</f>
        <v>1539626346</v>
      </c>
      <c r="X19">
        <f>[1]!s_west_netprofit($A19,YEAR($B$1)+1,$B$1,180)</f>
        <v>1748185708</v>
      </c>
      <c r="Y19">
        <f>[1]!s_west_eps($A19,YEAR($B$1)+1,$B$1,180)</f>
        <v>0.1363</v>
      </c>
      <c r="Z19">
        <f>[1]!s_west_instnum_np($A19,YEAR($B$1)+1,$B$1,180)</f>
        <v>4</v>
      </c>
      <c r="AA19">
        <f>[1]!s_west_stdnetprofit($A19,YEAR($B$1)+1,$B$1,180)</f>
        <v>49219574</v>
      </c>
      <c r="AB19">
        <f>[1]!s_west_mediannetprofit($A19,YEAR($B$1)+1,$B$1,180)</f>
        <v>1759000000</v>
      </c>
      <c r="AC19">
        <f>[1]!s_west_maxnetprofit($A19,YEAR($B$1)+1,$B$1,180)</f>
        <v>1795000000</v>
      </c>
      <c r="AD19">
        <f>[1]!s_west_minnetprofit($A19,YEAR($B$1)+1,$B$1,180)</f>
        <v>1667928542</v>
      </c>
      <c r="AE19">
        <f>[1]!s_west_avgroe($A19,YEAR($B$1),$B$1,180)</f>
        <v>14.6167</v>
      </c>
      <c r="AF19">
        <f>IFERROR([1]!s_info_indexweight($A19,$B$1,"HSI.HI"),"")</f>
        <v>0.46000000834464999</v>
      </c>
      <c r="AG19">
        <f>IFERROR([1]!s_info_indexweight($A19,$B$1,"HSCEI.HI"),"")</f>
        <v>0</v>
      </c>
      <c r="AH19">
        <f>IFERROR([1]!s_info_indexweight($A19,$B$1,"HSTECH.HI"),"")</f>
        <v>0</v>
      </c>
    </row>
    <row r="20" spans="1:34">
      <c r="A20" t="s">
        <v>1855</v>
      </c>
      <c r="B20">
        <f>[1]!s_dq_close($A20,$B$1,3)</f>
        <v>24.14</v>
      </c>
      <c r="C20">
        <f>[1]!s_dq_volume($A20,$B$1)</f>
        <v>11012017</v>
      </c>
      <c r="D20">
        <f>[1]!s_dq_amount($A20,$B$1)</f>
        <v>267162449</v>
      </c>
      <c r="E20">
        <f>[1]!s_dq_turn($A20,$B$1)</f>
        <v>0.33943947332304902</v>
      </c>
      <c r="F20">
        <f>[1]!S_VAL_MV($A20,$B$1)</f>
        <v>78314430486.699997</v>
      </c>
      <c r="G20">
        <f>[1]!s_val_ev($A20,$B$1)</f>
        <v>78314430486.699997</v>
      </c>
      <c r="H20">
        <f>[1]!s_val_ev1($A20,$B$1)</f>
        <v>70842988234.819305</v>
      </c>
      <c r="I20">
        <f>IFERROR([1]!s_mq_amount($A20,$B$1),"")</f>
        <v>537388026</v>
      </c>
      <c r="J20">
        <f>[1]!s_val_pe_ttm($A20,$B$1)</f>
        <v>20.983434677123999</v>
      </c>
      <c r="K20">
        <f>[1]!s_val_pb($A20,$B$1)</f>
        <v>2.1925224692888601</v>
      </c>
      <c r="L20">
        <f>[1]!s_val_dividendyield2($A20,$B$1)</f>
        <v>4.7555923777961899</v>
      </c>
      <c r="M20">
        <f>[1]!s_val_evtoebitda($A20,$B$1)</f>
        <v>8.6523813115095791</v>
      </c>
      <c r="N20">
        <f>[1]!s_risk_betar24($A20,$B$1)</f>
        <v>0</v>
      </c>
      <c r="O20">
        <f>[1]!s_profitnotice_changeratio($A20,$B$1)</f>
        <v>0</v>
      </c>
      <c r="P20">
        <f>IFERROR([1]!i_pq_pctchange($A20,TEXT(DATE(YEAR($B$1),1,1),"yyyy-mm-dd"),$B$1),"")</f>
        <v>-5.6313779272766302</v>
      </c>
      <c r="Q20">
        <f>[1]!s_west_netprofit($A20,YEAR($B$1),$B$1,180)</f>
        <v>5798545419</v>
      </c>
      <c r="R20">
        <f>[1]!s_west_eps($A20,YEAR($B$1),$B$1,180)</f>
        <v>1.7874000000000001</v>
      </c>
      <c r="S20">
        <f>[1]!s_west_instnum_np($A20,YEAR($B$1),$B$1,180)</f>
        <v>29</v>
      </c>
      <c r="T20">
        <f>[1]!s_west_stdnetprofit($A20,YEAR($B$1),$B$1,180)</f>
        <v>597376617</v>
      </c>
      <c r="U20">
        <f>[1]!s_west_mediannetprofit($A20,YEAR($B$1),$B$1,180)</f>
        <v>5928500000</v>
      </c>
      <c r="V20">
        <f>[1]!s_west_maxnetprofit($A20,YEAR($B$1),$B$1,180)</f>
        <v>6388000000</v>
      </c>
      <c r="W20">
        <f>[1]!s_west_minnetprofit($A20,YEAR($B$1),$B$1,180)</f>
        <v>3017000000</v>
      </c>
      <c r="X20">
        <f>[1]!s_west_netprofit($A20,YEAR($B$1)+1,$B$1,180)</f>
        <v>6206258971</v>
      </c>
      <c r="Y20">
        <f>[1]!s_west_eps($A20,YEAR($B$1)+1,$B$1,180)</f>
        <v>1.913</v>
      </c>
      <c r="Z20">
        <f>[1]!s_west_instnum_np($A20,YEAR($B$1)+1,$B$1,180)</f>
        <v>29</v>
      </c>
      <c r="AA20">
        <f>[1]!s_west_stdnetprofit($A20,YEAR($B$1)+1,$B$1,180)</f>
        <v>558732127</v>
      </c>
      <c r="AB20">
        <f>[1]!s_west_mediannetprofit($A20,YEAR($B$1)+1,$B$1,180)</f>
        <v>6275950000</v>
      </c>
      <c r="AC20">
        <f>[1]!s_west_maxnetprofit($A20,YEAR($B$1)+1,$B$1,180)</f>
        <v>6779000000</v>
      </c>
      <c r="AD20">
        <f>[1]!s_west_minnetprofit($A20,YEAR($B$1)+1,$B$1,180)</f>
        <v>3628000000</v>
      </c>
      <c r="AE20">
        <f>[1]!s_west_avgroe($A20,YEAR($B$1),$B$1,180)</f>
        <v>16.535900000000002</v>
      </c>
      <c r="AF20">
        <f>IFERROR([1]!s_info_indexweight($A20,$B$1,"HSI.HI"),"")</f>
        <v>0.239999994635582</v>
      </c>
      <c r="AG20">
        <f>IFERROR([1]!s_info_indexweight($A20,$B$1,"HSCEI.HI"),"")</f>
        <v>0</v>
      </c>
      <c r="AH20">
        <f>IFERROR([1]!s_info_indexweight($A20,$B$1,"HSTECH.HI"),"")</f>
        <v>0</v>
      </c>
    </row>
    <row r="21" spans="1:34">
      <c r="A21" t="s">
        <v>1856</v>
      </c>
      <c r="B21">
        <f>[1]!s_dq_close($A21,$B$1,3)</f>
        <v>89.7</v>
      </c>
      <c r="C21">
        <f>[1]!s_dq_volume($A21,$B$1)</f>
        <v>7194882</v>
      </c>
      <c r="D21">
        <f>[1]!s_dq_amount($A21,$B$1)</f>
        <v>645437373</v>
      </c>
      <c r="E21">
        <f>[1]!s_dq_turn($A21,$B$1)</f>
        <v>1.10546187015872</v>
      </c>
      <c r="F21">
        <f>[1]!S_VAL_MV($A21,$B$1)</f>
        <v>682873384576.5</v>
      </c>
      <c r="G21">
        <f>[1]!s_val_ev($A21,$B$1)</f>
        <v>719387116262.77698</v>
      </c>
      <c r="H21">
        <f>[1]!s_val_ev1($A21,$B$1)</f>
        <v>668525717406.29102</v>
      </c>
      <c r="I21">
        <f>IFERROR([1]!s_mq_amount($A21,$B$1),"")</f>
        <v>1853800285</v>
      </c>
      <c r="J21">
        <f>[1]!s_val_pe_ttm($A21,$B$1)</f>
        <v>13.6773071289062</v>
      </c>
      <c r="K21">
        <f>[1]!s_val_pb($A21,$B$1)</f>
        <v>2.7631094550638302</v>
      </c>
      <c r="L21">
        <f>[1]!s_val_dividendyield2($A21,$B$1)</f>
        <v>4.8624303232998898</v>
      </c>
      <c r="M21">
        <f>[1]!s_val_evtoebitda($A21,$B$1)</f>
        <v>10.493817121909</v>
      </c>
      <c r="N21">
        <f>[1]!s_risk_betar24($A21,$B$1)</f>
        <v>0</v>
      </c>
      <c r="O21">
        <f>[1]!s_profitnotice_changeratio($A21,$B$1)</f>
        <v>0</v>
      </c>
      <c r="P21">
        <f>IFERROR([1]!i_pq_pctchange($A21,TEXT(DATE(YEAR($B$1),1,1),"yyyy-mm-dd"),$B$1),"")</f>
        <v>5.5915244261329997</v>
      </c>
      <c r="Q21">
        <f>[1]!s_west_netprofit($A21,YEAR($B$1),$B$1,180)</f>
        <v>48292500000</v>
      </c>
      <c r="R21">
        <f>[1]!s_west_eps($A21,YEAR($B$1),$B$1,180)</f>
        <v>6.3434999999999997</v>
      </c>
      <c r="S21">
        <f>[1]!s_west_instnum_np($A21,YEAR($B$1),$B$1,180)</f>
        <v>2</v>
      </c>
      <c r="T21">
        <f>[1]!s_west_stdnetprofit($A21,YEAR($B$1),$B$1,180)</f>
        <v>2136169586</v>
      </c>
      <c r="U21">
        <f>[1]!s_west_mediannetprofit($A21,YEAR($B$1),$B$1,180)</f>
        <v>48292500000</v>
      </c>
      <c r="V21">
        <f>[1]!s_west_maxnetprofit($A21,YEAR($B$1),$B$1,180)</f>
        <v>49803000000</v>
      </c>
      <c r="W21">
        <f>[1]!s_west_minnetprofit($A21,YEAR($B$1),$B$1,180)</f>
        <v>46782000000</v>
      </c>
      <c r="X21">
        <f>[1]!s_west_netprofit($A21,YEAR($B$1)+1,$B$1,180)</f>
        <v>53074000000</v>
      </c>
      <c r="Y21">
        <f>[1]!s_west_eps($A21,YEAR($B$1)+1,$B$1,180)</f>
        <v>6.9715999999999996</v>
      </c>
      <c r="Z21">
        <f>[1]!s_west_instnum_np($A21,YEAR($B$1)+1,$B$1,180)</f>
        <v>2</v>
      </c>
      <c r="AA21">
        <f>[1]!s_west_stdnetprofit($A21,YEAR($B$1)+1,$B$1,180)</f>
        <v>2825598698</v>
      </c>
      <c r="AB21">
        <f>[1]!s_west_mediannetprofit($A21,YEAR($B$1)+1,$B$1,180)</f>
        <v>53074000000</v>
      </c>
      <c r="AC21">
        <f>[1]!s_west_maxnetprofit($A21,YEAR($B$1)+1,$B$1,180)</f>
        <v>55072000000</v>
      </c>
      <c r="AD21">
        <f>[1]!s_west_minnetprofit($A21,YEAR($B$1)+1,$B$1,180)</f>
        <v>51076000000</v>
      </c>
      <c r="AE21">
        <f>[1]!s_west_avgroe($A21,YEAR($B$1),$B$1,180)</f>
        <v>18.78</v>
      </c>
      <c r="AF21">
        <f>IFERROR([1]!s_info_indexweight($A21,$B$1,"HSI.HI"),"")</f>
        <v>0.34000000357627902</v>
      </c>
      <c r="AG21">
        <f>IFERROR([1]!s_info_indexweight($A21,$B$1,"HSCEI.HI"),"")</f>
        <v>0</v>
      </c>
      <c r="AH21">
        <f>IFERROR([1]!s_info_indexweight($A21,$B$1,"HSTECH.HI"),"")</f>
        <v>1.5199999809265099</v>
      </c>
    </row>
    <row r="22" spans="1:34">
      <c r="A22" t="s">
        <v>1857</v>
      </c>
      <c r="B22">
        <f>[1]!s_dq_close($A22,$B$1,3)</f>
        <v>141.5</v>
      </c>
      <c r="C22">
        <f>[1]!s_dq_volume($A22,$B$1)</f>
        <v>1361016</v>
      </c>
      <c r="D22">
        <f>[1]!s_dq_amount($A22,$B$1)</f>
        <v>192041996</v>
      </c>
      <c r="E22">
        <f>[1]!s_dq_turn($A22,$B$1)</f>
        <v>0.206097976126978</v>
      </c>
      <c r="F22">
        <f>[1]!S_VAL_MV($A22,$B$1)</f>
        <v>93442821525.5</v>
      </c>
      <c r="G22">
        <f>[1]!s_val_ev($A22,$B$1)</f>
        <v>93442821525.5</v>
      </c>
      <c r="H22">
        <f>[1]!s_val_ev1($A22,$B$1)</f>
        <v>81293385870.754501</v>
      </c>
      <c r="I22">
        <f>IFERROR([1]!s_mq_amount($A22,$B$1),"")</f>
        <v>490649446</v>
      </c>
      <c r="J22">
        <f>[1]!s_val_pe_ttm($A22,$B$1)</f>
        <v>7.9337911605834996</v>
      </c>
      <c r="K22">
        <f>[1]!s_val_pb($A22,$B$1)</f>
        <v>0.89552126790610498</v>
      </c>
      <c r="L22">
        <f>[1]!s_val_dividendyield2($A22,$B$1)</f>
        <v>6.2840989399293301</v>
      </c>
      <c r="M22">
        <f>[1]!s_val_evtoebitda($A22,$B$1)</f>
        <v>4.0104380704222002</v>
      </c>
      <c r="N22">
        <f>[1]!s_risk_betar24($A22,$B$1)</f>
        <v>0</v>
      </c>
      <c r="O22">
        <f>[1]!s_profitnotice_changeratio($A22,$B$1)</f>
        <v>0</v>
      </c>
      <c r="P22">
        <f>IFERROR([1]!i_pq_pctchange($A22,TEXT(DATE(YEAR($B$1),1,1),"yyyy-mm-dd"),$B$1),"")</f>
        <v>15.447226603974601</v>
      </c>
      <c r="Q22">
        <f>[1]!s_west_netprofit($A22,YEAR($B$1),$B$1,180)</f>
        <v>811000000</v>
      </c>
      <c r="R22">
        <f>[1]!s_west_eps($A22,YEAR($B$1),$B$1,180)</f>
        <v>1.2281</v>
      </c>
      <c r="S22">
        <f>[1]!s_west_instnum_np($A22,YEAR($B$1),$B$1,180)</f>
        <v>1</v>
      </c>
      <c r="T22">
        <f>[1]!s_west_stdnetprofit($A22,YEAR($B$1),$B$1,180)</f>
        <v>0</v>
      </c>
      <c r="U22">
        <f>[1]!s_west_mediannetprofit($A22,YEAR($B$1),$B$1,180)</f>
        <v>811000000</v>
      </c>
      <c r="V22">
        <f>[1]!s_west_maxnetprofit($A22,YEAR($B$1),$B$1,180)</f>
        <v>811000000</v>
      </c>
      <c r="W22">
        <f>[1]!s_west_minnetprofit($A22,YEAR($B$1),$B$1,180)</f>
        <v>811000000</v>
      </c>
      <c r="X22">
        <f>[1]!s_west_netprofit($A22,YEAR($B$1)+1,$B$1,180)</f>
        <v>622000000</v>
      </c>
      <c r="Y22">
        <f>[1]!s_west_eps($A22,YEAR($B$1)+1,$B$1,180)</f>
        <v>0.94189999999999996</v>
      </c>
      <c r="Z22">
        <f>[1]!s_west_instnum_np($A22,YEAR($B$1)+1,$B$1,180)</f>
        <v>1</v>
      </c>
      <c r="AA22">
        <f>[1]!s_west_stdnetprofit($A22,YEAR($B$1)+1,$B$1,180)</f>
        <v>0</v>
      </c>
      <c r="AB22">
        <f>[1]!s_west_mediannetprofit($A22,YEAR($B$1)+1,$B$1,180)</f>
        <v>622000000</v>
      </c>
      <c r="AC22">
        <f>[1]!s_west_maxnetprofit($A22,YEAR($B$1)+1,$B$1,180)</f>
        <v>622000000</v>
      </c>
      <c r="AD22">
        <f>[1]!s_west_minnetprofit($A22,YEAR($B$1)+1,$B$1,180)</f>
        <v>622000000</v>
      </c>
      <c r="AE22">
        <f>[1]!s_west_avgroe($A22,YEAR($B$1),$B$1,180)</f>
        <v>6</v>
      </c>
      <c r="AF22">
        <f>IFERROR([1]!s_info_indexweight($A22,$B$1,"HSI.HI"),"")</f>
        <v>0.109999999403954</v>
      </c>
      <c r="AG22">
        <f>IFERROR([1]!s_info_indexweight($A22,$B$1,"HSCEI.HI"),"")</f>
        <v>0</v>
      </c>
      <c r="AH22">
        <f>IFERROR([1]!s_info_indexweight($A22,$B$1,"HSTECH.HI"),"")</f>
        <v>0</v>
      </c>
    </row>
    <row r="23" spans="1:34">
      <c r="A23" t="s">
        <v>1858</v>
      </c>
      <c r="B23">
        <f>[1]!s_dq_close($A23,$B$1,3)</f>
        <v>12.63</v>
      </c>
      <c r="C23">
        <f>[1]!s_dq_volume($A23,$B$1)</f>
        <v>24441420</v>
      </c>
      <c r="D23">
        <f>[1]!s_dq_amount($A23,$B$1)</f>
        <v>309941848</v>
      </c>
      <c r="E23">
        <f>[1]!s_dq_turn($A23,$B$1)</f>
        <v>0.433574809118072</v>
      </c>
      <c r="F23">
        <f>[1]!S_VAL_MV($A23,$B$1)</f>
        <v>71197663726.800003</v>
      </c>
      <c r="G23">
        <f>[1]!s_val_ev($A23,$B$1)</f>
        <v>71197663726.800003</v>
      </c>
      <c r="H23">
        <f>[1]!s_val_ev1($A23,$B$1)</f>
        <v>76963190489.041504</v>
      </c>
      <c r="I23">
        <f>IFERROR([1]!s_mq_amount($A23,$B$1),"")</f>
        <v>590997820</v>
      </c>
      <c r="J23">
        <f>[1]!s_val_pe_ttm($A23,$B$1)</f>
        <v>14.2882623672485</v>
      </c>
      <c r="K23">
        <f>[1]!s_val_pb($A23,$B$1)</f>
        <v>4.2928510773570698</v>
      </c>
      <c r="L23">
        <f>[1]!s_val_dividendyield2($A23,$B$1)</f>
        <v>5.7336019117573898</v>
      </c>
      <c r="M23">
        <f>[1]!s_val_evtoebitda($A23,$B$1)</f>
        <v>6.7220757974499401</v>
      </c>
      <c r="N23">
        <f>[1]!s_risk_betar24($A23,$B$1)</f>
        <v>0</v>
      </c>
      <c r="O23">
        <f>[1]!s_profitnotice_changeratio($A23,$B$1)</f>
        <v>0</v>
      </c>
      <c r="P23">
        <f>IFERROR([1]!i_pq_pctchange($A23,TEXT(DATE(YEAR($B$1),1,1),"yyyy-mm-dd"),$B$1),"")</f>
        <v>7.1246819338422602</v>
      </c>
      <c r="Q23">
        <f>[1]!s_west_netprofit($A23,YEAR($B$1),$B$1,180)</f>
        <v>4600362029</v>
      </c>
      <c r="R23">
        <f>[1]!s_west_eps($A23,YEAR($B$1),$B$1,180)</f>
        <v>0.81610000000000005</v>
      </c>
      <c r="S23">
        <f>[1]!s_west_instnum_np($A23,YEAR($B$1),$B$1,180)</f>
        <v>9</v>
      </c>
      <c r="T23">
        <f>[1]!s_west_stdnetprofit($A23,YEAR($B$1),$B$1,180)</f>
        <v>220738777</v>
      </c>
      <c r="U23">
        <f>[1]!s_west_mediannetprofit($A23,YEAR($B$1),$B$1,180)</f>
        <v>4542000000</v>
      </c>
      <c r="V23">
        <f>[1]!s_west_maxnetprofit($A23,YEAR($B$1),$B$1,180)</f>
        <v>4960134397</v>
      </c>
      <c r="W23">
        <f>[1]!s_west_minnetprofit($A23,YEAR($B$1),$B$1,180)</f>
        <v>4281000000</v>
      </c>
      <c r="X23">
        <f>[1]!s_west_netprofit($A23,YEAR($B$1)+1,$B$1,180)</f>
        <v>4914082148</v>
      </c>
      <c r="Y23">
        <f>[1]!s_west_eps($A23,YEAR($B$1)+1,$B$1,180)</f>
        <v>0.87170000000000003</v>
      </c>
      <c r="Z23">
        <f>[1]!s_west_instnum_np($A23,YEAR($B$1)+1,$B$1,180)</f>
        <v>9</v>
      </c>
      <c r="AA23">
        <f>[1]!s_west_stdnetprofit($A23,YEAR($B$1)+1,$B$1,180)</f>
        <v>201900559</v>
      </c>
      <c r="AB23">
        <f>[1]!s_west_mediannetprofit($A23,YEAR($B$1)+1,$B$1,180)</f>
        <v>4887000000</v>
      </c>
      <c r="AC23">
        <f>[1]!s_west_maxnetprofit($A23,YEAR($B$1)+1,$B$1,180)</f>
        <v>5185000000</v>
      </c>
      <c r="AD23">
        <f>[1]!s_west_minnetprofit($A23,YEAR($B$1)+1,$B$1,180)</f>
        <v>4627000000</v>
      </c>
      <c r="AE23">
        <f>[1]!s_west_avgroe($A23,YEAR($B$1),$B$1,180)</f>
        <v>28.747800000000002</v>
      </c>
      <c r="AF23">
        <f>IFERROR([1]!s_info_indexweight($A23,$B$1,"HSI.HI"),"")</f>
        <v>0.15000000596046401</v>
      </c>
      <c r="AG23">
        <f>IFERROR([1]!s_info_indexweight($A23,$B$1,"HSCEI.HI"),"")</f>
        <v>0</v>
      </c>
      <c r="AH23">
        <f>IFERROR([1]!s_info_indexweight($A23,$B$1,"HSTECH.HI"),"")</f>
        <v>0</v>
      </c>
    </row>
    <row r="24" spans="1:34">
      <c r="A24" t="s">
        <v>1859</v>
      </c>
      <c r="B24">
        <f>[1]!s_dq_close($A24,$B$1,3)</f>
        <v>4.3899999999999997</v>
      </c>
      <c r="C24">
        <f>[1]!s_dq_volume($A24,$B$1)</f>
        <v>99055813</v>
      </c>
      <c r="D24">
        <f>[1]!s_dq_amount($A24,$B$1)</f>
        <v>433395689</v>
      </c>
      <c r="E24">
        <f>[1]!s_dq_turn($A24,$B$1)</f>
        <v>0.41650538839726398</v>
      </c>
      <c r="F24">
        <f>[1]!S_VAL_MV($A24,$B$1)</f>
        <v>530863007434.58002</v>
      </c>
      <c r="G24">
        <f>[1]!s_val_ev($A24,$B$1)</f>
        <v>642612062366.13196</v>
      </c>
      <c r="H24">
        <f>[1]!s_val_ev1($A24,$B$1)</f>
        <v>954925642017.28699</v>
      </c>
      <c r="I24">
        <f>IFERROR([1]!s_mq_amount($A24,$B$1),"")</f>
        <v>840091283</v>
      </c>
      <c r="J24">
        <f>[1]!s_val_pe_ttm($A24,$B$1)</f>
        <v>12.933926582336399</v>
      </c>
      <c r="K24">
        <f>[1]!s_val_pb($A24,$B$1)</f>
        <v>0.57946528796461105</v>
      </c>
      <c r="L24">
        <f>[1]!s_val_dividendyield2($A24,$B$1)</f>
        <v>5.7269243438890296</v>
      </c>
      <c r="M24">
        <f>[1]!s_val_evtoebitda($A24,$B$1)</f>
        <v>4.8208564994744902</v>
      </c>
      <c r="N24">
        <f>[1]!s_risk_betar24($A24,$B$1)</f>
        <v>0</v>
      </c>
      <c r="O24">
        <f>[1]!s_profitnotice_changeratio($A24,$B$1)</f>
        <v>0</v>
      </c>
      <c r="P24">
        <f>IFERROR([1]!i_pq_pctchange($A24,TEXT(DATE(YEAR($B$1),1,1),"yyyy-mm-dd"),$B$1),"")</f>
        <v>-5.99571734475375</v>
      </c>
      <c r="Q24">
        <f>[1]!s_west_netprofit($A24,YEAR($B$1),$B$1,180)</f>
        <v>42323929978</v>
      </c>
      <c r="R24">
        <f>[1]!s_west_eps($A24,YEAR($B$1),$B$1,180)</f>
        <v>0.35</v>
      </c>
      <c r="S24">
        <f>[1]!s_west_instnum_np($A24,YEAR($B$1),$B$1,180)</f>
        <v>0</v>
      </c>
      <c r="T24">
        <f>[1]!s_west_stdnetprofit($A24,YEAR($B$1),$B$1,180)</f>
        <v>0</v>
      </c>
      <c r="U24">
        <f>[1]!s_west_mediannetprofit($A24,YEAR($B$1),$B$1,180)</f>
        <v>42323929978</v>
      </c>
      <c r="V24">
        <f>[1]!s_west_maxnetprofit($A24,YEAR($B$1),$B$1,180)</f>
        <v>42323929978</v>
      </c>
      <c r="W24">
        <f>[1]!s_west_minnetprofit($A24,YEAR($B$1),$B$1,180)</f>
        <v>42323929978</v>
      </c>
      <c r="X24">
        <f>[1]!s_west_netprofit($A24,YEAR($B$1)+1,$B$1,180)</f>
        <v>58044246827</v>
      </c>
      <c r="Y24">
        <f>[1]!s_west_eps($A24,YEAR($B$1)+1,$B$1,180)</f>
        <v>0.48</v>
      </c>
      <c r="Z24">
        <f>[1]!s_west_instnum_np($A24,YEAR($B$1)+1,$B$1,180)</f>
        <v>0</v>
      </c>
      <c r="AA24">
        <f>[1]!s_west_stdnetprofit($A24,YEAR($B$1)+1,$B$1,180)</f>
        <v>0</v>
      </c>
      <c r="AB24">
        <f>[1]!s_west_mediannetprofit($A24,YEAR($B$1)+1,$B$1,180)</f>
        <v>58044246827</v>
      </c>
      <c r="AC24">
        <f>[1]!s_west_maxnetprofit($A24,YEAR($B$1)+1,$B$1,180)</f>
        <v>58044246827</v>
      </c>
      <c r="AD24">
        <f>[1]!s_west_minnetprofit($A24,YEAR($B$1)+1,$B$1,180)</f>
        <v>58044246827</v>
      </c>
      <c r="AE24">
        <f>[1]!s_west_avgroe($A24,YEAR($B$1),$B$1,180)</f>
        <v>5.2</v>
      </c>
      <c r="AF24">
        <f>IFERROR([1]!s_info_indexweight($A24,$B$1,"HSI.HI"),"")</f>
        <v>0.61000001430511497</v>
      </c>
      <c r="AG24">
        <f>IFERROR([1]!s_info_indexweight($A24,$B$1,"HSCEI.HI"),"")</f>
        <v>0.89999997615814198</v>
      </c>
      <c r="AH24">
        <f>IFERROR([1]!s_info_indexweight($A24,$B$1,"HSTECH.HI"),"")</f>
        <v>0</v>
      </c>
    </row>
    <row r="25" spans="1:34">
      <c r="A25" t="s">
        <v>1860</v>
      </c>
      <c r="B25">
        <f>[1]!s_dq_close($A25,$B$1,3)</f>
        <v>410.4</v>
      </c>
      <c r="C25">
        <f>[1]!s_dq_volume($A25,$B$1)</f>
        <v>4652632</v>
      </c>
      <c r="D25">
        <f>[1]!s_dq_amount($A25,$B$1)</f>
        <v>1895099841</v>
      </c>
      <c r="E25">
        <f>[1]!s_dq_turn($A25,$B$1)</f>
        <v>0.36697401837323901</v>
      </c>
      <c r="F25">
        <f>[1]!S_VAL_MV($A25,$B$1)</f>
        <v>520320261708</v>
      </c>
      <c r="G25">
        <f>[1]!s_val_ev($A25,$B$1)</f>
        <v>520320261708</v>
      </c>
      <c r="H25">
        <f>[1]!s_val_ev1($A25,$B$1)</f>
        <v>902201905930.72595</v>
      </c>
      <c r="I25">
        <f>IFERROR([1]!s_mq_amount($A25,$B$1),"")</f>
        <v>3309593477</v>
      </c>
      <c r="J25">
        <f>[1]!s_val_pe_ttm($A25,$B$1)</f>
        <v>27.581249237060501</v>
      </c>
      <c r="K25">
        <f>[1]!s_val_pb($A25,$B$1)</f>
        <v>8.9483595320136899</v>
      </c>
      <c r="L25">
        <f>[1]!s_val_dividendyield2($A25,$B$1)</f>
        <v>3.0506822612085802</v>
      </c>
      <c r="M25">
        <f>[1]!s_val_evtoebitda($A25,$B$1)</f>
        <v>0</v>
      </c>
      <c r="N25">
        <f>[1]!s_risk_betar24($A25,$B$1)</f>
        <v>0</v>
      </c>
      <c r="O25">
        <f>[1]!s_profitnotice_changeratio($A25,$B$1)</f>
        <v>0</v>
      </c>
      <c r="P25">
        <f>IFERROR([1]!i_pq_pctchange($A25,TEXT(DATE(YEAR($B$1),1,1),"yyyy-mm-dd"),$B$1),"")</f>
        <v>2.2878036770727701</v>
      </c>
      <c r="Q25">
        <f>[1]!s_west_netprofit($A25,YEAR($B$1),$B$1,180)</f>
        <v>19126092948</v>
      </c>
      <c r="R25">
        <f>[1]!s_west_eps($A25,YEAR($B$1),$B$1,180)</f>
        <v>15.085599999999999</v>
      </c>
      <c r="S25">
        <f>[1]!s_west_instnum_np($A25,YEAR($B$1),$B$1,180)</f>
        <v>22</v>
      </c>
      <c r="T25">
        <f>[1]!s_west_stdnetprofit($A25,YEAR($B$1),$B$1,180)</f>
        <v>1281957208</v>
      </c>
      <c r="U25">
        <f>[1]!s_west_mediannetprofit($A25,YEAR($B$1),$B$1,180)</f>
        <v>19187000000</v>
      </c>
      <c r="V25">
        <f>[1]!s_west_maxnetprofit($A25,YEAR($B$1),$B$1,180)</f>
        <v>21700000000</v>
      </c>
      <c r="W25">
        <f>[1]!s_west_minnetprofit($A25,YEAR($B$1),$B$1,180)</f>
        <v>15951000000</v>
      </c>
      <c r="X25">
        <f>[1]!s_west_netprofit($A25,YEAR($B$1)+1,$B$1,180)</f>
        <v>20444652847</v>
      </c>
      <c r="Y25">
        <f>[1]!s_west_eps($A25,YEAR($B$1)+1,$B$1,180)</f>
        <v>16.125599999999999</v>
      </c>
      <c r="Z25">
        <f>[1]!s_west_instnum_np($A25,YEAR($B$1)+1,$B$1,180)</f>
        <v>22</v>
      </c>
      <c r="AA25">
        <f>[1]!s_west_stdnetprofit($A25,YEAR($B$1)+1,$B$1,180)</f>
        <v>1681624611</v>
      </c>
      <c r="AB25">
        <f>[1]!s_west_mediannetprofit($A25,YEAR($B$1)+1,$B$1,180)</f>
        <v>20244000000</v>
      </c>
      <c r="AC25">
        <f>[1]!s_west_maxnetprofit($A25,YEAR($B$1)+1,$B$1,180)</f>
        <v>23997000000</v>
      </c>
      <c r="AD25">
        <f>[1]!s_west_minnetprofit($A25,YEAR($B$1)+1,$B$1,180)</f>
        <v>17550000000</v>
      </c>
      <c r="AE25">
        <f>[1]!s_west_avgroe($A25,YEAR($B$1),$B$1,180)</f>
        <v>32.820500000000003</v>
      </c>
      <c r="AF25">
        <f>IFERROR([1]!s_info_indexweight($A25,$B$1,"HSI.HI"),"")</f>
        <v>3.0199999809265101</v>
      </c>
      <c r="AG25">
        <f>IFERROR([1]!s_info_indexweight($A25,$B$1,"HSCEI.HI"),"")</f>
        <v>0</v>
      </c>
      <c r="AH25">
        <f>IFERROR([1]!s_info_indexweight($A25,$B$1,"HSTECH.HI"),"")</f>
        <v>0</v>
      </c>
    </row>
    <row r="26" spans="1:34">
      <c r="A26" t="s">
        <v>1861</v>
      </c>
      <c r="B26">
        <f>[1]!s_dq_close($A26,$B$1,3)</f>
        <v>116.3</v>
      </c>
      <c r="C26">
        <f>[1]!s_dq_volume($A26,$B$1)</f>
        <v>4040411</v>
      </c>
      <c r="D26">
        <f>[1]!s_dq_amount($A26,$B$1)</f>
        <v>466331126</v>
      </c>
      <c r="E26">
        <f>[1]!s_dq_turn($A26,$B$1)</f>
        <v>0.220816452992836</v>
      </c>
      <c r="F26">
        <f>[1]!S_VAL_MV($A26,$B$1)</f>
        <v>212801081138.29999</v>
      </c>
      <c r="G26">
        <f>[1]!s_val_ev($A26,$B$1)</f>
        <v>212801081138.29999</v>
      </c>
      <c r="H26">
        <f>[1]!s_val_ev1($A26,$B$1)</f>
        <v>192002092471.09799</v>
      </c>
      <c r="I26">
        <f>IFERROR([1]!s_mq_amount($A26,$B$1),"")</f>
        <v>1051884397</v>
      </c>
      <c r="J26">
        <f>[1]!s_val_pe_ttm($A26,$B$1)</f>
        <v>22.820377349853501</v>
      </c>
      <c r="K26">
        <f>[1]!s_val_pb($A26,$B$1)</f>
        <v>3.92982697272098</v>
      </c>
      <c r="L26">
        <f>[1]!s_val_dividendyield2($A26,$B$1)</f>
        <v>2.2105864186435999</v>
      </c>
      <c r="M26">
        <f>[1]!s_val_evtoebitda($A26,$B$1)</f>
        <v>12.081272777891099</v>
      </c>
      <c r="N26">
        <f>[1]!s_risk_betar24($A26,$B$1)</f>
        <v>0</v>
      </c>
      <c r="O26">
        <f>[1]!s_profitnotice_changeratio($A26,$B$1)</f>
        <v>0</v>
      </c>
      <c r="P26">
        <f>IFERROR([1]!i_pq_pctchange($A26,TEXT(DATE(YEAR($B$1),1,1),"yyyy-mm-dd"),$B$1),"")</f>
        <v>30.752251107606199</v>
      </c>
      <c r="Q26">
        <f>[1]!s_west_netprofit($A26,YEAR($B$1),$B$1,180)</f>
        <v>1400251365</v>
      </c>
      <c r="R26">
        <f>[1]!s_west_eps($A26,YEAR($B$1),$B$1,180)</f>
        <v>0.76529999999999998</v>
      </c>
      <c r="S26">
        <f>[1]!s_west_instnum_np($A26,YEAR($B$1),$B$1,180)</f>
        <v>6</v>
      </c>
      <c r="T26">
        <f>[1]!s_west_stdnetprofit($A26,YEAR($B$1),$B$1,180)</f>
        <v>30445908</v>
      </c>
      <c r="U26">
        <f>[1]!s_west_mediannetprofit($A26,YEAR($B$1),$B$1,180)</f>
        <v>1414000000</v>
      </c>
      <c r="V26">
        <f>[1]!s_west_maxnetprofit($A26,YEAR($B$1),$B$1,180)</f>
        <v>1433000000</v>
      </c>
      <c r="W26">
        <f>[1]!s_west_minnetprofit($A26,YEAR($B$1),$B$1,180)</f>
        <v>1355000000</v>
      </c>
      <c r="X26">
        <f>[1]!s_west_netprofit($A26,YEAR($B$1)+1,$B$1,180)</f>
        <v>1605180078</v>
      </c>
      <c r="Y26">
        <f>[1]!s_west_eps($A26,YEAR($B$1)+1,$B$1,180)</f>
        <v>0.87719999999999998</v>
      </c>
      <c r="Z26">
        <f>[1]!s_west_instnum_np($A26,YEAR($B$1)+1,$B$1,180)</f>
        <v>6</v>
      </c>
      <c r="AA26">
        <f>[1]!s_west_stdnetprofit($A26,YEAR($B$1)+1,$B$1,180)</f>
        <v>53227080</v>
      </c>
      <c r="AB26">
        <f>[1]!s_west_mediannetprofit($A26,YEAR($B$1)+1,$B$1,180)</f>
        <v>1596000000</v>
      </c>
      <c r="AC26">
        <f>[1]!s_west_maxnetprofit($A26,YEAR($B$1)+1,$B$1,180)</f>
        <v>1683000000</v>
      </c>
      <c r="AD26">
        <f>[1]!s_west_minnetprofit($A26,YEAR($B$1)+1,$B$1,180)</f>
        <v>1532000000</v>
      </c>
      <c r="AE26">
        <f>[1]!s_west_avgroe($A26,YEAR($B$1),$B$1,180)</f>
        <v>18.443300000000001</v>
      </c>
      <c r="AF26">
        <f>IFERROR([1]!s_info_indexweight($A26,$B$1,"HSI.HI"),"")</f>
        <v>1.03999996185303</v>
      </c>
      <c r="AG26">
        <f>IFERROR([1]!s_info_indexweight($A26,$B$1,"HSCEI.HI"),"")</f>
        <v>0</v>
      </c>
      <c r="AH26">
        <f>IFERROR([1]!s_info_indexweight($A26,$B$1,"HSTECH.HI"),"")</f>
        <v>0</v>
      </c>
    </row>
    <row r="27" spans="1:34">
      <c r="A27" t="s">
        <v>1862</v>
      </c>
      <c r="B27">
        <f>[1]!s_dq_close($A27,$B$1,3)</f>
        <v>16.25</v>
      </c>
      <c r="C27">
        <f>[1]!s_dq_volume($A27,$B$1)</f>
        <v>35726927</v>
      </c>
      <c r="D27">
        <f>[1]!s_dq_amount($A27,$B$1)</f>
        <v>580580791</v>
      </c>
      <c r="E27">
        <f>[1]!s_dq_turn($A27,$B$1)</f>
        <v>0.32642583071579501</v>
      </c>
      <c r="F27">
        <f>[1]!S_VAL_MV($A27,$B$1)</f>
        <v>177854357443.75</v>
      </c>
      <c r="G27">
        <f>[1]!s_val_ev($A27,$B$1)</f>
        <v>177854357443.75</v>
      </c>
      <c r="H27">
        <f>[1]!s_val_ev1($A27,$B$1)</f>
        <v>402105167888.914</v>
      </c>
      <c r="I27">
        <f>IFERROR([1]!s_mq_amount($A27,$B$1),"")</f>
        <v>1242152557</v>
      </c>
      <c r="J27">
        <f>[1]!s_val_pe_ttm($A27,$B$1)</f>
        <v>12.6577301025391</v>
      </c>
      <c r="K27">
        <f>[1]!s_val_pb($A27,$B$1)</f>
        <v>0.414080498787391</v>
      </c>
      <c r="L27">
        <f>[1]!s_val_dividendyield2($A27,$B$1)</f>
        <v>3.3846153846153801</v>
      </c>
      <c r="M27">
        <f>[1]!s_val_evtoebitda($A27,$B$1)</f>
        <v>14.841165640565899</v>
      </c>
      <c r="N27">
        <f>[1]!s_risk_betar24($A27,$B$1)</f>
        <v>0</v>
      </c>
      <c r="O27">
        <f>[1]!s_profitnotice_changeratio($A27,$B$1)</f>
        <v>0</v>
      </c>
      <c r="P27">
        <f>IFERROR([1]!i_pq_pctchange($A27,TEXT(DATE(YEAR($B$1),1,1),"yyyy-mm-dd"),$B$1),"")</f>
        <v>32.653061224489797</v>
      </c>
      <c r="Q27">
        <f>[1]!s_west_netprofit($A27,YEAR($B$1),$B$1,180)</f>
        <v>12385737856</v>
      </c>
      <c r="R27">
        <f>[1]!s_west_eps($A27,YEAR($B$1),$B$1,180)</f>
        <v>1.1315999999999999</v>
      </c>
      <c r="S27">
        <f>[1]!s_west_instnum_np($A27,YEAR($B$1),$B$1,180)</f>
        <v>17</v>
      </c>
      <c r="T27">
        <f>[1]!s_west_stdnetprofit($A27,YEAR($B$1),$B$1,180)</f>
        <v>782696364</v>
      </c>
      <c r="U27">
        <f>[1]!s_west_mediannetprofit($A27,YEAR($B$1),$B$1,180)</f>
        <v>12351310000</v>
      </c>
      <c r="V27">
        <f>[1]!s_west_maxnetprofit($A27,YEAR($B$1),$B$1,180)</f>
        <v>13533000000</v>
      </c>
      <c r="W27">
        <f>[1]!s_west_minnetprofit($A27,YEAR($B$1),$B$1,180)</f>
        <v>10976000000</v>
      </c>
      <c r="X27">
        <f>[1]!s_west_netprofit($A27,YEAR($B$1)+1,$B$1,180)</f>
        <v>12531623967</v>
      </c>
      <c r="Y27">
        <f>[1]!s_west_eps($A27,YEAR($B$1)+1,$B$1,180)</f>
        <v>1.145</v>
      </c>
      <c r="Z27">
        <f>[1]!s_west_instnum_np($A27,YEAR($B$1)+1,$B$1,180)</f>
        <v>17</v>
      </c>
      <c r="AA27">
        <f>[1]!s_west_stdnetprofit($A27,YEAR($B$1)+1,$B$1,180)</f>
        <v>1188673574</v>
      </c>
      <c r="AB27">
        <f>[1]!s_west_mediannetprofit($A27,YEAR($B$1)+1,$B$1,180)</f>
        <v>12281535000</v>
      </c>
      <c r="AC27">
        <f>[1]!s_west_maxnetprofit($A27,YEAR($B$1)+1,$B$1,180)</f>
        <v>14275000000</v>
      </c>
      <c r="AD27">
        <f>[1]!s_west_minnetprofit($A27,YEAR($B$1)+1,$B$1,180)</f>
        <v>10231000000</v>
      </c>
      <c r="AE27">
        <f>[1]!s_west_avgroe($A27,YEAR($B$1),$B$1,180)</f>
        <v>3.0943000000000001</v>
      </c>
      <c r="AF27">
        <f>IFERROR([1]!s_info_indexweight($A27,$B$1,"HSI.HI"),"")</f>
        <v>0.37999999523162797</v>
      </c>
      <c r="AG27">
        <f>IFERROR([1]!s_info_indexweight($A27,$B$1,"HSCEI.HI"),"")</f>
        <v>0.56000000238418601</v>
      </c>
      <c r="AH27">
        <f>IFERROR([1]!s_info_indexweight($A27,$B$1,"HSTECH.HI"),"")</f>
        <v>0</v>
      </c>
    </row>
    <row r="28" spans="1:34">
      <c r="A28" t="s">
        <v>1863</v>
      </c>
      <c r="B28">
        <f>[1]!s_dq_close($A28,$B$1,3)</f>
        <v>481.6</v>
      </c>
      <c r="C28">
        <f>[1]!s_dq_volume($A28,$B$1)</f>
        <v>101874275</v>
      </c>
      <c r="D28">
        <f>[1]!s_dq_amount($A28,$B$1)</f>
        <v>47789124229</v>
      </c>
      <c r="E28">
        <f>[1]!s_dq_turn($A28,$B$1)</f>
        <v>1.11727514737357</v>
      </c>
      <c r="F28">
        <f>[1]!S_VAL_MV($A28,$B$1)</f>
        <v>4391277381881.6001</v>
      </c>
      <c r="G28">
        <f>[1]!s_val_ev($A28,$B$1)</f>
        <v>4391277381881.6001</v>
      </c>
      <c r="H28">
        <f>[1]!s_val_ev1($A28,$B$1)</f>
        <v>4203668496689.3501</v>
      </c>
      <c r="I28">
        <f>IFERROR([1]!s_mq_amount($A28,$B$1),"")</f>
        <v>63120133851</v>
      </c>
      <c r="J28">
        <f>[1]!s_val_pe_ttm($A28,$B$1)</f>
        <v>16.4909973144531</v>
      </c>
      <c r="K28">
        <f>[1]!s_val_pb($A28,$B$1)</f>
        <v>3.4365400370688599</v>
      </c>
      <c r="L28">
        <f>[1]!s_val_dividendyield2($A28,$B$1)</f>
        <v>1.1004851542785801</v>
      </c>
      <c r="M28">
        <f>[1]!s_val_evtoebitda($A28,$B$1)</f>
        <v>12.1700223764371</v>
      </c>
      <c r="N28">
        <f>[1]!s_risk_betar24($A28,$B$1)</f>
        <v>0</v>
      </c>
      <c r="O28">
        <f>[1]!s_profitnotice_changeratio($A28,$B$1)</f>
        <v>0</v>
      </c>
      <c r="P28">
        <f>IFERROR([1]!i_pq_pctchange($A28,TEXT(DATE(YEAR($B$1),1,1),"yyyy-mm-dd"),$B$1),"")</f>
        <v>-18.6625910921368</v>
      </c>
      <c r="Q28">
        <f>[1]!s_west_netprofit($A28,YEAR($B$1),$B$1,180)</f>
        <v>241317543590</v>
      </c>
      <c r="R28">
        <f>[1]!s_west_eps($A28,YEAR($B$1),$B$1,180)</f>
        <v>26.465800000000002</v>
      </c>
      <c r="S28">
        <f>[1]!s_west_instnum_np($A28,YEAR($B$1),$B$1,180)</f>
        <v>39</v>
      </c>
      <c r="T28">
        <f>[1]!s_west_stdnetprofit($A28,YEAR($B$1),$B$1,180)</f>
        <v>8485891431</v>
      </c>
      <c r="U28">
        <f>[1]!s_west_mediannetprofit($A28,YEAR($B$1),$B$1,180)</f>
        <v>239418000000</v>
      </c>
      <c r="V28">
        <f>[1]!s_west_maxnetprofit($A28,YEAR($B$1),$B$1,180)</f>
        <v>260700000000</v>
      </c>
      <c r="W28">
        <f>[1]!s_west_minnetprofit($A28,YEAR($B$1),$B$1,180)</f>
        <v>227754000000</v>
      </c>
      <c r="X28">
        <f>[1]!s_west_netprofit($A28,YEAR($B$1)+1,$B$1,180)</f>
        <v>268881750769</v>
      </c>
      <c r="Y28">
        <f>[1]!s_west_eps($A28,YEAR($B$1)+1,$B$1,180)</f>
        <v>29.488800000000001</v>
      </c>
      <c r="Z28">
        <f>[1]!s_west_instnum_np($A28,YEAR($B$1)+1,$B$1,180)</f>
        <v>39</v>
      </c>
      <c r="AA28">
        <f>[1]!s_west_stdnetprofit($A28,YEAR($B$1)+1,$B$1,180)</f>
        <v>13224366529</v>
      </c>
      <c r="AB28">
        <f>[1]!s_west_mediannetprofit($A28,YEAR($B$1)+1,$B$1,180)</f>
        <v>268261000000</v>
      </c>
      <c r="AC28">
        <f>[1]!s_west_maxnetprofit($A28,YEAR($B$1)+1,$B$1,180)</f>
        <v>303400000000</v>
      </c>
      <c r="AD28">
        <f>[1]!s_west_minnetprofit($A28,YEAR($B$1)+1,$B$1,180)</f>
        <v>243489000000</v>
      </c>
      <c r="AE28">
        <f>[1]!s_west_avgroe($A28,YEAR($B$1),$B$1,180)</f>
        <v>19.260000000000002</v>
      </c>
      <c r="AF28">
        <f>IFERROR([1]!s_info_indexweight($A28,$B$1,"HSI.HI"),"")</f>
        <v>7.4699997901916504</v>
      </c>
      <c r="AG28">
        <f>IFERROR([1]!s_info_indexweight($A28,$B$1,"HSCEI.HI"),"")</f>
        <v>7.4099998474121103</v>
      </c>
      <c r="AH28">
        <f>IFERROR([1]!s_info_indexweight($A28,$B$1,"HSTECH.HI"),"")</f>
        <v>7.0700001716613796</v>
      </c>
    </row>
    <row r="29" spans="1:34">
      <c r="A29" t="s">
        <v>1864</v>
      </c>
      <c r="B29">
        <f>[1]!s_dq_close($A29,$B$1,3)</f>
        <v>5.18</v>
      </c>
      <c r="C29">
        <f>[1]!s_dq_volume($A29,$B$1)</f>
        <v>61870263</v>
      </c>
      <c r="D29">
        <f>[1]!s_dq_amount($A29,$B$1)</f>
        <v>320223862</v>
      </c>
      <c r="E29">
        <f>[1]!s_dq_turn($A29,$B$1)</f>
        <v>0.44583436678746302</v>
      </c>
      <c r="F29">
        <f>[1]!S_VAL_MV($A29,$B$1)</f>
        <v>474006978460.82001</v>
      </c>
      <c r="G29">
        <f>[1]!s_val_ev($A29,$B$1)</f>
        <v>621551790836.75903</v>
      </c>
      <c r="H29">
        <f>[1]!s_val_ev1($A29,$B$1)</f>
        <v>586292626992.16394</v>
      </c>
      <c r="I29">
        <f>IFERROR([1]!s_mq_amount($A29,$B$1),"")</f>
        <v>695509195</v>
      </c>
      <c r="J29">
        <f>[1]!s_val_pe_ttm($A29,$B$1)</f>
        <v>13.214753150939901</v>
      </c>
      <c r="K29">
        <f>[1]!s_val_pb($A29,$B$1)</f>
        <v>0.92905071541959605</v>
      </c>
      <c r="L29">
        <f>[1]!s_val_dividendyield2($A29,$B$1)</f>
        <v>5.85277992277992</v>
      </c>
      <c r="M29">
        <f>[1]!s_val_evtoebitda($A29,$B$1)</f>
        <v>3.8155052386989401</v>
      </c>
      <c r="N29">
        <f>[1]!s_risk_betar24($A29,$B$1)</f>
        <v>0</v>
      </c>
      <c r="O29">
        <f>[1]!s_profitnotice_changeratio($A29,$B$1)</f>
        <v>0</v>
      </c>
      <c r="P29">
        <f>IFERROR([1]!i_pq_pctchange($A29,TEXT(DATE(YEAR($B$1),1,1),"yyyy-mm-dd"),$B$1),"")</f>
        <v>-1.9500748472711</v>
      </c>
      <c r="Q29">
        <f>[1]!s_west_netprofit($A29,YEAR($B$1),$B$1,180)</f>
        <v>30971800000</v>
      </c>
      <c r="R29">
        <f>[1]!s_west_eps($A29,YEAR($B$1),$B$1,180)</f>
        <v>0.33850000000000002</v>
      </c>
      <c r="S29">
        <f>[1]!s_west_instnum_np($A29,YEAR($B$1),$B$1,180)</f>
        <v>5</v>
      </c>
      <c r="T29">
        <f>[1]!s_west_stdnetprofit($A29,YEAR($B$1),$B$1,180)</f>
        <v>3586045134</v>
      </c>
      <c r="U29">
        <f>[1]!s_west_mediannetprofit($A29,YEAR($B$1),$B$1,180)</f>
        <v>29699000000</v>
      </c>
      <c r="V29">
        <f>[1]!s_west_maxnetprofit($A29,YEAR($B$1),$B$1,180)</f>
        <v>37020000000</v>
      </c>
      <c r="W29">
        <f>[1]!s_west_minnetprofit($A29,YEAR($B$1),$B$1,180)</f>
        <v>28022000000</v>
      </c>
      <c r="X29">
        <f>[1]!s_west_netprofit($A29,YEAR($B$1)+1,$B$1,180)</f>
        <v>30083250000</v>
      </c>
      <c r="Y29">
        <f>[1]!s_west_eps($A29,YEAR($B$1)+1,$B$1,180)</f>
        <v>0.32879999999999998</v>
      </c>
      <c r="Z29">
        <f>[1]!s_west_instnum_np($A29,YEAR($B$1)+1,$B$1,180)</f>
        <v>4</v>
      </c>
      <c r="AA29">
        <f>[1]!s_west_stdnetprofit($A29,YEAR($B$1)+1,$B$1,180)</f>
        <v>809880804</v>
      </c>
      <c r="AB29">
        <f>[1]!s_west_mediannetprofit($A29,YEAR($B$1)+1,$B$1,180)</f>
        <v>29891000000</v>
      </c>
      <c r="AC29">
        <f>[1]!s_west_maxnetprofit($A29,YEAR($B$1)+1,$B$1,180)</f>
        <v>31128000000</v>
      </c>
      <c r="AD29">
        <f>[1]!s_west_minnetprofit($A29,YEAR($B$1)+1,$B$1,180)</f>
        <v>29423000000</v>
      </c>
      <c r="AE29">
        <f>[1]!s_west_avgroe($A29,YEAR($B$1),$B$1,180)</f>
        <v>6.29</v>
      </c>
      <c r="AF29">
        <f>IFERROR([1]!s_info_indexweight($A29,$B$1,"HSI.HI"),"")</f>
        <v>0.41999998688697798</v>
      </c>
      <c r="AG29">
        <f>IFERROR([1]!s_info_indexweight($A29,$B$1,"HSCEI.HI"),"")</f>
        <v>0</v>
      </c>
      <c r="AH29">
        <f>IFERROR([1]!s_info_indexweight($A29,$B$1,"HSTECH.HI"),"")</f>
        <v>0</v>
      </c>
    </row>
    <row r="30" spans="1:34">
      <c r="A30" t="s">
        <v>1865</v>
      </c>
      <c r="B30">
        <f>[1]!s_dq_close($A30,$B$1,3)</f>
        <v>7.83</v>
      </c>
      <c r="C30">
        <f>[1]!s_dq_volume($A30,$B$1)</f>
        <v>14481530</v>
      </c>
      <c r="D30">
        <f>[1]!s_dq_amount($A30,$B$1)</f>
        <v>113230017</v>
      </c>
      <c r="E30">
        <f>[1]!s_dq_turn($A30,$B$1)</f>
        <v>4.7328162460933403E-2</v>
      </c>
      <c r="F30">
        <f>[1]!S_VAL_MV($A30,$B$1)</f>
        <v>239583313621.35001</v>
      </c>
      <c r="G30">
        <f>[1]!s_val_ev($A30,$B$1)</f>
        <v>239583313621.35001</v>
      </c>
      <c r="H30">
        <f>[1]!s_val_ev1($A30,$B$1)</f>
        <v>216424691184.302</v>
      </c>
      <c r="I30">
        <f>IFERROR([1]!s_mq_amount($A30,$B$1),"")</f>
        <v>257024709</v>
      </c>
      <c r="J30">
        <f>[1]!s_val_pe_ttm($A30,$B$1)</f>
        <v>10.698972702026399</v>
      </c>
      <c r="K30">
        <f>[1]!s_val_pb($A30,$B$1)</f>
        <v>0.58758353796567797</v>
      </c>
      <c r="L30">
        <f>[1]!s_val_dividendyield2($A30,$B$1)</f>
        <v>6.1648786717752202</v>
      </c>
      <c r="M30">
        <f>[1]!s_val_evtoebitda($A30,$B$1)</f>
        <v>1.8831214141317301</v>
      </c>
      <c r="N30">
        <f>[1]!s_risk_betar24($A30,$B$1)</f>
        <v>0</v>
      </c>
      <c r="O30">
        <f>[1]!s_profitnotice_changeratio($A30,$B$1)</f>
        <v>0</v>
      </c>
      <c r="P30">
        <f>IFERROR([1]!i_pq_pctchange($A30,TEXT(DATE(YEAR($B$1),1,1),"yyyy-mm-dd"),$B$1),"")</f>
        <v>0.64267352185090099</v>
      </c>
      <c r="Q30">
        <f>[1]!s_west_netprofit($A30,YEAR($B$1),$B$1,180)</f>
        <v>21640500000</v>
      </c>
      <c r="R30">
        <f>[1]!s_west_eps($A30,YEAR($B$1),$B$1,180)</f>
        <v>0.70720000000000005</v>
      </c>
      <c r="S30">
        <f>[1]!s_west_instnum_np($A30,YEAR($B$1),$B$1,180)</f>
        <v>2</v>
      </c>
      <c r="T30">
        <f>[1]!s_west_stdnetprofit($A30,YEAR($B$1),$B$1,180)</f>
        <v>932673844</v>
      </c>
      <c r="U30">
        <f>[1]!s_west_mediannetprofit($A30,YEAR($B$1),$B$1,180)</f>
        <v>21640500000</v>
      </c>
      <c r="V30">
        <f>[1]!s_west_maxnetprofit($A30,YEAR($B$1),$B$1,180)</f>
        <v>22300000000</v>
      </c>
      <c r="W30">
        <f>[1]!s_west_minnetprofit($A30,YEAR($B$1),$B$1,180)</f>
        <v>20981000000</v>
      </c>
      <c r="X30">
        <f>[1]!s_west_netprofit($A30,YEAR($B$1)+1,$B$1,180)</f>
        <v>22954000000</v>
      </c>
      <c r="Y30">
        <f>[1]!s_west_eps($A30,YEAR($B$1)+1,$B$1,180)</f>
        <v>0.75019999999999998</v>
      </c>
      <c r="Z30">
        <f>[1]!s_west_instnum_np($A30,YEAR($B$1)+1,$B$1,180)</f>
        <v>2</v>
      </c>
      <c r="AA30">
        <f>[1]!s_west_stdnetprofit($A30,YEAR($B$1)+1,$B$1,180)</f>
        <v>1620688742</v>
      </c>
      <c r="AB30">
        <f>[1]!s_west_mediannetprofit($A30,YEAR($B$1)+1,$B$1,180)</f>
        <v>22954000000</v>
      </c>
      <c r="AC30">
        <f>[1]!s_west_maxnetprofit($A30,YEAR($B$1)+1,$B$1,180)</f>
        <v>24100000000</v>
      </c>
      <c r="AD30">
        <f>[1]!s_west_minnetprofit($A30,YEAR($B$1)+1,$B$1,180)</f>
        <v>21808000000</v>
      </c>
      <c r="AE30">
        <f>[1]!s_west_avgroe($A30,YEAR($B$1),$B$1,180)</f>
        <v>6</v>
      </c>
      <c r="AF30">
        <f>IFERROR([1]!s_info_indexweight($A30,$B$1,"HSI.HI"),"")</f>
        <v>0.28999999165535001</v>
      </c>
      <c r="AG30">
        <f>IFERROR([1]!s_info_indexweight($A30,$B$1,"HSCEI.HI"),"")</f>
        <v>0.43000000715255698</v>
      </c>
      <c r="AH30">
        <f>IFERROR([1]!s_info_indexweight($A30,$B$1,"HSTECH.HI"),"")</f>
        <v>0</v>
      </c>
    </row>
    <row r="31" spans="1:34">
      <c r="A31" t="s">
        <v>1866</v>
      </c>
      <c r="B31">
        <f>[1]!s_dq_close($A31,$B$1,3)</f>
        <v>14.92</v>
      </c>
      <c r="C31">
        <f>[1]!s_dq_volume($A31,$B$1)</f>
        <v>22504692</v>
      </c>
      <c r="D31">
        <f>[1]!s_dq_amount($A31,$B$1)</f>
        <v>332873774</v>
      </c>
      <c r="E31">
        <f>[1]!s_dq_turn($A31,$B$1)</f>
        <v>0.95589333449033798</v>
      </c>
      <c r="F31">
        <f>[1]!S_VAL_MV($A31,$B$1)</f>
        <v>35126304633.040001</v>
      </c>
      <c r="G31">
        <f>[1]!s_val_ev($A31,$B$1)</f>
        <v>35126304633.040001</v>
      </c>
      <c r="H31">
        <f>[1]!s_val_ev1($A31,$B$1)</f>
        <v>34571690504.6521</v>
      </c>
      <c r="I31">
        <f>IFERROR([1]!s_mq_amount($A31,$B$1),"")</f>
        <v>544972293</v>
      </c>
      <c r="J31">
        <f>[1]!s_val_pe_ttm($A31,$B$1)</f>
        <v>12.4976606369019</v>
      </c>
      <c r="K31">
        <f>[1]!s_val_pb($A31,$B$1)</f>
        <v>1.4066397593020601</v>
      </c>
      <c r="L31">
        <f>[1]!s_val_dividendyield2($A31,$B$1)</f>
        <v>1.19751753825064</v>
      </c>
      <c r="M31">
        <f>[1]!s_val_evtoebitda($A31,$B$1)</f>
        <v>6.5726160929817201</v>
      </c>
      <c r="N31">
        <f>[1]!s_risk_betar24($A31,$B$1)</f>
        <v>0</v>
      </c>
      <c r="O31">
        <f>[1]!s_profitnotice_changeratio($A31,$B$1)</f>
        <v>0</v>
      </c>
      <c r="P31">
        <f>IFERROR([1]!i_pq_pctchange($A31,TEXT(DATE(YEAR($B$1),1,1),"yyyy-mm-dd"),$B$1),"")</f>
        <v>-33.511586452762899</v>
      </c>
      <c r="Q31">
        <f>[1]!s_west_netprofit($A31,YEAR($B$1),$B$1,180)</f>
        <v>3258752105</v>
      </c>
      <c r="R31">
        <f>[1]!s_west_eps($A31,YEAR($B$1),$B$1,180)</f>
        <v>1.3842000000000001</v>
      </c>
      <c r="S31">
        <f>[1]!s_west_instnum_np($A31,YEAR($B$1),$B$1,180)</f>
        <v>19</v>
      </c>
      <c r="T31">
        <f>[1]!s_west_stdnetprofit($A31,YEAR($B$1),$B$1,180)</f>
        <v>130236517</v>
      </c>
      <c r="U31">
        <f>[1]!s_west_mediannetprofit($A31,YEAR($B$1),$B$1,180)</f>
        <v>3270000000</v>
      </c>
      <c r="V31">
        <f>[1]!s_west_maxnetprofit($A31,YEAR($B$1),$B$1,180)</f>
        <v>3587000000</v>
      </c>
      <c r="W31">
        <f>[1]!s_west_minnetprofit($A31,YEAR($B$1),$B$1,180)</f>
        <v>3064000000</v>
      </c>
      <c r="X31">
        <f>[1]!s_west_netprofit($A31,YEAR($B$1)+1,$B$1,180)</f>
        <v>3822487368</v>
      </c>
      <c r="Y31">
        <f>[1]!s_west_eps($A31,YEAR($B$1)+1,$B$1,180)</f>
        <v>1.6235999999999999</v>
      </c>
      <c r="Z31">
        <f>[1]!s_west_instnum_np($A31,YEAR($B$1)+1,$B$1,180)</f>
        <v>19</v>
      </c>
      <c r="AA31">
        <f>[1]!s_west_stdnetprofit($A31,YEAR($B$1)+1,$B$1,180)</f>
        <v>220638209</v>
      </c>
      <c r="AB31">
        <f>[1]!s_west_mediannetprofit($A31,YEAR($B$1)+1,$B$1,180)</f>
        <v>3792000000</v>
      </c>
      <c r="AC31">
        <f>[1]!s_west_maxnetprofit($A31,YEAR($B$1)+1,$B$1,180)</f>
        <v>4387000000</v>
      </c>
      <c r="AD31">
        <f>[1]!s_west_minnetprofit($A31,YEAR($B$1)+1,$B$1,180)</f>
        <v>3524000000</v>
      </c>
      <c r="AE31">
        <f>[1]!s_west_avgroe($A31,YEAR($B$1),$B$1,180)</f>
        <v>12.8994</v>
      </c>
      <c r="AF31">
        <f>IFERROR([1]!s_info_indexweight($A31,$B$1,"HSI.HI"),"")</f>
        <v>0</v>
      </c>
      <c r="AG31">
        <f>IFERROR([1]!s_info_indexweight($A31,$B$1,"HSCEI.HI"),"")</f>
        <v>0</v>
      </c>
      <c r="AH31">
        <f>IFERROR([1]!s_info_indexweight($A31,$B$1,"HSTECH.HI"),"")</f>
        <v>0.56999999284744296</v>
      </c>
    </row>
    <row r="32" spans="1:34">
      <c r="A32" t="s">
        <v>1867</v>
      </c>
      <c r="B32">
        <f>[1]!s_dq_close($A32,$B$1,3)</f>
        <v>39.22</v>
      </c>
      <c r="C32">
        <f>[1]!s_dq_volume($A32,$B$1)</f>
        <v>13128787</v>
      </c>
      <c r="D32">
        <f>[1]!s_dq_amount($A32,$B$1)</f>
        <v>513906779</v>
      </c>
      <c r="E32">
        <f>[1]!s_dq_turn($A32,$B$1)</f>
        <v>0.50181205614466495</v>
      </c>
      <c r="F32">
        <f>[1]!S_VAL_MV($A32,$B$1)</f>
        <v>102610333856.06</v>
      </c>
      <c r="G32">
        <f>[1]!s_val_ev($A32,$B$1)</f>
        <v>102610333856.06</v>
      </c>
      <c r="H32">
        <f>[1]!s_val_ev1($A32,$B$1)</f>
        <v>138971076698.095</v>
      </c>
      <c r="I32">
        <f>IFERROR([1]!s_mq_amount($A32,$B$1),"")</f>
        <v>1159993146</v>
      </c>
      <c r="J32">
        <f>[1]!s_val_pe_ttm($A32,$B$1)</f>
        <v>-13.871885299682599</v>
      </c>
      <c r="K32">
        <f>[1]!s_val_pb($A32,$B$1)</f>
        <v>0.68363136829802296</v>
      </c>
      <c r="L32">
        <f>[1]!s_val_dividendyield2($A32,$B$1)</f>
        <v>6.7031838346296198</v>
      </c>
      <c r="M32">
        <f>[1]!s_val_evtoebitda($A32,$B$1)</f>
        <v>0</v>
      </c>
      <c r="N32">
        <f>[1]!s_risk_betar24($A32,$B$1)</f>
        <v>0</v>
      </c>
      <c r="O32">
        <f>[1]!s_profitnotice_changeratio($A32,$B$1)</f>
        <v>0</v>
      </c>
      <c r="P32">
        <f>IFERROR([1]!i_pq_pctchange($A32,TEXT(DATE(YEAR($B$1),1,1),"yyyy-mm-dd"),$B$1),"")</f>
        <v>12.895797351755901</v>
      </c>
      <c r="Q32">
        <f>[1]!s_west_netprofit($A32,YEAR($B$1),$B$1,180)</f>
        <v>0</v>
      </c>
      <c r="R32">
        <f>[1]!s_west_eps($A32,YEAR($B$1),$B$1,180)</f>
        <v>0</v>
      </c>
      <c r="S32">
        <f>[1]!s_west_instnum_np($A32,YEAR($B$1),$B$1,180)</f>
        <v>0</v>
      </c>
      <c r="T32">
        <f>[1]!s_west_stdnetprofit($A32,YEAR($B$1),$B$1,180)</f>
        <v>0</v>
      </c>
      <c r="U32">
        <f>[1]!s_west_mediannetprofit($A32,YEAR($B$1),$B$1,180)</f>
        <v>0</v>
      </c>
      <c r="V32">
        <f>[1]!s_west_maxnetprofit($A32,YEAR($B$1),$B$1,180)</f>
        <v>0</v>
      </c>
      <c r="W32">
        <f>[1]!s_west_minnetprofit($A32,YEAR($B$1),$B$1,180)</f>
        <v>0</v>
      </c>
      <c r="X32">
        <f>[1]!s_west_netprofit($A32,YEAR($B$1)+1,$B$1,180)</f>
        <v>3670500000</v>
      </c>
      <c r="Y32">
        <f>[1]!s_west_eps($A32,YEAR($B$1)+1,$B$1,180)</f>
        <v>1.4029</v>
      </c>
      <c r="Z32">
        <f>[1]!s_west_instnum_np($A32,YEAR($B$1)+1,$B$1,180)</f>
        <v>4</v>
      </c>
      <c r="AA32">
        <f>[1]!s_west_stdnetprofit($A32,YEAR($B$1)+1,$B$1,180)</f>
        <v>1103514537</v>
      </c>
      <c r="AB32">
        <f>[1]!s_west_mediannetprofit($A32,YEAR($B$1)+1,$B$1,180)</f>
        <v>3432000000</v>
      </c>
      <c r="AC32">
        <f>[1]!s_west_maxnetprofit($A32,YEAR($B$1)+1,$B$1,180)</f>
        <v>5203000000</v>
      </c>
      <c r="AD32">
        <f>[1]!s_west_minnetprofit($A32,YEAR($B$1)+1,$B$1,180)</f>
        <v>2615000000</v>
      </c>
      <c r="AE32">
        <f>[1]!s_west_avgroe($A32,YEAR($B$1),$B$1,180)</f>
        <v>0</v>
      </c>
      <c r="AF32">
        <f>IFERROR([1]!s_info_indexweight($A32,$B$1,"HSI.HI"),"")</f>
        <v>0.62000000476837203</v>
      </c>
      <c r="AG32">
        <f>IFERROR([1]!s_info_indexweight($A32,$B$1,"HSCEI.HI"),"")</f>
        <v>0</v>
      </c>
      <c r="AH32">
        <f>IFERROR([1]!s_info_indexweight($A32,$B$1,"HSTECH.HI"),"")</f>
        <v>0</v>
      </c>
    </row>
    <row r="33" spans="1:34">
      <c r="A33" t="s">
        <v>1868</v>
      </c>
      <c r="B33">
        <f>[1]!s_dq_close($A33,$B$1,3)</f>
        <v>21.46</v>
      </c>
      <c r="C33">
        <f>[1]!s_dq_volume($A33,$B$1)</f>
        <v>20769064</v>
      </c>
      <c r="D33">
        <f>[1]!s_dq_amount($A33,$B$1)</f>
        <v>446998027</v>
      </c>
      <c r="E33">
        <f>[1]!s_dq_turn($A33,$B$1)</f>
        <v>0.40117505044477297</v>
      </c>
      <c r="F33">
        <f>[1]!S_VAL_MV($A33,$B$1)</f>
        <v>111099659100.39999</v>
      </c>
      <c r="G33">
        <f>[1]!s_val_ev($A33,$B$1)</f>
        <v>111099659100.39999</v>
      </c>
      <c r="H33">
        <f>[1]!s_val_ev1($A33,$B$1)</f>
        <v>284631778797.36603</v>
      </c>
      <c r="I33">
        <f>IFERROR([1]!s_mq_amount($A33,$B$1),"")</f>
        <v>1091606230</v>
      </c>
      <c r="J33">
        <f>[1]!s_val_pe_ttm($A33,$B$1)</f>
        <v>7.6520452499389604</v>
      </c>
      <c r="K33">
        <f>[1]!s_val_pb($A33,$B$1)</f>
        <v>0.99823806487857503</v>
      </c>
      <c r="L33">
        <f>[1]!s_val_dividendyield2($A33,$B$1)</f>
        <v>4.8788443616029804</v>
      </c>
      <c r="M33">
        <f>[1]!s_val_evtoebitda($A33,$B$1)</f>
        <v>7.2929340760861301</v>
      </c>
      <c r="N33">
        <f>[1]!s_risk_betar24($A33,$B$1)</f>
        <v>0</v>
      </c>
      <c r="O33">
        <f>[1]!s_profitnotice_changeratio($A33,$B$1)</f>
        <v>0</v>
      </c>
      <c r="P33">
        <f>IFERROR([1]!i_pq_pctchange($A33,TEXT(DATE(YEAR($B$1),1,1),"yyyy-mm-dd"),$B$1),"")</f>
        <v>23.974581166955499</v>
      </c>
      <c r="Q33">
        <f>[1]!s_west_netprofit($A33,YEAR($B$1),$B$1,180)</f>
        <v>12062100000</v>
      </c>
      <c r="R33">
        <f>[1]!s_west_eps($A33,YEAR($B$1),$B$1,180)</f>
        <v>2.3298999999999999</v>
      </c>
      <c r="S33">
        <f>[1]!s_west_instnum_np($A33,YEAR($B$1),$B$1,180)</f>
        <v>10</v>
      </c>
      <c r="T33">
        <f>[1]!s_west_stdnetprofit($A33,YEAR($B$1),$B$1,180)</f>
        <v>831897356</v>
      </c>
      <c r="U33">
        <f>[1]!s_west_mediannetprofit($A33,YEAR($B$1),$B$1,180)</f>
        <v>12148500000</v>
      </c>
      <c r="V33">
        <f>[1]!s_west_maxnetprofit($A33,YEAR($B$1),$B$1,180)</f>
        <v>13070000000</v>
      </c>
      <c r="W33">
        <f>[1]!s_west_minnetprofit($A33,YEAR($B$1),$B$1,180)</f>
        <v>10839000000</v>
      </c>
      <c r="X33">
        <f>[1]!s_west_netprofit($A33,YEAR($B$1)+1,$B$1,180)</f>
        <v>12805100000</v>
      </c>
      <c r="Y33">
        <f>[1]!s_west_eps($A33,YEAR($B$1)+1,$B$1,180)</f>
        <v>2.4733999999999998</v>
      </c>
      <c r="Z33">
        <f>[1]!s_west_instnum_np($A33,YEAR($B$1)+1,$B$1,180)</f>
        <v>10</v>
      </c>
      <c r="AA33">
        <f>[1]!s_west_stdnetprofit($A33,YEAR($B$1)+1,$B$1,180)</f>
        <v>779219332</v>
      </c>
      <c r="AB33">
        <f>[1]!s_west_mediannetprofit($A33,YEAR($B$1)+1,$B$1,180)</f>
        <v>12858000000</v>
      </c>
      <c r="AC33">
        <f>[1]!s_west_maxnetprofit($A33,YEAR($B$1)+1,$B$1,180)</f>
        <v>13907000000</v>
      </c>
      <c r="AD33">
        <f>[1]!s_west_minnetprofit($A33,YEAR($B$1)+1,$B$1,180)</f>
        <v>11373000000</v>
      </c>
      <c r="AE33">
        <f>[1]!s_west_avgroe($A33,YEAR($B$1),$B$1,180)</f>
        <v>10.1417</v>
      </c>
      <c r="AF33">
        <f>IFERROR([1]!s_info_indexweight($A33,$B$1,"HSI.HI"),"")</f>
        <v>0.270000010728836</v>
      </c>
      <c r="AG33">
        <f>IFERROR([1]!s_info_indexweight($A33,$B$1,"HSCEI.HI"),"")</f>
        <v>0</v>
      </c>
      <c r="AH33">
        <f>IFERROR([1]!s_info_indexweight($A33,$B$1,"HSTECH.HI"),"")</f>
        <v>0</v>
      </c>
    </row>
    <row r="34" spans="1:34">
      <c r="A34" t="s">
        <v>1869</v>
      </c>
      <c r="B34">
        <f>[1]!s_dq_close($A34,$B$1,3)</f>
        <v>10.75</v>
      </c>
      <c r="C34">
        <f>[1]!s_dq_volume($A34,$B$1)</f>
        <v>104192013</v>
      </c>
      <c r="D34">
        <f>[1]!s_dq_amount($A34,$B$1)</f>
        <v>1139536930</v>
      </c>
      <c r="E34">
        <f>[1]!s_dq_turn($A34,$B$1)</f>
        <v>0.49382675400139298</v>
      </c>
      <c r="F34">
        <f>[1]!S_VAL_MV($A34,$B$1)</f>
        <v>1967475511543.5</v>
      </c>
      <c r="G34">
        <f>[1]!s_val_ev($A34,$B$1)</f>
        <v>2210869532088.5298</v>
      </c>
      <c r="H34">
        <f>[1]!s_val_ev1($A34,$B$1)</f>
        <v>2196656275526.3799</v>
      </c>
      <c r="I34">
        <f>IFERROR([1]!s_mq_amount($A34,$B$1),"")</f>
        <v>2304266798</v>
      </c>
      <c r="J34">
        <f>[1]!s_val_pe_ttm($A34,$B$1)</f>
        <v>10.9365434646606</v>
      </c>
      <c r="K34">
        <f>[1]!s_val_pb($A34,$B$1)</f>
        <v>1.1205837873226101</v>
      </c>
      <c r="L34">
        <f>[1]!s_val_dividendyield2($A34,$B$1)</f>
        <v>4.7790697674418601</v>
      </c>
      <c r="M34">
        <f>[1]!s_val_evtoebitda($A34,$B$1)</f>
        <v>4.2320306355315402</v>
      </c>
      <c r="N34">
        <f>[1]!s_risk_betar24($A34,$B$1)</f>
        <v>0</v>
      </c>
      <c r="O34">
        <f>[1]!s_profitnotice_changeratio($A34,$B$1)</f>
        <v>0</v>
      </c>
      <c r="P34">
        <f>IFERROR([1]!i_pq_pctchange($A34,TEXT(DATE(YEAR($B$1),1,1),"yyyy-mm-dd"),$B$1),"")</f>
        <v>28.281622911694502</v>
      </c>
      <c r="Q34">
        <f>[1]!s_west_netprofit($A34,YEAR($B$1),$B$1,180)</f>
        <v>177203500000</v>
      </c>
      <c r="R34">
        <f>[1]!s_west_eps($A34,YEAR($B$1),$B$1,180)</f>
        <v>0.96819999999999995</v>
      </c>
      <c r="S34">
        <f>[1]!s_west_instnum_np($A34,YEAR($B$1),$B$1,180)</f>
        <v>2</v>
      </c>
      <c r="T34">
        <f>[1]!s_west_stdnetprofit($A34,YEAR($B$1),$B$1,180)</f>
        <v>702157034</v>
      </c>
      <c r="U34">
        <f>[1]!s_west_mediannetprofit($A34,YEAR($B$1),$B$1,180)</f>
        <v>177203500000</v>
      </c>
      <c r="V34">
        <f>[1]!s_west_maxnetprofit($A34,YEAR($B$1),$B$1,180)</f>
        <v>177700000000</v>
      </c>
      <c r="W34">
        <f>[1]!s_west_minnetprofit($A34,YEAR($B$1),$B$1,180)</f>
        <v>176707000000</v>
      </c>
      <c r="X34">
        <f>[1]!s_west_netprofit($A34,YEAR($B$1)+1,$B$1,180)</f>
        <v>180342500000</v>
      </c>
      <c r="Y34">
        <f>[1]!s_west_eps($A34,YEAR($B$1)+1,$B$1,180)</f>
        <v>0.98540000000000005</v>
      </c>
      <c r="Z34">
        <f>[1]!s_west_instnum_np($A34,YEAR($B$1)+1,$B$1,180)</f>
        <v>2</v>
      </c>
      <c r="AA34">
        <f>[1]!s_west_stdnetprofit($A34,YEAR($B$1)+1,$B$1,180)</f>
        <v>1474317639</v>
      </c>
      <c r="AB34">
        <f>[1]!s_west_mediannetprofit($A34,YEAR($B$1)+1,$B$1,180)</f>
        <v>180342500000</v>
      </c>
      <c r="AC34">
        <f>[1]!s_west_maxnetprofit($A34,YEAR($B$1)+1,$B$1,180)</f>
        <v>181385000000</v>
      </c>
      <c r="AD34">
        <f>[1]!s_west_minnetprofit($A34,YEAR($B$1)+1,$B$1,180)</f>
        <v>179300000000</v>
      </c>
      <c r="AE34">
        <f>[1]!s_west_avgroe($A34,YEAR($B$1),$B$1,180)</f>
        <v>10</v>
      </c>
      <c r="AF34">
        <f>IFERROR([1]!s_info_indexweight($A34,$B$1,"HSI.HI"),"")</f>
        <v>1.37999999523163</v>
      </c>
      <c r="AG34">
        <f>IFERROR([1]!s_info_indexweight($A34,$B$1,"HSCEI.HI"),"")</f>
        <v>2.0499999523162802</v>
      </c>
      <c r="AH34">
        <f>IFERROR([1]!s_info_indexweight($A34,$B$1,"HSTECH.HI"),"")</f>
        <v>0</v>
      </c>
    </row>
    <row r="35" spans="1:34">
      <c r="A35" t="s">
        <v>1870</v>
      </c>
      <c r="B35">
        <f>[1]!s_dq_close($A35,$B$1,3)</f>
        <v>9.99</v>
      </c>
      <c r="C35">
        <f>[1]!s_dq_volume($A35,$B$1)</f>
        <v>10262034</v>
      </c>
      <c r="D35">
        <f>[1]!s_dq_amount($A35,$B$1)</f>
        <v>103574734</v>
      </c>
      <c r="E35">
        <f>[1]!s_dq_turn($A35,$B$1)</f>
        <v>0.23195708657486699</v>
      </c>
      <c r="F35">
        <f>[1]!S_VAL_MV($A35,$B$1)</f>
        <v>44196847431.480003</v>
      </c>
      <c r="G35">
        <f>[1]!s_val_ev($A35,$B$1)</f>
        <v>44196847431.480003</v>
      </c>
      <c r="H35">
        <f>[1]!s_val_ev1($A35,$B$1)</f>
        <v>43254545328.439003</v>
      </c>
      <c r="I35">
        <f>IFERROR([1]!s_mq_amount($A35,$B$1),"")</f>
        <v>248933772</v>
      </c>
      <c r="J35">
        <f>[1]!s_val_pe_ttm($A35,$B$1)</f>
        <v>14.627855300903301</v>
      </c>
      <c r="K35">
        <f>[1]!s_val_pb($A35,$B$1)</f>
        <v>1.0845068647593299</v>
      </c>
      <c r="L35">
        <f>[1]!s_val_dividendyield2($A35,$B$1)</f>
        <v>3.3958542719180098</v>
      </c>
      <c r="M35">
        <f>[1]!s_val_evtoebitda($A35,$B$1)</f>
        <v>9.3346451074501697</v>
      </c>
      <c r="N35">
        <f>[1]!s_risk_betar24($A35,$B$1)</f>
        <v>0</v>
      </c>
      <c r="O35">
        <f>[1]!s_profitnotice_changeratio($A35,$B$1)</f>
        <v>0</v>
      </c>
      <c r="P35">
        <f>IFERROR([1]!i_pq_pctchange($A35,TEXT(DATE(YEAR($B$1),1,1),"yyyy-mm-dd"),$B$1),"")</f>
        <v>23.409587069875901</v>
      </c>
      <c r="Q35">
        <f>[1]!s_west_netprofit($A35,YEAR($B$1),$B$1,180)</f>
        <v>3416000000</v>
      </c>
      <c r="R35">
        <f>[1]!s_west_eps($A35,YEAR($B$1),$B$1,180)</f>
        <v>0.77010000000000001</v>
      </c>
      <c r="S35">
        <f>[1]!s_west_instnum_np($A35,YEAR($B$1),$B$1,180)</f>
        <v>7</v>
      </c>
      <c r="T35">
        <f>[1]!s_west_stdnetprofit($A35,YEAR($B$1),$B$1,180)</f>
        <v>288990773</v>
      </c>
      <c r="U35">
        <f>[1]!s_west_mediannetprofit($A35,YEAR($B$1),$B$1,180)</f>
        <v>3448000000</v>
      </c>
      <c r="V35">
        <f>[1]!s_west_maxnetprofit($A35,YEAR($B$1),$B$1,180)</f>
        <v>3864000000</v>
      </c>
      <c r="W35">
        <f>[1]!s_west_minnetprofit($A35,YEAR($B$1),$B$1,180)</f>
        <v>2974000000</v>
      </c>
      <c r="X35">
        <f>[1]!s_west_netprofit($A35,YEAR($B$1)+1,$B$1,180)</f>
        <v>3957000000</v>
      </c>
      <c r="Y35">
        <f>[1]!s_west_eps($A35,YEAR($B$1)+1,$B$1,180)</f>
        <v>0.89410000000000001</v>
      </c>
      <c r="Z35">
        <f>[1]!s_west_instnum_np($A35,YEAR($B$1)+1,$B$1,180)</f>
        <v>7</v>
      </c>
      <c r="AA35">
        <f>[1]!s_west_stdnetprofit($A35,YEAR($B$1)+1,$B$1,180)</f>
        <v>471850965</v>
      </c>
      <c r="AB35">
        <f>[1]!s_west_mediannetprofit($A35,YEAR($B$1)+1,$B$1,180)</f>
        <v>4020000000</v>
      </c>
      <c r="AC35">
        <f>[1]!s_west_maxnetprofit($A35,YEAR($B$1)+1,$B$1,180)</f>
        <v>4579000000</v>
      </c>
      <c r="AD35">
        <f>[1]!s_west_minnetprofit($A35,YEAR($B$1)+1,$B$1,180)</f>
        <v>3204000000</v>
      </c>
      <c r="AE35">
        <f>[1]!s_west_avgroe($A35,YEAR($B$1),$B$1,180)</f>
        <v>9.0556999999999999</v>
      </c>
      <c r="AF35">
        <f>IFERROR([1]!s_info_indexweight($A35,$B$1,"HSI.HI"),"")</f>
        <v>0.129999995231628</v>
      </c>
      <c r="AG35">
        <f>IFERROR([1]!s_info_indexweight($A35,$B$1,"HSCEI.HI"),"")</f>
        <v>0</v>
      </c>
      <c r="AH35">
        <f>IFERROR([1]!s_info_indexweight($A35,$B$1,"HSTECH.HI"),"")</f>
        <v>0</v>
      </c>
    </row>
    <row r="36" spans="1:34">
      <c r="A36" t="s">
        <v>1871</v>
      </c>
      <c r="B36">
        <f>[1]!s_dq_close($A36,$B$1,3)</f>
        <v>27.36</v>
      </c>
      <c r="C36">
        <f>[1]!s_dq_volume($A36,$B$1)</f>
        <v>95119288</v>
      </c>
      <c r="D36">
        <f>[1]!s_dq_amount($A36,$B$1)</f>
        <v>2587717835</v>
      </c>
      <c r="E36">
        <f>[1]!s_dq_turn($A36,$B$1)</f>
        <v>0.213559466258473</v>
      </c>
      <c r="F36">
        <f>[1]!S_VAL_MV($A36,$B$1)</f>
        <v>1300419541002.24</v>
      </c>
      <c r="G36">
        <f>[1]!s_val_ev($A36,$B$1)</f>
        <v>1339521897525.3799</v>
      </c>
      <c r="H36">
        <f>[1]!s_val_ev1($A36,$B$1)</f>
        <v>1222967260409.1299</v>
      </c>
      <c r="I36">
        <f>IFERROR([1]!s_mq_amount($A36,$B$1),"")</f>
        <v>4889545069</v>
      </c>
      <c r="J36">
        <f>[1]!s_val_pe_ttm($A36,$B$1)</f>
        <v>9.2104749679565394</v>
      </c>
      <c r="K36">
        <f>[1]!s_val_pb($A36,$B$1)</f>
        <v>1.4631765030508199</v>
      </c>
      <c r="L36">
        <f>[1]!s_val_dividendyield2($A36,$B$1)</f>
        <v>5.0804093567251503</v>
      </c>
      <c r="M36">
        <f>[1]!s_val_evtoebitda($A36,$B$1)</f>
        <v>4.1164686353078004</v>
      </c>
      <c r="N36">
        <f>[1]!s_risk_betar24($A36,$B$1)</f>
        <v>0</v>
      </c>
      <c r="O36">
        <f>[1]!s_profitnotice_changeratio($A36,$B$1)</f>
        <v>0</v>
      </c>
      <c r="P36">
        <f>IFERROR([1]!i_pq_pctchange($A36,TEXT(DATE(YEAR($B$1),1,1),"yyyy-mm-dd"),$B$1),"")</f>
        <v>28.450704225352101</v>
      </c>
      <c r="Q36">
        <f>[1]!s_west_netprofit($A36,YEAR($B$1),$B$1,180)</f>
        <v>160251231000</v>
      </c>
      <c r="R36">
        <f>[1]!s_west_eps($A36,YEAR($B$1),$B$1,180)</f>
        <v>3.3715999999999999</v>
      </c>
      <c r="S36">
        <f>[1]!s_west_instnum_np($A36,YEAR($B$1),$B$1,180)</f>
        <v>10</v>
      </c>
      <c r="T36">
        <f>[1]!s_west_stdnetprofit($A36,YEAR($B$1),$B$1,180)</f>
        <v>13468221092</v>
      </c>
      <c r="U36">
        <f>[1]!s_west_mediannetprofit($A36,YEAR($B$1),$B$1,180)</f>
        <v>162918000000</v>
      </c>
      <c r="V36">
        <f>[1]!s_west_maxnetprofit($A36,YEAR($B$1),$B$1,180)</f>
        <v>174700000000</v>
      </c>
      <c r="W36">
        <f>[1]!s_west_minnetprofit($A36,YEAR($B$1),$B$1,180)</f>
        <v>126169000000</v>
      </c>
      <c r="X36">
        <f>[1]!s_west_netprofit($A36,YEAR($B$1)+1,$B$1,180)</f>
        <v>157216821000</v>
      </c>
      <c r="Y36">
        <f>[1]!s_west_eps($A36,YEAR($B$1)+1,$B$1,180)</f>
        <v>3.3077000000000001</v>
      </c>
      <c r="Z36">
        <f>[1]!s_west_instnum_np($A36,YEAR($B$1)+1,$B$1,180)</f>
        <v>10</v>
      </c>
      <c r="AA36">
        <f>[1]!s_west_stdnetprofit($A36,YEAR($B$1)+1,$B$1,180)</f>
        <v>13787480260</v>
      </c>
      <c r="AB36">
        <f>[1]!s_west_mediannetprofit($A36,YEAR($B$1)+1,$B$1,180)</f>
        <v>154653500000</v>
      </c>
      <c r="AC36">
        <f>[1]!s_west_maxnetprofit($A36,YEAR($B$1)+1,$B$1,180)</f>
        <v>180200000000</v>
      </c>
      <c r="AD36">
        <f>[1]!s_west_minnetprofit($A36,YEAR($B$1)+1,$B$1,180)</f>
        <v>132860000000</v>
      </c>
      <c r="AE36">
        <f>[1]!s_west_avgroe($A36,YEAR($B$1),$B$1,180)</f>
        <v>17.622</v>
      </c>
      <c r="AF36">
        <f>IFERROR([1]!s_info_indexweight($A36,$B$1,"HSI.HI"),"")</f>
        <v>2.5999999046325701</v>
      </c>
      <c r="AG36">
        <f>IFERROR([1]!s_info_indexweight($A36,$B$1,"HSCEI.HI"),"")</f>
        <v>3.8599998950958301</v>
      </c>
      <c r="AH36">
        <f>IFERROR([1]!s_info_indexweight($A36,$B$1,"HSTECH.HI"),"")</f>
        <v>0</v>
      </c>
    </row>
    <row r="37" spans="1:34">
      <c r="A37" t="s">
        <v>1872</v>
      </c>
      <c r="B37">
        <f>[1]!s_dq_close($A37,$B$1,3)</f>
        <v>8.66</v>
      </c>
      <c r="C37">
        <f>[1]!s_dq_volume($A37,$B$1)</f>
        <v>202874745</v>
      </c>
      <c r="D37">
        <f>[1]!s_dq_amount($A37,$B$1)</f>
        <v>1745517863</v>
      </c>
      <c r="E37">
        <f>[1]!s_dq_turn($A37,$B$1)</f>
        <v>8.4384413361425603E-2</v>
      </c>
      <c r="F37">
        <f>[1]!S_VAL_MV($A37,$B$1)</f>
        <v>2265459303434.9399</v>
      </c>
      <c r="G37">
        <f>[1]!s_val_ev($A37,$B$1)</f>
        <v>2329885857185.5801</v>
      </c>
      <c r="H37">
        <f>[1]!s_val_ev1($A37,$B$1)</f>
        <v>45389711098034.297</v>
      </c>
      <c r="I37">
        <f>IFERROR([1]!s_mq_amount($A37,$B$1),"")</f>
        <v>4728386630</v>
      </c>
      <c r="J37">
        <f>[1]!s_val_pe_ttm($A37,$B$1)</f>
        <v>5.9456977844238299</v>
      </c>
      <c r="K37">
        <f>[1]!s_val_pb($A37,$B$1)</f>
        <v>0.590803275606957</v>
      </c>
      <c r="L37">
        <f>[1]!s_val_dividendyield2($A37,$B$1)</f>
        <v>2.3632332563510401</v>
      </c>
      <c r="M37">
        <f>[1]!s_val_evtoebitda($A37,$B$1)</f>
        <v>0</v>
      </c>
      <c r="N37">
        <f>[1]!s_risk_betar24($A37,$B$1)</f>
        <v>0</v>
      </c>
      <c r="O37">
        <f>[1]!s_profitnotice_changeratio($A37,$B$1)</f>
        <v>0</v>
      </c>
      <c r="P37">
        <f>IFERROR([1]!i_pq_pctchange($A37,TEXT(DATE(YEAR($B$1),1,1),"yyyy-mm-dd"),$B$1),"")</f>
        <v>12.6137841352406</v>
      </c>
      <c r="Q37">
        <f>[1]!s_west_netprofit($A37,YEAR($B$1),$B$1,180)</f>
        <v>349895750000</v>
      </c>
      <c r="R37">
        <f>[1]!s_west_eps($A37,YEAR($B$1),$B$1,180)</f>
        <v>1.3337000000000001</v>
      </c>
      <c r="S37">
        <f>[1]!s_west_instnum_np($A37,YEAR($B$1),$B$1,180)</f>
        <v>4</v>
      </c>
      <c r="T37">
        <f>[1]!s_west_stdnetprofit($A37,YEAR($B$1),$B$1,180)</f>
        <v>11632277174</v>
      </c>
      <c r="U37">
        <f>[1]!s_west_mediannetprofit($A37,YEAR($B$1),$B$1,180)</f>
        <v>353698000000</v>
      </c>
      <c r="V37">
        <f>[1]!s_west_maxnetprofit($A37,YEAR($B$1),$B$1,180)</f>
        <v>358735000000</v>
      </c>
      <c r="W37">
        <f>[1]!s_west_minnetprofit($A37,YEAR($B$1),$B$1,180)</f>
        <v>333452000000</v>
      </c>
      <c r="X37">
        <f>[1]!s_west_netprofit($A37,YEAR($B$1)+1,$B$1,180)</f>
        <v>368563250000</v>
      </c>
      <c r="Y37">
        <f>[1]!s_west_eps($A37,YEAR($B$1)+1,$B$1,180)</f>
        <v>1.4033</v>
      </c>
      <c r="Z37">
        <f>[1]!s_west_instnum_np($A37,YEAR($B$1)+1,$B$1,180)</f>
        <v>4</v>
      </c>
      <c r="AA37">
        <f>[1]!s_west_stdnetprofit($A37,YEAR($B$1)+1,$B$1,180)</f>
        <v>20081976171</v>
      </c>
      <c r="AB37">
        <f>[1]!s_west_mediannetprofit($A37,YEAR($B$1)+1,$B$1,180)</f>
        <v>374030000000</v>
      </c>
      <c r="AC37">
        <f>[1]!s_west_maxnetprofit($A37,YEAR($B$1)+1,$B$1,180)</f>
        <v>385546000000</v>
      </c>
      <c r="AD37">
        <f>[1]!s_west_minnetprofit($A37,YEAR($B$1)+1,$B$1,180)</f>
        <v>340647000000</v>
      </c>
      <c r="AE37">
        <f>[1]!s_west_avgroe($A37,YEAR($B$1),$B$1,180)</f>
        <v>9.8066999999999993</v>
      </c>
      <c r="AF37">
        <f>IFERROR([1]!s_info_indexweight($A37,$B$1,"HSI.HI"),"")</f>
        <v>5.0799999237060502</v>
      </c>
      <c r="AG37">
        <f>IFERROR([1]!s_info_indexweight($A37,$B$1,"HSCEI.HI"),"")</f>
        <v>7.53999996185303</v>
      </c>
      <c r="AH37">
        <f>IFERROR([1]!s_info_indexweight($A37,$B$1,"HSTECH.HI"),"")</f>
        <v>0</v>
      </c>
    </row>
    <row r="38" spans="1:34">
      <c r="A38" t="s">
        <v>1873</v>
      </c>
      <c r="B38">
        <f>[1]!s_dq_close($A38,$B$1,3)</f>
        <v>85.9</v>
      </c>
      <c r="C38">
        <f>[1]!s_dq_volume($A38,$B$1)</f>
        <v>20886962</v>
      </c>
      <c r="D38">
        <f>[1]!s_dq_amount($A38,$B$1)</f>
        <v>1786029379</v>
      </c>
      <c r="E38">
        <f>[1]!s_dq_turn($A38,$B$1)</f>
        <v>0.100580337627901</v>
      </c>
      <c r="F38">
        <f>[1]!S_VAL_MV($A38,$B$1)</f>
        <v>1861385513867.6001</v>
      </c>
      <c r="G38">
        <f>[1]!s_val_ev($A38,$B$1)</f>
        <v>1888042390065.7</v>
      </c>
      <c r="H38">
        <f>[1]!s_val_ev1($A38,$B$1)</f>
        <v>1652033118509.3601</v>
      </c>
      <c r="I38">
        <f>IFERROR([1]!s_mq_amount($A38,$B$1),"")</f>
        <v>2717249761</v>
      </c>
      <c r="J38">
        <f>[1]!s_val_pe_ttm($A38,$B$1)</f>
        <v>12.1018981933594</v>
      </c>
      <c r="K38">
        <f>[1]!s_val_pb($A38,$B$1)</f>
        <v>1.1769478806667899</v>
      </c>
      <c r="L38">
        <f>[1]!s_val_dividendyield2($A38,$B$1)</f>
        <v>6.0838981870979403</v>
      </c>
      <c r="M38">
        <f>[1]!s_val_evtoebitda($A38,$B$1)</f>
        <v>4.2810612416497102</v>
      </c>
      <c r="N38">
        <f>[1]!s_risk_betar24($A38,$B$1)</f>
        <v>0</v>
      </c>
      <c r="O38">
        <f>[1]!s_profitnotice_changeratio($A38,$B$1)</f>
        <v>0</v>
      </c>
      <c r="P38">
        <f>IFERROR([1]!i_pq_pctchange($A38,TEXT(DATE(YEAR($B$1),1,1),"yyyy-mm-dd"),$B$1),"")</f>
        <v>5.1407588739290198</v>
      </c>
      <c r="Q38">
        <f>[1]!s_west_netprofit($A38,YEAR($B$1),$B$1,180)</f>
        <v>135535950000</v>
      </c>
      <c r="R38">
        <f>[1]!s_west_eps($A38,YEAR($B$1),$B$1,180)</f>
        <v>6.2548000000000004</v>
      </c>
      <c r="S38">
        <f>[1]!s_west_instnum_np($A38,YEAR($B$1),$B$1,180)</f>
        <v>4</v>
      </c>
      <c r="T38">
        <f>[1]!s_west_stdnetprofit($A38,YEAR($B$1),$B$1,180)</f>
        <v>12410732324</v>
      </c>
      <c r="U38">
        <f>[1]!s_west_mediannetprofit($A38,YEAR($B$1),$B$1,180)</f>
        <v>130306000000</v>
      </c>
      <c r="V38">
        <f>[1]!s_west_maxnetprofit($A38,YEAR($B$1),$B$1,180)</f>
        <v>154044800000</v>
      </c>
      <c r="W38">
        <f>[1]!s_west_minnetprofit($A38,YEAR($B$1),$B$1,180)</f>
        <v>127487000000</v>
      </c>
      <c r="X38">
        <f>[1]!s_west_netprofit($A38,YEAR($B$1)+1,$B$1,180)</f>
        <v>138678925000</v>
      </c>
      <c r="Y38">
        <f>[1]!s_west_eps($A38,YEAR($B$1)+1,$B$1,180)</f>
        <v>6.3997999999999999</v>
      </c>
      <c r="Z38">
        <f>[1]!s_west_instnum_np($A38,YEAR($B$1)+1,$B$1,180)</f>
        <v>4</v>
      </c>
      <c r="AA38">
        <f>[1]!s_west_stdnetprofit($A38,YEAR($B$1)+1,$B$1,180)</f>
        <v>11320001123</v>
      </c>
      <c r="AB38">
        <f>[1]!s_west_mediannetprofit($A38,YEAR($B$1)+1,$B$1,180)</f>
        <v>134643000000</v>
      </c>
      <c r="AC38">
        <f>[1]!s_west_maxnetprofit($A38,YEAR($B$1)+1,$B$1,180)</f>
        <v>155341700000</v>
      </c>
      <c r="AD38">
        <f>[1]!s_west_minnetprofit($A38,YEAR($B$1)+1,$B$1,180)</f>
        <v>130088000000</v>
      </c>
      <c r="AE38">
        <f>[1]!s_west_avgroe($A38,YEAR($B$1),$B$1,180)</f>
        <v>9.5767000000000007</v>
      </c>
      <c r="AF38">
        <f>IFERROR([1]!s_info_indexweight($A38,$B$1,"HSI.HI"),"")</f>
        <v>3.2599999904632599</v>
      </c>
      <c r="AG38">
        <f>IFERROR([1]!s_info_indexweight($A38,$B$1,"HSCEI.HI"),"")</f>
        <v>4.8400001525878897</v>
      </c>
      <c r="AH38">
        <f>IFERROR([1]!s_info_indexweight($A38,$B$1,"HSTECH.HI"),"")</f>
        <v>0</v>
      </c>
    </row>
    <row r="39" spans="1:34">
      <c r="A39" t="s">
        <v>1874</v>
      </c>
      <c r="B39">
        <f>[1]!s_dq_close($A39,$B$1,3)</f>
        <v>8</v>
      </c>
      <c r="C39">
        <f>[1]!s_dq_volume($A39,$B$1)</f>
        <v>25407287</v>
      </c>
      <c r="D39">
        <f>[1]!s_dq_amount($A39,$B$1)</f>
        <v>202850060</v>
      </c>
      <c r="E39">
        <f>[1]!s_dq_turn($A39,$B$1)</f>
        <v>0.35798007651060498</v>
      </c>
      <c r="F39">
        <f>[1]!S_VAL_MV($A39,$B$1)</f>
        <v>56779220224</v>
      </c>
      <c r="G39">
        <f>[1]!s_val_ev($A39,$B$1)</f>
        <v>56779220224</v>
      </c>
      <c r="H39">
        <f>[1]!s_val_ev1($A39,$B$1)</f>
        <v>202206102010.47601</v>
      </c>
      <c r="I39">
        <f>IFERROR([1]!s_mq_amount($A39,$B$1),"")</f>
        <v>313847115</v>
      </c>
      <c r="J39">
        <f>[1]!s_val_pe_ttm($A39,$B$1)</f>
        <v>50.187530517578097</v>
      </c>
      <c r="K39">
        <f>[1]!s_val_pb($A39,$B$1)</f>
        <v>0.314994002793684</v>
      </c>
      <c r="L39">
        <f>[1]!s_val_dividendyield2($A39,$B$1)</f>
        <v>2.3309635894368399</v>
      </c>
      <c r="M39">
        <f>[1]!s_val_evtoebitda($A39,$B$1)</f>
        <v>33.646365924710601</v>
      </c>
      <c r="N39">
        <f>[1]!s_risk_betar24($A39,$B$1)</f>
        <v>0</v>
      </c>
      <c r="O39">
        <f>[1]!s_profitnotice_changeratio($A39,$B$1)</f>
        <v>0</v>
      </c>
      <c r="P39">
        <f>IFERROR([1]!i_pq_pctchange($A39,TEXT(DATE(YEAR($B$1),1,1),"yyyy-mm-dd"),$B$1),"")</f>
        <v>-5.7299146634701899</v>
      </c>
      <c r="Q39">
        <f>[1]!s_west_netprofit($A39,YEAR($B$1),$B$1,180)</f>
        <v>937247857</v>
      </c>
      <c r="R39">
        <f>[1]!s_west_eps($A39,YEAR($B$1),$B$1,180)</f>
        <v>0.1321</v>
      </c>
      <c r="S39">
        <f>[1]!s_west_instnum_np($A39,YEAR($B$1),$B$1,180)</f>
        <v>14</v>
      </c>
      <c r="T39">
        <f>[1]!s_west_stdnetprofit($A39,YEAR($B$1),$B$1,180)</f>
        <v>875669646</v>
      </c>
      <c r="U39">
        <f>[1]!s_west_mediannetprofit($A39,YEAR($B$1),$B$1,180)</f>
        <v>891500000</v>
      </c>
      <c r="V39">
        <f>[1]!s_west_maxnetprofit($A39,YEAR($B$1),$B$1,180)</f>
        <v>3556000000</v>
      </c>
      <c r="W39">
        <f>[1]!s_west_minnetprofit($A39,YEAR($B$1),$B$1,180)</f>
        <v>57000000</v>
      </c>
      <c r="X39">
        <f>[1]!s_west_netprofit($A39,YEAR($B$1)+1,$B$1,180)</f>
        <v>1905585000</v>
      </c>
      <c r="Y39">
        <f>[1]!s_west_eps($A39,YEAR($B$1)+1,$B$1,180)</f>
        <v>0.26850000000000002</v>
      </c>
      <c r="Z39">
        <f>[1]!s_west_instnum_np($A39,YEAR($B$1)+1,$B$1,180)</f>
        <v>14</v>
      </c>
      <c r="AA39">
        <f>[1]!s_west_stdnetprofit($A39,YEAR($B$1)+1,$B$1,180)</f>
        <v>2346197238</v>
      </c>
      <c r="AB39">
        <f>[1]!s_west_mediannetprofit($A39,YEAR($B$1)+1,$B$1,180)</f>
        <v>1176000000</v>
      </c>
      <c r="AC39">
        <f>[1]!s_west_maxnetprofit($A39,YEAR($B$1)+1,$B$1,180)</f>
        <v>9488000000</v>
      </c>
      <c r="AD39">
        <f>[1]!s_west_minnetprofit($A39,YEAR($B$1)+1,$B$1,180)</f>
        <v>162000000</v>
      </c>
      <c r="AE39">
        <f>[1]!s_west_avgroe($A39,YEAR($B$1),$B$1,180)</f>
        <v>0.58830000000000005</v>
      </c>
      <c r="AF39">
        <f>IFERROR([1]!s_info_indexweight($A39,$B$1,"HSI.HI"),"")</f>
        <v>0.119999997317791</v>
      </c>
      <c r="AG39">
        <f>IFERROR([1]!s_info_indexweight($A39,$B$1,"HSCEI.HI"),"")</f>
        <v>0</v>
      </c>
      <c r="AH39">
        <f>IFERROR([1]!s_info_indexweight($A39,$B$1,"HSTECH.HI"),"")</f>
        <v>0</v>
      </c>
    </row>
    <row r="40" spans="1:34">
      <c r="A40" t="s">
        <v>1875</v>
      </c>
      <c r="B40">
        <f>[1]!s_dq_close($A40,$B$1,3)</f>
        <v>2.67</v>
      </c>
      <c r="C40">
        <f>[1]!s_dq_volume($A40,$B$1)</f>
        <v>76912354</v>
      </c>
      <c r="D40">
        <f>[1]!s_dq_amount($A40,$B$1)</f>
        <v>205091878</v>
      </c>
      <c r="E40">
        <f>[1]!s_dq_turn($A40,$B$1)</f>
        <v>0.84084385335031597</v>
      </c>
      <c r="F40">
        <f>[1]!S_VAL_MV($A40,$B$1)</f>
        <v>24422606452.049999</v>
      </c>
      <c r="G40">
        <f>[1]!s_val_ev($A40,$B$1)</f>
        <v>24422606452.049999</v>
      </c>
      <c r="H40">
        <f>[1]!s_val_ev1($A40,$B$1)</f>
        <v>33415454161.154499</v>
      </c>
      <c r="I40">
        <f>IFERROR([1]!s_mq_amount($A40,$B$1),"")</f>
        <v>311915335</v>
      </c>
      <c r="J40">
        <f>[1]!s_val_pe_ttm($A40,$B$1)</f>
        <v>26.119993209838899</v>
      </c>
      <c r="K40">
        <f>[1]!s_val_pb($A40,$B$1)</f>
        <v>0.73944431122209198</v>
      </c>
      <c r="L40">
        <f>[1]!s_val_dividendyield2($A40,$B$1)</f>
        <v>1.8608625542989601</v>
      </c>
      <c r="M40">
        <f>[1]!s_val_evtoebitda($A40,$B$1)</f>
        <v>8.0182654979395895</v>
      </c>
      <c r="N40">
        <f>[1]!s_risk_betar24($A40,$B$1)</f>
        <v>0</v>
      </c>
      <c r="O40">
        <f>[1]!s_profitnotice_changeratio($A40,$B$1)</f>
        <v>0</v>
      </c>
      <c r="P40">
        <f>IFERROR([1]!i_pq_pctchange($A40,TEXT(DATE(YEAR($B$1),1,1),"yyyy-mm-dd"),$B$1),"")</f>
        <v>-9.8348398866533593</v>
      </c>
      <c r="Q40">
        <f>[1]!s_west_netprofit($A40,YEAR($B$1),$B$1,180)</f>
        <v>1659777778</v>
      </c>
      <c r="R40">
        <f>[1]!s_west_eps($A40,YEAR($B$1),$B$1,180)</f>
        <v>0.18149999999999999</v>
      </c>
      <c r="S40">
        <f>[1]!s_west_instnum_np($A40,YEAR($B$1),$B$1,180)</f>
        <v>9</v>
      </c>
      <c r="T40">
        <f>[1]!s_west_stdnetprofit($A40,YEAR($B$1),$B$1,180)</f>
        <v>888510520</v>
      </c>
      <c r="U40">
        <f>[1]!s_west_mediannetprofit($A40,YEAR($B$1),$B$1,180)</f>
        <v>2041000000</v>
      </c>
      <c r="V40">
        <f>[1]!s_west_maxnetprofit($A40,YEAR($B$1),$B$1,180)</f>
        <v>2249000000</v>
      </c>
      <c r="W40">
        <f>[1]!s_west_minnetprofit($A40,YEAR($B$1),$B$1,180)</f>
        <v>-606000000</v>
      </c>
      <c r="X40">
        <f>[1]!s_west_netprofit($A40,YEAR($B$1)+1,$B$1,180)</f>
        <v>2354955556</v>
      </c>
      <c r="Y40">
        <f>[1]!s_west_eps($A40,YEAR($B$1)+1,$B$1,180)</f>
        <v>0.25750000000000001</v>
      </c>
      <c r="Z40">
        <f>[1]!s_west_instnum_np($A40,YEAR($B$1)+1,$B$1,180)</f>
        <v>9</v>
      </c>
      <c r="AA40">
        <f>[1]!s_west_stdnetprofit($A40,YEAR($B$1)+1,$B$1,180)</f>
        <v>234509633</v>
      </c>
      <c r="AB40">
        <f>[1]!s_west_mediannetprofit($A40,YEAR($B$1)+1,$B$1,180)</f>
        <v>2336000000</v>
      </c>
      <c r="AC40">
        <f>[1]!s_west_maxnetprofit($A40,YEAR($B$1)+1,$B$1,180)</f>
        <v>2757000000</v>
      </c>
      <c r="AD40">
        <f>[1]!s_west_minnetprofit($A40,YEAR($B$1)+1,$B$1,180)</f>
        <v>1999000000</v>
      </c>
      <c r="AE40">
        <f>[1]!s_west_avgroe($A40,YEAR($B$1),$B$1,180)</f>
        <v>6.36</v>
      </c>
      <c r="AF40">
        <f>IFERROR([1]!s_info_indexweight($A40,$B$1,"HSI.HI"),"")</f>
        <v>7.0000000298023196E-2</v>
      </c>
      <c r="AG40">
        <f>IFERROR([1]!s_info_indexweight($A40,$B$1,"HSCEI.HI"),"")</f>
        <v>0</v>
      </c>
      <c r="AH40">
        <f>IFERROR([1]!s_info_indexweight($A40,$B$1,"HSTECH.HI"),"")</f>
        <v>0</v>
      </c>
    </row>
    <row r="41" spans="1:34">
      <c r="A41" t="s">
        <v>1876</v>
      </c>
      <c r="B41">
        <f>[1]!s_dq_close($A41,$B$1,3)</f>
        <v>81.95</v>
      </c>
      <c r="C41">
        <f>[1]!s_dq_volume($A41,$B$1)</f>
        <v>104037549</v>
      </c>
      <c r="D41">
        <f>[1]!s_dq_amount($A41,$B$1)</f>
        <v>8492423021</v>
      </c>
      <c r="E41">
        <f>[1]!s_dq_turn($A41,$B$1)</f>
        <v>1.72994387702713</v>
      </c>
      <c r="F41">
        <f>[1]!S_VAL_MV($A41,$B$1)</f>
        <v>656705407405.84998</v>
      </c>
      <c r="G41">
        <f>[1]!s_val_ev($A41,$B$1)</f>
        <v>797333367243.72998</v>
      </c>
      <c r="H41">
        <f>[1]!s_val_ev1($A41,$B$1)</f>
        <v>794047513594.30103</v>
      </c>
      <c r="I41">
        <f>IFERROR([1]!s_mq_amount($A41,$B$1),"")</f>
        <v>19851633386</v>
      </c>
      <c r="J41">
        <f>[1]!s_val_pe_ttm($A41,$B$1)</f>
        <v>120.648307800293</v>
      </c>
      <c r="K41">
        <f>[1]!s_val_pb($A41,$B$1)</f>
        <v>3.9360885088381101</v>
      </c>
      <c r="L41">
        <f>[1]!s_val_dividendyield2($A41,$B$1)</f>
        <v>0</v>
      </c>
      <c r="M41">
        <f>[1]!s_val_evtoebitda($A41,$B$1)</f>
        <v>22.587923835321401</v>
      </c>
      <c r="N41">
        <f>[1]!s_risk_betar24($A41,$B$1)</f>
        <v>0</v>
      </c>
      <c r="O41">
        <f>[1]!s_profitnotice_changeratio($A41,$B$1)</f>
        <v>0</v>
      </c>
      <c r="P41">
        <f>IFERROR([1]!i_pq_pctchange($A41,TEXT(DATE(YEAR($B$1),1,1),"yyyy-mm-dd"),$B$1),"")</f>
        <v>14.6955913226032</v>
      </c>
      <c r="Q41">
        <f>[1]!s_west_netprofit($A41,YEAR($B$1),$B$1,180)</f>
        <v>1223608875</v>
      </c>
      <c r="R41">
        <f>[1]!s_west_eps($A41,YEAR($B$1),$B$1,180)</f>
        <v>0.1527</v>
      </c>
      <c r="S41">
        <f>[1]!s_west_instnum_np($A41,YEAR($B$1),$B$1,180)</f>
        <v>8</v>
      </c>
      <c r="T41">
        <f>[1]!s_west_stdnetprofit($A41,YEAR($B$1),$B$1,180)</f>
        <v>269928435</v>
      </c>
      <c r="U41">
        <f>[1]!s_west_mediannetprofit($A41,YEAR($B$1),$B$1,180)</f>
        <v>1148500000</v>
      </c>
      <c r="V41">
        <f>[1]!s_west_maxnetprofit($A41,YEAR($B$1),$B$1,180)</f>
        <v>1716000000</v>
      </c>
      <c r="W41">
        <f>[1]!s_west_minnetprofit($A41,YEAR($B$1),$B$1,180)</f>
        <v>963000000</v>
      </c>
      <c r="X41">
        <f>[1]!s_west_netprofit($A41,YEAR($B$1)+1,$B$1,180)</f>
        <v>1723471125</v>
      </c>
      <c r="Y41">
        <f>[1]!s_west_eps($A41,YEAR($B$1)+1,$B$1,180)</f>
        <v>0.21510000000000001</v>
      </c>
      <c r="Z41">
        <f>[1]!s_west_instnum_np($A41,YEAR($B$1)+1,$B$1,180)</f>
        <v>8</v>
      </c>
      <c r="AA41">
        <f>[1]!s_west_stdnetprofit($A41,YEAR($B$1)+1,$B$1,180)</f>
        <v>437789798</v>
      </c>
      <c r="AB41">
        <f>[1]!s_west_mediannetprofit($A41,YEAR($B$1)+1,$B$1,180)</f>
        <v>1630000000</v>
      </c>
      <c r="AC41">
        <f>[1]!s_west_maxnetprofit($A41,YEAR($B$1)+1,$B$1,180)</f>
        <v>2329000000</v>
      </c>
      <c r="AD41">
        <f>[1]!s_west_minnetprofit($A41,YEAR($B$1)+1,$B$1,180)</f>
        <v>1247000000</v>
      </c>
      <c r="AE41">
        <f>[1]!s_west_avgroe($A41,YEAR($B$1),$B$1,180)</f>
        <v>5.125</v>
      </c>
      <c r="AF41">
        <f>IFERROR([1]!s_info_indexweight($A41,$B$1,"HSI.HI"),"")</f>
        <v>2.0999999046325701</v>
      </c>
      <c r="AG41">
        <f>IFERROR([1]!s_info_indexweight($A41,$B$1,"HSCEI.HI"),"")</f>
        <v>3.1199998855590798</v>
      </c>
      <c r="AH41">
        <f>IFERROR([1]!s_info_indexweight($A41,$B$1,"HSTECH.HI"),"")</f>
        <v>9.3999996185302699</v>
      </c>
    </row>
    <row r="42" spans="1:34">
      <c r="A42" t="s">
        <v>1877</v>
      </c>
      <c r="B42">
        <f>[1]!s_dq_close($A42,$B$1,3)</f>
        <v>26.58</v>
      </c>
      <c r="C42">
        <f>[1]!s_dq_volume($A42,$B$1)</f>
        <v>303751687</v>
      </c>
      <c r="D42">
        <f>[1]!s_dq_amount($A42,$B$1)</f>
        <v>8045750817</v>
      </c>
      <c r="E42">
        <f>[1]!s_dq_turn($A42,$B$1)</f>
        <v>2.4486902832633701</v>
      </c>
      <c r="F42">
        <f>[1]!S_VAL_MV($A42,$B$1)</f>
        <v>329715844247.15997</v>
      </c>
      <c r="G42">
        <f>[1]!s_val_ev($A42,$B$1)</f>
        <v>329715844247.15997</v>
      </c>
      <c r="H42">
        <f>[1]!s_val_ev1($A42,$B$1)</f>
        <v>319651328515.34399</v>
      </c>
      <c r="I42">
        <f>IFERROR([1]!s_mq_amount($A42,$B$1),"")</f>
        <v>17658038626</v>
      </c>
      <c r="J42">
        <f>[1]!s_val_pe_ttm($A42,$B$1)</f>
        <v>22.0054740905762</v>
      </c>
      <c r="K42">
        <f>[1]!s_val_pb($A42,$B$1)</f>
        <v>5.5105590733045</v>
      </c>
      <c r="L42">
        <f>[1]!s_val_dividendyield2($A42,$B$1)</f>
        <v>1.46726862302483</v>
      </c>
      <c r="M42">
        <f>[1]!s_val_evtoebitda($A42,$B$1)</f>
        <v>9.7702944427270193</v>
      </c>
      <c r="N42">
        <f>[1]!s_risk_betar24($A42,$B$1)</f>
        <v>0</v>
      </c>
      <c r="O42">
        <f>[1]!s_profitnotice_changeratio($A42,$B$1)</f>
        <v>0</v>
      </c>
      <c r="P42">
        <f>IFERROR([1]!i_pq_pctchange($A42,TEXT(DATE(YEAR($B$1),1,1),"yyyy-mm-dd"),$B$1),"")</f>
        <v>187.04103671706301</v>
      </c>
      <c r="Q42">
        <f>[1]!s_west_netprofit($A42,YEAR($B$1),$B$1,180)</f>
        <v>0</v>
      </c>
      <c r="R42">
        <f>[1]!s_west_eps($A42,YEAR($B$1),$B$1,180)</f>
        <v>0</v>
      </c>
      <c r="S42">
        <f>[1]!s_west_instnum_np($A42,YEAR($B$1),$B$1,180)</f>
        <v>0</v>
      </c>
      <c r="T42">
        <f>[1]!s_west_stdnetprofit($A42,YEAR($B$1),$B$1,180)</f>
        <v>0</v>
      </c>
      <c r="U42">
        <f>[1]!s_west_mediannetprofit($A42,YEAR($B$1),$B$1,180)</f>
        <v>0</v>
      </c>
      <c r="V42">
        <f>[1]!s_west_maxnetprofit($A42,YEAR($B$1),$B$1,180)</f>
        <v>0</v>
      </c>
      <c r="W42">
        <f>[1]!s_west_minnetprofit($A42,YEAR($B$1),$B$1,180)</f>
        <v>0</v>
      </c>
      <c r="X42">
        <f>[1]!s_west_netprofit($A42,YEAR($B$1)+1,$B$1,180)</f>
        <v>2259950000</v>
      </c>
      <c r="Y42">
        <f>[1]!s_west_eps($A42,YEAR($B$1)+1,$B$1,180)</f>
        <v>0.17910000000000001</v>
      </c>
      <c r="Z42">
        <f>[1]!s_west_instnum_np($A42,YEAR($B$1)+1,$B$1,180)</f>
        <v>21</v>
      </c>
      <c r="AA42">
        <f>[1]!s_west_stdnetprofit($A42,YEAR($B$1)+1,$B$1,180)</f>
        <v>488068910</v>
      </c>
      <c r="AB42">
        <f>[1]!s_west_mediannetprofit($A42,YEAR($B$1)+1,$B$1,180)</f>
        <v>2282750000</v>
      </c>
      <c r="AC42">
        <f>[1]!s_west_maxnetprofit($A42,YEAR($B$1)+1,$B$1,180)</f>
        <v>3068000000</v>
      </c>
      <c r="AD42">
        <f>[1]!s_west_minnetprofit($A42,YEAR($B$1)+1,$B$1,180)</f>
        <v>1361000000</v>
      </c>
      <c r="AE42">
        <f>[1]!s_west_avgroe($A42,YEAR($B$1),$B$1,180)</f>
        <v>0</v>
      </c>
      <c r="AF42">
        <f>IFERROR([1]!s_info_indexweight($A42,$B$1,"HSI.HI"),"")</f>
        <v>1.1100000143051101</v>
      </c>
      <c r="AG42">
        <f>IFERROR([1]!s_info_indexweight($A42,$B$1,"HSCEI.HI"),"")</f>
        <v>1.6399999856948899</v>
      </c>
      <c r="AH42">
        <f>IFERROR([1]!s_info_indexweight($A42,$B$1,"HSTECH.HI"),"")</f>
        <v>4.9499998092651403</v>
      </c>
    </row>
    <row r="43" spans="1:34">
      <c r="A43" t="s">
        <v>1878</v>
      </c>
      <c r="B43">
        <f>[1]!s_dq_close($A43,$B$1,3)</f>
        <v>48.98</v>
      </c>
      <c r="C43">
        <f>[1]!s_dq_volume($A43,$B$1)</f>
        <v>86192086</v>
      </c>
      <c r="D43">
        <f>[1]!s_dq_amount($A43,$B$1)</f>
        <v>4160928480</v>
      </c>
      <c r="E43">
        <f>[1]!s_dq_turn($A43,$B$1)</f>
        <v>2.3493394863237702</v>
      </c>
      <c r="F43">
        <f>[1]!S_VAL_MV($A43,$B$1)</f>
        <v>212445692080.29999</v>
      </c>
      <c r="G43">
        <f>[1]!s_val_ev($A43,$B$1)</f>
        <v>212445692080.29999</v>
      </c>
      <c r="H43">
        <f>[1]!s_val_ev1($A43,$B$1)</f>
        <v>212485503196.01901</v>
      </c>
      <c r="I43">
        <f>IFERROR([1]!s_mq_amount($A43,$B$1),"")</f>
        <v>6825213917</v>
      </c>
      <c r="J43">
        <f>[1]!s_val_pe_ttm($A43,$B$1)</f>
        <v>10.693132400512701</v>
      </c>
      <c r="K43">
        <f>[1]!s_val_pb($A43,$B$1)</f>
        <v>2.4118906709667001</v>
      </c>
      <c r="L43">
        <f>[1]!s_val_dividendyield2($A43,$B$1)</f>
        <v>0.91943640152879402</v>
      </c>
      <c r="M43">
        <f>[1]!s_val_evtoebitda($A43,$B$1)</f>
        <v>7.5543588182460404</v>
      </c>
      <c r="N43">
        <f>[1]!s_risk_betar24($A43,$B$1)</f>
        <v>0</v>
      </c>
      <c r="O43">
        <f>[1]!s_profitnotice_changeratio($A43,$B$1)</f>
        <v>0</v>
      </c>
      <c r="P43">
        <f>IFERROR([1]!i_pq_pctchange($A43,TEXT(DATE(YEAR($B$1),1,1),"yyyy-mm-dd"),$B$1),"")</f>
        <v>-23.408913213447999</v>
      </c>
      <c r="Q43">
        <f>[1]!s_west_netprofit($A43,YEAR($B$1),$B$1,180)</f>
        <v>14242330993</v>
      </c>
      <c r="R43">
        <f>[1]!s_west_eps($A43,YEAR($B$1),$B$1,180)</f>
        <v>3.2789000000000001</v>
      </c>
      <c r="S43">
        <f>[1]!s_west_instnum_np($A43,YEAR($B$1),$B$1,180)</f>
        <v>29</v>
      </c>
      <c r="T43">
        <f>[1]!s_west_stdnetprofit($A43,YEAR($B$1),$B$1,180)</f>
        <v>1559746415</v>
      </c>
      <c r="U43">
        <f>[1]!s_west_mediannetprofit($A43,YEAR($B$1),$B$1,180)</f>
        <v>13778000000</v>
      </c>
      <c r="V43">
        <f>[1]!s_west_maxnetprofit($A43,YEAR($B$1),$B$1,180)</f>
        <v>20814000000</v>
      </c>
      <c r="W43">
        <f>[1]!s_west_minnetprofit($A43,YEAR($B$1),$B$1,180)</f>
        <v>12008000000</v>
      </c>
      <c r="X43">
        <f>[1]!s_west_netprofit($A43,YEAR($B$1)+1,$B$1,180)</f>
        <v>16245979020</v>
      </c>
      <c r="Y43">
        <f>[1]!s_west_eps($A43,YEAR($B$1)+1,$B$1,180)</f>
        <v>3.7402000000000002</v>
      </c>
      <c r="Z43">
        <f>[1]!s_west_instnum_np($A43,YEAR($B$1)+1,$B$1,180)</f>
        <v>29</v>
      </c>
      <c r="AA43">
        <f>[1]!s_west_stdnetprofit($A43,YEAR($B$1)+1,$B$1,180)</f>
        <v>1746945654</v>
      </c>
      <c r="AB43">
        <f>[1]!s_west_mediannetprofit($A43,YEAR($B$1)+1,$B$1,180)</f>
        <v>16227000000</v>
      </c>
      <c r="AC43">
        <f>[1]!s_west_maxnetprofit($A43,YEAR($B$1)+1,$B$1,180)</f>
        <v>23810000000</v>
      </c>
      <c r="AD43">
        <f>[1]!s_west_minnetprofit($A43,YEAR($B$1)+1,$B$1,180)</f>
        <v>13844000000</v>
      </c>
      <c r="AE43">
        <f>[1]!s_west_avgroe($A43,YEAR($B$1),$B$1,180)</f>
        <v>16.821300000000001</v>
      </c>
      <c r="AF43">
        <f>IFERROR([1]!s_info_indexweight($A43,$B$1,"HSI.HI"),"")</f>
        <v>0.89999997615814198</v>
      </c>
      <c r="AG43">
        <f>IFERROR([1]!s_info_indexweight($A43,$B$1,"HSCEI.HI"),"")</f>
        <v>1.3400000333786</v>
      </c>
      <c r="AH43">
        <f>IFERROR([1]!s_info_indexweight($A43,$B$1,"HSTECH.HI"),"")</f>
        <v>4.0500001907348597</v>
      </c>
    </row>
    <row r="44" spans="1:34">
      <c r="A44" t="s">
        <v>1879</v>
      </c>
      <c r="B44">
        <f>[1]!s_dq_close($A44,$B$1,3)</f>
        <v>57.85</v>
      </c>
      <c r="C44">
        <f>[1]!s_dq_volume($A44,$B$1)</f>
        <v>5706724</v>
      </c>
      <c r="D44">
        <f>[1]!s_dq_amount($A44,$B$1)</f>
        <v>329509588</v>
      </c>
      <c r="E44">
        <f>[1]!s_dq_turn($A44,$B$1)</f>
        <v>0.226492269027669</v>
      </c>
      <c r="F44">
        <f>[1]!S_VAL_MV($A44,$B$1)</f>
        <v>145759493168.25</v>
      </c>
      <c r="G44">
        <f>[1]!s_val_ev($A44,$B$1)</f>
        <v>145759493168.25</v>
      </c>
      <c r="H44">
        <f>[1]!s_val_ev1($A44,$B$1)</f>
        <v>145626432566.51401</v>
      </c>
      <c r="I44">
        <f>IFERROR([1]!s_mq_amount($A44,$B$1),"")</f>
        <v>672150095</v>
      </c>
      <c r="J44">
        <f>[1]!s_val_pe_ttm($A44,$B$1)</f>
        <v>17.6357517242432</v>
      </c>
      <c r="K44">
        <f>[1]!s_val_pb($A44,$B$1)</f>
        <v>1.1395472845614101</v>
      </c>
      <c r="L44">
        <f>[1]!s_val_dividendyield2($A44,$B$1)</f>
        <v>4.5116681071737199</v>
      </c>
      <c r="M44">
        <f>[1]!s_val_evtoebitda($A44,$B$1)</f>
        <v>15.8404946949418</v>
      </c>
      <c r="N44">
        <f>[1]!s_risk_betar24($A44,$B$1)</f>
        <v>0</v>
      </c>
      <c r="O44">
        <f>[1]!s_profitnotice_changeratio($A44,$B$1)</f>
        <v>0</v>
      </c>
      <c r="P44">
        <f>IFERROR([1]!i_pq_pctchange($A44,TEXT(DATE(YEAR($B$1),1,1),"yyyy-mm-dd"),$B$1),"")</f>
        <v>3.4396943206339299</v>
      </c>
      <c r="Q44">
        <f>[1]!s_west_netprofit($A44,YEAR($B$1),$B$1,180)</f>
        <v>12340000000</v>
      </c>
      <c r="R44">
        <f>[1]!s_west_eps($A44,YEAR($B$1),$B$1,180)</f>
        <v>4.8975999999999997</v>
      </c>
      <c r="S44">
        <f>[1]!s_west_instnum_np($A44,YEAR($B$1),$B$1,180)</f>
        <v>2</v>
      </c>
      <c r="T44">
        <f>[1]!s_west_stdnetprofit($A44,YEAR($B$1),$B$1,180)</f>
        <v>1736654255</v>
      </c>
      <c r="U44">
        <f>[1]!s_west_mediannetprofit($A44,YEAR($B$1),$B$1,180)</f>
        <v>12340000000</v>
      </c>
      <c r="V44">
        <f>[1]!s_west_maxnetprofit($A44,YEAR($B$1),$B$1,180)</f>
        <v>13568000000</v>
      </c>
      <c r="W44">
        <f>[1]!s_west_minnetprofit($A44,YEAR($B$1),$B$1,180)</f>
        <v>11112000000</v>
      </c>
      <c r="X44">
        <f>[1]!s_west_netprofit($A44,YEAR($B$1)+1,$B$1,180)</f>
        <v>6937500000</v>
      </c>
      <c r="Y44">
        <f>[1]!s_west_eps($A44,YEAR($B$1)+1,$B$1,180)</f>
        <v>2.7534000000000001</v>
      </c>
      <c r="Z44">
        <f>[1]!s_west_instnum_np($A44,YEAR($B$1)+1,$B$1,180)</f>
        <v>2</v>
      </c>
      <c r="AA44">
        <f>[1]!s_west_stdnetprofit($A44,YEAR($B$1)+1,$B$1,180)</f>
        <v>3761100969</v>
      </c>
      <c r="AB44">
        <f>[1]!s_west_mediannetprofit($A44,YEAR($B$1)+1,$B$1,180)</f>
        <v>6937500000</v>
      </c>
      <c r="AC44">
        <f>[1]!s_west_maxnetprofit($A44,YEAR($B$1)+1,$B$1,180)</f>
        <v>9597000000</v>
      </c>
      <c r="AD44">
        <f>[1]!s_west_minnetprofit($A44,YEAR($B$1)+1,$B$1,180)</f>
        <v>4278000000</v>
      </c>
      <c r="AE44">
        <f>[1]!s_west_avgroe($A44,YEAR($B$1),$B$1,180)</f>
        <v>8.77</v>
      </c>
      <c r="AF44">
        <f>IFERROR([1]!s_info_indexweight($A44,$B$1,"HSI.HI"),"")</f>
        <v>0.21999999880790699</v>
      </c>
      <c r="AG44">
        <f>IFERROR([1]!s_info_indexweight($A44,$B$1,"HSCEI.HI"),"")</f>
        <v>0</v>
      </c>
      <c r="AH44">
        <f>IFERROR([1]!s_info_indexweight($A44,$B$1,"HSTECH.HI"),"")</f>
        <v>0</v>
      </c>
    </row>
    <row r="45" spans="1:34">
      <c r="A45" t="s">
        <v>1880</v>
      </c>
      <c r="B45">
        <f>[1]!s_dq_close($A45,$B$1,3)</f>
        <v>24.14</v>
      </c>
      <c r="C45">
        <f>[1]!s_dq_volume($A45,$B$1)</f>
        <v>3415408</v>
      </c>
      <c r="D45">
        <f>[1]!s_dq_amount($A45,$B$1)</f>
        <v>82512857</v>
      </c>
      <c r="E45">
        <f>[1]!s_dq_turn($A45,$B$1)</f>
        <v>0.293894374504232</v>
      </c>
      <c r="F45">
        <f>[1]!S_VAL_MV($A45,$B$1)</f>
        <v>28053598936.380001</v>
      </c>
      <c r="G45">
        <f>[1]!s_val_ev($A45,$B$1)</f>
        <v>28053598936.380001</v>
      </c>
      <c r="H45">
        <f>[1]!s_val_ev1($A45,$B$1)</f>
        <v>40140130002.671898</v>
      </c>
      <c r="I45">
        <f>IFERROR([1]!s_mq_amount($A45,$B$1),"")</f>
        <v>175759858</v>
      </c>
      <c r="J45">
        <f>[1]!s_val_pe_ttm($A45,$B$1)</f>
        <v>9.9953060150146502</v>
      </c>
      <c r="K45">
        <f>[1]!s_val_pb($A45,$B$1)</f>
        <v>1.16490969309231</v>
      </c>
      <c r="L45">
        <f>[1]!s_val_dividendyield2($A45,$B$1)</f>
        <v>6.4569925434962698</v>
      </c>
      <c r="M45">
        <f>[1]!s_val_evtoebitda($A45,$B$1)</f>
        <v>7.8963359506777504</v>
      </c>
      <c r="N45">
        <f>[1]!s_risk_betar24($A45,$B$1)</f>
        <v>0</v>
      </c>
      <c r="O45">
        <f>[1]!s_profitnotice_changeratio($A45,$B$1)</f>
        <v>0</v>
      </c>
      <c r="P45">
        <f>IFERROR([1]!i_pq_pctchange($A45,TEXT(DATE(YEAR($B$1),1,1),"yyyy-mm-dd"),$B$1),"")</f>
        <v>-10.756879505417</v>
      </c>
      <c r="Q45">
        <f>[1]!s_west_netprofit($A45,YEAR($B$1),$B$1,180)</f>
        <v>2569500000</v>
      </c>
      <c r="R45">
        <f>[1]!s_west_eps($A45,YEAR($B$1),$B$1,180)</f>
        <v>2.2109999999999999</v>
      </c>
      <c r="S45">
        <f>[1]!s_west_instnum_np($A45,YEAR($B$1),$B$1,180)</f>
        <v>4</v>
      </c>
      <c r="T45">
        <f>[1]!s_west_stdnetprofit($A45,YEAR($B$1),$B$1,180)</f>
        <v>135313217</v>
      </c>
      <c r="U45">
        <f>[1]!s_west_mediannetprofit($A45,YEAR($B$1),$B$1,180)</f>
        <v>2582000000</v>
      </c>
      <c r="V45">
        <f>[1]!s_west_maxnetprofit($A45,YEAR($B$1),$B$1,180)</f>
        <v>2721000000</v>
      </c>
      <c r="W45">
        <f>[1]!s_west_minnetprofit($A45,YEAR($B$1),$B$1,180)</f>
        <v>2393000000</v>
      </c>
      <c r="X45">
        <f>[1]!s_west_netprofit($A45,YEAR($B$1)+1,$B$1,180)</f>
        <v>2668750000</v>
      </c>
      <c r="Y45">
        <f>[1]!s_west_eps($A45,YEAR($B$1)+1,$B$1,180)</f>
        <v>2.2964000000000002</v>
      </c>
      <c r="Z45">
        <f>[1]!s_west_instnum_np($A45,YEAR($B$1)+1,$B$1,180)</f>
        <v>4</v>
      </c>
      <c r="AA45">
        <f>[1]!s_west_stdnetprofit($A45,YEAR($B$1)+1,$B$1,180)</f>
        <v>193661862</v>
      </c>
      <c r="AB45">
        <f>[1]!s_west_mediannetprofit($A45,YEAR($B$1)+1,$B$1,180)</f>
        <v>2663500000</v>
      </c>
      <c r="AC45">
        <f>[1]!s_west_maxnetprofit($A45,YEAR($B$1)+1,$B$1,180)</f>
        <v>2910000000</v>
      </c>
      <c r="AD45">
        <f>[1]!s_west_minnetprofit($A45,YEAR($B$1)+1,$B$1,180)</f>
        <v>2438000000</v>
      </c>
      <c r="AE45">
        <f>[1]!s_west_avgroe($A45,YEAR($B$1),$B$1,180)</f>
        <v>11.4375</v>
      </c>
      <c r="AF45">
        <f>IFERROR([1]!s_info_indexweight($A45,$B$1,"HSI.HI"),"")</f>
        <v>9.00000035762787E-2</v>
      </c>
      <c r="AG45">
        <f>IFERROR([1]!s_info_indexweight($A45,$B$1,"HSCEI.HI"),"")</f>
        <v>0</v>
      </c>
      <c r="AH45">
        <f>IFERROR([1]!s_info_indexweight($A45,$B$1,"HSTECH.HI"),"")</f>
        <v>0</v>
      </c>
    </row>
    <row r="46" spans="1:34">
      <c r="A46" t="s">
        <v>1881</v>
      </c>
      <c r="B46">
        <f>[1]!s_dq_close($A46,$B$1,3)</f>
        <v>46.2</v>
      </c>
      <c r="C46">
        <f>[1]!s_dq_volume($A46,$B$1)</f>
        <v>15301834</v>
      </c>
      <c r="D46">
        <f>[1]!s_dq_amount($A46,$B$1)</f>
        <v>711286886</v>
      </c>
      <c r="E46">
        <f>[1]!s_dq_turn($A46,$B$1)</f>
        <v>0.45305449444290202</v>
      </c>
      <c r="F46">
        <f>[1]!S_VAL_MV($A46,$B$1)</f>
        <v>1002051864844.8</v>
      </c>
      <c r="G46">
        <f>[1]!s_val_ev($A46,$B$1)</f>
        <v>1171429193613.1799</v>
      </c>
      <c r="H46">
        <f>[1]!s_val_ev1($A46,$B$1)</f>
        <v>1141282969859.5901</v>
      </c>
      <c r="I46">
        <f>IFERROR([1]!s_mq_amount($A46,$B$1),"")</f>
        <v>1721969554</v>
      </c>
      <c r="J46">
        <f>[1]!s_val_pe_ttm($A46,$B$1)</f>
        <v>16.779413223266602</v>
      </c>
      <c r="K46">
        <f>[1]!s_val_pb($A46,$B$1)</f>
        <v>2.1937128804514101</v>
      </c>
      <c r="L46">
        <f>[1]!s_val_dividendyield2($A46,$B$1)</f>
        <v>7.62467532467533</v>
      </c>
      <c r="M46">
        <f>[1]!s_val_evtoebitda($A46,$B$1)</f>
        <v>10.770115660042601</v>
      </c>
      <c r="N46">
        <f>[1]!s_risk_betar24($A46,$B$1)</f>
        <v>0</v>
      </c>
      <c r="O46">
        <f>[1]!s_profitnotice_changeratio($A46,$B$1)</f>
        <v>0</v>
      </c>
      <c r="P46">
        <f>IFERROR([1]!i_pq_pctchange($A46,TEXT(DATE(YEAR($B$1),1,1),"yyyy-mm-dd"),$B$1),"")</f>
        <v>19.072164948453601</v>
      </c>
      <c r="Q46">
        <f>[1]!s_west_netprofit($A46,YEAR($B$1),$B$1,180)</f>
        <v>0</v>
      </c>
      <c r="R46">
        <f>[1]!s_west_eps($A46,YEAR($B$1),$B$1,180)</f>
        <v>0</v>
      </c>
      <c r="S46">
        <f>[1]!s_west_instnum_np($A46,YEAR($B$1),$B$1,180)</f>
        <v>0</v>
      </c>
      <c r="T46">
        <f>[1]!s_west_stdnetprofit($A46,YEAR($B$1),$B$1,180)</f>
        <v>0</v>
      </c>
      <c r="U46">
        <f>[1]!s_west_mediannetprofit($A46,YEAR($B$1),$B$1,180)</f>
        <v>0</v>
      </c>
      <c r="V46">
        <f>[1]!s_west_maxnetprofit($A46,YEAR($B$1),$B$1,180)</f>
        <v>0</v>
      </c>
      <c r="W46">
        <f>[1]!s_west_minnetprofit($A46,YEAR($B$1),$B$1,180)</f>
        <v>0</v>
      </c>
      <c r="X46">
        <f>[1]!s_west_netprofit($A46,YEAR($B$1)+1,$B$1,180)</f>
        <v>0</v>
      </c>
      <c r="Y46">
        <f>[1]!s_west_eps($A46,YEAR($B$1)+1,$B$1,180)</f>
        <v>0</v>
      </c>
      <c r="Z46">
        <f>[1]!s_west_instnum_np($A46,YEAR($B$1)+1,$B$1,180)</f>
        <v>0</v>
      </c>
      <c r="AA46">
        <f>[1]!s_west_stdnetprofit($A46,YEAR($B$1)+1,$B$1,180)</f>
        <v>0</v>
      </c>
      <c r="AB46">
        <f>[1]!s_west_mediannetprofit($A46,YEAR($B$1)+1,$B$1,180)</f>
        <v>0</v>
      </c>
      <c r="AC46">
        <f>[1]!s_west_maxnetprofit($A46,YEAR($B$1)+1,$B$1,180)</f>
        <v>0</v>
      </c>
      <c r="AD46">
        <f>[1]!s_west_minnetprofit($A46,YEAR($B$1)+1,$B$1,180)</f>
        <v>0</v>
      </c>
      <c r="AE46">
        <f>[1]!s_west_avgroe($A46,YEAR($B$1),$B$1,180)</f>
        <v>0</v>
      </c>
      <c r="AF46">
        <f>IFERROR([1]!s_info_indexweight($A46,$B$1,"HSI.HI"),"")</f>
        <v>0.89999997615814198</v>
      </c>
      <c r="AG46">
        <f>IFERROR([1]!s_info_indexweight($A46,$B$1,"HSCEI.HI"),"")</f>
        <v>1.3400000333786</v>
      </c>
      <c r="AH46">
        <f>IFERROR([1]!s_info_indexweight($A46,$B$1,"HSTECH.HI"),"")</f>
        <v>0</v>
      </c>
    </row>
    <row r="47" spans="1:34">
      <c r="A47" t="s">
        <v>1882</v>
      </c>
      <c r="B47">
        <f>[1]!s_dq_close($A47,$B$1,3)</f>
        <v>7.57</v>
      </c>
      <c r="C47">
        <f>[1]!s_dq_volume($A47,$B$1)</f>
        <v>118749692</v>
      </c>
      <c r="D47">
        <f>[1]!s_dq_amount($A47,$B$1)</f>
        <v>898471625</v>
      </c>
      <c r="E47">
        <f>[1]!s_dq_turn($A47,$B$1)</f>
        <v>1.0305939635243599</v>
      </c>
      <c r="F47">
        <f>[1]!S_VAL_MV($A47,$B$1)</f>
        <v>87224959611.240005</v>
      </c>
      <c r="G47">
        <f>[1]!s_val_ev($A47,$B$1)</f>
        <v>87224959611.240005</v>
      </c>
      <c r="H47">
        <f>[1]!s_val_ev1($A47,$B$1)</f>
        <v>76212693362.586594</v>
      </c>
      <c r="I47">
        <f>IFERROR([1]!s_mq_amount($A47,$B$1),"")</f>
        <v>2188755249</v>
      </c>
      <c r="J47">
        <f>[1]!s_val_pe_ttm($A47,$B$1)</f>
        <v>23.595880508422901</v>
      </c>
      <c r="K47">
        <f>[1]!s_val_pb($A47,$B$1)</f>
        <v>2.3745533627600399</v>
      </c>
      <c r="L47">
        <f>[1]!s_val_dividendyield2($A47,$B$1)</f>
        <v>3.16992799767797</v>
      </c>
      <c r="M47">
        <f>[1]!s_val_evtoebitda($A47,$B$1)</f>
        <v>11.6688472619634</v>
      </c>
      <c r="N47">
        <f>[1]!s_risk_betar24($A47,$B$1)</f>
        <v>0</v>
      </c>
      <c r="O47">
        <f>[1]!s_profitnotice_changeratio($A47,$B$1)</f>
        <v>0</v>
      </c>
      <c r="P47">
        <f>IFERROR([1]!i_pq_pctchange($A47,TEXT(DATE(YEAR($B$1),1,1),"yyyy-mm-dd"),$B$1),"")</f>
        <v>-10.201660735468501</v>
      </c>
      <c r="Q47">
        <f>[1]!s_west_netprofit($A47,YEAR($B$1),$B$1,180)</f>
        <v>7117336937</v>
      </c>
      <c r="R47">
        <f>[1]!s_west_eps($A47,YEAR($B$1),$B$1,180)</f>
        <v>0.6159</v>
      </c>
      <c r="S47">
        <f>[1]!s_west_instnum_np($A47,YEAR($B$1),$B$1,180)</f>
        <v>17</v>
      </c>
      <c r="T47">
        <f>[1]!s_west_stdnetprofit($A47,YEAR($B$1),$B$1,180)</f>
        <v>2494793792</v>
      </c>
      <c r="U47">
        <f>[1]!s_west_mediannetprofit($A47,YEAR($B$1),$B$1,180)</f>
        <v>6791485000</v>
      </c>
      <c r="V47">
        <f>[1]!s_west_maxnetprofit($A47,YEAR($B$1),$B$1,180)</f>
        <v>12014000000</v>
      </c>
      <c r="W47">
        <f>[1]!s_west_minnetprofit($A47,YEAR($B$1),$B$1,180)</f>
        <v>3572988000</v>
      </c>
      <c r="X47">
        <f>[1]!s_west_netprofit($A47,YEAR($B$1)+1,$B$1,180)</f>
        <v>5956995383</v>
      </c>
      <c r="Y47">
        <f>[1]!s_west_eps($A47,YEAR($B$1)+1,$B$1,180)</f>
        <v>0.51700000000000002</v>
      </c>
      <c r="Z47">
        <f>[1]!s_west_instnum_np($A47,YEAR($B$1)+1,$B$1,180)</f>
        <v>17</v>
      </c>
      <c r="AA47">
        <f>[1]!s_west_stdnetprofit($A47,YEAR($B$1)+1,$B$1,180)</f>
        <v>843713287</v>
      </c>
      <c r="AB47">
        <f>[1]!s_west_mediannetprofit($A47,YEAR($B$1)+1,$B$1,180)</f>
        <v>5614000000</v>
      </c>
      <c r="AC47">
        <f>[1]!s_west_maxnetprofit($A47,YEAR($B$1)+1,$B$1,180)</f>
        <v>7856000000</v>
      </c>
      <c r="AD47">
        <f>[1]!s_west_minnetprofit($A47,YEAR($B$1)+1,$B$1,180)</f>
        <v>4864742000</v>
      </c>
      <c r="AE47">
        <f>[1]!s_west_avgroe($A47,YEAR($B$1),$B$1,180)</f>
        <v>19.354700000000001</v>
      </c>
      <c r="AF47">
        <f>IFERROR([1]!s_info_indexweight($A47,$B$1,"HSI.HI"),"")</f>
        <v>0.37000000476837203</v>
      </c>
      <c r="AG47">
        <f>IFERROR([1]!s_info_indexweight($A47,$B$1,"HSCEI.HI"),"")</f>
        <v>0.55000001192092896</v>
      </c>
      <c r="AH47">
        <f>IFERROR([1]!s_info_indexweight($A47,$B$1,"HSTECH.HI"),"")</f>
        <v>0</v>
      </c>
    </row>
    <row r="48" spans="1:34">
      <c r="A48" t="s">
        <v>1883</v>
      </c>
      <c r="B48">
        <f>[1]!s_dq_close($A48,$B$1,3)</f>
        <v>17.059999999999999</v>
      </c>
      <c r="C48">
        <f>[1]!s_dq_volume($A48,$B$1)</f>
        <v>7906348</v>
      </c>
      <c r="D48">
        <f>[1]!s_dq_amount($A48,$B$1)</f>
        <v>134826457</v>
      </c>
      <c r="E48">
        <f>[1]!s_dq_turn($A48,$B$1)</f>
        <v>0.58922974487445201</v>
      </c>
      <c r="F48">
        <f>[1]!S_VAL_MV($A48,$B$1)</f>
        <v>53238394618.459999</v>
      </c>
      <c r="G48">
        <f>[1]!s_val_ev($A48,$B$1)</f>
        <v>53238394618.459999</v>
      </c>
      <c r="H48">
        <f>[1]!s_val_ev1($A48,$B$1)</f>
        <v>122777276456.09801</v>
      </c>
      <c r="I48">
        <f>IFERROR([1]!s_mq_amount($A48,$B$1),"")</f>
        <v>256303536</v>
      </c>
      <c r="J48">
        <f>[1]!s_val_pe_ttm($A48,$B$1)</f>
        <v>6.6094541549682599</v>
      </c>
      <c r="K48">
        <f>[1]!s_val_pb($A48,$B$1)</f>
        <v>0.57277003613440303</v>
      </c>
      <c r="L48">
        <f>[1]!s_val_dividendyield2($A48,$B$1)</f>
        <v>4.33177022274326</v>
      </c>
      <c r="M48">
        <f>[1]!s_val_evtoebitda($A48,$B$1)</f>
        <v>4.2260797661444798</v>
      </c>
      <c r="N48">
        <f>[1]!s_risk_betar24($A48,$B$1)</f>
        <v>0</v>
      </c>
      <c r="O48">
        <f>[1]!s_profitnotice_changeratio($A48,$B$1)</f>
        <v>0</v>
      </c>
      <c r="P48">
        <f>IFERROR([1]!i_pq_pctchange($A48,TEXT(DATE(YEAR($B$1),1,1),"yyyy-mm-dd"),$B$1),"")</f>
        <v>-12.2427983539095</v>
      </c>
      <c r="Q48">
        <f>[1]!s_west_netprofit($A48,YEAR($B$1),$B$1,180)</f>
        <v>7872285714</v>
      </c>
      <c r="R48">
        <f>[1]!s_west_eps($A48,YEAR($B$1),$B$1,180)</f>
        <v>2.5106000000000002</v>
      </c>
      <c r="S48">
        <f>[1]!s_west_instnum_np($A48,YEAR($B$1),$B$1,180)</f>
        <v>7</v>
      </c>
      <c r="T48">
        <f>[1]!s_west_stdnetprofit($A48,YEAR($B$1),$B$1,180)</f>
        <v>491600351</v>
      </c>
      <c r="U48">
        <f>[1]!s_west_mediannetprofit($A48,YEAR($B$1),$B$1,180)</f>
        <v>7678000000</v>
      </c>
      <c r="V48">
        <f>[1]!s_west_maxnetprofit($A48,YEAR($B$1),$B$1,180)</f>
        <v>8751000000</v>
      </c>
      <c r="W48">
        <f>[1]!s_west_minnetprofit($A48,YEAR($B$1),$B$1,180)</f>
        <v>7374000000</v>
      </c>
      <c r="X48">
        <f>[1]!s_west_netprofit($A48,YEAR($B$1)+1,$B$1,180)</f>
        <v>8605571429</v>
      </c>
      <c r="Y48">
        <f>[1]!s_west_eps($A48,YEAR($B$1)+1,$B$1,180)</f>
        <v>2.7555999999999998</v>
      </c>
      <c r="Z48">
        <f>[1]!s_west_instnum_np($A48,YEAR($B$1)+1,$B$1,180)</f>
        <v>7</v>
      </c>
      <c r="AA48">
        <f>[1]!s_west_stdnetprofit($A48,YEAR($B$1)+1,$B$1,180)</f>
        <v>842816876</v>
      </c>
      <c r="AB48">
        <f>[1]!s_west_mediannetprofit($A48,YEAR($B$1)+1,$B$1,180)</f>
        <v>8458000000</v>
      </c>
      <c r="AC48">
        <f>[1]!s_west_maxnetprofit($A48,YEAR($B$1)+1,$B$1,180)</f>
        <v>9757000000</v>
      </c>
      <c r="AD48">
        <f>[1]!s_west_minnetprofit($A48,YEAR($B$1)+1,$B$1,180)</f>
        <v>7401000000</v>
      </c>
      <c r="AE48">
        <f>[1]!s_west_avgroe($A48,YEAR($B$1),$B$1,180)</f>
        <v>9.0670999999999999</v>
      </c>
      <c r="AF48">
        <f>IFERROR([1]!s_info_indexweight($A48,$B$1,"HSI.HI"),"")</f>
        <v>0.140000000596046</v>
      </c>
      <c r="AG48">
        <f>IFERROR([1]!s_info_indexweight($A48,$B$1,"HSCEI.HI"),"")</f>
        <v>0</v>
      </c>
      <c r="AH48">
        <f>IFERROR([1]!s_info_indexweight($A48,$B$1,"HSTECH.HI"),"")</f>
        <v>0</v>
      </c>
    </row>
    <row r="49" spans="1:34">
      <c r="A49" t="s">
        <v>1884</v>
      </c>
      <c r="B49">
        <f>[1]!s_dq_close($A49,$B$1,3)</f>
        <v>36.159999999999997</v>
      </c>
      <c r="C49">
        <f>[1]!s_dq_volume($A49,$B$1)</f>
        <v>26124358</v>
      </c>
      <c r="D49">
        <f>[1]!s_dq_amount($A49,$B$1)</f>
        <v>952211734</v>
      </c>
      <c r="E49">
        <f>[1]!s_dq_turn($A49,$B$1)</f>
        <v>0.366352255696205</v>
      </c>
      <c r="F49">
        <f>[1]!S_VAL_MV($A49,$B$1)</f>
        <v>257854775176.64001</v>
      </c>
      <c r="G49">
        <f>[1]!s_val_ev($A49,$B$1)</f>
        <v>257854775176.64001</v>
      </c>
      <c r="H49">
        <f>[1]!s_val_ev1($A49,$B$1)</f>
        <v>505797981308.17297</v>
      </c>
      <c r="I49">
        <f>IFERROR([1]!s_mq_amount($A49,$B$1),"")</f>
        <v>2139539002</v>
      </c>
      <c r="J49">
        <f>[1]!s_val_pe_ttm($A49,$B$1)</f>
        <v>9.1629495620727504</v>
      </c>
      <c r="K49">
        <f>[1]!s_val_pb($A49,$B$1)</f>
        <v>0.80453430819289096</v>
      </c>
      <c r="L49">
        <f>[1]!s_val_dividendyield2($A49,$B$1)</f>
        <v>3.98230088495575</v>
      </c>
      <c r="M49">
        <f>[1]!s_val_evtoebitda($A49,$B$1)</f>
        <v>7.1453931647739397</v>
      </c>
      <c r="N49">
        <f>[1]!s_risk_betar24($A49,$B$1)</f>
        <v>0</v>
      </c>
      <c r="O49">
        <f>[1]!s_profitnotice_changeratio($A49,$B$1)</f>
        <v>0</v>
      </c>
      <c r="P49">
        <f>IFERROR([1]!i_pq_pctchange($A49,TEXT(DATE(YEAR($B$1),1,1),"yyyy-mm-dd"),$B$1),"")</f>
        <v>32.941176470588204</v>
      </c>
      <c r="Q49">
        <f>[1]!s_west_netprofit($A49,YEAR($B$1),$B$1,180)</f>
        <v>25743651938</v>
      </c>
      <c r="R49">
        <f>[1]!s_west_eps($A49,YEAR($B$1),$B$1,180)</f>
        <v>3.6101000000000001</v>
      </c>
      <c r="S49">
        <f>[1]!s_west_instnum_np($A49,YEAR($B$1),$B$1,180)</f>
        <v>22</v>
      </c>
      <c r="T49">
        <f>[1]!s_west_stdnetprofit($A49,YEAR($B$1),$B$1,180)</f>
        <v>1845624588</v>
      </c>
      <c r="U49">
        <f>[1]!s_west_mediannetprofit($A49,YEAR($B$1),$B$1,180)</f>
        <v>26124000000</v>
      </c>
      <c r="V49">
        <f>[1]!s_west_maxnetprofit($A49,YEAR($B$1),$B$1,180)</f>
        <v>30050000000</v>
      </c>
      <c r="W49">
        <f>[1]!s_west_minnetprofit($A49,YEAR($B$1),$B$1,180)</f>
        <v>22105000000</v>
      </c>
      <c r="X49">
        <f>[1]!s_west_netprofit($A49,YEAR($B$1)+1,$B$1,180)</f>
        <v>25950354896</v>
      </c>
      <c r="Y49">
        <f>[1]!s_west_eps($A49,YEAR($B$1)+1,$B$1,180)</f>
        <v>3.6391</v>
      </c>
      <c r="Z49">
        <f>[1]!s_west_instnum_np($A49,YEAR($B$1)+1,$B$1,180)</f>
        <v>22</v>
      </c>
      <c r="AA49">
        <f>[1]!s_west_stdnetprofit($A49,YEAR($B$1)+1,$B$1,180)</f>
        <v>5515294725</v>
      </c>
      <c r="AB49">
        <f>[1]!s_west_mediannetprofit($A49,YEAR($B$1)+1,$B$1,180)</f>
        <v>26942000000</v>
      </c>
      <c r="AC49">
        <f>[1]!s_west_maxnetprofit($A49,YEAR($B$1)+1,$B$1,180)</f>
        <v>31710000000</v>
      </c>
      <c r="AD49">
        <f>[1]!s_west_minnetprofit($A49,YEAR($B$1)+1,$B$1,180)</f>
        <v>2700000000</v>
      </c>
      <c r="AE49">
        <f>[1]!s_west_avgroe($A49,YEAR($B$1),$B$1,180)</f>
        <v>8.3315999999999999</v>
      </c>
      <c r="AF49">
        <f>IFERROR([1]!s_info_indexweight($A49,$B$1,"HSI.HI"),"")</f>
        <v>0.70999997854232799</v>
      </c>
      <c r="AG49">
        <f>IFERROR([1]!s_info_indexweight($A49,$B$1,"HSCEI.HI"),"")</f>
        <v>1.04999995231628</v>
      </c>
      <c r="AH49">
        <f>IFERROR([1]!s_info_indexweight($A49,$B$1,"HSTECH.HI"),"")</f>
        <v>0</v>
      </c>
    </row>
    <row r="50" spans="1:34">
      <c r="A50" t="s">
        <v>1885</v>
      </c>
      <c r="B50">
        <f>[1]!s_dq_close($A50,$B$1,3)</f>
        <v>47.8</v>
      </c>
      <c r="C50">
        <f>[1]!s_dq_volume($A50,$B$1)</f>
        <v>5685678</v>
      </c>
      <c r="D50">
        <f>[1]!s_dq_amount($A50,$B$1)</f>
        <v>268613662</v>
      </c>
      <c r="E50">
        <f>[1]!s_dq_turn($A50,$B$1)</f>
        <v>0.16245823189396799</v>
      </c>
      <c r="F50">
        <f>[1]!S_VAL_MV($A50,$B$1)</f>
        <v>167289404317.39999</v>
      </c>
      <c r="G50">
        <f>[1]!s_val_ev($A50,$B$1)</f>
        <v>167289404317.39999</v>
      </c>
      <c r="H50">
        <f>[1]!s_val_ev1($A50,$B$1)</f>
        <v>191927815168.052</v>
      </c>
      <c r="I50">
        <f>IFERROR([1]!s_mq_amount($A50,$B$1),"")</f>
        <v>803247029</v>
      </c>
      <c r="J50">
        <f>[1]!s_val_pe_ttm($A50,$B$1)</f>
        <v>15.4226427078247</v>
      </c>
      <c r="K50">
        <f>[1]!s_val_pb($A50,$B$1)</f>
        <v>0.42197699617447199</v>
      </c>
      <c r="L50">
        <f>[1]!s_val_dividendyield2($A50,$B$1)</f>
        <v>3.7238493723849402</v>
      </c>
      <c r="M50">
        <f>[1]!s_val_evtoebitda($A50,$B$1)</f>
        <v>9.9887646674584794</v>
      </c>
      <c r="N50">
        <f>[1]!s_risk_betar24($A50,$B$1)</f>
        <v>0</v>
      </c>
      <c r="O50">
        <f>[1]!s_profitnotice_changeratio($A50,$B$1)</f>
        <v>0</v>
      </c>
      <c r="P50">
        <f>IFERROR([1]!i_pq_pctchange($A50,TEXT(DATE(YEAR($B$1),1,1),"yyyy-mm-dd"),$B$1),"")</f>
        <v>25.067308529231401</v>
      </c>
      <c r="Q50">
        <f>[1]!s_west_netprofit($A50,YEAR($B$1),$B$1,180)</f>
        <v>13010200000</v>
      </c>
      <c r="R50">
        <f>[1]!s_west_eps($A50,YEAR($B$1),$B$1,180)</f>
        <v>3.7174</v>
      </c>
      <c r="S50">
        <f>[1]!s_west_instnum_np($A50,YEAR($B$1),$B$1,180)</f>
        <v>2</v>
      </c>
      <c r="T50">
        <f>[1]!s_west_stdnetprofit($A50,YEAR($B$1),$B$1,180)</f>
        <v>527218816</v>
      </c>
      <c r="U50">
        <f>[1]!s_west_mediannetprofit($A50,YEAR($B$1),$B$1,180)</f>
        <v>13010200000</v>
      </c>
      <c r="V50">
        <f>[1]!s_west_maxnetprofit($A50,YEAR($B$1),$B$1,180)</f>
        <v>13383000000</v>
      </c>
      <c r="W50">
        <f>[1]!s_west_minnetprofit($A50,YEAR($B$1),$B$1,180)</f>
        <v>12637400000</v>
      </c>
      <c r="X50">
        <f>[1]!s_west_netprofit($A50,YEAR($B$1)+1,$B$1,180)</f>
        <v>13247400000</v>
      </c>
      <c r="Y50">
        <f>[1]!s_west_eps($A50,YEAR($B$1)+1,$B$1,180)</f>
        <v>3.7852000000000001</v>
      </c>
      <c r="Z50">
        <f>[1]!s_west_instnum_np($A50,YEAR($B$1)+1,$B$1,180)</f>
        <v>2</v>
      </c>
      <c r="AA50">
        <f>[1]!s_west_stdnetprofit($A50,YEAR($B$1)+1,$B$1,180)</f>
        <v>433597878</v>
      </c>
      <c r="AB50">
        <f>[1]!s_west_mediannetprofit($A50,YEAR($B$1)+1,$B$1,180)</f>
        <v>13247400000</v>
      </c>
      <c r="AC50">
        <f>[1]!s_west_maxnetprofit($A50,YEAR($B$1)+1,$B$1,180)</f>
        <v>13554000000</v>
      </c>
      <c r="AD50">
        <f>[1]!s_west_minnetprofit($A50,YEAR($B$1)+1,$B$1,180)</f>
        <v>12940800000</v>
      </c>
      <c r="AE50">
        <f>[1]!s_west_avgroe($A50,YEAR($B$1),$B$1,180)</f>
        <v>3.25</v>
      </c>
      <c r="AF50">
        <f>IFERROR([1]!s_info_indexweight($A50,$B$1,"HSI.HI"),"")</f>
        <v>0.56000000238418601</v>
      </c>
      <c r="AG50">
        <f>IFERROR([1]!s_info_indexweight($A50,$B$1,"HSCEI.HI"),"")</f>
        <v>0</v>
      </c>
      <c r="AH50">
        <f>IFERROR([1]!s_info_indexweight($A50,$B$1,"HSTECH.HI"),"")</f>
        <v>0</v>
      </c>
    </row>
    <row r="51" spans="1:34">
      <c r="A51" t="s">
        <v>1886</v>
      </c>
      <c r="B51">
        <f>[1]!s_dq_close($A51,$B$1,3)</f>
        <v>4.88</v>
      </c>
      <c r="C51">
        <f>[1]!s_dq_volume($A51,$B$1)</f>
        <v>70047947</v>
      </c>
      <c r="D51">
        <f>[1]!s_dq_amount($A51,$B$1)</f>
        <v>341698443</v>
      </c>
      <c r="E51">
        <f>[1]!s_dq_turn($A51,$B$1)</f>
        <v>0.37368138026069497</v>
      </c>
      <c r="F51">
        <f>[1]!S_VAL_MV($A51,$B$1)</f>
        <v>91477392082.399994</v>
      </c>
      <c r="G51">
        <f>[1]!s_val_ev($A51,$B$1)</f>
        <v>91477392082.399994</v>
      </c>
      <c r="H51">
        <f>[1]!s_val_ev1($A51,$B$1)</f>
        <v>95562915563.846405</v>
      </c>
      <c r="I51">
        <f>IFERROR([1]!s_mq_amount($A51,$B$1),"")</f>
        <v>887571010</v>
      </c>
      <c r="J51">
        <f>[1]!s_val_pe_ttm($A51,$B$1)</f>
        <v>35.259044647216797</v>
      </c>
      <c r="K51">
        <f>[1]!s_val_pb($A51,$B$1)</f>
        <v>2.6938907508746701</v>
      </c>
      <c r="L51">
        <f>[1]!s_val_dividendyield2($A51,$B$1)</f>
        <v>1.84577250429164</v>
      </c>
      <c r="M51">
        <f>[1]!s_val_evtoebitda($A51,$B$1)</f>
        <v>11.695157170340901</v>
      </c>
      <c r="N51">
        <f>[1]!s_risk_betar24($A51,$B$1)</f>
        <v>0</v>
      </c>
      <c r="O51">
        <f>[1]!s_profitnotice_changeratio($A51,$B$1)</f>
        <v>0</v>
      </c>
      <c r="P51">
        <f>IFERROR([1]!i_pq_pctchange($A51,TEXT(DATE(YEAR($B$1),1,1),"yyyy-mm-dd"),$B$1),"")</f>
        <v>-21.035598705501599</v>
      </c>
      <c r="Q51">
        <f>[1]!s_west_netprofit($A51,YEAR($B$1),$B$1,180)</f>
        <v>4460835779</v>
      </c>
      <c r="R51">
        <f>[1]!s_west_eps($A51,YEAR($B$1),$B$1,180)</f>
        <v>0.23799999999999999</v>
      </c>
      <c r="S51">
        <f>[1]!s_west_instnum_np($A51,YEAR($B$1),$B$1,180)</f>
        <v>9</v>
      </c>
      <c r="T51">
        <f>[1]!s_west_stdnetprofit($A51,YEAR($B$1),$B$1,180)</f>
        <v>888475652</v>
      </c>
      <c r="U51">
        <f>[1]!s_west_mediannetprofit($A51,YEAR($B$1),$B$1,180)</f>
        <v>4399500000</v>
      </c>
      <c r="V51">
        <f>[1]!s_west_maxnetprofit($A51,YEAR($B$1),$B$1,180)</f>
        <v>5970000000</v>
      </c>
      <c r="W51">
        <f>[1]!s_west_minnetprofit($A51,YEAR($B$1),$B$1,180)</f>
        <v>3079000000</v>
      </c>
      <c r="X51">
        <f>[1]!s_west_netprofit($A51,YEAR($B$1)+1,$B$1,180)</f>
        <v>5021317931</v>
      </c>
      <c r="Y51">
        <f>[1]!s_west_eps($A51,YEAR($B$1)+1,$B$1,180)</f>
        <v>0.26790000000000003</v>
      </c>
      <c r="Z51">
        <f>[1]!s_west_instnum_np($A51,YEAR($B$1)+1,$B$1,180)</f>
        <v>9</v>
      </c>
      <c r="AA51">
        <f>[1]!s_west_stdnetprofit($A51,YEAR($B$1)+1,$B$1,180)</f>
        <v>887412175</v>
      </c>
      <c r="AB51">
        <f>[1]!s_west_mediannetprofit($A51,YEAR($B$1)+1,$B$1,180)</f>
        <v>5063500000</v>
      </c>
      <c r="AC51">
        <f>[1]!s_west_maxnetprofit($A51,YEAR($B$1)+1,$B$1,180)</f>
        <v>6608000000</v>
      </c>
      <c r="AD51">
        <f>[1]!s_west_minnetprofit($A51,YEAR($B$1)+1,$B$1,180)</f>
        <v>3491000000</v>
      </c>
      <c r="AE51">
        <f>[1]!s_west_avgroe($A51,YEAR($B$1),$B$1,180)</f>
        <v>13.8238</v>
      </c>
      <c r="AF51">
        <f>IFERROR([1]!s_info_indexweight($A51,$B$1,"HSI.HI"),"")</f>
        <v>0.31000000238418601</v>
      </c>
      <c r="AG51">
        <f>IFERROR([1]!s_info_indexweight($A51,$B$1,"HSCEI.HI"),"")</f>
        <v>0</v>
      </c>
      <c r="AH51">
        <f>IFERROR([1]!s_info_indexweight($A51,$B$1,"HSTECH.HI"),"")</f>
        <v>0</v>
      </c>
    </row>
    <row r="52" spans="1:34">
      <c r="A52" t="s">
        <v>1887</v>
      </c>
      <c r="B52">
        <f>[1]!s_dq_close($A52,$B$1,3)</f>
        <v>43.08</v>
      </c>
      <c r="C52">
        <f>[1]!s_dq_volume($A52,$B$1)</f>
        <v>6332103</v>
      </c>
      <c r="D52">
        <f>[1]!s_dq_amount($A52,$B$1)</f>
        <v>271163901</v>
      </c>
      <c r="E52">
        <f>[1]!s_dq_turn($A52,$B$1)</f>
        <v>0.277419627601314</v>
      </c>
      <c r="F52">
        <f>[1]!S_VAL_MV($A52,$B$1)</f>
        <v>98330100000</v>
      </c>
      <c r="G52">
        <f>[1]!s_val_ev($A52,$B$1)</f>
        <v>98330100000</v>
      </c>
      <c r="H52">
        <f>[1]!s_val_ev1($A52,$B$1)</f>
        <v>85545220398</v>
      </c>
      <c r="I52">
        <f>IFERROR([1]!s_mq_amount($A52,$B$1),"")</f>
        <v>594027542</v>
      </c>
      <c r="J52">
        <f>[1]!s_val_pe_ttm($A52,$B$1)</f>
        <v>22.3767185211182</v>
      </c>
      <c r="K52">
        <f>[1]!s_val_pb($A52,$B$1)</f>
        <v>5.7440350597206598</v>
      </c>
      <c r="L52">
        <f>[1]!s_val_dividendyield2($A52,$B$1)</f>
        <v>5.4271123491179196</v>
      </c>
      <c r="M52">
        <f>[1]!s_val_evtoebitda($A52,$B$1)</f>
        <v>14.7613004559628</v>
      </c>
      <c r="N52">
        <f>[1]!s_risk_betar24($A52,$B$1)</f>
        <v>0</v>
      </c>
      <c r="O52">
        <f>[1]!s_profitnotice_changeratio($A52,$B$1)</f>
        <v>0</v>
      </c>
      <c r="P52">
        <f>IFERROR([1]!i_pq_pctchange($A52,TEXT(DATE(YEAR($B$1),1,1),"yyyy-mm-dd"),$B$1),"")</f>
        <v>0.32603632976244701</v>
      </c>
      <c r="Q52">
        <f>[1]!s_west_netprofit($A52,YEAR($B$1),$B$1,180)</f>
        <v>4423724400</v>
      </c>
      <c r="R52">
        <f>[1]!s_west_eps($A52,YEAR($B$1),$B$1,180)</f>
        <v>1.9375</v>
      </c>
      <c r="S52">
        <f>[1]!s_west_instnum_np($A52,YEAR($B$1),$B$1,180)</f>
        <v>24</v>
      </c>
      <c r="T52">
        <f>[1]!s_west_stdnetprofit($A52,YEAR($B$1),$B$1,180)</f>
        <v>70224881</v>
      </c>
      <c r="U52">
        <f>[1]!s_west_mediannetprofit($A52,YEAR($B$1),$B$1,180)</f>
        <v>4425000000</v>
      </c>
      <c r="V52">
        <f>[1]!s_west_maxnetprofit($A52,YEAR($B$1),$B$1,180)</f>
        <v>4570520000</v>
      </c>
      <c r="W52">
        <f>[1]!s_west_minnetprofit($A52,YEAR($B$1),$B$1,180)</f>
        <v>4290000000</v>
      </c>
      <c r="X52">
        <f>[1]!s_west_netprofit($A52,YEAR($B$1)+1,$B$1,180)</f>
        <v>4913397000</v>
      </c>
      <c r="Y52">
        <f>[1]!s_west_eps($A52,YEAR($B$1)+1,$B$1,180)</f>
        <v>2.1526000000000001</v>
      </c>
      <c r="Z52">
        <f>[1]!s_west_instnum_np($A52,YEAR($B$1)+1,$B$1,180)</f>
        <v>24</v>
      </c>
      <c r="AA52">
        <f>[1]!s_west_stdnetprofit($A52,YEAR($B$1)+1,$B$1,180)</f>
        <v>125797927</v>
      </c>
      <c r="AB52">
        <f>[1]!s_west_mediannetprofit($A52,YEAR($B$1)+1,$B$1,180)</f>
        <v>4927070000</v>
      </c>
      <c r="AC52">
        <f>[1]!s_west_maxnetprofit($A52,YEAR($B$1)+1,$B$1,180)</f>
        <v>5257000000</v>
      </c>
      <c r="AD52">
        <f>[1]!s_west_minnetprofit($A52,YEAR($B$1)+1,$B$1,180)</f>
        <v>4680000000</v>
      </c>
      <c r="AE52">
        <f>[1]!s_west_avgroe($A52,YEAR($B$1),$B$1,180)</f>
        <v>26.6357</v>
      </c>
      <c r="AF52">
        <f>IFERROR([1]!s_info_indexweight($A52,$B$1,"HSI.HI"),"")</f>
        <v>0.18000000715255701</v>
      </c>
      <c r="AG52">
        <f>IFERROR([1]!s_info_indexweight($A52,$B$1,"HSCEI.HI"),"")</f>
        <v>0</v>
      </c>
      <c r="AH52">
        <f>IFERROR([1]!s_info_indexweight($A52,$B$1,"HSTECH.HI"),"")</f>
        <v>0</v>
      </c>
    </row>
    <row r="53" spans="1:34">
      <c r="A53" t="s">
        <v>1888</v>
      </c>
      <c r="B53">
        <f>[1]!s_dq_close($A53,$B$1,3)</f>
        <v>96.75</v>
      </c>
      <c r="C53">
        <f>[1]!s_dq_volume($A53,$B$1)</f>
        <v>44730548</v>
      </c>
      <c r="D53">
        <f>[1]!s_dq_amount($A53,$B$1)</f>
        <v>4279808213</v>
      </c>
      <c r="E53">
        <f>[1]!s_dq_turn($A53,$B$1)</f>
        <v>1.2143820383341499</v>
      </c>
      <c r="F53">
        <f>[1]!S_VAL_MV($A53,$B$1)</f>
        <v>882088864413.75</v>
      </c>
      <c r="G53">
        <f>[1]!s_val_ev($A53,$B$1)</f>
        <v>960721064289.29395</v>
      </c>
      <c r="H53">
        <f>[1]!s_val_ev1($A53,$B$1)</f>
        <v>980158418510.40002</v>
      </c>
      <c r="I53">
        <f>IFERROR([1]!s_mq_amount($A53,$B$1),"")</f>
        <v>6488264826</v>
      </c>
      <c r="J53">
        <f>[1]!s_val_pe_ttm($A53,$B$1)</f>
        <v>28.574510574340799</v>
      </c>
      <c r="K53">
        <f>[1]!s_val_pb($A53,$B$1)</f>
        <v>3.5014420595008602</v>
      </c>
      <c r="L53">
        <f>[1]!s_val_dividendyield2($A53,$B$1)</f>
        <v>1.4938708010335899</v>
      </c>
      <c r="M53">
        <f>[1]!s_val_evtoebitda($A53,$B$1)</f>
        <v>0</v>
      </c>
      <c r="N53">
        <f>[1]!s_risk_betar24($A53,$B$1)</f>
        <v>0</v>
      </c>
      <c r="O53">
        <f>[1]!s_profitnotice_changeratio($A53,$B$1)</f>
        <v>0</v>
      </c>
      <c r="P53">
        <f>IFERROR([1]!i_pq_pctchange($A53,TEXT(DATE(YEAR($B$1),1,1),"yyyy-mm-dd"),$B$1),"")</f>
        <v>1.46827477713689</v>
      </c>
      <c r="Q53">
        <f>[1]!s_west_netprofit($A53,YEAR($B$1),$B$1,180)</f>
        <v>42507770378</v>
      </c>
      <c r="R53">
        <f>[1]!s_west_eps($A53,YEAR($B$1),$B$1,180)</f>
        <v>4.6623999999999999</v>
      </c>
      <c r="S53">
        <f>[1]!s_west_instnum_np($A53,YEAR($B$1),$B$1,180)</f>
        <v>10</v>
      </c>
      <c r="T53">
        <f>[1]!s_west_stdnetprofit($A53,YEAR($B$1),$B$1,180)</f>
        <v>4327481514</v>
      </c>
      <c r="U53">
        <f>[1]!s_west_mediannetprofit($A53,YEAR($B$1),$B$1,180)</f>
        <v>41932300000</v>
      </c>
      <c r="V53">
        <f>[1]!s_west_maxnetprofit($A53,YEAR($B$1),$B$1,180)</f>
        <v>50527000000</v>
      </c>
      <c r="W53">
        <f>[1]!s_west_minnetprofit($A53,YEAR($B$1),$B$1,180)</f>
        <v>37717000000</v>
      </c>
      <c r="X53">
        <f>[1]!s_west_netprofit($A53,YEAR($B$1)+1,$B$1,180)</f>
        <v>53152504709</v>
      </c>
      <c r="Y53">
        <f>[1]!s_west_eps($A53,YEAR($B$1)+1,$B$1,180)</f>
        <v>5.8296000000000001</v>
      </c>
      <c r="Z53">
        <f>[1]!s_west_instnum_np($A53,YEAR($B$1)+1,$B$1,180)</f>
        <v>10</v>
      </c>
      <c r="AA53">
        <f>[1]!s_west_stdnetprofit($A53,YEAR($B$1)+1,$B$1,180)</f>
        <v>6863536075</v>
      </c>
      <c r="AB53">
        <f>[1]!s_west_mediannetprofit($A53,YEAR($B$1)+1,$B$1,180)</f>
        <v>50555000000</v>
      </c>
      <c r="AC53">
        <f>[1]!s_west_maxnetprofit($A53,YEAR($B$1)+1,$B$1,180)</f>
        <v>66660000000</v>
      </c>
      <c r="AD53">
        <f>[1]!s_west_minnetprofit($A53,YEAR($B$1)+1,$B$1,180)</f>
        <v>45672000000</v>
      </c>
      <c r="AE53">
        <f>[1]!s_west_avgroe($A53,YEAR($B$1),$B$1,180)</f>
        <v>15.2</v>
      </c>
      <c r="AF53">
        <f>IFERROR([1]!s_info_indexweight($A53,$B$1,"HSI.HI"),"")</f>
        <v>2.1700000762939502</v>
      </c>
      <c r="AG53">
        <f>IFERROR([1]!s_info_indexweight($A53,$B$1,"HSCEI.HI"),"")</f>
        <v>3.2300000190734899</v>
      </c>
      <c r="AH53">
        <f>IFERROR([1]!s_info_indexweight($A53,$B$1,"HSTECH.HI"),"")</f>
        <v>7.53999996185303</v>
      </c>
    </row>
    <row r="54" spans="1:34">
      <c r="A54" t="s">
        <v>1889</v>
      </c>
      <c r="B54">
        <f>[1]!s_dq_close($A54,$B$1,3)</f>
        <v>5.85</v>
      </c>
      <c r="C54">
        <f>[1]!s_dq_volume($A54,$B$1)</f>
        <v>54528042</v>
      </c>
      <c r="D54">
        <f>[1]!s_dq_amount($A54,$B$1)</f>
        <v>317902147</v>
      </c>
      <c r="E54">
        <f>[1]!s_dq_turn($A54,$B$1)</f>
        <v>0.17739144348404001</v>
      </c>
      <c r="F54">
        <f>[1]!S_VAL_MV($A54,$B$1)</f>
        <v>2047400748157.05</v>
      </c>
      <c r="G54">
        <f>[1]!s_val_ev($A54,$B$1)</f>
        <v>2546687053974.1602</v>
      </c>
      <c r="H54">
        <f>[1]!s_val_ev1($A54,$B$1)</f>
        <v>49941694803216.398</v>
      </c>
      <c r="I54">
        <f>IFERROR([1]!s_mq_amount($A54,$B$1),"")</f>
        <v>677683859</v>
      </c>
      <c r="J54">
        <f>[1]!s_val_pe_ttm($A54,$B$1)</f>
        <v>6.5212383270263699</v>
      </c>
      <c r="K54">
        <f>[1]!s_val_pb($A54,$B$1)</f>
        <v>0.66828033130831699</v>
      </c>
      <c r="L54">
        <f>[1]!s_val_dividendyield2($A54,$B$1)</f>
        <v>4.80742564102564</v>
      </c>
      <c r="M54">
        <f>[1]!s_val_evtoebitda($A54,$B$1)</f>
        <v>0</v>
      </c>
      <c r="N54">
        <f>[1]!s_risk_betar24($A54,$B$1)</f>
        <v>0</v>
      </c>
      <c r="O54">
        <f>[1]!s_profitnotice_changeratio($A54,$B$1)</f>
        <v>0</v>
      </c>
      <c r="P54">
        <f>IFERROR([1]!i_pq_pctchange($A54,TEXT(DATE(YEAR($B$1),1,1),"yyyy-mm-dd"),$B$1),"")</f>
        <v>3.75372142965906</v>
      </c>
      <c r="Q54">
        <f>[1]!s_west_netprofit($A54,YEAR($B$1),$B$1,180)</f>
        <v>304182200000</v>
      </c>
      <c r="R54">
        <f>[1]!s_west_eps($A54,YEAR($B$1),$B$1,180)</f>
        <v>0.85660000000000003</v>
      </c>
      <c r="S54">
        <f>[1]!s_west_instnum_np($A54,YEAR($B$1),$B$1,180)</f>
        <v>4</v>
      </c>
      <c r="T54">
        <f>[1]!s_west_stdnetprofit($A54,YEAR($B$1),$B$1,180)</f>
        <v>3935027627</v>
      </c>
      <c r="U54">
        <f>[1]!s_west_mediannetprofit($A54,YEAR($B$1),$B$1,180)</f>
        <v>303240000000</v>
      </c>
      <c r="V54">
        <f>[1]!s_west_maxnetprofit($A54,YEAR($B$1),$B$1,180)</f>
        <v>309743000000</v>
      </c>
      <c r="W54">
        <f>[1]!s_west_minnetprofit($A54,YEAR($B$1),$B$1,180)</f>
        <v>300505800000</v>
      </c>
      <c r="X54">
        <f>[1]!s_west_netprofit($A54,YEAR($B$1)+1,$B$1,180)</f>
        <v>319771400000</v>
      </c>
      <c r="Y54">
        <f>[1]!s_west_eps($A54,YEAR($B$1)+1,$B$1,180)</f>
        <v>0.89910000000000001</v>
      </c>
      <c r="Z54">
        <f>[1]!s_west_instnum_np($A54,YEAR($B$1)+1,$B$1,180)</f>
        <v>4</v>
      </c>
      <c r="AA54">
        <f>[1]!s_west_stdnetprofit($A54,YEAR($B$1)+1,$B$1,180)</f>
        <v>7729815779</v>
      </c>
      <c r="AB54">
        <f>[1]!s_west_mediannetprofit($A54,YEAR($B$1)+1,$B$1,180)</f>
        <v>317948300000</v>
      </c>
      <c r="AC54">
        <f>[1]!s_west_maxnetprofit($A54,YEAR($B$1)+1,$B$1,180)</f>
        <v>330348000000</v>
      </c>
      <c r="AD54">
        <f>[1]!s_west_minnetprofit($A54,YEAR($B$1)+1,$B$1,180)</f>
        <v>312841000000</v>
      </c>
      <c r="AE54">
        <f>[1]!s_west_avgroe($A54,YEAR($B$1),$B$1,180)</f>
        <v>9.4574999999999996</v>
      </c>
      <c r="AF54">
        <f>IFERROR([1]!s_info_indexweight($A54,$B$1,"HSI.HI"),"")</f>
        <v>0</v>
      </c>
      <c r="AG54">
        <f>IFERROR([1]!s_info_indexweight($A54,$B$1,"HSCEI.HI"),"")</f>
        <v>1.54999995231628</v>
      </c>
      <c r="AH54">
        <f>IFERROR([1]!s_info_indexweight($A54,$B$1,"HSTECH.HI"),"")</f>
        <v>0</v>
      </c>
    </row>
    <row r="55" spans="1:34">
      <c r="A55" t="s">
        <v>1890</v>
      </c>
      <c r="B55">
        <f>[1]!s_dq_close($A55,$B$1,3)</f>
        <v>82.1</v>
      </c>
      <c r="C55">
        <f>[1]!s_dq_volume($A55,$B$1)</f>
        <v>49087801</v>
      </c>
      <c r="D55">
        <f>[1]!s_dq_amount($A55,$B$1)</f>
        <v>4019297766</v>
      </c>
      <c r="E55">
        <f>[1]!s_dq_turn($A55,$B$1)</f>
        <v>0.46955687524347201</v>
      </c>
      <c r="F55">
        <f>[1]!S_VAL_MV($A55,$B$1)</f>
        <v>858279087067</v>
      </c>
      <c r="G55">
        <f>[1]!s_val_ev($A55,$B$1)</f>
        <v>858279087067</v>
      </c>
      <c r="H55">
        <f>[1]!s_val_ev1($A55,$B$1)</f>
        <v>2868082912166.5498</v>
      </c>
      <c r="I55">
        <f>IFERROR([1]!s_mq_amount($A55,$B$1),"")</f>
        <v>6726063786</v>
      </c>
      <c r="J55">
        <f>[1]!s_val_pe_ttm($A55,$B$1)</f>
        <v>17.6918849945068</v>
      </c>
      <c r="K55">
        <f>[1]!s_val_pb($A55,$B$1)</f>
        <v>2.55038055680722</v>
      </c>
      <c r="L55">
        <f>[1]!s_val_dividendyield2($A55,$B$1)</f>
        <v>2.3544631518494099</v>
      </c>
      <c r="M55">
        <f>[1]!s_val_evtoebitda($A55,$B$1)</f>
        <v>0</v>
      </c>
      <c r="N55">
        <f>[1]!s_risk_betar24($A55,$B$1)</f>
        <v>0</v>
      </c>
      <c r="O55">
        <f>[1]!s_profitnotice_changeratio($A55,$B$1)</f>
        <v>0</v>
      </c>
      <c r="P55">
        <f>IFERROR([1]!i_pq_pctchange($A55,TEXT(DATE(YEAR($B$1),1,1),"yyyy-mm-dd"),$B$1),"")</f>
        <v>4.5350504082647403</v>
      </c>
      <c r="Q55">
        <f>[1]!s_west_netprofit($A55,YEAR($B$1),$B$1,180)</f>
        <v>7327188946</v>
      </c>
      <c r="R55">
        <f>[1]!s_west_eps($A55,YEAR($B$1),$B$1,180)</f>
        <v>0.68120000000000003</v>
      </c>
      <c r="S55">
        <f>[1]!s_west_instnum_np($A55,YEAR($B$1),$B$1,180)</f>
        <v>20</v>
      </c>
      <c r="T55">
        <f>[1]!s_west_stdnetprofit($A55,YEAR($B$1),$B$1,180)</f>
        <v>628888970</v>
      </c>
      <c r="U55">
        <f>[1]!s_west_mediannetprofit($A55,YEAR($B$1),$B$1,180)</f>
        <v>7143710000</v>
      </c>
      <c r="V55">
        <f>[1]!s_west_maxnetprofit($A55,YEAR($B$1),$B$1,180)</f>
        <v>8797000000</v>
      </c>
      <c r="W55">
        <f>[1]!s_west_minnetprofit($A55,YEAR($B$1),$B$1,180)</f>
        <v>6588000000</v>
      </c>
      <c r="X55">
        <f>[1]!s_west_netprofit($A55,YEAR($B$1)+1,$B$1,180)</f>
        <v>8228322032</v>
      </c>
      <c r="Y55">
        <f>[1]!s_west_eps($A55,YEAR($B$1)+1,$B$1,180)</f>
        <v>0.76800000000000002</v>
      </c>
      <c r="Z55">
        <f>[1]!s_west_instnum_np($A55,YEAR($B$1)+1,$B$1,180)</f>
        <v>20</v>
      </c>
      <c r="AA55">
        <f>[1]!s_west_stdnetprofit($A55,YEAR($B$1)+1,$B$1,180)</f>
        <v>886107109</v>
      </c>
      <c r="AB55">
        <f>[1]!s_west_mediannetprofit($A55,YEAR($B$1)+1,$B$1,180)</f>
        <v>8265400000</v>
      </c>
      <c r="AC55">
        <f>[1]!s_west_maxnetprofit($A55,YEAR($B$1)+1,$B$1,180)</f>
        <v>10806000000</v>
      </c>
      <c r="AD55">
        <f>[1]!s_west_minnetprofit($A55,YEAR($B$1)+1,$B$1,180)</f>
        <v>7127000000</v>
      </c>
      <c r="AE55">
        <f>[1]!s_west_avgroe($A55,YEAR($B$1),$B$1,180)</f>
        <v>15.9758</v>
      </c>
      <c r="AF55">
        <f>IFERROR([1]!s_info_indexweight($A55,$B$1,"HSI.HI"),"")</f>
        <v>5.2600002288818404</v>
      </c>
      <c r="AG55">
        <f>IFERROR([1]!s_info_indexweight($A55,$B$1,"HSCEI.HI"),"")</f>
        <v>0</v>
      </c>
      <c r="AH55">
        <f>IFERROR([1]!s_info_indexweight($A55,$B$1,"HSTECH.HI"),"")</f>
        <v>0</v>
      </c>
    </row>
    <row r="56" spans="1:34">
      <c r="A56" t="s">
        <v>1891</v>
      </c>
      <c r="B56">
        <f>[1]!s_dq_close($A56,$B$1,3)</f>
        <v>147.9</v>
      </c>
      <c r="C56">
        <f>[1]!s_dq_volume($A56,$B$1)</f>
        <v>42526826</v>
      </c>
      <c r="D56">
        <f>[1]!s_dq_amount($A56,$B$1)</f>
        <v>6411416503</v>
      </c>
      <c r="E56">
        <f>[1]!s_dq_turn($A56,$B$1)</f>
        <v>3.1977877615706398</v>
      </c>
      <c r="F56">
        <f>[1]!S_VAL_MV($A56,$B$1)</f>
        <v>256995875294.70001</v>
      </c>
      <c r="G56">
        <f>[1]!s_val_ev($A56,$B$1)</f>
        <v>302847694157.77698</v>
      </c>
      <c r="H56">
        <f>[1]!s_val_ev1($A56,$B$1)</f>
        <v>290437950983.58301</v>
      </c>
      <c r="I56">
        <f>IFERROR([1]!s_mq_amount($A56,$B$1),"")</f>
        <v>12782761406</v>
      </c>
      <c r="J56">
        <f>[1]!s_val_pe_ttm($A56,$B$1)</f>
        <v>455.09237670898398</v>
      </c>
      <c r="K56">
        <f>[1]!s_val_pb($A56,$B$1)</f>
        <v>4.9941562105996002</v>
      </c>
      <c r="L56">
        <f>[1]!s_val_dividendyield2($A56,$B$1)</f>
        <v>0</v>
      </c>
      <c r="M56">
        <f>[1]!s_val_evtoebitda($A56,$B$1)</f>
        <v>52.587038782216297</v>
      </c>
      <c r="N56">
        <f>[1]!s_risk_betar24($A56,$B$1)</f>
        <v>0</v>
      </c>
      <c r="O56">
        <f>[1]!s_profitnotice_changeratio($A56,$B$1)</f>
        <v>0</v>
      </c>
      <c r="P56">
        <f>IFERROR([1]!i_pq_pctchange($A56,TEXT(DATE(YEAR($B$1),1,1),"yyyy-mm-dd"),$B$1),"")</f>
        <v>99.0578734858681</v>
      </c>
      <c r="Q56">
        <f>[1]!s_west_netprofit($A56,YEAR($B$1),$B$1,180)</f>
        <v>184903000</v>
      </c>
      <c r="R56">
        <f>[1]!s_west_eps($A56,YEAR($B$1),$B$1,180)</f>
        <v>0.10639999999999999</v>
      </c>
      <c r="S56">
        <f>[1]!s_west_instnum_np($A56,YEAR($B$1),$B$1,180)</f>
        <v>10</v>
      </c>
      <c r="T56">
        <f>[1]!s_west_stdnetprofit($A56,YEAR($B$1),$B$1,180)</f>
        <v>89480343</v>
      </c>
      <c r="U56">
        <f>[1]!s_west_mediannetprofit($A56,YEAR($B$1),$B$1,180)</f>
        <v>166000000</v>
      </c>
      <c r="V56">
        <f>[1]!s_west_maxnetprofit($A56,YEAR($B$1),$B$1,180)</f>
        <v>404000000</v>
      </c>
      <c r="W56">
        <f>[1]!s_west_minnetprofit($A56,YEAR($B$1),$B$1,180)</f>
        <v>80000000</v>
      </c>
      <c r="X56">
        <f>[1]!s_west_netprofit($A56,YEAR($B$1)+1,$B$1,180)</f>
        <v>266427000</v>
      </c>
      <c r="Y56">
        <f>[1]!s_west_eps($A56,YEAR($B$1)+1,$B$1,180)</f>
        <v>0.15329999999999999</v>
      </c>
      <c r="Z56">
        <f>[1]!s_west_instnum_np($A56,YEAR($B$1)+1,$B$1,180)</f>
        <v>10</v>
      </c>
      <c r="AA56">
        <f>[1]!s_west_stdnetprofit($A56,YEAR($B$1)+1,$B$1,180)</f>
        <v>113830463</v>
      </c>
      <c r="AB56">
        <f>[1]!s_west_mediannetprofit($A56,YEAR($B$1)+1,$B$1,180)</f>
        <v>273500000</v>
      </c>
      <c r="AC56">
        <f>[1]!s_west_maxnetprofit($A56,YEAR($B$1)+1,$B$1,180)</f>
        <v>502000000</v>
      </c>
      <c r="AD56">
        <f>[1]!s_west_minnetprofit($A56,YEAR($B$1)+1,$B$1,180)</f>
        <v>140000000</v>
      </c>
      <c r="AE56">
        <f>[1]!s_west_avgroe($A56,YEAR($B$1),$B$1,180)</f>
        <v>2.9142999999999999</v>
      </c>
      <c r="AF56">
        <f>IFERROR([1]!s_info_indexweight($A56,$B$1,"HSI.HI"),"")</f>
        <v>0</v>
      </c>
      <c r="AG56">
        <f>IFERROR([1]!s_info_indexweight($A56,$B$1,"HSCEI.HI"),"")</f>
        <v>0</v>
      </c>
      <c r="AH56">
        <f>IFERROR([1]!s_info_indexweight($A56,$B$1,"HSTECH.HI"),"")</f>
        <v>3.2200000286102299</v>
      </c>
    </row>
    <row r="57" spans="1:34">
      <c r="A57" t="s">
        <v>1892</v>
      </c>
      <c r="B57">
        <f>[1]!s_dq_close($A57,$B$1,3)</f>
        <v>28.98</v>
      </c>
      <c r="C57">
        <f>[1]!s_dq_volume($A57,$B$1)</f>
        <v>44447132</v>
      </c>
      <c r="D57">
        <f>[1]!s_dq_amount($A57,$B$1)</f>
        <v>1297258677</v>
      </c>
      <c r="E57">
        <f>[1]!s_dq_turn($A57,$B$1)</f>
        <v>0.45264620824726198</v>
      </c>
      <c r="F57">
        <f>[1]!S_VAL_MV($A57,$B$1)</f>
        <v>284566149432.17999</v>
      </c>
      <c r="G57">
        <f>[1]!s_val_ev($A57,$B$1)</f>
        <v>284566149432.17999</v>
      </c>
      <c r="H57">
        <f>[1]!s_val_ev1($A57,$B$1)</f>
        <v>294063469683.008</v>
      </c>
      <c r="I57">
        <f>IFERROR([1]!s_mq_amount($A57,$B$1),"")</f>
        <v>2273806391</v>
      </c>
      <c r="J57">
        <f>[1]!s_val_pe_ttm($A57,$B$1)</f>
        <v>11.3546848297119</v>
      </c>
      <c r="K57">
        <f>[1]!s_val_pb($A57,$B$1)</f>
        <v>1.93845655233801</v>
      </c>
      <c r="L57">
        <f>[1]!s_val_dividendyield2($A57,$B$1)</f>
        <v>5.6935817805382998</v>
      </c>
      <c r="M57">
        <f>[1]!s_val_evtoebitda($A57,$B$1)</f>
        <v>5.8966822274941499</v>
      </c>
      <c r="N57">
        <f>[1]!s_risk_betar24($A57,$B$1)</f>
        <v>0</v>
      </c>
      <c r="O57">
        <f>[1]!s_profitnotice_changeratio($A57,$B$1)</f>
        <v>0</v>
      </c>
      <c r="P57">
        <f>IFERROR([1]!i_pq_pctchange($A57,TEXT(DATE(YEAR($B$1),1,1),"yyyy-mm-dd"),$B$1),"")</f>
        <v>-6.1438142657243899</v>
      </c>
      <c r="Q57">
        <f>[1]!s_west_netprofit($A57,YEAR($B$1),$B$1,180)</f>
        <v>34439302500</v>
      </c>
      <c r="R57">
        <f>[1]!s_west_eps($A57,YEAR($B$1),$B$1,180)</f>
        <v>3.5072999999999999</v>
      </c>
      <c r="S57">
        <f>[1]!s_west_instnum_np($A57,YEAR($B$1),$B$1,180)</f>
        <v>20</v>
      </c>
      <c r="T57">
        <f>[1]!s_west_stdnetprofit($A57,YEAR($B$1),$B$1,180)</f>
        <v>2882359047</v>
      </c>
      <c r="U57">
        <f>[1]!s_west_mediannetprofit($A57,YEAR($B$1),$B$1,180)</f>
        <v>33818500000</v>
      </c>
      <c r="V57">
        <f>[1]!s_west_maxnetprofit($A57,YEAR($B$1),$B$1,180)</f>
        <v>42618000000</v>
      </c>
      <c r="W57">
        <f>[1]!s_west_minnetprofit($A57,YEAR($B$1),$B$1,180)</f>
        <v>30443000000</v>
      </c>
      <c r="X57">
        <f>[1]!s_west_netprofit($A57,YEAR($B$1)+1,$B$1,180)</f>
        <v>36494506500</v>
      </c>
      <c r="Y57">
        <f>[1]!s_west_eps($A57,YEAR($B$1)+1,$B$1,180)</f>
        <v>3.7166000000000001</v>
      </c>
      <c r="Z57">
        <f>[1]!s_west_instnum_np($A57,YEAR($B$1)+1,$B$1,180)</f>
        <v>20</v>
      </c>
      <c r="AA57">
        <f>[1]!s_west_stdnetprofit($A57,YEAR($B$1)+1,$B$1,180)</f>
        <v>2578676457</v>
      </c>
      <c r="AB57">
        <f>[1]!s_west_mediannetprofit($A57,YEAR($B$1)+1,$B$1,180)</f>
        <v>36044500000</v>
      </c>
      <c r="AC57">
        <f>[1]!s_west_maxnetprofit($A57,YEAR($B$1)+1,$B$1,180)</f>
        <v>42794000000</v>
      </c>
      <c r="AD57">
        <f>[1]!s_west_minnetprofit($A57,YEAR($B$1)+1,$B$1,180)</f>
        <v>32579000000</v>
      </c>
      <c r="AE57">
        <f>[1]!s_west_avgroe($A57,YEAR($B$1),$B$1,180)</f>
        <v>23.543700000000001</v>
      </c>
      <c r="AF57">
        <f>IFERROR([1]!s_info_indexweight($A57,$B$1,"HSI.HI"),"")</f>
        <v>0.61000001430511497</v>
      </c>
      <c r="AG57">
        <f>IFERROR([1]!s_info_indexweight($A57,$B$1,"HSCEI.HI"),"")</f>
        <v>0.91000002622604403</v>
      </c>
      <c r="AH57">
        <f>IFERROR([1]!s_info_indexweight($A57,$B$1,"HSTECH.HI"),"")</f>
        <v>0</v>
      </c>
    </row>
    <row r="58" spans="1:34">
      <c r="A58" t="s">
        <v>1893</v>
      </c>
      <c r="B58">
        <f>[1]!s_dq_close($A58,$B$1,3)</f>
        <v>6.8</v>
      </c>
      <c r="C58">
        <f>[1]!s_dq_volume($A58,$B$1)</f>
        <v>180882126</v>
      </c>
      <c r="D58">
        <f>[1]!s_dq_amount($A58,$B$1)</f>
        <v>1220837284</v>
      </c>
      <c r="E58">
        <f>[1]!s_dq_turn($A58,$B$1)</f>
        <v>0.20840384491564701</v>
      </c>
      <c r="F58">
        <f>[1]!S_VAL_MV($A58,$B$1)</f>
        <v>2423562548205.2002</v>
      </c>
      <c r="G58">
        <f>[1]!s_val_ev($A58,$B$1)</f>
        <v>2864911151525.3198</v>
      </c>
      <c r="H58">
        <f>[1]!s_val_ev1($A58,$B$1)</f>
        <v>53909240403604</v>
      </c>
      <c r="I58">
        <f>IFERROR([1]!s_mq_amount($A58,$B$1),"")</f>
        <v>2377939881</v>
      </c>
      <c r="J58">
        <f>[1]!s_val_pe_ttm($A58,$B$1)</f>
        <v>5.9510169029235804</v>
      </c>
      <c r="K58">
        <f>[1]!s_val_pb($A58,$B$1)</f>
        <v>0.56715955810726104</v>
      </c>
      <c r="L58">
        <f>[1]!s_val_dividendyield2($A58,$B$1)</f>
        <v>5.1501470588235296</v>
      </c>
      <c r="M58">
        <f>[1]!s_val_evtoebitda($A58,$B$1)</f>
        <v>0</v>
      </c>
      <c r="N58">
        <f>[1]!s_risk_betar24($A58,$B$1)</f>
        <v>0</v>
      </c>
      <c r="O58">
        <f>[1]!s_profitnotice_changeratio($A58,$B$1)</f>
        <v>0</v>
      </c>
      <c r="P58">
        <f>IFERROR([1]!i_pq_pctchange($A58,TEXT(DATE(YEAR($B$1),1,1),"yyyy-mm-dd"),$B$1),"")</f>
        <v>11.176126389701601</v>
      </c>
      <c r="Q58">
        <f>[1]!s_west_netprofit($A58,YEAR($B$1),$B$1,180)</f>
        <v>379748750000</v>
      </c>
      <c r="R58">
        <f>[1]!s_west_eps($A58,YEAR($B$1),$B$1,180)</f>
        <v>1.0474000000000001</v>
      </c>
      <c r="S58">
        <f>[1]!s_west_instnum_np($A58,YEAR($B$1),$B$1,180)</f>
        <v>4</v>
      </c>
      <c r="T58">
        <f>[1]!s_west_stdnetprofit($A58,YEAR($B$1),$B$1,180)</f>
        <v>3058980699</v>
      </c>
      <c r="U58">
        <f>[1]!s_west_mediannetprofit($A58,YEAR($B$1),$B$1,180)</f>
        <v>380356000000</v>
      </c>
      <c r="V58">
        <f>[1]!s_west_maxnetprofit($A58,YEAR($B$1),$B$1,180)</f>
        <v>382591000000</v>
      </c>
      <c r="W58">
        <f>[1]!s_west_minnetprofit($A58,YEAR($B$1),$B$1,180)</f>
        <v>375692000000</v>
      </c>
      <c r="X58">
        <f>[1]!s_west_netprofit($A58,YEAR($B$1)+1,$B$1,180)</f>
        <v>394052750000</v>
      </c>
      <c r="Y58">
        <f>[1]!s_west_eps($A58,YEAR($B$1)+1,$B$1,180)</f>
        <v>1.0900000000000001</v>
      </c>
      <c r="Z58">
        <f>[1]!s_west_instnum_np($A58,YEAR($B$1)+1,$B$1,180)</f>
        <v>4</v>
      </c>
      <c r="AA58">
        <f>[1]!s_west_stdnetprofit($A58,YEAR($B$1)+1,$B$1,180)</f>
        <v>7888881390</v>
      </c>
      <c r="AB58">
        <f>[1]!s_west_mediannetprofit($A58,YEAR($B$1)+1,$B$1,180)</f>
        <v>393233500000</v>
      </c>
      <c r="AC58">
        <f>[1]!s_west_maxnetprofit($A58,YEAR($B$1)+1,$B$1,180)</f>
        <v>404463000000</v>
      </c>
      <c r="AD58">
        <f>[1]!s_west_minnetprofit($A58,YEAR($B$1)+1,$B$1,180)</f>
        <v>385281000000</v>
      </c>
      <c r="AE58">
        <f>[1]!s_west_avgroe($A58,YEAR($B$1),$B$1,180)</f>
        <v>9.0124999999999993</v>
      </c>
      <c r="AF58">
        <f>IFERROR([1]!s_info_indexweight($A58,$B$1,"HSI.HI"),"")</f>
        <v>3.4200000762939502</v>
      </c>
      <c r="AG58">
        <f>IFERROR([1]!s_info_indexweight($A58,$B$1,"HSCEI.HI"),"")</f>
        <v>5.0799999237060502</v>
      </c>
      <c r="AH58">
        <f>IFERROR([1]!s_info_indexweight($A58,$B$1,"HSTECH.HI"),"")</f>
        <v>0</v>
      </c>
    </row>
    <row r="59" spans="1:34">
      <c r="A59" t="s">
        <v>1894</v>
      </c>
      <c r="B59">
        <f>[1]!s_dq_close($A59,$B$1,3)</f>
        <v>5.05</v>
      </c>
      <c r="C59">
        <f>[1]!s_dq_volume($A59,$B$1)</f>
        <v>50161245</v>
      </c>
      <c r="D59">
        <f>[1]!s_dq_amount($A59,$B$1)</f>
        <v>253240514</v>
      </c>
      <c r="E59">
        <f>[1]!s_dq_turn($A59,$B$1)</f>
        <v>0.25262300120662801</v>
      </c>
      <c r="F59">
        <f>[1]!S_VAL_MV($A59,$B$1)</f>
        <v>606480020134.59998</v>
      </c>
      <c r="G59">
        <f>[1]!s_val_ev($A59,$B$1)</f>
        <v>677524639148.66199</v>
      </c>
      <c r="H59">
        <f>[1]!s_val_ev1($A59,$B$1)</f>
        <v>18946506885566.602</v>
      </c>
      <c r="I59">
        <f>IFERROR([1]!s_mq_amount($A59,$B$1),"")</f>
        <v>446606139</v>
      </c>
      <c r="J59">
        <f>[1]!s_val_pe_ttm($A59,$B$1)</f>
        <v>6.6336922645568803</v>
      </c>
      <c r="K59">
        <f>[1]!s_val_pb($A59,$B$1)</f>
        <v>0.54228073433249802</v>
      </c>
      <c r="L59">
        <f>[1]!s_val_dividendyield2($A59,$B$1)</f>
        <v>2.6861247524752501</v>
      </c>
      <c r="M59">
        <f>[1]!s_val_evtoebitda($A59,$B$1)</f>
        <v>0</v>
      </c>
      <c r="N59">
        <f>[1]!s_risk_betar24($A59,$B$1)</f>
        <v>0</v>
      </c>
      <c r="O59">
        <f>[1]!s_profitnotice_changeratio($A59,$B$1)</f>
        <v>0</v>
      </c>
      <c r="P59">
        <f>IFERROR([1]!i_pq_pctchange($A59,TEXT(DATE(YEAR($B$1),1,1),"yyyy-mm-dd"),$B$1),"")</f>
        <v>-2.5848765432098801</v>
      </c>
      <c r="Q59">
        <f>[1]!s_west_netprofit($A59,YEAR($B$1),$B$1,180)</f>
        <v>87756200000</v>
      </c>
      <c r="R59">
        <f>[1]!s_west_eps($A59,YEAR($B$1),$B$1,180)</f>
        <v>0.71919999999999995</v>
      </c>
      <c r="S59">
        <f>[1]!s_west_instnum_np($A59,YEAR($B$1),$B$1,180)</f>
        <v>5</v>
      </c>
      <c r="T59">
        <f>[1]!s_west_stdnetprofit($A59,YEAR($B$1),$B$1,180)</f>
        <v>4313334174</v>
      </c>
      <c r="U59">
        <f>[1]!s_west_mediannetprofit($A59,YEAR($B$1),$B$1,180)</f>
        <v>89404000000</v>
      </c>
      <c r="V59">
        <f>[1]!s_west_maxnetprofit($A59,YEAR($B$1),$B$1,180)</f>
        <v>90723000000</v>
      </c>
      <c r="W59">
        <f>[1]!s_west_minnetprofit($A59,YEAR($B$1),$B$1,180)</f>
        <v>80138000000</v>
      </c>
      <c r="X59">
        <f>[1]!s_west_netprofit($A59,YEAR($B$1)+1,$B$1,180)</f>
        <v>90844000000</v>
      </c>
      <c r="Y59">
        <f>[1]!s_west_eps($A59,YEAR($B$1)+1,$B$1,180)</f>
        <v>0.74590000000000001</v>
      </c>
      <c r="Z59">
        <f>[1]!s_west_instnum_np($A59,YEAR($B$1)+1,$B$1,180)</f>
        <v>5</v>
      </c>
      <c r="AA59">
        <f>[1]!s_west_stdnetprofit($A59,YEAR($B$1)+1,$B$1,180)</f>
        <v>5397500811</v>
      </c>
      <c r="AB59">
        <f>[1]!s_west_mediannetprofit($A59,YEAR($B$1)+1,$B$1,180)</f>
        <v>92109000000</v>
      </c>
      <c r="AC59">
        <f>[1]!s_west_maxnetprofit($A59,YEAR($B$1)+1,$B$1,180)</f>
        <v>95751000000</v>
      </c>
      <c r="AD59">
        <f>[1]!s_west_minnetprofit($A59,YEAR($B$1)+1,$B$1,180)</f>
        <v>81657000000</v>
      </c>
      <c r="AE59">
        <f>[1]!s_west_avgroe($A59,YEAR($B$1),$B$1,180)</f>
        <v>7.8624999999999998</v>
      </c>
      <c r="AF59">
        <f>IFERROR([1]!s_info_indexweight($A59,$B$1,"HSI.HI"),"")</f>
        <v>0</v>
      </c>
      <c r="AG59">
        <f>IFERROR([1]!s_info_indexweight($A59,$B$1,"HSCEI.HI"),"")</f>
        <v>0.5</v>
      </c>
      <c r="AH59">
        <f>IFERROR([1]!s_info_indexweight($A59,$B$1,"HSTECH.HI"),"")</f>
        <v>0</v>
      </c>
    </row>
    <row r="60" spans="1:34">
      <c r="A60" t="s">
        <v>1895</v>
      </c>
      <c r="B60">
        <f>[1]!s_dq_close($A60,$B$1,3)</f>
        <v>38.020000000000003</v>
      </c>
      <c r="C60">
        <f>[1]!s_dq_volume($A60,$B$1)</f>
        <v>3191114</v>
      </c>
      <c r="D60">
        <f>[1]!s_dq_amount($A60,$B$1)</f>
        <v>119924323</v>
      </c>
      <c r="E60">
        <f>[1]!s_dq_turn($A60,$B$1)</f>
        <v>0.215199987436169</v>
      </c>
      <c r="F60">
        <f>[1]!S_VAL_MV($A60,$B$1)</f>
        <v>119679698180</v>
      </c>
      <c r="G60">
        <f>[1]!s_val_ev($A60,$B$1)</f>
        <v>119679698180</v>
      </c>
      <c r="H60">
        <f>[1]!s_val_ev1($A60,$B$1)</f>
        <v>108661943822.636</v>
      </c>
      <c r="I60">
        <f>IFERROR([1]!s_mq_amount($A60,$B$1),"")</f>
        <v>194003102</v>
      </c>
      <c r="J60">
        <f>[1]!s_val_pe_ttm($A60,$B$1)</f>
        <v>11.932157516479499</v>
      </c>
      <c r="K60">
        <f>[1]!s_val_pb($A60,$B$1)</f>
        <v>1.3463835613504</v>
      </c>
      <c r="L60">
        <f>[1]!s_val_dividendyield2($A60,$B$1)</f>
        <v>2.4738434289172302</v>
      </c>
      <c r="M60">
        <f>[1]!s_val_evtoebitda($A60,$B$1)</f>
        <v>0</v>
      </c>
      <c r="N60">
        <f>[1]!s_risk_betar24($A60,$B$1)</f>
        <v>0</v>
      </c>
      <c r="O60">
        <f>[1]!s_profitnotice_changeratio($A60,$B$1)</f>
        <v>0</v>
      </c>
      <c r="P60">
        <f>IFERROR([1]!i_pq_pctchange($A60,TEXT(DATE(YEAR($B$1),1,1),"yyyy-mm-dd"),$B$1),"")</f>
        <v>-43.467758932145699</v>
      </c>
      <c r="Q60">
        <f>[1]!s_west_netprofit($A60,YEAR($B$1),$B$1,180)</f>
        <v>9477263158</v>
      </c>
      <c r="R60">
        <f>[1]!s_west_eps($A60,YEAR($B$1),$B$1,180)</f>
        <v>3.0106999999999999</v>
      </c>
      <c r="S60">
        <f>[1]!s_west_instnum_np($A60,YEAR($B$1),$B$1,180)</f>
        <v>19</v>
      </c>
      <c r="T60">
        <f>[1]!s_west_stdnetprofit($A60,YEAR($B$1),$B$1,180)</f>
        <v>246209676</v>
      </c>
      <c r="U60">
        <f>[1]!s_west_mediannetprofit($A60,YEAR($B$1),$B$1,180)</f>
        <v>9379000000</v>
      </c>
      <c r="V60">
        <f>[1]!s_west_maxnetprofit($A60,YEAR($B$1),$B$1,180)</f>
        <v>9896000000</v>
      </c>
      <c r="W60">
        <f>[1]!s_west_minnetprofit($A60,YEAR($B$1),$B$1,180)</f>
        <v>9098000000</v>
      </c>
      <c r="X60">
        <f>[1]!s_west_netprofit($A60,YEAR($B$1)+1,$B$1,180)</f>
        <v>10450421053</v>
      </c>
      <c r="Y60">
        <f>[1]!s_west_eps($A60,YEAR($B$1)+1,$B$1,180)</f>
        <v>3.3199000000000001</v>
      </c>
      <c r="Z60">
        <f>[1]!s_west_instnum_np($A60,YEAR($B$1)+1,$B$1,180)</f>
        <v>19</v>
      </c>
      <c r="AA60">
        <f>[1]!s_west_stdnetprofit($A60,YEAR($B$1)+1,$B$1,180)</f>
        <v>285260371</v>
      </c>
      <c r="AB60">
        <f>[1]!s_west_mediannetprofit($A60,YEAR($B$1)+1,$B$1,180)</f>
        <v>10434000000</v>
      </c>
      <c r="AC60">
        <f>[1]!s_west_maxnetprofit($A60,YEAR($B$1)+1,$B$1,180)</f>
        <v>10888000000</v>
      </c>
      <c r="AD60">
        <f>[1]!s_west_minnetprofit($A60,YEAR($B$1)+1,$B$1,180)</f>
        <v>9945000000</v>
      </c>
      <c r="AE60">
        <f>[1]!s_west_avgroe($A60,YEAR($B$1),$B$1,180)</f>
        <v>11.276300000000001</v>
      </c>
      <c r="AF60">
        <f>IFERROR([1]!s_info_indexweight($A60,$B$1,"HSI.HI"),"")</f>
        <v>0</v>
      </c>
      <c r="AG60">
        <f>IFERROR([1]!s_info_indexweight($A60,$B$1,"HSCEI.HI"),"")</f>
        <v>0</v>
      </c>
      <c r="AH60">
        <f>IFERROR([1]!s_info_indexweight($A60,$B$1,"HSTECH.HI"),"")</f>
        <v>5.9999998658895499E-2</v>
      </c>
    </row>
    <row r="61" spans="1:34">
      <c r="A61" t="s">
        <v>1896</v>
      </c>
      <c r="B61">
        <f>[1]!s_dq_close($A61,$B$1,3)</f>
        <v>78.849999999999994</v>
      </c>
      <c r="C61">
        <f>[1]!s_dq_volume($A61,$B$1)</f>
        <v>15402190</v>
      </c>
      <c r="D61">
        <f>[1]!s_dq_amount($A61,$B$1)</f>
        <v>1215111017</v>
      </c>
      <c r="E61">
        <f>[1]!s_dq_turn($A61,$B$1)</f>
        <v>0.88608100825326197</v>
      </c>
      <c r="F61">
        <f>[1]!S_VAL_MV($A61,$B$1)</f>
        <v>137060005822.05</v>
      </c>
      <c r="G61">
        <f>[1]!s_val_ev($A61,$B$1)</f>
        <v>137060005822.05</v>
      </c>
      <c r="H61">
        <f>[1]!s_val_ev1($A61,$B$1)</f>
        <v>122018234865.067</v>
      </c>
      <c r="I61">
        <f>IFERROR([1]!s_mq_amount($A61,$B$1),"")</f>
        <v>2752642958</v>
      </c>
      <c r="J61">
        <f>[1]!s_val_pe_ttm($A61,$B$1)</f>
        <v>152.16404724121099</v>
      </c>
      <c r="K61">
        <f>[1]!s_val_pb($A61,$B$1)</f>
        <v>6.3956284522048996</v>
      </c>
      <c r="L61">
        <f>[1]!s_val_dividendyield2($A61,$B$1)</f>
        <v>0</v>
      </c>
      <c r="M61">
        <f>[1]!s_val_evtoebitda($A61,$B$1)</f>
        <v>107.47636778383099</v>
      </c>
      <c r="N61">
        <f>[1]!s_risk_betar24($A61,$B$1)</f>
        <v>0</v>
      </c>
      <c r="O61">
        <f>[1]!s_profitnotice_changeratio($A61,$B$1)</f>
        <v>0</v>
      </c>
      <c r="P61">
        <f>IFERROR([1]!i_pq_pctchange($A61,TEXT(DATE(YEAR($B$1),1,1),"yyyy-mm-dd"),$B$1),"")</f>
        <v>3.4098360655737698</v>
      </c>
      <c r="Q61">
        <f>[1]!s_west_netprofit($A61,YEAR($B$1),$B$1,180)</f>
        <v>2329047698</v>
      </c>
      <c r="R61">
        <f>[1]!s_west_eps($A61,YEAR($B$1),$B$1,180)</f>
        <v>1.3399000000000001</v>
      </c>
      <c r="S61">
        <f>[1]!s_west_instnum_np($A61,YEAR($B$1),$B$1,180)</f>
        <v>20</v>
      </c>
      <c r="T61">
        <f>[1]!s_west_stdnetprofit($A61,YEAR($B$1),$B$1,180)</f>
        <v>678669093</v>
      </c>
      <c r="U61">
        <f>[1]!s_west_mediannetprofit($A61,YEAR($B$1),$B$1,180)</f>
        <v>2329000000</v>
      </c>
      <c r="V61">
        <f>[1]!s_west_maxnetprofit($A61,YEAR($B$1),$B$1,180)</f>
        <v>3518000000</v>
      </c>
      <c r="W61">
        <f>[1]!s_west_minnetprofit($A61,YEAR($B$1),$B$1,180)</f>
        <v>801000000</v>
      </c>
      <c r="X61">
        <f>[1]!s_west_netprofit($A61,YEAR($B$1)+1,$B$1,180)</f>
        <v>3584039389</v>
      </c>
      <c r="Y61">
        <f>[1]!s_west_eps($A61,YEAR($B$1)+1,$B$1,180)</f>
        <v>2.0619000000000001</v>
      </c>
      <c r="Z61">
        <f>[1]!s_west_instnum_np($A61,YEAR($B$1)+1,$B$1,180)</f>
        <v>20</v>
      </c>
      <c r="AA61">
        <f>[1]!s_west_stdnetprofit($A61,YEAR($B$1)+1,$B$1,180)</f>
        <v>903353234</v>
      </c>
      <c r="AB61">
        <f>[1]!s_west_mediannetprofit($A61,YEAR($B$1)+1,$B$1,180)</f>
        <v>3695000000</v>
      </c>
      <c r="AC61">
        <f>[1]!s_west_maxnetprofit($A61,YEAR($B$1)+1,$B$1,180)</f>
        <v>5474000000</v>
      </c>
      <c r="AD61">
        <f>[1]!s_west_minnetprofit($A61,YEAR($B$1)+1,$B$1,180)</f>
        <v>1290000000</v>
      </c>
      <c r="AE61">
        <f>[1]!s_west_avgroe($A61,YEAR($B$1),$B$1,180)</f>
        <v>11.1</v>
      </c>
      <c r="AF61">
        <f>IFERROR([1]!s_info_indexweight($A61,$B$1,"HSI.HI"),"")</f>
        <v>0.79000002145767201</v>
      </c>
      <c r="AG61">
        <f>IFERROR([1]!s_info_indexweight($A61,$B$1,"HSCEI.HI"),"")</f>
        <v>1.1799999475479099</v>
      </c>
      <c r="AH61">
        <f>IFERROR([1]!s_info_indexweight($A61,$B$1,"HSTECH.HI"),"")</f>
        <v>0</v>
      </c>
    </row>
    <row r="62" spans="1:34">
      <c r="A62" t="s">
        <v>1897</v>
      </c>
      <c r="B62">
        <f>[1]!s_dq_close($A62,$B$1,3)</f>
        <v>29.62</v>
      </c>
      <c r="C62">
        <f>[1]!s_dq_volume($A62,$B$1)</f>
        <v>178513477</v>
      </c>
      <c r="D62">
        <f>[1]!s_dq_amount($A62,$B$1)</f>
        <v>5241777409</v>
      </c>
      <c r="E62">
        <f>[1]!s_dq_turn($A62,$B$1)</f>
        <v>0.83472338012942304</v>
      </c>
      <c r="F62">
        <f>[1]!S_VAL_MV($A62,$B$1)</f>
        <v>765366674044.28003</v>
      </c>
      <c r="G62">
        <f>[1]!s_val_ev($A62,$B$1)</f>
        <v>765366674044.28003</v>
      </c>
      <c r="H62">
        <f>[1]!s_val_ev1($A62,$B$1)</f>
        <v>701220936085.04297</v>
      </c>
      <c r="I62">
        <f>IFERROR([1]!s_mq_amount($A62,$B$1),"")</f>
        <v>9950340853</v>
      </c>
      <c r="J62">
        <f>[1]!s_val_pe_ttm($A62,$B$1)</f>
        <v>19.067121505737301</v>
      </c>
      <c r="K62">
        <f>[1]!s_val_pb($A62,$B$1)</f>
        <v>2.59671686700533</v>
      </c>
      <c r="L62">
        <f>[1]!s_val_dividendyield2($A62,$B$1)</f>
        <v>0</v>
      </c>
      <c r="M62">
        <f>[1]!s_val_evtoebitda($A62,$B$1)</f>
        <v>12.364339100995</v>
      </c>
      <c r="N62">
        <f>[1]!s_risk_betar24($A62,$B$1)</f>
        <v>0</v>
      </c>
      <c r="O62">
        <f>[1]!s_profitnotice_changeratio($A62,$B$1)</f>
        <v>0</v>
      </c>
      <c r="P62">
        <f>IFERROR([1]!i_pq_pctchange($A62,TEXT(DATE(YEAR($B$1),1,1),"yyyy-mm-dd"),$B$1),"")</f>
        <v>-24.631043256997401</v>
      </c>
      <c r="Q62">
        <f>[1]!s_west_netprofit($A62,YEAR($B$1),$B$1,180)</f>
        <v>31469056786</v>
      </c>
      <c r="R62">
        <f>[1]!s_west_eps($A62,YEAR($B$1),$B$1,180)</f>
        <v>1.2179</v>
      </c>
      <c r="S62">
        <f>[1]!s_west_instnum_np($A62,YEAR($B$1),$B$1,180)</f>
        <v>28</v>
      </c>
      <c r="T62">
        <f>[1]!s_west_stdnetprofit($A62,YEAR($B$1),$B$1,180)</f>
        <v>5936186381</v>
      </c>
      <c r="U62">
        <f>[1]!s_west_mediannetprofit($A62,YEAR($B$1),$B$1,180)</f>
        <v>32103695000</v>
      </c>
      <c r="V62">
        <f>[1]!s_west_maxnetprofit($A62,YEAR($B$1),$B$1,180)</f>
        <v>43802000000</v>
      </c>
      <c r="W62">
        <f>[1]!s_west_minnetprofit($A62,YEAR($B$1),$B$1,180)</f>
        <v>20600000000</v>
      </c>
      <c r="X62">
        <f>[1]!s_west_netprofit($A62,YEAR($B$1)+1,$B$1,180)</f>
        <v>42038552500</v>
      </c>
      <c r="Y62">
        <f>[1]!s_west_eps($A62,YEAR($B$1)+1,$B$1,180)</f>
        <v>1.6269</v>
      </c>
      <c r="Z62">
        <f>[1]!s_west_instnum_np($A62,YEAR($B$1)+1,$B$1,180)</f>
        <v>28</v>
      </c>
      <c r="AA62">
        <f>[1]!s_west_stdnetprofit($A62,YEAR($B$1)+1,$B$1,180)</f>
        <v>8802446083</v>
      </c>
      <c r="AB62">
        <f>[1]!s_west_mediannetprofit($A62,YEAR($B$1)+1,$B$1,180)</f>
        <v>40319000000</v>
      </c>
      <c r="AC62">
        <f>[1]!s_west_maxnetprofit($A62,YEAR($B$1)+1,$B$1,180)</f>
        <v>60453000000</v>
      </c>
      <c r="AD62">
        <f>[1]!s_west_minnetprofit($A62,YEAR($B$1)+1,$B$1,180)</f>
        <v>28000000000</v>
      </c>
      <c r="AE62">
        <f>[1]!s_west_avgroe($A62,YEAR($B$1),$B$1,180)</f>
        <v>11.7767</v>
      </c>
      <c r="AF62">
        <f>IFERROR([1]!s_info_indexweight($A62,$B$1,"HSI.HI"),"")</f>
        <v>3.28999996185303</v>
      </c>
      <c r="AG62">
        <f>IFERROR([1]!s_info_indexweight($A62,$B$1,"HSCEI.HI"),"")</f>
        <v>4.8899998664856001</v>
      </c>
      <c r="AH62">
        <f>IFERROR([1]!s_info_indexweight($A62,$B$1,"HSTECH.HI"),"")</f>
        <v>7.0300002098083496</v>
      </c>
    </row>
    <row r="63" spans="1:34">
      <c r="A63" t="s">
        <v>1898</v>
      </c>
      <c r="B63">
        <f>[1]!s_dq_close($A63,$B$1,3)</f>
        <v>7.11</v>
      </c>
      <c r="C63">
        <f>[1]!s_dq_volume($A63,$B$1)</f>
        <v>15310096</v>
      </c>
      <c r="D63">
        <f>[1]!s_dq_amount($A63,$B$1)</f>
        <v>109043824</v>
      </c>
      <c r="E63">
        <f>[1]!s_dq_turn($A63,$B$1)</f>
        <v>0.115605505143431</v>
      </c>
      <c r="F63">
        <f>[1]!S_VAL_MV($A63,$B$1)</f>
        <v>94160552670</v>
      </c>
      <c r="G63">
        <f>[1]!s_val_ev($A63,$B$1)</f>
        <v>94160552670</v>
      </c>
      <c r="H63">
        <f>[1]!s_val_ev1($A63,$B$1)</f>
        <v>83864775211.846603</v>
      </c>
      <c r="I63">
        <f>IFERROR([1]!s_mq_amount($A63,$B$1),"")</f>
        <v>231720726</v>
      </c>
      <c r="J63">
        <f>[1]!s_val_pe_ttm($A63,$B$1)</f>
        <v>24.979951858520501</v>
      </c>
      <c r="K63">
        <f>[1]!s_val_pb($A63,$B$1)</f>
        <v>1.1790964947184901</v>
      </c>
      <c r="L63">
        <f>[1]!s_val_dividendyield2($A63,$B$1)</f>
        <v>6.2236286919831203</v>
      </c>
      <c r="M63">
        <f>[1]!s_val_evtoebitda($A63,$B$1)</f>
        <v>6.2821633084217998</v>
      </c>
      <c r="N63">
        <f>[1]!s_risk_betar24($A63,$B$1)</f>
        <v>0</v>
      </c>
      <c r="O63">
        <f>[1]!s_profitnotice_changeratio($A63,$B$1)</f>
        <v>0</v>
      </c>
      <c r="P63">
        <f>IFERROR([1]!i_pq_pctchange($A63,TEXT(DATE(YEAR($B$1),1,1),"yyyy-mm-dd"),$B$1),"")</f>
        <v>-0.47433063760444799</v>
      </c>
      <c r="Q63">
        <f>[1]!s_west_netprofit($A63,YEAR($B$1),$B$1,180)</f>
        <v>602545455</v>
      </c>
      <c r="R63">
        <f>[1]!s_west_eps($A63,YEAR($B$1),$B$1,180)</f>
        <v>4.4699999999999997E-2</v>
      </c>
      <c r="S63">
        <f>[1]!s_west_instnum_np($A63,YEAR($B$1),$B$1,180)</f>
        <v>11</v>
      </c>
      <c r="T63">
        <f>[1]!s_west_stdnetprofit($A63,YEAR($B$1),$B$1,180)</f>
        <v>52894922</v>
      </c>
      <c r="U63">
        <f>[1]!s_west_mediannetprofit($A63,YEAR($B$1),$B$1,180)</f>
        <v>591000000</v>
      </c>
      <c r="V63">
        <f>[1]!s_west_maxnetprofit($A63,YEAR($B$1),$B$1,180)</f>
        <v>679000000</v>
      </c>
      <c r="W63">
        <f>[1]!s_west_minnetprofit($A63,YEAR($B$1),$B$1,180)</f>
        <v>533000000</v>
      </c>
      <c r="X63">
        <f>[1]!s_west_netprofit($A63,YEAR($B$1)+1,$B$1,180)</f>
        <v>658454545</v>
      </c>
      <c r="Y63">
        <f>[1]!s_west_eps($A63,YEAR($B$1)+1,$B$1,180)</f>
        <v>4.9700000000000001E-2</v>
      </c>
      <c r="Z63">
        <f>[1]!s_west_instnum_np($A63,YEAR($B$1)+1,$B$1,180)</f>
        <v>11</v>
      </c>
      <c r="AA63">
        <f>[1]!s_west_stdnetprofit($A63,YEAR($B$1)+1,$B$1,180)</f>
        <v>57929895</v>
      </c>
      <c r="AB63">
        <f>[1]!s_west_mediannetprofit($A63,YEAR($B$1)+1,$B$1,180)</f>
        <v>640000000</v>
      </c>
      <c r="AC63">
        <f>[1]!s_west_maxnetprofit($A63,YEAR($B$1)+1,$B$1,180)</f>
        <v>747000000</v>
      </c>
      <c r="AD63">
        <f>[1]!s_west_minnetprofit($A63,YEAR($B$1)+1,$B$1,180)</f>
        <v>563000000</v>
      </c>
      <c r="AE63">
        <f>[1]!s_west_avgroe($A63,YEAR($B$1),$B$1,180)</f>
        <v>5.81</v>
      </c>
      <c r="AF63">
        <f>IFERROR([1]!s_info_indexweight($A63,$B$1,"HSI.HI"),"")</f>
        <v>9.00000035762787E-2</v>
      </c>
      <c r="AG63">
        <f>IFERROR([1]!s_info_indexweight($A63,$B$1,"HSCEI.HI"),"")</f>
        <v>0</v>
      </c>
      <c r="AH63">
        <f>IFERROR([1]!s_info_indexweight($A63,$B$1,"HSTECH.HI"),"")</f>
        <v>0</v>
      </c>
    </row>
    <row r="64" spans="1:34">
      <c r="A64" t="s">
        <v>1899</v>
      </c>
      <c r="B64">
        <f>[1]!s_dq_close($A64,$B$1,3)</f>
        <v>16.350000000000001</v>
      </c>
      <c r="C64">
        <f>[1]!s_dq_volume($A64,$B$1)</f>
        <v>20641559</v>
      </c>
      <c r="D64">
        <f>[1]!s_dq_amount($A64,$B$1)</f>
        <v>334412297</v>
      </c>
      <c r="E64">
        <f>[1]!s_dq_turn($A64,$B$1)</f>
        <v>0.25504251754995499</v>
      </c>
      <c r="F64">
        <f>[1]!S_VAL_MV($A64,$B$1)</f>
        <v>132326755904.10001</v>
      </c>
      <c r="G64">
        <f>[1]!s_val_ev($A64,$B$1)</f>
        <v>132326755904.10001</v>
      </c>
      <c r="H64">
        <f>[1]!s_val_ev1($A64,$B$1)</f>
        <v>165005024701.44901</v>
      </c>
      <c r="I64">
        <f>IFERROR([1]!s_mq_amount($A64,$B$1),"")</f>
        <v>572557708</v>
      </c>
      <c r="J64">
        <f>[1]!s_val_pe_ttm($A64,$B$1)</f>
        <v>18.978069305419901</v>
      </c>
      <c r="K64">
        <f>[1]!s_val_pb($A64,$B$1)</f>
        <v>12.1372945038467</v>
      </c>
      <c r="L64">
        <f>[1]!s_val_dividendyield2($A64,$B$1)</f>
        <v>4.5871559633027497</v>
      </c>
      <c r="M64">
        <f>[1]!s_val_evtoebitda($A64,$B$1)</f>
        <v>10.958462463573801</v>
      </c>
      <c r="N64">
        <f>[1]!s_risk_betar24($A64,$B$1)</f>
        <v>0</v>
      </c>
      <c r="O64">
        <f>[1]!s_profitnotice_changeratio($A64,$B$1)</f>
        <v>0</v>
      </c>
      <c r="P64">
        <f>IFERROR([1]!i_pq_pctchange($A64,TEXT(DATE(YEAR($B$1),1,1),"yyyy-mm-dd"),$B$1),"")</f>
        <v>-13.844809577374299</v>
      </c>
      <c r="Q64">
        <f>[1]!s_west_netprofit($A64,YEAR($B$1),$B$1,180)</f>
        <v>1192385714</v>
      </c>
      <c r="R64">
        <f>[1]!s_west_eps($A64,YEAR($B$1),$B$1,180)</f>
        <v>0.14729999999999999</v>
      </c>
      <c r="S64">
        <f>[1]!s_west_instnum_np($A64,YEAR($B$1),$B$1,180)</f>
        <v>7</v>
      </c>
      <c r="T64">
        <f>[1]!s_west_stdnetprofit($A64,YEAR($B$1),$B$1,180)</f>
        <v>152555350</v>
      </c>
      <c r="U64">
        <f>[1]!s_west_mediannetprofit($A64,YEAR($B$1),$B$1,180)</f>
        <v>1162000000</v>
      </c>
      <c r="V64">
        <f>[1]!s_west_maxnetprofit($A64,YEAR($B$1),$B$1,180)</f>
        <v>1421000000</v>
      </c>
      <c r="W64">
        <f>[1]!s_west_minnetprofit($A64,YEAR($B$1),$B$1,180)</f>
        <v>943000000</v>
      </c>
      <c r="X64">
        <f>[1]!s_west_netprofit($A64,YEAR($B$1)+1,$B$1,180)</f>
        <v>1361471429</v>
      </c>
      <c r="Y64">
        <f>[1]!s_west_eps($A64,YEAR($B$1)+1,$B$1,180)</f>
        <v>0.16819999999999999</v>
      </c>
      <c r="Z64">
        <f>[1]!s_west_instnum_np($A64,YEAR($B$1)+1,$B$1,180)</f>
        <v>7</v>
      </c>
      <c r="AA64">
        <f>[1]!s_west_stdnetprofit($A64,YEAR($B$1)+1,$B$1,180)</f>
        <v>218053134</v>
      </c>
      <c r="AB64">
        <f>[1]!s_west_mediannetprofit($A64,YEAR($B$1)+1,$B$1,180)</f>
        <v>1326000000</v>
      </c>
      <c r="AC64">
        <f>[1]!s_west_maxnetprofit($A64,YEAR($B$1)+1,$B$1,180)</f>
        <v>1713000000</v>
      </c>
      <c r="AD64">
        <f>[1]!s_west_minnetprofit($A64,YEAR($B$1)+1,$B$1,180)</f>
        <v>1035000000</v>
      </c>
      <c r="AE64">
        <f>[1]!s_west_avgroe($A64,YEAR($B$1),$B$1,180)</f>
        <v>74.95</v>
      </c>
      <c r="AF64">
        <f>IFERROR([1]!s_info_indexweight($A64,$B$1,"HSI.HI"),"")</f>
        <v>0.239999994635582</v>
      </c>
      <c r="AG64">
        <f>IFERROR([1]!s_info_indexweight($A64,$B$1,"HSCEI.HI"),"")</f>
        <v>0</v>
      </c>
      <c r="AH64">
        <f>IFERROR([1]!s_info_indexweight($A64,$B$1,"HSTECH.HI"),"")</f>
        <v>0</v>
      </c>
    </row>
    <row r="65" spans="1:34">
      <c r="A65" t="s">
        <v>1900</v>
      </c>
      <c r="B65">
        <f>[1]!s_dq_close($A65,$B$1,3)</f>
        <v>11.66</v>
      </c>
      <c r="C65">
        <f>[1]!s_dq_volume($A65,$B$1)</f>
        <v>21089926</v>
      </c>
      <c r="D65">
        <f>[1]!s_dq_amount($A65,$B$1)</f>
        <v>245897244</v>
      </c>
      <c r="E65">
        <f>[1]!s_dq_turn($A65,$B$1)</f>
        <v>0.21377740072812701</v>
      </c>
      <c r="F65">
        <f>[1]!S_VAL_MV($A65,$B$1)</f>
        <v>115030183884</v>
      </c>
      <c r="G65">
        <f>[1]!s_val_ev($A65,$B$1)</f>
        <v>115030183884</v>
      </c>
      <c r="H65">
        <f>[1]!s_val_ev1($A65,$B$1)</f>
        <v>130119218195.40199</v>
      </c>
      <c r="I65">
        <f>IFERROR([1]!s_mq_amount($A65,$B$1),"")</f>
        <v>689808540</v>
      </c>
      <c r="J65">
        <f>[1]!s_val_pe_ttm($A65,$B$1)</f>
        <v>19.435041427612301</v>
      </c>
      <c r="K65">
        <f>[1]!s_val_pb($A65,$B$1)</f>
        <v>4.3530158061561997</v>
      </c>
      <c r="L65">
        <f>[1]!s_val_dividendyield2($A65,$B$1)</f>
        <v>4.6312178387650098</v>
      </c>
      <c r="M65">
        <f>[1]!s_val_evtoebitda($A65,$B$1)</f>
        <v>13.1073379320723</v>
      </c>
      <c r="N65">
        <f>[1]!s_risk_betar24($A65,$B$1)</f>
        <v>0</v>
      </c>
      <c r="O65">
        <f>[1]!s_profitnotice_changeratio($A65,$B$1)</f>
        <v>0</v>
      </c>
      <c r="P65">
        <f>IFERROR([1]!i_pq_pctchange($A65,TEXT(DATE(YEAR($B$1),1,1),"yyyy-mm-dd"),$B$1),"")</f>
        <v>-5.8918482647296297</v>
      </c>
      <c r="Q65">
        <f>[1]!s_west_netprofit($A65,YEAR($B$1),$B$1,180)</f>
        <v>8678219305</v>
      </c>
      <c r="R65">
        <f>[1]!s_west_eps($A65,YEAR($B$1),$B$1,180)</f>
        <v>0.87970000000000004</v>
      </c>
      <c r="S65">
        <f>[1]!s_west_instnum_np($A65,YEAR($B$1),$B$1,180)</f>
        <v>19</v>
      </c>
      <c r="T65">
        <f>[1]!s_west_stdnetprofit($A65,YEAR($B$1),$B$1,180)</f>
        <v>347195508</v>
      </c>
      <c r="U65">
        <f>[1]!s_west_mediannetprofit($A65,YEAR($B$1),$B$1,180)</f>
        <v>8648000000</v>
      </c>
      <c r="V65">
        <f>[1]!s_west_maxnetprofit($A65,YEAR($B$1),$B$1,180)</f>
        <v>9470752704</v>
      </c>
      <c r="W65">
        <f>[1]!s_west_minnetprofit($A65,YEAR($B$1),$B$1,180)</f>
        <v>8131000000</v>
      </c>
      <c r="X65">
        <f>[1]!s_west_netprofit($A65,YEAR($B$1)+1,$B$1,180)</f>
        <v>9593975943</v>
      </c>
      <c r="Y65">
        <f>[1]!s_west_eps($A65,YEAR($B$1)+1,$B$1,180)</f>
        <v>0.97250000000000003</v>
      </c>
      <c r="Z65">
        <f>[1]!s_west_instnum_np($A65,YEAR($B$1)+1,$B$1,180)</f>
        <v>19</v>
      </c>
      <c r="AA65">
        <f>[1]!s_west_stdnetprofit($A65,YEAR($B$1)+1,$B$1,180)</f>
        <v>420682266</v>
      </c>
      <c r="AB65">
        <f>[1]!s_west_mediannetprofit($A65,YEAR($B$1)+1,$B$1,180)</f>
        <v>9803000000</v>
      </c>
      <c r="AC65">
        <f>[1]!s_west_maxnetprofit($A65,YEAR($B$1)+1,$B$1,180)</f>
        <v>10066000000</v>
      </c>
      <c r="AD65">
        <f>[1]!s_west_minnetprofit($A65,YEAR($B$1)+1,$B$1,180)</f>
        <v>8661600000</v>
      </c>
      <c r="AE65">
        <f>[1]!s_west_avgroe($A65,YEAR($B$1),$B$1,180)</f>
        <v>30.4772</v>
      </c>
      <c r="AF65">
        <f>IFERROR([1]!s_info_indexweight($A65,$B$1,"HSI.HI"),"")</f>
        <v>0.140000000596046</v>
      </c>
      <c r="AG65">
        <f>IFERROR([1]!s_info_indexweight($A65,$B$1,"HSCEI.HI"),"")</f>
        <v>0</v>
      </c>
      <c r="AH65">
        <f>IFERROR([1]!s_info_indexweight($A65,$B$1,"HSTECH.HI"),"")</f>
        <v>0</v>
      </c>
    </row>
    <row r="66" spans="1:34">
      <c r="A66" t="s">
        <v>1901</v>
      </c>
      <c r="B66">
        <f>[1]!s_dq_close($A66,$B$1,3)</f>
        <v>24.1</v>
      </c>
      <c r="C66">
        <f>[1]!s_dq_volume($A66,$B$1)</f>
        <v>2622902</v>
      </c>
      <c r="D66">
        <f>[1]!s_dq_amount($A66,$B$1)</f>
        <v>63139816</v>
      </c>
      <c r="E66">
        <f>[1]!s_dq_turn($A66,$B$1)</f>
        <v>8.6386878106113604E-2</v>
      </c>
      <c r="F66">
        <f>[1]!S_VAL_MV($A66,$B$1)</f>
        <v>73173078580.699997</v>
      </c>
      <c r="G66">
        <f>[1]!s_val_ev($A66,$B$1)</f>
        <v>73173078580.699997</v>
      </c>
      <c r="H66">
        <f>[1]!s_val_ev1($A66,$B$1)</f>
        <v>94378530323.637405</v>
      </c>
      <c r="I66">
        <f>IFERROR([1]!s_mq_amount($A66,$B$1),"")</f>
        <v>156958643</v>
      </c>
      <c r="J66">
        <f>[1]!s_val_pe_ttm($A66,$B$1)</f>
        <v>-17.188884735107401</v>
      </c>
      <c r="K66">
        <f>[1]!s_val_pb($A66,$B$1)</f>
        <v>0.40270261457142098</v>
      </c>
      <c r="L66">
        <f>[1]!s_val_dividendyield2($A66,$B$1)</f>
        <v>5.4771784232365199</v>
      </c>
      <c r="M66">
        <f>[1]!s_val_evtoebitda($A66,$B$1)</f>
        <v>-70.289491029879699</v>
      </c>
      <c r="N66">
        <f>[1]!s_risk_betar24($A66,$B$1)</f>
        <v>0</v>
      </c>
      <c r="O66">
        <f>[1]!s_profitnotice_changeratio($A66,$B$1)</f>
        <v>0</v>
      </c>
      <c r="P66">
        <f>IFERROR([1]!i_pq_pctchange($A66,TEXT(DATE(YEAR($B$1),1,1),"yyyy-mm-dd"),$B$1),"")</f>
        <v>0.910517940335698</v>
      </c>
      <c r="Q66">
        <f>[1]!s_west_netprofit($A66,YEAR($B$1),$B$1,180)</f>
        <v>6505050000</v>
      </c>
      <c r="R66">
        <f>[1]!s_west_eps($A66,YEAR($B$1),$B$1,180)</f>
        <v>2.1425000000000001</v>
      </c>
      <c r="S66">
        <f>[1]!s_west_instnum_np($A66,YEAR($B$1),$B$1,180)</f>
        <v>2</v>
      </c>
      <c r="T66">
        <f>[1]!s_west_stdnetprofit($A66,YEAR($B$1),$B$1,180)</f>
        <v>69367175</v>
      </c>
      <c r="U66">
        <f>[1]!s_west_mediannetprofit($A66,YEAR($B$1),$B$1,180)</f>
        <v>6505050000</v>
      </c>
      <c r="V66">
        <f>[1]!s_west_maxnetprofit($A66,YEAR($B$1),$B$1,180)</f>
        <v>6554100000</v>
      </c>
      <c r="W66">
        <f>[1]!s_west_minnetprofit($A66,YEAR($B$1),$B$1,180)</f>
        <v>6456000000</v>
      </c>
      <c r="X66">
        <f>[1]!s_west_netprofit($A66,YEAR($B$1)+1,$B$1,180)</f>
        <v>6704100000</v>
      </c>
      <c r="Y66">
        <f>[1]!s_west_eps($A66,YEAR($B$1)+1,$B$1,180)</f>
        <v>2.2080000000000002</v>
      </c>
      <c r="Z66">
        <f>[1]!s_west_instnum_np($A66,YEAR($B$1)+1,$B$1,180)</f>
        <v>2</v>
      </c>
      <c r="AA66">
        <f>[1]!s_west_stdnetprofit($A66,YEAR($B$1)+1,$B$1,180)</f>
        <v>176918117</v>
      </c>
      <c r="AB66">
        <f>[1]!s_west_mediannetprofit($A66,YEAR($B$1)+1,$B$1,180)</f>
        <v>6704100000</v>
      </c>
      <c r="AC66">
        <f>[1]!s_west_maxnetprofit($A66,YEAR($B$1)+1,$B$1,180)</f>
        <v>6829200000</v>
      </c>
      <c r="AD66">
        <f>[1]!s_west_minnetprofit($A66,YEAR($B$1)+1,$B$1,180)</f>
        <v>6579000000</v>
      </c>
      <c r="AE66">
        <f>[1]!s_west_avgroe($A66,YEAR($B$1),$B$1,180)</f>
        <v>3.55</v>
      </c>
      <c r="AF66">
        <f>IFERROR([1]!s_info_indexweight($A66,$B$1,"HSI.HI"),"")</f>
        <v>0.25</v>
      </c>
      <c r="AG66">
        <f>IFERROR([1]!s_info_indexweight($A66,$B$1,"HSCEI.HI"),"")</f>
        <v>0</v>
      </c>
      <c r="AH66">
        <f>IFERROR([1]!s_info_indexweight($A66,$B$1,"HSTECH.HI"),"")</f>
        <v>0</v>
      </c>
    </row>
    <row r="67" spans="1:34">
      <c r="A67" t="s">
        <v>1902</v>
      </c>
      <c r="B67">
        <f>[1]!s_dq_close($A67,$B$1,3)</f>
        <v>61.9</v>
      </c>
      <c r="C67">
        <f>[1]!s_dq_volume($A67,$B$1)</f>
        <v>27140583</v>
      </c>
      <c r="D67">
        <f>[1]!s_dq_amount($A67,$B$1)</f>
        <v>1619891443</v>
      </c>
      <c r="E67">
        <f>[1]!s_dq_turn($A67,$B$1)</f>
        <v>1.50078676060504</v>
      </c>
      <c r="F67">
        <f>[1]!S_VAL_MV($A67,$B$1)</f>
        <v>133922152189.2</v>
      </c>
      <c r="G67">
        <f>[1]!s_val_ev($A67,$B$1)</f>
        <v>133922152189.2</v>
      </c>
      <c r="H67">
        <f>[1]!s_val_ev1($A67,$B$1)</f>
        <v>126809205961.56</v>
      </c>
      <c r="I67">
        <f>IFERROR([1]!s_mq_amount($A67,$B$1),"")</f>
        <v>2575356690</v>
      </c>
      <c r="J67">
        <f>[1]!s_val_pe_ttm($A67,$B$1)</f>
        <v>-65.134658813476605</v>
      </c>
      <c r="K67">
        <f>[1]!s_val_pb($A67,$B$1)</f>
        <v>1.6656899922799999</v>
      </c>
      <c r="L67">
        <f>[1]!s_val_dividendyield2($A67,$B$1)</f>
        <v>0</v>
      </c>
      <c r="M67">
        <f>[1]!s_val_evtoebitda($A67,$B$1)</f>
        <v>14.3761590148825</v>
      </c>
      <c r="N67">
        <f>[1]!s_risk_betar24($A67,$B$1)</f>
        <v>0</v>
      </c>
      <c r="O67">
        <f>[1]!s_profitnotice_changeratio($A67,$B$1)</f>
        <v>0</v>
      </c>
      <c r="P67">
        <f>IFERROR([1]!i_pq_pctchange($A67,TEXT(DATE(YEAR($B$1),1,1),"yyyy-mm-dd"),$B$1),"")</f>
        <v>-4.5489591364687696</v>
      </c>
      <c r="Q67">
        <f>[1]!s_west_netprofit($A67,YEAR($B$1),$B$1,180)</f>
        <v>1111466000</v>
      </c>
      <c r="R67">
        <f>[1]!s_west_eps($A67,YEAR($B$1),$B$1,180)</f>
        <v>0.51370000000000005</v>
      </c>
      <c r="S67">
        <f>[1]!s_west_instnum_np($A67,YEAR($B$1),$B$1,180)</f>
        <v>26</v>
      </c>
      <c r="T67">
        <f>[1]!s_west_stdnetprofit($A67,YEAR($B$1),$B$1,180)</f>
        <v>2225837227</v>
      </c>
      <c r="U67">
        <f>[1]!s_west_mediannetprofit($A67,YEAR($B$1),$B$1,180)</f>
        <v>1212315000</v>
      </c>
      <c r="V67">
        <f>[1]!s_west_maxnetprofit($A67,YEAR($B$1),$B$1,180)</f>
        <v>7507000000</v>
      </c>
      <c r="W67">
        <f>[1]!s_west_minnetprofit($A67,YEAR($B$1),$B$1,180)</f>
        <v>-4189014000</v>
      </c>
      <c r="X67">
        <f>[1]!s_west_netprofit($A67,YEAR($B$1)+1,$B$1,180)</f>
        <v>4941991577</v>
      </c>
      <c r="Y67">
        <f>[1]!s_west_eps($A67,YEAR($B$1)+1,$B$1,180)</f>
        <v>2.2841999999999998</v>
      </c>
      <c r="Z67">
        <f>[1]!s_west_instnum_np($A67,YEAR($B$1)+1,$B$1,180)</f>
        <v>26</v>
      </c>
      <c r="AA67">
        <f>[1]!s_west_stdnetprofit($A67,YEAR($B$1)+1,$B$1,180)</f>
        <v>2110192804</v>
      </c>
      <c r="AB67">
        <f>[1]!s_west_mediannetprofit($A67,YEAR($B$1)+1,$B$1,180)</f>
        <v>4422500000</v>
      </c>
      <c r="AC67">
        <f>[1]!s_west_maxnetprofit($A67,YEAR($B$1)+1,$B$1,180)</f>
        <v>8925000000</v>
      </c>
      <c r="AD67">
        <f>[1]!s_west_minnetprofit($A67,YEAR($B$1)+1,$B$1,180)</f>
        <v>1020491000</v>
      </c>
      <c r="AE67">
        <f>[1]!s_west_avgroe($A67,YEAR($B$1),$B$1,180)</f>
        <v>2.4333</v>
      </c>
      <c r="AF67">
        <f>IFERROR([1]!s_info_indexweight($A67,$B$1,"HSI.HI"),"")</f>
        <v>0.52999997138977095</v>
      </c>
      <c r="AG67">
        <f>IFERROR([1]!s_info_indexweight($A67,$B$1,"HSCEI.HI"),"")</f>
        <v>0.77999997138977095</v>
      </c>
      <c r="AH67">
        <f>IFERROR([1]!s_info_indexweight($A67,$B$1,"HSTECH.HI"),"")</f>
        <v>2.3499999046325701</v>
      </c>
    </row>
    <row r="68" spans="1:34">
      <c r="A68" t="s">
        <v>1903</v>
      </c>
      <c r="B68">
        <f>[1]!s_dq_close($A68,$B$1,3)</f>
        <v>76.599999999999994</v>
      </c>
      <c r="C68">
        <f>[1]!s_dq_volume($A68,$B$1)</f>
        <v>7871737</v>
      </c>
      <c r="D68">
        <f>[1]!s_dq_amount($A68,$B$1)</f>
        <v>600219938</v>
      </c>
      <c r="E68">
        <f>[1]!s_dq_turn($A68,$B$1)</f>
        <v>0.28146989117313898</v>
      </c>
      <c r="F68">
        <f>[1]!S_VAL_MV($A68,$B$1)</f>
        <v>214223642780</v>
      </c>
      <c r="G68">
        <f>[1]!s_val_ev($A68,$B$1)</f>
        <v>214223642780</v>
      </c>
      <c r="H68">
        <f>[1]!s_val_ev1($A68,$B$1)</f>
        <v>209672284745.74399</v>
      </c>
      <c r="I68">
        <f>IFERROR([1]!s_mq_amount($A68,$B$1),"")</f>
        <v>1147822671</v>
      </c>
      <c r="J68">
        <f>[1]!s_val_pe_ttm($A68,$B$1)</f>
        <v>14.239850044250501</v>
      </c>
      <c r="K68">
        <f>[1]!s_val_pb($A68,$B$1)</f>
        <v>2.9413985380765499</v>
      </c>
      <c r="L68">
        <f>[1]!s_val_dividendyield2($A68,$B$1)</f>
        <v>3.2051866086748499</v>
      </c>
      <c r="M68">
        <f>[1]!s_val_evtoebitda($A68,$B$1)</f>
        <v>7.6109239187528503</v>
      </c>
      <c r="N68">
        <f>[1]!s_risk_betar24($A68,$B$1)</f>
        <v>0</v>
      </c>
      <c r="O68">
        <f>[1]!s_profitnotice_changeratio($A68,$B$1)</f>
        <v>0</v>
      </c>
      <c r="P68">
        <f>IFERROR([1]!i_pq_pctchange($A68,TEXT(DATE(YEAR($B$1),1,1),"yyyy-mm-dd"),$B$1),"")</f>
        <v>-3.5572031375678201</v>
      </c>
      <c r="Q68">
        <f>[1]!s_west_netprofit($A68,YEAR($B$1),$B$1,180)</f>
        <v>14753241911</v>
      </c>
      <c r="R68">
        <f>[1]!s_west_eps($A68,YEAR($B$1),$B$1,180)</f>
        <v>5.2752999999999997</v>
      </c>
      <c r="S68">
        <f>[1]!s_west_instnum_np($A68,YEAR($B$1),$B$1,180)</f>
        <v>40</v>
      </c>
      <c r="T68">
        <f>[1]!s_west_stdnetprofit($A68,YEAR($B$1),$B$1,180)</f>
        <v>724268140</v>
      </c>
      <c r="U68">
        <f>[1]!s_west_mediannetprofit($A68,YEAR($B$1),$B$1,180)</f>
        <v>14600000000</v>
      </c>
      <c r="V68">
        <f>[1]!s_west_maxnetprofit($A68,YEAR($B$1),$B$1,180)</f>
        <v>16748000000</v>
      </c>
      <c r="W68">
        <f>[1]!s_west_minnetprofit($A68,YEAR($B$1),$B$1,180)</f>
        <v>13561000000</v>
      </c>
      <c r="X68">
        <f>[1]!s_west_netprofit($A68,YEAR($B$1)+1,$B$1,180)</f>
        <v>15935695852</v>
      </c>
      <c r="Y68">
        <f>[1]!s_west_eps($A68,YEAR($B$1)+1,$B$1,180)</f>
        <v>5.6981000000000002</v>
      </c>
      <c r="Z68">
        <f>[1]!s_west_instnum_np($A68,YEAR($B$1)+1,$B$1,180)</f>
        <v>39</v>
      </c>
      <c r="AA68">
        <f>[1]!s_west_stdnetprofit($A68,YEAR($B$1)+1,$B$1,180)</f>
        <v>743644879</v>
      </c>
      <c r="AB68">
        <f>[1]!s_west_mediannetprofit($A68,YEAR($B$1)+1,$B$1,180)</f>
        <v>15867500000</v>
      </c>
      <c r="AC68">
        <f>[1]!s_west_maxnetprofit($A68,YEAR($B$1)+1,$B$1,180)</f>
        <v>19171000000</v>
      </c>
      <c r="AD68">
        <f>[1]!s_west_minnetprofit($A68,YEAR($B$1)+1,$B$1,180)</f>
        <v>14617000000</v>
      </c>
      <c r="AE68">
        <f>[1]!s_west_avgroe($A68,YEAR($B$1),$B$1,180)</f>
        <v>19.533100000000001</v>
      </c>
      <c r="AF68">
        <f>IFERROR([1]!s_info_indexweight($A68,$B$1,"HSI.HI"),"")</f>
        <v>0.64999997615814198</v>
      </c>
      <c r="AG68">
        <f>IFERROR([1]!s_info_indexweight($A68,$B$1,"HSCEI.HI"),"")</f>
        <v>0.97000002861022905</v>
      </c>
      <c r="AH68">
        <f>IFERROR([1]!s_info_indexweight($A68,$B$1,"HSTECH.HI"),"")</f>
        <v>0</v>
      </c>
    </row>
    <row r="69" spans="1:34">
      <c r="A69" t="s">
        <v>1904</v>
      </c>
      <c r="B69">
        <f>[1]!s_dq_close($A69,$B$1,3)</f>
        <v>177.5</v>
      </c>
      <c r="C69">
        <f>[1]!s_dq_volume($A69,$B$1)</f>
        <v>2354540</v>
      </c>
      <c r="D69">
        <f>[1]!s_dq_amount($A69,$B$1)</f>
        <v>416228421</v>
      </c>
      <c r="E69">
        <f>[1]!s_dq_turn($A69,$B$1)</f>
        <v>0.41761920998561097</v>
      </c>
      <c r="F69">
        <f>[1]!S_VAL_MV($A69,$B$1)</f>
        <v>136657373007.5</v>
      </c>
      <c r="G69">
        <f>[1]!s_val_ev($A69,$B$1)</f>
        <v>136657373007.5</v>
      </c>
      <c r="H69">
        <f>[1]!s_val_ev1($A69,$B$1)</f>
        <v>140343242369.065</v>
      </c>
      <c r="I69">
        <f>IFERROR([1]!s_mq_amount($A69,$B$1),"")</f>
        <v>849823897</v>
      </c>
      <c r="J69">
        <f>[1]!s_val_pe_ttm($A69,$B$1)</f>
        <v>13.107220649719199</v>
      </c>
      <c r="K69">
        <f>[1]!s_val_pb($A69,$B$1)</f>
        <v>1.8593495529319</v>
      </c>
      <c r="L69">
        <f>[1]!s_val_dividendyield2($A69,$B$1)</f>
        <v>3.11786474888997</v>
      </c>
      <c r="M69">
        <f>[1]!s_val_evtoebitda($A69,$B$1)</f>
        <v>9.5163340668333394</v>
      </c>
      <c r="N69">
        <f>[1]!s_risk_betar24($A69,$B$1)</f>
        <v>0</v>
      </c>
      <c r="O69">
        <f>[1]!s_profitnotice_changeratio($A69,$B$1)</f>
        <v>0</v>
      </c>
      <c r="P69">
        <f>IFERROR([1]!i_pq_pctchange($A69,TEXT(DATE(YEAR($B$1),1,1),"yyyy-mm-dd"),$B$1),"")</f>
        <v>11.119069175723901</v>
      </c>
      <c r="Q69">
        <f>[1]!s_west_netprofit($A69,YEAR($B$1),$B$1,180)</f>
        <v>10648739524</v>
      </c>
      <c r="R69">
        <f>[1]!s_west_eps($A69,YEAR($B$1),$B$1,180)</f>
        <v>13.831300000000001</v>
      </c>
      <c r="S69">
        <f>[1]!s_west_instnum_np($A69,YEAR($B$1),$B$1,180)</f>
        <v>21</v>
      </c>
      <c r="T69">
        <f>[1]!s_west_stdnetprofit($A69,YEAR($B$1),$B$1,180)</f>
        <v>520983591</v>
      </c>
      <c r="U69">
        <f>[1]!s_west_mediannetprofit($A69,YEAR($B$1),$B$1,180)</f>
        <v>10645000000</v>
      </c>
      <c r="V69">
        <f>[1]!s_west_maxnetprofit($A69,YEAR($B$1),$B$1,180)</f>
        <v>11365000000</v>
      </c>
      <c r="W69">
        <f>[1]!s_west_minnetprofit($A69,YEAR($B$1),$B$1,180)</f>
        <v>9252530000</v>
      </c>
      <c r="X69">
        <f>[1]!s_west_netprofit($A69,YEAR($B$1)+1,$B$1,180)</f>
        <v>12010527143</v>
      </c>
      <c r="Y69">
        <f>[1]!s_west_eps($A69,YEAR($B$1)+1,$B$1,180)</f>
        <v>15.600099999999999</v>
      </c>
      <c r="Z69">
        <f>[1]!s_west_instnum_np($A69,YEAR($B$1)+1,$B$1,180)</f>
        <v>21</v>
      </c>
      <c r="AA69">
        <f>[1]!s_west_stdnetprofit($A69,YEAR($B$1)+1,$B$1,180)</f>
        <v>577393760</v>
      </c>
      <c r="AB69">
        <f>[1]!s_west_mediannetprofit($A69,YEAR($B$1)+1,$B$1,180)</f>
        <v>11968000000</v>
      </c>
      <c r="AC69">
        <f>[1]!s_west_maxnetprofit($A69,YEAR($B$1)+1,$B$1,180)</f>
        <v>13139000000</v>
      </c>
      <c r="AD69">
        <f>[1]!s_west_minnetprofit($A69,YEAR($B$1)+1,$B$1,180)</f>
        <v>10612000000</v>
      </c>
      <c r="AE69">
        <f>[1]!s_west_avgroe($A69,YEAR($B$1),$B$1,180)</f>
        <v>14.9575</v>
      </c>
      <c r="AF69">
        <f>IFERROR([1]!s_info_indexweight($A69,$B$1,"HSI.HI"),"")</f>
        <v>0.46999999880790699</v>
      </c>
      <c r="AG69">
        <f>IFERROR([1]!s_info_indexweight($A69,$B$1,"HSCEI.HI"),"")</f>
        <v>0.69999998807907104</v>
      </c>
      <c r="AH69">
        <f>IFERROR([1]!s_info_indexweight($A69,$B$1,"HSTECH.HI"),"")</f>
        <v>0</v>
      </c>
    </row>
    <row r="70" spans="1:34">
      <c r="A70" t="s">
        <v>1905</v>
      </c>
      <c r="B70">
        <f>[1]!s_dq_close($A70,$B$1,3)</f>
        <v>35.14</v>
      </c>
      <c r="C70">
        <f>[1]!s_dq_volume($A70,$B$1)</f>
        <v>26521989</v>
      </c>
      <c r="D70">
        <f>[1]!s_dq_amount($A70,$B$1)</f>
        <v>922049031</v>
      </c>
      <c r="E70">
        <f>[1]!s_dq_turn($A70,$B$1)</f>
        <v>0.64048658094362698</v>
      </c>
      <c r="F70">
        <f>[1]!S_VAL_MV($A70,$B$1)</f>
        <v>145511665847.38</v>
      </c>
      <c r="G70">
        <f>[1]!s_val_ev($A70,$B$1)</f>
        <v>145511665847.38</v>
      </c>
      <c r="H70">
        <f>[1]!s_val_ev1($A70,$B$1)</f>
        <v>127635137053.90401</v>
      </c>
      <c r="I70">
        <f>IFERROR([1]!s_mq_amount($A70,$B$1),"")</f>
        <v>2456388740</v>
      </c>
      <c r="J70">
        <f>[1]!s_val_pe_ttm($A70,$B$1)</f>
        <v>26.7766628265381</v>
      </c>
      <c r="K70">
        <f>[1]!s_val_pb($A70,$B$1)</f>
        <v>2.7816450735396399</v>
      </c>
      <c r="L70">
        <f>[1]!s_val_dividendyield2($A70,$B$1)</f>
        <v>0</v>
      </c>
      <c r="M70">
        <f>[1]!s_val_evtoebitda($A70,$B$1)</f>
        <v>14.580155837847499</v>
      </c>
      <c r="N70">
        <f>[1]!s_risk_betar24($A70,$B$1)</f>
        <v>0</v>
      </c>
      <c r="O70">
        <f>[1]!s_profitnotice_changeratio($A70,$B$1)</f>
        <v>0</v>
      </c>
      <c r="P70">
        <f>IFERROR([1]!i_pq_pctchange($A70,TEXT(DATE(YEAR($B$1),1,1),"yyyy-mm-dd"),$B$1),"")</f>
        <v>11.7684478371501</v>
      </c>
      <c r="Q70">
        <f>[1]!s_west_netprofit($A70,YEAR($B$1),$B$1,180)</f>
        <v>5392700493</v>
      </c>
      <c r="R70">
        <f>[1]!s_west_eps($A70,YEAR($B$1),$B$1,180)</f>
        <v>1.2785</v>
      </c>
      <c r="S70">
        <f>[1]!s_west_instnum_np($A70,YEAR($B$1),$B$1,180)</f>
        <v>13</v>
      </c>
      <c r="T70">
        <f>[1]!s_west_stdnetprofit($A70,YEAR($B$1),$B$1,180)</f>
        <v>499162403</v>
      </c>
      <c r="U70">
        <f>[1]!s_west_mediannetprofit($A70,YEAR($B$1),$B$1,180)</f>
        <v>5601500000</v>
      </c>
      <c r="V70">
        <f>[1]!s_west_maxnetprofit($A70,YEAR($B$1),$B$1,180)</f>
        <v>6058000000</v>
      </c>
      <c r="W70">
        <f>[1]!s_west_minnetprofit($A70,YEAR($B$1),$B$1,180)</f>
        <v>4404000000</v>
      </c>
      <c r="X70">
        <f>[1]!s_west_netprofit($A70,YEAR($B$1)+1,$B$1,180)</f>
        <v>6642978369</v>
      </c>
      <c r="Y70">
        <f>[1]!s_west_eps($A70,YEAR($B$1)+1,$B$1,180)</f>
        <v>1.5760000000000001</v>
      </c>
      <c r="Z70">
        <f>[1]!s_west_instnum_np($A70,YEAR($B$1)+1,$B$1,180)</f>
        <v>13</v>
      </c>
      <c r="AA70">
        <f>[1]!s_west_stdnetprofit($A70,YEAR($B$1)+1,$B$1,180)</f>
        <v>581041630</v>
      </c>
      <c r="AB70">
        <f>[1]!s_west_mediannetprofit($A70,YEAR($B$1)+1,$B$1,180)</f>
        <v>6803000000</v>
      </c>
      <c r="AC70">
        <f>[1]!s_west_maxnetprofit($A70,YEAR($B$1)+1,$B$1,180)</f>
        <v>7354000000</v>
      </c>
      <c r="AD70">
        <f>[1]!s_west_minnetprofit($A70,YEAR($B$1)+1,$B$1,180)</f>
        <v>5139000000</v>
      </c>
      <c r="AE70">
        <f>[1]!s_west_avgroe($A70,YEAR($B$1),$B$1,180)</f>
        <v>10.3714</v>
      </c>
      <c r="AF70">
        <f>IFERROR([1]!s_info_indexweight($A70,$B$1,"HSI.HI"),"")</f>
        <v>0.80000001192092896</v>
      </c>
      <c r="AG70">
        <f>IFERROR([1]!s_info_indexweight($A70,$B$1,"HSCEI.HI"),"")</f>
        <v>0</v>
      </c>
      <c r="AH70">
        <f>IFERROR([1]!s_info_indexweight($A70,$B$1,"HSTECH.HI"),"")</f>
        <v>0</v>
      </c>
    </row>
    <row r="71" spans="1:34">
      <c r="A71" t="s">
        <v>1906</v>
      </c>
      <c r="B71">
        <f>[1]!s_dq_close($A71,$B$1,3)</f>
        <v>48</v>
      </c>
      <c r="C71">
        <f>[1]!s_dq_volume($A71,$B$1)</f>
        <v>6225669</v>
      </c>
      <c r="D71">
        <f>[1]!s_dq_amount($A71,$B$1)</f>
        <v>297130647</v>
      </c>
      <c r="E71">
        <f>[1]!s_dq_turn($A71,$B$1)</f>
        <v>0.414154885692539</v>
      </c>
      <c r="F71">
        <f>[1]!S_VAL_MV($A71,$B$1)</f>
        <v>72154675056</v>
      </c>
      <c r="G71">
        <f>[1]!s_val_ev($A71,$B$1)</f>
        <v>72154675056</v>
      </c>
      <c r="H71">
        <f>[1]!s_val_ev1($A71,$B$1)</f>
        <v>77572621205.218903</v>
      </c>
      <c r="I71">
        <f>IFERROR([1]!s_mq_amount($A71,$B$1),"")</f>
        <v>752888026</v>
      </c>
      <c r="J71">
        <f>[1]!s_val_pe_ttm($A71,$B$1)</f>
        <v>11.1877450942993</v>
      </c>
      <c r="K71">
        <f>[1]!s_val_pb($A71,$B$1)</f>
        <v>1.73828251742363</v>
      </c>
      <c r="L71">
        <f>[1]!s_val_dividendyield2($A71,$B$1)</f>
        <v>5.5416666666666696</v>
      </c>
      <c r="M71">
        <f>[1]!s_val_evtoebitda($A71,$B$1)</f>
        <v>7.6037573716045603</v>
      </c>
      <c r="N71">
        <f>[1]!s_risk_betar24($A71,$B$1)</f>
        <v>0</v>
      </c>
      <c r="O71">
        <f>[1]!s_profitnotice_changeratio($A71,$B$1)</f>
        <v>0</v>
      </c>
      <c r="P71">
        <f>IFERROR([1]!i_pq_pctchange($A71,TEXT(DATE(YEAR($B$1),1,1),"yyyy-mm-dd"),$B$1),"")</f>
        <v>-21.568627450980401</v>
      </c>
      <c r="Q71">
        <f>[1]!s_west_netprofit($A71,YEAR($B$1),$B$1,180)</f>
        <v>6073602759</v>
      </c>
      <c r="R71">
        <f>[1]!s_west_eps($A71,YEAR($B$1),$B$1,180)</f>
        <v>4.0393999999999997</v>
      </c>
      <c r="S71">
        <f>[1]!s_west_instnum_np($A71,YEAR($B$1),$B$1,180)</f>
        <v>29</v>
      </c>
      <c r="T71">
        <f>[1]!s_west_stdnetprofit($A71,YEAR($B$1),$B$1,180)</f>
        <v>306640559</v>
      </c>
      <c r="U71">
        <f>[1]!s_west_mediannetprofit($A71,YEAR($B$1),$B$1,180)</f>
        <v>6027500000</v>
      </c>
      <c r="V71">
        <f>[1]!s_west_maxnetprofit($A71,YEAR($B$1),$B$1,180)</f>
        <v>7281000000</v>
      </c>
      <c r="W71">
        <f>[1]!s_west_minnetprofit($A71,YEAR($B$1),$B$1,180)</f>
        <v>5543390000</v>
      </c>
      <c r="X71">
        <f>[1]!s_west_netprofit($A71,YEAR($B$1)+1,$B$1,180)</f>
        <v>6657353103</v>
      </c>
      <c r="Y71">
        <f>[1]!s_west_eps($A71,YEAR($B$1)+1,$B$1,180)</f>
        <v>4.4058000000000002</v>
      </c>
      <c r="Z71">
        <f>[1]!s_west_instnum_np($A71,YEAR($B$1)+1,$B$1,180)</f>
        <v>29</v>
      </c>
      <c r="AA71">
        <f>[1]!s_west_stdnetprofit($A71,YEAR($B$1)+1,$B$1,180)</f>
        <v>371076949</v>
      </c>
      <c r="AB71">
        <f>[1]!s_west_mediannetprofit($A71,YEAR($B$1)+1,$B$1,180)</f>
        <v>6591560000</v>
      </c>
      <c r="AC71">
        <f>[1]!s_west_maxnetprofit($A71,YEAR($B$1)+1,$B$1,180)</f>
        <v>8184000000</v>
      </c>
      <c r="AD71">
        <f>[1]!s_west_minnetprofit($A71,YEAR($B$1)+1,$B$1,180)</f>
        <v>6044080000</v>
      </c>
      <c r="AE71">
        <f>[1]!s_west_avgroe($A71,YEAR($B$1),$B$1,180)</f>
        <v>15.6746</v>
      </c>
      <c r="AF71">
        <f>IFERROR([1]!s_info_indexweight($A71,$B$1,"HSI.HI"),"")</f>
        <v>0.239999994635582</v>
      </c>
      <c r="AG71">
        <f>IFERROR([1]!s_info_indexweight($A71,$B$1,"HSCEI.HI"),"")</f>
        <v>0.36000001430511502</v>
      </c>
      <c r="AH71">
        <f>IFERROR([1]!s_info_indexweight($A71,$B$1,"HSTECH.HI"),"")</f>
        <v>0</v>
      </c>
    </row>
    <row r="72" spans="1:34">
      <c r="A72" t="s">
        <v>1907</v>
      </c>
      <c r="B72">
        <f>[1]!s_dq_close($A72,$B$1,3)</f>
        <v>58.6</v>
      </c>
      <c r="C72">
        <f>[1]!s_dq_volume($A72,$B$1)</f>
        <v>49676843</v>
      </c>
      <c r="D72">
        <f>[1]!s_dq_amount($A72,$B$1)</f>
        <v>2896625685</v>
      </c>
      <c r="E72">
        <f>[1]!s_dq_turn($A72,$B$1)</f>
        <v>0.66702020787402105</v>
      </c>
      <c r="F72">
        <f>[1]!S_VAL_MV($A72,$B$1)</f>
        <v>1061107820907</v>
      </c>
      <c r="G72">
        <f>[1]!s_val_ev($A72,$B$1)</f>
        <v>1099082688402.13</v>
      </c>
      <c r="H72">
        <f>[1]!s_val_ev1($A72,$B$1)</f>
        <v>13691836957256.1</v>
      </c>
      <c r="I72">
        <f>IFERROR([1]!s_mq_amount($A72,$B$1),"")</f>
        <v>4960539006</v>
      </c>
      <c r="J72">
        <f>[1]!s_val_pe_ttm($A72,$B$1)</f>
        <v>7.0558586120605504</v>
      </c>
      <c r="K72">
        <f>[1]!s_val_pb($A72,$B$1)</f>
        <v>0.95801239880452105</v>
      </c>
      <c r="L72">
        <f>[1]!s_val_dividendyield2($A72,$B$1)</f>
        <v>5.2082261009962396</v>
      </c>
      <c r="M72">
        <f>[1]!s_val_evtoebitda($A72,$B$1)</f>
        <v>0</v>
      </c>
      <c r="N72">
        <f>[1]!s_risk_betar24($A72,$B$1)</f>
        <v>0</v>
      </c>
      <c r="O72">
        <f>[1]!s_profitnotice_changeratio($A72,$B$1)</f>
        <v>0</v>
      </c>
      <c r="P72">
        <f>IFERROR([1]!i_pq_pctchange($A72,TEXT(DATE(YEAR($B$1),1,1),"yyyy-mm-dd"),$B$1),"")</f>
        <v>-6.9196031700454297</v>
      </c>
      <c r="Q72">
        <f>[1]!s_west_netprofit($A72,YEAR($B$1),$B$1,180)</f>
        <v>151657222222</v>
      </c>
      <c r="R72">
        <f>[1]!s_west_eps($A72,YEAR($B$1),$B$1,180)</f>
        <v>8.3752999999999993</v>
      </c>
      <c r="S72">
        <f>[1]!s_west_instnum_np($A72,YEAR($B$1),$B$1,180)</f>
        <v>9</v>
      </c>
      <c r="T72">
        <f>[1]!s_west_stdnetprofit($A72,YEAR($B$1),$B$1,180)</f>
        <v>12652014264</v>
      </c>
      <c r="U72">
        <f>[1]!s_west_mediannetprofit($A72,YEAR($B$1),$B$1,180)</f>
        <v>151700000000</v>
      </c>
      <c r="V72">
        <f>[1]!s_west_maxnetprofit($A72,YEAR($B$1),$B$1,180)</f>
        <v>172960000000</v>
      </c>
      <c r="W72">
        <f>[1]!s_west_minnetprofit($A72,YEAR($B$1),$B$1,180)</f>
        <v>132000000000</v>
      </c>
      <c r="X72">
        <f>[1]!s_west_netprofit($A72,YEAR($B$1)+1,$B$1,180)</f>
        <v>166446222222</v>
      </c>
      <c r="Y72">
        <f>[1]!s_west_eps($A72,YEAR($B$1)+1,$B$1,180)</f>
        <v>9.1920000000000002</v>
      </c>
      <c r="Z72">
        <f>[1]!s_west_instnum_np($A72,YEAR($B$1)+1,$B$1,180)</f>
        <v>9</v>
      </c>
      <c r="AA72">
        <f>[1]!s_west_stdnetprofit($A72,YEAR($B$1)+1,$B$1,180)</f>
        <v>19268242154</v>
      </c>
      <c r="AB72">
        <f>[1]!s_west_mediannetprofit($A72,YEAR($B$1)+1,$B$1,180)</f>
        <v>174217000000</v>
      </c>
      <c r="AC72">
        <f>[1]!s_west_maxnetprofit($A72,YEAR($B$1)+1,$B$1,180)</f>
        <v>202250000000</v>
      </c>
      <c r="AD72">
        <f>[1]!s_west_minnetprofit($A72,YEAR($B$1)+1,$B$1,180)</f>
        <v>139000000000</v>
      </c>
      <c r="AE72">
        <f>[1]!s_west_avgroe($A72,YEAR($B$1),$B$1,180)</f>
        <v>14.757999999999999</v>
      </c>
      <c r="AF72">
        <f>IFERROR([1]!s_info_indexweight($A72,$B$1,"HSI.HI"),"")</f>
        <v>2.4000000953674299</v>
      </c>
      <c r="AG72">
        <f>IFERROR([1]!s_info_indexweight($A72,$B$1,"HSCEI.HI"),"")</f>
        <v>3.5599999427795401</v>
      </c>
      <c r="AH72">
        <f>IFERROR([1]!s_info_indexweight($A72,$B$1,"HSTECH.HI"),"")</f>
        <v>0</v>
      </c>
    </row>
    <row r="73" spans="1:34">
      <c r="A73" t="s">
        <v>1908</v>
      </c>
      <c r="B73">
        <f>[1]!s_dq_close($A73,$B$1,3)</f>
        <v>17.260000000000002</v>
      </c>
      <c r="C73">
        <f>[1]!s_dq_volume($A73,$B$1)</f>
        <v>11006427</v>
      </c>
      <c r="D73">
        <f>[1]!s_dq_amount($A73,$B$1)</f>
        <v>189781721</v>
      </c>
      <c r="E73">
        <f>[1]!s_dq_turn($A73,$B$1)</f>
        <v>0.283751060077235</v>
      </c>
      <c r="F73">
        <f>[1]!S_VAL_MV($A73,$B$1)</f>
        <v>66949857374.379997</v>
      </c>
      <c r="G73">
        <f>[1]!s_val_ev($A73,$B$1)</f>
        <v>66949857374.379997</v>
      </c>
      <c r="H73">
        <f>[1]!s_val_ev1($A73,$B$1)</f>
        <v>83633772918.563095</v>
      </c>
      <c r="I73">
        <f>IFERROR([1]!s_mq_amount($A73,$B$1),"")</f>
        <v>512338384</v>
      </c>
      <c r="J73">
        <f>[1]!s_val_pe_ttm($A73,$B$1)</f>
        <v>39.130584716796903</v>
      </c>
      <c r="K73">
        <f>[1]!s_val_pb($A73,$B$1)</f>
        <v>1.4924025178715501</v>
      </c>
      <c r="L73">
        <f>[1]!s_val_dividendyield2($A73,$B$1)</f>
        <v>3.25117845921827</v>
      </c>
      <c r="M73">
        <f>[1]!s_val_evtoebitda($A73,$B$1)</f>
        <v>12.861772240248699</v>
      </c>
      <c r="N73">
        <f>[1]!s_risk_betar24($A73,$B$1)</f>
        <v>0</v>
      </c>
      <c r="O73">
        <f>[1]!s_profitnotice_changeratio($A73,$B$1)</f>
        <v>0</v>
      </c>
      <c r="P73">
        <f>IFERROR([1]!i_pq_pctchange($A73,TEXT(DATE(YEAR($B$1),1,1),"yyyy-mm-dd"),$B$1),"")</f>
        <v>15.761234071093201</v>
      </c>
      <c r="Q73">
        <f>[1]!s_west_netprofit($A73,YEAR($B$1),$B$1,180)</f>
        <v>4942447566</v>
      </c>
      <c r="R73">
        <f>[1]!s_west_eps($A73,YEAR($B$1),$B$1,180)</f>
        <v>1.2742</v>
      </c>
      <c r="S73">
        <f>[1]!s_west_instnum_np($A73,YEAR($B$1),$B$1,180)</f>
        <v>17</v>
      </c>
      <c r="T73">
        <f>[1]!s_west_stdnetprofit($A73,YEAR($B$1),$B$1,180)</f>
        <v>194544491</v>
      </c>
      <c r="U73">
        <f>[1]!s_west_mediannetprofit($A73,YEAR($B$1),$B$1,180)</f>
        <v>4967500000</v>
      </c>
      <c r="V73">
        <f>[1]!s_west_maxnetprofit($A73,YEAR($B$1),$B$1,180)</f>
        <v>5426000000</v>
      </c>
      <c r="W73">
        <f>[1]!s_west_minnetprofit($A73,YEAR($B$1),$B$1,180)</f>
        <v>4535710000</v>
      </c>
      <c r="X73">
        <f>[1]!s_west_netprofit($A73,YEAR($B$1)+1,$B$1,180)</f>
        <v>5526031876</v>
      </c>
      <c r="Y73">
        <f>[1]!s_west_eps($A73,YEAR($B$1)+1,$B$1,180)</f>
        <v>1.4246000000000001</v>
      </c>
      <c r="Z73">
        <f>[1]!s_west_instnum_np($A73,YEAR($B$1)+1,$B$1,180)</f>
        <v>17</v>
      </c>
      <c r="AA73">
        <f>[1]!s_west_stdnetprofit($A73,YEAR($B$1)+1,$B$1,180)</f>
        <v>258652190</v>
      </c>
      <c r="AB73">
        <f>[1]!s_west_mediannetprofit($A73,YEAR($B$1)+1,$B$1,180)</f>
        <v>5525000000</v>
      </c>
      <c r="AC73">
        <f>[1]!s_west_maxnetprofit($A73,YEAR($B$1)+1,$B$1,180)</f>
        <v>6279000000</v>
      </c>
      <c r="AD73">
        <f>[1]!s_west_minnetprofit($A73,YEAR($B$1)+1,$B$1,180)</f>
        <v>4937340000</v>
      </c>
      <c r="AE73">
        <f>[1]!s_west_avgroe($A73,YEAR($B$1),$B$1,180)</f>
        <v>10.9275</v>
      </c>
      <c r="AF73">
        <f>IFERROR([1]!s_info_indexweight($A73,$B$1,"HSI.HI"),"")</f>
        <v>0.33000001311302202</v>
      </c>
      <c r="AG73">
        <f>IFERROR([1]!s_info_indexweight($A73,$B$1,"HSCEI.HI"),"")</f>
        <v>0</v>
      </c>
      <c r="AH73">
        <f>IFERROR([1]!s_info_indexweight($A73,$B$1,"HSTECH.HI"),"")</f>
        <v>0</v>
      </c>
    </row>
    <row r="74" spans="1:34">
      <c r="A74" t="s">
        <v>1909</v>
      </c>
      <c r="B74">
        <f>[1]!s_dq_close($A74,$B$1,3)</f>
        <v>14.34</v>
      </c>
      <c r="C74">
        <f>[1]!s_dq_volume($A74,$B$1)</f>
        <v>46959362</v>
      </c>
      <c r="D74">
        <f>[1]!s_dq_amount($A74,$B$1)</f>
        <v>674700817</v>
      </c>
      <c r="E74">
        <f>[1]!s_dq_turn($A74,$B$1)</f>
        <v>0.68064012254977102</v>
      </c>
      <c r="F74">
        <f>[1]!S_VAL_MV($A74,$B$1)</f>
        <v>318961254445.02002</v>
      </c>
      <c r="G74">
        <f>[1]!s_val_ev($A74,$B$1)</f>
        <v>318961254445.02002</v>
      </c>
      <c r="H74">
        <f>[1]!s_val_ev1($A74,$B$1)</f>
        <v>849284912142.07898</v>
      </c>
      <c r="I74">
        <f>IFERROR([1]!s_mq_amount($A74,$B$1),"")</f>
        <v>1387502791</v>
      </c>
      <c r="J74">
        <f>[1]!s_val_pe_ttm($A74,$B$1)</f>
        <v>7.1362938880920401</v>
      </c>
      <c r="K74">
        <f>[1]!s_val_pb($A74,$B$1)</f>
        <v>1.0074069119564399</v>
      </c>
      <c r="L74">
        <f>[1]!s_val_dividendyield2($A74,$B$1)</f>
        <v>4.3700697350069699</v>
      </c>
      <c r="M74">
        <f>[1]!s_val_evtoebitda($A74,$B$1)</f>
        <v>0</v>
      </c>
      <c r="N74">
        <f>[1]!s_risk_betar24($A74,$B$1)</f>
        <v>0</v>
      </c>
      <c r="O74">
        <f>[1]!s_profitnotice_changeratio($A74,$B$1)</f>
        <v>0</v>
      </c>
      <c r="P74">
        <f>IFERROR([1]!i_pq_pctchange($A74,TEXT(DATE(YEAR($B$1),1,1),"yyyy-mm-dd"),$B$1),"")</f>
        <v>-12.347188264058699</v>
      </c>
      <c r="Q74">
        <f>[1]!s_west_netprofit($A74,YEAR($B$1),$B$1,180)</f>
        <v>42531173101</v>
      </c>
      <c r="R74">
        <f>[1]!s_west_eps($A74,YEAR($B$1),$B$1,180)</f>
        <v>1.9120999999999999</v>
      </c>
      <c r="S74">
        <f>[1]!s_west_instnum_np($A74,YEAR($B$1),$B$1,180)</f>
        <v>17</v>
      </c>
      <c r="T74">
        <f>[1]!s_west_stdnetprofit($A74,YEAR($B$1),$B$1,180)</f>
        <v>1634865319</v>
      </c>
      <c r="U74">
        <f>[1]!s_west_mediannetprofit($A74,YEAR($B$1),$B$1,180)</f>
        <v>42619000000</v>
      </c>
      <c r="V74">
        <f>[1]!s_west_maxnetprofit($A74,YEAR($B$1),$B$1,180)</f>
        <v>45970000000</v>
      </c>
      <c r="W74">
        <f>[1]!s_west_minnetprofit($A74,YEAR($B$1),$B$1,180)</f>
        <v>39778000000</v>
      </c>
      <c r="X74">
        <f>[1]!s_west_netprofit($A74,YEAR($B$1)+1,$B$1,180)</f>
        <v>46634791179</v>
      </c>
      <c r="Y74">
        <f>[1]!s_west_eps($A74,YEAR($B$1)+1,$B$1,180)</f>
        <v>2.0966</v>
      </c>
      <c r="Z74">
        <f>[1]!s_west_instnum_np($A74,YEAR($B$1)+1,$B$1,180)</f>
        <v>17</v>
      </c>
      <c r="AA74">
        <f>[1]!s_west_stdnetprofit($A74,YEAR($B$1)+1,$B$1,180)</f>
        <v>2607589166</v>
      </c>
      <c r="AB74">
        <f>[1]!s_west_mediannetprofit($A74,YEAR($B$1)+1,$B$1,180)</f>
        <v>47313000000</v>
      </c>
      <c r="AC74">
        <f>[1]!s_west_maxnetprofit($A74,YEAR($B$1)+1,$B$1,180)</f>
        <v>50160000000</v>
      </c>
      <c r="AD74">
        <f>[1]!s_west_minnetprofit($A74,YEAR($B$1)+1,$B$1,180)</f>
        <v>41950000000</v>
      </c>
      <c r="AE74">
        <f>[1]!s_west_avgroe($A74,YEAR($B$1),$B$1,180)</f>
        <v>13.9069</v>
      </c>
      <c r="AF74">
        <f>IFERROR([1]!s_info_indexweight($A74,$B$1,"HSI.HI"),"")</f>
        <v>0</v>
      </c>
      <c r="AG74">
        <f>IFERROR([1]!s_info_indexweight($A74,$B$1,"HSCEI.HI"),"")</f>
        <v>0.89999997615814198</v>
      </c>
      <c r="AH74">
        <f>IFERROR([1]!s_info_indexweight($A74,$B$1,"HSTECH.HI"),"")</f>
        <v>0</v>
      </c>
    </row>
    <row r="75" spans="1:34">
      <c r="A75" t="s">
        <v>1910</v>
      </c>
      <c r="B75">
        <f>[1]!s_dq_close($A75,$B$1,3)</f>
        <v>18.37</v>
      </c>
      <c r="C75">
        <f>[1]!s_dq_volume($A75,$B$1)</f>
        <v>45160192</v>
      </c>
      <c r="D75">
        <f>[1]!s_dq_amount($A75,$B$1)</f>
        <v>851810254</v>
      </c>
      <c r="E75">
        <f>[1]!s_dq_turn($A75,$B$1)</f>
        <v>1.7471352412755401</v>
      </c>
      <c r="F75">
        <f>[1]!S_VAL_MV($A75,$B$1)</f>
        <v>47483028642.610001</v>
      </c>
      <c r="G75">
        <f>[1]!s_val_ev($A75,$B$1)</f>
        <v>47483028642.610001</v>
      </c>
      <c r="H75">
        <f>[1]!s_val_ev1($A75,$B$1)</f>
        <v>41309285258.497902</v>
      </c>
      <c r="I75">
        <f>IFERROR([1]!s_mq_amount($A75,$B$1),"")</f>
        <v>1340555010</v>
      </c>
      <c r="J75">
        <f>[1]!s_val_pe_ttm($A75,$B$1)</f>
        <v>14.6087789535522</v>
      </c>
      <c r="K75">
        <f>[1]!s_val_pb($A75,$B$1)</f>
        <v>1.55235264439167</v>
      </c>
      <c r="L75">
        <f>[1]!s_val_dividendyield2($A75,$B$1)</f>
        <v>3.2367956878677302</v>
      </c>
      <c r="M75">
        <f>[1]!s_val_evtoebitda($A75,$B$1)</f>
        <v>4.8479838770055803</v>
      </c>
      <c r="N75">
        <f>[1]!s_risk_betar24($A75,$B$1)</f>
        <v>0</v>
      </c>
      <c r="O75">
        <f>[1]!s_profitnotice_changeratio($A75,$B$1)</f>
        <v>0</v>
      </c>
      <c r="P75">
        <f>IFERROR([1]!i_pq_pctchange($A75,TEXT(DATE(YEAR($B$1),1,1),"yyyy-mm-dd"),$B$1),"")</f>
        <v>-1.6068559185859601</v>
      </c>
      <c r="Q75">
        <f>[1]!s_west_netprofit($A75,YEAR($B$1),$B$1,180)</f>
        <v>3030237297</v>
      </c>
      <c r="R75">
        <f>[1]!s_west_eps($A75,YEAR($B$1),$B$1,180)</f>
        <v>1.1722999999999999</v>
      </c>
      <c r="S75">
        <f>[1]!s_west_instnum_np($A75,YEAR($B$1),$B$1,180)</f>
        <v>37</v>
      </c>
      <c r="T75">
        <f>[1]!s_west_stdnetprofit($A75,YEAR($B$1),$B$1,180)</f>
        <v>126461652</v>
      </c>
      <c r="U75">
        <f>[1]!s_west_mediannetprofit($A75,YEAR($B$1),$B$1,180)</f>
        <v>3055510000</v>
      </c>
      <c r="V75">
        <f>[1]!s_west_maxnetprofit($A75,YEAR($B$1),$B$1,180)</f>
        <v>3231000000</v>
      </c>
      <c r="W75">
        <f>[1]!s_west_minnetprofit($A75,YEAR($B$1),$B$1,180)</f>
        <v>2760000000</v>
      </c>
      <c r="X75">
        <f>[1]!s_west_netprofit($A75,YEAR($B$1)+1,$B$1,180)</f>
        <v>3419400270</v>
      </c>
      <c r="Y75">
        <f>[1]!s_west_eps($A75,YEAR($B$1)+1,$B$1,180)</f>
        <v>1.3229</v>
      </c>
      <c r="Z75">
        <f>[1]!s_west_instnum_np($A75,YEAR($B$1)+1,$B$1,180)</f>
        <v>37</v>
      </c>
      <c r="AA75">
        <f>[1]!s_west_stdnetprofit($A75,YEAR($B$1)+1,$B$1,180)</f>
        <v>160463964</v>
      </c>
      <c r="AB75">
        <f>[1]!s_west_mediannetprofit($A75,YEAR($B$1)+1,$B$1,180)</f>
        <v>3418000000</v>
      </c>
      <c r="AC75">
        <f>[1]!s_west_maxnetprofit($A75,YEAR($B$1)+1,$B$1,180)</f>
        <v>3749000000</v>
      </c>
      <c r="AD75">
        <f>[1]!s_west_minnetprofit($A75,YEAR($B$1)+1,$B$1,180)</f>
        <v>3078000000</v>
      </c>
      <c r="AE75">
        <f>[1]!s_west_avgroe($A75,YEAR($B$1),$B$1,180)</f>
        <v>10.436500000000001</v>
      </c>
      <c r="AF75">
        <f>IFERROR([1]!s_info_indexweight($A75,$B$1,"HSI.HI"),"")</f>
        <v>0.259999990463257</v>
      </c>
      <c r="AG75">
        <f>IFERROR([1]!s_info_indexweight($A75,$B$1,"HSCEI.HI"),"")</f>
        <v>0</v>
      </c>
      <c r="AH75">
        <f>IFERROR([1]!s_info_indexweight($A75,$B$1,"HSTECH.HI"),"")</f>
        <v>0</v>
      </c>
    </row>
    <row r="76" spans="1:34">
      <c r="A76" t="s">
        <v>1911</v>
      </c>
      <c r="B76">
        <f>[1]!s_dq_close($A76,$B$1,3)</f>
        <v>129.69999999999999</v>
      </c>
      <c r="C76">
        <f>[1]!s_dq_volume($A76,$B$1)</f>
        <v>6235496</v>
      </c>
      <c r="D76">
        <f>[1]!s_dq_amount($A76,$B$1)</f>
        <v>793555196</v>
      </c>
      <c r="E76">
        <f>[1]!s_dq_turn($A76,$B$1)</f>
        <v>1.2215040269333699</v>
      </c>
      <c r="F76">
        <f>[1]!S_VAL_MV($A76,$B$1)</f>
        <v>386993303003.5</v>
      </c>
      <c r="G76">
        <f>[1]!s_val_ev($A76,$B$1)</f>
        <v>349789747231.02698</v>
      </c>
      <c r="H76">
        <f>[1]!s_val_ev1($A76,$B$1)</f>
        <v>312107216296.04901</v>
      </c>
      <c r="I76">
        <f>IFERROR([1]!s_mq_amount($A76,$B$1),"")</f>
        <v>1604025318</v>
      </c>
      <c r="J76">
        <f>[1]!s_val_pe_ttm($A76,$B$1)</f>
        <v>16.823865890502901</v>
      </c>
      <c r="K76">
        <f>[1]!s_val_pb($A76,$B$1)</f>
        <v>4.3850213202860102</v>
      </c>
      <c r="L76">
        <f>[1]!s_val_dividendyield2($A76,$B$1)</f>
        <v>1.66779507782023</v>
      </c>
      <c r="M76">
        <f>[1]!s_val_evtoebitda($A76,$B$1)</f>
        <v>10.6342088795052</v>
      </c>
      <c r="N76">
        <f>[1]!s_risk_betar24($A76,$B$1)</f>
        <v>0</v>
      </c>
      <c r="O76">
        <f>[1]!s_profitnotice_changeratio($A76,$B$1)</f>
        <v>0</v>
      </c>
      <c r="P76">
        <f>IFERROR([1]!i_pq_pctchange($A76,TEXT(DATE(YEAR($B$1),1,1),"yyyy-mm-dd"),$B$1),"")</f>
        <v>33.140284431396204</v>
      </c>
      <c r="Q76">
        <f>[1]!s_west_netprofit($A76,YEAR($B$1),$B$1,180)</f>
        <v>17622333607</v>
      </c>
      <c r="R76">
        <f>[1]!s_west_eps($A76,YEAR($B$1),$B$1,180)</f>
        <v>5.9061000000000003</v>
      </c>
      <c r="S76">
        <f>[1]!s_west_instnum_np($A76,YEAR($B$1),$B$1,180)</f>
        <v>2</v>
      </c>
      <c r="T76">
        <f>[1]!s_west_stdnetprofit($A76,YEAR($B$1),$B$1,180)</f>
        <v>1036602178</v>
      </c>
      <c r="U76">
        <f>[1]!s_west_mediannetprofit($A76,YEAR($B$1),$B$1,180)</f>
        <v>17640500000</v>
      </c>
      <c r="V76">
        <f>[1]!s_west_maxnetprofit($A76,YEAR($B$1),$B$1,180)</f>
        <v>18648482219</v>
      </c>
      <c r="W76">
        <f>[1]!s_west_minnetprofit($A76,YEAR($B$1),$B$1,180)</f>
        <v>16559852210</v>
      </c>
      <c r="X76">
        <f>[1]!s_west_netprofit($A76,YEAR($B$1)+1,$B$1,180)</f>
        <v>20341005255</v>
      </c>
      <c r="Y76">
        <f>[1]!s_west_eps($A76,YEAR($B$1)+1,$B$1,180)</f>
        <v>6.8171999999999997</v>
      </c>
      <c r="Z76">
        <f>[1]!s_west_instnum_np($A76,YEAR($B$1)+1,$B$1,180)</f>
        <v>2</v>
      </c>
      <c r="AA76">
        <f>[1]!s_west_stdnetprofit($A76,YEAR($B$1)+1,$B$1,180)</f>
        <v>1003199655</v>
      </c>
      <c r="AB76">
        <f>[1]!s_west_mediannetprofit($A76,YEAR($B$1)+1,$B$1,180)</f>
        <v>20369231257</v>
      </c>
      <c r="AC76">
        <f>[1]!s_west_maxnetprofit($A76,YEAR($B$1)+1,$B$1,180)</f>
        <v>21440000000</v>
      </c>
      <c r="AD76">
        <f>[1]!s_west_minnetprofit($A76,YEAR($B$1)+1,$B$1,180)</f>
        <v>19185558507</v>
      </c>
      <c r="AE76">
        <f>[1]!s_west_avgroe($A76,YEAR($B$1),$B$1,180)</f>
        <v>19.6067</v>
      </c>
      <c r="AF76">
        <f>IFERROR([1]!s_info_indexweight($A76,$B$1,"HSI.HI"),"")</f>
        <v>0.37999999523162797</v>
      </c>
      <c r="AG76">
        <f>IFERROR([1]!s_info_indexweight($A76,$B$1,"HSCEI.HI"),"")</f>
        <v>0</v>
      </c>
      <c r="AH76">
        <f>IFERROR([1]!s_info_indexweight($A76,$B$1,"HSTECH.HI"),"")</f>
        <v>0</v>
      </c>
    </row>
    <row r="77" spans="1:34">
      <c r="A77" t="s">
        <v>1912</v>
      </c>
      <c r="B77">
        <f>[1]!s_dq_close($A77,$B$1,3)</f>
        <v>83</v>
      </c>
      <c r="C77">
        <f>[1]!s_dq_volume($A77,$B$1)</f>
        <v>24622512</v>
      </c>
      <c r="D77">
        <f>[1]!s_dq_amount($A77,$B$1)</f>
        <v>2052804571</v>
      </c>
      <c r="E77">
        <f>[1]!s_dq_turn($A77,$B$1)</f>
        <v>2.2490321562346098</v>
      </c>
      <c r="F77">
        <f>[1]!S_VAL_MV($A77,$B$1)</f>
        <v>90868798400</v>
      </c>
      <c r="G77">
        <f>[1]!s_val_ev($A77,$B$1)</f>
        <v>90868798400</v>
      </c>
      <c r="H77">
        <f>[1]!s_val_ev1($A77,$B$1)</f>
        <v>85114806232.031998</v>
      </c>
      <c r="I77">
        <f>IFERROR([1]!s_mq_amount($A77,$B$1),"")</f>
        <v>4866061623</v>
      </c>
      <c r="J77">
        <f>[1]!s_val_pe_ttm($A77,$B$1)</f>
        <v>17.691877365112301</v>
      </c>
      <c r="K77">
        <f>[1]!s_val_pb($A77,$B$1)</f>
        <v>2.8157287101127499</v>
      </c>
      <c r="L77">
        <f>[1]!s_val_dividendyield2($A77,$B$1)</f>
        <v>0.64096385542168699</v>
      </c>
      <c r="M77">
        <f>[1]!s_val_evtoebitda($A77,$B$1)</f>
        <v>10.138698806225401</v>
      </c>
      <c r="N77">
        <f>[1]!s_risk_betar24($A77,$B$1)</f>
        <v>0</v>
      </c>
      <c r="O77">
        <f>[1]!s_profitnotice_changeratio($A77,$B$1)</f>
        <v>0</v>
      </c>
      <c r="P77">
        <f>IFERROR([1]!i_pq_pctchange($A77,TEXT(DATE(YEAR($B$1),1,1),"yyyy-mm-dd"),$B$1),"")</f>
        <v>26.620900076277699</v>
      </c>
      <c r="Q77">
        <f>[1]!s_west_netprofit($A77,YEAR($B$1),$B$1,180)</f>
        <v>4129231640</v>
      </c>
      <c r="R77">
        <f>[1]!s_west_eps($A77,YEAR($B$1),$B$1,180)</f>
        <v>3.7717000000000001</v>
      </c>
      <c r="S77">
        <f>[1]!s_west_instnum_np($A77,YEAR($B$1),$B$1,180)</f>
        <v>14</v>
      </c>
      <c r="T77">
        <f>[1]!s_west_stdnetprofit($A77,YEAR($B$1),$B$1,180)</f>
        <v>436938207</v>
      </c>
      <c r="U77">
        <f>[1]!s_west_mediannetprofit($A77,YEAR($B$1),$B$1,180)</f>
        <v>3989000000</v>
      </c>
      <c r="V77">
        <f>[1]!s_west_maxnetprofit($A77,YEAR($B$1),$B$1,180)</f>
        <v>5003000000</v>
      </c>
      <c r="W77">
        <f>[1]!s_west_minnetprofit($A77,YEAR($B$1),$B$1,180)</f>
        <v>3558115600</v>
      </c>
      <c r="X77">
        <f>[1]!s_west_netprofit($A77,YEAR($B$1)+1,$B$1,180)</f>
        <v>4887236794</v>
      </c>
      <c r="Y77">
        <f>[1]!s_west_eps($A77,YEAR($B$1)+1,$B$1,180)</f>
        <v>4.4640000000000004</v>
      </c>
      <c r="Z77">
        <f>[1]!s_west_instnum_np($A77,YEAR($B$1)+1,$B$1,180)</f>
        <v>14</v>
      </c>
      <c r="AA77">
        <f>[1]!s_west_stdnetprofit($A77,YEAR($B$1)+1,$B$1,180)</f>
        <v>470213116</v>
      </c>
      <c r="AB77">
        <f>[1]!s_west_mediannetprofit($A77,YEAR($B$1)+1,$B$1,180)</f>
        <v>4738930000</v>
      </c>
      <c r="AC77">
        <f>[1]!s_west_maxnetprofit($A77,YEAR($B$1)+1,$B$1,180)</f>
        <v>5807000000</v>
      </c>
      <c r="AD77">
        <f>[1]!s_west_minnetprofit($A77,YEAR($B$1)+1,$B$1,180)</f>
        <v>4083621904</v>
      </c>
      <c r="AE77">
        <f>[1]!s_west_avgroe($A77,YEAR($B$1),$B$1,180)</f>
        <v>13.449199999999999</v>
      </c>
      <c r="AF77">
        <f>IFERROR([1]!s_info_indexweight($A77,$B$1,"HSI.HI"),"")</f>
        <v>0.36000001430511502</v>
      </c>
      <c r="AG77">
        <f>IFERROR([1]!s_info_indexweight($A77,$B$1,"HSCEI.HI"),"")</f>
        <v>0.54000002145767201</v>
      </c>
      <c r="AH77">
        <f>IFERROR([1]!s_info_indexweight($A77,$B$1,"HSTECH.HI"),"")</f>
        <v>1.6100000143051101</v>
      </c>
    </row>
    <row r="78" spans="1:34">
      <c r="A78" t="s">
        <v>1913</v>
      </c>
      <c r="B78">
        <f>[1]!s_dq_close($A78,$B$1,3)</f>
        <v>48</v>
      </c>
      <c r="C78">
        <f>[1]!s_dq_volume($A78,$B$1)</f>
        <v>12943474</v>
      </c>
      <c r="D78">
        <f>[1]!s_dq_amount($A78,$B$1)</f>
        <v>619850059</v>
      </c>
      <c r="E78">
        <f>[1]!s_dq_turn($A78,$B$1)</f>
        <v>0.12242261424484201</v>
      </c>
      <c r="F78">
        <f>[1]!S_VAL_MV($A78,$B$1)</f>
        <v>507493452768</v>
      </c>
      <c r="G78">
        <f>[1]!s_val_ev($A78,$B$1)</f>
        <v>507493452768</v>
      </c>
      <c r="H78">
        <f>[1]!s_val_ev1($A78,$B$1)</f>
        <v>4168496549519.1001</v>
      </c>
      <c r="I78">
        <f>IFERROR([1]!s_mq_amount($A78,$B$1),"")</f>
        <v>1173429148</v>
      </c>
      <c r="J78">
        <f>[1]!s_val_pe_ttm($A78,$B$1)</f>
        <v>12.6490726470947</v>
      </c>
      <c r="K78">
        <f>[1]!s_val_pb($A78,$B$1)</f>
        <v>1.4154918242591901</v>
      </c>
      <c r="L78">
        <f>[1]!s_val_dividendyield2($A78,$B$1)</f>
        <v>1.8125</v>
      </c>
      <c r="M78">
        <f>[1]!s_val_evtoebitda($A78,$B$1)</f>
        <v>0</v>
      </c>
      <c r="N78">
        <f>[1]!s_risk_betar24($A78,$B$1)</f>
        <v>0</v>
      </c>
      <c r="O78">
        <f>[1]!s_profitnotice_changeratio($A78,$B$1)</f>
        <v>0</v>
      </c>
      <c r="P78">
        <f>IFERROR([1]!i_pq_pctchange($A78,TEXT(DATE(YEAR($B$1),1,1),"yyyy-mm-dd"),$B$1),"")</f>
        <v>22.5350940124505</v>
      </c>
      <c r="Q78">
        <f>[1]!s_west_netprofit($A78,YEAR($B$1),$B$1,180)</f>
        <v>41287726307</v>
      </c>
      <c r="R78">
        <f>[1]!s_west_eps($A78,YEAR($B$1),$B$1,180)</f>
        <v>3.9049999999999998</v>
      </c>
      <c r="S78">
        <f>[1]!s_west_instnum_np($A78,YEAR($B$1),$B$1,180)</f>
        <v>8</v>
      </c>
      <c r="T78">
        <f>[1]!s_west_stdnetprofit($A78,YEAR($B$1),$B$1,180)</f>
        <v>1922339670</v>
      </c>
      <c r="U78">
        <f>[1]!s_west_mediannetprofit($A78,YEAR($B$1),$B$1,180)</f>
        <v>41641000000</v>
      </c>
      <c r="V78">
        <f>[1]!s_west_maxnetprofit($A78,YEAR($B$1),$B$1,180)</f>
        <v>44201800000</v>
      </c>
      <c r="W78">
        <f>[1]!s_west_minnetprofit($A78,YEAR($B$1),$B$1,180)</f>
        <v>38167736760</v>
      </c>
      <c r="X78">
        <f>[1]!s_west_netprofit($A78,YEAR($B$1)+1,$B$1,180)</f>
        <v>43464009067</v>
      </c>
      <c r="Y78">
        <f>[1]!s_west_eps($A78,YEAR($B$1)+1,$B$1,180)</f>
        <v>4.1109</v>
      </c>
      <c r="Z78">
        <f>[1]!s_west_instnum_np($A78,YEAR($B$1)+1,$B$1,180)</f>
        <v>8</v>
      </c>
      <c r="AA78">
        <f>[1]!s_west_stdnetprofit($A78,YEAR($B$1)+1,$B$1,180)</f>
        <v>2456194548</v>
      </c>
      <c r="AB78">
        <f>[1]!s_west_mediannetprofit($A78,YEAR($B$1)+1,$B$1,180)</f>
        <v>43877000000</v>
      </c>
      <c r="AC78">
        <f>[1]!s_west_maxnetprofit($A78,YEAR($B$1)+1,$B$1,180)</f>
        <v>47369700000</v>
      </c>
      <c r="AD78">
        <f>[1]!s_west_minnetprofit($A78,YEAR($B$1)+1,$B$1,180)</f>
        <v>39859381603</v>
      </c>
      <c r="AE78">
        <f>[1]!s_west_avgroe($A78,YEAR($B$1),$B$1,180)</f>
        <v>11.425000000000001</v>
      </c>
      <c r="AF78">
        <f>IFERROR([1]!s_info_indexweight($A78,$B$1,"HSI.HI"),"")</f>
        <v>1.08000004291534</v>
      </c>
      <c r="AG78">
        <f>IFERROR([1]!s_info_indexweight($A78,$B$1,"HSCEI.HI"),"")</f>
        <v>0</v>
      </c>
      <c r="AH78">
        <f>IFERROR([1]!s_info_indexweight($A78,$B$1,"HSTECH.HI"),"")</f>
        <v>0</v>
      </c>
    </row>
    <row r="79" spans="1:34">
      <c r="A79" t="s">
        <v>1914</v>
      </c>
      <c r="B79">
        <f>[1]!s_dq_close($A79,$B$1,3)</f>
        <v>44.9</v>
      </c>
      <c r="C79">
        <f>[1]!s_dq_volume($A79,$B$1)</f>
        <v>13505158</v>
      </c>
      <c r="D79">
        <f>[1]!s_dq_amount($A79,$B$1)</f>
        <v>609027695</v>
      </c>
      <c r="E79">
        <f>[1]!s_dq_turn($A79,$B$1)</f>
        <v>0.40234697371434403</v>
      </c>
      <c r="F79">
        <f>[1]!S_VAL_MV($A79,$B$1)</f>
        <v>156870541412.20001</v>
      </c>
      <c r="G79">
        <f>[1]!s_val_ev($A79,$B$1)</f>
        <v>156870541412.20001</v>
      </c>
      <c r="H79">
        <f>[1]!s_val_ev1($A79,$B$1)</f>
        <v>138068026617.78601</v>
      </c>
      <c r="I79">
        <f>IFERROR([1]!s_mq_amount($A79,$B$1),"")</f>
        <v>1136939515</v>
      </c>
      <c r="J79">
        <f>[1]!s_val_pe_ttm($A79,$B$1)</f>
        <v>40.813533782958999</v>
      </c>
      <c r="K79">
        <f>[1]!s_val_pb($A79,$B$1)</f>
        <v>2.1325385867644102</v>
      </c>
      <c r="L79">
        <f>[1]!s_val_dividendyield2($A79,$B$1)</f>
        <v>1.6225457062499999</v>
      </c>
      <c r="M79">
        <f>[1]!s_val_evtoebitda($A79,$B$1)</f>
        <v>26.8178787892986</v>
      </c>
      <c r="N79">
        <f>[1]!s_risk_betar24($A79,$B$1)</f>
        <v>0</v>
      </c>
      <c r="O79">
        <f>[1]!s_profitnotice_changeratio($A79,$B$1)</f>
        <v>0</v>
      </c>
      <c r="P79">
        <f>IFERROR([1]!i_pq_pctchange($A79,TEXT(DATE(YEAR($B$1),1,1),"yyyy-mm-dd"),$B$1),"")</f>
        <v>10.246721634689001</v>
      </c>
      <c r="Q79">
        <f>[1]!s_west_netprofit($A79,YEAR($B$1),$B$1,180)</f>
        <v>4946241815</v>
      </c>
      <c r="R79">
        <f>[1]!s_west_eps($A79,YEAR($B$1),$B$1,180)</f>
        <v>1.4157</v>
      </c>
      <c r="S79">
        <f>[1]!s_west_instnum_np($A79,YEAR($B$1),$B$1,180)</f>
        <v>27</v>
      </c>
      <c r="T79">
        <f>[1]!s_west_stdnetprofit($A79,YEAR($B$1),$B$1,180)</f>
        <v>734744294</v>
      </c>
      <c r="U79">
        <f>[1]!s_west_mediannetprofit($A79,YEAR($B$1),$B$1,180)</f>
        <v>4830000000</v>
      </c>
      <c r="V79">
        <f>[1]!s_west_maxnetprofit($A79,YEAR($B$1),$B$1,180)</f>
        <v>6600000000</v>
      </c>
      <c r="W79">
        <f>[1]!s_west_minnetprofit($A79,YEAR($B$1),$B$1,180)</f>
        <v>3498000000</v>
      </c>
      <c r="X79">
        <f>[1]!s_west_netprofit($A79,YEAR($B$1)+1,$B$1,180)</f>
        <v>5971188852</v>
      </c>
      <c r="Y79">
        <f>[1]!s_west_eps($A79,YEAR($B$1)+1,$B$1,180)</f>
        <v>1.7091000000000001</v>
      </c>
      <c r="Z79">
        <f>[1]!s_west_instnum_np($A79,YEAR($B$1)+1,$B$1,180)</f>
        <v>27</v>
      </c>
      <c r="AA79">
        <f>[1]!s_west_stdnetprofit($A79,YEAR($B$1)+1,$B$1,180)</f>
        <v>1015314297</v>
      </c>
      <c r="AB79">
        <f>[1]!s_west_mediannetprofit($A79,YEAR($B$1)+1,$B$1,180)</f>
        <v>6163000000</v>
      </c>
      <c r="AC79">
        <f>[1]!s_west_maxnetprofit($A79,YEAR($B$1)+1,$B$1,180)</f>
        <v>8500000000</v>
      </c>
      <c r="AD79">
        <f>[1]!s_west_minnetprofit($A79,YEAR($B$1)+1,$B$1,180)</f>
        <v>3935000000</v>
      </c>
      <c r="AE79">
        <f>[1]!s_west_avgroe($A79,YEAR($B$1),$B$1,180)</f>
        <v>7.3532999999999999</v>
      </c>
      <c r="AF79">
        <f>IFERROR([1]!s_info_indexweight($A79,$B$1,"HSI.HI"),"")</f>
        <v>0</v>
      </c>
      <c r="AG79">
        <f>IFERROR([1]!s_info_indexweight($A79,$B$1,"HSCEI.HI"),"")</f>
        <v>0.86000001430511497</v>
      </c>
      <c r="AH79">
        <f>IFERROR([1]!s_info_indexweight($A79,$B$1,"HSTECH.HI"),"")</f>
        <v>0</v>
      </c>
    </row>
    <row r="80" spans="1:34">
      <c r="A80" t="s">
        <v>1915</v>
      </c>
      <c r="B80">
        <f>[1]!s_dq_close($A80,$B$1,3)</f>
        <v>13.57</v>
      </c>
      <c r="C80">
        <f>[1]!s_dq_volume($A80,$B$1)</f>
        <v>10358314</v>
      </c>
      <c r="D80">
        <f>[1]!s_dq_amount($A80,$B$1)</f>
        <v>140185898</v>
      </c>
      <c r="E80">
        <f>[1]!s_dq_turn($A80,$B$1)</f>
        <v>0.15513467542232501</v>
      </c>
      <c r="F80">
        <f>[1]!S_VAL_MV($A80,$B$1)</f>
        <v>90606642646.039993</v>
      </c>
      <c r="G80">
        <f>[1]!s_val_ev($A80,$B$1)</f>
        <v>90606642646.039993</v>
      </c>
      <c r="H80">
        <f>[1]!s_val_ev1($A80,$B$1)</f>
        <v>83233941969.201904</v>
      </c>
      <c r="I80">
        <f>IFERROR([1]!s_mq_amount($A80,$B$1),"")</f>
        <v>311981776</v>
      </c>
      <c r="J80">
        <f>[1]!s_val_pe_ttm($A80,$B$1)</f>
        <v>11.3062133789062</v>
      </c>
      <c r="K80">
        <f>[1]!s_val_pb($A80,$B$1)</f>
        <v>1.49665648337968</v>
      </c>
      <c r="L80">
        <f>[1]!s_val_dividendyield2($A80,$B$1)</f>
        <v>0</v>
      </c>
      <c r="M80">
        <f>[1]!s_val_evtoebitda($A80,$B$1)</f>
        <v>3.3933022112392801</v>
      </c>
      <c r="N80">
        <f>[1]!s_risk_betar24($A80,$B$1)</f>
        <v>0</v>
      </c>
      <c r="O80">
        <f>[1]!s_profitnotice_changeratio($A80,$B$1)</f>
        <v>0</v>
      </c>
      <c r="P80">
        <f>IFERROR([1]!i_pq_pctchange($A80,TEXT(DATE(YEAR($B$1),1,1),"yyyy-mm-dd"),$B$1),"")</f>
        <v>18.826619964973698</v>
      </c>
      <c r="Q80">
        <f>[1]!s_west_netprofit($A80,YEAR($B$1),$B$1,180)</f>
        <v>8581237533</v>
      </c>
      <c r="R80">
        <f>[1]!s_west_eps($A80,YEAR($B$1),$B$1,180)</f>
        <v>1.2851999999999999</v>
      </c>
      <c r="S80">
        <f>[1]!s_west_instnum_np($A80,YEAR($B$1),$B$1,180)</f>
        <v>11</v>
      </c>
      <c r="T80">
        <f>[1]!s_west_stdnetprofit($A80,YEAR($B$1),$B$1,180)</f>
        <v>437294843</v>
      </c>
      <c r="U80">
        <f>[1]!s_west_mediannetprofit($A80,YEAR($B$1),$B$1,180)</f>
        <v>8581000000</v>
      </c>
      <c r="V80">
        <f>[1]!s_west_maxnetprofit($A80,YEAR($B$1),$B$1,180)</f>
        <v>9226000000</v>
      </c>
      <c r="W80">
        <f>[1]!s_west_minnetprofit($A80,YEAR($B$1),$B$1,180)</f>
        <v>7791000000</v>
      </c>
      <c r="X80">
        <f>[1]!s_west_netprofit($A80,YEAR($B$1)+1,$B$1,180)</f>
        <v>9834345441</v>
      </c>
      <c r="Y80">
        <f>[1]!s_west_eps($A80,YEAR($B$1)+1,$B$1,180)</f>
        <v>1.4729000000000001</v>
      </c>
      <c r="Z80">
        <f>[1]!s_west_instnum_np($A80,YEAR($B$1)+1,$B$1,180)</f>
        <v>11</v>
      </c>
      <c r="AA80">
        <f>[1]!s_west_stdnetprofit($A80,YEAR($B$1)+1,$B$1,180)</f>
        <v>629564306</v>
      </c>
      <c r="AB80">
        <f>[1]!s_west_mediannetprofit($A80,YEAR($B$1)+1,$B$1,180)</f>
        <v>9781000000</v>
      </c>
      <c r="AC80">
        <f>[1]!s_west_maxnetprofit($A80,YEAR($B$1)+1,$B$1,180)</f>
        <v>10876145288</v>
      </c>
      <c r="AD80">
        <f>[1]!s_west_minnetprofit($A80,YEAR($B$1)+1,$B$1,180)</f>
        <v>8616000000</v>
      </c>
      <c r="AE80">
        <f>[1]!s_west_avgroe($A80,YEAR($B$1),$B$1,180)</f>
        <v>14.2927</v>
      </c>
      <c r="AF80">
        <f>IFERROR([1]!s_info_indexweight($A80,$B$1,"HSI.HI"),"")</f>
        <v>0.21999999880790699</v>
      </c>
      <c r="AG80">
        <f>IFERROR([1]!s_info_indexweight($A80,$B$1,"HSCEI.HI"),"")</f>
        <v>0</v>
      </c>
      <c r="AH80">
        <f>IFERROR([1]!s_info_indexweight($A80,$B$1,"HSTECH.HI"),"")</f>
        <v>0</v>
      </c>
    </row>
    <row r="81" spans="1:34">
      <c r="A81" t="s">
        <v>1916</v>
      </c>
      <c r="B81">
        <f>[1]!s_dq_close($A81,$B$1,3)</f>
        <v>28.48</v>
      </c>
      <c r="C81">
        <f>[1]!s_dq_volume($A81,$B$1)</f>
        <v>32522778</v>
      </c>
      <c r="D81">
        <f>[1]!s_dq_amount($A81,$B$1)</f>
        <v>924195674</v>
      </c>
      <c r="E81">
        <f>[1]!s_dq_turn($A81,$B$1)</f>
        <v>0.43706508716701298</v>
      </c>
      <c r="F81">
        <f>[1]!S_VAL_MV($A81,$B$1)</f>
        <v>804978798400</v>
      </c>
      <c r="G81">
        <f>[1]!s_val_ev($A81,$B$1)</f>
        <v>1007545410683.83</v>
      </c>
      <c r="H81">
        <f>[1]!s_val_ev1($A81,$B$1)</f>
        <v>7979631356386.7197</v>
      </c>
      <c r="I81">
        <f>IFERROR([1]!s_mq_amount($A81,$B$1),"")</f>
        <v>1609852814</v>
      </c>
      <c r="J81">
        <f>[1]!s_val_pe_ttm($A81,$B$1)</f>
        <v>4.90918016433716</v>
      </c>
      <c r="K81">
        <f>[1]!s_val_pb($A81,$B$1)</f>
        <v>1.2215504746950201</v>
      </c>
      <c r="L81">
        <f>[1]!s_val_dividendyield2($A81,$B$1)</f>
        <v>2.6443117977528101</v>
      </c>
      <c r="M81">
        <f>[1]!s_val_evtoebitda($A81,$B$1)</f>
        <v>0</v>
      </c>
      <c r="N81">
        <f>[1]!s_risk_betar24($A81,$B$1)</f>
        <v>0</v>
      </c>
      <c r="O81">
        <f>[1]!s_profitnotice_changeratio($A81,$B$1)</f>
        <v>0</v>
      </c>
      <c r="P81">
        <f>IFERROR([1]!i_pq_pctchange($A81,TEXT(DATE(YEAR($B$1),1,1),"yyyy-mm-dd"),$B$1),"")</f>
        <v>4.0175310445580896</v>
      </c>
      <c r="Q81">
        <f>[1]!s_west_netprofit($A81,YEAR($B$1),$B$1,180)</f>
        <v>130898766667</v>
      </c>
      <c r="R81">
        <f>[1]!s_west_eps($A81,YEAR($B$1),$B$1,180)</f>
        <v>4.6311999999999998</v>
      </c>
      <c r="S81">
        <f>[1]!s_west_instnum_np($A81,YEAR($B$1),$B$1,180)</f>
        <v>6</v>
      </c>
      <c r="T81">
        <f>[1]!s_west_stdnetprofit($A81,YEAR($B$1),$B$1,180)</f>
        <v>33293699585</v>
      </c>
      <c r="U81">
        <f>[1]!s_west_mediannetprofit($A81,YEAR($B$1),$B$1,180)</f>
        <v>132941500000</v>
      </c>
      <c r="V81">
        <f>[1]!s_west_maxnetprofit($A81,YEAR($B$1),$B$1,180)</f>
        <v>174170000000</v>
      </c>
      <c r="W81">
        <f>[1]!s_west_minnetprofit($A81,YEAR($B$1),$B$1,180)</f>
        <v>81746600000</v>
      </c>
      <c r="X81">
        <f>[1]!s_west_netprofit($A81,YEAR($B$1)+1,$B$1,180)</f>
        <v>143361500000</v>
      </c>
      <c r="Y81">
        <f>[1]!s_west_eps($A81,YEAR($B$1)+1,$B$1,180)</f>
        <v>5.0720999999999998</v>
      </c>
      <c r="Z81">
        <f>[1]!s_west_instnum_np($A81,YEAR($B$1)+1,$B$1,180)</f>
        <v>6</v>
      </c>
      <c r="AA81">
        <f>[1]!s_west_stdnetprofit($A81,YEAR($B$1)+1,$B$1,180)</f>
        <v>39139157159</v>
      </c>
      <c r="AB81">
        <f>[1]!s_west_mediannetprofit($A81,YEAR($B$1)+1,$B$1,180)</f>
        <v>142283500000</v>
      </c>
      <c r="AC81">
        <f>[1]!s_west_maxnetprofit($A81,YEAR($B$1)+1,$B$1,180)</f>
        <v>196058000000</v>
      </c>
      <c r="AD81">
        <f>[1]!s_west_minnetprofit($A81,YEAR($B$1)+1,$B$1,180)</f>
        <v>85366000000</v>
      </c>
      <c r="AE81">
        <f>[1]!s_west_avgroe($A81,YEAR($B$1),$B$1,180)</f>
        <v>17.625</v>
      </c>
      <c r="AF81">
        <f>IFERROR([1]!s_info_indexweight($A81,$B$1,"HSI.HI"),"")</f>
        <v>1.28999996185303</v>
      </c>
      <c r="AG81">
        <f>IFERROR([1]!s_info_indexweight($A81,$B$1,"HSCEI.HI"),"")</f>
        <v>1.91999995708466</v>
      </c>
      <c r="AH81">
        <f>IFERROR([1]!s_info_indexweight($A81,$B$1,"HSTECH.HI"),"")</f>
        <v>0</v>
      </c>
    </row>
    <row r="82" spans="1:34">
      <c r="A82" t="s">
        <v>1917</v>
      </c>
      <c r="B82">
        <f>[1]!s_dq_close($A82,$B$1,3)</f>
        <v>53.95</v>
      </c>
      <c r="C82">
        <f>[1]!s_dq_volume($A82,$B$1)</f>
        <v>2045297</v>
      </c>
      <c r="D82">
        <f>[1]!s_dq_amount($A82,$B$1)</f>
        <v>109803279</v>
      </c>
      <c r="E82">
        <f>[1]!s_dq_turn($A82,$B$1)</f>
        <v>0.180705605915435</v>
      </c>
      <c r="F82">
        <f>[1]!S_VAL_MV($A82,$B$1)</f>
        <v>61062728292.800003</v>
      </c>
      <c r="G82">
        <f>[1]!s_val_ev($A82,$B$1)</f>
        <v>61062728292.800003</v>
      </c>
      <c r="H82">
        <f>[1]!s_val_ev1($A82,$B$1)</f>
        <v>72264352360.170197</v>
      </c>
      <c r="I82">
        <f>IFERROR([1]!s_mq_amount($A82,$B$1),"")</f>
        <v>272340440</v>
      </c>
      <c r="J82">
        <f>[1]!s_val_pe_ttm($A82,$B$1)</f>
        <v>9.3416461944580096</v>
      </c>
      <c r="K82">
        <f>[1]!s_val_pb($A82,$B$1)</f>
        <v>1.1532269199921099</v>
      </c>
      <c r="L82">
        <f>[1]!s_val_dividendyield2($A82,$B$1)</f>
        <v>5.5600816473022299</v>
      </c>
      <c r="M82">
        <f>[1]!s_val_evtoebitda($A82,$B$1)</f>
        <v>5.2496890812161396</v>
      </c>
      <c r="N82">
        <f>[1]!s_risk_betar24($A82,$B$1)</f>
        <v>0</v>
      </c>
      <c r="O82">
        <f>[1]!s_profitnotice_changeratio($A82,$B$1)</f>
        <v>0</v>
      </c>
      <c r="P82">
        <f>IFERROR([1]!i_pq_pctchange($A82,TEXT(DATE(YEAR($B$1),1,1),"yyyy-mm-dd"),$B$1),"")</f>
        <v>-18.551145894633802</v>
      </c>
      <c r="Q82">
        <f>[1]!s_west_netprofit($A82,YEAR($B$1),$B$1,180)</f>
        <v>6188682000</v>
      </c>
      <c r="R82">
        <f>[1]!s_west_eps($A82,YEAR($B$1),$B$1,180)</f>
        <v>5.4678000000000004</v>
      </c>
      <c r="S82">
        <f>[1]!s_west_instnum_np($A82,YEAR($B$1),$B$1,180)</f>
        <v>5</v>
      </c>
      <c r="T82">
        <f>[1]!s_west_stdnetprofit($A82,YEAR($B$1),$B$1,180)</f>
        <v>386436574</v>
      </c>
      <c r="U82">
        <f>[1]!s_west_mediannetprofit($A82,YEAR($B$1),$B$1,180)</f>
        <v>5996000000</v>
      </c>
      <c r="V82">
        <f>[1]!s_west_maxnetprofit($A82,YEAR($B$1),$B$1,180)</f>
        <v>6871410000</v>
      </c>
      <c r="W82">
        <f>[1]!s_west_minnetprofit($A82,YEAR($B$1),$B$1,180)</f>
        <v>5965000000</v>
      </c>
      <c r="X82">
        <f>[1]!s_west_netprofit($A82,YEAR($B$1)+1,$B$1,180)</f>
        <v>6417280000</v>
      </c>
      <c r="Y82">
        <f>[1]!s_west_eps($A82,YEAR($B$1)+1,$B$1,180)</f>
        <v>5.6698000000000004</v>
      </c>
      <c r="Z82">
        <f>[1]!s_west_instnum_np($A82,YEAR($B$1)+1,$B$1,180)</f>
        <v>5</v>
      </c>
      <c r="AA82">
        <f>[1]!s_west_stdnetprofit($A82,YEAR($B$1)+1,$B$1,180)</f>
        <v>419326474</v>
      </c>
      <c r="AB82">
        <f>[1]!s_west_mediannetprofit($A82,YEAR($B$1)+1,$B$1,180)</f>
        <v>6234000000</v>
      </c>
      <c r="AC82">
        <f>[1]!s_west_maxnetprofit($A82,YEAR($B$1)+1,$B$1,180)</f>
        <v>7137400000</v>
      </c>
      <c r="AD82">
        <f>[1]!s_west_minnetprofit($A82,YEAR($B$1)+1,$B$1,180)</f>
        <v>6126000000</v>
      </c>
      <c r="AE82">
        <f>[1]!s_west_avgroe($A82,YEAR($B$1),$B$1,180)</f>
        <v>12.03</v>
      </c>
      <c r="AF82">
        <f>IFERROR([1]!s_info_indexweight($A82,$B$1,"HSI.HI"),"")</f>
        <v>0.259999990463257</v>
      </c>
      <c r="AG82">
        <f>IFERROR([1]!s_info_indexweight($A82,$B$1,"HSCEI.HI"),"")</f>
        <v>0</v>
      </c>
      <c r="AH82">
        <f>IFERROR([1]!s_info_indexweight($A82,$B$1,"HSTECH.HI"),"")</f>
        <v>0</v>
      </c>
    </row>
    <row r="83" spans="1:34">
      <c r="A83" t="s">
        <v>1918</v>
      </c>
      <c r="B83">
        <f>[1]!s_dq_close($A83,$B$1,3)</f>
        <v>34.44</v>
      </c>
      <c r="C83">
        <f>[1]!s_dq_volume($A83,$B$1)</f>
        <v>54107402</v>
      </c>
      <c r="D83">
        <f>[1]!s_dq_amount($A83,$B$1)</f>
        <v>1829237109</v>
      </c>
      <c r="E83">
        <f>[1]!s_dq_turn($A83,$B$1)</f>
        <v>0.90345819631502</v>
      </c>
      <c r="F83">
        <f>[1]!S_VAL_MV($A83,$B$1)</f>
        <v>915784211581.68005</v>
      </c>
      <c r="G83">
        <f>[1]!s_val_ev($A83,$B$1)</f>
        <v>954097058292.08997</v>
      </c>
      <c r="H83">
        <f>[1]!s_val_ev1($A83,$B$1)</f>
        <v>1010810974865.95</v>
      </c>
      <c r="I83">
        <f>IFERROR([1]!s_mq_amount($A83,$B$1),"")</f>
        <v>3541691543</v>
      </c>
      <c r="J83">
        <f>[1]!s_val_pe_ttm($A83,$B$1)</f>
        <v>13.1073503494263</v>
      </c>
      <c r="K83">
        <f>[1]!s_val_pb($A83,$B$1)</f>
        <v>4.4969626033421299</v>
      </c>
      <c r="L83">
        <f>[1]!s_val_dividendyield2($A83,$B$1)</f>
        <v>0.69991556430893898</v>
      </c>
      <c r="M83">
        <f>[1]!s_val_evtoebitda($A83,$B$1)</f>
        <v>0</v>
      </c>
      <c r="N83">
        <f>[1]!s_risk_betar24($A83,$B$1)</f>
        <v>0</v>
      </c>
      <c r="O83">
        <f>[1]!s_profitnotice_changeratio($A83,$B$1)</f>
        <v>0</v>
      </c>
      <c r="P83">
        <f>IFERROR([1]!i_pq_pctchange($A83,TEXT(DATE(YEAR($B$1),1,1),"yyyy-mm-dd"),$B$1),"")</f>
        <v>-3.42120022434099</v>
      </c>
      <c r="Q83">
        <f>[1]!s_west_netprofit($A83,YEAR($B$1),$B$1,180)</f>
        <v>78682780816</v>
      </c>
      <c r="R83">
        <f>[1]!s_west_eps($A83,YEAR($B$1),$B$1,180)</f>
        <v>2.9590000000000001</v>
      </c>
      <c r="S83">
        <f>[1]!s_west_instnum_np($A83,YEAR($B$1),$B$1,180)</f>
        <v>9</v>
      </c>
      <c r="T83">
        <f>[1]!s_west_stdnetprofit($A83,YEAR($B$1),$B$1,180)</f>
        <v>7118436429</v>
      </c>
      <c r="U83">
        <f>[1]!s_west_mediannetprofit($A83,YEAR($B$1),$B$1,180)</f>
        <v>80338500000</v>
      </c>
      <c r="V83">
        <f>[1]!s_west_maxnetprofit($A83,YEAR($B$1),$B$1,180)</f>
        <v>90265000000</v>
      </c>
      <c r="W83">
        <f>[1]!s_west_minnetprofit($A83,YEAR($B$1),$B$1,180)</f>
        <v>67829000000</v>
      </c>
      <c r="X83">
        <f>[1]!s_west_netprofit($A83,YEAR($B$1)+1,$B$1,180)</f>
        <v>88790519074</v>
      </c>
      <c r="Y83">
        <f>[1]!s_west_eps($A83,YEAR($B$1)+1,$B$1,180)</f>
        <v>3.3391999999999999</v>
      </c>
      <c r="Z83">
        <f>[1]!s_west_instnum_np($A83,YEAR($B$1)+1,$B$1,180)</f>
        <v>9</v>
      </c>
      <c r="AA83">
        <f>[1]!s_west_stdnetprofit($A83,YEAR($B$1)+1,$B$1,180)</f>
        <v>10677848634</v>
      </c>
      <c r="AB83">
        <f>[1]!s_west_mediannetprofit($A83,YEAR($B$1)+1,$B$1,180)</f>
        <v>90528900000</v>
      </c>
      <c r="AC83">
        <f>[1]!s_west_maxnetprofit($A83,YEAR($B$1)+1,$B$1,180)</f>
        <v>104148000000</v>
      </c>
      <c r="AD83">
        <f>[1]!s_west_minnetprofit($A83,YEAR($B$1)+1,$B$1,180)</f>
        <v>74354000000</v>
      </c>
      <c r="AE83">
        <f>[1]!s_west_avgroe($A83,YEAR($B$1),$B$1,180)</f>
        <v>36.044400000000003</v>
      </c>
      <c r="AF83">
        <f>IFERROR([1]!s_info_indexweight($A83,$B$1,"HSI.HI"),"")</f>
        <v>1.2599999904632599</v>
      </c>
      <c r="AG83">
        <f>IFERROR([1]!s_info_indexweight($A83,$B$1,"HSCEI.HI"),"")</f>
        <v>1.87000000476837</v>
      </c>
      <c r="AH83">
        <f>IFERROR([1]!s_info_indexweight($A83,$B$1,"HSTECH.HI"),"")</f>
        <v>0</v>
      </c>
    </row>
    <row r="84" spans="1:34">
      <c r="A84" t="s">
        <v>1919</v>
      </c>
      <c r="B84">
        <f>[1]!s_dq_close($A84,$B$1,3)</f>
        <v>7.51</v>
      </c>
      <c r="C84">
        <f>[1]!s_dq_volume($A84,$B$1)</f>
        <v>45641791</v>
      </c>
      <c r="D84">
        <f>[1]!s_dq_amount($A84,$B$1)</f>
        <v>341522981</v>
      </c>
      <c r="E84">
        <f>[1]!s_dq_turn($A84,$B$1)</f>
        <v>0.13036093361366</v>
      </c>
      <c r="F84">
        <f>[1]!S_VAL_MV($A84,$B$1)</f>
        <v>663612019514.72998</v>
      </c>
      <c r="G84">
        <f>[1]!s_val_ev($A84,$B$1)</f>
        <v>683018472833.75903</v>
      </c>
      <c r="H84">
        <f>[1]!s_val_ev1($A84,$B$1)</f>
        <v>15565401410995.9</v>
      </c>
      <c r="I84">
        <f>IFERROR([1]!s_mq_amount($A84,$B$1),"")</f>
        <v>681359040</v>
      </c>
      <c r="J84">
        <f>[1]!s_val_pe_ttm($A84,$B$1)</f>
        <v>6.5314483642578098</v>
      </c>
      <c r="K84">
        <f>[1]!s_val_pb($A84,$B$1)</f>
        <v>0.52449867802091299</v>
      </c>
      <c r="L84">
        <f>[1]!s_val_dividendyield2($A84,$B$1)</f>
        <v>2.30260053262317</v>
      </c>
      <c r="M84">
        <f>[1]!s_val_evtoebitda($A84,$B$1)</f>
        <v>0</v>
      </c>
      <c r="N84">
        <f>[1]!s_risk_betar24($A84,$B$1)</f>
        <v>0</v>
      </c>
      <c r="O84">
        <f>[1]!s_profitnotice_changeratio($A84,$B$1)</f>
        <v>0</v>
      </c>
      <c r="P84">
        <f>IFERROR([1]!i_pq_pctchange($A84,TEXT(DATE(YEAR($B$1),1,1),"yyyy-mm-dd"),$B$1),"")</f>
        <v>16.434108527131801</v>
      </c>
      <c r="Q84">
        <f>[1]!s_west_netprofit($A84,YEAR($B$1),$B$1,180)</f>
        <v>98575666667</v>
      </c>
      <c r="R84">
        <f>[1]!s_west_eps($A84,YEAR($B$1),$B$1,180)</f>
        <v>1.0689</v>
      </c>
      <c r="S84">
        <f>[1]!s_west_instnum_np($A84,YEAR($B$1),$B$1,180)</f>
        <v>3</v>
      </c>
      <c r="T84">
        <f>[1]!s_west_stdnetprofit($A84,YEAR($B$1),$B$1,180)</f>
        <v>159104787</v>
      </c>
      <c r="U84">
        <f>[1]!s_west_mediannetprofit($A84,YEAR($B$1),$B$1,180)</f>
        <v>98650000000</v>
      </c>
      <c r="V84">
        <f>[1]!s_west_maxnetprofit($A84,YEAR($B$1),$B$1,180)</f>
        <v>98684000000</v>
      </c>
      <c r="W84">
        <f>[1]!s_west_minnetprofit($A84,YEAR($B$1),$B$1,180)</f>
        <v>98393000000</v>
      </c>
      <c r="X84">
        <f>[1]!s_west_netprofit($A84,YEAR($B$1)+1,$B$1,180)</f>
        <v>102594000000</v>
      </c>
      <c r="Y84">
        <f>[1]!s_west_eps($A84,YEAR($B$1)+1,$B$1,180)</f>
        <v>1.1122000000000001</v>
      </c>
      <c r="Z84">
        <f>[1]!s_west_instnum_np($A84,YEAR($B$1)+1,$B$1,180)</f>
        <v>3</v>
      </c>
      <c r="AA84">
        <f>[1]!s_west_stdnetprofit($A84,YEAR($B$1)+1,$B$1,180)</f>
        <v>1145298651</v>
      </c>
      <c r="AB84">
        <f>[1]!s_west_mediannetprofit($A84,YEAR($B$1)+1,$B$1,180)</f>
        <v>103079000000</v>
      </c>
      <c r="AC84">
        <f>[1]!s_west_maxnetprofit($A84,YEAR($B$1)+1,$B$1,180)</f>
        <v>103417000000</v>
      </c>
      <c r="AD84">
        <f>[1]!s_west_minnetprofit($A84,YEAR($B$1)+1,$B$1,180)</f>
        <v>101286000000</v>
      </c>
      <c r="AE84">
        <f>[1]!s_west_avgroe($A84,YEAR($B$1),$B$1,180)</f>
        <v>7.6233000000000004</v>
      </c>
      <c r="AF84">
        <f>IFERROR([1]!s_info_indexweight($A84,$B$1,"HSI.HI"),"")</f>
        <v>0</v>
      </c>
      <c r="AG84">
        <f>IFERROR([1]!s_info_indexweight($A84,$B$1,"HSCEI.HI"),"")</f>
        <v>0.60000002384185802</v>
      </c>
      <c r="AH84">
        <f>IFERROR([1]!s_info_indexweight($A84,$B$1,"HSTECH.HI"),"")</f>
        <v>0</v>
      </c>
    </row>
    <row r="85" spans="1:34">
      <c r="A85" t="s">
        <v>1920</v>
      </c>
      <c r="B85">
        <f>[1]!s_dq_close($A85,$B$1,3)</f>
        <v>85.5</v>
      </c>
      <c r="C85">
        <f>[1]!s_dq_volume($A85,$B$1)</f>
        <v>136662320</v>
      </c>
      <c r="D85">
        <f>[1]!s_dq_amount($A85,$B$1)</f>
        <v>11489449928</v>
      </c>
      <c r="E85">
        <f>[1]!s_dq_turn($A85,$B$1)</f>
        <v>2.4423760150008</v>
      </c>
      <c r="F85">
        <f>[1]!S_VAL_MV($A85,$B$1)</f>
        <v>527929925013</v>
      </c>
      <c r="G85">
        <f>[1]!s_val_ev($A85,$B$1)</f>
        <v>527929925013</v>
      </c>
      <c r="H85">
        <f>[1]!s_val_ev1($A85,$B$1)</f>
        <v>507356221162.81</v>
      </c>
      <c r="I85">
        <f>IFERROR([1]!s_mq_amount($A85,$B$1),"")</f>
        <v>17107598275</v>
      </c>
      <c r="J85">
        <f>[1]!s_val_pe_ttm($A85,$B$1)</f>
        <v>-11.584103584289601</v>
      </c>
      <c r="K85">
        <f>[1]!s_val_pb($A85,$B$1)</f>
        <v>3.1569001596901298</v>
      </c>
      <c r="L85">
        <f>[1]!s_val_dividendyield2($A85,$B$1)</f>
        <v>0</v>
      </c>
      <c r="M85">
        <f>[1]!s_val_evtoebitda($A85,$B$1)</f>
        <v>-27.518897292411602</v>
      </c>
      <c r="N85">
        <f>[1]!s_risk_betar24($A85,$B$1)</f>
        <v>0</v>
      </c>
      <c r="O85">
        <f>[1]!s_profitnotice_changeratio($A85,$B$1)</f>
        <v>0</v>
      </c>
      <c r="P85">
        <f>IFERROR([1]!i_pq_pctchange($A85,TEXT(DATE(YEAR($B$1),1,1),"yyyy-mm-dd"),$B$1),"")</f>
        <v>-17.231364956437599</v>
      </c>
      <c r="Q85">
        <f>[1]!s_west_netprofit($A85,YEAR($B$1),$B$1,180)</f>
        <v>-13295978000</v>
      </c>
      <c r="R85">
        <f>[1]!s_west_eps($A85,YEAR($B$1),$B$1,180)</f>
        <v>-2.1533000000000002</v>
      </c>
      <c r="S85">
        <f>[1]!s_west_instnum_np($A85,YEAR($B$1),$B$1,180)</f>
        <v>25</v>
      </c>
      <c r="T85">
        <f>[1]!s_west_stdnetprofit($A85,YEAR($B$1),$B$1,180)</f>
        <v>9156471595</v>
      </c>
      <c r="U85">
        <f>[1]!s_west_mediannetprofit($A85,YEAR($B$1),$B$1,180)</f>
        <v>-12000000000</v>
      </c>
      <c r="V85">
        <f>[1]!s_west_maxnetprofit($A85,YEAR($B$1),$B$1,180)</f>
        <v>1900000000</v>
      </c>
      <c r="W85">
        <f>[1]!s_west_minnetprofit($A85,YEAR($B$1),$B$1,180)</f>
        <v>-38137000000</v>
      </c>
      <c r="X85">
        <f>[1]!s_west_netprofit($A85,YEAR($B$1)+1,$B$1,180)</f>
        <v>19897816800</v>
      </c>
      <c r="Y85">
        <f>[1]!s_west_eps($A85,YEAR($B$1)+1,$B$1,180)</f>
        <v>3.2225000000000001</v>
      </c>
      <c r="Z85">
        <f>[1]!s_west_instnum_np($A85,YEAR($B$1)+1,$B$1,180)</f>
        <v>25</v>
      </c>
      <c r="AA85">
        <f>[1]!s_west_stdnetprofit($A85,YEAR($B$1)+1,$B$1,180)</f>
        <v>7264887614</v>
      </c>
      <c r="AB85">
        <f>[1]!s_west_mediannetprofit($A85,YEAR($B$1)+1,$B$1,180)</f>
        <v>20452000000</v>
      </c>
      <c r="AC85">
        <f>[1]!s_west_maxnetprofit($A85,YEAR($B$1)+1,$B$1,180)</f>
        <v>35990000000</v>
      </c>
      <c r="AD85">
        <f>[1]!s_west_minnetprofit($A85,YEAR($B$1)+1,$B$1,180)</f>
        <v>5623000000</v>
      </c>
      <c r="AE85">
        <f>[1]!s_west_avgroe($A85,YEAR($B$1),$B$1,180)</f>
        <v>1.2</v>
      </c>
      <c r="AF85">
        <f>IFERROR([1]!s_info_indexweight($A85,$B$1,"HSI.HI"),"")</f>
        <v>2.8699998855590798</v>
      </c>
      <c r="AG85">
        <f>IFERROR([1]!s_info_indexweight($A85,$B$1,"HSCEI.HI"),"")</f>
        <v>4.2600002288818404</v>
      </c>
      <c r="AH85">
        <f>IFERROR([1]!s_info_indexweight($A85,$B$1,"HSTECH.HI"),"")</f>
        <v>8.4799995422363299</v>
      </c>
    </row>
    <row r="86" spans="1:34">
      <c r="A86" t="s">
        <v>1921</v>
      </c>
      <c r="B86">
        <f>[1]!s_dq_close($A86,$B$1,3)</f>
        <v>31.02</v>
      </c>
      <c r="C86">
        <f>[1]!s_dq_volume($A86,$B$1)</f>
        <v>8735551</v>
      </c>
      <c r="D86">
        <f>[1]!s_dq_amount($A86,$B$1)</f>
        <v>271260657</v>
      </c>
      <c r="E86">
        <f>[1]!s_dq_turn($A86,$B$1)</f>
        <v>0.14405235522147999</v>
      </c>
      <c r="F86">
        <f>[1]!S_VAL_MV($A86,$B$1)</f>
        <v>188109935171.39999</v>
      </c>
      <c r="G86">
        <f>[1]!s_val_ev($A86,$B$1)</f>
        <v>188109935171.39999</v>
      </c>
      <c r="H86">
        <f>[1]!s_val_ev1($A86,$B$1)</f>
        <v>163692382400.41501</v>
      </c>
      <c r="I86">
        <f>IFERROR([1]!s_mq_amount($A86,$B$1),"")</f>
        <v>750855122</v>
      </c>
      <c r="J86">
        <f>[1]!s_val_pe_ttm($A86,$B$1)</f>
        <v>30.583358764648398</v>
      </c>
      <c r="K86">
        <f>[1]!s_val_pb($A86,$B$1)</f>
        <v>4.8043911566875996</v>
      </c>
      <c r="L86">
        <f>[1]!s_val_dividendyield2($A86,$B$1)</f>
        <v>1.1732618793749701</v>
      </c>
      <c r="M86">
        <f>[1]!s_val_evtoebitda($A86,$B$1)</f>
        <v>23.974850117165001</v>
      </c>
      <c r="N86">
        <f>[1]!s_risk_betar24($A86,$B$1)</f>
        <v>0</v>
      </c>
      <c r="O86">
        <f>[1]!s_profitnotice_changeratio($A86,$B$1)</f>
        <v>0</v>
      </c>
      <c r="P86">
        <f>IFERROR([1]!i_pq_pctchange($A86,TEXT(DATE(YEAR($B$1),1,1),"yyyy-mm-dd"),$B$1),"")</f>
        <v>-14.024390243902401</v>
      </c>
      <c r="Q86">
        <f>[1]!s_west_netprofit($A86,YEAR($B$1),$B$1,180)</f>
        <v>5910333333</v>
      </c>
      <c r="R86">
        <f>[1]!s_west_eps($A86,YEAR($B$1),$B$1,180)</f>
        <v>0.97460000000000002</v>
      </c>
      <c r="S86">
        <f>[1]!s_west_instnum_np($A86,YEAR($B$1),$B$1,180)</f>
        <v>12</v>
      </c>
      <c r="T86">
        <f>[1]!s_west_stdnetprofit($A86,YEAR($B$1),$B$1,180)</f>
        <v>407073666</v>
      </c>
      <c r="U86">
        <f>[1]!s_west_mediannetprofit($A86,YEAR($B$1),$B$1,180)</f>
        <v>5986000000</v>
      </c>
      <c r="V86">
        <f>[1]!s_west_maxnetprofit($A86,YEAR($B$1),$B$1,180)</f>
        <v>6410000000</v>
      </c>
      <c r="W86">
        <f>[1]!s_west_minnetprofit($A86,YEAR($B$1),$B$1,180)</f>
        <v>5019000000</v>
      </c>
      <c r="X86">
        <f>[1]!s_west_netprofit($A86,YEAR($B$1)+1,$B$1,180)</f>
        <v>6614846154</v>
      </c>
      <c r="Y86">
        <f>[1]!s_west_eps($A86,YEAR($B$1)+1,$B$1,180)</f>
        <v>1.0908</v>
      </c>
      <c r="Z86">
        <f>[1]!s_west_instnum_np($A86,YEAR($B$1)+1,$B$1,180)</f>
        <v>13</v>
      </c>
      <c r="AA86">
        <f>[1]!s_west_stdnetprofit($A86,YEAR($B$1)+1,$B$1,180)</f>
        <v>401760884</v>
      </c>
      <c r="AB86">
        <f>[1]!s_west_mediannetprofit($A86,YEAR($B$1)+1,$B$1,180)</f>
        <v>6625000000</v>
      </c>
      <c r="AC86">
        <f>[1]!s_west_maxnetprofit($A86,YEAR($B$1)+1,$B$1,180)</f>
        <v>7257000000</v>
      </c>
      <c r="AD86">
        <f>[1]!s_west_minnetprofit($A86,YEAR($B$1)+1,$B$1,180)</f>
        <v>5951000000</v>
      </c>
      <c r="AE86">
        <f>[1]!s_west_avgroe($A86,YEAR($B$1),$B$1,180)</f>
        <v>15.127000000000001</v>
      </c>
      <c r="AF86">
        <f>IFERROR([1]!s_info_indexweight($A86,$B$1,"HSI.HI"),"")</f>
        <v>0.28999999165535001</v>
      </c>
      <c r="AG86">
        <f>IFERROR([1]!s_info_indexweight($A86,$B$1,"HSCEI.HI"),"")</f>
        <v>0</v>
      </c>
      <c r="AH86">
        <f>IFERROR([1]!s_info_indexweight($A86,$B$1,"HSTECH.HI"),"")</f>
        <v>0</v>
      </c>
    </row>
    <row r="87" spans="1:34">
      <c r="A87" t="s">
        <v>1922</v>
      </c>
      <c r="B87">
        <f>[1]!s_dq_close($A87,$B$1,3)</f>
        <v>779.5</v>
      </c>
      <c r="C87">
        <f>[1]!s_dq_volume($A87,$B$1)</f>
        <v>3331922</v>
      </c>
      <c r="D87">
        <f>[1]!s_dq_amount($A87,$B$1)</f>
        <v>2581124795</v>
      </c>
      <c r="E87">
        <f>[1]!s_dq_turn($A87,$B$1)</f>
        <v>1.5263020710461701</v>
      </c>
      <c r="F87">
        <f>[1]!S_VAL_MV($A87,$B$1)</f>
        <v>3606351153969.5</v>
      </c>
      <c r="G87">
        <f>[1]!s_val_ev($A87,$B$1)</f>
        <v>2368687639468.1602</v>
      </c>
      <c r="H87">
        <f>[1]!s_val_ev1($A87,$B$1)</f>
        <v>2160389738584.51</v>
      </c>
      <c r="I87">
        <f>IFERROR([1]!s_mq_amount($A87,$B$1),"")</f>
        <v>5697136519</v>
      </c>
      <c r="J87">
        <f>[1]!s_val_pe_ttm($A87,$B$1)</f>
        <v>40.3187065124512</v>
      </c>
      <c r="K87">
        <f>[1]!s_val_pb($A87,$B$1)</f>
        <v>9.6625738158676295</v>
      </c>
      <c r="L87">
        <f>[1]!s_val_dividendyield2($A87,$B$1)</f>
        <v>0.823442018419691</v>
      </c>
      <c r="M87">
        <f>[1]!s_val_evtoebitda($A87,$B$1)</f>
        <v>0</v>
      </c>
      <c r="N87">
        <f>[1]!s_risk_betar24($A87,$B$1)</f>
        <v>0</v>
      </c>
      <c r="O87">
        <f>[1]!s_profitnotice_changeratio($A87,$B$1)</f>
        <v>0</v>
      </c>
      <c r="P87">
        <f>IFERROR([1]!i_pq_pctchange($A87,TEXT(DATE(YEAR($B$1),1,1),"yyyy-mm-dd"),$B$1),"")</f>
        <v>56.148335797117397</v>
      </c>
      <c r="Q87">
        <f>[1]!s_west_netprofit($A87,YEAR($B$1),$B$1,180)</f>
        <v>93556113512</v>
      </c>
      <c r="R87">
        <f>[1]!s_west_eps($A87,YEAR($B$1),$B$1,180)</f>
        <v>20.221800000000002</v>
      </c>
      <c r="S87">
        <f>[1]!s_west_instnum_np($A87,YEAR($B$1),$B$1,180)</f>
        <v>4</v>
      </c>
      <c r="T87">
        <f>[1]!s_west_stdnetprofit($A87,YEAR($B$1),$B$1,180)</f>
        <v>3672065833</v>
      </c>
      <c r="U87">
        <f>[1]!s_west_mediannetprofit($A87,YEAR($B$1),$B$1,180)</f>
        <v>93047000000</v>
      </c>
      <c r="V87">
        <f>[1]!s_west_maxnetprofit($A87,YEAR($B$1),$B$1,180)</f>
        <v>98401567560</v>
      </c>
      <c r="W87">
        <f>[1]!s_west_minnetprofit($A87,YEAR($B$1),$B$1,180)</f>
        <v>89184000000</v>
      </c>
      <c r="X87">
        <f>[1]!s_west_netprofit($A87,YEAR($B$1)+1,$B$1,180)</f>
        <v>115503472986</v>
      </c>
      <c r="Y87">
        <f>[1]!s_west_eps($A87,YEAR($B$1)+1,$B$1,180)</f>
        <v>24.965699999999998</v>
      </c>
      <c r="Z87">
        <f>[1]!s_west_instnum_np($A87,YEAR($B$1)+1,$B$1,180)</f>
        <v>4</v>
      </c>
      <c r="AA87">
        <f>[1]!s_west_stdnetprofit($A87,YEAR($B$1)+1,$B$1,180)</f>
        <v>3358447557</v>
      </c>
      <c r="AB87">
        <f>[1]!s_west_mediannetprofit($A87,YEAR($B$1)+1,$B$1,180)</f>
        <v>116541000000</v>
      </c>
      <c r="AC87">
        <f>[1]!s_west_maxnetprofit($A87,YEAR($B$1)+1,$B$1,180)</f>
        <v>118757364931</v>
      </c>
      <c r="AD87">
        <f>[1]!s_west_minnetprofit($A87,YEAR($B$1)+1,$B$1,180)</f>
        <v>110540000000</v>
      </c>
      <c r="AE87">
        <f>[1]!s_west_avgroe($A87,YEAR($B$1),$B$1,180)</f>
        <v>24.033300000000001</v>
      </c>
      <c r="AF87">
        <f>IFERROR([1]!s_info_indexweight($A87,$B$1,"HSI.HI"),"")</f>
        <v>0.62999999523162797</v>
      </c>
      <c r="AG87">
        <f>IFERROR([1]!s_info_indexweight($A87,$B$1,"HSCEI.HI"),"")</f>
        <v>0</v>
      </c>
      <c r="AH87">
        <f>IFERROR([1]!s_info_indexweight($A87,$B$1,"HSTECH.HI"),"")</f>
        <v>0</v>
      </c>
    </row>
    <row r="88" spans="1:34">
      <c r="A88" t="s">
        <v>1923</v>
      </c>
      <c r="B88">
        <f>[1]!s_dq_close($A88,$B$1,3)</f>
        <v>23.54</v>
      </c>
      <c r="C88">
        <f>[1]!s_dq_volume($A88,$B$1)</f>
        <v>29429373</v>
      </c>
      <c r="D88">
        <f>[1]!s_dq_amount($A88,$B$1)</f>
        <v>689506149</v>
      </c>
      <c r="E88">
        <f>[1]!s_dq_turn($A88,$B$1)</f>
        <v>2.1297629158634299</v>
      </c>
      <c r="F88">
        <f>[1]!S_VAL_MV($A88,$B$1)</f>
        <v>32527913565.400002</v>
      </c>
      <c r="G88">
        <f>[1]!s_val_ev($A88,$B$1)</f>
        <v>32527913565.400002</v>
      </c>
      <c r="H88">
        <f>[1]!s_val_ev1($A88,$B$1)</f>
        <v>28308634243.626701</v>
      </c>
      <c r="I88">
        <f>IFERROR([1]!s_mq_amount($A88,$B$1),"")</f>
        <v>1648924385</v>
      </c>
      <c r="J88">
        <f>[1]!s_val_pe_ttm($A88,$B$1)</f>
        <v>10.2142248153687</v>
      </c>
      <c r="K88">
        <f>[1]!s_val_pb($A88,$B$1)</f>
        <v>1.12850394208253</v>
      </c>
      <c r="L88">
        <f>[1]!s_val_dividendyield2($A88,$B$1)</f>
        <v>0.55225148683092595</v>
      </c>
      <c r="M88">
        <f>[1]!s_val_evtoebitda($A88,$B$1)</f>
        <v>8.62723331512138</v>
      </c>
      <c r="N88">
        <f>[1]!s_risk_betar24($A88,$B$1)</f>
        <v>0</v>
      </c>
      <c r="O88">
        <f>[1]!s_profitnotice_changeratio($A88,$B$1)</f>
        <v>0</v>
      </c>
      <c r="P88">
        <f>IFERROR([1]!i_pq_pctchange($A88,TEXT(DATE(YEAR($B$1),1,1),"yyyy-mm-dd"),$B$1),"")</f>
        <v>-16.718081321346599</v>
      </c>
      <c r="Q88">
        <f>[1]!s_west_netprofit($A88,YEAR($B$1),$B$1,180)</f>
        <v>1481121429</v>
      </c>
      <c r="R88">
        <f>[1]!s_west_eps($A88,YEAR($B$1),$B$1,180)</f>
        <v>1.0719000000000001</v>
      </c>
      <c r="S88">
        <f>[1]!s_west_instnum_np($A88,YEAR($B$1),$B$1,180)</f>
        <v>7</v>
      </c>
      <c r="T88">
        <f>[1]!s_west_stdnetprofit($A88,YEAR($B$1),$B$1,180)</f>
        <v>100890055</v>
      </c>
      <c r="U88">
        <f>[1]!s_west_mediannetprofit($A88,YEAR($B$1),$B$1,180)</f>
        <v>1466000000</v>
      </c>
      <c r="V88">
        <f>[1]!s_west_maxnetprofit($A88,YEAR($B$1),$B$1,180)</f>
        <v>1628000000</v>
      </c>
      <c r="W88">
        <f>[1]!s_west_minnetprofit($A88,YEAR($B$1),$B$1,180)</f>
        <v>1377000000</v>
      </c>
      <c r="X88">
        <f>[1]!s_west_netprofit($A88,YEAR($B$1)+1,$B$1,180)</f>
        <v>1729670000</v>
      </c>
      <c r="Y88">
        <f>[1]!s_west_eps($A88,YEAR($B$1)+1,$B$1,180)</f>
        <v>1.2517</v>
      </c>
      <c r="Z88">
        <f>[1]!s_west_instnum_np($A88,YEAR($B$1)+1,$B$1,180)</f>
        <v>7</v>
      </c>
      <c r="AA88">
        <f>[1]!s_west_stdnetprofit($A88,YEAR($B$1)+1,$B$1,180)</f>
        <v>396081299</v>
      </c>
      <c r="AB88">
        <f>[1]!s_west_mediannetprofit($A88,YEAR($B$1)+1,$B$1,180)</f>
        <v>1750000000</v>
      </c>
      <c r="AC88">
        <f>[1]!s_west_maxnetprofit($A88,YEAR($B$1)+1,$B$1,180)</f>
        <v>2260000000</v>
      </c>
      <c r="AD88">
        <f>[1]!s_west_minnetprofit($A88,YEAR($B$1)+1,$B$1,180)</f>
        <v>976000000</v>
      </c>
      <c r="AE88">
        <f>[1]!s_west_avgroe($A88,YEAR($B$1),$B$1,180)</f>
        <v>5.7816999999999998</v>
      </c>
      <c r="AF88">
        <f>IFERROR([1]!s_info_indexweight($A88,$B$1,"HSI.HI"),"")</f>
        <v>0</v>
      </c>
      <c r="AG88">
        <f>IFERROR([1]!s_info_indexweight($A88,$B$1,"HSCEI.HI"),"")</f>
        <v>0</v>
      </c>
      <c r="AH88">
        <f>IFERROR([1]!s_info_indexweight($A88,$B$1,"HSTECH.HI"),"")</f>
        <v>0.68000000715255704</v>
      </c>
    </row>
    <row r="89" spans="1:34">
      <c r="A89" t="s">
        <v>1924</v>
      </c>
      <c r="B89">
        <f>[1]!s_dq_close($A89,$B$1,3)</f>
        <v>48.42</v>
      </c>
      <c r="C89">
        <f>[1]!s_dq_volume($A89,$B$1)</f>
        <v>15384746</v>
      </c>
      <c r="D89">
        <f>[1]!s_dq_amount($A89,$B$1)</f>
        <v>739363422</v>
      </c>
      <c r="E89">
        <f>[1]!s_dq_turn($A89,$B$1)</f>
        <v>0.33511385724946302</v>
      </c>
      <c r="F89">
        <f>[1]!S_VAL_MV($A89,$B$1)</f>
        <v>1221144924000.4199</v>
      </c>
      <c r="G89">
        <f>[1]!s_val_ev($A89,$B$1)</f>
        <v>1142316083412.8101</v>
      </c>
      <c r="H89">
        <f>[1]!s_val_ev1($A89,$B$1)</f>
        <v>13188089146247.5</v>
      </c>
      <c r="I89">
        <f>IFERROR([1]!s_mq_amount($A89,$B$1),"")</f>
        <v>1368983090</v>
      </c>
      <c r="J89">
        <f>[1]!s_val_pe_ttm($A89,$B$1)</f>
        <v>7.4647598266601598</v>
      </c>
      <c r="K89">
        <f>[1]!s_val_pb($A89,$B$1)</f>
        <v>1.0068873418691899</v>
      </c>
      <c r="L89">
        <f>[1]!s_val_dividendyield2($A89,$B$1)</f>
        <v>6.8328294093349804</v>
      </c>
      <c r="M89">
        <f>[1]!s_val_evtoebitda($A89,$B$1)</f>
        <v>0</v>
      </c>
      <c r="N89">
        <f>[1]!s_risk_betar24($A89,$B$1)</f>
        <v>0</v>
      </c>
      <c r="O89">
        <f>[1]!s_profitnotice_changeratio($A89,$B$1)</f>
        <v>0</v>
      </c>
      <c r="P89">
        <f>IFERROR([1]!i_pq_pctchange($A89,TEXT(DATE(YEAR($B$1),1,1),"yyyy-mm-dd"),$B$1),"")</f>
        <v>-6.2110486555957998</v>
      </c>
      <c r="Q89">
        <f>[1]!s_west_netprofit($A89,YEAR($B$1),$B$1,180)</f>
        <v>154570706250</v>
      </c>
      <c r="R89">
        <f>[1]!s_west_eps($A89,YEAR($B$1),$B$1,180)</f>
        <v>6.0621999999999998</v>
      </c>
      <c r="S89">
        <f>[1]!s_west_instnum_np($A89,YEAR($B$1),$B$1,180)</f>
        <v>8</v>
      </c>
      <c r="T89">
        <f>[1]!s_west_stdnetprofit($A89,YEAR($B$1),$B$1,180)</f>
        <v>3166485564</v>
      </c>
      <c r="U89">
        <f>[1]!s_west_mediannetprofit($A89,YEAR($B$1),$B$1,180)</f>
        <v>154167000000</v>
      </c>
      <c r="V89">
        <f>[1]!s_west_maxnetprofit($A89,YEAR($B$1),$B$1,180)</f>
        <v>160617800000</v>
      </c>
      <c r="W89">
        <f>[1]!s_west_minnetprofit($A89,YEAR($B$1),$B$1,180)</f>
        <v>151000000000</v>
      </c>
      <c r="X89">
        <f>[1]!s_west_netprofit($A89,YEAR($B$1)+1,$B$1,180)</f>
        <v>162137511250</v>
      </c>
      <c r="Y89">
        <f>[1]!s_west_eps($A89,YEAR($B$1)+1,$B$1,180)</f>
        <v>6.3578000000000001</v>
      </c>
      <c r="Z89">
        <f>[1]!s_west_instnum_np($A89,YEAR($B$1)+1,$B$1,180)</f>
        <v>8</v>
      </c>
      <c r="AA89">
        <f>[1]!s_west_stdnetprofit($A89,YEAR($B$1)+1,$B$1,180)</f>
        <v>5394920042</v>
      </c>
      <c r="AB89">
        <f>[1]!s_west_mediannetprofit($A89,YEAR($B$1)+1,$B$1,180)</f>
        <v>162083000000</v>
      </c>
      <c r="AC89">
        <f>[1]!s_west_maxnetprofit($A89,YEAR($B$1)+1,$B$1,180)</f>
        <v>171602500000</v>
      </c>
      <c r="AD89">
        <f>[1]!s_west_minnetprofit($A89,YEAR($B$1)+1,$B$1,180)</f>
        <v>154787000000</v>
      </c>
      <c r="AE89">
        <f>[1]!s_west_avgroe($A89,YEAR($B$1),$B$1,180)</f>
        <v>12.64</v>
      </c>
      <c r="AF89">
        <f>IFERROR([1]!s_info_indexweight($A89,$B$1,"HSI.HI"),"")</f>
        <v>1.1499999761581401</v>
      </c>
      <c r="AG89">
        <f>IFERROR([1]!s_info_indexweight($A89,$B$1,"HSCEI.HI"),"")</f>
        <v>1.71000003814697</v>
      </c>
      <c r="AH89">
        <f>IFERROR([1]!s_info_indexweight($A89,$B$1,"HSTECH.HI"),"")</f>
        <v>0</v>
      </c>
    </row>
    <row r="90" spans="1:34">
      <c r="A90" t="s">
        <v>1925</v>
      </c>
      <c r="B90">
        <f>[1]!s_dq_close($A90,$B$1,3)</f>
        <v>5.31</v>
      </c>
      <c r="C90">
        <f>[1]!s_dq_volume($A90,$B$1)</f>
        <v>247134036</v>
      </c>
      <c r="D90">
        <f>[1]!s_dq_amount($A90,$B$1)</f>
        <v>1308318316</v>
      </c>
      <c r="E90">
        <f>[1]!s_dq_turn($A90,$B$1)</f>
        <v>0.29553612584358802</v>
      </c>
      <c r="F90">
        <f>[1]!S_VAL_MV($A90,$B$1)</f>
        <v>1710947906732.3401</v>
      </c>
      <c r="G90">
        <f>[1]!s_val_ev($A90,$B$1)</f>
        <v>2081293889546.49</v>
      </c>
      <c r="H90">
        <f>[1]!s_val_ev1($A90,$B$1)</f>
        <v>38157149058027.703</v>
      </c>
      <c r="I90">
        <f>IFERROR([1]!s_mq_amount($A90,$B$1),"")</f>
        <v>2355778077</v>
      </c>
      <c r="J90">
        <f>[1]!s_val_pe_ttm($A90,$B$1)</f>
        <v>6.5269188880920401</v>
      </c>
      <c r="K90">
        <f>[1]!s_val_pb($A90,$B$1)</f>
        <v>0.57361179274151597</v>
      </c>
      <c r="L90">
        <f>[1]!s_val_dividendyield2($A90,$B$1)</f>
        <v>2.2706482109227899</v>
      </c>
      <c r="M90">
        <f>[1]!s_val_evtoebitda($A90,$B$1)</f>
        <v>0</v>
      </c>
      <c r="N90">
        <f>[1]!s_risk_betar24($A90,$B$1)</f>
        <v>0</v>
      </c>
      <c r="O90">
        <f>[1]!s_profitnotice_changeratio($A90,$B$1)</f>
        <v>0</v>
      </c>
      <c r="P90">
        <f>IFERROR([1]!i_pq_pctchange($A90,TEXT(DATE(YEAR($B$1),1,1),"yyyy-mm-dd"),$B$1),"")</f>
        <v>19.058295964125598</v>
      </c>
      <c r="Q90">
        <f>[1]!s_west_netprofit($A90,YEAR($B$1),$B$1,180)</f>
        <v>247956766667</v>
      </c>
      <c r="R90">
        <f>[1]!s_west_eps($A90,YEAR($B$1),$B$1,180)</f>
        <v>0.75539999999999996</v>
      </c>
      <c r="S90">
        <f>[1]!s_west_instnum_np($A90,YEAR($B$1),$B$1,180)</f>
        <v>6</v>
      </c>
      <c r="T90">
        <f>[1]!s_west_stdnetprofit($A90,YEAR($B$1),$B$1,180)</f>
        <v>10628831733</v>
      </c>
      <c r="U90">
        <f>[1]!s_west_mediannetprofit($A90,YEAR($B$1),$B$1,180)</f>
        <v>251771000000</v>
      </c>
      <c r="V90">
        <f>[1]!s_west_maxnetprofit($A90,YEAR($B$1),$B$1,180)</f>
        <v>257967000000</v>
      </c>
      <c r="W90">
        <f>[1]!s_west_minnetprofit($A90,YEAR($B$1),$B$1,180)</f>
        <v>227940000000</v>
      </c>
      <c r="X90">
        <f>[1]!s_west_netprofit($A90,YEAR($B$1)+1,$B$1,180)</f>
        <v>259337816667</v>
      </c>
      <c r="Y90">
        <f>[1]!s_west_eps($A90,YEAR($B$1)+1,$B$1,180)</f>
        <v>0.79310000000000003</v>
      </c>
      <c r="Z90">
        <f>[1]!s_west_instnum_np($A90,YEAR($B$1)+1,$B$1,180)</f>
        <v>6</v>
      </c>
      <c r="AA90">
        <f>[1]!s_west_stdnetprofit($A90,YEAR($B$1)+1,$B$1,180)</f>
        <v>15373721909</v>
      </c>
      <c r="AB90">
        <f>[1]!s_west_mediannetprofit($A90,YEAR($B$1)+1,$B$1,180)</f>
        <v>260140000000</v>
      </c>
      <c r="AC90">
        <f>[1]!s_west_maxnetprofit($A90,YEAR($B$1)+1,$B$1,180)</f>
        <v>280942000000</v>
      </c>
      <c r="AD90">
        <f>[1]!s_west_minnetprofit($A90,YEAR($B$1)+1,$B$1,180)</f>
        <v>233301000000</v>
      </c>
      <c r="AE90">
        <f>[1]!s_west_avgroe($A90,YEAR($B$1),$B$1,180)</f>
        <v>8.44</v>
      </c>
      <c r="AF90">
        <f>IFERROR([1]!s_info_indexweight($A90,$B$1,"HSI.HI"),"")</f>
        <v>2.2999999523162802</v>
      </c>
      <c r="AG90">
        <f>IFERROR([1]!s_info_indexweight($A90,$B$1,"HSCEI.HI"),"")</f>
        <v>3.4200000762939502</v>
      </c>
      <c r="AH90">
        <f>IFERROR([1]!s_info_indexweight($A90,$B$1,"HSTECH.HI"),"")</f>
        <v>0</v>
      </c>
    </row>
    <row r="91" spans="1:34">
      <c r="A91" t="s">
        <v>1926</v>
      </c>
      <c r="B91">
        <f>[1]!s_dq_close($A91,$B$1,3)</f>
        <v>19.510000000000002</v>
      </c>
      <c r="C91">
        <f>[1]!s_dq_volume($A91,$B$1)</f>
        <v>54099611</v>
      </c>
      <c r="D91">
        <f>[1]!s_dq_amount($A91,$B$1)</f>
        <v>1046256474</v>
      </c>
      <c r="E91">
        <f>[1]!s_dq_turn($A91,$B$1)</f>
        <v>1.3753667501553299</v>
      </c>
      <c r="F91">
        <f>[1]!S_VAL_MV($A91,$B$1)</f>
        <v>417402991533.76001</v>
      </c>
      <c r="G91">
        <f>[1]!s_val_ev($A91,$B$1)</f>
        <v>472931556480.17902</v>
      </c>
      <c r="H91">
        <f>[1]!s_val_ev1($A91,$B$1)</f>
        <v>448033639007.38599</v>
      </c>
      <c r="I91">
        <f>IFERROR([1]!s_mq_amount($A91,$B$1),"")</f>
        <v>1644196060</v>
      </c>
      <c r="J91">
        <f>[1]!s_val_pe_ttm($A91,$B$1)</f>
        <v>15.2589464187622</v>
      </c>
      <c r="K91">
        <f>[1]!s_val_pb($A91,$B$1)</f>
        <v>4.5733628266480704</v>
      </c>
      <c r="L91">
        <f>[1]!s_val_dividendyield2($A91,$B$1)</f>
        <v>1.6731419784725801</v>
      </c>
      <c r="M91">
        <f>[1]!s_val_evtoebitda($A91,$B$1)</f>
        <v>0</v>
      </c>
      <c r="N91">
        <f>[1]!s_risk_betar24($A91,$B$1)</f>
        <v>0</v>
      </c>
      <c r="O91">
        <f>[1]!s_profitnotice_changeratio($A91,$B$1)</f>
        <v>0</v>
      </c>
      <c r="P91">
        <f>IFERROR([1]!i_pq_pctchange($A91,TEXT(DATE(YEAR($B$1),1,1),"yyyy-mm-dd"),$B$1),"")</f>
        <v>3.2044315797176401</v>
      </c>
      <c r="Q91">
        <f>[1]!s_west_netprofit($A91,YEAR($B$1),$B$1,180)</f>
        <v>29483802857</v>
      </c>
      <c r="R91">
        <f>[1]!s_west_eps($A91,YEAR($B$1),$B$1,180)</f>
        <v>1.3781000000000001</v>
      </c>
      <c r="S91">
        <f>[1]!s_west_instnum_np($A91,YEAR($B$1),$B$1,180)</f>
        <v>7</v>
      </c>
      <c r="T91">
        <f>[1]!s_west_stdnetprofit($A91,YEAR($B$1),$B$1,180)</f>
        <v>5520657450</v>
      </c>
      <c r="U91">
        <f>[1]!s_west_mediannetprofit($A91,YEAR($B$1),$B$1,180)</f>
        <v>31859000000</v>
      </c>
      <c r="V91">
        <f>[1]!s_west_maxnetprofit($A91,YEAR($B$1),$B$1,180)</f>
        <v>35208000000</v>
      </c>
      <c r="W91">
        <f>[1]!s_west_minnetprofit($A91,YEAR($B$1),$B$1,180)</f>
        <v>20738000000</v>
      </c>
      <c r="X91">
        <f>[1]!s_west_netprofit($A91,YEAR($B$1)+1,$B$1,180)</f>
        <v>32375925714</v>
      </c>
      <c r="Y91">
        <f>[1]!s_west_eps($A91,YEAR($B$1)+1,$B$1,180)</f>
        <v>1.5133000000000001</v>
      </c>
      <c r="Z91">
        <f>[1]!s_west_instnum_np($A91,YEAR($B$1)+1,$B$1,180)</f>
        <v>7</v>
      </c>
      <c r="AA91">
        <f>[1]!s_west_stdnetprofit($A91,YEAR($B$1)+1,$B$1,180)</f>
        <v>5894330318</v>
      </c>
      <c r="AB91">
        <f>[1]!s_west_mediannetprofit($A91,YEAR($B$1)+1,$B$1,180)</f>
        <v>33294000000</v>
      </c>
      <c r="AC91">
        <f>[1]!s_west_maxnetprofit($A91,YEAR($B$1)+1,$B$1,180)</f>
        <v>38812000000</v>
      </c>
      <c r="AD91">
        <f>[1]!s_west_minnetprofit($A91,YEAR($B$1)+1,$B$1,180)</f>
        <v>21941000000</v>
      </c>
      <c r="AE91">
        <f>[1]!s_west_avgroe($A91,YEAR($B$1),$B$1,180)</f>
        <v>30.1557</v>
      </c>
      <c r="AF91">
        <f>IFERROR([1]!s_info_indexweight($A91,$B$1,"HSI.HI"),"")</f>
        <v>0.43999999761581399</v>
      </c>
      <c r="AG91">
        <f>IFERROR([1]!s_info_indexweight($A91,$B$1,"HSCEI.HI"),"")</f>
        <v>0</v>
      </c>
      <c r="AH91">
        <f>IFERROR([1]!s_info_indexweight($A91,$B$1,"HSTECH.HI"),"")</f>
        <v>0</v>
      </c>
    </row>
    <row r="92" spans="1:34">
      <c r="A92" t="s">
        <v>1927</v>
      </c>
      <c r="B92">
        <f>[1]!s_dq_close($A92,$B$1,3)</f>
        <v>168.8</v>
      </c>
      <c r="C92">
        <f>[1]!s_dq_volume($A92,$B$1)</f>
        <v>4744385</v>
      </c>
      <c r="D92">
        <f>[1]!s_dq_amount($A92,$B$1)</f>
        <v>797316093</v>
      </c>
      <c r="E92">
        <f>[1]!s_dq_turn($A92,$B$1)</f>
        <v>0.65613935111792399</v>
      </c>
      <c r="F92">
        <f>[1]!S_VAL_MV($A92,$B$1)</f>
        <v>260219346284</v>
      </c>
      <c r="G92">
        <f>[1]!s_val_ev($A92,$B$1)</f>
        <v>269856863768.02802</v>
      </c>
      <c r="H92">
        <f>[1]!s_val_ev1($A92,$B$1)</f>
        <v>242219487973.823</v>
      </c>
      <c r="I92">
        <f>IFERROR([1]!s_mq_amount($A92,$B$1),"")</f>
        <v>1808721364</v>
      </c>
      <c r="J92">
        <f>[1]!s_val_pe_ttm($A92,$B$1)</f>
        <v>64.725135803222699</v>
      </c>
      <c r="K92">
        <f>[1]!s_val_pb($A92,$B$1)</f>
        <v>7.66737201268052</v>
      </c>
      <c r="L92">
        <f>[1]!s_val_dividendyield2($A92,$B$1)</f>
        <v>0</v>
      </c>
      <c r="M92">
        <f>[1]!s_val_evtoebitda($A92,$B$1)</f>
        <v>69.496873121358206</v>
      </c>
      <c r="N92">
        <f>[1]!s_risk_betar24($A92,$B$1)</f>
        <v>0</v>
      </c>
      <c r="O92">
        <f>[1]!s_profitnotice_changeratio($A92,$B$1)</f>
        <v>0</v>
      </c>
      <c r="P92">
        <f>IFERROR([1]!i_pq_pctchange($A92,TEXT(DATE(YEAR($B$1),1,1),"yyyy-mm-dd"),$B$1),"")</f>
        <v>-5.8561070831009499</v>
      </c>
      <c r="Q92">
        <f>[1]!s_west_netprofit($A92,YEAR($B$1),$B$1,180)</f>
        <v>668777778</v>
      </c>
      <c r="R92">
        <f>[1]!s_west_eps($A92,YEAR($B$1),$B$1,180)</f>
        <v>0.43380000000000002</v>
      </c>
      <c r="S92">
        <f>[1]!s_west_instnum_np($A92,YEAR($B$1),$B$1,180)</f>
        <v>9</v>
      </c>
      <c r="T92">
        <f>[1]!s_west_stdnetprofit($A92,YEAR($B$1),$B$1,180)</f>
        <v>81163073</v>
      </c>
      <c r="U92">
        <f>[1]!s_west_mediannetprofit($A92,YEAR($B$1),$B$1,180)</f>
        <v>662000000</v>
      </c>
      <c r="V92">
        <f>[1]!s_west_maxnetprofit($A92,YEAR($B$1),$B$1,180)</f>
        <v>769000000</v>
      </c>
      <c r="W92">
        <f>[1]!s_west_minnetprofit($A92,YEAR($B$1),$B$1,180)</f>
        <v>517000000</v>
      </c>
      <c r="X92">
        <f>[1]!s_west_netprofit($A92,YEAR($B$1)+1,$B$1,180)</f>
        <v>1048111111</v>
      </c>
      <c r="Y92">
        <f>[1]!s_west_eps($A92,YEAR($B$1)+1,$B$1,180)</f>
        <v>0.67989999999999995</v>
      </c>
      <c r="Z92">
        <f>[1]!s_west_instnum_np($A92,YEAR($B$1)+1,$B$1,180)</f>
        <v>9</v>
      </c>
      <c r="AA92">
        <f>[1]!s_west_stdnetprofit($A92,YEAR($B$1)+1,$B$1,180)</f>
        <v>156849804</v>
      </c>
      <c r="AB92">
        <f>[1]!s_west_mediannetprofit($A92,YEAR($B$1)+1,$B$1,180)</f>
        <v>1040000000</v>
      </c>
      <c r="AC92">
        <f>[1]!s_west_maxnetprofit($A92,YEAR($B$1)+1,$B$1,180)</f>
        <v>1329000000</v>
      </c>
      <c r="AD92">
        <f>[1]!s_west_minnetprofit($A92,YEAR($B$1)+1,$B$1,180)</f>
        <v>810000000</v>
      </c>
      <c r="AE92">
        <f>[1]!s_west_avgroe($A92,YEAR($B$1),$B$1,180)</f>
        <v>12.644399999999999</v>
      </c>
      <c r="AF92">
        <f>IFERROR([1]!s_info_indexweight($A92,$B$1,"HSI.HI"),"")</f>
        <v>0</v>
      </c>
      <c r="AG92">
        <f>IFERROR([1]!s_info_indexweight($A92,$B$1,"HSCEI.HI"),"")</f>
        <v>1.8500000238418599</v>
      </c>
      <c r="AH92">
        <f>IFERROR([1]!s_info_indexweight($A92,$B$1,"HSTECH.HI"),"")</f>
        <v>0</v>
      </c>
    </row>
    <row r="93" spans="1:34">
      <c r="A93" t="s">
        <v>1928</v>
      </c>
      <c r="B93">
        <f>[1]!s_dq_close($A93,$B$1,3)</f>
        <v>527</v>
      </c>
      <c r="C93">
        <f>[1]!s_dq_volume($A93,$B$1)</f>
        <v>937832</v>
      </c>
      <c r="D93">
        <f>[1]!s_dq_amount($A93,$B$1)</f>
        <v>499967297</v>
      </c>
      <c r="E93">
        <f>[1]!s_dq_turn($A93,$B$1)</f>
        <v>0.65335224167829897</v>
      </c>
      <c r="F93">
        <f>[1]!S_VAL_MV($A93,$B$1)</f>
        <v>93144351500</v>
      </c>
      <c r="G93">
        <f>[1]!s_val_ev($A93,$B$1)</f>
        <v>93144351500</v>
      </c>
      <c r="H93">
        <f>[1]!s_val_ev1($A93,$B$1)</f>
        <v>87297999917.970001</v>
      </c>
      <c r="I93">
        <f>IFERROR([1]!s_mq_amount($A93,$B$1),"")</f>
        <v>1788060360</v>
      </c>
      <c r="J93">
        <f>[1]!s_val_pe_ttm($A93,$B$1)</f>
        <v>17.282445907592798</v>
      </c>
      <c r="K93">
        <f>[1]!s_val_pb($A93,$B$1)</f>
        <v>7.5825808116297004</v>
      </c>
      <c r="L93">
        <f>[1]!s_val_dividendyield2($A93,$B$1)</f>
        <v>4.5813869372165703</v>
      </c>
      <c r="M93">
        <f>[1]!s_val_evtoebitda($A93,$B$1)</f>
        <v>12.9007323714841</v>
      </c>
      <c r="N93">
        <f>[1]!s_risk_betar24($A93,$B$1)</f>
        <v>0</v>
      </c>
      <c r="O93">
        <f>[1]!s_profitnotice_changeratio($A93,$B$1)</f>
        <v>0</v>
      </c>
      <c r="P93">
        <f>IFERROR([1]!i_pq_pctchange($A93,TEXT(DATE(YEAR($B$1),1,1),"yyyy-mm-dd"),$B$1),"")</f>
        <v>-12.714027059008</v>
      </c>
      <c r="Q93">
        <f>[1]!s_west_netprofit($A93,YEAR($B$1),$B$1,180)</f>
        <v>8121840388</v>
      </c>
      <c r="R93">
        <f>[1]!s_west_eps($A93,YEAR($B$1),$B$1,180)</f>
        <v>45.952399999999997</v>
      </c>
      <c r="S93">
        <f>[1]!s_west_instnum_np($A93,YEAR($B$1),$B$1,180)</f>
        <v>36</v>
      </c>
      <c r="T93">
        <f>[1]!s_west_stdnetprofit($A93,YEAR($B$1),$B$1,180)</f>
        <v>700274273</v>
      </c>
      <c r="U93">
        <f>[1]!s_west_mediannetprofit($A93,YEAR($B$1),$B$1,180)</f>
        <v>8290000000</v>
      </c>
      <c r="V93">
        <f>[1]!s_west_maxnetprofit($A93,YEAR($B$1),$B$1,180)</f>
        <v>9210000000</v>
      </c>
      <c r="W93">
        <f>[1]!s_west_minnetprofit($A93,YEAR($B$1),$B$1,180)</f>
        <v>6183000000</v>
      </c>
      <c r="X93">
        <f>[1]!s_west_netprofit($A93,YEAR($B$1)+1,$B$1,180)</f>
        <v>10250571351</v>
      </c>
      <c r="Y93">
        <f>[1]!s_west_eps($A93,YEAR($B$1)+1,$B$1,180)</f>
        <v>57.996600000000001</v>
      </c>
      <c r="Z93">
        <f>[1]!s_west_instnum_np($A93,YEAR($B$1)+1,$B$1,180)</f>
        <v>36</v>
      </c>
      <c r="AA93">
        <f>[1]!s_west_stdnetprofit($A93,YEAR($B$1)+1,$B$1,180)</f>
        <v>1099347770</v>
      </c>
      <c r="AB93">
        <f>[1]!s_west_mediannetprofit($A93,YEAR($B$1)+1,$B$1,180)</f>
        <v>10219500000</v>
      </c>
      <c r="AC93">
        <f>[1]!s_west_maxnetprofit($A93,YEAR($B$1)+1,$B$1,180)</f>
        <v>12453000000</v>
      </c>
      <c r="AD93">
        <f>[1]!s_west_minnetprofit($A93,YEAR($B$1)+1,$B$1,180)</f>
        <v>7947000000</v>
      </c>
      <c r="AE93">
        <f>[1]!s_west_avgroe($A93,YEAR($B$1),$B$1,180)</f>
        <v>53.53</v>
      </c>
      <c r="AF93">
        <f>IFERROR([1]!s_info_indexweight($A93,$B$1,"HSI.HI"),"")</f>
        <v>0.20999999344348899</v>
      </c>
      <c r="AG93">
        <f>IFERROR([1]!s_info_indexweight($A93,$B$1,"HSCEI.HI"),"")</f>
        <v>0</v>
      </c>
      <c r="AH93">
        <f>IFERROR([1]!s_info_indexweight($A93,$B$1,"HSTECH.HI"),"")</f>
        <v>0</v>
      </c>
    </row>
    <row r="94" spans="1:34">
      <c r="A94" t="s">
        <v>1929</v>
      </c>
      <c r="B94">
        <f>[1]!s_dq_close($A94,$B$1,3)</f>
        <v>39.799999999999997</v>
      </c>
      <c r="C94">
        <f>[1]!s_dq_volume($A94,$B$1)</f>
        <v>9340276</v>
      </c>
      <c r="D94">
        <f>[1]!s_dq_amount($A94,$B$1)</f>
        <v>368739624</v>
      </c>
      <c r="E94">
        <f>[1]!s_dq_turn($A94,$B$1)</f>
        <v>0.290904086306155</v>
      </c>
      <c r="F94">
        <f>[1]!S_VAL_MV($A94,$B$1)</f>
        <v>127788849417.8</v>
      </c>
      <c r="G94">
        <f>[1]!s_val_ev($A94,$B$1)</f>
        <v>127788849417.8</v>
      </c>
      <c r="H94">
        <f>[1]!s_val_ev1($A94,$B$1)</f>
        <v>111173743216.498</v>
      </c>
      <c r="I94">
        <f>IFERROR([1]!s_mq_amount($A94,$B$1),"")</f>
        <v>715280837</v>
      </c>
      <c r="J94">
        <f>[1]!s_val_pe_ttm($A94,$B$1)</f>
        <v>21.472139358520501</v>
      </c>
      <c r="K94">
        <f>[1]!s_val_pb($A94,$B$1)</f>
        <v>1.92139071007974</v>
      </c>
      <c r="L94">
        <f>[1]!s_val_dividendyield2($A94,$B$1)</f>
        <v>0</v>
      </c>
      <c r="M94">
        <f>[1]!s_val_evtoebitda($A94,$B$1)</f>
        <v>17.484255529816998</v>
      </c>
      <c r="N94">
        <f>[1]!s_risk_betar24($A94,$B$1)</f>
        <v>0</v>
      </c>
      <c r="O94">
        <f>[1]!s_profitnotice_changeratio($A94,$B$1)</f>
        <v>0</v>
      </c>
      <c r="P94">
        <f>IFERROR([1]!i_pq_pctchange($A94,TEXT(DATE(YEAR($B$1),1,1),"yyyy-mm-dd"),$B$1),"")</f>
        <v>-28.2882882882883</v>
      </c>
      <c r="Q94">
        <f>[1]!s_west_netprofit($A94,YEAR($B$1),$B$1,180)</f>
        <v>5747928571</v>
      </c>
      <c r="R94">
        <f>[1]!s_west_eps($A94,YEAR($B$1),$B$1,180)</f>
        <v>1.7902</v>
      </c>
      <c r="S94">
        <f>[1]!s_west_instnum_np($A94,YEAR($B$1),$B$1,180)</f>
        <v>14</v>
      </c>
      <c r="T94">
        <f>[1]!s_west_stdnetprofit($A94,YEAR($B$1),$B$1,180)</f>
        <v>196411446</v>
      </c>
      <c r="U94">
        <f>[1]!s_west_mediannetprofit($A94,YEAR($B$1),$B$1,180)</f>
        <v>5734500000</v>
      </c>
      <c r="V94">
        <f>[1]!s_west_maxnetprofit($A94,YEAR($B$1),$B$1,180)</f>
        <v>6077000000</v>
      </c>
      <c r="W94">
        <f>[1]!s_west_minnetprofit($A94,YEAR($B$1),$B$1,180)</f>
        <v>5441000000</v>
      </c>
      <c r="X94">
        <f>[1]!s_west_netprofit($A94,YEAR($B$1)+1,$B$1,180)</f>
        <v>6842000000</v>
      </c>
      <c r="Y94">
        <f>[1]!s_west_eps($A94,YEAR($B$1)+1,$B$1,180)</f>
        <v>2.1309</v>
      </c>
      <c r="Z94">
        <f>[1]!s_west_instnum_np($A94,YEAR($B$1)+1,$B$1,180)</f>
        <v>14</v>
      </c>
      <c r="AA94">
        <f>[1]!s_west_stdnetprofit($A94,YEAR($B$1)+1,$B$1,180)</f>
        <v>470424685</v>
      </c>
      <c r="AB94">
        <f>[1]!s_west_mediannetprofit($A94,YEAR($B$1)+1,$B$1,180)</f>
        <v>6827500000</v>
      </c>
      <c r="AC94">
        <f>[1]!s_west_maxnetprofit($A94,YEAR($B$1)+1,$B$1,180)</f>
        <v>7997000000</v>
      </c>
      <c r="AD94">
        <f>[1]!s_west_minnetprofit($A94,YEAR($B$1)+1,$B$1,180)</f>
        <v>6006000000</v>
      </c>
      <c r="AE94">
        <f>[1]!s_west_avgroe($A94,YEAR($B$1),$B$1,180)</f>
        <v>8.8292000000000002</v>
      </c>
      <c r="AF94">
        <f>IFERROR([1]!s_info_indexweight($A94,$B$1,"HSI.HI"),"")</f>
        <v>0.270000010728836</v>
      </c>
      <c r="AG94">
        <f>IFERROR([1]!s_info_indexweight($A94,$B$1,"HSCEI.HI"),"")</f>
        <v>0.40999999642372098</v>
      </c>
      <c r="AH94">
        <f>IFERROR([1]!s_info_indexweight($A94,$B$1,"HSTECH.HI"),"")</f>
        <v>1.2200000286102299</v>
      </c>
    </row>
    <row r="95" spans="1:34">
      <c r="A95" t="s">
        <v>1930</v>
      </c>
      <c r="B95">
        <f>[1]!s_dq_close($A95,$B$1,3)</f>
        <v>20.72</v>
      </c>
      <c r="C95">
        <f>[1]!s_dq_volume($A95,$B$1)</f>
        <v>34424904</v>
      </c>
      <c r="D95">
        <f>[1]!s_dq_amount($A95,$B$1)</f>
        <v>706420138</v>
      </c>
      <c r="E95">
        <f>[1]!s_dq_turn($A95,$B$1)</f>
        <v>1.20637291910315</v>
      </c>
      <c r="F95">
        <f>[1]!S_VAL_MV($A95,$B$1)</f>
        <v>194304486348</v>
      </c>
      <c r="G95">
        <f>[1]!s_val_ev($A95,$B$1)</f>
        <v>210999348593.86301</v>
      </c>
      <c r="H95">
        <f>[1]!s_val_ev1($A95,$B$1)</f>
        <v>226344894421.35901</v>
      </c>
      <c r="I95">
        <f>IFERROR([1]!s_mq_amount($A95,$B$1),"")</f>
        <v>1267919140</v>
      </c>
      <c r="J95">
        <f>[1]!s_val_pe_ttm($A95,$B$1)</f>
        <v>9.1748847961425799</v>
      </c>
      <c r="K95">
        <f>[1]!s_val_pb($A95,$B$1)</f>
        <v>1.4785396397516399</v>
      </c>
      <c r="L95">
        <f>[1]!s_val_dividendyield2($A95,$B$1)</f>
        <v>6.5036341493707397</v>
      </c>
      <c r="M95">
        <f>[1]!s_val_evtoebitda($A95,$B$1)</f>
        <v>5.5329715608022196</v>
      </c>
      <c r="N95">
        <f>[1]!s_risk_betar24($A95,$B$1)</f>
        <v>0</v>
      </c>
      <c r="O95">
        <f>[1]!s_profitnotice_changeratio($A95,$B$1)</f>
        <v>0</v>
      </c>
      <c r="P95">
        <f>IFERROR([1]!i_pq_pctchange($A95,TEXT(DATE(YEAR($B$1),1,1),"yyyy-mm-dd"),$B$1),"")</f>
        <v>-14.662273476112</v>
      </c>
      <c r="Q95">
        <f>[1]!s_west_netprofit($A95,YEAR($B$1),$B$1,180)</f>
        <v>21106435862</v>
      </c>
      <c r="R95">
        <f>[1]!s_west_eps($A95,YEAR($B$1),$B$1,180)</f>
        <v>2.2507000000000001</v>
      </c>
      <c r="S95">
        <f>[1]!s_west_instnum_np($A95,YEAR($B$1),$B$1,180)</f>
        <v>4</v>
      </c>
      <c r="T95">
        <f>[1]!s_west_stdnetprofit($A95,YEAR($B$1),$B$1,180)</f>
        <v>1530834252</v>
      </c>
      <c r="U95">
        <f>[1]!s_west_mediannetprofit($A95,YEAR($B$1),$B$1,180)</f>
        <v>20511000000</v>
      </c>
      <c r="V95">
        <f>[1]!s_west_maxnetprofit($A95,YEAR($B$1),$B$1,180)</f>
        <v>23819179311</v>
      </c>
      <c r="W95">
        <f>[1]!s_west_minnetprofit($A95,YEAR($B$1),$B$1,180)</f>
        <v>20178000000</v>
      </c>
      <c r="X95">
        <f>[1]!s_west_netprofit($A95,YEAR($B$1)+1,$B$1,180)</f>
        <v>22120000000</v>
      </c>
      <c r="Y95">
        <f>[1]!s_west_eps($A95,YEAR($B$1)+1,$B$1,180)</f>
        <v>2.3588</v>
      </c>
      <c r="Z95">
        <f>[1]!s_west_instnum_np($A95,YEAR($B$1)+1,$B$1,180)</f>
        <v>4</v>
      </c>
      <c r="AA95">
        <f>[1]!s_west_stdnetprofit($A95,YEAR($B$1)+1,$B$1,180)</f>
        <v>373254158</v>
      </c>
      <c r="AB95">
        <f>[1]!s_west_mediannetprofit($A95,YEAR($B$1)+1,$B$1,180)</f>
        <v>21997000000</v>
      </c>
      <c r="AC95">
        <f>[1]!s_west_maxnetprofit($A95,YEAR($B$1)+1,$B$1,180)</f>
        <v>22639000000</v>
      </c>
      <c r="AD95">
        <f>[1]!s_west_minnetprofit($A95,YEAR($B$1)+1,$B$1,180)</f>
        <v>21847000000</v>
      </c>
      <c r="AE95">
        <f>[1]!s_west_avgroe($A95,YEAR($B$1),$B$1,180)</f>
        <v>16.133299999999998</v>
      </c>
      <c r="AF95">
        <f>IFERROR([1]!s_info_indexweight($A95,$B$1,"HSI.HI"),"")</f>
        <v>0.31000000238418601</v>
      </c>
      <c r="AG95">
        <f>IFERROR([1]!s_info_indexweight($A95,$B$1,"HSCEI.HI"),"")</f>
        <v>0.46000000834464999</v>
      </c>
      <c r="AH95">
        <f>IFERROR([1]!s_info_indexweight($A95,$B$1,"HSTECH.HI"),"")</f>
        <v>1.37000000476837</v>
      </c>
    </row>
    <row r="96" spans="1:34">
      <c r="A96" t="s">
        <v>1931</v>
      </c>
      <c r="B96">
        <f>[1]!s_dq_close($A96,$B$1,3)</f>
        <v>12.96</v>
      </c>
      <c r="C96">
        <f>[1]!s_dq_volume($A96,$B$1)</f>
        <v>18206716</v>
      </c>
      <c r="D96">
        <f>[1]!s_dq_amount($A96,$B$1)</f>
        <v>236932024</v>
      </c>
      <c r="E96">
        <f>[1]!s_dq_turn($A96,$B$1)</f>
        <v>0.326636454969501</v>
      </c>
      <c r="F96">
        <f>[1]!S_VAL_MV($A96,$B$1)</f>
        <v>72239040000</v>
      </c>
      <c r="G96">
        <f>[1]!s_val_ev($A96,$B$1)</f>
        <v>72239040000</v>
      </c>
      <c r="H96">
        <f>[1]!s_val_ev1($A96,$B$1)</f>
        <v>65274584019.199997</v>
      </c>
      <c r="I96">
        <f>IFERROR([1]!s_mq_amount($A96,$B$1),"")</f>
        <v>554569326</v>
      </c>
      <c r="J96">
        <f>[1]!s_val_pe_ttm($A96,$B$1)</f>
        <v>16.111253738403299</v>
      </c>
      <c r="K96">
        <f>[1]!s_val_pb($A96,$B$1)</f>
        <v>6.5156969019561899</v>
      </c>
      <c r="L96">
        <f>[1]!s_val_dividendyield2($A96,$B$1)</f>
        <v>5.57098765432099</v>
      </c>
      <c r="M96">
        <f>[1]!s_val_evtoebitda($A96,$B$1)</f>
        <v>8.0043542894495108</v>
      </c>
      <c r="N96">
        <f>[1]!s_risk_betar24($A96,$B$1)</f>
        <v>0</v>
      </c>
      <c r="O96">
        <f>[1]!s_profitnotice_changeratio($A96,$B$1)</f>
        <v>0</v>
      </c>
      <c r="P96">
        <f>IFERROR([1]!i_pq_pctchange($A96,TEXT(DATE(YEAR($B$1),1,1),"yyyy-mm-dd"),$B$1),"")</f>
        <v>-6.5375956093604204</v>
      </c>
      <c r="Q96">
        <f>[1]!s_west_netprofit($A96,YEAR($B$1),$B$1,180)</f>
        <v>4582537308</v>
      </c>
      <c r="R96">
        <f>[1]!s_west_eps($A96,YEAR($B$1),$B$1,180)</f>
        <v>0.82210000000000005</v>
      </c>
      <c r="S96">
        <f>[1]!s_west_instnum_np($A96,YEAR($B$1),$B$1,180)</f>
        <v>25</v>
      </c>
      <c r="T96">
        <f>[1]!s_west_stdnetprofit($A96,YEAR($B$1),$B$1,180)</f>
        <v>199041759</v>
      </c>
      <c r="U96">
        <f>[1]!s_west_mediannetprofit($A96,YEAR($B$1),$B$1,180)</f>
        <v>4571255000</v>
      </c>
      <c r="V96">
        <f>[1]!s_west_maxnetprofit($A96,YEAR($B$1),$B$1,180)</f>
        <v>5348000000</v>
      </c>
      <c r="W96">
        <f>[1]!s_west_minnetprofit($A96,YEAR($B$1),$B$1,180)</f>
        <v>4212000000</v>
      </c>
      <c r="X96">
        <f>[1]!s_west_netprofit($A96,YEAR($B$1)+1,$B$1,180)</f>
        <v>5060058462</v>
      </c>
      <c r="Y96">
        <f>[1]!s_west_eps($A96,YEAR($B$1)+1,$B$1,180)</f>
        <v>0.90780000000000005</v>
      </c>
      <c r="Z96">
        <f>[1]!s_west_instnum_np($A96,YEAR($B$1)+1,$B$1,180)</f>
        <v>25</v>
      </c>
      <c r="AA96">
        <f>[1]!s_west_stdnetprofit($A96,YEAR($B$1)+1,$B$1,180)</f>
        <v>369606772</v>
      </c>
      <c r="AB96">
        <f>[1]!s_west_mediannetprofit($A96,YEAR($B$1)+1,$B$1,180)</f>
        <v>5074150000</v>
      </c>
      <c r="AC96">
        <f>[1]!s_west_maxnetprofit($A96,YEAR($B$1)+1,$B$1,180)</f>
        <v>6519000000</v>
      </c>
      <c r="AD96">
        <f>[1]!s_west_minnetprofit($A96,YEAR($B$1)+1,$B$1,180)</f>
        <v>4370000000</v>
      </c>
      <c r="AE96">
        <f>[1]!s_west_avgroe($A96,YEAR($B$1),$B$1,180)</f>
        <v>41.564999999999998</v>
      </c>
      <c r="AF96">
        <f>IFERROR([1]!s_info_indexweight($A96,$B$1,"HSI.HI"),"")</f>
        <v>0.15000000596046401</v>
      </c>
      <c r="AG96">
        <f>IFERROR([1]!s_info_indexweight($A96,$B$1,"HSCEI.HI"),"")</f>
        <v>0</v>
      </c>
      <c r="AH96">
        <f>IFERROR([1]!s_info_indexweight($A96,$B$1,"HSTECH.HI"),"")</f>
        <v>0</v>
      </c>
    </row>
    <row r="97" spans="1:34">
      <c r="A97" t="s">
        <v>1932</v>
      </c>
      <c r="B97">
        <f>[1]!s_dq_close($A97,$B$1,3)</f>
        <v>120.1</v>
      </c>
      <c r="C97">
        <f>[1]!s_dq_volume($A97,$B$1)</f>
        <v>20288679</v>
      </c>
      <c r="D97">
        <f>[1]!s_dq_amount($A97,$B$1)</f>
        <v>2397655344</v>
      </c>
      <c r="E97">
        <f>[1]!s_dq_turn($A97,$B$1)</f>
        <v>0.81267873224141496</v>
      </c>
      <c r="F97">
        <f>[1]!S_VAL_MV($A97,$B$1)</f>
        <v>338477233463.29999</v>
      </c>
      <c r="G97">
        <f>[1]!s_val_ev($A97,$B$1)</f>
        <v>338477233463.29999</v>
      </c>
      <c r="H97">
        <f>[1]!s_val_ev1($A97,$B$1)</f>
        <v>368857423568.40198</v>
      </c>
      <c r="I97">
        <f>IFERROR([1]!s_mq_amount($A97,$B$1),"")</f>
        <v>3437296990</v>
      </c>
      <c r="J97">
        <f>[1]!s_val_pe_ttm($A97,$B$1)</f>
        <v>21.589139938354499</v>
      </c>
      <c r="K97">
        <f>[1]!s_val_pb($A97,$B$1)</f>
        <v>1.3585114060110299</v>
      </c>
      <c r="L97">
        <f>[1]!s_val_dividendyield2($A97,$B$1)</f>
        <v>3.2620863529164001</v>
      </c>
      <c r="M97">
        <f>[1]!s_val_evtoebitda($A97,$B$1)</f>
        <v>9.6349190789221595</v>
      </c>
      <c r="N97">
        <f>[1]!s_risk_betar24($A97,$B$1)</f>
        <v>0</v>
      </c>
      <c r="O97">
        <f>[1]!s_profitnotice_changeratio($A97,$B$1)</f>
        <v>0</v>
      </c>
      <c r="P97">
        <f>IFERROR([1]!i_pq_pctchange($A97,TEXT(DATE(YEAR($B$1),1,1),"yyyy-mm-dd"),$B$1),"")</f>
        <v>11.5212252619563</v>
      </c>
      <c r="Q97">
        <f>[1]!s_west_netprofit($A97,YEAR($B$1),$B$1,180)</f>
        <v>24274200000</v>
      </c>
      <c r="R97">
        <f>[1]!s_west_eps($A97,YEAR($B$1),$B$1,180)</f>
        <v>8.6130999999999993</v>
      </c>
      <c r="S97">
        <f>[1]!s_west_instnum_np($A97,YEAR($B$1),$B$1,180)</f>
        <v>20</v>
      </c>
      <c r="T97">
        <f>[1]!s_west_stdnetprofit($A97,YEAR($B$1),$B$1,180)</f>
        <v>2721254173</v>
      </c>
      <c r="U97">
        <f>[1]!s_west_mediannetprofit($A97,YEAR($B$1),$B$1,180)</f>
        <v>23857500000</v>
      </c>
      <c r="V97">
        <f>[1]!s_west_maxnetprofit($A97,YEAR($B$1),$B$1,180)</f>
        <v>29650000000</v>
      </c>
      <c r="W97">
        <f>[1]!s_west_minnetprofit($A97,YEAR($B$1),$B$1,180)</f>
        <v>18100000000</v>
      </c>
      <c r="X97">
        <f>[1]!s_west_netprofit($A97,YEAR($B$1)+1,$B$1,180)</f>
        <v>37763750000</v>
      </c>
      <c r="Y97">
        <f>[1]!s_west_eps($A97,YEAR($B$1)+1,$B$1,180)</f>
        <v>13.3995</v>
      </c>
      <c r="Z97">
        <f>[1]!s_west_instnum_np($A97,YEAR($B$1)+1,$B$1,180)</f>
        <v>20</v>
      </c>
      <c r="AA97">
        <f>[1]!s_west_stdnetprofit($A97,YEAR($B$1)+1,$B$1,180)</f>
        <v>5353107272</v>
      </c>
      <c r="AB97">
        <f>[1]!s_west_mediannetprofit($A97,YEAR($B$1)+1,$B$1,180)</f>
        <v>38840000000</v>
      </c>
      <c r="AC97">
        <f>[1]!s_west_maxnetprofit($A97,YEAR($B$1)+1,$B$1,180)</f>
        <v>46287000000</v>
      </c>
      <c r="AD97">
        <f>[1]!s_west_minnetprofit($A97,YEAR($B$1)+1,$B$1,180)</f>
        <v>24220000000</v>
      </c>
      <c r="AE97">
        <f>[1]!s_west_avgroe($A97,YEAR($B$1),$B$1,180)</f>
        <v>9.9643999999999995</v>
      </c>
      <c r="AF97">
        <f>IFERROR([1]!s_info_indexweight($A97,$B$1,"HSI.HI"),"")</f>
        <v>1.16999995708466</v>
      </c>
      <c r="AG97">
        <f>IFERROR([1]!s_info_indexweight($A97,$B$1,"HSCEI.HI"),"")</f>
        <v>1.7300000190734901</v>
      </c>
      <c r="AH97">
        <f>IFERROR([1]!s_info_indexweight($A97,$B$1,"HSTECH.HI"),"")</f>
        <v>5.2300000190734899</v>
      </c>
    </row>
    <row r="98" spans="1:34">
      <c r="A98" t="s">
        <v>1933</v>
      </c>
      <c r="B98">
        <f>[1]!s_dq_close($A98,$B$1,3)</f>
        <v>149.9</v>
      </c>
      <c r="C98">
        <f>[1]!s_dq_volume($A98,$B$1)</f>
        <v>9607902</v>
      </c>
      <c r="D98">
        <f>[1]!s_dq_amount($A98,$B$1)</f>
        <v>1437262704</v>
      </c>
      <c r="E98">
        <f>[1]!s_dq_turn($A98,$B$1)</f>
        <v>2.7822048271514501</v>
      </c>
      <c r="F98">
        <f>[1]!S_VAL_MV($A98,$B$1)</f>
        <v>63712613089</v>
      </c>
      <c r="G98">
        <f>[1]!s_val_ev($A98,$B$1)</f>
        <v>63712613089</v>
      </c>
      <c r="H98">
        <f>[1]!s_val_ev1($A98,$B$1)</f>
        <v>64995175135.168198</v>
      </c>
      <c r="I98">
        <f>IFERROR([1]!s_mq_amount($A98,$B$1),"")</f>
        <v>2321609565</v>
      </c>
      <c r="J98">
        <f>[1]!s_val_pe_ttm($A98,$B$1)</f>
        <v>39.829067230224602</v>
      </c>
      <c r="K98">
        <f>[1]!s_val_pb($A98,$B$1)</f>
        <v>3.69520736825074</v>
      </c>
      <c r="L98">
        <f>[1]!s_val_dividendyield2($A98,$B$1)</f>
        <v>0</v>
      </c>
      <c r="M98">
        <f>[1]!s_val_evtoebitda($A98,$B$1)</f>
        <v>19.408934523811901</v>
      </c>
      <c r="N98">
        <f>[1]!s_risk_betar24($A98,$B$1)</f>
        <v>0</v>
      </c>
      <c r="O98">
        <f>[1]!s_profitnotice_changeratio($A98,$B$1)</f>
        <v>0</v>
      </c>
      <c r="P98">
        <f>IFERROR([1]!i_pq_pctchange($A98,TEXT(DATE(YEAR($B$1),1,1),"yyyy-mm-dd"),$B$1),"")</f>
        <v>-22.291342664593</v>
      </c>
      <c r="Q98">
        <f>[1]!s_west_netprofit($A98,YEAR($B$1),$B$1,180)</f>
        <v>1727067655</v>
      </c>
      <c r="R98">
        <f>[1]!s_west_eps($A98,YEAR($B$1),$B$1,180)</f>
        <v>4.0010000000000003</v>
      </c>
      <c r="S98">
        <f>[1]!s_west_instnum_np($A98,YEAR($B$1),$B$1,180)</f>
        <v>29</v>
      </c>
      <c r="T98">
        <f>[1]!s_west_stdnetprofit($A98,YEAR($B$1),$B$1,180)</f>
        <v>171122088</v>
      </c>
      <c r="U98">
        <f>[1]!s_west_mediannetprofit($A98,YEAR($B$1),$B$1,180)</f>
        <v>1707000000</v>
      </c>
      <c r="V98">
        <f>[1]!s_west_maxnetprofit($A98,YEAR($B$1),$B$1,180)</f>
        <v>2054000000</v>
      </c>
      <c r="W98">
        <f>[1]!s_west_minnetprofit($A98,YEAR($B$1),$B$1,180)</f>
        <v>1437000000</v>
      </c>
      <c r="X98">
        <f>[1]!s_west_netprofit($A98,YEAR($B$1)+1,$B$1,180)</f>
        <v>2610771379</v>
      </c>
      <c r="Y98">
        <f>[1]!s_west_eps($A98,YEAR($B$1)+1,$B$1,180)</f>
        <v>6.0917000000000003</v>
      </c>
      <c r="Z98">
        <f>[1]!s_west_instnum_np($A98,YEAR($B$1)+1,$B$1,180)</f>
        <v>29</v>
      </c>
      <c r="AA98">
        <f>[1]!s_west_stdnetprofit($A98,YEAR($B$1)+1,$B$1,180)</f>
        <v>381992120</v>
      </c>
      <c r="AB98">
        <f>[1]!s_west_mediannetprofit($A98,YEAR($B$1)+1,$B$1,180)</f>
        <v>2651000000</v>
      </c>
      <c r="AC98">
        <f>[1]!s_west_maxnetprofit($A98,YEAR($B$1)+1,$B$1,180)</f>
        <v>3251000000</v>
      </c>
      <c r="AD98">
        <f>[1]!s_west_minnetprofit($A98,YEAR($B$1)+1,$B$1,180)</f>
        <v>1773000000</v>
      </c>
      <c r="AE98">
        <f>[1]!s_west_avgroe($A98,YEAR($B$1),$B$1,180)</f>
        <v>11.8224</v>
      </c>
      <c r="AF98">
        <f>IFERROR([1]!s_info_indexweight($A98,$B$1,"HSI.HI"),"")</f>
        <v>0</v>
      </c>
      <c r="AG98">
        <f>IFERROR([1]!s_info_indexweight($A98,$B$1,"HSCEI.HI"),"")</f>
        <v>0</v>
      </c>
      <c r="AH98">
        <f>IFERROR([1]!s_info_indexweight($A98,$B$1,"HSTECH.HI"),"")</f>
        <v>1.28999996185303</v>
      </c>
    </row>
    <row r="99" spans="1:34">
      <c r="A99" t="s">
        <v>1934</v>
      </c>
      <c r="B99">
        <f>[1]!s_dq_close($A99,$B$1,3)</f>
        <v>44.04</v>
      </c>
      <c r="C99">
        <f>[1]!s_dq_volume($A99,$B$1)</f>
        <v>5179238</v>
      </c>
      <c r="D99">
        <f>[1]!s_dq_amount($A99,$B$1)</f>
        <v>227210843</v>
      </c>
      <c r="E99">
        <f>[1]!s_dq_turn($A99,$B$1)</f>
        <v>0.102871522927517</v>
      </c>
      <c r="F99">
        <f>[1]!S_VAL_MV($A99,$B$1)</f>
        <v>495294380256</v>
      </c>
      <c r="G99">
        <f>[1]!s_val_ev($A99,$B$1)</f>
        <v>495294380256</v>
      </c>
      <c r="H99">
        <f>[1]!s_val_ev1($A99,$B$1)</f>
        <v>435286204935.11499</v>
      </c>
      <c r="I99">
        <f>IFERROR([1]!s_mq_amount($A99,$B$1),"")</f>
        <v>514419605</v>
      </c>
      <c r="J99">
        <f>[1]!s_val_pe_ttm($A99,$B$1)</f>
        <v>28.2030544281006</v>
      </c>
      <c r="K99">
        <f>[1]!s_val_pb($A99,$B$1)</f>
        <v>11.334178282705601</v>
      </c>
      <c r="L99">
        <f>[1]!s_val_dividendyield2($A99,$B$1)</f>
        <v>2.5658492279745699</v>
      </c>
      <c r="M99">
        <f>[1]!s_val_evtoebitda($A99,$B$1)</f>
        <v>18.8210660146575</v>
      </c>
      <c r="N99">
        <f>[1]!s_risk_betar24($A99,$B$1)</f>
        <v>0</v>
      </c>
      <c r="O99">
        <f>[1]!s_profitnotice_changeratio($A99,$B$1)</f>
        <v>0</v>
      </c>
      <c r="P99">
        <f>IFERROR([1]!i_pq_pctchange($A99,TEXT(DATE(YEAR($B$1),1,1),"yyyy-mm-dd"),$B$1),"")</f>
        <v>-3.4595438592727201</v>
      </c>
      <c r="Q99">
        <f>[1]!s_west_netprofit($A99,YEAR($B$1),$B$1,180)</f>
        <v>17870700240</v>
      </c>
      <c r="R99">
        <f>[1]!s_west_eps($A99,YEAR($B$1),$B$1,180)</f>
        <v>1.589</v>
      </c>
      <c r="S99">
        <f>[1]!s_west_instnum_np($A99,YEAR($B$1),$B$1,180)</f>
        <v>25</v>
      </c>
      <c r="T99">
        <f>[1]!s_west_stdnetprofit($A99,YEAR($B$1),$B$1,180)</f>
        <v>389990715</v>
      </c>
      <c r="U99">
        <f>[1]!s_west_mediannetprofit($A99,YEAR($B$1),$B$1,180)</f>
        <v>17902500000</v>
      </c>
      <c r="V99">
        <f>[1]!s_west_maxnetprofit($A99,YEAR($B$1),$B$1,180)</f>
        <v>18642000000</v>
      </c>
      <c r="W99">
        <f>[1]!s_west_minnetprofit($A99,YEAR($B$1),$B$1,180)</f>
        <v>16831000000</v>
      </c>
      <c r="X99">
        <f>[1]!s_west_netprofit($A99,YEAR($B$1)+1,$B$1,180)</f>
        <v>20184506135</v>
      </c>
      <c r="Y99">
        <f>[1]!s_west_eps($A99,YEAR($B$1)+1,$B$1,180)</f>
        <v>1.7947</v>
      </c>
      <c r="Z99">
        <f>[1]!s_west_instnum_np($A99,YEAR($B$1)+1,$B$1,180)</f>
        <v>25</v>
      </c>
      <c r="AA99">
        <f>[1]!s_west_stdnetprofit($A99,YEAR($B$1)+1,$B$1,180)</f>
        <v>655987032</v>
      </c>
      <c r="AB99">
        <f>[1]!s_west_mediannetprofit($A99,YEAR($B$1)+1,$B$1,180)</f>
        <v>20177500000</v>
      </c>
      <c r="AC99">
        <f>[1]!s_west_maxnetprofit($A99,YEAR($B$1)+1,$B$1,180)</f>
        <v>21315000000</v>
      </c>
      <c r="AD99">
        <f>[1]!s_west_minnetprofit($A99,YEAR($B$1)+1,$B$1,180)</f>
        <v>19022000000</v>
      </c>
      <c r="AE99">
        <f>[1]!s_west_avgroe($A99,YEAR($B$1),$B$1,180)</f>
        <v>40.1295</v>
      </c>
      <c r="AF99">
        <f>IFERROR([1]!s_info_indexweight($A99,$B$1,"HSI.HI"),"")</f>
        <v>0.54000002145767201</v>
      </c>
      <c r="AG99">
        <f>IFERROR([1]!s_info_indexweight($A99,$B$1,"HSCEI.HI"),"")</f>
        <v>0.80000001192092896</v>
      </c>
      <c r="AH99">
        <f>IFERROR([1]!s_info_indexweight($A99,$B$1,"HSTECH.HI"),"")</f>
        <v>0</v>
      </c>
    </row>
    <row r="100" spans="1:34">
      <c r="A100" t="s">
        <v>1935</v>
      </c>
      <c r="B100">
        <f>[1]!s_dq_close($A100,$B$1,3)</f>
        <v>5.52</v>
      </c>
      <c r="C100">
        <f>[1]!s_dq_volume($A100,$B$1)</f>
        <v>179559520</v>
      </c>
      <c r="D100">
        <f>[1]!s_dq_amount($A100,$B$1)</f>
        <v>976974414</v>
      </c>
      <c r="E100">
        <f>[1]!s_dq_turn($A100,$B$1)</f>
        <v>1.4333233399952501</v>
      </c>
      <c r="F100">
        <f>[1]!S_VAL_MV($A100,$B$1)</f>
        <v>80878405117.199997</v>
      </c>
      <c r="G100">
        <f>[1]!s_val_ev($A100,$B$1)</f>
        <v>80878405117.199997</v>
      </c>
      <c r="H100">
        <f>[1]!s_val_ev1($A100,$B$1)</f>
        <v>70890592883.861694</v>
      </c>
      <c r="I100">
        <f>IFERROR([1]!s_mq_amount($A100,$B$1),"")</f>
        <v>2224351170</v>
      </c>
      <c r="J100">
        <f>[1]!s_val_pe_ttm($A100,$B$1)</f>
        <v>-6.9778308868408203</v>
      </c>
      <c r="K100">
        <f>[1]!s_val_pb($A100,$B$1)</f>
        <v>5.7796964019333297</v>
      </c>
      <c r="L100">
        <f>[1]!s_val_dividendyield2($A100,$B$1)</f>
        <v>0</v>
      </c>
      <c r="M100">
        <f>[1]!s_val_evtoebitda($A100,$B$1)</f>
        <v>0</v>
      </c>
      <c r="N100">
        <f>[1]!s_risk_betar24($A100,$B$1)</f>
        <v>0</v>
      </c>
      <c r="O100">
        <f>[1]!s_profitnotice_changeratio($A100,$B$1)</f>
        <v>0</v>
      </c>
      <c r="P100">
        <f>IFERROR([1]!i_pq_pctchange($A100,TEXT(DATE(YEAR($B$1),1,1),"yyyy-mm-dd"),$B$1),"")</f>
        <v>-36.258660508083203</v>
      </c>
      <c r="Q100">
        <f>[1]!s_west_netprofit($A100,YEAR($B$1),$B$1,180)</f>
        <v>-3064600083</v>
      </c>
      <c r="R100">
        <f>[1]!s_west_eps($A100,YEAR($B$1),$B$1,180)</f>
        <v>-0.2092</v>
      </c>
      <c r="S100">
        <f>[1]!s_west_instnum_np($A100,YEAR($B$1),$B$1,180)</f>
        <v>24</v>
      </c>
      <c r="T100">
        <f>[1]!s_west_stdnetprofit($A100,YEAR($B$1),$B$1,180)</f>
        <v>813533760</v>
      </c>
      <c r="U100">
        <f>[1]!s_west_mediannetprofit($A100,YEAR($B$1),$B$1,180)</f>
        <v>-3016500000</v>
      </c>
      <c r="V100">
        <f>[1]!s_west_maxnetprofit($A100,YEAR($B$1),$B$1,180)</f>
        <v>-758810000</v>
      </c>
      <c r="W100">
        <f>[1]!s_west_minnetprofit($A100,YEAR($B$1),$B$1,180)</f>
        <v>-5232000000</v>
      </c>
      <c r="X100">
        <f>[1]!s_west_netprofit($A100,YEAR($B$1)+1,$B$1,180)</f>
        <v>-1266168750</v>
      </c>
      <c r="Y100">
        <f>[1]!s_west_eps($A100,YEAR($B$1)+1,$B$1,180)</f>
        <v>-8.6400000000000005E-2</v>
      </c>
      <c r="Z100">
        <f>[1]!s_west_instnum_np($A100,YEAR($B$1)+1,$B$1,180)</f>
        <v>24</v>
      </c>
      <c r="AA100">
        <f>[1]!s_west_stdnetprofit($A100,YEAR($B$1)+1,$B$1,180)</f>
        <v>861242103</v>
      </c>
      <c r="AB100">
        <f>[1]!s_west_mediannetprofit($A100,YEAR($B$1)+1,$B$1,180)</f>
        <v>-1346000000</v>
      </c>
      <c r="AC100">
        <f>[1]!s_west_maxnetprofit($A100,YEAR($B$1)+1,$B$1,180)</f>
        <v>520930000</v>
      </c>
      <c r="AD100">
        <f>[1]!s_west_minnetprofit($A100,YEAR($B$1)+1,$B$1,180)</f>
        <v>-2964000000</v>
      </c>
      <c r="AE100">
        <f>[1]!s_west_avgroe($A100,YEAR($B$1),$B$1,180)</f>
        <v>-32.5471</v>
      </c>
      <c r="AF100">
        <f>IFERROR([1]!s_info_indexweight($A100,$B$1,"HSI.HI"),"")</f>
        <v>0</v>
      </c>
      <c r="AG100">
        <f>IFERROR([1]!s_info_indexweight($A100,$B$1,"HSCEI.HI"),"")</f>
        <v>0.58999997377395597</v>
      </c>
      <c r="AH100">
        <f>IFERROR([1]!s_info_indexweight($A100,$B$1,"HSTECH.HI"),"")</f>
        <v>1.7699999809265099</v>
      </c>
    </row>
    <row r="101" spans="1:34">
      <c r="A101" t="s">
        <v>1936</v>
      </c>
      <c r="B101">
        <f>[1]!s_dq_close($A101,$B$1,3)</f>
        <v>43.76</v>
      </c>
      <c r="C101">
        <f>[1]!s_dq_volume($A101,$B$1)</f>
        <v>9588569</v>
      </c>
      <c r="D101">
        <f>[1]!s_dq_amount($A101,$B$1)</f>
        <v>411739667</v>
      </c>
      <c r="E101">
        <f>[1]!s_dq_turn($A101,$B$1)</f>
        <v>0.84776033296012798</v>
      </c>
      <c r="F101">
        <f>[1]!S_VAL_MV($A101,$B$1)</f>
        <v>62218521651.519997</v>
      </c>
      <c r="G101">
        <f>[1]!s_val_ev($A101,$B$1)</f>
        <v>62218521651.519997</v>
      </c>
      <c r="H101">
        <f>[1]!s_val_ev1($A101,$B$1)</f>
        <v>57089120466.389397</v>
      </c>
      <c r="I101">
        <f>IFERROR([1]!s_mq_amount($A101,$B$1),"")</f>
        <v>939496290</v>
      </c>
      <c r="J101">
        <f>[1]!s_val_pe_ttm($A101,$B$1)</f>
        <v>104.379364013672</v>
      </c>
      <c r="K101">
        <f>[1]!s_val_pb($A101,$B$1)</f>
        <v>3.9805803318908</v>
      </c>
      <c r="L101">
        <f>[1]!s_val_dividendyield2($A101,$B$1)</f>
        <v>0</v>
      </c>
      <c r="M101">
        <f>[1]!s_val_evtoebitda($A101,$B$1)</f>
        <v>34.5439943766293</v>
      </c>
      <c r="N101">
        <f>[1]!s_risk_betar24($A101,$B$1)</f>
        <v>0</v>
      </c>
      <c r="O101">
        <f>[1]!s_profitnotice_changeratio($A101,$B$1)</f>
        <v>0</v>
      </c>
      <c r="P101">
        <f>IFERROR([1]!i_pq_pctchange($A101,TEXT(DATE(YEAR($B$1),1,1),"yyyy-mm-dd"),$B$1),"")</f>
        <v>-9.9958864664746994</v>
      </c>
      <c r="Q101">
        <f>[1]!s_west_netprofit($A101,YEAR($B$1),$B$1,180)</f>
        <v>3983289474</v>
      </c>
      <c r="R101">
        <f>[1]!s_west_eps($A101,YEAR($B$1),$B$1,180)</f>
        <v>2.8008000000000002</v>
      </c>
      <c r="S101">
        <f>[1]!s_west_instnum_np($A101,YEAR($B$1),$B$1,180)</f>
        <v>19</v>
      </c>
      <c r="T101">
        <f>[1]!s_west_stdnetprofit($A101,YEAR($B$1),$B$1,180)</f>
        <v>727649389</v>
      </c>
      <c r="U101">
        <f>[1]!s_west_mediannetprofit($A101,YEAR($B$1),$B$1,180)</f>
        <v>4182000000</v>
      </c>
      <c r="V101">
        <f>[1]!s_west_maxnetprofit($A101,YEAR($B$1),$B$1,180)</f>
        <v>5024000000</v>
      </c>
      <c r="W101">
        <f>[1]!s_west_minnetprofit($A101,YEAR($B$1),$B$1,180)</f>
        <v>2220000000</v>
      </c>
      <c r="X101">
        <f>[1]!s_west_netprofit($A101,YEAR($B$1)+1,$B$1,180)</f>
        <v>6796408889</v>
      </c>
      <c r="Y101">
        <f>[1]!s_west_eps($A101,YEAR($B$1)+1,$B$1,180)</f>
        <v>4.7798999999999996</v>
      </c>
      <c r="Z101">
        <f>[1]!s_west_instnum_np($A101,YEAR($B$1)+1,$B$1,180)</f>
        <v>18</v>
      </c>
      <c r="AA101">
        <f>[1]!s_west_stdnetprofit($A101,YEAR($B$1)+1,$B$1,180)</f>
        <v>1491611982</v>
      </c>
      <c r="AB101">
        <f>[1]!s_west_mediannetprofit($A101,YEAR($B$1)+1,$B$1,180)</f>
        <v>6674500000</v>
      </c>
      <c r="AC101">
        <f>[1]!s_west_maxnetprofit($A101,YEAR($B$1)+1,$B$1,180)</f>
        <v>11444000000</v>
      </c>
      <c r="AD101">
        <f>[1]!s_west_minnetprofit($A101,YEAR($B$1)+1,$B$1,180)</f>
        <v>4476000000</v>
      </c>
      <c r="AE101">
        <f>[1]!s_west_avgroe($A101,YEAR($B$1),$B$1,180)</f>
        <v>87.689400000000006</v>
      </c>
      <c r="AF101">
        <f>IFERROR([1]!s_info_indexweight($A101,$B$1,"HSI.HI"),"")</f>
        <v>0</v>
      </c>
      <c r="AG101">
        <f>IFERROR([1]!s_info_indexweight($A101,$B$1,"HSCEI.HI"),"")</f>
        <v>0</v>
      </c>
      <c r="AH101">
        <f>IFERROR([1]!s_info_indexweight($A101,$B$1,"HSTECH.HI"),"")</f>
        <v>0.81000000238418601</v>
      </c>
    </row>
    <row r="102" spans="1:34">
      <c r="A102" t="s">
        <v>1937</v>
      </c>
      <c r="B102">
        <f>[1]!s_dq_close($A102,$B$1,3)</f>
        <v>49.12</v>
      </c>
      <c r="C102">
        <f>[1]!s_dq_volume($A102,$B$1)</f>
        <v>10631539</v>
      </c>
      <c r="D102">
        <f>[1]!s_dq_amount($A102,$B$1)</f>
        <v>509976830</v>
      </c>
      <c r="E102">
        <f>[1]!s_dq_turn($A102,$B$1)</f>
        <v>0.45653907935363103</v>
      </c>
      <c r="F102">
        <f>[1]!S_VAL_MV($A102,$B$1)</f>
        <v>121681284730.24001</v>
      </c>
      <c r="G102">
        <f>[1]!s_val_ev($A102,$B$1)</f>
        <v>121681284730.24001</v>
      </c>
      <c r="H102">
        <f>[1]!s_val_ev1($A102,$B$1)</f>
        <v>120535212089.614</v>
      </c>
      <c r="I102">
        <f>IFERROR([1]!s_mq_amount($A102,$B$1),"")</f>
        <v>821887621</v>
      </c>
      <c r="J102">
        <f>[1]!s_val_pe_ttm($A102,$B$1)</f>
        <v>-12.142997741699199</v>
      </c>
      <c r="K102">
        <f>[1]!s_val_pb($A102,$B$1)</f>
        <v>26.422893835749701</v>
      </c>
      <c r="L102">
        <f>[1]!s_val_dividendyield2($A102,$B$1)</f>
        <v>0</v>
      </c>
      <c r="M102">
        <f>[1]!s_val_evtoebitda($A102,$B$1)</f>
        <v>-21.775633057569799</v>
      </c>
      <c r="N102">
        <f>[1]!s_risk_betar24($A102,$B$1)</f>
        <v>0</v>
      </c>
      <c r="O102">
        <f>[1]!s_profitnotice_changeratio($A102,$B$1)</f>
        <v>0</v>
      </c>
      <c r="P102">
        <f>IFERROR([1]!i_pq_pctchange($A102,TEXT(DATE(YEAR($B$1),1,1),"yyyy-mm-dd"),$B$1),"")</f>
        <v>19.921875</v>
      </c>
      <c r="Q102">
        <f>[1]!s_west_netprofit($A102,YEAR($B$1),$B$1,180)</f>
        <v>-1551699474</v>
      </c>
      <c r="R102">
        <f>[1]!s_west_eps($A102,YEAR($B$1),$B$1,180)</f>
        <v>-0.62639999999999996</v>
      </c>
      <c r="S102">
        <f>[1]!s_west_instnum_np($A102,YEAR($B$1),$B$1,180)</f>
        <v>19</v>
      </c>
      <c r="T102">
        <f>[1]!s_west_stdnetprofit($A102,YEAR($B$1),$B$1,180)</f>
        <v>2595011735</v>
      </c>
      <c r="U102">
        <f>[1]!s_west_mediannetprofit($A102,YEAR($B$1),$B$1,180)</f>
        <v>-1756000000</v>
      </c>
      <c r="V102">
        <f>[1]!s_west_maxnetprofit($A102,YEAR($B$1),$B$1,180)</f>
        <v>2209000000</v>
      </c>
      <c r="W102">
        <f>[1]!s_west_minnetprofit($A102,YEAR($B$1),$B$1,180)</f>
        <v>-8673000000</v>
      </c>
      <c r="X102">
        <f>[1]!s_west_netprofit($A102,YEAR($B$1)+1,$B$1,180)</f>
        <v>1398314211</v>
      </c>
      <c r="Y102">
        <f>[1]!s_west_eps($A102,YEAR($B$1)+1,$B$1,180)</f>
        <v>0.5645</v>
      </c>
      <c r="Z102">
        <f>[1]!s_west_instnum_np($A102,YEAR($B$1)+1,$B$1,180)</f>
        <v>19</v>
      </c>
      <c r="AA102">
        <f>[1]!s_west_stdnetprofit($A102,YEAR($B$1)+1,$B$1,180)</f>
        <v>3278991121</v>
      </c>
      <c r="AB102">
        <f>[1]!s_west_mediannetprofit($A102,YEAR($B$1)+1,$B$1,180)</f>
        <v>1564000000</v>
      </c>
      <c r="AC102">
        <f>[1]!s_west_maxnetprofit($A102,YEAR($B$1)+1,$B$1,180)</f>
        <v>6483000000</v>
      </c>
      <c r="AD102">
        <f>[1]!s_west_minnetprofit($A102,YEAR($B$1)+1,$B$1,180)</f>
        <v>-5191000000</v>
      </c>
      <c r="AE102">
        <f>[1]!s_west_avgroe($A102,YEAR($B$1),$B$1,180)</f>
        <v>19.149999999999999</v>
      </c>
      <c r="AF102">
        <f>IFERROR([1]!s_info_indexweight($A102,$B$1,"HSI.HI"),"")</f>
        <v>0</v>
      </c>
      <c r="AG102">
        <f>IFERROR([1]!s_info_indexweight($A102,$B$1,"HSCEI.HI"),"")</f>
        <v>0</v>
      </c>
      <c r="AH102">
        <f>IFERROR([1]!s_info_indexweight($A102,$B$1,"HSTECH.HI"),"")</f>
        <v>0.69999998807907104</v>
      </c>
    </row>
    <row r="103" spans="1:34">
      <c r="A103" t="s">
        <v>1938</v>
      </c>
      <c r="B103">
        <f>[1]!s_dq_close($A103,$B$1,3)</f>
        <v>72</v>
      </c>
      <c r="C103">
        <f>[1]!s_dq_volume($A103,$B$1)</f>
        <v>34941034</v>
      </c>
      <c r="D103">
        <f>[1]!s_dq_amount($A103,$B$1)</f>
        <v>2468772294</v>
      </c>
      <c r="E103">
        <f>[1]!s_dq_turn($A103,$B$1)</f>
        <v>2.23158986203629</v>
      </c>
      <c r="F103">
        <f>[1]!S_VAL_MV($A103,$B$1)</f>
        <v>137840722632</v>
      </c>
      <c r="G103">
        <f>[1]!s_val_ev($A103,$B$1)</f>
        <v>137840722632</v>
      </c>
      <c r="H103">
        <f>[1]!s_val_ev1($A103,$B$1)</f>
        <v>141206516875.38699</v>
      </c>
      <c r="I103">
        <f>IFERROR([1]!s_mq_amount($A103,$B$1),"")</f>
        <v>4170852949</v>
      </c>
      <c r="J103">
        <f>[1]!s_val_pe_ttm($A103,$B$1)</f>
        <v>-53.864002227783203</v>
      </c>
      <c r="K103">
        <f>[1]!s_val_pb($A103,$B$1)</f>
        <v>4.0996469541613596</v>
      </c>
      <c r="L103">
        <f>[1]!s_val_dividendyield2($A103,$B$1)</f>
        <v>0</v>
      </c>
      <c r="M103">
        <f>[1]!s_val_evtoebitda($A103,$B$1)</f>
        <v>125.480053371392</v>
      </c>
      <c r="N103">
        <f>[1]!s_risk_betar24($A103,$B$1)</f>
        <v>0</v>
      </c>
      <c r="O103">
        <f>[1]!s_profitnotice_changeratio($A103,$B$1)</f>
        <v>0</v>
      </c>
      <c r="P103">
        <f>IFERROR([1]!i_pq_pctchange($A103,TEXT(DATE(YEAR($B$1),1,1),"yyyy-mm-dd"),$B$1),"")</f>
        <v>-9.2627599243856196</v>
      </c>
      <c r="Q103">
        <f>[1]!s_west_netprofit($A103,YEAR($B$1),$B$1,180)</f>
        <v>213281952</v>
      </c>
      <c r="R103">
        <f>[1]!s_west_eps($A103,YEAR($B$1),$B$1,180)</f>
        <v>0.1114</v>
      </c>
      <c r="S103">
        <f>[1]!s_west_instnum_np($A103,YEAR($B$1),$B$1,180)</f>
        <v>28</v>
      </c>
      <c r="T103">
        <f>[1]!s_west_stdnetprofit($A103,YEAR($B$1),$B$1,180)</f>
        <v>1461831637</v>
      </c>
      <c r="U103">
        <f>[1]!s_west_mediannetprofit($A103,YEAR($B$1),$B$1,180)</f>
        <v>546000000</v>
      </c>
      <c r="V103">
        <f>[1]!s_west_maxnetprofit($A103,YEAR($B$1),$B$1,180)</f>
        <v>2958000000</v>
      </c>
      <c r="W103">
        <f>[1]!s_west_minnetprofit($A103,YEAR($B$1),$B$1,180)</f>
        <v>-2866000000</v>
      </c>
      <c r="X103">
        <f>[1]!s_west_netprofit($A103,YEAR($B$1)+1,$B$1,180)</f>
        <v>2849873214</v>
      </c>
      <c r="Y103">
        <f>[1]!s_west_eps($A103,YEAR($B$1)+1,$B$1,180)</f>
        <v>1.4885999999999999</v>
      </c>
      <c r="Z103">
        <f>[1]!s_west_instnum_np($A103,YEAR($B$1)+1,$B$1,180)</f>
        <v>28</v>
      </c>
      <c r="AA103">
        <f>[1]!s_west_stdnetprofit($A103,YEAR($B$1)+1,$B$1,180)</f>
        <v>1649848976</v>
      </c>
      <c r="AB103">
        <f>[1]!s_west_mediannetprofit($A103,YEAR($B$1)+1,$B$1,180)</f>
        <v>2737395000</v>
      </c>
      <c r="AC103">
        <f>[1]!s_west_maxnetprofit($A103,YEAR($B$1)+1,$B$1,180)</f>
        <v>6210000000</v>
      </c>
      <c r="AD103">
        <f>[1]!s_west_minnetprofit($A103,YEAR($B$1)+1,$B$1,180)</f>
        <v>-193000000</v>
      </c>
      <c r="AE103">
        <f>[1]!s_west_avgroe($A103,YEAR($B$1),$B$1,180)</f>
        <v>3.9056000000000002</v>
      </c>
      <c r="AF103">
        <f>IFERROR([1]!s_info_indexweight($A103,$B$1,"HSI.HI"),"")</f>
        <v>0</v>
      </c>
      <c r="AG103">
        <f>IFERROR([1]!s_info_indexweight($A103,$B$1,"HSCEI.HI"),"")</f>
        <v>1.0599999427795399</v>
      </c>
      <c r="AH103">
        <f>IFERROR([1]!s_info_indexweight($A103,$B$1,"HSTECH.HI"),"")</f>
        <v>3.2000000476837198</v>
      </c>
    </row>
    <row r="104" spans="1:34">
      <c r="A104" t="s">
        <v>1939</v>
      </c>
      <c r="B104">
        <f>[1]!s_dq_close($A104,$B$1,3)</f>
        <v>134.69999999999999</v>
      </c>
      <c r="C104">
        <f>[1]!s_dq_volume($A104,$B$1)</f>
        <v>14457181</v>
      </c>
      <c r="D104">
        <f>[1]!s_dq_amount($A104,$B$1)</f>
        <v>1923033667</v>
      </c>
      <c r="E104">
        <f>[1]!s_dq_turn($A104,$B$1)</f>
        <v>0.657742253789524</v>
      </c>
      <c r="F104">
        <f>[1]!S_VAL_MV($A104,$B$1)</f>
        <v>366656265338.40002</v>
      </c>
      <c r="G104">
        <f>[1]!s_val_ev($A104,$B$1)</f>
        <v>366656265338.40002</v>
      </c>
      <c r="H104">
        <f>[1]!s_val_ev1($A104,$B$1)</f>
        <v>399215617719.10101</v>
      </c>
      <c r="I104">
        <f>IFERROR([1]!s_mq_amount($A104,$B$1),"")</f>
        <v>3820407827</v>
      </c>
      <c r="J104">
        <f>[1]!s_val_pe_ttm($A104,$B$1)</f>
        <v>365.80694580078102</v>
      </c>
      <c r="K104">
        <f>[1]!s_val_pb($A104,$B$1)</f>
        <v>1.2434621408739099</v>
      </c>
      <c r="L104">
        <f>[1]!s_val_dividendyield2($A104,$B$1)</f>
        <v>0</v>
      </c>
      <c r="M104">
        <f>[1]!s_val_evtoebitda($A104,$B$1)</f>
        <v>17.196712140840301</v>
      </c>
      <c r="N104">
        <f>[1]!s_risk_betar24($A104,$B$1)</f>
        <v>0</v>
      </c>
      <c r="O104">
        <f>[1]!s_profitnotice_changeratio($A104,$B$1)</f>
        <v>0</v>
      </c>
      <c r="P104">
        <f>IFERROR([1]!i_pq_pctchange($A104,TEXT(DATE(YEAR($B$1),1,1),"yyyy-mm-dd"),$B$1),"")</f>
        <v>2.43346007604561</v>
      </c>
      <c r="Q104">
        <f>[1]!s_west_netprofit($A104,YEAR($B$1),$B$1,180)</f>
        <v>14650134583</v>
      </c>
      <c r="R104">
        <f>[1]!s_west_eps($A104,YEAR($B$1),$B$1,180)</f>
        <v>5.3821000000000003</v>
      </c>
      <c r="S104">
        <f>[1]!s_west_instnum_np($A104,YEAR($B$1),$B$1,180)</f>
        <v>24</v>
      </c>
      <c r="T104">
        <f>[1]!s_west_stdnetprofit($A104,YEAR($B$1),$B$1,180)</f>
        <v>4313620954</v>
      </c>
      <c r="U104">
        <f>[1]!s_west_mediannetprofit($A104,YEAR($B$1),$B$1,180)</f>
        <v>15444000000</v>
      </c>
      <c r="V104">
        <f>[1]!s_west_maxnetprofit($A104,YEAR($B$1),$B$1,180)</f>
        <v>22112000000</v>
      </c>
      <c r="W104">
        <f>[1]!s_west_minnetprofit($A104,YEAR($B$1),$B$1,180)</f>
        <v>2698000000</v>
      </c>
      <c r="X104">
        <f>[1]!s_west_netprofit($A104,YEAR($B$1)+1,$B$1,180)</f>
        <v>17751496087</v>
      </c>
      <c r="Y104">
        <f>[1]!s_west_eps($A104,YEAR($B$1)+1,$B$1,180)</f>
        <v>6.5213999999999999</v>
      </c>
      <c r="Z104">
        <f>[1]!s_west_instnum_np($A104,YEAR($B$1)+1,$B$1,180)</f>
        <v>23</v>
      </c>
      <c r="AA104">
        <f>[1]!s_west_stdnetprofit($A104,YEAR($B$1)+1,$B$1,180)</f>
        <v>3942465554</v>
      </c>
      <c r="AB104">
        <f>[1]!s_west_mediannetprofit($A104,YEAR($B$1)+1,$B$1,180)</f>
        <v>17817000000</v>
      </c>
      <c r="AC104">
        <f>[1]!s_west_maxnetprofit($A104,YEAR($B$1)+1,$B$1,180)</f>
        <v>25083000000</v>
      </c>
      <c r="AD104">
        <f>[1]!s_west_minnetprofit($A104,YEAR($B$1)+1,$B$1,180)</f>
        <v>3371700000</v>
      </c>
      <c r="AE104">
        <f>[1]!s_west_avgroe($A104,YEAR($B$1),$B$1,180)</f>
        <v>5.4688999999999997</v>
      </c>
      <c r="AF104">
        <f>IFERROR([1]!s_info_indexweight($A104,$B$1,"HSI.HI"),"")</f>
        <v>1.0199999809265099</v>
      </c>
      <c r="AG104">
        <f>IFERROR([1]!s_info_indexweight($A104,$B$1,"HSCEI.HI"),"")</f>
        <v>1.5099999904632599</v>
      </c>
      <c r="AH104">
        <f>IFERROR([1]!s_info_indexweight($A104,$B$1,"HSTECH.HI"),"")</f>
        <v>4.5500001907348597</v>
      </c>
    </row>
    <row r="105" spans="1:34">
      <c r="A105" t="s">
        <v>1940</v>
      </c>
      <c r="B105">
        <f>[1]!s_dq_close($A105,$B$1,3)</f>
        <v>38.44</v>
      </c>
      <c r="C105">
        <f>[1]!s_dq_volume($A105,$B$1)</f>
        <v>4057695</v>
      </c>
      <c r="D105">
        <f>[1]!s_dq_amount($A105,$B$1)</f>
        <v>154553367</v>
      </c>
      <c r="E105">
        <f>[1]!s_dq_turn($A105,$B$1)</f>
        <v>0.25676923611421398</v>
      </c>
      <c r="F105">
        <f>[1]!S_VAL_MV($A105,$B$1)</f>
        <v>60746294283.720001</v>
      </c>
      <c r="G105">
        <f>[1]!s_val_ev($A105,$B$1)</f>
        <v>60746294283.720001</v>
      </c>
      <c r="H105">
        <f>[1]!s_val_ev1($A105,$B$1)</f>
        <v>52848061100.950699</v>
      </c>
      <c r="I105">
        <f>IFERROR([1]!s_mq_amount($A105,$B$1),"")</f>
        <v>374530423</v>
      </c>
      <c r="J105">
        <f>[1]!s_val_pe_ttm($A105,$B$1)</f>
        <v>18.482486724853501</v>
      </c>
      <c r="K105">
        <f>[1]!s_val_pb($A105,$B$1)</f>
        <v>2.11590608191322</v>
      </c>
      <c r="L105">
        <f>[1]!s_val_dividendyield2($A105,$B$1)</f>
        <v>2.4351979287763901</v>
      </c>
      <c r="M105">
        <f>[1]!s_val_evtoebitda($A105,$B$1)</f>
        <v>10.877077727814701</v>
      </c>
      <c r="N105">
        <f>[1]!s_risk_betar24($A105,$B$1)</f>
        <v>0</v>
      </c>
      <c r="O105">
        <f>[1]!s_profitnotice_changeratio($A105,$B$1)</f>
        <v>0</v>
      </c>
      <c r="P105">
        <f>IFERROR([1]!i_pq_pctchange($A105,TEXT(DATE(YEAR($B$1),1,1),"yyyy-mm-dd"),$B$1),"")</f>
        <v>-7.9388133498145903</v>
      </c>
      <c r="Q105">
        <f>[1]!s_west_netprofit($A105,YEAR($B$1),$B$1,180)</f>
        <v>497562053</v>
      </c>
      <c r="R105">
        <f>[1]!s_west_eps($A105,YEAR($B$1),$B$1,180)</f>
        <v>0.31490000000000001</v>
      </c>
      <c r="S105">
        <f>[1]!s_west_instnum_np($A105,YEAR($B$1),$B$1,180)</f>
        <v>19</v>
      </c>
      <c r="T105">
        <f>[1]!s_west_stdnetprofit($A105,YEAR($B$1),$B$1,180)</f>
        <v>17458749</v>
      </c>
      <c r="U105">
        <f>[1]!s_west_mediannetprofit($A105,YEAR($B$1),$B$1,180)</f>
        <v>496000000</v>
      </c>
      <c r="V105">
        <f>[1]!s_west_maxnetprofit($A105,YEAR($B$1),$B$1,180)</f>
        <v>554000000</v>
      </c>
      <c r="W105">
        <f>[1]!s_west_minnetprofit($A105,YEAR($B$1),$B$1,180)</f>
        <v>477000000</v>
      </c>
      <c r="X105">
        <f>[1]!s_west_netprofit($A105,YEAR($B$1)+1,$B$1,180)</f>
        <v>612346105</v>
      </c>
      <c r="Y105">
        <f>[1]!s_west_eps($A105,YEAR($B$1)+1,$B$1,180)</f>
        <v>0.38750000000000001</v>
      </c>
      <c r="Z105">
        <f>[1]!s_west_instnum_np($A105,YEAR($B$1)+1,$B$1,180)</f>
        <v>19</v>
      </c>
      <c r="AA105">
        <f>[1]!s_west_stdnetprofit($A105,YEAR($B$1)+1,$B$1,180)</f>
        <v>25924959</v>
      </c>
      <c r="AB105">
        <f>[1]!s_west_mediannetprofit($A105,YEAR($B$1)+1,$B$1,180)</f>
        <v>608000000</v>
      </c>
      <c r="AC105">
        <f>[1]!s_west_maxnetprofit($A105,YEAR($B$1)+1,$B$1,180)</f>
        <v>668000000</v>
      </c>
      <c r="AD105">
        <f>[1]!s_west_minnetprofit($A105,YEAR($B$1)+1,$B$1,180)</f>
        <v>566000000</v>
      </c>
      <c r="AE105">
        <f>[1]!s_west_avgroe($A105,YEAR($B$1),$B$1,180)</f>
        <v>12.6694</v>
      </c>
      <c r="AF105">
        <f>IFERROR([1]!s_info_indexweight($A105,$B$1,"HSI.HI"),"")</f>
        <v>0.18000000715255701</v>
      </c>
      <c r="AG105">
        <f>IFERROR([1]!s_info_indexweight($A105,$B$1,"HSCEI.HI"),"")</f>
        <v>0</v>
      </c>
      <c r="AH105">
        <f>IFERROR([1]!s_info_indexweight($A105,$B$1,"HSTECH.HI"),"")</f>
        <v>0</v>
      </c>
    </row>
    <row r="106" spans="1:34">
      <c r="A106" t="s">
        <v>1941</v>
      </c>
      <c r="B106">
        <f>[1]!s_dq_close($A106,$B$1,3)</f>
        <v>389.2</v>
      </c>
      <c r="C106">
        <f>[1]!s_dq_volume($A106,$B$1)</f>
        <v>2414190</v>
      </c>
      <c r="D106">
        <f>[1]!s_dq_amount($A106,$B$1)</f>
        <v>930340004</v>
      </c>
      <c r="E106">
        <f>[1]!s_dq_turn($A106,$B$1)</f>
        <v>0.33721712777388801</v>
      </c>
      <c r="F106">
        <f>[1]!S_VAL_MV($A106,$B$1)</f>
        <v>278634348795.59998</v>
      </c>
      <c r="G106">
        <f>[1]!s_val_ev($A106,$B$1)</f>
        <v>278634348795.59998</v>
      </c>
      <c r="H106">
        <f>[1]!s_val_ev1($A106,$B$1)</f>
        <v>273171310765.19601</v>
      </c>
      <c r="I106">
        <f>IFERROR([1]!s_mq_amount($A106,$B$1),"")</f>
        <v>1595808626</v>
      </c>
      <c r="J106">
        <f>[1]!s_val_pe_ttm($A106,$B$1)</f>
        <v>7.5589632987976101</v>
      </c>
      <c r="K106">
        <f>[1]!s_val_pb($A106,$B$1)</f>
        <v>1.4721824434138899</v>
      </c>
      <c r="L106">
        <f>[1]!s_val_dividendyield2($A106,$B$1)</f>
        <v>0</v>
      </c>
      <c r="M106">
        <f>[1]!s_val_evtoebitda($A106,$B$1)</f>
        <v>6.33629663103466</v>
      </c>
      <c r="N106">
        <f>[1]!s_risk_betar24($A106,$B$1)</f>
        <v>0</v>
      </c>
      <c r="O106">
        <f>[1]!s_profitnotice_changeratio($A106,$B$1)</f>
        <v>0</v>
      </c>
      <c r="P106">
        <f>IFERROR([1]!i_pq_pctchange($A106,TEXT(DATE(YEAR($B$1),1,1),"yyyy-mm-dd"),$B$1),"")</f>
        <v>-29.747292418772599</v>
      </c>
      <c r="Q106">
        <f>[1]!s_west_netprofit($A106,YEAR($B$1),$B$1,180)</f>
        <v>17329429583</v>
      </c>
      <c r="R106">
        <f>[1]!s_west_eps($A106,YEAR($B$1),$B$1,180)</f>
        <v>24.206</v>
      </c>
      <c r="S106">
        <f>[1]!s_west_instnum_np($A106,YEAR($B$1),$B$1,180)</f>
        <v>24</v>
      </c>
      <c r="T106">
        <f>[1]!s_west_stdnetprofit($A106,YEAR($B$1),$B$1,180)</f>
        <v>2445734468</v>
      </c>
      <c r="U106">
        <f>[1]!s_west_mediannetprofit($A106,YEAR($B$1),$B$1,180)</f>
        <v>17781000000</v>
      </c>
      <c r="V106">
        <f>[1]!s_west_maxnetprofit($A106,YEAR($B$1),$B$1,180)</f>
        <v>21242000000</v>
      </c>
      <c r="W106">
        <f>[1]!s_west_minnetprofit($A106,YEAR($B$1),$B$1,180)</f>
        <v>11069000000</v>
      </c>
      <c r="X106">
        <f>[1]!s_west_netprofit($A106,YEAR($B$1)+1,$B$1,180)</f>
        <v>20329913478</v>
      </c>
      <c r="Y106">
        <f>[1]!s_west_eps($A106,YEAR($B$1)+1,$B$1,180)</f>
        <v>28.397099999999998</v>
      </c>
      <c r="Z106">
        <f>[1]!s_west_instnum_np($A106,YEAR($B$1)+1,$B$1,180)</f>
        <v>23</v>
      </c>
      <c r="AA106">
        <f>[1]!s_west_stdnetprofit($A106,YEAR($B$1)+1,$B$1,180)</f>
        <v>2104272443</v>
      </c>
      <c r="AB106">
        <f>[1]!s_west_mediannetprofit($A106,YEAR($B$1)+1,$B$1,180)</f>
        <v>20411000000</v>
      </c>
      <c r="AC106">
        <f>[1]!s_west_maxnetprofit($A106,YEAR($B$1)+1,$B$1,180)</f>
        <v>24424000000</v>
      </c>
      <c r="AD106">
        <f>[1]!s_west_minnetprofit($A106,YEAR($B$1)+1,$B$1,180)</f>
        <v>15744000000</v>
      </c>
      <c r="AE106">
        <f>[1]!s_west_avgroe($A106,YEAR($B$1),$B$1,180)</f>
        <v>9.4816000000000003</v>
      </c>
      <c r="AF106">
        <f>IFERROR([1]!s_info_indexweight($A106,$B$1,"HSI.HI"),"")</f>
        <v>0.56999999284744296</v>
      </c>
      <c r="AG106">
        <f>IFERROR([1]!s_info_indexweight($A106,$B$1,"HSCEI.HI"),"")</f>
        <v>0.85000002384185802</v>
      </c>
      <c r="AH106">
        <f>IFERROR([1]!s_info_indexweight($A106,$B$1,"HSTECH.HI"),"")</f>
        <v>2.5699999332428001</v>
      </c>
    </row>
    <row r="107" spans="1:34">
      <c r="A107" t="s">
        <v>1942</v>
      </c>
      <c r="B107">
        <f>[1]!s_dq_close($A107,$B$1,3)</f>
        <v>344</v>
      </c>
      <c r="C107">
        <f>[1]!s_dq_volume($A107,$B$1)</f>
        <v>840747</v>
      </c>
      <c r="D107">
        <f>[1]!s_dq_amount($A107,$B$1)</f>
        <v>288401832</v>
      </c>
      <c r="E107">
        <f>[1]!s_dq_turn($A107,$B$1)</f>
        <v>0.241616994116267</v>
      </c>
      <c r="F107">
        <f>[1]!S_VAL_MV($A107,$B$1)</f>
        <v>119700590208</v>
      </c>
      <c r="G107">
        <f>[1]!s_val_ev($A107,$B$1)</f>
        <v>119700590208</v>
      </c>
      <c r="H107">
        <f>[1]!s_val_ev1($A107,$B$1)</f>
        <v>104621477469.15601</v>
      </c>
      <c r="I107">
        <f>IFERROR([1]!s_mq_amount($A107,$B$1),"")</f>
        <v>593240805</v>
      </c>
      <c r="J107">
        <f>[1]!s_val_pe_ttm($A107,$B$1)</f>
        <v>16.1495170593262</v>
      </c>
      <c r="K107">
        <f>[1]!s_val_pb($A107,$B$1)</f>
        <v>2.8596119758454601</v>
      </c>
      <c r="L107">
        <f>[1]!s_val_dividendyield2($A107,$B$1)</f>
        <v>2.4689057065331799</v>
      </c>
      <c r="M107">
        <f>[1]!s_val_evtoebitda($A107,$B$1)</f>
        <v>8.66166431458654</v>
      </c>
      <c r="N107">
        <f>[1]!s_risk_betar24($A107,$B$1)</f>
        <v>0</v>
      </c>
      <c r="O107">
        <f>[1]!s_profitnotice_changeratio($A107,$B$1)</f>
        <v>0</v>
      </c>
      <c r="P107">
        <f>IFERROR([1]!i_pq_pctchange($A107,TEXT(DATE(YEAR($B$1),1,1),"yyyy-mm-dd"),$B$1),"")</f>
        <v>-5.5558395510681304</v>
      </c>
      <c r="Q107">
        <f>[1]!s_west_netprofit($A107,YEAR($B$1),$B$1,180)</f>
        <v>1014408148</v>
      </c>
      <c r="R107">
        <f>[1]!s_west_eps($A107,YEAR($B$1),$B$1,180)</f>
        <v>2.9152</v>
      </c>
      <c r="S107">
        <f>[1]!s_west_instnum_np($A107,YEAR($B$1),$B$1,180)</f>
        <v>27</v>
      </c>
      <c r="T107">
        <f>[1]!s_west_stdnetprofit($A107,YEAR($B$1),$B$1,180)</f>
        <v>19064557</v>
      </c>
      <c r="U107">
        <f>[1]!s_west_mediannetprofit($A107,YEAR($B$1),$B$1,180)</f>
        <v>1014000000</v>
      </c>
      <c r="V107">
        <f>[1]!s_west_maxnetprofit($A107,YEAR($B$1),$B$1,180)</f>
        <v>1071000000</v>
      </c>
      <c r="W107">
        <f>[1]!s_west_minnetprofit($A107,YEAR($B$1),$B$1,180)</f>
        <v>975100000</v>
      </c>
      <c r="X107">
        <f>[1]!s_west_netprofit($A107,YEAR($B$1)+1,$B$1,180)</f>
        <v>1099161923</v>
      </c>
      <c r="Y107">
        <f>[1]!s_west_eps($A107,YEAR($B$1)+1,$B$1,180)</f>
        <v>3.1587999999999998</v>
      </c>
      <c r="Z107">
        <f>[1]!s_west_instnum_np($A107,YEAR($B$1)+1,$B$1,180)</f>
        <v>26</v>
      </c>
      <c r="AA107">
        <f>[1]!s_west_stdnetprofit($A107,YEAR($B$1)+1,$B$1,180)</f>
        <v>27254803</v>
      </c>
      <c r="AB107">
        <f>[1]!s_west_mediannetprofit($A107,YEAR($B$1)+1,$B$1,180)</f>
        <v>1095500000</v>
      </c>
      <c r="AC107">
        <f>[1]!s_west_maxnetprofit($A107,YEAR($B$1)+1,$B$1,180)</f>
        <v>1156000000</v>
      </c>
      <c r="AD107">
        <f>[1]!s_west_minnetprofit($A107,YEAR($B$1)+1,$B$1,180)</f>
        <v>1041000000</v>
      </c>
      <c r="AE107">
        <f>[1]!s_west_avgroe($A107,YEAR($B$1),$B$1,180)</f>
        <v>18.017900000000001</v>
      </c>
      <c r="AF107">
        <f>IFERROR([1]!s_info_indexweight($A107,$B$1,"HSI.HI"),"")</f>
        <v>0</v>
      </c>
      <c r="AG107">
        <f>IFERROR([1]!s_info_indexweight($A107,$B$1,"HSCEI.HI"),"")</f>
        <v>1.1100000143051101</v>
      </c>
      <c r="AH107">
        <f>IFERROR([1]!s_info_indexweight($A107,$B$1,"HSTECH.HI"),"")</f>
        <v>0</v>
      </c>
    </row>
    <row r="108" spans="1:34">
      <c r="A108" t="s">
        <v>1943</v>
      </c>
      <c r="B108">
        <f>[1]!s_dq_close($A108,$B$1,3)</f>
        <v>130.9</v>
      </c>
      <c r="C108">
        <f>[1]!s_dq_volume($A108,$B$1)</f>
        <v>126607691</v>
      </c>
      <c r="D108">
        <f>[1]!s_dq_amount($A108,$B$1)</f>
        <v>16323985377</v>
      </c>
      <c r="E108">
        <f>[1]!s_dq_turn($A108,$B$1)</f>
        <v>0.65965308355564101</v>
      </c>
      <c r="F108">
        <f>[1]!S_VAL_MV($A108,$B$1)</f>
        <v>2512373119302.2002</v>
      </c>
      <c r="G108">
        <f>[1]!s_val_ev($A108,$B$1)</f>
        <v>2512373119302.2002</v>
      </c>
      <c r="H108">
        <f>[1]!s_val_ev1($A108,$B$1)</f>
        <v>2445710366330.5298</v>
      </c>
      <c r="I108">
        <f>IFERROR([1]!s_mq_amount($A108,$B$1),"")</f>
        <v>24313467244</v>
      </c>
      <c r="J108">
        <f>[1]!s_val_pe_ttm($A108,$B$1)</f>
        <v>20.946327209472699</v>
      </c>
      <c r="K108">
        <f>[1]!s_val_pb($A108,$B$1)</f>
        <v>2.0756390950462502</v>
      </c>
      <c r="L108">
        <f>[1]!s_val_dividendyield2($A108,$B$1)</f>
        <v>1.4902142877076201</v>
      </c>
      <c r="M108">
        <f>[1]!s_val_evtoebitda($A108,$B$1)</f>
        <v>0</v>
      </c>
      <c r="N108">
        <f>[1]!s_risk_betar24($A108,$B$1)</f>
        <v>0</v>
      </c>
      <c r="O108">
        <f>[1]!s_profitnotice_changeratio($A108,$B$1)</f>
        <v>0</v>
      </c>
      <c r="P108">
        <f>IFERROR([1]!i_pq_pctchange($A108,TEXT(DATE(YEAR($B$1),1,1),"yyyy-mm-dd"),$B$1),"")</f>
        <v>-8.3333333333333499</v>
      </c>
      <c r="Q108">
        <f>[1]!s_west_netprofit($A108,YEAR($B$1),$B$1,180)</f>
        <v>0</v>
      </c>
      <c r="R108">
        <f>[1]!s_west_eps($A108,YEAR($B$1),$B$1,180)</f>
        <v>0</v>
      </c>
      <c r="S108">
        <f>[1]!s_west_instnum_np($A108,YEAR($B$1),$B$1,180)</f>
        <v>0</v>
      </c>
      <c r="T108">
        <f>[1]!s_west_stdnetprofit($A108,YEAR($B$1),$B$1,180)</f>
        <v>0</v>
      </c>
      <c r="U108">
        <f>[1]!s_west_mediannetprofit($A108,YEAR($B$1),$B$1,180)</f>
        <v>0</v>
      </c>
      <c r="V108">
        <f>[1]!s_west_maxnetprofit($A108,YEAR($B$1),$B$1,180)</f>
        <v>0</v>
      </c>
      <c r="W108">
        <f>[1]!s_west_minnetprofit($A108,YEAR($B$1),$B$1,180)</f>
        <v>0</v>
      </c>
      <c r="X108">
        <f>[1]!s_west_netprofit($A108,YEAR($B$1)+1,$B$1,180)</f>
        <v>105050934857</v>
      </c>
      <c r="Y108">
        <f>[1]!s_west_eps($A108,YEAR($B$1)+1,$B$1,180)</f>
        <v>5.4733999999999998</v>
      </c>
      <c r="Z108">
        <f>[1]!s_west_instnum_np($A108,YEAR($B$1)+1,$B$1,180)</f>
        <v>35</v>
      </c>
      <c r="AA108">
        <f>[1]!s_west_stdnetprofit($A108,YEAR($B$1)+1,$B$1,180)</f>
        <v>21517460224</v>
      </c>
      <c r="AB108">
        <f>[1]!s_west_mediannetprofit($A108,YEAR($B$1)+1,$B$1,180)</f>
        <v>103341000000</v>
      </c>
      <c r="AC108">
        <f>[1]!s_west_maxnetprofit($A108,YEAR($B$1)+1,$B$1,180)</f>
        <v>144469000000</v>
      </c>
      <c r="AD108">
        <f>[1]!s_west_minnetprofit($A108,YEAR($B$1)+1,$B$1,180)</f>
        <v>67402000000</v>
      </c>
      <c r="AE108">
        <f>[1]!s_west_avgroe($A108,YEAR($B$1),$B$1,180)</f>
        <v>0</v>
      </c>
      <c r="AF108">
        <f>IFERROR([1]!s_info_indexweight($A108,$B$1,"HSI.HI"),"")</f>
        <v>7.6900000572204599</v>
      </c>
      <c r="AG108">
        <f>IFERROR([1]!s_info_indexweight($A108,$B$1,"HSCEI.HI"),"")</f>
        <v>7.6300001144409197</v>
      </c>
      <c r="AH108">
        <f>IFERROR([1]!s_info_indexweight($A108,$B$1,"HSTECH.HI"),"")</f>
        <v>7.2800002098083496</v>
      </c>
    </row>
    <row r="109" spans="1:34">
      <c r="A109" t="s">
        <v>1944</v>
      </c>
      <c r="B109">
        <f>[1]!s_dq_close($A109,$B$1,3)</f>
        <v>179.2</v>
      </c>
      <c r="C109">
        <f>[1]!s_dq_volume($A109,$B$1)</f>
        <v>20389924</v>
      </c>
      <c r="D109">
        <f>[1]!s_dq_amount($A109,$B$1)</f>
        <v>3633561973</v>
      </c>
      <c r="E109">
        <f>[1]!s_dq_turn($A109,$B$1)</f>
        <v>1.53109330569195</v>
      </c>
      <c r="F109">
        <f>[1]!S_VAL_MV($A109,$B$1)</f>
        <v>238644788480</v>
      </c>
      <c r="G109">
        <f>[1]!s_val_ev($A109,$B$1)</f>
        <v>238644788480</v>
      </c>
      <c r="H109">
        <f>[1]!s_val_ev1($A109,$B$1)</f>
        <v>207616193081.82999</v>
      </c>
      <c r="I109">
        <f>IFERROR([1]!s_mq_amount($A109,$B$1),"")</f>
        <v>10739829960</v>
      </c>
      <c r="J109">
        <f>[1]!s_val_pe_ttm($A109,$B$1)</f>
        <v>16.871789932251001</v>
      </c>
      <c r="K109">
        <f>[1]!s_val_pb($A109,$B$1)</f>
        <v>9.6755233802226996</v>
      </c>
      <c r="L109">
        <f>[1]!s_val_dividendyield2($A109,$B$1)</f>
        <v>1.53117710987694</v>
      </c>
      <c r="M109">
        <f>[1]!s_val_evtoebitda($A109,$B$1)</f>
        <v>11.1612253577925</v>
      </c>
      <c r="N109">
        <f>[1]!s_risk_betar24($A109,$B$1)</f>
        <v>0</v>
      </c>
      <c r="O109">
        <f>[1]!s_profitnotice_changeratio($A109,$B$1)</f>
        <v>0</v>
      </c>
      <c r="P109">
        <f>IFERROR([1]!i_pq_pctchange($A109,TEXT(DATE(YEAR($B$1),1,1),"yyyy-mm-dd"),$B$1),"")</f>
        <v>-2.83668157098045</v>
      </c>
      <c r="Q109">
        <f>[1]!s_west_netprofit($A109,YEAR($B$1),$B$1,180)</f>
        <v>14937960218</v>
      </c>
      <c r="R109">
        <f>[1]!s_west_eps($A109,YEAR($B$1),$B$1,180)</f>
        <v>11.217000000000001</v>
      </c>
      <c r="S109">
        <f>[1]!s_west_instnum_np($A109,YEAR($B$1),$B$1,180)</f>
        <v>35</v>
      </c>
      <c r="T109">
        <f>[1]!s_west_stdnetprofit($A109,YEAR($B$1),$B$1,180)</f>
        <v>1440090358</v>
      </c>
      <c r="U109">
        <f>[1]!s_west_mediannetprofit($A109,YEAR($B$1),$B$1,180)</f>
        <v>15035500000</v>
      </c>
      <c r="V109">
        <f>[1]!s_west_maxnetprofit($A109,YEAR($B$1),$B$1,180)</f>
        <v>18357000000</v>
      </c>
      <c r="W109">
        <f>[1]!s_west_minnetprofit($A109,YEAR($B$1),$B$1,180)</f>
        <v>10807000000</v>
      </c>
      <c r="X109">
        <f>[1]!s_west_netprofit($A109,YEAR($B$1)+1,$B$1,180)</f>
        <v>17808808155</v>
      </c>
      <c r="Y109">
        <f>[1]!s_west_eps($A109,YEAR($B$1)+1,$B$1,180)</f>
        <v>13.3728</v>
      </c>
      <c r="Z109">
        <f>[1]!s_west_instnum_np($A109,YEAR($B$1)+1,$B$1,180)</f>
        <v>36</v>
      </c>
      <c r="AA109">
        <f>[1]!s_west_stdnetprofit($A109,YEAR($B$1)+1,$B$1,180)</f>
        <v>2001756881</v>
      </c>
      <c r="AB109">
        <f>[1]!s_west_mediannetprofit($A109,YEAR($B$1)+1,$B$1,180)</f>
        <v>17884000000</v>
      </c>
      <c r="AC109">
        <f>[1]!s_west_maxnetprofit($A109,YEAR($B$1)+1,$B$1,180)</f>
        <v>23163000000</v>
      </c>
      <c r="AD109">
        <f>[1]!s_west_minnetprofit($A109,YEAR($B$1)+1,$B$1,180)</f>
        <v>13818000000</v>
      </c>
      <c r="AE109">
        <f>[1]!s_west_avgroe($A109,YEAR($B$1),$B$1,180)</f>
        <v>47.2971</v>
      </c>
      <c r="AF109">
        <f>IFERROR([1]!s_info_indexweight($A109,$B$1,"HSI.HI"),"")</f>
        <v>0.81000000238418601</v>
      </c>
      <c r="AG109">
        <f>IFERROR([1]!s_info_indexweight($A109,$B$1,"HSCEI.HI"),"")</f>
        <v>1.20000004768372</v>
      </c>
      <c r="AH109">
        <f>IFERROR([1]!s_info_indexweight($A109,$B$1,"HSTECH.HI"),"")</f>
        <v>0</v>
      </c>
    </row>
    <row r="110" spans="1:34">
      <c r="A110" t="s">
        <v>1945</v>
      </c>
      <c r="B110">
        <f>[1]!s_dq_close($A110,$B$1,3)</f>
        <v>197.6</v>
      </c>
      <c r="C110">
        <f>[1]!s_dq_volume($A110,$B$1)</f>
        <v>9153093</v>
      </c>
      <c r="D110">
        <f>[1]!s_dq_amount($A110,$B$1)</f>
        <v>1792817426</v>
      </c>
      <c r="E110">
        <f>[1]!s_dq_turn($A110,$B$1)</f>
        <v>0.28674104002899597</v>
      </c>
      <c r="F110">
        <f>[1]!S_VAL_MV($A110,$B$1)</f>
        <v>630761183197.59998</v>
      </c>
      <c r="G110">
        <f>[1]!s_val_ev($A110,$B$1)</f>
        <v>630761183197.59998</v>
      </c>
      <c r="H110">
        <f>[1]!s_val_ev1($A110,$B$1)</f>
        <v>559705074158.24805</v>
      </c>
      <c r="I110">
        <f>IFERROR([1]!s_mq_amount($A110,$B$1),"")</f>
        <v>2998904496</v>
      </c>
      <c r="J110">
        <f>[1]!s_val_pe_ttm($A110,$B$1)</f>
        <v>16.316604614257798</v>
      </c>
      <c r="K110">
        <f>[1]!s_val_pb($A110,$B$1)</f>
        <v>3.5541479072723901</v>
      </c>
      <c r="L110">
        <f>[1]!s_val_dividendyield2($A110,$B$1)</f>
        <v>1.8104939116485701</v>
      </c>
      <c r="M110">
        <f>[1]!s_val_evtoebitda($A110,$B$1)</f>
        <v>13.5194699623458</v>
      </c>
      <c r="N110">
        <f>[1]!s_risk_betar24($A110,$B$1)</f>
        <v>0</v>
      </c>
      <c r="O110">
        <f>[1]!s_profitnotice_changeratio($A110,$B$1)</f>
        <v>0</v>
      </c>
      <c r="P110">
        <f>IFERROR([1]!i_pq_pctchange($A110,TEXT(DATE(YEAR($B$1),1,1),"yyyy-mm-dd"),$B$1),"")</f>
        <v>-7.0003434252510202</v>
      </c>
      <c r="Q110">
        <f>[1]!s_west_netprofit($A110,YEAR($B$1),$B$1,180)</f>
        <v>38378904545</v>
      </c>
      <c r="R110">
        <f>[1]!s_west_eps($A110,YEAR($B$1),$B$1,180)</f>
        <v>12.023</v>
      </c>
      <c r="S110">
        <f>[1]!s_west_instnum_np($A110,YEAR($B$1),$B$1,180)</f>
        <v>22</v>
      </c>
      <c r="T110">
        <f>[1]!s_west_stdnetprofit($A110,YEAR($B$1),$B$1,180)</f>
        <v>2364117790</v>
      </c>
      <c r="U110">
        <f>[1]!s_west_mediannetprofit($A110,YEAR($B$1),$B$1,180)</f>
        <v>38194950000</v>
      </c>
      <c r="V110">
        <f>[1]!s_west_maxnetprofit($A110,YEAR($B$1),$B$1,180)</f>
        <v>42182000000</v>
      </c>
      <c r="W110">
        <f>[1]!s_west_minnetprofit($A110,YEAR($B$1),$B$1,180)</f>
        <v>32102000000</v>
      </c>
      <c r="X110">
        <f>[1]!s_west_netprofit($A110,YEAR($B$1)+1,$B$1,180)</f>
        <v>42968050000</v>
      </c>
      <c r="Y110">
        <f>[1]!s_west_eps($A110,YEAR($B$1)+1,$B$1,180)</f>
        <v>13.460699999999999</v>
      </c>
      <c r="Z110">
        <f>[1]!s_west_instnum_np($A110,YEAR($B$1)+1,$B$1,180)</f>
        <v>22</v>
      </c>
      <c r="AA110">
        <f>[1]!s_west_stdnetprofit($A110,YEAR($B$1)+1,$B$1,180)</f>
        <v>2777733612</v>
      </c>
      <c r="AB110">
        <f>[1]!s_west_mediannetprofit($A110,YEAR($B$1)+1,$B$1,180)</f>
        <v>42834000000</v>
      </c>
      <c r="AC110">
        <f>[1]!s_west_maxnetprofit($A110,YEAR($B$1)+1,$B$1,180)</f>
        <v>48898000000</v>
      </c>
      <c r="AD110">
        <f>[1]!s_west_minnetprofit($A110,YEAR($B$1)+1,$B$1,180)</f>
        <v>38697000000</v>
      </c>
      <c r="AE110">
        <f>[1]!s_west_avgroe($A110,YEAR($B$1),$B$1,180)</f>
        <v>22.328800000000001</v>
      </c>
      <c r="AF110">
        <f>IFERROR([1]!s_info_indexweight($A110,$B$1,"HSI.HI"),"")</f>
        <v>1.7200000286102299</v>
      </c>
      <c r="AG110">
        <f>IFERROR([1]!s_info_indexweight($A110,$B$1,"HSCEI.HI"),"")</f>
        <v>2.5499999523162802</v>
      </c>
      <c r="AH110">
        <f>IFERROR([1]!s_info_indexweight($A110,$B$1,"HSTECH.HI"),"")</f>
        <v>7.6999998092651403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CE6E-B1E0-2547-9116-745DC4702843}">
  <dimension ref="A1:F35"/>
  <sheetViews>
    <sheetView workbookViewId="0"/>
  </sheetViews>
  <sheetFormatPr baseColWidth="10" defaultRowHeight="16"/>
  <cols>
    <col min="2" max="2" width="12" bestFit="1" customWidth="1"/>
  </cols>
  <sheetData>
    <row r="1" spans="1:6">
      <c r="B1" s="1">
        <v>46175</v>
      </c>
    </row>
    <row r="2" spans="1:6">
      <c r="A2" t="s">
        <v>0</v>
      </c>
      <c r="B2" t="s">
        <v>1</v>
      </c>
      <c r="C2" t="s">
        <v>9</v>
      </c>
      <c r="D2" t="s">
        <v>10</v>
      </c>
      <c r="E2" t="s">
        <v>11</v>
      </c>
      <c r="F2" t="s">
        <v>17</v>
      </c>
    </row>
    <row r="3" spans="1:6">
      <c r="A3" t="s">
        <v>1946</v>
      </c>
      <c r="B3">
        <f>[1]!s_dq_close($A3,$B$1)</f>
        <v>2920.2692999999999</v>
      </c>
      <c r="C3">
        <f>[1]!s_val_pe_ttm($A3,$B$1)</f>
        <v>11.275799751281699</v>
      </c>
      <c r="D3">
        <f>[1]!s_val_pb_lf($A3,$B$1)</f>
        <v>1.19110000133514</v>
      </c>
      <c r="E3">
        <f>[1]!s_val_dividendyield2($A3,$B$1)</f>
        <v>3.6511999999999998</v>
      </c>
      <c r="F3">
        <f>[1]!s_west_eps($A3,YEAR($B$1),$B$1,180)</f>
        <v>1.2060999999999999</v>
      </c>
    </row>
    <row r="4" spans="1:6">
      <c r="A4" t="s">
        <v>1947</v>
      </c>
      <c r="B4">
        <f>[1]!s_dq_close($A4,$B$1)</f>
        <v>4914.5591000000004</v>
      </c>
      <c r="C4">
        <f>[1]!s_val_pe_ttm($A4,$B$1)</f>
        <v>14.6600999832153</v>
      </c>
      <c r="D4">
        <f>[1]!s_val_pb_lf($A4,$B$1)</f>
        <v>1.4618999958038299</v>
      </c>
      <c r="E4">
        <f>[1]!s_val_dividendyield2($A4,$B$1)</f>
        <v>2.7081</v>
      </c>
      <c r="F4">
        <f>[1]!s_west_eps($A4,YEAR($B$1),$B$1,180)</f>
        <v>1.2228000000000001</v>
      </c>
    </row>
    <row r="5" spans="1:6">
      <c r="A5" t="s">
        <v>1948</v>
      </c>
      <c r="B5">
        <f>[1]!s_dq_close($A5,$B$1)</f>
        <v>8384.7811999999994</v>
      </c>
      <c r="C5">
        <f>[1]!s_val_pe_ttm($A5,$B$1)</f>
        <v>54.369400024414098</v>
      </c>
      <c r="D5">
        <f>[1]!s_val_pb_lf($A5,$B$1)</f>
        <v>2.7685000896453902</v>
      </c>
      <c r="E5">
        <f>[1]!s_val_dividendyield2($A5,$B$1)</f>
        <v>0.99199999999999999</v>
      </c>
      <c r="F5">
        <f>[1]!s_west_eps($A5,YEAR($B$1),$B$1,180)</f>
        <v>0.43569999999999998</v>
      </c>
    </row>
    <row r="6" spans="1:6">
      <c r="A6" t="s">
        <v>1949</v>
      </c>
      <c r="B6">
        <f>[1]!s_dq_close($A6,$B$1)</f>
        <v>8321.4346999999998</v>
      </c>
      <c r="C6">
        <f>[1]!s_val_pe_ttm($A6,$B$1)</f>
        <v>36.488498687744098</v>
      </c>
      <c r="D6">
        <f>[1]!s_val_pb_lf($A6,$B$1)</f>
        <v>2.5348999500274698</v>
      </c>
      <c r="E6">
        <f>[1]!s_val_dividendyield2($A6,$B$1)</f>
        <v>1.3157000000000001</v>
      </c>
      <c r="F6">
        <f>[1]!s_west_eps($A6,YEAR($B$1),$B$1,180)</f>
        <v>0.5988</v>
      </c>
    </row>
    <row r="7" spans="1:6">
      <c r="A7" t="s">
        <v>1950</v>
      </c>
      <c r="B7">
        <f>[1]!s_dq_close($A7,$B$1)</f>
        <v>2466.56</v>
      </c>
      <c r="C7">
        <f>[1]!s_val_pe_ttm($A7,$B$1)</f>
        <v>40.319999694824197</v>
      </c>
      <c r="D7">
        <f>[1]!s_val_pb_lf($A7,$B$1)</f>
        <v>2.2300000190734899</v>
      </c>
      <c r="E7">
        <f>[1]!s_val_dividendyield2($A7,$B$1)</f>
        <v>2.0301</v>
      </c>
      <c r="F7">
        <f>[1]!s_west_eps($A7,YEAR($B$1),$B$1,180)</f>
        <v>0.24560000000000001</v>
      </c>
    </row>
    <row r="8" spans="1:6">
      <c r="A8" t="s">
        <v>1951</v>
      </c>
      <c r="B8">
        <f>[1]!s_dq_close($A8,$B$1)</f>
        <v>4600.33</v>
      </c>
      <c r="C8">
        <f>[1]!s_val_pe_ttm($A8,$B$1)</f>
        <v>30.950000762939499</v>
      </c>
      <c r="D8">
        <f>[1]!s_val_pb_lf($A8,$B$1)</f>
        <v>2.3099999427795401</v>
      </c>
      <c r="E8">
        <f>[1]!s_val_dividendyield2($A8,$B$1)</f>
        <v>1.1747000000000001</v>
      </c>
      <c r="F8">
        <f>[1]!s_west_eps($A8,YEAR($B$1),$B$1,180)</f>
        <v>0.62109999999999999</v>
      </c>
    </row>
    <row r="9" spans="1:6">
      <c r="A9" t="s">
        <v>1952</v>
      </c>
      <c r="B9">
        <f>[1]!s_dq_close($A9,$B$1)</f>
        <v>2371.1</v>
      </c>
      <c r="C9">
        <f>[1]!s_val_pe_ttm($A9,$B$1)</f>
        <v>31.129999160766602</v>
      </c>
      <c r="D9">
        <f>[1]!s_val_pb_lf($A9,$B$1)</f>
        <v>1.04999995231628</v>
      </c>
      <c r="E9">
        <f>[1]!s_val_dividendyield2($A9,$B$1)</f>
        <v>1.8275999999999999</v>
      </c>
      <c r="F9">
        <f>[1]!s_west_eps($A9,YEAR($B$1),$B$1,180)</f>
        <v>0.12130000000000001</v>
      </c>
    </row>
    <row r="10" spans="1:6">
      <c r="A10" t="s">
        <v>1953</v>
      </c>
      <c r="B10">
        <f>[1]!s_dq_close($A10,$B$1)</f>
        <v>8960.17</v>
      </c>
      <c r="C10">
        <f>[1]!s_val_pe_ttm($A10,$B$1)</f>
        <v>23.030000686645501</v>
      </c>
      <c r="D10">
        <f>[1]!s_val_pb_lf($A10,$B$1)</f>
        <v>3.4700000286102299</v>
      </c>
      <c r="E10">
        <f>[1]!s_val_dividendyield2($A10,$B$1)</f>
        <v>1.2677</v>
      </c>
      <c r="F10">
        <f>[1]!s_west_eps($A10,YEAR($B$1),$B$1,180)</f>
        <v>1.4484999999999999</v>
      </c>
    </row>
    <row r="11" spans="1:6">
      <c r="A11" t="s">
        <v>1954</v>
      </c>
      <c r="B11">
        <f>[1]!s_dq_close($A11,$B$1)</f>
        <v>9400.14</v>
      </c>
      <c r="C11">
        <f>[1]!s_val_pe_ttm($A11,$B$1)</f>
        <v>81.180000305175795</v>
      </c>
      <c r="D11">
        <f>[1]!s_val_pb_lf($A11,$B$1)</f>
        <v>6.8899998664856001</v>
      </c>
      <c r="E11">
        <f>[1]!s_val_dividendyield2($A11,$B$1)</f>
        <v>0.38850000000000001</v>
      </c>
      <c r="F11">
        <f>[1]!s_west_eps($A11,YEAR($B$1),$B$1,180)</f>
        <v>0.82479999999999998</v>
      </c>
    </row>
    <row r="12" spans="1:6">
      <c r="A12" t="s">
        <v>1955</v>
      </c>
      <c r="B12">
        <f>[1]!s_dq_close($A12,$B$1)</f>
        <v>8930.66</v>
      </c>
      <c r="C12">
        <f>[1]!s_val_pe_ttm($A12,$B$1)</f>
        <v>15.3800001144409</v>
      </c>
      <c r="D12">
        <f>[1]!s_val_pb_lf($A12,$B$1)</f>
        <v>2.3099999427795401</v>
      </c>
      <c r="E12">
        <f>[1]!s_val_dividendyield2($A12,$B$1)</f>
        <v>3.5446</v>
      </c>
      <c r="F12">
        <f>[1]!s_west_eps($A12,YEAR($B$1),$B$1,180)</f>
        <v>1.3902000000000001</v>
      </c>
    </row>
    <row r="13" spans="1:6">
      <c r="A13" t="s">
        <v>1956</v>
      </c>
      <c r="B13">
        <f>[1]!s_dq_close($A13,$B$1)</f>
        <v>7362.29</v>
      </c>
      <c r="C13">
        <f>[1]!s_val_pe_ttm($A13,$B$1)</f>
        <v>31.350000381469702</v>
      </c>
      <c r="D13">
        <f>[1]!s_val_pb_lf($A13,$B$1)</f>
        <v>2.4300000667571999</v>
      </c>
      <c r="E13">
        <f>[1]!s_val_dividendyield2($A13,$B$1)</f>
        <v>1.5719000000000001</v>
      </c>
      <c r="F13">
        <f>[1]!s_west_eps($A13,YEAR($B$1),$B$1,180)</f>
        <v>0.56930000000000003</v>
      </c>
    </row>
    <row r="14" spans="1:6">
      <c r="A14" t="s">
        <v>1957</v>
      </c>
      <c r="B14">
        <f>[1]!s_dq_close($A14,$B$1)</f>
        <v>2873.21</v>
      </c>
      <c r="C14">
        <f>[1]!s_val_pe_ttm($A14,$B$1)</f>
        <v>23.290000915527301</v>
      </c>
      <c r="D14">
        <f>[1]!s_val_pb_lf($A14,$B$1)</f>
        <v>1.8500000238418599</v>
      </c>
      <c r="E14">
        <f>[1]!s_val_dividendyield2($A14,$B$1)</f>
        <v>2.1160999999999999</v>
      </c>
      <c r="F14">
        <f>[1]!s_west_eps($A14,YEAR($B$1),$B$1,180)</f>
        <v>0.4153</v>
      </c>
    </row>
    <row r="15" spans="1:6">
      <c r="A15" t="s">
        <v>1958</v>
      </c>
      <c r="B15">
        <f>[1]!s_dq_close($A15,$B$1)</f>
        <v>2144.5300000000002</v>
      </c>
      <c r="C15">
        <f>[1]!s_val_pe_ttm($A15,$B$1)</f>
        <v>17.399999618530298</v>
      </c>
      <c r="D15">
        <f>[1]!s_val_pb_lf($A15,$B$1)</f>
        <v>1.2300000190734901</v>
      </c>
      <c r="E15">
        <f>[1]!s_val_dividendyield2($A15,$B$1)</f>
        <v>2.976</v>
      </c>
      <c r="F15">
        <f>[1]!s_west_eps($A15,YEAR($B$1),$B$1,180)</f>
        <v>0.4304</v>
      </c>
    </row>
    <row r="16" spans="1:6">
      <c r="A16" t="s">
        <v>1959</v>
      </c>
      <c r="B16">
        <f>[1]!s_dq_close($A16,$B$1)</f>
        <v>2043.31</v>
      </c>
      <c r="C16">
        <f>[1]!s_val_pe_ttm($A16,$B$1)</f>
        <v>18.950000762939499</v>
      </c>
      <c r="D16">
        <f>[1]!s_val_pb_lf($A16,$B$1)</f>
        <v>0.89999997615814198</v>
      </c>
      <c r="E16">
        <f>[1]!s_val_dividendyield2($A16,$B$1)</f>
        <v>0.92600000000000005</v>
      </c>
      <c r="F16">
        <f>[1]!s_west_eps($A16,YEAR($B$1),$B$1,180)</f>
        <v>-0.42209999999999998</v>
      </c>
    </row>
    <row r="17" spans="1:6">
      <c r="A17" t="s">
        <v>1960</v>
      </c>
      <c r="B17">
        <f>[1]!s_dq_close($A17,$B$1)</f>
        <v>1961.81</v>
      </c>
      <c r="C17">
        <f>[1]!s_val_pe_ttm($A17,$B$1)</f>
        <v>37.130001068115199</v>
      </c>
      <c r="D17">
        <f>[1]!s_val_pb_lf($A17,$B$1)</f>
        <v>1.7799999713897701</v>
      </c>
      <c r="E17">
        <f>[1]!s_val_dividendyield2($A17,$B$1)</f>
        <v>1.5494000000000001</v>
      </c>
      <c r="F17">
        <f>[1]!s_west_eps($A17,YEAR($B$1),$B$1,180)</f>
        <v>0.20469999999999999</v>
      </c>
    </row>
    <row r="18" spans="1:6">
      <c r="A18" t="s">
        <v>1961</v>
      </c>
      <c r="B18">
        <f>[1]!s_dq_close($A18,$B$1)</f>
        <v>3981.87</v>
      </c>
      <c r="C18">
        <f>[1]!s_val_pe_ttm($A18,$B$1)</f>
        <v>6.0900001525878897</v>
      </c>
      <c r="D18">
        <f>[1]!s_val_pb_lf($A18,$B$1)</f>
        <v>0.50999999046325695</v>
      </c>
      <c r="E18">
        <f>[1]!s_val_dividendyield2($A18,$B$1)</f>
        <v>5.0019</v>
      </c>
      <c r="F18">
        <f>[1]!s_west_eps($A18,YEAR($B$1),$B$1,180)</f>
        <v>1.1214</v>
      </c>
    </row>
    <row r="19" spans="1:6">
      <c r="A19" t="s">
        <v>1962</v>
      </c>
      <c r="B19">
        <f>[1]!s_dq_close($A19,$B$1)</f>
        <v>8762.9699999999993</v>
      </c>
      <c r="C19">
        <f>[1]!s_val_pe_ttm($A19,$B$1)</f>
        <v>10.399299621581999</v>
      </c>
      <c r="D19">
        <f>[1]!s_val_pb_lf($A19,$B$1)</f>
        <v>1.00859999656677</v>
      </c>
      <c r="E19">
        <f>[1]!s_val_dividendyield2($A19,$B$1)</f>
        <v>2.6728999999999998</v>
      </c>
      <c r="F19">
        <f>[1]!s_west_eps($A19,YEAR($B$1),$B$1,180)</f>
        <v>0</v>
      </c>
    </row>
    <row r="20" spans="1:6">
      <c r="A20" t="s">
        <v>1963</v>
      </c>
      <c r="B20">
        <f>[1]!s_dq_close($A20,$B$1)</f>
        <v>3890.02</v>
      </c>
      <c r="C20">
        <f>[1]!s_val_pe_ttm($A20,$B$1)</f>
        <v>12.790599822998001</v>
      </c>
      <c r="D20">
        <f>[1]!s_val_pb_lf($A20,$B$1)</f>
        <v>1.09420001506805</v>
      </c>
      <c r="E20">
        <f>[1]!s_val_dividendyield2($A20,$B$1)</f>
        <v>2.9523999999999999</v>
      </c>
      <c r="F20">
        <f>[1]!s_west_eps($A20,YEAR($B$1),$B$1,180)</f>
        <v>0</v>
      </c>
    </row>
    <row r="21" spans="1:6">
      <c r="A21" t="s">
        <v>1964</v>
      </c>
      <c r="B21">
        <f>[1]!s_dq_close($A21,$B$1)</f>
        <v>0</v>
      </c>
      <c r="C21">
        <f>[1]!s_val_pe_ttm($A21,$B$1)</f>
        <v>0</v>
      </c>
      <c r="D21">
        <f>[1]!s_val_pb_lf($A21,$B$1)</f>
        <v>0</v>
      </c>
      <c r="E21">
        <f>[1]!s_val_dividendyield2($A21,$B$1)</f>
        <v>0</v>
      </c>
      <c r="F21">
        <f>[1]!s_west_eps($A21,YEAR($B$1),$B$1,180)</f>
        <v>0</v>
      </c>
    </row>
    <row r="22" spans="1:6">
      <c r="A22" t="s">
        <v>1965</v>
      </c>
      <c r="B22">
        <f>[1]!s_dq_close($A22,$B$1)</f>
        <v>26038.32</v>
      </c>
      <c r="C22">
        <f>[1]!s_val_pe_ttm($A22,$B$1)</f>
        <v>12.5722999572754</v>
      </c>
      <c r="D22">
        <f>[1]!s_val_pb_lf($A22,$B$1)</f>
        <v>1.2484999895095801</v>
      </c>
      <c r="E22">
        <f>[1]!s_val_dividendyield2($A22,$B$1)</f>
        <v>3.0135999999999998</v>
      </c>
      <c r="F22">
        <f>[1]!s_west_eps($A22,YEAR($B$1),$B$1,180)</f>
        <v>0</v>
      </c>
    </row>
    <row r="23" spans="1:6">
      <c r="A23" t="s">
        <v>1966</v>
      </c>
      <c r="B23">
        <f>[1]!s_dq_close($A23,$B$1)</f>
        <v>5199.28</v>
      </c>
      <c r="C23">
        <f>[1]!s_val_pe_ttm($A23,$B$1)</f>
        <v>22.900199890136701</v>
      </c>
      <c r="D23">
        <f>[1]!s_val_pb_lf($A23,$B$1)</f>
        <v>2.61960005760193</v>
      </c>
      <c r="E23">
        <f>[1]!s_val_dividendyield2($A23,$B$1)</f>
        <v>1.1423000000000001</v>
      </c>
      <c r="F23">
        <f>[1]!s_west_eps($A23,YEAR($B$1),$B$1,180)</f>
        <v>0</v>
      </c>
    </row>
    <row r="24" spans="1:6">
      <c r="A24" t="s">
        <v>1967</v>
      </c>
      <c r="B24">
        <f>[1]!s_dq_close($A24,$B$1)</f>
        <v>0</v>
      </c>
      <c r="C24">
        <f>[1]!s_val_pe_ttm($A24,$B$1)</f>
        <v>0</v>
      </c>
      <c r="D24">
        <f>[1]!s_val_pb_lf($A24,$B$1)</f>
        <v>0</v>
      </c>
      <c r="E24">
        <f>[1]!s_val_dividendyield2($A24,$B$1)</f>
        <v>0</v>
      </c>
      <c r="F24">
        <f>[1]!s_west_eps($A24,YEAR($B$1),$B$1,180)</f>
        <v>0</v>
      </c>
    </row>
    <row r="25" spans="1:6">
      <c r="A25" t="s">
        <v>1968</v>
      </c>
      <c r="B25">
        <f>[1]!s_dq_close($A25,$B$1)</f>
        <v>0</v>
      </c>
      <c r="C25">
        <f>[1]!s_val_pe_ttm($A25,$B$1)</f>
        <v>0</v>
      </c>
      <c r="D25">
        <f>[1]!s_val_pb_lf($A25,$B$1)</f>
        <v>0</v>
      </c>
      <c r="E25">
        <f>[1]!s_val_dividendyield2($A25,$B$1)</f>
        <v>0</v>
      </c>
      <c r="F25">
        <f>[1]!s_west_eps($A25,YEAR($B$1),$B$1,180)</f>
        <v>0</v>
      </c>
    </row>
    <row r="26" spans="1:6">
      <c r="A26" t="s">
        <v>1969</v>
      </c>
      <c r="B26">
        <f>[1]!s_dq_close($A26,$B$1)</f>
        <v>2712.92</v>
      </c>
      <c r="C26">
        <f>[1]!s_val_pe_ttm($A26,$B$1)</f>
        <v>20.967500686645501</v>
      </c>
      <c r="D26">
        <f>[1]!s_val_pb_lf($A26,$B$1)</f>
        <v>2.0562999248504599</v>
      </c>
      <c r="E26">
        <f>[1]!s_val_dividendyield2($A26,$B$1)</f>
        <v>2.3096000000000001</v>
      </c>
      <c r="F26">
        <f>[1]!s_west_eps($A26,YEAR($B$1),$B$1,180)</f>
        <v>0</v>
      </c>
    </row>
    <row r="27" spans="1:6">
      <c r="A27" t="s">
        <v>1970</v>
      </c>
      <c r="B27">
        <f>[1]!s_dq_close($A27,$B$1)</f>
        <v>0</v>
      </c>
      <c r="C27">
        <f>[1]!s_val_pe_ttm($A27,$B$1)</f>
        <v>0</v>
      </c>
      <c r="D27">
        <f>[1]!s_val_pb_lf($A27,$B$1)</f>
        <v>0</v>
      </c>
      <c r="E27">
        <f>[1]!s_val_dividendyield2($A27,$B$1)</f>
        <v>0</v>
      </c>
      <c r="F27">
        <f>[1]!s_west_eps($A27,YEAR($B$1),$B$1,180)</f>
        <v>0</v>
      </c>
    </row>
    <row r="28" spans="1:6">
      <c r="A28" t="s">
        <v>1971</v>
      </c>
      <c r="B28">
        <f>[1]!s_dq_close($A28,$B$1)</f>
        <v>0</v>
      </c>
      <c r="C28">
        <f>[1]!s_val_pe_ttm($A28,$B$1)</f>
        <v>0</v>
      </c>
      <c r="D28">
        <f>[1]!s_val_pb_lf($A28,$B$1)</f>
        <v>0</v>
      </c>
      <c r="E28">
        <f>[1]!s_val_dividendyield2($A28,$B$1)</f>
        <v>0</v>
      </c>
      <c r="F28">
        <f>[1]!s_west_eps($A28,YEAR($B$1),$B$1,180)</f>
        <v>0</v>
      </c>
    </row>
    <row r="29" spans="1:6">
      <c r="A29" t="s">
        <v>1972</v>
      </c>
      <c r="B29">
        <f>[1]!s_dq_close($A29,$B$1)</f>
        <v>1459.95</v>
      </c>
      <c r="C29">
        <f>[1]!s_val_pe_ttm($A29,$B$1)</f>
        <v>22.464399337768601</v>
      </c>
      <c r="D29">
        <f>[1]!s_val_pb_lf($A29,$B$1)</f>
        <v>2.3592998981475799</v>
      </c>
      <c r="E29">
        <f>[1]!s_val_dividendyield2($A29,$B$1)</f>
        <v>2.7237</v>
      </c>
      <c r="F29">
        <f>[1]!s_west_eps($A29,YEAR($B$1),$B$1,180)</f>
        <v>0</v>
      </c>
    </row>
    <row r="30" spans="1:6">
      <c r="A30" t="s">
        <v>1973</v>
      </c>
      <c r="B30">
        <f>[1]!s_dq_close($A30,$B$1)</f>
        <v>15312.76</v>
      </c>
      <c r="C30">
        <f>[1]!s_val_pe_ttm($A30,$B$1)</f>
        <v>23.510200500488299</v>
      </c>
      <c r="D30">
        <f>[1]!s_val_pb_lf($A30,$B$1)</f>
        <v>3.2787001132965101</v>
      </c>
      <c r="E30">
        <f>[1]!s_val_dividendyield2($A30,$B$1)</f>
        <v>0.8952</v>
      </c>
      <c r="F30">
        <f>[1]!s_west_eps($A30,YEAR($B$1),$B$1,180)</f>
        <v>0</v>
      </c>
    </row>
    <row r="31" spans="1:6">
      <c r="A31" t="s">
        <v>1974</v>
      </c>
      <c r="B31">
        <f>[1]!s_dq_close($A31,$B$1)</f>
        <v>16006.76</v>
      </c>
      <c r="C31">
        <f>[1]!s_val_pe_ttm($A31,$B$1)</f>
        <v>15.782299995422401</v>
      </c>
      <c r="D31">
        <f>[1]!s_val_pb_lf($A31,$B$1)</f>
        <v>2.6737000942230198</v>
      </c>
      <c r="E31">
        <f>[1]!s_val_dividendyield2($A31,$B$1)</f>
        <v>1.7713000000000001</v>
      </c>
      <c r="F31">
        <f>[1]!s_west_eps($A31,YEAR($B$1),$B$1,180)</f>
        <v>0</v>
      </c>
    </row>
    <row r="32" spans="1:6">
      <c r="A32" t="s">
        <v>1975</v>
      </c>
      <c r="B32">
        <f>[1]!s_dq_close($A32,$B$1)</f>
        <v>0</v>
      </c>
      <c r="C32">
        <f>[1]!s_val_pe_ttm($A32,$B$1)</f>
        <v>0</v>
      </c>
      <c r="D32">
        <f>[1]!s_val_pb_lf($A32,$B$1)</f>
        <v>0</v>
      </c>
      <c r="E32">
        <f>[1]!s_val_dividendyield2($A32,$B$1)</f>
        <v>0</v>
      </c>
      <c r="F32">
        <f>[1]!s_west_eps($A32,YEAR($B$1),$B$1,180)</f>
        <v>0</v>
      </c>
    </row>
    <row r="33" spans="1:6">
      <c r="A33" t="s">
        <v>1976</v>
      </c>
      <c r="B33">
        <f>[1]!s_dq_close($A33,$B$1)</f>
        <v>0</v>
      </c>
      <c r="C33">
        <f>[1]!s_val_pe_ttm($A33,$B$1)</f>
        <v>0</v>
      </c>
      <c r="D33">
        <f>[1]!s_val_pb_lf($A33,$B$1)</f>
        <v>0</v>
      </c>
      <c r="E33">
        <f>[1]!s_val_dividendyield2($A33,$B$1)</f>
        <v>0</v>
      </c>
      <c r="F33">
        <f>[1]!s_west_eps($A33,YEAR($B$1),$B$1,180)</f>
        <v>0</v>
      </c>
    </row>
    <row r="34" spans="1:6">
      <c r="A34" t="s">
        <v>1977</v>
      </c>
      <c r="B34">
        <f>[1]!s_dq_close($A34,$B$1)</f>
        <v>0</v>
      </c>
      <c r="C34">
        <f>[1]!s_val_pe_ttm($A34,$B$1)</f>
        <v>0</v>
      </c>
      <c r="D34">
        <f>[1]!s_val_pb_lf($A34,$B$1)</f>
        <v>0</v>
      </c>
      <c r="E34">
        <f>[1]!s_val_dividendyield2($A34,$B$1)</f>
        <v>0</v>
      </c>
      <c r="F34">
        <f>[1]!s_west_eps($A34,YEAR($B$1),$B$1,180)</f>
        <v>0</v>
      </c>
    </row>
    <row r="35" spans="1:6">
      <c r="A35" t="s">
        <v>1978</v>
      </c>
      <c r="B35">
        <f>[1]!s_dq_close($A35,$B$1)</f>
        <v>5923.34</v>
      </c>
      <c r="C35">
        <f>[1]!s_val_pe_ttm($A35,$B$1)</f>
        <v>12.2924995422363</v>
      </c>
      <c r="D35">
        <f>[1]!s_val_pb_lf($A35,$B$1)</f>
        <v>0.97079998254776001</v>
      </c>
      <c r="E35">
        <f>[1]!s_val_dividendyield2($A35,$B$1)</f>
        <v>5.3186999999999998</v>
      </c>
      <c r="F35">
        <f>[1]!s_west_eps($A35,YEAR($B$1),$B$1,180)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hk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</dc:creator>
  <cp:lastModifiedBy>Elsie</cp:lastModifiedBy>
  <dcterms:created xsi:type="dcterms:W3CDTF">2026-06-03T03:49:25Z</dcterms:created>
  <dcterms:modified xsi:type="dcterms:W3CDTF">2026-06-03T03:49:59Z</dcterms:modified>
</cp:coreProperties>
</file>