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nif/Documents/GitHub/HeatTransfer/HW/HW2/"/>
    </mc:Choice>
  </mc:AlternateContent>
  <xr:revisionPtr revIDLastSave="0" documentId="13_ncr:1_{946D2059-F9B8-E04A-A718-553A2982FFD2}" xr6:coauthVersionLast="36" xr6:coauthVersionMax="36" xr10:uidLastSave="{00000000-0000-0000-0000-000000000000}"/>
  <bookViews>
    <workbookView xWindow="17420" yWindow="440" windowWidth="20760" windowHeight="19340" activeTab="3" xr2:uid="{E215CB9A-9D86-DD42-82FC-282D9288EFD8}"/>
  </bookViews>
  <sheets>
    <sheet name="prob 1" sheetId="1" r:id="rId1"/>
    <sheet name="prob 2" sheetId="2" r:id="rId2"/>
    <sheet name="prob 3" sheetId="3" r:id="rId3"/>
    <sheet name="prob 6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4" l="1"/>
  <c r="G11" i="4"/>
  <c r="G13" i="4"/>
  <c r="G7" i="4"/>
  <c r="E7" i="4"/>
  <c r="E9" i="4"/>
  <c r="E11" i="4"/>
  <c r="E13" i="4"/>
  <c r="C7" i="2"/>
  <c r="C8" i="2"/>
  <c r="C9" i="2"/>
  <c r="C10" i="2"/>
  <c r="C11" i="2"/>
  <c r="C12" i="2"/>
  <c r="C6" i="2"/>
  <c r="C2" i="1"/>
  <c r="B2" i="1"/>
  <c r="C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A</author>
  </authors>
  <commentList>
    <comment ref="B9" authorId="0" shapeId="0" xr:uid="{9AF55B58-077A-DC41-9EB8-7BA6523ED6BF}">
      <text>
        <r>
          <rPr>
            <b/>
            <sz val="10"/>
            <color rgb="FF000000"/>
            <rFont val="Tahoma"/>
            <family val="2"/>
          </rPr>
          <t>Christopher 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Eric Help Interpolate
</t>
        </r>
      </text>
    </comment>
  </commentList>
</comments>
</file>

<file path=xl/sharedStrings.xml><?xml version="1.0" encoding="utf-8"?>
<sst xmlns="http://schemas.openxmlformats.org/spreadsheetml/2006/main" count="25" uniqueCount="23">
  <si>
    <t>case</t>
  </si>
  <si>
    <t>T1</t>
  </si>
  <si>
    <t>T2</t>
  </si>
  <si>
    <t>dT/dx [K/m]</t>
  </si>
  <si>
    <t>q'' [W/m^2]</t>
  </si>
  <si>
    <t xml:space="preserve">(a) pure copper, </t>
  </si>
  <si>
    <t xml:space="preserve">(b) aluminum alloy 6061-T6, </t>
  </si>
  <si>
    <t xml:space="preserve">(c) AISI 304 stainless steel, </t>
  </si>
  <si>
    <r>
      <t>(d) fused silica glass (SiO</t>
    </r>
    <r>
      <rPr>
        <sz val="7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), </t>
    </r>
  </si>
  <si>
    <t xml:space="preserve">(e) wood (oak), </t>
  </si>
  <si>
    <t xml:space="preserve">(f) magnesia, 85%, and </t>
  </si>
  <si>
    <t xml:space="preserve">(g) Silica aerogel? </t>
  </si>
  <si>
    <t>D</t>
  </si>
  <si>
    <t>L</t>
  </si>
  <si>
    <t>K values</t>
  </si>
  <si>
    <t>q</t>
  </si>
  <si>
    <t xml:space="preserve">Table 1: Property sets for comparison </t>
  </si>
  <si>
    <t xml:space="preserve">case </t>
  </si>
  <si>
    <r>
      <t>k</t>
    </r>
    <r>
      <rPr>
        <sz val="7"/>
        <color theme="1"/>
        <rFont val="CMMI7"/>
      </rPr>
      <t xml:space="preserve">A </t>
    </r>
    <r>
      <rPr>
        <sz val="10"/>
        <color theme="1"/>
        <rFont val="CMR10"/>
      </rPr>
      <t xml:space="preserve">(W/m-K) </t>
    </r>
  </si>
  <si>
    <r>
      <t>k</t>
    </r>
    <r>
      <rPr>
        <sz val="7"/>
        <color theme="1"/>
        <rFont val="CMMI7"/>
      </rPr>
      <t xml:space="preserve">B </t>
    </r>
    <r>
      <rPr>
        <sz val="10"/>
        <color theme="1"/>
        <rFont val="CMR10"/>
      </rPr>
      <t xml:space="preserve">(W/m-K) </t>
    </r>
  </si>
  <si>
    <r>
      <t xml:space="preserve">Equiv. Res. </t>
    </r>
    <r>
      <rPr>
        <sz val="10"/>
        <color theme="1"/>
        <rFont val="CMMI10"/>
      </rPr>
      <t>q</t>
    </r>
    <r>
      <rPr>
        <sz val="7"/>
        <color theme="1"/>
        <rFont val="CMSY7"/>
      </rPr>
      <t xml:space="preserve">′′ </t>
    </r>
  </si>
  <si>
    <r>
      <t xml:space="preserve">Energy2D </t>
    </r>
    <r>
      <rPr>
        <sz val="10"/>
        <color theme="1"/>
        <rFont val="CMMI10"/>
      </rPr>
      <t>q</t>
    </r>
    <r>
      <rPr>
        <sz val="7"/>
        <color theme="1"/>
        <rFont val="CMSY7"/>
      </rPr>
      <t xml:space="preserve">′′ </t>
    </r>
  </si>
  <si>
    <t xml:space="preserve">% error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</si>
</sst>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%"/>
  </numFmts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7"/>
      <color theme="1"/>
      <name val="Times New Roman"/>
      <family val="1"/>
    </font>
    <font>
      <sz val="8"/>
      <color theme="1"/>
      <name val="LucidaBright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9"/>
      <color theme="1"/>
      <name val="LucidaBright"/>
    </font>
    <font>
      <sz val="10"/>
      <color theme="1"/>
      <name val="CMR10"/>
    </font>
    <font>
      <sz val="10"/>
      <color theme="1"/>
      <name val="CMMI10"/>
    </font>
    <font>
      <sz val="7"/>
      <color theme="1"/>
      <name val="CMMI7"/>
    </font>
    <font>
      <sz val="7"/>
      <color theme="1"/>
      <name val="CMSY7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/>
    <xf numFmtId="0" fontId="0" fillId="2" borderId="7" xfId="0" applyFill="1" applyBorder="1"/>
    <xf numFmtId="0" fontId="0" fillId="2" borderId="5" xfId="0" applyFill="1" applyBorder="1"/>
    <xf numFmtId="0" fontId="2" fillId="0" borderId="0" xfId="0" applyFont="1" applyAlignment="1">
      <alignment horizontal="left" vertical="center" indent="4"/>
    </xf>
    <xf numFmtId="0" fontId="0" fillId="0" borderId="0" xfId="0" applyAlignment="1">
      <alignment horizontal="center"/>
    </xf>
    <xf numFmtId="0" fontId="4" fillId="0" borderId="0" xfId="0" applyFont="1"/>
    <xf numFmtId="0" fontId="2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8" fillId="0" borderId="2" xfId="0" applyFont="1" applyBorder="1"/>
    <xf numFmtId="0" fontId="0" fillId="0" borderId="2" xfId="0" applyBorder="1"/>
    <xf numFmtId="0" fontId="8" fillId="0" borderId="4" xfId="0" applyFont="1" applyBorder="1"/>
    <xf numFmtId="0" fontId="8" fillId="0" borderId="0" xfId="0" applyFont="1" applyBorder="1"/>
    <xf numFmtId="0" fontId="0" fillId="0" borderId="0" xfId="0" applyBorder="1"/>
    <xf numFmtId="0" fontId="8" fillId="0" borderId="6" xfId="0" applyFont="1" applyBorder="1"/>
    <xf numFmtId="0" fontId="8" fillId="0" borderId="7" xfId="0" applyFont="1" applyBorder="1"/>
    <xf numFmtId="0" fontId="0" fillId="0" borderId="7" xfId="0" applyBorder="1"/>
    <xf numFmtId="0" fontId="8" fillId="0" borderId="0" xfId="0" applyFont="1" applyFill="1" applyBorder="1"/>
    <xf numFmtId="169" fontId="0" fillId="0" borderId="3" xfId="1" applyNumberFormat="1" applyFont="1" applyBorder="1"/>
    <xf numFmtId="169" fontId="0" fillId="0" borderId="5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B852-1BDA-6446-8B0D-2DAB0A837845}">
  <dimension ref="A1:E6"/>
  <sheetViews>
    <sheetView zoomScale="160" zoomScaleNormal="160" workbookViewId="0">
      <selection activeCell="B2" sqref="B2"/>
    </sheetView>
  </sheetViews>
  <sheetFormatPr baseColWidth="10" defaultRowHeight="16"/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>
      <c r="A2" s="4">
        <v>1</v>
      </c>
      <c r="B2" s="5">
        <f>400-273</f>
        <v>127</v>
      </c>
      <c r="C2" s="5">
        <f>300-273</f>
        <v>27</v>
      </c>
      <c r="D2" s="10">
        <v>-1000</v>
      </c>
      <c r="E2" s="12">
        <v>5000</v>
      </c>
    </row>
    <row r="3" spans="1:5">
      <c r="A3" s="4">
        <v>2</v>
      </c>
      <c r="B3" s="5">
        <v>100</v>
      </c>
      <c r="C3" s="10">
        <v>75</v>
      </c>
      <c r="D3" s="5">
        <v>-250</v>
      </c>
      <c r="E3" s="12">
        <v>1250</v>
      </c>
    </row>
    <row r="4" spans="1:5">
      <c r="A4" s="4">
        <v>3</v>
      </c>
      <c r="B4" s="5">
        <v>80</v>
      </c>
      <c r="C4" s="10">
        <v>100</v>
      </c>
      <c r="D4" s="5">
        <v>200</v>
      </c>
      <c r="E4" s="12">
        <v>-1000</v>
      </c>
    </row>
    <row r="5" spans="1:5">
      <c r="A5" s="4">
        <v>4</v>
      </c>
      <c r="B5" s="10">
        <v>75</v>
      </c>
      <c r="C5" s="5">
        <v>-5</v>
      </c>
      <c r="D5" s="10">
        <v>-800</v>
      </c>
      <c r="E5" s="6">
        <v>4000</v>
      </c>
    </row>
    <row r="6" spans="1:5">
      <c r="A6" s="7">
        <v>5</v>
      </c>
      <c r="B6" s="8">
        <v>30</v>
      </c>
      <c r="C6" s="11">
        <v>90</v>
      </c>
      <c r="D6" s="11">
        <v>600</v>
      </c>
      <c r="E6" s="9">
        <v>-3000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03A41-8413-EB4C-A3EB-0DD41A9CF321}">
  <dimension ref="A1:C12"/>
  <sheetViews>
    <sheetView zoomScale="242" workbookViewId="0">
      <selection activeCell="C6" sqref="C6"/>
    </sheetView>
  </sheetViews>
  <sheetFormatPr baseColWidth="10" defaultRowHeight="16"/>
  <cols>
    <col min="1" max="1" width="27.83203125" customWidth="1"/>
    <col min="2" max="2" width="12.1640625" customWidth="1"/>
  </cols>
  <sheetData>
    <row r="1" spans="1:3">
      <c r="A1" s="14" t="s">
        <v>1</v>
      </c>
      <c r="C1">
        <v>100</v>
      </c>
    </row>
    <row r="2" spans="1:3">
      <c r="A2" s="14" t="s">
        <v>2</v>
      </c>
      <c r="C2">
        <v>0</v>
      </c>
    </row>
    <row r="3" spans="1:3">
      <c r="A3" s="14" t="s">
        <v>12</v>
      </c>
      <c r="C3">
        <f>25/1000</f>
        <v>2.5000000000000001E-2</v>
      </c>
    </row>
    <row r="4" spans="1:3">
      <c r="A4" s="14" t="s">
        <v>13</v>
      </c>
      <c r="C4">
        <v>0.1</v>
      </c>
    </row>
    <row r="5" spans="1:3">
      <c r="B5" t="s">
        <v>14</v>
      </c>
      <c r="C5" t="s">
        <v>15</v>
      </c>
    </row>
    <row r="6" spans="1:3">
      <c r="A6" s="13" t="s">
        <v>5</v>
      </c>
      <c r="B6" s="15">
        <v>398</v>
      </c>
      <c r="C6">
        <f>-B6*((1/4)*C$3^2*PI())*(C$2-C$1)/C$4</f>
        <v>195.36779314511526</v>
      </c>
    </row>
    <row r="7" spans="1:3">
      <c r="A7" s="13" t="s">
        <v>6</v>
      </c>
      <c r="B7" s="15">
        <v>167</v>
      </c>
      <c r="C7">
        <f t="shared" ref="C7:C12" si="0">-B7*((1/4)*C$3^2*PI())*(C$2-C$1)/C$4</f>
        <v>81.97593330460866</v>
      </c>
    </row>
    <row r="8" spans="1:3">
      <c r="A8" s="13" t="s">
        <v>7</v>
      </c>
      <c r="B8" s="16">
        <v>13.8</v>
      </c>
      <c r="C8">
        <f t="shared" si="0"/>
        <v>6.7740591593029915</v>
      </c>
    </row>
    <row r="9" spans="1:3">
      <c r="A9" s="13" t="s">
        <v>8</v>
      </c>
      <c r="B9" s="16">
        <v>1.41</v>
      </c>
      <c r="C9">
        <f t="shared" si="0"/>
        <v>0.69213213149400121</v>
      </c>
    </row>
    <row r="10" spans="1:3">
      <c r="A10" s="13" t="s">
        <v>9</v>
      </c>
      <c r="B10" s="17">
        <v>0.25</v>
      </c>
      <c r="C10">
        <f t="shared" si="0"/>
        <v>0.12271846303085131</v>
      </c>
    </row>
    <row r="11" spans="1:3">
      <c r="A11" s="13" t="s">
        <v>10</v>
      </c>
      <c r="B11" s="17">
        <v>6.7000000000000004E-2</v>
      </c>
      <c r="C11">
        <f t="shared" si="0"/>
        <v>3.2888548092268148E-2</v>
      </c>
    </row>
    <row r="12" spans="1:3">
      <c r="A12" s="13" t="s">
        <v>11</v>
      </c>
      <c r="B12" s="17">
        <v>2.1999999999999999E-2</v>
      </c>
      <c r="C12">
        <f t="shared" si="0"/>
        <v>1.0799224746714913E-2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E781A-0627-2043-8EFF-FB66BF572813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229D-1484-1741-85E1-70207B093731}">
  <dimension ref="B3:G14"/>
  <sheetViews>
    <sheetView tabSelected="1" topLeftCell="B1" zoomScale="240" zoomScaleNormal="240" workbookViewId="0">
      <selection activeCell="E7" sqref="E7:E8"/>
    </sheetView>
  </sheetViews>
  <sheetFormatPr baseColWidth="10" defaultRowHeight="16"/>
  <cols>
    <col min="2" max="2" width="12.5" customWidth="1"/>
    <col min="3" max="4" width="9.1640625" bestFit="1" customWidth="1"/>
    <col min="5" max="5" width="11" bestFit="1" customWidth="1"/>
  </cols>
  <sheetData>
    <row r="3" spans="2:7">
      <c r="B3" s="18" t="s">
        <v>16</v>
      </c>
    </row>
    <row r="5" spans="2:7">
      <c r="B5" s="19" t="s">
        <v>17</v>
      </c>
      <c r="C5" s="20" t="s">
        <v>18</v>
      </c>
      <c r="D5" s="20" t="s">
        <v>19</v>
      </c>
      <c r="E5" s="19" t="s">
        <v>20</v>
      </c>
      <c r="F5" s="19" t="s">
        <v>21</v>
      </c>
      <c r="G5" s="19" t="s">
        <v>22</v>
      </c>
    </row>
    <row r="6" spans="2:7">
      <c r="B6" s="19"/>
      <c r="C6" s="20"/>
      <c r="D6" s="20"/>
      <c r="E6" s="19"/>
      <c r="F6" s="19"/>
      <c r="G6" s="19"/>
    </row>
    <row r="7" spans="2:7">
      <c r="B7" s="21">
        <v>1</v>
      </c>
      <c r="C7" s="22">
        <v>10</v>
      </c>
      <c r="D7" s="22">
        <v>10</v>
      </c>
      <c r="E7" s="23">
        <f>((100/6)/C7 +(100/6)/D7)*100</f>
        <v>333.33333333333337</v>
      </c>
      <c r="F7" s="23">
        <v>333.27499999999998</v>
      </c>
      <c r="G7" s="31">
        <f>ABS((F7-E7)/F7)</f>
        <v>1.7503063036049499E-4</v>
      </c>
    </row>
    <row r="8" spans="2:7">
      <c r="B8" s="24"/>
      <c r="C8" s="25"/>
      <c r="D8" s="25"/>
      <c r="E8" s="26"/>
      <c r="F8" s="26"/>
      <c r="G8" s="32"/>
    </row>
    <row r="9" spans="2:7">
      <c r="B9" s="24">
        <v>2</v>
      </c>
      <c r="C9" s="25">
        <v>100</v>
      </c>
      <c r="D9" s="25">
        <v>1</v>
      </c>
      <c r="E9" s="23">
        <f t="shared" ref="E9" si="0">((100/6)/C9 +(100/6)/D9)*100</f>
        <v>1683.3333333333335</v>
      </c>
      <c r="F9" s="30">
        <v>1643.63</v>
      </c>
      <c r="G9" s="31">
        <f t="shared" ref="G9" si="1">ABS((F9-E9)/F9)</f>
        <v>2.4155882609427533E-2</v>
      </c>
    </row>
    <row r="10" spans="2:7">
      <c r="B10" s="24"/>
      <c r="C10" s="25"/>
      <c r="D10" s="25"/>
      <c r="E10" s="29"/>
      <c r="F10" s="30"/>
      <c r="G10" s="32"/>
    </row>
    <row r="11" spans="2:7">
      <c r="B11" s="24">
        <v>3</v>
      </c>
      <c r="C11" s="25">
        <v>1000</v>
      </c>
      <c r="D11" s="25">
        <v>0.1</v>
      </c>
      <c r="E11" s="23">
        <f t="shared" ref="E11" si="2">((100/6)/C11 +(100/6)/D11)*100</f>
        <v>16668.333333333332</v>
      </c>
      <c r="F11" s="30">
        <v>16400.25</v>
      </c>
      <c r="G11" s="31">
        <f t="shared" ref="G11" si="3">ABS((F11-E11)/F11)</f>
        <v>1.634629553411272E-2</v>
      </c>
    </row>
    <row r="12" spans="2:7">
      <c r="B12" s="24"/>
      <c r="C12" s="25"/>
      <c r="D12" s="25"/>
      <c r="E12" s="29"/>
      <c r="F12" s="30"/>
      <c r="G12" s="32"/>
    </row>
    <row r="13" spans="2:7">
      <c r="B13" s="24">
        <v>4</v>
      </c>
      <c r="C13" s="25">
        <v>10000</v>
      </c>
      <c r="D13" s="25">
        <v>0.01</v>
      </c>
      <c r="E13" s="23">
        <f t="shared" ref="E13" si="4">((100/6)/C13 +(100/6)/D13)*100</f>
        <v>166666.83333333334</v>
      </c>
      <c r="F13" s="30">
        <v>163944.1</v>
      </c>
      <c r="G13" s="31">
        <f t="shared" ref="G13" si="5">ABS((F13-E13)/F13)</f>
        <v>1.6607693313350935E-2</v>
      </c>
    </row>
    <row r="14" spans="2:7">
      <c r="B14" s="27"/>
      <c r="C14" s="28"/>
      <c r="D14" s="28"/>
      <c r="E14" s="26"/>
      <c r="F14" s="30"/>
      <c r="G14" s="32"/>
    </row>
  </sheetData>
  <mergeCells count="30">
    <mergeCell ref="B13:B14"/>
    <mergeCell ref="C13:C14"/>
    <mergeCell ref="D13:D14"/>
    <mergeCell ref="E13:E14"/>
    <mergeCell ref="F13:F14"/>
    <mergeCell ref="G13:G14"/>
    <mergeCell ref="B11:B12"/>
    <mergeCell ref="C11:C12"/>
    <mergeCell ref="D11:D12"/>
    <mergeCell ref="E11:E12"/>
    <mergeCell ref="F11:F12"/>
    <mergeCell ref="G11:G12"/>
    <mergeCell ref="B9:B10"/>
    <mergeCell ref="C9:C10"/>
    <mergeCell ref="D9:D10"/>
    <mergeCell ref="E9:E10"/>
    <mergeCell ref="F9:F10"/>
    <mergeCell ref="G9:G10"/>
    <mergeCell ref="B7:B8"/>
    <mergeCell ref="C7:C8"/>
    <mergeCell ref="D7:D8"/>
    <mergeCell ref="E7:E8"/>
    <mergeCell ref="F7:F8"/>
    <mergeCell ref="G7:G8"/>
    <mergeCell ref="B5:B6"/>
    <mergeCell ref="C5:C6"/>
    <mergeCell ref="D5:D6"/>
    <mergeCell ref="E5:E6"/>
    <mergeCell ref="F5:F6"/>
    <mergeCell ref="G5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 1</vt:lpstr>
      <vt:lpstr>prob 2</vt:lpstr>
      <vt:lpstr>prob 3</vt:lpstr>
      <vt:lpstr>prob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A</dc:creator>
  <cp:lastModifiedBy>Christopher A</cp:lastModifiedBy>
  <dcterms:created xsi:type="dcterms:W3CDTF">2020-01-15T17:45:01Z</dcterms:created>
  <dcterms:modified xsi:type="dcterms:W3CDTF">2020-01-17T02:49:15Z</dcterms:modified>
</cp:coreProperties>
</file>