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3" i="1" s="1"/>
  <c r="D11" i="1"/>
  <c r="D9" i="1"/>
  <c r="D8" i="1"/>
  <c r="D4" i="1"/>
  <c r="D5" i="1"/>
  <c r="D6" i="1"/>
  <c r="D7" i="1"/>
  <c r="D12" i="1" l="1"/>
  <c r="I8" i="1"/>
  <c r="K5" i="1"/>
  <c r="I9" i="1"/>
  <c r="I2" i="1"/>
  <c r="K2" i="1"/>
  <c r="N6" i="1"/>
  <c r="N5" i="1"/>
</calcChain>
</file>

<file path=xl/sharedStrings.xml><?xml version="1.0" encoding="utf-8"?>
<sst xmlns="http://schemas.openxmlformats.org/spreadsheetml/2006/main" count="24" uniqueCount="23">
  <si>
    <t>№</t>
  </si>
  <si>
    <t>В</t>
  </si>
  <si>
    <t>об/мин</t>
  </si>
  <si>
    <t>A</t>
  </si>
  <si>
    <t>Ом</t>
  </si>
  <si>
    <r>
      <t xml:space="preserve">       кг*м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</si>
  <si>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 xml:space="preserve">    Н</t>
    </r>
    <r>
      <rPr>
        <vertAlign val="superscript"/>
        <sz val="12"/>
        <color theme="1"/>
        <rFont val="Times New Roman"/>
        <family val="1"/>
        <charset val="204"/>
      </rPr>
      <t>.</t>
    </r>
    <r>
      <rPr>
        <sz val="12"/>
        <color theme="1"/>
        <rFont val="Times New Roman"/>
        <family val="1"/>
        <charset val="204"/>
      </rPr>
      <t>м</t>
    </r>
  </si>
  <si>
    <r>
      <t xml:space="preserve"> Jд     кг*м</t>
    </r>
    <r>
      <rPr>
        <vertAlign val="superscript"/>
        <sz val="12"/>
        <color theme="1"/>
        <rFont val="Times New Roman"/>
        <family val="1"/>
        <charset val="204"/>
      </rPr>
      <t>2</t>
    </r>
  </si>
  <si>
    <t>Jp</t>
  </si>
  <si>
    <t>f/p</t>
  </si>
  <si>
    <t>w0</t>
  </si>
  <si>
    <t>ke</t>
  </si>
  <si>
    <t>Kд</t>
  </si>
  <si>
    <r>
      <t>J</t>
    </r>
    <r>
      <rPr>
        <sz val="8"/>
        <color theme="1"/>
        <rFont val="Calibri"/>
        <family val="2"/>
        <charset val="204"/>
      </rPr>
      <t>∑</t>
    </r>
  </si>
  <si>
    <t>ky</t>
  </si>
  <si>
    <t>с</t>
  </si>
  <si>
    <t>L</t>
  </si>
  <si>
    <t>Kм</t>
  </si>
  <si>
    <t>1/J∑</t>
  </si>
  <si>
    <t>1/jp</t>
  </si>
  <si>
    <t>K</t>
  </si>
  <si>
    <t>Kf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</si>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</sst>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238125</xdr:colOff>
          <xdr:row>0</xdr:row>
          <xdr:rowOff>200025</xdr:rowOff>
        </xdr:to>
        <xdr:sp macro="" textlink="">
          <xdr:nvSpPr>
            <xdr:cNvPr id="1034" name="Объект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161925</xdr:colOff>
          <xdr:row>0</xdr:row>
          <xdr:rowOff>200025</xdr:rowOff>
        </xdr:to>
        <xdr:sp macro="" textlink="">
          <xdr:nvSpPr>
            <xdr:cNvPr id="1033" name="Объект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200025</xdr:colOff>
          <xdr:row>0</xdr:row>
          <xdr:rowOff>200025</xdr:rowOff>
        </xdr:to>
        <xdr:sp macro="" textlink="">
          <xdr:nvSpPr>
            <xdr:cNvPr id="1032" name="Объект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276225</xdr:colOff>
          <xdr:row>0</xdr:row>
          <xdr:rowOff>200025</xdr:rowOff>
        </xdr:to>
        <xdr:sp macro="" textlink="">
          <xdr:nvSpPr>
            <xdr:cNvPr id="1031" name="Объект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152400</xdr:colOff>
          <xdr:row>0</xdr:row>
          <xdr:rowOff>152400</xdr:rowOff>
        </xdr:to>
        <xdr:sp macro="" textlink="">
          <xdr:nvSpPr>
            <xdr:cNvPr id="1030" name="Объект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8</xdr:col>
          <xdr:colOff>200025</xdr:colOff>
          <xdr:row>0</xdr:row>
          <xdr:rowOff>200025</xdr:rowOff>
        </xdr:to>
        <xdr:sp macro="" textlink="">
          <xdr:nvSpPr>
            <xdr:cNvPr id="1029" name="Объект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180975</xdr:colOff>
          <xdr:row>0</xdr:row>
          <xdr:rowOff>228600</xdr:rowOff>
        </xdr:to>
        <xdr:sp macro="" textlink="">
          <xdr:nvSpPr>
            <xdr:cNvPr id="1027" name="Объект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152400</xdr:colOff>
          <xdr:row>0</xdr:row>
          <xdr:rowOff>200025</xdr:rowOff>
        </xdr:to>
        <xdr:sp macro="" textlink="">
          <xdr:nvSpPr>
            <xdr:cNvPr id="1026" name="Объект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247650</xdr:colOff>
          <xdr:row>0</xdr:row>
          <xdr:rowOff>209550</xdr:rowOff>
        </xdr:to>
        <xdr:sp macro="" textlink="">
          <xdr:nvSpPr>
            <xdr:cNvPr id="1025" name="Объект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3"/>
  <sheetViews>
    <sheetView tabSelected="1" workbookViewId="0">
      <selection activeCell="D10" sqref="D10"/>
    </sheetView>
  </sheetViews>
  <sheetFormatPr defaultRowHeight="15" x14ac:dyDescent="0.25"/>
  <cols>
    <col min="13" max="13" width="9.5703125" bestFit="1" customWidth="1"/>
  </cols>
  <sheetData>
    <row r="1" spans="3:14" ht="35.25" thickBot="1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4</v>
      </c>
      <c r="I1" s="2" t="s">
        <v>15</v>
      </c>
      <c r="J1" s="2" t="s">
        <v>7</v>
      </c>
      <c r="K1" s="2" t="s">
        <v>15</v>
      </c>
      <c r="L1" s="3"/>
      <c r="M1" s="2" t="s">
        <v>5</v>
      </c>
    </row>
    <row r="2" spans="3:14" ht="16.5" thickBot="1" x14ac:dyDescent="0.3">
      <c r="C2" s="1">
        <v>8</v>
      </c>
      <c r="D2" s="2">
        <v>52</v>
      </c>
      <c r="E2" s="2">
        <v>2500</v>
      </c>
      <c r="F2" s="2">
        <v>12</v>
      </c>
      <c r="G2" s="4">
        <v>5.2</v>
      </c>
      <c r="H2" s="4">
        <v>0.5</v>
      </c>
      <c r="I2" s="2">
        <f>9*10^-3</f>
        <v>9.0000000000000011E-3</v>
      </c>
      <c r="J2" s="2">
        <v>1.5E-3</v>
      </c>
      <c r="K2" s="2">
        <f>5*10^-3</f>
        <v>5.0000000000000001E-3</v>
      </c>
      <c r="L2" s="2">
        <v>40</v>
      </c>
      <c r="M2" s="4">
        <v>1.2</v>
      </c>
    </row>
    <row r="4" spans="3:14" x14ac:dyDescent="0.25">
      <c r="C4" t="s">
        <v>8</v>
      </c>
      <c r="D4">
        <f>0.2*J2</f>
        <v>3.0000000000000003E-4</v>
      </c>
    </row>
    <row r="5" spans="3:14" x14ac:dyDescent="0.25">
      <c r="C5" t="s">
        <v>11</v>
      </c>
      <c r="D5">
        <f>D2/N6</f>
        <v>0.19872611464968151</v>
      </c>
      <c r="K5">
        <f>1/0.0127</f>
        <v>78.740157480314963</v>
      </c>
      <c r="M5" t="s">
        <v>9</v>
      </c>
      <c r="N5">
        <f>E2/60</f>
        <v>41.666666666666664</v>
      </c>
    </row>
    <row r="6" spans="3:14" x14ac:dyDescent="0.25">
      <c r="C6" t="s">
        <v>12</v>
      </c>
      <c r="D6">
        <f>1/H2</f>
        <v>2</v>
      </c>
      <c r="M6" t="s">
        <v>10</v>
      </c>
      <c r="N6">
        <f>2*3.14*N5</f>
        <v>261.66666666666669</v>
      </c>
    </row>
    <row r="7" spans="3:14" x14ac:dyDescent="0.25">
      <c r="C7" t="s">
        <v>13</v>
      </c>
      <c r="D7">
        <f>J2+D4+(M2/L2^2)</f>
        <v>2.5500000000000002E-3</v>
      </c>
    </row>
    <row r="8" spans="3:14" x14ac:dyDescent="0.25">
      <c r="C8" t="s">
        <v>14</v>
      </c>
      <c r="D8">
        <f>D2/10</f>
        <v>5.2</v>
      </c>
      <c r="H8" t="s">
        <v>18</v>
      </c>
      <c r="I8">
        <f>1/D7</f>
        <v>392.15686274509801</v>
      </c>
    </row>
    <row r="9" spans="3:14" x14ac:dyDescent="0.25">
      <c r="C9" t="s">
        <v>16</v>
      </c>
      <c r="D9">
        <f>I2*H2</f>
        <v>4.5000000000000005E-3</v>
      </c>
      <c r="H9" t="s">
        <v>19</v>
      </c>
      <c r="I9">
        <f>1/L2</f>
        <v>2.5000000000000001E-2</v>
      </c>
    </row>
    <row r="10" spans="3:14" x14ac:dyDescent="0.25">
      <c r="C10" t="s">
        <v>17</v>
      </c>
      <c r="D10">
        <f>D5</f>
        <v>0.19872611464968151</v>
      </c>
    </row>
    <row r="11" spans="3:14" x14ac:dyDescent="0.25">
      <c r="C11" t="s">
        <v>20</v>
      </c>
      <c r="D11">
        <f>D8/(D5*L2)</f>
        <v>0.65416666666666679</v>
      </c>
    </row>
    <row r="12" spans="3:14" x14ac:dyDescent="0.25">
      <c r="C12" t="s">
        <v>21</v>
      </c>
      <c r="D12">
        <f>H2/(D10*D5*L2^2)</f>
        <v>7.9129812828731098E-3</v>
      </c>
    </row>
    <row r="13" spans="3:14" x14ac:dyDescent="0.25">
      <c r="C13" t="s">
        <v>22</v>
      </c>
      <c r="D13">
        <f>H2*D7/(D10*D5)</f>
        <v>3.2284963634122296E-2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238125</xdr:colOff>
                <xdr:row>0</xdr:row>
                <xdr:rowOff>200025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3" r:id="rId6">
          <objectPr defaultSize="0" autoPict="0" r:id="rId7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161925</xdr:colOff>
                <xdr:row>0</xdr:row>
                <xdr:rowOff>200025</xdr:rowOff>
              </to>
            </anchor>
          </objectPr>
        </oleObject>
      </mc:Choice>
      <mc:Fallback>
        <oleObject progId="Equation.3" shapeId="1033" r:id="rId6"/>
      </mc:Fallback>
    </mc:AlternateContent>
    <mc:AlternateContent xmlns:mc="http://schemas.openxmlformats.org/markup-compatibility/2006">
      <mc:Choice Requires="x14">
        <oleObject progId="Equation.3" shapeId="1032" r:id="rId8">
          <objectPr defaultSize="0" autoPict="0" r:id="rId9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200025</xdr:colOff>
                <xdr:row>0</xdr:row>
                <xdr:rowOff>200025</xdr:rowOff>
              </to>
            </anchor>
          </objectPr>
        </oleObject>
      </mc:Choice>
      <mc:Fallback>
        <oleObject progId="Equation.3" shapeId="1032" r:id="rId8"/>
      </mc:Fallback>
    </mc:AlternateContent>
    <mc:AlternateContent xmlns:mc="http://schemas.openxmlformats.org/markup-compatibility/2006">
      <mc:Choice Requires="x14">
        <oleObject progId="Equation.3" shapeId="1031" r:id="rId10">
          <objectPr defaultSize="0" autoPict="0" r:id="rId11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276225</xdr:colOff>
                <xdr:row>0</xdr:row>
                <xdr:rowOff>200025</xdr:rowOff>
              </to>
            </anchor>
          </objectPr>
        </oleObject>
      </mc:Choice>
      <mc:Fallback>
        <oleObject progId="Equation.3" shapeId="1031" r:id="rId10"/>
      </mc:Fallback>
    </mc:AlternateContent>
    <mc:AlternateContent xmlns:mc="http://schemas.openxmlformats.org/markup-compatibility/2006">
      <mc:Choice Requires="x14">
        <oleObject progId="Equation.3" shapeId="1030" r:id="rId12">
          <objectPr defaultSize="0" autoPict="0" r:id="rId13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0</xdr:row>
                <xdr:rowOff>152400</xdr:rowOff>
              </to>
            </anchor>
          </objectPr>
        </oleObject>
      </mc:Choice>
      <mc:Fallback>
        <oleObject progId="Equation.3" shapeId="1030" r:id="rId12"/>
      </mc:Fallback>
    </mc:AlternateContent>
    <mc:AlternateContent xmlns:mc="http://schemas.openxmlformats.org/markup-compatibility/2006">
      <mc:Choice Requires="x14">
        <oleObject progId="Equation.3" shapeId="1029" r:id="rId14">
          <objectPr defaultSize="0" autoPict="0" r:id="rId15">
            <anchor moveWithCells="1" siz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200025</xdr:colOff>
                <xdr:row>0</xdr:row>
                <xdr:rowOff>200025</xdr:rowOff>
              </to>
            </anchor>
          </objectPr>
        </oleObject>
      </mc:Choice>
      <mc:Fallback>
        <oleObject progId="Equation.3" shapeId="1029" r:id="rId14"/>
      </mc:Fallback>
    </mc:AlternateContent>
    <mc:AlternateContent xmlns:mc="http://schemas.openxmlformats.org/markup-compatibility/2006">
      <mc:Choice Requires="x14">
        <oleObject progId="Equation.3" shapeId="1027" r:id="rId16">
          <objectPr defaultSize="0" autoPict="0" r:id="rId17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180975</xdr:colOff>
                <xdr:row>0</xdr:row>
                <xdr:rowOff>228600</xdr:rowOff>
              </to>
            </anchor>
          </objectPr>
        </oleObject>
      </mc:Choice>
      <mc:Fallback>
        <oleObject progId="Equation.3" shapeId="1027" r:id="rId16"/>
      </mc:Fallback>
    </mc:AlternateContent>
    <mc:AlternateContent xmlns:mc="http://schemas.openxmlformats.org/markup-compatibility/2006">
      <mc:Choice Requires="x14">
        <oleObject progId="Equation.3" shapeId="1026" r:id="rId18">
          <objectPr defaultSize="0" autoPict="0" r:id="rId19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152400</xdr:colOff>
                <xdr:row>0</xdr:row>
                <xdr:rowOff>200025</xdr:rowOff>
              </to>
            </anchor>
          </objectPr>
        </oleObject>
      </mc:Choice>
      <mc:Fallback>
        <oleObject progId="Equation.3" shapeId="1026" r:id="rId18"/>
      </mc:Fallback>
    </mc:AlternateContent>
    <mc:AlternateContent xmlns:mc="http://schemas.openxmlformats.org/markup-compatibility/2006">
      <mc:Choice Requires="x14">
        <oleObject progId="Equation.3" shapeId="1025" r:id="rId20">
          <objectPr defaultSize="0" autoPict="0" r:id="rId21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247650</xdr:colOff>
                <xdr:row>0</xdr:row>
                <xdr:rowOff>209550</xdr:rowOff>
              </to>
            </anchor>
          </objectPr>
        </oleObject>
      </mc:Choice>
      <mc:Fallback>
        <oleObject progId="Equation.3" shapeId="1025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2017-09-27T19:45:42Z</dcterms:modified>
</cp:coreProperties>
</file>