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nop\Documents\_SYP\cellarius\organisation\"/>
    </mc:Choice>
  </mc:AlternateContent>
  <xr:revisionPtr revIDLastSave="0" documentId="13_ncr:1_{3D779874-9CE2-4F3B-9E37-2F040B4BE1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samt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  <sheet name="Sprint 6" sheetId="9" r:id="rId7"/>
    <sheet name="Sprint 7" sheetId="7" r:id="rId8"/>
    <sheet name="Sprint 8" sheetId="8" r:id="rId9"/>
    <sheet name="Sprint 9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9" l="1"/>
  <c r="B22" i="9"/>
  <c r="B21" i="9"/>
  <c r="B20" i="9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C23" i="1"/>
  <c r="D23" i="1"/>
  <c r="E23" i="1"/>
  <c r="B23" i="1"/>
  <c r="B28" i="10"/>
  <c r="B27" i="10"/>
  <c r="B26" i="10"/>
  <c r="B25" i="10"/>
  <c r="B21" i="8"/>
  <c r="B22" i="8"/>
  <c r="B23" i="8"/>
  <c r="B24" i="8"/>
  <c r="B25" i="8"/>
  <c r="B24" i="9" l="1"/>
  <c r="B29" i="10"/>
  <c r="B20" i="7"/>
  <c r="B24" i="7" s="1"/>
  <c r="B21" i="7"/>
  <c r="B22" i="7"/>
  <c r="B23" i="7"/>
  <c r="B20" i="6"/>
  <c r="B21" i="6"/>
  <c r="B22" i="6"/>
  <c r="B23" i="6"/>
  <c r="B24" i="6"/>
  <c r="B20" i="5"/>
  <c r="B21" i="5"/>
  <c r="B22" i="5"/>
  <c r="B23" i="5"/>
  <c r="B24" i="5"/>
  <c r="B20" i="4"/>
  <c r="B21" i="4"/>
  <c r="B22" i="4"/>
  <c r="B23" i="4"/>
  <c r="B24" i="4"/>
  <c r="B19" i="3"/>
  <c r="B20" i="3"/>
  <c r="B21" i="3"/>
  <c r="B23" i="3" s="1"/>
  <c r="B22" i="3"/>
  <c r="B19" i="2" l="1"/>
  <c r="B20" i="2"/>
  <c r="B21" i="2"/>
  <c r="B22" i="2"/>
  <c r="B23" i="2" s="1"/>
  <c r="F6" i="1" l="1"/>
  <c r="F5" i="1"/>
  <c r="F23" i="1" l="1"/>
</calcChain>
</file>

<file path=xl/sharedStrings.xml><?xml version="1.0" encoding="utf-8"?>
<sst xmlns="http://schemas.openxmlformats.org/spreadsheetml/2006/main" count="332" uniqueCount="139">
  <si>
    <t>Jakob Lehner</t>
  </si>
  <si>
    <t>Martin Hausleitner</t>
  </si>
  <si>
    <t>Romeo Bhuiyan</t>
  </si>
  <si>
    <t>Zeno Paukner</t>
  </si>
  <si>
    <t>Task</t>
  </si>
  <si>
    <t>Zeitaufzeichnung per Mitwirkender</t>
  </si>
  <si>
    <t>Initialisierung</t>
  </si>
  <si>
    <t>Planung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</si>
  <si>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</si>
  <si>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</si>
  <si>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</si>
  <si>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</si>
  <si>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</si>
  <si>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</si>
  <si>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</si>
  <si>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</si>
  <si>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Gesamt</t>
  </si>
  <si>
    <t>Summe:</t>
  </si>
  <si>
    <t>hh:mm</t>
  </si>
  <si>
    <t>Mitwirkender</t>
  </si>
  <si>
    <t>Martin Hausleitner,Romeo Bhuiyan,Jakob Lehner,Zeno Paukner</t>
  </si>
  <si>
    <t>12/7/2021, 3:23:51 PM GMT+3</t>
  </si>
  <si>
    <t>Besprechung</t>
  </si>
  <si>
    <t>12/19/2021, 6:32:45 PM GMT+4</t>
  </si>
  <si>
    <t>Oracle VM einrichten</t>
  </si>
  <si>
    <t>12/19/2021, 6:32:45 PM GMT+3</t>
  </si>
  <si>
    <t>12/19/2021, 6:32:45 PM GMT+2</t>
  </si>
  <si>
    <t>12/19/2021, 6:32:45 PM GMT+1</t>
  </si>
  <si>
    <t>12/7/2021, 3:23:51 PM GMT+4</t>
  </si>
  <si>
    <t>Repository einrichten</t>
  </si>
  <si>
    <t>12/7/2021, 3:23:51 PM GMT+2</t>
  </si>
  <si>
    <t>12/7/2021, 3:23:51 PM GMT+1</t>
  </si>
  <si>
    <t>Schüler</t>
  </si>
  <si>
    <t>Datum</t>
  </si>
  <si>
    <t>Sprint 1 - Zeitaufzeichnung</t>
  </si>
  <si>
    <t>12/9/2021, 2:57:30 PM GMT+1</t>
  </si>
  <si>
    <t>KI-Recherche</t>
  </si>
  <si>
    <t>12/19/2021, 5:42:32 PM GMT+1</t>
  </si>
  <si>
    <t>Update Readme</t>
  </si>
  <si>
    <t>12/9/2021, 2:57:26 PM GMT+1</t>
  </si>
  <si>
    <t>12/19/2021, 6:22:01 PM GMT+1</t>
  </si>
  <si>
    <t>12/16/2021, 3:15:26 PM GMT+1</t>
  </si>
  <si>
    <t>Mailu Mail Server auf Oracle Server einrichten</t>
  </si>
  <si>
    <t>12/6/2021, 9:39:34 PM GMT+1</t>
  </si>
  <si>
    <t>12/7/2021, 3:21:10 PM GMT+1</t>
  </si>
  <si>
    <t>Python Mail Server Libraries vergleichen und auswählen</t>
  </si>
  <si>
    <t>12/7/2021, 3:20:05 PM GMT+1</t>
  </si>
  <si>
    <t>Mail Server zum Testen suchen</t>
  </si>
  <si>
    <t>12/16/2021, 3:56:20 PM GMT+1</t>
  </si>
  <si>
    <t>Simple Read Email Phyton Script fürs Testen</t>
  </si>
  <si>
    <t>12/7/2021, 3:21:23 PM GMT+1</t>
  </si>
  <si>
    <t>Datenbank Besprechung/Design</t>
  </si>
  <si>
    <t>12/9/2021, 2:57:22 PM GMT+1</t>
  </si>
  <si>
    <t>12/19/2021, 5:42:27 PM GMT+1</t>
  </si>
  <si>
    <t>Sprint 2 - Zeitaufzeichnung</t>
  </si>
  <si>
    <t>1/16/2022, 3:21:23 PM GMT+1</t>
  </si>
  <si>
    <t>Datenbank auf VM aufsetzen</t>
  </si>
  <si>
    <t>12/20/2021, 5:06:47 PM GMT+1</t>
  </si>
  <si>
    <t>1/16/2022, 10:14:34 PM GMT+1</t>
  </si>
  <si>
    <t>Zeitaufzeichnung</t>
  </si>
  <si>
    <t>1/16/2022, 10:15:57 PM GMT+1</t>
  </si>
  <si>
    <t>12/20/2021, 4:02:46 PM GMT+1</t>
  </si>
  <si>
    <t>KI Präsentation</t>
  </si>
  <si>
    <t>12/20/2021, 4:02:45 PM GMT+1</t>
  </si>
  <si>
    <t>12/20/2021, 4:02:39 PM GMT+1</t>
  </si>
  <si>
    <t>Martin Hausleitner,Romeo Bhuiyan,Zeno Paukner,Jakob Lehner</t>
  </si>
  <si>
    <t>1/16/2022, 9:53:59 PM GMT+1</t>
  </si>
  <si>
    <t>Besprechnung</t>
  </si>
  <si>
    <t>12/20/2021, 5:13:30 PM GMT+1</t>
  </si>
  <si>
    <t>Python Datenbankanbindung</t>
  </si>
  <si>
    <t>1/7/2022, 8:28:41 PM GMT+1</t>
  </si>
  <si>
    <t>Datenbank suchen - mongodb</t>
  </si>
  <si>
    <t>Martin Hausleitner,Zeno Paukner</t>
  </si>
  <si>
    <t>12/20/2021, 5:10:17 PM GMT+1</t>
  </si>
  <si>
    <t>GPU für LEO-Cloud Email</t>
  </si>
  <si>
    <t>12/20/2021, 4:02:44 PM GMT+1</t>
  </si>
  <si>
    <t>1/16/2022, 10:13:11 PM GMT+1</t>
  </si>
  <si>
    <t>Emailzugang einholen, Datenschutz navigieren</t>
  </si>
  <si>
    <t>Sprint 3 - Zeitaufzeichnung</t>
  </si>
  <si>
    <t xml:space="preserve"> Task Name</t>
  </si>
  <si>
    <t>Jakob Lehner, Romeo Bhuiyan, Martin Hausleitner, Zeno Paukner</t>
  </si>
  <si>
    <t>MongoDB in Docker aufsetzen</t>
  </si>
  <si>
    <t>Webapp zur Validierung der Emails</t>
  </si>
  <si>
    <t>Powerpoint auf GitHub hochladen</t>
  </si>
  <si>
    <t>Zeitaufzeichnung in .md</t>
  </si>
  <si>
    <t>Jakob Lehner, Zeno Paukner, Martin Hausleitner, Romeo Bhuiyan</t>
  </si>
  <si>
    <t>Server Hardware suchen</t>
  </si>
  <si>
    <t>Jakob Lehner, Zeno Paukner</t>
  </si>
  <si>
    <t>Trainings Data formatieren</t>
  </si>
  <si>
    <t>Sprint 4 - Zeitaufzeichnung</t>
  </si>
  <si>
    <t>Zeno Paukner, Jakob Lehner</t>
  </si>
  <si>
    <t>---</t>
  </si>
  <si>
    <t>CTDV Backend realisieren</t>
  </si>
  <si>
    <t>CTDV Frontend</t>
  </si>
  <si>
    <t>Zeitaufzeichung</t>
  </si>
  <si>
    <t>Docker Datenbank Reperatur</t>
  </si>
  <si>
    <t>Sprint 5 - Zeitaufzeichnung</t>
  </si>
  <si>
    <t>KI Benchmark Dockercontainer</t>
  </si>
  <si>
    <t>Martin Hausleitner, Jakob Lehner, Zeno Paukner</t>
  </si>
  <si>
    <t>Kubernetes einrichten</t>
  </si>
  <si>
    <t>KI Backendrecherche</t>
  </si>
  <si>
    <t>Romeo Bhuiyan, Martin Hausleitner, Jakob Lehner, Zeno Paukner</t>
  </si>
  <si>
    <t>Leocloud Anmeldung</t>
  </si>
  <si>
    <t>Sprint 7 - Zeitaufzeichnung</t>
  </si>
  <si>
    <t>Romeo Bhuiyan, Jakob Lehner</t>
  </si>
  <si>
    <t>Dockercontainer in Python</t>
  </si>
  <si>
    <t xml:space="preserve">GPT-Neo aufsetzen </t>
  </si>
  <si>
    <t>Kube init</t>
  </si>
  <si>
    <t>Leocloud Dockerreg</t>
  </si>
  <si>
    <t>Technologie Research</t>
  </si>
  <si>
    <t xml:space="preserve">GPT-Neo dockerize </t>
  </si>
  <si>
    <t>MongoDB Leocloud</t>
  </si>
  <si>
    <t>MongoDB Webinterface</t>
  </si>
  <si>
    <t>Beprechnung</t>
  </si>
  <si>
    <t>Präsentation</t>
  </si>
  <si>
    <t>Kube</t>
  </si>
  <si>
    <t>Packages</t>
  </si>
  <si>
    <t>Virtualisierung - minikube &amp; LeoCloud</t>
  </si>
  <si>
    <t>Actions</t>
  </si>
  <si>
    <t>Aufsetzen mit Beeyond</t>
  </si>
  <si>
    <t>GPT-Neo Script (Text Generation)</t>
  </si>
  <si>
    <t>Pythonscript für Import dockerisieren</t>
  </si>
  <si>
    <t>Docker Leocloud init</t>
  </si>
  <si>
    <t>Sprint-Planning</t>
  </si>
  <si>
    <t>Proxy LeoCloud</t>
  </si>
  <si>
    <t>Romeo Bhuiyan, Martin Hausleitner</t>
  </si>
  <si>
    <t>Martin Hausleitner, Zeno Paukner</t>
  </si>
  <si>
    <t>Sprint 9 - Zeitaufzeichnung</t>
  </si>
  <si>
    <t>Sprint 8 - Zeitaufzeichnung</t>
  </si>
  <si>
    <t>Sprint 9</t>
  </si>
  <si>
    <t>Sprint 10</t>
  </si>
  <si>
    <t>Sprint 11</t>
  </si>
  <si>
    <t>Sprint 12</t>
  </si>
  <si>
    <t>Sprint 13</t>
  </si>
  <si>
    <t>Sprint 14</t>
  </si>
  <si>
    <t>Sprint 15</t>
  </si>
  <si>
    <t>Sprint 16</t>
  </si>
  <si>
    <t>Protokollierung Email auslesen</t>
  </si>
  <si>
    <t>Protokollierung Emailauswertung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</si>
</sst>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[$-F400]h:mm:ss\ AM/PM"/>
  </numFmts>
  <fonts count="8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0" fillId="3" borderId="0" xfId="0" applyFill="1"/>
    <xf numFmtId="0" fontId="5" fillId="3" borderId="0" xfId="0" applyFont="1" applyFill="1"/>
    <xf numFmtId="0" fontId="0" fillId="3" borderId="0" xfId="0" applyFill="1" applyAlignment="1">
      <alignment horizontal="center"/>
    </xf>
    <xf numFmtId="20" fontId="0" fillId="3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" xfId="0" applyBorder="1"/>
    <xf numFmtId="164" fontId="0" fillId="0" borderId="2" xfId="0" applyNumberFormat="1" applyBorder="1" applyAlignment="1">
      <alignment horizontal="center"/>
    </xf>
    <xf numFmtId="164" fontId="1" fillId="0" borderId="0" xfId="0" applyNumberFormat="1" applyFont="1"/>
    <xf numFmtId="0" fontId="2" fillId="4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0" fillId="0" borderId="0" xfId="0" applyNumberFormat="1"/>
    <xf numFmtId="164" fontId="4" fillId="2" borderId="2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164" fontId="0" fillId="0" borderId="0" xfId="0" applyNumberFormat="1"/>
    <xf numFmtId="20" fontId="0" fillId="3" borderId="0" xfId="0" applyNumberFormat="1" applyFill="1"/>
    <xf numFmtId="20" fontId="1" fillId="0" borderId="0" xfId="0" applyNumberFormat="1" applyFont="1"/>
    <xf numFmtId="165" fontId="0" fillId="0" borderId="0" xfId="0" applyNumberFormat="1"/>
    <xf numFmtId="14" fontId="0" fillId="0" borderId="0" xfId="0" applyNumberFormat="1"/>
    <xf numFmtId="14" fontId="0" fillId="0" borderId="0" xfId="0" quotePrefix="1" applyNumberFormat="1"/>
    <xf numFmtId="0" fontId="7" fillId="3" borderId="0" xfId="0" applyFont="1" applyFill="1"/>
    <xf numFmtId="20" fontId="7" fillId="3" borderId="0" xfId="0" applyNumberFormat="1" applyFont="1" applyFill="1"/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188956</xdr:colOff>
      <xdr:row>1</xdr:row>
      <xdr:rowOff>13137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01F26103-9A8A-4A33-A17E-2AB07846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5042" cy="897724"/>
    <xdr:pic>
      <xdr:nvPicPr>
        <xdr:cNvPr id="2" name="Grafik 1">
          <a:extLst>
            <a:ext uri="{FF2B5EF4-FFF2-40B4-BE49-F238E27FC236}">
              <a16:creationId xmlns:a16="http://schemas.microsoft.com/office/drawing/2014/main" id="{79FAB531-021C-4334-AD4D-CBA89F4BD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5042" cy="8977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528A96F3-5ED3-4E68-BA90-A25285B78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1"/>
          <a:ext cx="6607341" cy="89969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AAFABCDA-BB95-43C9-BBAC-2962046FD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1"/>
          <a:ext cx="6607341" cy="89969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7D6DC639-DCC5-49BC-AB9C-A45CB8E82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1415FB06-67CF-4750-952E-F00B186C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33110508-596E-4E01-8882-5EEB65833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11F533DB-5AB2-47BA-91C5-167608F6E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5042" cy="897724"/>
    <xdr:pic>
      <xdr:nvPicPr>
        <xdr:cNvPr id="2" name="Grafik 1">
          <a:extLst>
            <a:ext uri="{FF2B5EF4-FFF2-40B4-BE49-F238E27FC236}">
              <a16:creationId xmlns:a16="http://schemas.microsoft.com/office/drawing/2014/main" id="{E8D9FCE6-83DA-4CBD-A2D5-BC9A0B587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5042" cy="89772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5042" cy="897724"/>
    <xdr:pic>
      <xdr:nvPicPr>
        <xdr:cNvPr id="2" name="Grafik 1">
          <a:extLst>
            <a:ext uri="{FF2B5EF4-FFF2-40B4-BE49-F238E27FC236}">
              <a16:creationId xmlns:a16="http://schemas.microsoft.com/office/drawing/2014/main" id="{A54653A1-5C65-4C36-AD82-39211B2E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5042" cy="89772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130" zoomScaleNormal="130" workbookViewId="0">
      <selection activeCell="C21" sqref="C21"/>
    </sheetView>
  </sheetViews>
  <sheetFormatPr baseColWidth="10" defaultColWidth="9.140625" defaultRowHeight="15" x14ac:dyDescent="0.25"/>
  <cols>
    <col min="1" max="1" width="12.85546875" customWidth="1"/>
    <col min="2" max="2" width="12.5703125" style="11" customWidth="1"/>
    <col min="3" max="3" width="17.28515625" style="12" customWidth="1"/>
    <col min="4" max="4" width="14.42578125" style="11" customWidth="1"/>
    <col min="5" max="5" width="11.85546875" style="11" customWidth="1"/>
  </cols>
  <sheetData>
    <row r="1" spans="1:7" s="5" customFormat="1" ht="69.75" customHeight="1" x14ac:dyDescent="0.25">
      <c r="B1" s="7"/>
      <c r="C1" s="8"/>
      <c r="D1" s="7"/>
      <c r="E1" s="7"/>
    </row>
    <row r="2" spans="1:7" s="5" customFormat="1" ht="20.25" customHeight="1" x14ac:dyDescent="0.25">
      <c r="B2" s="7"/>
      <c r="C2" s="8"/>
      <c r="D2" s="7"/>
      <c r="E2" s="7"/>
    </row>
    <row r="3" spans="1:7" s="5" customFormat="1" ht="19.5" customHeight="1" x14ac:dyDescent="0.3">
      <c r="A3" s="6" t="s">
        <v>5</v>
      </c>
      <c r="B3" s="7"/>
      <c r="C3" s="8"/>
      <c r="D3" s="7"/>
      <c r="E3" s="7"/>
    </row>
    <row r="4" spans="1:7" x14ac:dyDescent="0.25">
      <c r="A4" s="2" t="s">
        <v>4</v>
      </c>
      <c r="B4" s="9" t="s">
        <v>3</v>
      </c>
      <c r="C4" s="9" t="s">
        <v>1</v>
      </c>
      <c r="D4" s="9" t="s">
        <v>2</v>
      </c>
      <c r="E4" s="9" t="s">
        <v>0</v>
      </c>
      <c r="F4" s="16" t="s">
        <v>16</v>
      </c>
      <c r="G4" s="1"/>
    </row>
    <row r="5" spans="1:7" x14ac:dyDescent="0.25">
      <c r="A5" t="s">
        <v>6</v>
      </c>
      <c r="B5" s="10">
        <v>0.3125</v>
      </c>
      <c r="C5" s="10">
        <v>0.61944444444444446</v>
      </c>
      <c r="D5" s="10">
        <v>0.3125</v>
      </c>
      <c r="E5" s="10">
        <v>0.3125</v>
      </c>
      <c r="F5" s="17">
        <f>SUM(B5,C5,D5,E5)</f>
        <v>1.5569444444444445</v>
      </c>
      <c r="G5" s="15"/>
    </row>
    <row r="6" spans="1:7" x14ac:dyDescent="0.25">
      <c r="A6" s="1" t="s">
        <v>7</v>
      </c>
      <c r="B6" s="10">
        <v>1.09375</v>
      </c>
      <c r="C6" s="10">
        <v>1.09375</v>
      </c>
      <c r="D6" s="10">
        <v>1.09375</v>
      </c>
      <c r="E6" s="10">
        <v>1.09375</v>
      </c>
      <c r="F6" s="17">
        <f>SUM(B6,C6,D6,E6)</f>
        <v>4.375</v>
      </c>
      <c r="G6" s="15"/>
    </row>
    <row r="7" spans="1:7" x14ac:dyDescent="0.25">
      <c r="A7" t="s">
        <v>8</v>
      </c>
      <c r="B7" s="10">
        <v>0.25</v>
      </c>
      <c r="C7" s="10">
        <v>0.3888888888888889</v>
      </c>
      <c r="D7" s="10">
        <v>0.25</v>
      </c>
      <c r="E7" s="10">
        <v>0.25</v>
      </c>
      <c r="F7" s="17">
        <f t="shared" ref="F7:F22" si="0">SUM(B7,C7,D7,E7)</f>
        <v>1.1388888888888888</v>
      </c>
      <c r="G7" s="15"/>
    </row>
    <row r="8" spans="1:7" x14ac:dyDescent="0.25">
      <c r="A8" s="1" t="s">
        <v>9</v>
      </c>
      <c r="B8" s="10">
        <v>0.60416666666666663</v>
      </c>
      <c r="C8" s="10">
        <v>1.0215277777777778</v>
      </c>
      <c r="D8" s="10">
        <v>0.66666666666666663</v>
      </c>
      <c r="E8" s="10">
        <v>0.59097222222222223</v>
      </c>
      <c r="F8" s="17">
        <f t="shared" si="0"/>
        <v>2.8833333333333333</v>
      </c>
      <c r="G8" s="15"/>
    </row>
    <row r="9" spans="1:7" x14ac:dyDescent="0.25">
      <c r="A9" s="1" t="s">
        <v>10</v>
      </c>
      <c r="B9" s="10">
        <v>1.0451388888888888</v>
      </c>
      <c r="C9" s="10">
        <v>1.1416666666666666</v>
      </c>
      <c r="D9" s="10">
        <v>1.0541666666666667</v>
      </c>
      <c r="E9" s="10">
        <v>0.7729166666666667</v>
      </c>
      <c r="F9" s="17">
        <f t="shared" si="0"/>
        <v>4.0138888888888893</v>
      </c>
      <c r="G9" s="15"/>
    </row>
    <row r="10" spans="1:7" x14ac:dyDescent="0.25">
      <c r="A10" s="1" t="s">
        <v>11</v>
      </c>
      <c r="B10" s="19">
        <v>0.35694444444444445</v>
      </c>
      <c r="C10" s="10">
        <v>0.50069444444444444</v>
      </c>
      <c r="D10" s="12">
        <v>0.48541666666666666</v>
      </c>
      <c r="E10" s="12">
        <v>0.34791666666666665</v>
      </c>
      <c r="F10" s="17">
        <f t="shared" si="0"/>
        <v>1.6909722222222221</v>
      </c>
      <c r="G10" s="15"/>
    </row>
    <row r="11" spans="1:7" ht="15.75" x14ac:dyDescent="0.25">
      <c r="A11" s="1" t="s">
        <v>12</v>
      </c>
      <c r="B11" s="4">
        <v>0.4770833333333333</v>
      </c>
      <c r="C11" s="10">
        <v>0.33333333333333331</v>
      </c>
      <c r="D11" s="12">
        <v>0.16666666666666666</v>
      </c>
      <c r="E11" s="12">
        <v>0.4770833333333333</v>
      </c>
      <c r="F11" s="17">
        <f t="shared" si="0"/>
        <v>1.4541666666666666</v>
      </c>
      <c r="G11" s="15"/>
    </row>
    <row r="12" spans="1:7" x14ac:dyDescent="0.25">
      <c r="A12" s="1" t="s">
        <v>13</v>
      </c>
      <c r="B12" s="12">
        <v>0.80902777777777779</v>
      </c>
      <c r="C12" s="12">
        <v>0.79513888888888884</v>
      </c>
      <c r="D12" s="12">
        <v>0.375</v>
      </c>
      <c r="E12" s="12">
        <v>0.64861111111111114</v>
      </c>
      <c r="F12" s="17">
        <f t="shared" si="0"/>
        <v>2.6277777777777778</v>
      </c>
      <c r="G12" s="15"/>
    </row>
    <row r="13" spans="1:7" x14ac:dyDescent="0.25">
      <c r="A13" s="1" t="s">
        <v>14</v>
      </c>
      <c r="B13" s="19">
        <v>0.57500000000000007</v>
      </c>
      <c r="C13" s="10">
        <v>0.53888888888888886</v>
      </c>
      <c r="D13" s="12">
        <v>0.57500000000000007</v>
      </c>
      <c r="E13" s="12">
        <v>0.58888888888888891</v>
      </c>
      <c r="F13" s="17">
        <f t="shared" si="0"/>
        <v>2.2777777777777781</v>
      </c>
      <c r="G13" s="15"/>
    </row>
    <row r="14" spans="1:7" x14ac:dyDescent="0.25">
      <c r="A14" s="1" t="s">
        <v>15</v>
      </c>
      <c r="B14" s="12">
        <v>0.58958333333333335</v>
      </c>
      <c r="C14" s="12">
        <v>0.57847222222222217</v>
      </c>
      <c r="D14" s="12">
        <v>0.74930555555555556</v>
      </c>
      <c r="E14" s="12">
        <v>0.59236111111111112</v>
      </c>
      <c r="F14" s="17">
        <f t="shared" si="0"/>
        <v>2.509722222222222</v>
      </c>
      <c r="G14" s="15"/>
    </row>
    <row r="15" spans="1:7" x14ac:dyDescent="0.25">
      <c r="A15" s="1" t="s">
        <v>129</v>
      </c>
      <c r="B15" s="10">
        <v>1.2916666666666667</v>
      </c>
      <c r="C15" s="10">
        <v>1.2013888888888888</v>
      </c>
      <c r="D15" s="10">
        <v>1.4722222222222223</v>
      </c>
      <c r="E15" s="10">
        <v>1.1041666666666667</v>
      </c>
      <c r="F15" s="17">
        <f t="shared" si="0"/>
        <v>5.0694444444444446</v>
      </c>
      <c r="G15" s="15"/>
    </row>
    <row r="16" spans="1:7" x14ac:dyDescent="0.25">
      <c r="A16" s="1" t="s">
        <v>130</v>
      </c>
      <c r="B16" s="10"/>
      <c r="C16" s="10"/>
      <c r="D16" s="10"/>
      <c r="E16" s="10"/>
      <c r="F16" s="17">
        <f t="shared" si="0"/>
        <v>0</v>
      </c>
    </row>
    <row r="17" spans="1:6" x14ac:dyDescent="0.25">
      <c r="A17" s="1" t="s">
        <v>131</v>
      </c>
      <c r="B17" s="10"/>
      <c r="C17" s="10"/>
      <c r="D17" s="10"/>
      <c r="E17" s="10"/>
      <c r="F17" s="17">
        <f t="shared" si="0"/>
        <v>0</v>
      </c>
    </row>
    <row r="18" spans="1:6" x14ac:dyDescent="0.25">
      <c r="A18" s="1" t="s">
        <v>132</v>
      </c>
      <c r="B18" s="10"/>
      <c r="C18" s="10"/>
      <c r="D18" s="10"/>
      <c r="E18" s="10"/>
      <c r="F18" s="17">
        <f t="shared" si="0"/>
        <v>0</v>
      </c>
    </row>
    <row r="19" spans="1:6" x14ac:dyDescent="0.25">
      <c r="A19" s="1" t="s">
        <v>133</v>
      </c>
      <c r="B19" s="10"/>
      <c r="C19" s="10"/>
      <c r="D19" s="10"/>
      <c r="E19" s="10"/>
      <c r="F19" s="17">
        <f t="shared" si="0"/>
        <v>0</v>
      </c>
    </row>
    <row r="20" spans="1:6" x14ac:dyDescent="0.25">
      <c r="A20" s="1" t="s">
        <v>134</v>
      </c>
      <c r="B20" s="10"/>
      <c r="C20" s="10"/>
      <c r="D20" s="10"/>
      <c r="E20" s="10"/>
      <c r="F20" s="17">
        <f t="shared" si="0"/>
        <v>0</v>
      </c>
    </row>
    <row r="21" spans="1:6" x14ac:dyDescent="0.25">
      <c r="A21" s="1" t="s">
        <v>135</v>
      </c>
      <c r="B21" s="10"/>
      <c r="C21" s="10"/>
      <c r="D21" s="10"/>
      <c r="E21" s="10"/>
      <c r="F21" s="17">
        <f t="shared" si="0"/>
        <v>0</v>
      </c>
    </row>
    <row r="22" spans="1:6" x14ac:dyDescent="0.25">
      <c r="A22" s="1" t="s">
        <v>136</v>
      </c>
      <c r="B22" s="10"/>
      <c r="C22" s="10"/>
      <c r="D22" s="10"/>
      <c r="E22" s="10"/>
      <c r="F22" s="17">
        <f t="shared" si="0"/>
        <v>0</v>
      </c>
    </row>
    <row r="23" spans="1:6" ht="15.75" thickBot="1" x14ac:dyDescent="0.3">
      <c r="A23" s="13"/>
      <c r="B23" s="14">
        <f>SUM(B5:B22)</f>
        <v>7.4048611111111109</v>
      </c>
      <c r="C23" s="14">
        <f t="shared" ref="C23:E23" si="1">SUM(C5:C22)</f>
        <v>8.2131944444444436</v>
      </c>
      <c r="D23" s="14">
        <f t="shared" si="1"/>
        <v>7.2006944444444452</v>
      </c>
      <c r="E23" s="14">
        <f t="shared" si="1"/>
        <v>6.7791666666666659</v>
      </c>
      <c r="F23" s="18">
        <f>SUM(B23,C23,D23,E23)</f>
        <v>29.597916666666663</v>
      </c>
    </row>
    <row r="24" spans="1:6" ht="16.5" thickTop="1" x14ac:dyDescent="0.25">
      <c r="A24" s="4"/>
      <c r="B24" s="4"/>
      <c r="C24" s="4"/>
    </row>
    <row r="25" spans="1:6" ht="15.75" x14ac:dyDescent="0.25">
      <c r="A25" s="4"/>
      <c r="B25" s="4"/>
      <c r="C25" s="4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5:C28">
    <sortCondition ref="B5:B28"/>
  </sortState>
  <phoneticPr fontId="6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83D3-A6B2-4115-B045-06746A406E46}">
  <dimension ref="A1:E30"/>
  <sheetViews>
    <sheetView workbookViewId="0">
      <selection activeCell="B8" sqref="B8"/>
    </sheetView>
  </sheetViews>
  <sheetFormatPr baseColWidth="10" defaultRowHeight="15" x14ac:dyDescent="0.25"/>
  <cols>
    <col min="1" max="1" width="39.42578125" customWidth="1"/>
    <col min="2" max="2" width="59.28515625" customWidth="1"/>
    <col min="3" max="3" width="8" customWidth="1"/>
  </cols>
  <sheetData>
    <row r="1" spans="1:5" ht="66.75" customHeight="1" x14ac:dyDescent="0.25"/>
    <row r="3" spans="1:5" ht="18.75" x14ac:dyDescent="0.3">
      <c r="A3" s="6" t="s">
        <v>127</v>
      </c>
    </row>
    <row r="4" spans="1:5" x14ac:dyDescent="0.25">
      <c r="A4" s="2" t="s">
        <v>4</v>
      </c>
      <c r="B4" s="2" t="s">
        <v>32</v>
      </c>
      <c r="C4" s="2" t="s">
        <v>18</v>
      </c>
    </row>
    <row r="5" spans="1:5" x14ac:dyDescent="0.25">
      <c r="A5" t="s">
        <v>110</v>
      </c>
      <c r="B5" t="s">
        <v>125</v>
      </c>
      <c r="C5" s="20">
        <v>0.4513888888888889</v>
      </c>
    </row>
    <row r="6" spans="1:5" x14ac:dyDescent="0.25">
      <c r="A6" t="s">
        <v>111</v>
      </c>
      <c r="B6" t="s">
        <v>1</v>
      </c>
      <c r="C6" s="20">
        <v>6.25E-2</v>
      </c>
    </row>
    <row r="7" spans="1:5" x14ac:dyDescent="0.25">
      <c r="A7" t="s">
        <v>112</v>
      </c>
      <c r="B7" t="s">
        <v>1</v>
      </c>
      <c r="C7" s="20">
        <v>2.0833333333333332E-2</v>
      </c>
    </row>
    <row r="8" spans="1:5" x14ac:dyDescent="0.25">
      <c r="A8" t="s">
        <v>113</v>
      </c>
      <c r="B8" t="s">
        <v>101</v>
      </c>
      <c r="C8" s="20">
        <v>0.33333333333333331</v>
      </c>
    </row>
    <row r="9" spans="1:5" x14ac:dyDescent="0.25">
      <c r="A9" t="s">
        <v>114</v>
      </c>
      <c r="B9" t="s">
        <v>98</v>
      </c>
      <c r="C9" s="20">
        <v>2.0833333333333332E-2</v>
      </c>
    </row>
    <row r="10" spans="1:5" x14ac:dyDescent="0.25">
      <c r="A10" t="s">
        <v>115</v>
      </c>
      <c r="B10" t="s">
        <v>126</v>
      </c>
      <c r="C10" s="20">
        <v>0.25</v>
      </c>
    </row>
    <row r="11" spans="1:5" x14ac:dyDescent="0.25">
      <c r="A11" s="28" t="s">
        <v>59</v>
      </c>
      <c r="B11" t="s">
        <v>0</v>
      </c>
      <c r="C11" s="20">
        <v>2.0833333333333332E-2</v>
      </c>
    </row>
    <row r="12" spans="1:5" x14ac:dyDescent="0.25">
      <c r="A12" s="28" t="s">
        <v>116</v>
      </c>
      <c r="B12" s="29" t="s">
        <v>87</v>
      </c>
      <c r="C12" s="20">
        <v>0.16666666666666666</v>
      </c>
      <c r="D12" s="20"/>
      <c r="E12" s="20"/>
    </row>
    <row r="13" spans="1:5" x14ac:dyDescent="0.25">
      <c r="A13" s="28" t="s">
        <v>117</v>
      </c>
      <c r="B13" s="29" t="s">
        <v>3</v>
      </c>
      <c r="C13" s="20">
        <v>0.2638888888888889</v>
      </c>
      <c r="D13" s="20"/>
    </row>
    <row r="14" spans="1:5" x14ac:dyDescent="0.25">
      <c r="A14" s="28" t="s">
        <v>118</v>
      </c>
      <c r="B14" t="s">
        <v>0</v>
      </c>
      <c r="C14" s="20">
        <v>0.27083333333333331</v>
      </c>
    </row>
    <row r="15" spans="1:5" x14ac:dyDescent="0.25">
      <c r="A15" s="28" t="s">
        <v>119</v>
      </c>
      <c r="B15" t="s">
        <v>87</v>
      </c>
      <c r="C15" s="20">
        <v>0.29166666666666669</v>
      </c>
    </row>
    <row r="16" spans="1:5" x14ac:dyDescent="0.25">
      <c r="A16" s="28" t="s">
        <v>120</v>
      </c>
      <c r="B16" t="s">
        <v>2</v>
      </c>
      <c r="C16" s="20">
        <v>0.41666666666666669</v>
      </c>
    </row>
    <row r="17" spans="1:3" x14ac:dyDescent="0.25">
      <c r="A17" s="28" t="s">
        <v>121</v>
      </c>
      <c r="B17" t="s">
        <v>1</v>
      </c>
      <c r="C17" s="20">
        <v>0.25</v>
      </c>
    </row>
    <row r="18" spans="1:3" x14ac:dyDescent="0.25">
      <c r="A18" s="28" t="s">
        <v>122</v>
      </c>
      <c r="B18" t="s">
        <v>1</v>
      </c>
      <c r="C18" s="20">
        <v>8.3333333333333329E-2</v>
      </c>
    </row>
    <row r="19" spans="1:3" x14ac:dyDescent="0.25">
      <c r="A19" t="s">
        <v>123</v>
      </c>
      <c r="B19" t="s">
        <v>3</v>
      </c>
      <c r="C19" s="20">
        <v>6.25E-2</v>
      </c>
    </row>
    <row r="20" spans="1:3" x14ac:dyDescent="0.25">
      <c r="A20" t="s">
        <v>124</v>
      </c>
      <c r="B20" t="s">
        <v>3</v>
      </c>
      <c r="C20" s="20">
        <v>0.16666666666666666</v>
      </c>
    </row>
    <row r="24" spans="1:3" ht="15.75" x14ac:dyDescent="0.25">
      <c r="A24" s="24" t="s">
        <v>19</v>
      </c>
      <c r="B24" s="23" t="s">
        <v>18</v>
      </c>
    </row>
    <row r="25" spans="1:3" ht="15.75" x14ac:dyDescent="0.25">
      <c r="A25" s="3" t="s">
        <v>3</v>
      </c>
      <c r="B25" s="4">
        <f>C8+C9+C10+C12+C15+C19+C20</f>
        <v>1.2916666666666667</v>
      </c>
    </row>
    <row r="26" spans="1:3" ht="15.75" x14ac:dyDescent="0.25">
      <c r="A26" s="3" t="s">
        <v>2</v>
      </c>
      <c r="B26" s="4">
        <f>C5+C8+C16</f>
        <v>1.2013888888888888</v>
      </c>
    </row>
    <row r="27" spans="1:3" ht="15.75" x14ac:dyDescent="0.25">
      <c r="A27" s="3" t="s">
        <v>1</v>
      </c>
      <c r="B27" s="4">
        <f>C5+C6+C7+C8+C9+C10+C17+C18</f>
        <v>1.4722222222222221</v>
      </c>
    </row>
    <row r="28" spans="1:3" ht="15.75" x14ac:dyDescent="0.25">
      <c r="A28" s="3" t="s">
        <v>0</v>
      </c>
      <c r="B28" s="4">
        <f>C8+C9+C12+C11+C14+C15</f>
        <v>1.1041666666666667</v>
      </c>
    </row>
    <row r="29" spans="1:3" ht="16.5" thickBot="1" x14ac:dyDescent="0.3">
      <c r="A29" s="22" t="s">
        <v>17</v>
      </c>
      <c r="B29" s="21">
        <f>SUM(B25:B28)</f>
        <v>5.0694444444444446</v>
      </c>
    </row>
    <row r="30" spans="1:3" ht="15.75" thickTop="1" x14ac:dyDescent="0.25"/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350CE-56D8-470E-A895-5F21A73C2D2B}">
  <dimension ref="A1:D24"/>
  <sheetViews>
    <sheetView zoomScale="130" zoomScaleNormal="130" workbookViewId="0">
      <selection activeCell="F1" sqref="F1"/>
    </sheetView>
  </sheetViews>
  <sheetFormatPr baseColWidth="10" defaultColWidth="9.140625" defaultRowHeight="15" x14ac:dyDescent="0.25"/>
  <cols>
    <col min="1" max="1" width="54.140625" customWidth="1"/>
    <col min="2" max="2" width="12.5703125" customWidth="1"/>
    <col min="3" max="3" width="23" customWidth="1"/>
    <col min="4" max="4" width="9.140625" style="20"/>
  </cols>
  <sheetData>
    <row r="1" spans="1:4" s="31" customFormat="1" ht="69.75" customHeight="1" x14ac:dyDescent="0.25">
      <c r="D1" s="32"/>
    </row>
    <row r="2" spans="1:4" s="5" customFormat="1" ht="20.25" customHeight="1" x14ac:dyDescent="0.25">
      <c r="D2" s="26"/>
    </row>
    <row r="3" spans="1:4" s="5" customFormat="1" ht="18" customHeight="1" x14ac:dyDescent="0.3">
      <c r="A3" s="6" t="s">
        <v>34</v>
      </c>
      <c r="D3" s="26"/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29</v>
      </c>
      <c r="B5" t="s">
        <v>31</v>
      </c>
      <c r="C5" s="1" t="s">
        <v>1</v>
      </c>
      <c r="D5" s="25">
        <v>5.5555555555555552E-2</v>
      </c>
    </row>
    <row r="6" spans="1:4" x14ac:dyDescent="0.25">
      <c r="A6" t="s">
        <v>29</v>
      </c>
      <c r="B6" t="s">
        <v>30</v>
      </c>
      <c r="C6" s="1" t="s">
        <v>2</v>
      </c>
      <c r="D6" s="25">
        <v>8.3333333333333329E-2</v>
      </c>
    </row>
    <row r="7" spans="1:4" x14ac:dyDescent="0.25">
      <c r="A7" t="s">
        <v>29</v>
      </c>
      <c r="B7" t="s">
        <v>21</v>
      </c>
      <c r="C7" s="1" t="s">
        <v>0</v>
      </c>
      <c r="D7" s="25">
        <v>8.3333333333333329E-2</v>
      </c>
    </row>
    <row r="8" spans="1:4" x14ac:dyDescent="0.25">
      <c r="A8" t="s">
        <v>29</v>
      </c>
      <c r="B8" t="s">
        <v>28</v>
      </c>
      <c r="C8" s="1" t="s">
        <v>3</v>
      </c>
      <c r="D8" s="25">
        <v>8.3333333333333329E-2</v>
      </c>
    </row>
    <row r="9" spans="1:4" x14ac:dyDescent="0.25">
      <c r="A9" t="s">
        <v>24</v>
      </c>
      <c r="B9" t="s">
        <v>27</v>
      </c>
      <c r="C9" s="1" t="s">
        <v>1</v>
      </c>
      <c r="D9" s="25">
        <v>0.20833333333333334</v>
      </c>
    </row>
    <row r="10" spans="1:4" x14ac:dyDescent="0.25">
      <c r="A10" t="s">
        <v>24</v>
      </c>
      <c r="B10" t="s">
        <v>26</v>
      </c>
      <c r="C10" s="1" t="s">
        <v>2</v>
      </c>
      <c r="D10" s="25">
        <v>4.1666666666666664E-2</v>
      </c>
    </row>
    <row r="11" spans="1:4" x14ac:dyDescent="0.25">
      <c r="A11" t="s">
        <v>24</v>
      </c>
      <c r="B11" t="s">
        <v>25</v>
      </c>
      <c r="C11" s="1" t="s">
        <v>0</v>
      </c>
      <c r="D11" s="25">
        <v>4.1666666666666664E-2</v>
      </c>
    </row>
    <row r="12" spans="1:4" x14ac:dyDescent="0.25">
      <c r="A12" t="s">
        <v>24</v>
      </c>
      <c r="B12" t="s">
        <v>23</v>
      </c>
      <c r="C12" s="1" t="s">
        <v>3</v>
      </c>
      <c r="D12" s="25">
        <v>4.1666666666666664E-2</v>
      </c>
    </row>
    <row r="13" spans="1:4" x14ac:dyDescent="0.25">
      <c r="A13" s="1" t="s">
        <v>22</v>
      </c>
      <c r="B13" t="s">
        <v>21</v>
      </c>
      <c r="C13" t="s">
        <v>20</v>
      </c>
      <c r="D13" s="25">
        <v>0.125</v>
      </c>
    </row>
    <row r="18" spans="1:2" ht="15.75" x14ac:dyDescent="0.25">
      <c r="A18" s="24" t="s">
        <v>19</v>
      </c>
      <c r="B18" s="23" t="s">
        <v>18</v>
      </c>
    </row>
    <row r="19" spans="1:2" ht="15.75" x14ac:dyDescent="0.25">
      <c r="A19" s="3" t="s">
        <v>3</v>
      </c>
      <c r="B19" s="4">
        <f>D6+D10+D13</f>
        <v>0.25</v>
      </c>
    </row>
    <row r="20" spans="1:2" ht="15.75" x14ac:dyDescent="0.25">
      <c r="A20" s="3" t="s">
        <v>2</v>
      </c>
      <c r="B20" s="4">
        <f>D6+D10+D13</f>
        <v>0.25</v>
      </c>
    </row>
    <row r="21" spans="1:2" ht="15.75" x14ac:dyDescent="0.25">
      <c r="A21" s="3" t="s">
        <v>1</v>
      </c>
      <c r="B21" s="4">
        <f>D5+D9+D13</f>
        <v>0.3888888888888889</v>
      </c>
    </row>
    <row r="22" spans="1:2" ht="15.75" x14ac:dyDescent="0.25">
      <c r="A22" s="3" t="s">
        <v>0</v>
      </c>
      <c r="B22" s="4">
        <f>D7+D11+D13</f>
        <v>0.25</v>
      </c>
    </row>
    <row r="23" spans="1:2" ht="16.5" thickBot="1" x14ac:dyDescent="0.3">
      <c r="A23" s="22" t="s">
        <v>17</v>
      </c>
      <c r="B23" s="21">
        <f>SUM(B19:B22)</f>
        <v>1.1388888888888888</v>
      </c>
    </row>
    <row r="24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93A7-84E5-452E-A847-26B635AADD61}">
  <dimension ref="A1:D24"/>
  <sheetViews>
    <sheetView zoomScale="115" zoomScaleNormal="115" workbookViewId="0">
      <selection activeCell="A3" sqref="A3"/>
    </sheetView>
  </sheetViews>
  <sheetFormatPr baseColWidth="10" defaultColWidth="9.140625" defaultRowHeight="15" x14ac:dyDescent="0.25"/>
  <cols>
    <col min="1" max="1" width="54.140625" customWidth="1"/>
    <col min="2" max="2" width="12.5703125" customWidth="1"/>
    <col min="3" max="3" width="23" customWidth="1"/>
    <col min="4" max="4" width="9.140625" style="20"/>
  </cols>
  <sheetData>
    <row r="1" spans="1:4" s="5" customFormat="1" ht="69.75" customHeight="1" x14ac:dyDescent="0.25">
      <c r="D1" s="26"/>
    </row>
    <row r="2" spans="1:4" s="5" customFormat="1" ht="20.25" customHeight="1" x14ac:dyDescent="0.25">
      <c r="D2" s="26"/>
    </row>
    <row r="3" spans="1:4" s="5" customFormat="1" ht="18" customHeight="1" x14ac:dyDescent="0.3">
      <c r="A3" s="6" t="s">
        <v>54</v>
      </c>
      <c r="D3" s="26"/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38</v>
      </c>
      <c r="B5" t="s">
        <v>53</v>
      </c>
      <c r="C5" t="s">
        <v>0</v>
      </c>
      <c r="D5" s="27">
        <v>1.3888888888888888E-2</v>
      </c>
    </row>
    <row r="6" spans="1:4" x14ac:dyDescent="0.25">
      <c r="A6" t="s">
        <v>36</v>
      </c>
      <c r="B6" t="s">
        <v>52</v>
      </c>
      <c r="C6" t="s">
        <v>0</v>
      </c>
      <c r="D6" s="20">
        <v>0.30624999999999997</v>
      </c>
    </row>
    <row r="7" spans="1:4" x14ac:dyDescent="0.25">
      <c r="A7" t="s">
        <v>51</v>
      </c>
      <c r="B7" t="s">
        <v>50</v>
      </c>
      <c r="C7" t="s">
        <v>20</v>
      </c>
      <c r="D7" s="27">
        <v>0.27083333333333331</v>
      </c>
    </row>
    <row r="8" spans="1:4" x14ac:dyDescent="0.25">
      <c r="A8" t="s">
        <v>49</v>
      </c>
      <c r="B8" t="s">
        <v>48</v>
      </c>
      <c r="C8" t="s">
        <v>1</v>
      </c>
      <c r="D8" s="27">
        <v>7.6388888888888895E-2</v>
      </c>
    </row>
    <row r="9" spans="1:4" x14ac:dyDescent="0.25">
      <c r="A9" t="s">
        <v>47</v>
      </c>
      <c r="B9" t="s">
        <v>46</v>
      </c>
      <c r="C9" t="s">
        <v>1</v>
      </c>
      <c r="D9" s="20">
        <v>6.25E-2</v>
      </c>
    </row>
    <row r="10" spans="1:4" x14ac:dyDescent="0.25">
      <c r="A10" t="s">
        <v>45</v>
      </c>
      <c r="B10" t="s">
        <v>44</v>
      </c>
      <c r="C10" t="s">
        <v>1</v>
      </c>
      <c r="D10" s="20">
        <v>2.013888888888889E-2</v>
      </c>
    </row>
    <row r="11" spans="1:4" x14ac:dyDescent="0.25">
      <c r="A11" t="s">
        <v>36</v>
      </c>
      <c r="B11" t="s">
        <v>43</v>
      </c>
      <c r="C11" t="s">
        <v>1</v>
      </c>
      <c r="D11" s="20">
        <v>0.56874999999999998</v>
      </c>
    </row>
    <row r="12" spans="1:4" x14ac:dyDescent="0.25">
      <c r="A12" s="1" t="s">
        <v>42</v>
      </c>
      <c r="B12" t="s">
        <v>41</v>
      </c>
      <c r="C12" t="s">
        <v>1</v>
      </c>
      <c r="D12" s="20">
        <v>2.2916666666666669E-2</v>
      </c>
    </row>
    <row r="13" spans="1:4" x14ac:dyDescent="0.25">
      <c r="A13" t="s">
        <v>38</v>
      </c>
      <c r="B13" t="s">
        <v>40</v>
      </c>
      <c r="C13" t="s">
        <v>2</v>
      </c>
      <c r="D13" s="20">
        <v>0.10416666666666667</v>
      </c>
    </row>
    <row r="14" spans="1:4" x14ac:dyDescent="0.25">
      <c r="A14" t="s">
        <v>36</v>
      </c>
      <c r="B14" t="s">
        <v>39</v>
      </c>
      <c r="C14" t="s">
        <v>2</v>
      </c>
      <c r="D14" s="20">
        <v>0.29166666666666669</v>
      </c>
    </row>
    <row r="15" spans="1:4" x14ac:dyDescent="0.25">
      <c r="A15" t="s">
        <v>38</v>
      </c>
      <c r="B15" t="s">
        <v>37</v>
      </c>
      <c r="C15" t="s">
        <v>3</v>
      </c>
      <c r="D15" s="20">
        <v>1.0416666666666666E-2</v>
      </c>
    </row>
    <row r="16" spans="1:4" x14ac:dyDescent="0.25">
      <c r="A16" t="s">
        <v>36</v>
      </c>
      <c r="B16" t="s">
        <v>35</v>
      </c>
      <c r="C16" t="s">
        <v>3</v>
      </c>
      <c r="D16" s="20">
        <v>0.32291666666666669</v>
      </c>
    </row>
    <row r="18" spans="1:2" ht="15.75" x14ac:dyDescent="0.25">
      <c r="A18" s="24" t="s">
        <v>19</v>
      </c>
      <c r="B18" s="23" t="s">
        <v>18</v>
      </c>
    </row>
    <row r="19" spans="1:2" ht="15.75" x14ac:dyDescent="0.25">
      <c r="A19" s="3" t="s">
        <v>3</v>
      </c>
      <c r="B19" s="4">
        <f>D15+D16+D7</f>
        <v>0.60416666666666674</v>
      </c>
    </row>
    <row r="20" spans="1:2" ht="15.75" x14ac:dyDescent="0.25">
      <c r="A20" s="3" t="s">
        <v>2</v>
      </c>
      <c r="B20" s="4">
        <f>D7+D13+D14</f>
        <v>0.66666666666666674</v>
      </c>
    </row>
    <row r="21" spans="1:2" ht="15.75" x14ac:dyDescent="0.25">
      <c r="A21" s="3" t="s">
        <v>1</v>
      </c>
      <c r="B21" s="4">
        <f>D7+D8+D9+D10+D11+D12</f>
        <v>1.0215277777777778</v>
      </c>
    </row>
    <row r="22" spans="1:2" ht="15.75" x14ac:dyDescent="0.25">
      <c r="A22" s="3" t="s">
        <v>0</v>
      </c>
      <c r="B22" s="4">
        <f>D5+D6+D7</f>
        <v>0.59097222222222223</v>
      </c>
    </row>
    <row r="23" spans="1:2" ht="16.5" thickBot="1" x14ac:dyDescent="0.3">
      <c r="A23" s="22" t="s">
        <v>17</v>
      </c>
      <c r="B23" s="21">
        <f>SUM(B19:B22)</f>
        <v>2.8833333333333333</v>
      </c>
    </row>
    <row r="24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2ED7E-F4AA-48C0-A295-8136BE14C001}">
  <dimension ref="A1:E25"/>
  <sheetViews>
    <sheetView zoomScaleNormal="100" workbookViewId="0">
      <selection activeCell="E12" sqref="E12"/>
    </sheetView>
  </sheetViews>
  <sheetFormatPr baseColWidth="10" defaultColWidth="9.140625" defaultRowHeight="15" x14ac:dyDescent="0.25"/>
  <cols>
    <col min="1" max="1" width="47.42578125" customWidth="1"/>
    <col min="3" max="3" width="60.42578125" customWidth="1"/>
  </cols>
  <sheetData>
    <row r="1" spans="1:5" ht="70.5" customHeight="1" x14ac:dyDescent="0.25">
      <c r="B1" t="s">
        <v>79</v>
      </c>
    </row>
    <row r="2" spans="1:5" ht="21.75" customHeight="1" x14ac:dyDescent="0.25"/>
    <row r="3" spans="1:5" ht="18.75" x14ac:dyDescent="0.3">
      <c r="A3" s="6" t="s">
        <v>78</v>
      </c>
    </row>
    <row r="4" spans="1:5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5" x14ac:dyDescent="0.25">
      <c r="A5" t="s">
        <v>77</v>
      </c>
      <c r="B5" t="s">
        <v>76</v>
      </c>
      <c r="C5" s="1" t="s">
        <v>3</v>
      </c>
      <c r="D5" s="25">
        <v>0.22222222222222221</v>
      </c>
    </row>
    <row r="6" spans="1:5" x14ac:dyDescent="0.25">
      <c r="A6" t="s">
        <v>62</v>
      </c>
      <c r="B6" t="s">
        <v>75</v>
      </c>
      <c r="C6" t="s">
        <v>3</v>
      </c>
      <c r="D6" s="25">
        <v>0.31458333333333333</v>
      </c>
      <c r="E6" s="28"/>
    </row>
    <row r="7" spans="1:5" x14ac:dyDescent="0.25">
      <c r="A7" t="s">
        <v>74</v>
      </c>
      <c r="B7" t="s">
        <v>73</v>
      </c>
      <c r="C7" t="s">
        <v>72</v>
      </c>
      <c r="D7" s="25">
        <v>2.0833333333333332E-2</v>
      </c>
      <c r="E7" s="28"/>
    </row>
    <row r="8" spans="1:5" x14ac:dyDescent="0.25">
      <c r="A8" t="s">
        <v>71</v>
      </c>
      <c r="B8" t="s">
        <v>70</v>
      </c>
      <c r="C8" t="s">
        <v>1</v>
      </c>
      <c r="D8" s="25">
        <v>0.12708333333333333</v>
      </c>
      <c r="E8" s="28"/>
    </row>
    <row r="9" spans="1:5" x14ac:dyDescent="0.25">
      <c r="A9" t="s">
        <v>69</v>
      </c>
      <c r="B9" t="s">
        <v>68</v>
      </c>
      <c r="C9" t="s">
        <v>1</v>
      </c>
      <c r="D9" s="25">
        <v>0.17083333333333331</v>
      </c>
      <c r="E9" s="28"/>
    </row>
    <row r="10" spans="1:5" x14ac:dyDescent="0.25">
      <c r="A10" t="s">
        <v>67</v>
      </c>
      <c r="B10" t="s">
        <v>66</v>
      </c>
      <c r="C10" t="s">
        <v>65</v>
      </c>
      <c r="D10" s="25">
        <v>0.20833333333333334</v>
      </c>
      <c r="E10" s="28"/>
    </row>
    <row r="11" spans="1:5" x14ac:dyDescent="0.25">
      <c r="A11" t="s">
        <v>62</v>
      </c>
      <c r="B11" t="s">
        <v>64</v>
      </c>
      <c r="C11" t="s">
        <v>1</v>
      </c>
      <c r="D11" s="25">
        <v>0.23124999999999998</v>
      </c>
      <c r="E11" s="28"/>
    </row>
    <row r="12" spans="1:5" x14ac:dyDescent="0.25">
      <c r="A12" t="s">
        <v>62</v>
      </c>
      <c r="B12" t="s">
        <v>63</v>
      </c>
      <c r="C12" t="s">
        <v>2</v>
      </c>
      <c r="D12" s="25">
        <v>0.28125</v>
      </c>
      <c r="E12" s="28"/>
    </row>
    <row r="13" spans="1:5" x14ac:dyDescent="0.25">
      <c r="A13" t="s">
        <v>62</v>
      </c>
      <c r="B13" t="s">
        <v>61</v>
      </c>
      <c r="C13" t="s">
        <v>0</v>
      </c>
      <c r="D13" s="25">
        <v>0.28541666666666665</v>
      </c>
      <c r="E13" s="28"/>
    </row>
    <row r="14" spans="1:5" x14ac:dyDescent="0.25">
      <c r="A14" t="s">
        <v>59</v>
      </c>
      <c r="B14" t="s">
        <v>60</v>
      </c>
      <c r="C14" t="s">
        <v>1</v>
      </c>
      <c r="D14" s="25">
        <v>0.10416666666666667</v>
      </c>
      <c r="E14" s="28"/>
    </row>
    <row r="15" spans="1:5" x14ac:dyDescent="0.25">
      <c r="A15" t="s">
        <v>59</v>
      </c>
      <c r="B15" t="s">
        <v>58</v>
      </c>
      <c r="C15" t="s">
        <v>3</v>
      </c>
      <c r="D15" s="25">
        <v>4.1666666666666664E-2</v>
      </c>
      <c r="E15" s="28"/>
    </row>
    <row r="16" spans="1:5" x14ac:dyDescent="0.25">
      <c r="A16" t="s">
        <v>51</v>
      </c>
      <c r="B16" t="s">
        <v>57</v>
      </c>
      <c r="C16" t="s">
        <v>20</v>
      </c>
      <c r="D16" s="25">
        <v>0.27916666666666667</v>
      </c>
      <c r="E16" s="28"/>
    </row>
    <row r="17" spans="1:5" x14ac:dyDescent="0.25">
      <c r="A17" t="s">
        <v>56</v>
      </c>
      <c r="B17" t="s">
        <v>55</v>
      </c>
      <c r="C17" t="s">
        <v>2</v>
      </c>
      <c r="D17" s="25">
        <v>0.28541666666666665</v>
      </c>
      <c r="E17" s="28"/>
    </row>
    <row r="19" spans="1:5" ht="15.75" x14ac:dyDescent="0.25">
      <c r="A19" s="24" t="s">
        <v>19</v>
      </c>
      <c r="B19" s="23" t="s">
        <v>18</v>
      </c>
    </row>
    <row r="20" spans="1:5" ht="15.75" x14ac:dyDescent="0.25">
      <c r="A20" s="3" t="s">
        <v>3</v>
      </c>
      <c r="B20" s="4">
        <f>D5+D6+D7+D10+D16</f>
        <v>1.0451388888888888</v>
      </c>
    </row>
    <row r="21" spans="1:5" ht="15.75" x14ac:dyDescent="0.25">
      <c r="A21" s="3" t="s">
        <v>2</v>
      </c>
      <c r="B21" s="4">
        <f>D10+D16+D17+D12</f>
        <v>1.0541666666666667</v>
      </c>
    </row>
    <row r="22" spans="1:5" ht="15.75" x14ac:dyDescent="0.25">
      <c r="A22" s="3" t="s">
        <v>1</v>
      </c>
      <c r="B22" s="4">
        <f>D7+D8+D9+D10+D11+D14+D16</f>
        <v>1.1416666666666666</v>
      </c>
    </row>
    <row r="23" spans="1:5" ht="15.75" x14ac:dyDescent="0.25">
      <c r="A23" s="3" t="s">
        <v>0</v>
      </c>
      <c r="B23" s="4">
        <f>D10+D13+D16</f>
        <v>0.7729166666666667</v>
      </c>
    </row>
    <row r="24" spans="1:5" ht="16.5" thickBot="1" x14ac:dyDescent="0.3">
      <c r="A24" s="22" t="s">
        <v>17</v>
      </c>
      <c r="B24" s="21">
        <f>SUM(B20:B23)</f>
        <v>4.0138888888888893</v>
      </c>
    </row>
    <row r="25" spans="1:5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69752-9150-4B7B-BC3F-46DF8E381D70}">
  <dimension ref="A1:D25"/>
  <sheetViews>
    <sheetView zoomScaleNormal="100" workbookViewId="0">
      <selection activeCell="C22" sqref="C22"/>
    </sheetView>
  </sheetViews>
  <sheetFormatPr baseColWidth="10" defaultColWidth="9.140625" defaultRowHeight="15" x14ac:dyDescent="0.25"/>
  <cols>
    <col min="1" max="1" width="47.42578125" customWidth="1"/>
    <col min="2" max="2" width="10.140625" bestFit="1" customWidth="1"/>
    <col min="3" max="3" width="60.42578125" customWidth="1"/>
  </cols>
  <sheetData>
    <row r="1" spans="1:4" ht="70.5" customHeight="1" x14ac:dyDescent="0.25">
      <c r="B1" t="s">
        <v>79</v>
      </c>
    </row>
    <row r="2" spans="1:4" ht="21.75" customHeight="1" x14ac:dyDescent="0.25"/>
    <row r="3" spans="1:4" ht="18.75" x14ac:dyDescent="0.3">
      <c r="A3" s="6" t="s">
        <v>89</v>
      </c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88</v>
      </c>
      <c r="B5" s="29">
        <v>44590</v>
      </c>
      <c r="C5" t="s">
        <v>87</v>
      </c>
      <c r="D5" s="20">
        <v>0.22777777777777777</v>
      </c>
    </row>
    <row r="6" spans="1:4" x14ac:dyDescent="0.25">
      <c r="A6" s="28" t="s">
        <v>86</v>
      </c>
      <c r="B6" s="29">
        <v>44584</v>
      </c>
      <c r="C6" t="s">
        <v>85</v>
      </c>
      <c r="D6" s="20">
        <v>2.6388888888888889E-2</v>
      </c>
    </row>
    <row r="7" spans="1:4" x14ac:dyDescent="0.25">
      <c r="A7" s="28" t="s">
        <v>84</v>
      </c>
      <c r="B7" s="29">
        <v>44587</v>
      </c>
      <c r="C7" t="s">
        <v>3</v>
      </c>
      <c r="D7" s="20">
        <v>3.472222222222222E-3</v>
      </c>
    </row>
    <row r="8" spans="1:4" x14ac:dyDescent="0.25">
      <c r="A8" s="28" t="s">
        <v>83</v>
      </c>
      <c r="B8" s="29">
        <v>44578</v>
      </c>
      <c r="C8" t="s">
        <v>3</v>
      </c>
      <c r="D8" s="20">
        <v>5.5555555555555558E-3</v>
      </c>
    </row>
    <row r="9" spans="1:4" x14ac:dyDescent="0.25">
      <c r="A9" s="28" t="s">
        <v>82</v>
      </c>
      <c r="B9" s="29">
        <v>44587</v>
      </c>
      <c r="C9" t="s">
        <v>1</v>
      </c>
      <c r="D9" s="20">
        <v>0.36527777777777781</v>
      </c>
    </row>
    <row r="10" spans="1:4" x14ac:dyDescent="0.25">
      <c r="A10" s="28" t="s">
        <v>81</v>
      </c>
      <c r="B10" s="29">
        <v>44591</v>
      </c>
      <c r="C10" t="s">
        <v>2</v>
      </c>
      <c r="D10" s="20">
        <v>0.3666666666666667</v>
      </c>
    </row>
    <row r="11" spans="1:4" x14ac:dyDescent="0.25">
      <c r="A11" s="28" t="s">
        <v>59</v>
      </c>
      <c r="B11" s="29">
        <v>44591</v>
      </c>
      <c r="C11" t="s">
        <v>2</v>
      </c>
      <c r="D11" s="20">
        <v>1.3888888888888888E-2</v>
      </c>
    </row>
    <row r="12" spans="1:4" x14ac:dyDescent="0.25">
      <c r="A12" s="28" t="s">
        <v>22</v>
      </c>
      <c r="B12" s="29">
        <v>44591</v>
      </c>
      <c r="C12" t="s">
        <v>80</v>
      </c>
      <c r="D12" s="20">
        <v>9.375E-2</v>
      </c>
    </row>
    <row r="13" spans="1:4" x14ac:dyDescent="0.25">
      <c r="A13" s="28"/>
    </row>
    <row r="14" spans="1:4" x14ac:dyDescent="0.25">
      <c r="A14" s="28"/>
    </row>
    <row r="15" spans="1:4" x14ac:dyDescent="0.25">
      <c r="A15" s="28"/>
    </row>
    <row r="16" spans="1:4" x14ac:dyDescent="0.25">
      <c r="A16" s="28"/>
    </row>
    <row r="17" spans="1:2" x14ac:dyDescent="0.25">
      <c r="A17" s="28"/>
    </row>
    <row r="19" spans="1:2" ht="15.75" x14ac:dyDescent="0.25">
      <c r="A19" s="24" t="s">
        <v>19</v>
      </c>
      <c r="B19" s="23" t="s">
        <v>18</v>
      </c>
    </row>
    <row r="20" spans="1:2" ht="15.75" x14ac:dyDescent="0.25">
      <c r="A20" s="3" t="s">
        <v>3</v>
      </c>
      <c r="B20" s="4">
        <f>D5+D7+D6+D8+D12</f>
        <v>0.3569444444444444</v>
      </c>
    </row>
    <row r="21" spans="1:2" ht="15.75" x14ac:dyDescent="0.25">
      <c r="A21" s="3" t="s">
        <v>2</v>
      </c>
      <c r="B21" s="4">
        <f>D6+D11+D10+D12</f>
        <v>0.50069444444444444</v>
      </c>
    </row>
    <row r="22" spans="1:2" ht="15.75" x14ac:dyDescent="0.25">
      <c r="A22" s="3" t="s">
        <v>1</v>
      </c>
      <c r="B22" s="4">
        <f>D6+D9+D12</f>
        <v>0.48541666666666672</v>
      </c>
    </row>
    <row r="23" spans="1:2" ht="15.75" x14ac:dyDescent="0.25">
      <c r="A23" s="3" t="s">
        <v>0</v>
      </c>
      <c r="B23" s="4">
        <f>D5+D6+D12</f>
        <v>0.34791666666666665</v>
      </c>
    </row>
    <row r="24" spans="1:2" ht="16.5" thickBot="1" x14ac:dyDescent="0.3">
      <c r="A24" s="22" t="s">
        <v>17</v>
      </c>
      <c r="B24" s="21">
        <f>SUM(B20:B23)</f>
        <v>1.6909722222222221</v>
      </c>
    </row>
    <row r="25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FB2E2-90AD-4011-AEE5-8B00E46940CC}">
  <dimension ref="A1:D25"/>
  <sheetViews>
    <sheetView zoomScaleNormal="100" workbookViewId="0">
      <selection activeCell="C34" sqref="C34"/>
    </sheetView>
  </sheetViews>
  <sheetFormatPr baseColWidth="10" defaultColWidth="9.140625" defaultRowHeight="15" x14ac:dyDescent="0.25"/>
  <cols>
    <col min="1" max="1" width="47.42578125" customWidth="1"/>
    <col min="2" max="2" width="10.140625" bestFit="1" customWidth="1"/>
    <col min="3" max="3" width="60.42578125" customWidth="1"/>
  </cols>
  <sheetData>
    <row r="1" spans="1:4" ht="70.5" customHeight="1" x14ac:dyDescent="0.25">
      <c r="B1" t="s">
        <v>79</v>
      </c>
    </row>
    <row r="2" spans="1:4" ht="21.75" customHeight="1" x14ac:dyDescent="0.25"/>
    <row r="3" spans="1:4" ht="18.75" x14ac:dyDescent="0.3">
      <c r="A3" s="6" t="s">
        <v>96</v>
      </c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95</v>
      </c>
      <c r="B5" s="29">
        <v>44602</v>
      </c>
      <c r="C5" t="s">
        <v>2</v>
      </c>
      <c r="D5" s="20">
        <v>0.3125</v>
      </c>
    </row>
    <row r="6" spans="1:4" x14ac:dyDescent="0.25">
      <c r="A6" s="28" t="s">
        <v>94</v>
      </c>
      <c r="B6" s="29">
        <v>44605</v>
      </c>
      <c r="C6" t="s">
        <v>2</v>
      </c>
      <c r="D6" s="20">
        <v>2.0833333333333332E-2</v>
      </c>
    </row>
    <row r="7" spans="1:4" x14ac:dyDescent="0.25">
      <c r="A7" s="28" t="s">
        <v>93</v>
      </c>
      <c r="B7" s="29">
        <v>44601</v>
      </c>
      <c r="C7" t="s">
        <v>1</v>
      </c>
      <c r="D7" s="20">
        <v>0.16666666666666666</v>
      </c>
    </row>
    <row r="8" spans="1:4" x14ac:dyDescent="0.25">
      <c r="A8" s="28" t="s">
        <v>92</v>
      </c>
      <c r="B8" s="30" t="s">
        <v>91</v>
      </c>
      <c r="C8" t="s">
        <v>90</v>
      </c>
      <c r="D8" s="20">
        <v>0.4770833333333333</v>
      </c>
    </row>
    <row r="9" spans="1:4" x14ac:dyDescent="0.25">
      <c r="A9" s="28"/>
      <c r="B9" s="29"/>
      <c r="D9" s="20"/>
    </row>
    <row r="10" spans="1:4" x14ac:dyDescent="0.25">
      <c r="A10" s="28"/>
      <c r="B10" s="29"/>
      <c r="D10" s="20"/>
    </row>
    <row r="11" spans="1:4" x14ac:dyDescent="0.25">
      <c r="A11" s="28"/>
      <c r="B11" s="29"/>
      <c r="D11" s="20"/>
    </row>
    <row r="12" spans="1:4" x14ac:dyDescent="0.25">
      <c r="A12" s="28"/>
      <c r="B12" s="29"/>
      <c r="D12" s="20"/>
    </row>
    <row r="13" spans="1:4" x14ac:dyDescent="0.25">
      <c r="A13" s="28"/>
    </row>
    <row r="14" spans="1:4" x14ac:dyDescent="0.25">
      <c r="A14" s="28"/>
    </row>
    <row r="15" spans="1:4" x14ac:dyDescent="0.25">
      <c r="A15" s="28"/>
    </row>
    <row r="16" spans="1:4" x14ac:dyDescent="0.25">
      <c r="A16" s="28"/>
    </row>
    <row r="17" spans="1:2" x14ac:dyDescent="0.25">
      <c r="A17" s="28"/>
    </row>
    <row r="19" spans="1:2" ht="15.75" x14ac:dyDescent="0.25">
      <c r="A19" s="24" t="s">
        <v>19</v>
      </c>
      <c r="B19" s="23" t="s">
        <v>18</v>
      </c>
    </row>
    <row r="20" spans="1:2" ht="15.75" x14ac:dyDescent="0.25">
      <c r="A20" s="3" t="s">
        <v>3</v>
      </c>
      <c r="B20" s="4">
        <f>D8</f>
        <v>0.4770833333333333</v>
      </c>
    </row>
    <row r="21" spans="1:2" ht="15.75" x14ac:dyDescent="0.25">
      <c r="A21" s="3" t="s">
        <v>2</v>
      </c>
      <c r="B21" s="4">
        <f>D6+D5</f>
        <v>0.33333333333333331</v>
      </c>
    </row>
    <row r="22" spans="1:2" ht="15.75" x14ac:dyDescent="0.25">
      <c r="A22" s="3" t="s">
        <v>1</v>
      </c>
      <c r="B22" s="4">
        <f>D7</f>
        <v>0.16666666666666666</v>
      </c>
    </row>
    <row r="23" spans="1:2" ht="15.75" x14ac:dyDescent="0.25">
      <c r="A23" s="3" t="s">
        <v>0</v>
      </c>
      <c r="B23" s="4">
        <f>D8</f>
        <v>0.4770833333333333</v>
      </c>
    </row>
    <row r="24" spans="1:2" ht="16.5" thickBot="1" x14ac:dyDescent="0.3">
      <c r="A24" s="22" t="s">
        <v>17</v>
      </c>
      <c r="B24" s="21">
        <f>SUM(B20:B23)</f>
        <v>1.4541666666666666</v>
      </c>
    </row>
    <row r="25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D946-51AD-4F41-A995-E7CFD151FD64}">
  <dimension ref="A1:D25"/>
  <sheetViews>
    <sheetView workbookViewId="0">
      <selection activeCell="B20" sqref="B20:B23"/>
    </sheetView>
  </sheetViews>
  <sheetFormatPr baseColWidth="10" defaultRowHeight="15" x14ac:dyDescent="0.25"/>
  <cols>
    <col min="1" max="1" width="55.140625" customWidth="1"/>
    <col min="2" max="2" width="59.42578125" customWidth="1"/>
    <col min="3" max="3" width="8.140625" customWidth="1"/>
  </cols>
  <sheetData>
    <row r="1" spans="1:4" ht="90" customHeight="1" x14ac:dyDescent="0.25"/>
    <row r="3" spans="1:4" ht="18.75" x14ac:dyDescent="0.3">
      <c r="A3" s="6" t="s">
        <v>96</v>
      </c>
    </row>
    <row r="4" spans="1:4" x14ac:dyDescent="0.25">
      <c r="A4" s="2" t="s">
        <v>4</v>
      </c>
      <c r="B4" s="2" t="s">
        <v>32</v>
      </c>
      <c r="C4" s="2" t="s">
        <v>18</v>
      </c>
    </row>
    <row r="5" spans="1:4" x14ac:dyDescent="0.25">
      <c r="A5" t="s">
        <v>137</v>
      </c>
      <c r="B5" t="s">
        <v>87</v>
      </c>
      <c r="C5" s="20">
        <v>0.10069444444444443</v>
      </c>
    </row>
    <row r="6" spans="1:4" x14ac:dyDescent="0.25">
      <c r="A6" s="28" t="s">
        <v>92</v>
      </c>
      <c r="B6" t="s">
        <v>2</v>
      </c>
      <c r="C6" s="20">
        <v>0.37013888888888885</v>
      </c>
    </row>
    <row r="7" spans="1:4" x14ac:dyDescent="0.25">
      <c r="B7" t="s">
        <v>1</v>
      </c>
      <c r="C7" s="20">
        <v>0.16666666666666666</v>
      </c>
    </row>
    <row r="8" spans="1:4" x14ac:dyDescent="0.25">
      <c r="B8" t="s">
        <v>0</v>
      </c>
      <c r="C8" s="20">
        <v>0.12291666666666667</v>
      </c>
    </row>
    <row r="9" spans="1:4" x14ac:dyDescent="0.25">
      <c r="A9" s="28"/>
      <c r="B9" s="29" t="s">
        <v>3</v>
      </c>
      <c r="C9" s="20">
        <v>0.5</v>
      </c>
      <c r="D9" s="20"/>
    </row>
    <row r="10" spans="1:4" x14ac:dyDescent="0.25">
      <c r="A10" s="28" t="s">
        <v>67</v>
      </c>
      <c r="B10" t="s">
        <v>101</v>
      </c>
      <c r="C10" s="20">
        <v>0.20833333333333334</v>
      </c>
      <c r="D10" s="20"/>
    </row>
    <row r="11" spans="1:4" x14ac:dyDescent="0.25">
      <c r="A11" s="28" t="s">
        <v>138</v>
      </c>
      <c r="B11" t="s">
        <v>104</v>
      </c>
      <c r="C11" s="20">
        <v>0.21666666666666667</v>
      </c>
      <c r="D11" s="20"/>
    </row>
    <row r="12" spans="1:4" x14ac:dyDescent="0.25">
      <c r="A12" s="28"/>
      <c r="B12" s="29"/>
      <c r="D12" s="20"/>
    </row>
    <row r="13" spans="1:4" x14ac:dyDescent="0.25">
      <c r="A13" s="28"/>
    </row>
    <row r="14" spans="1:4" x14ac:dyDescent="0.25">
      <c r="A14" s="28"/>
    </row>
    <row r="15" spans="1:4" x14ac:dyDescent="0.25">
      <c r="A15" s="28"/>
    </row>
    <row r="16" spans="1:4" x14ac:dyDescent="0.25">
      <c r="A16" s="28"/>
    </row>
    <row r="17" spans="1:2" x14ac:dyDescent="0.25">
      <c r="A17" s="28"/>
    </row>
    <row r="19" spans="1:2" ht="15.75" x14ac:dyDescent="0.25">
      <c r="A19" s="24" t="s">
        <v>19</v>
      </c>
      <c r="B19" s="23" t="s">
        <v>18</v>
      </c>
    </row>
    <row r="20" spans="1:2" ht="15.75" x14ac:dyDescent="0.25">
      <c r="A20" s="3" t="s">
        <v>3</v>
      </c>
      <c r="B20" s="4">
        <f>C10+C9+C5</f>
        <v>0.80902777777777779</v>
      </c>
    </row>
    <row r="21" spans="1:2" ht="15.75" x14ac:dyDescent="0.25">
      <c r="A21" s="3" t="s">
        <v>2</v>
      </c>
      <c r="B21" s="4">
        <f>C6+C10+C11</f>
        <v>0.79513888888888884</v>
      </c>
    </row>
    <row r="22" spans="1:2" ht="15.75" x14ac:dyDescent="0.25">
      <c r="A22" s="3" t="s">
        <v>1</v>
      </c>
      <c r="B22" s="4">
        <f>C7+C10</f>
        <v>0.375</v>
      </c>
    </row>
    <row r="23" spans="1:2" ht="15.75" x14ac:dyDescent="0.25">
      <c r="A23" s="3" t="s">
        <v>0</v>
      </c>
      <c r="B23" s="4">
        <f>C5+C8+C11+C10</f>
        <v>0.64861111111111114</v>
      </c>
    </row>
    <row r="24" spans="1:2" ht="16.5" thickBot="1" x14ac:dyDescent="0.3">
      <c r="A24" s="22" t="s">
        <v>17</v>
      </c>
      <c r="B24" s="21">
        <f>SUM(B20:B23)</f>
        <v>2.6277777777777778</v>
      </c>
    </row>
    <row r="25" spans="1:2" ht="15.75" thickTop="1" x14ac:dyDescent="0.25"/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7079-E085-4E7B-8F0F-A70E57277666}">
  <dimension ref="A1:D25"/>
  <sheetViews>
    <sheetView zoomScale="145" zoomScaleNormal="145" workbookViewId="0">
      <selection activeCell="B20" sqref="B20"/>
    </sheetView>
  </sheetViews>
  <sheetFormatPr baseColWidth="10" defaultColWidth="9.140625" defaultRowHeight="15" x14ac:dyDescent="0.25"/>
  <cols>
    <col min="1" max="1" width="47.42578125" customWidth="1"/>
    <col min="2" max="2" width="11" bestFit="1" customWidth="1"/>
    <col min="3" max="3" width="60.42578125" customWidth="1"/>
  </cols>
  <sheetData>
    <row r="1" spans="1:4" ht="70.5" customHeight="1" x14ac:dyDescent="0.25">
      <c r="B1" t="s">
        <v>79</v>
      </c>
    </row>
    <row r="2" spans="1:4" ht="21.75" customHeight="1" x14ac:dyDescent="0.25"/>
    <row r="3" spans="1:4" ht="18.75" x14ac:dyDescent="0.3">
      <c r="A3" s="6" t="s">
        <v>103</v>
      </c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22</v>
      </c>
      <c r="B5" s="29">
        <v>44627</v>
      </c>
      <c r="C5" t="s">
        <v>101</v>
      </c>
      <c r="D5" s="20">
        <v>0.33333333333333331</v>
      </c>
    </row>
    <row r="6" spans="1:4" x14ac:dyDescent="0.25">
      <c r="A6" t="s">
        <v>102</v>
      </c>
      <c r="B6" s="29">
        <v>44627</v>
      </c>
      <c r="C6" t="s">
        <v>101</v>
      </c>
      <c r="D6" s="20">
        <v>4.9999999999999996E-2</v>
      </c>
    </row>
    <row r="7" spans="1:4" x14ac:dyDescent="0.25">
      <c r="A7" t="s">
        <v>100</v>
      </c>
      <c r="B7" s="29">
        <v>44640</v>
      </c>
      <c r="C7" t="s">
        <v>1</v>
      </c>
      <c r="D7" s="20">
        <v>0.13333333333333333</v>
      </c>
    </row>
    <row r="8" spans="1:4" x14ac:dyDescent="0.25">
      <c r="A8" t="s">
        <v>99</v>
      </c>
      <c r="B8" s="29">
        <v>44631</v>
      </c>
      <c r="C8" t="s">
        <v>98</v>
      </c>
      <c r="D8" s="20">
        <v>0.19166666666666665</v>
      </c>
    </row>
    <row r="9" spans="1:4" x14ac:dyDescent="0.25">
      <c r="A9" t="s">
        <v>97</v>
      </c>
      <c r="B9" s="29">
        <v>44634</v>
      </c>
      <c r="C9" t="s">
        <v>2</v>
      </c>
      <c r="D9" s="20">
        <v>0.15555555555555556</v>
      </c>
    </row>
    <row r="10" spans="1:4" x14ac:dyDescent="0.25">
      <c r="A10" s="28" t="s">
        <v>59</v>
      </c>
      <c r="B10" s="29">
        <v>44640</v>
      </c>
      <c r="C10" t="s">
        <v>0</v>
      </c>
      <c r="D10" s="20">
        <v>1.3888888888888888E-2</v>
      </c>
    </row>
    <row r="11" spans="1:4" x14ac:dyDescent="0.25">
      <c r="A11" s="28"/>
      <c r="B11" s="29"/>
      <c r="D11" s="20"/>
    </row>
    <row r="12" spans="1:4" x14ac:dyDescent="0.25">
      <c r="A12" s="28"/>
      <c r="B12" s="29"/>
      <c r="D12" s="20"/>
    </row>
    <row r="13" spans="1:4" x14ac:dyDescent="0.25">
      <c r="A13" s="28"/>
    </row>
    <row r="14" spans="1:4" x14ac:dyDescent="0.25">
      <c r="A14" s="28"/>
    </row>
    <row r="15" spans="1:4" x14ac:dyDescent="0.25">
      <c r="A15" s="28"/>
    </row>
    <row r="16" spans="1:4" x14ac:dyDescent="0.25">
      <c r="A16" s="28"/>
    </row>
    <row r="17" spans="1:2" x14ac:dyDescent="0.25">
      <c r="A17" s="28"/>
    </row>
    <row r="19" spans="1:2" ht="15.75" x14ac:dyDescent="0.25">
      <c r="A19" s="24" t="s">
        <v>19</v>
      </c>
      <c r="B19" s="23" t="s">
        <v>18</v>
      </c>
    </row>
    <row r="20" spans="1:2" ht="15.75" x14ac:dyDescent="0.25">
      <c r="A20" s="3" t="s">
        <v>3</v>
      </c>
      <c r="B20" s="4">
        <f>D5+D6+D8</f>
        <v>0.57499999999999996</v>
      </c>
    </row>
    <row r="21" spans="1:2" ht="15.75" x14ac:dyDescent="0.25">
      <c r="A21" s="3" t="s">
        <v>2</v>
      </c>
      <c r="B21" s="4">
        <f>D5+D6+D9</f>
        <v>0.53888888888888886</v>
      </c>
    </row>
    <row r="22" spans="1:2" ht="15.75" x14ac:dyDescent="0.25">
      <c r="A22" s="3" t="s">
        <v>1</v>
      </c>
      <c r="B22" s="4">
        <f>D5+D6+D8</f>
        <v>0.57499999999999996</v>
      </c>
    </row>
    <row r="23" spans="1:2" ht="15.75" x14ac:dyDescent="0.25">
      <c r="A23" s="3" t="s">
        <v>0</v>
      </c>
      <c r="B23" s="4">
        <f>D5+D6+D8+D10</f>
        <v>0.5888888888888888</v>
      </c>
    </row>
    <row r="24" spans="1:2" ht="16.5" thickBot="1" x14ac:dyDescent="0.3">
      <c r="A24" s="22" t="s">
        <v>17</v>
      </c>
      <c r="B24" s="21">
        <f>SUM(B20:B23)</f>
        <v>2.2777777777777777</v>
      </c>
    </row>
    <row r="25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454F2-E42C-4064-9D50-CDFFDD5A6329}">
  <dimension ref="A1:D32"/>
  <sheetViews>
    <sheetView zoomScale="115" zoomScaleNormal="115" workbookViewId="0">
      <selection activeCell="C16" sqref="C16"/>
    </sheetView>
  </sheetViews>
  <sheetFormatPr baseColWidth="10" defaultColWidth="9.140625" defaultRowHeight="15" x14ac:dyDescent="0.25"/>
  <cols>
    <col min="1" max="1" width="47.42578125" customWidth="1"/>
    <col min="2" max="2" width="11" bestFit="1" customWidth="1"/>
    <col min="3" max="3" width="60.42578125" customWidth="1"/>
  </cols>
  <sheetData>
    <row r="1" spans="1:4" ht="70.5" customHeight="1" x14ac:dyDescent="0.25">
      <c r="B1" t="s">
        <v>79</v>
      </c>
    </row>
    <row r="2" spans="1:4" ht="21.75" customHeight="1" x14ac:dyDescent="0.25"/>
    <row r="3" spans="1:4" ht="18.75" x14ac:dyDescent="0.3">
      <c r="A3" s="6" t="s">
        <v>128</v>
      </c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22</v>
      </c>
      <c r="B5" s="29">
        <v>44641</v>
      </c>
      <c r="C5" t="s">
        <v>101</v>
      </c>
      <c r="D5" s="20">
        <v>0.39513888888888887</v>
      </c>
    </row>
    <row r="6" spans="1:4" x14ac:dyDescent="0.25">
      <c r="A6" t="s">
        <v>109</v>
      </c>
      <c r="B6" s="29">
        <v>44641</v>
      </c>
      <c r="C6" t="s">
        <v>1</v>
      </c>
      <c r="D6" s="20">
        <v>0.16666666666666666</v>
      </c>
    </row>
    <row r="7" spans="1:4" x14ac:dyDescent="0.25">
      <c r="A7" t="s">
        <v>108</v>
      </c>
      <c r="B7" s="29">
        <v>44643</v>
      </c>
      <c r="C7" t="s">
        <v>1</v>
      </c>
      <c r="D7" s="20">
        <v>6.25E-2</v>
      </c>
    </row>
    <row r="8" spans="1:4" x14ac:dyDescent="0.25">
      <c r="A8" t="s">
        <v>107</v>
      </c>
      <c r="B8" s="29">
        <v>44643</v>
      </c>
      <c r="C8" t="s">
        <v>1</v>
      </c>
      <c r="D8" s="20">
        <v>0.125</v>
      </c>
    </row>
    <row r="9" spans="1:4" x14ac:dyDescent="0.25">
      <c r="A9" t="s">
        <v>106</v>
      </c>
      <c r="B9" s="29">
        <v>44644</v>
      </c>
      <c r="C9" t="s">
        <v>3</v>
      </c>
      <c r="D9" s="20">
        <v>0.19444444444444445</v>
      </c>
    </row>
    <row r="10" spans="1:4" x14ac:dyDescent="0.25">
      <c r="A10" t="s">
        <v>105</v>
      </c>
      <c r="B10" s="29">
        <v>44648</v>
      </c>
      <c r="C10" t="s">
        <v>104</v>
      </c>
      <c r="D10" s="20">
        <v>0.18333333333333335</v>
      </c>
    </row>
    <row r="11" spans="1:4" x14ac:dyDescent="0.25">
      <c r="A11" s="28" t="s">
        <v>59</v>
      </c>
      <c r="B11" s="29">
        <v>44654</v>
      </c>
      <c r="C11" t="s">
        <v>0</v>
      </c>
      <c r="D11" s="20">
        <v>1.3888888888888888E-2</v>
      </c>
    </row>
    <row r="12" spans="1:4" x14ac:dyDescent="0.25">
      <c r="A12" s="28"/>
      <c r="B12" s="29"/>
      <c r="D12" s="20"/>
    </row>
    <row r="13" spans="1:4" x14ac:dyDescent="0.25">
      <c r="A13" s="28"/>
      <c r="B13" s="29"/>
      <c r="D13" s="20"/>
    </row>
    <row r="14" spans="1:4" x14ac:dyDescent="0.25">
      <c r="A14" s="28"/>
    </row>
    <row r="15" spans="1:4" x14ac:dyDescent="0.25">
      <c r="A15" s="28"/>
    </row>
    <row r="16" spans="1:4" x14ac:dyDescent="0.25">
      <c r="A16" s="28"/>
    </row>
    <row r="17" spans="1:2" x14ac:dyDescent="0.25">
      <c r="A17" s="28"/>
    </row>
    <row r="18" spans="1:2" x14ac:dyDescent="0.25">
      <c r="A18" s="28"/>
    </row>
    <row r="20" spans="1:2" ht="15.75" x14ac:dyDescent="0.25">
      <c r="A20" s="24" t="s">
        <v>19</v>
      </c>
      <c r="B20" s="23" t="s">
        <v>18</v>
      </c>
    </row>
    <row r="21" spans="1:2" ht="15.75" x14ac:dyDescent="0.25">
      <c r="A21" s="3" t="s">
        <v>3</v>
      </c>
      <c r="B21" s="4">
        <f>D5+D9</f>
        <v>0.58958333333333335</v>
      </c>
    </row>
    <row r="22" spans="1:2" ht="15.75" x14ac:dyDescent="0.25">
      <c r="A22" s="3" t="s">
        <v>2</v>
      </c>
      <c r="B22" s="4">
        <f>D5+D10</f>
        <v>0.57847222222222228</v>
      </c>
    </row>
    <row r="23" spans="1:2" ht="15.75" x14ac:dyDescent="0.25">
      <c r="A23" s="3" t="s">
        <v>1</v>
      </c>
      <c r="B23" s="4">
        <f>D5+D7+D8+D6</f>
        <v>0.74930555555555556</v>
      </c>
    </row>
    <row r="24" spans="1:2" ht="15.75" x14ac:dyDescent="0.25">
      <c r="A24" s="3" t="s">
        <v>0</v>
      </c>
      <c r="B24" s="4">
        <f>D5+D10+D11</f>
        <v>0.59236111111111112</v>
      </c>
    </row>
    <row r="25" spans="1:2" ht="16.5" thickBot="1" x14ac:dyDescent="0.3">
      <c r="A25" s="22" t="s">
        <v>17</v>
      </c>
      <c r="B25" s="21">
        <f>SUM(B21:B24)</f>
        <v>2.509722222222222</v>
      </c>
    </row>
    <row r="26" spans="1:2" ht="15.75" thickTop="1" x14ac:dyDescent="0.25"/>
    <row r="32" spans="1:2" x14ac:dyDescent="0.25">
      <c r="A32">
        <v>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Gesamt</vt:lpstr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Zeno Paukner</cp:lastModifiedBy>
  <dcterms:created xsi:type="dcterms:W3CDTF">2021-12-20T07:33:23Z</dcterms:created>
  <dcterms:modified xsi:type="dcterms:W3CDTF">2022-05-09T08:11:05Z</dcterms:modified>
  <cp:category/>
</cp:coreProperties>
</file>