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d2dd23d16b8099/Documents/Polytech/4A/S8 (option B)/Stage/Projet/"/>
    </mc:Choice>
  </mc:AlternateContent>
  <xr:revisionPtr revIDLastSave="1251" documentId="8_{DCB5F241-AC6B-45AD-B481-4973D84F26FB}" xr6:coauthVersionLast="47" xr6:coauthVersionMax="47" xr10:uidLastSave="{9C441D67-B3B5-4C11-8EDD-AD1C8185FF53}"/>
  <bookViews>
    <workbookView xWindow="28680" yWindow="-1860" windowWidth="29040" windowHeight="17520" activeTab="2" xr2:uid="{47E47FA7-BE8F-43C6-AC08-AF6076250D66}"/>
  </bookViews>
  <sheets>
    <sheet name="XY_report_time" sheetId="2" r:id="rId1"/>
    <sheet name="Lamps Beam" sheetId="1" r:id="rId2"/>
    <sheet name="Error graph" sheetId="3" r:id="rId3"/>
    <sheet name="lamp" sheetId="4" r:id="rId4"/>
  </sheets>
  <definedNames>
    <definedName name="DonnéesExternes_1" localSheetId="0" hidden="1">XY_report_time!$A$1:$D$17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4" l="1"/>
  <c r="K7" i="4"/>
  <c r="K6" i="4"/>
  <c r="K5" i="4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67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31" i="1"/>
  <c r="B30" i="1"/>
  <c r="B29" i="1"/>
  <c r="F21" i="3" l="1"/>
  <c r="F22" i="3"/>
  <c r="F23" i="3"/>
  <c r="F24" i="3"/>
  <c r="F25" i="3"/>
  <c r="F26" i="3"/>
  <c r="F27" i="3"/>
  <c r="F28" i="3"/>
  <c r="F29" i="3"/>
  <c r="C22" i="3"/>
  <c r="C23" i="3"/>
  <c r="C24" i="3"/>
  <c r="C25" i="3"/>
  <c r="C26" i="3"/>
  <c r="C27" i="3"/>
  <c r="C28" i="3"/>
  <c r="C29" i="3"/>
  <c r="C21" i="3"/>
  <c r="A23" i="3"/>
  <c r="A24" i="3" s="1"/>
  <c r="A25" i="3" s="1"/>
  <c r="A26" i="3" s="1"/>
  <c r="A27" i="3" s="1"/>
  <c r="A28" i="3" s="1"/>
  <c r="A29" i="3" s="1"/>
  <c r="F13" i="3"/>
  <c r="F31" i="3"/>
  <c r="F39" i="3"/>
  <c r="F40" i="3"/>
  <c r="F4" i="3"/>
  <c r="F3" i="3"/>
  <c r="C39" i="3"/>
  <c r="C30" i="3"/>
  <c r="F30" i="3" s="1"/>
  <c r="C12" i="3"/>
  <c r="F12" i="3" s="1"/>
  <c r="A41" i="3"/>
  <c r="A42" i="3" s="1"/>
  <c r="A43" i="3" s="1"/>
  <c r="A44" i="3" s="1"/>
  <c r="A45" i="3" s="1"/>
  <c r="A46" i="3" s="1"/>
  <c r="A47" i="3" s="1"/>
  <c r="F47" i="3" s="1"/>
  <c r="A32" i="3"/>
  <c r="A33" i="3" s="1"/>
  <c r="A34" i="3" s="1"/>
  <c r="A35" i="3" s="1"/>
  <c r="A36" i="3" s="1"/>
  <c r="A37" i="3" s="1"/>
  <c r="A38" i="3" s="1"/>
  <c r="F38" i="3" s="1"/>
  <c r="A14" i="3"/>
  <c r="A15" i="3" s="1"/>
  <c r="A16" i="3" s="1"/>
  <c r="A17" i="3" s="1"/>
  <c r="A18" i="3" s="1"/>
  <c r="A19" i="3" s="1"/>
  <c r="A20" i="3" s="1"/>
  <c r="F20" i="3" s="1"/>
  <c r="A5" i="3"/>
  <c r="F5" i="3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2" i="1"/>
  <c r="A6" i="3" l="1"/>
  <c r="A7" i="3" s="1"/>
  <c r="A8" i="3" s="1"/>
  <c r="A9" i="3" s="1"/>
  <c r="A10" i="3" s="1"/>
  <c r="A11" i="3" s="1"/>
  <c r="F11" i="3" s="1"/>
  <c r="F36" i="3"/>
  <c r="F19" i="3"/>
  <c r="F18" i="3"/>
  <c r="F35" i="3"/>
  <c r="F42" i="3"/>
  <c r="F34" i="3"/>
  <c r="F17" i="3"/>
  <c r="F45" i="3"/>
  <c r="F37" i="3"/>
  <c r="F44" i="3"/>
  <c r="F43" i="3"/>
  <c r="F41" i="3"/>
  <c r="F33" i="3"/>
  <c r="F16" i="3"/>
  <c r="F46" i="3"/>
  <c r="F32" i="3"/>
  <c r="F15" i="3"/>
  <c r="F14" i="3"/>
  <c r="F8" i="3" l="1"/>
  <c r="F9" i="3"/>
  <c r="F6" i="3"/>
  <c r="F10" i="3"/>
  <c r="F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XY_report_time" description="Connexion à la requête « XY_report_time » dans le classeur." type="5" refreshedVersion="8" background="1" saveData="1">
    <dbPr connection="Provider=Microsoft.Mashup.OleDb.1;Data Source=$Workbook$;Location=XY_report_time;Extended Properties=&quot;&quot;" command="SELECT * FROM [XY_report_time]"/>
  </connection>
</connections>
</file>

<file path=xl/sharedStrings.xml><?xml version="1.0" encoding="utf-8"?>
<sst xmlns="http://schemas.openxmlformats.org/spreadsheetml/2006/main" count="40" uniqueCount="24">
  <si>
    <t>X</t>
  </si>
  <si>
    <t>Y</t>
  </si>
  <si>
    <t>X3</t>
  </si>
  <si>
    <t>Y3</t>
  </si>
  <si>
    <t>sampling freq</t>
  </si>
  <si>
    <t>Nb Acquisition</t>
  </si>
  <si>
    <t>Time</t>
  </si>
  <si>
    <t>Samples</t>
  </si>
  <si>
    <t>Expected</t>
  </si>
  <si>
    <t>Mesured</t>
  </si>
  <si>
    <t>Distance error</t>
  </si>
  <si>
    <t>cm</t>
  </si>
  <si>
    <t>Coordinate of lamps</t>
  </si>
  <si>
    <t>X2</t>
  </si>
  <si>
    <t>Y2</t>
  </si>
  <si>
    <t>X1</t>
  </si>
  <si>
    <t>Y1</t>
  </si>
  <si>
    <t>Y2 (Lineaire)</t>
  </si>
  <si>
    <t>Lamp 3</t>
  </si>
  <si>
    <t>Distance</t>
  </si>
  <si>
    <t>Amp dB</t>
  </si>
  <si>
    <t>d_calc</t>
  </si>
  <si>
    <t>Lamp 2</t>
  </si>
  <si>
    <t>Lamp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</si>
</sst>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before to have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1Acqu_50kHz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XY_report_time!$B$2:$B$3</c:f>
              <c:numCache>
                <c:formatCode>General</c:formatCode>
                <c:ptCount val="2"/>
                <c:pt idx="0">
                  <c:v>4096</c:v>
                </c:pt>
                <c:pt idx="1">
                  <c:v>8192</c:v>
                </c:pt>
              </c:numCache>
            </c:numRef>
          </c:xVal>
          <c:yVal>
            <c:numRef>
              <c:f>XY_report_time!$D$2:$D$3</c:f>
              <c:numCache>
                <c:formatCode>0.00</c:formatCode>
                <c:ptCount val="2"/>
                <c:pt idx="0">
                  <c:v>493</c:v>
                </c:pt>
                <c:pt idx="1">
                  <c:v>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0-41F1-B20B-DE84105CAC61}"/>
            </c:ext>
          </c:extLst>
        </c:ser>
        <c:ser>
          <c:idx val="1"/>
          <c:order val="1"/>
          <c:tx>
            <c:v>10Acqu_50kHz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XY_report_time!$B$4:$B$6</c:f>
              <c:numCache>
                <c:formatCode>General</c:formatCode>
                <c:ptCount val="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</c:numCache>
            </c:numRef>
          </c:xVal>
          <c:yVal>
            <c:numRef>
              <c:f>XY_report_time!$D$4:$D$6</c:f>
              <c:numCache>
                <c:formatCode>0.00</c:formatCode>
                <c:ptCount val="3"/>
                <c:pt idx="0">
                  <c:v>2240</c:v>
                </c:pt>
                <c:pt idx="1">
                  <c:v>4750</c:v>
                </c:pt>
                <c:pt idx="2">
                  <c:v>10013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0-41F1-B20B-DE84105CAC61}"/>
            </c:ext>
          </c:extLst>
        </c:ser>
        <c:ser>
          <c:idx val="2"/>
          <c:order val="2"/>
          <c:tx>
            <c:v>100Acqu_50kHz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XY_report_time!$B$7:$B$9</c:f>
              <c:numCache>
                <c:formatCode>General</c:formatCode>
                <c:ptCount val="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</c:numCache>
            </c:numRef>
          </c:xVal>
          <c:yVal>
            <c:numRef>
              <c:f>XY_report_time!$D$7:$D$9</c:f>
              <c:numCache>
                <c:formatCode>0.00</c:formatCode>
                <c:ptCount val="3"/>
                <c:pt idx="0">
                  <c:v>22277</c:v>
                </c:pt>
                <c:pt idx="1">
                  <c:v>47320</c:v>
                </c:pt>
                <c:pt idx="2">
                  <c:v>99754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50-41F1-B20B-DE84105CAC61}"/>
            </c:ext>
          </c:extLst>
        </c:ser>
        <c:ser>
          <c:idx val="3"/>
          <c:order val="3"/>
          <c:tx>
            <c:v>1Acqu_100kHz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XY_report_time!$B$10:$B$11</c:f>
              <c:numCache>
                <c:formatCode>General</c:formatCode>
                <c:ptCount val="2"/>
                <c:pt idx="0">
                  <c:v>4096</c:v>
                </c:pt>
                <c:pt idx="1">
                  <c:v>8192</c:v>
                </c:pt>
              </c:numCache>
            </c:numRef>
          </c:xVal>
          <c:yVal>
            <c:numRef>
              <c:f>XY_report_time!$D$10:$D$11</c:f>
              <c:numCache>
                <c:formatCode>0.00</c:formatCode>
                <c:ptCount val="2"/>
                <c:pt idx="0">
                  <c:v>458</c:v>
                </c:pt>
                <c:pt idx="1">
                  <c:v>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9-499D-99D3-CD6A0A1F2BF4}"/>
            </c:ext>
          </c:extLst>
        </c:ser>
        <c:ser>
          <c:idx val="4"/>
          <c:order val="4"/>
          <c:tx>
            <c:v>10Acqu_100kHz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XY_report_time!$B$12:$B$14</c:f>
              <c:numCache>
                <c:formatCode>General</c:formatCode>
                <c:ptCount val="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</c:numCache>
            </c:numRef>
          </c:xVal>
          <c:yVal>
            <c:numRef>
              <c:f>XY_report_time!$D$12:$D$14</c:f>
              <c:numCache>
                <c:formatCode>0.00</c:formatCode>
                <c:ptCount val="3"/>
                <c:pt idx="0">
                  <c:v>2072</c:v>
                </c:pt>
                <c:pt idx="1">
                  <c:v>4396</c:v>
                </c:pt>
                <c:pt idx="2">
                  <c:v>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9-499D-99D3-CD6A0A1F2BF4}"/>
            </c:ext>
          </c:extLst>
        </c:ser>
        <c:ser>
          <c:idx val="5"/>
          <c:order val="5"/>
          <c:tx>
            <c:v>100Acqu_100kHz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XY_report_time!$B$15:$B$17</c:f>
              <c:numCache>
                <c:formatCode>General</c:formatCode>
                <c:ptCount val="3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</c:numCache>
            </c:numRef>
          </c:xVal>
          <c:yVal>
            <c:numRef>
              <c:f>XY_report_time!$D$15:$D$17</c:f>
              <c:numCache>
                <c:formatCode>0.00</c:formatCode>
                <c:ptCount val="3"/>
                <c:pt idx="0">
                  <c:v>20591</c:v>
                </c:pt>
                <c:pt idx="1">
                  <c:v>43767</c:v>
                </c:pt>
                <c:pt idx="2">
                  <c:v>92537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09-499D-99D3-CD6A0A1F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76048"/>
        <c:axId val="735776528"/>
      </c:scatterChart>
      <c:valAx>
        <c:axId val="735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</a:t>
                </a:r>
                <a:r>
                  <a:rPr lang="fr-FR" baseline="0"/>
                  <a:t>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5776528"/>
        <c:crosses val="autoZero"/>
        <c:crossBetween val="midCat"/>
      </c:valAx>
      <c:valAx>
        <c:axId val="7357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5776048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Lamp</a:t>
            </a:r>
            <a:r>
              <a:rPr lang="en-US" baseline="0"/>
              <a:t> beam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1365843875077656E-2"/>
                  <c:y val="4.2183625700404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4.479283955398386E-2"/>
                  <c:y val="2.3897481309623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'Lamps Beam'!$A$4:$A$62</c:f>
              <c:numCache>
                <c:formatCode>General</c:formatCode>
                <c:ptCount val="59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-85</c:v>
                </c:pt>
                <c:pt idx="13">
                  <c:v>-80</c:v>
                </c:pt>
                <c:pt idx="14">
                  <c:v>-75</c:v>
                </c:pt>
                <c:pt idx="15">
                  <c:v>-70</c:v>
                </c:pt>
                <c:pt idx="16">
                  <c:v>-65</c:v>
                </c:pt>
                <c:pt idx="17">
                  <c:v>-60</c:v>
                </c:pt>
                <c:pt idx="18">
                  <c:v>-55</c:v>
                </c:pt>
                <c:pt idx="19">
                  <c:v>-50</c:v>
                </c:pt>
                <c:pt idx="20">
                  <c:v>-45</c:v>
                </c:pt>
                <c:pt idx="21">
                  <c:v>-40</c:v>
                </c:pt>
                <c:pt idx="22">
                  <c:v>-35</c:v>
                </c:pt>
                <c:pt idx="23">
                  <c:v>-30</c:v>
                </c:pt>
                <c:pt idx="24">
                  <c:v>-25</c:v>
                </c:pt>
                <c:pt idx="25">
                  <c:v>-20</c:v>
                </c:pt>
                <c:pt idx="26">
                  <c:v>-15</c:v>
                </c:pt>
                <c:pt idx="27">
                  <c:v>-10</c:v>
                </c:pt>
                <c:pt idx="28">
                  <c:v>-5</c:v>
                </c:pt>
                <c:pt idx="29">
                  <c:v>0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40</c:v>
                </c:pt>
                <c:pt idx="38">
                  <c:v>45</c:v>
                </c:pt>
                <c:pt idx="39">
                  <c:v>50</c:v>
                </c:pt>
                <c:pt idx="40">
                  <c:v>55</c:v>
                </c:pt>
                <c:pt idx="41">
                  <c:v>60</c:v>
                </c:pt>
                <c:pt idx="42">
                  <c:v>65</c:v>
                </c:pt>
                <c:pt idx="43">
                  <c:v>70</c:v>
                </c:pt>
                <c:pt idx="44">
                  <c:v>75</c:v>
                </c:pt>
                <c:pt idx="45">
                  <c:v>80</c:v>
                </c:pt>
                <c:pt idx="46">
                  <c:v>85</c:v>
                </c:pt>
                <c:pt idx="47">
                  <c:v>90</c:v>
                </c:pt>
                <c:pt idx="48">
                  <c:v>100</c:v>
                </c:pt>
                <c:pt idx="49">
                  <c:v>110</c:v>
                </c:pt>
                <c:pt idx="50">
                  <c:v>120</c:v>
                </c:pt>
                <c:pt idx="51">
                  <c:v>130</c:v>
                </c:pt>
                <c:pt idx="52">
                  <c:v>140</c:v>
                </c:pt>
                <c:pt idx="53">
                  <c:v>150</c:v>
                </c:pt>
                <c:pt idx="54">
                  <c:v>160</c:v>
                </c:pt>
                <c:pt idx="55">
                  <c:v>170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</c:numCache>
            </c:numRef>
          </c:xVal>
          <c:yVal>
            <c:numRef>
              <c:f>'Lamps Beam'!$B$4:$B$62</c:f>
              <c:numCache>
                <c:formatCode>General</c:formatCode>
                <c:ptCount val="59"/>
                <c:pt idx="0">
                  <c:v>12.2</c:v>
                </c:pt>
                <c:pt idx="1">
                  <c:v>13</c:v>
                </c:pt>
                <c:pt idx="2">
                  <c:v>13.75</c:v>
                </c:pt>
                <c:pt idx="3">
                  <c:v>14.7</c:v>
                </c:pt>
                <c:pt idx="4">
                  <c:v>15.5</c:v>
                </c:pt>
                <c:pt idx="5">
                  <c:v>16.5</c:v>
                </c:pt>
                <c:pt idx="6">
                  <c:v>17.600000000000001</c:v>
                </c:pt>
                <c:pt idx="7">
                  <c:v>18.5</c:v>
                </c:pt>
                <c:pt idx="8">
                  <c:v>19.5</c:v>
                </c:pt>
                <c:pt idx="9">
                  <c:v>20.8</c:v>
                </c:pt>
                <c:pt idx="10">
                  <c:v>21.7</c:v>
                </c:pt>
                <c:pt idx="11">
                  <c:v>22.7</c:v>
                </c:pt>
                <c:pt idx="12">
                  <c:v>23</c:v>
                </c:pt>
                <c:pt idx="13">
                  <c:v>23.5</c:v>
                </c:pt>
                <c:pt idx="14">
                  <c:v>23.8</c:v>
                </c:pt>
                <c:pt idx="15">
                  <c:v>24.3</c:v>
                </c:pt>
                <c:pt idx="16">
                  <c:v>24.5</c:v>
                </c:pt>
                <c:pt idx="17">
                  <c:v>25</c:v>
                </c:pt>
                <c:pt idx="18">
                  <c:v>25.5</c:v>
                </c:pt>
                <c:pt idx="19">
                  <c:v>26.2</c:v>
                </c:pt>
                <c:pt idx="20">
                  <c:v>26.3</c:v>
                </c:pt>
                <c:pt idx="21">
                  <c:v>26.6</c:v>
                </c:pt>
                <c:pt idx="22">
                  <c:v>26.8</c:v>
                </c:pt>
                <c:pt idx="23">
                  <c:v>27</c:v>
                </c:pt>
                <c:pt idx="24">
                  <c:v>27.2</c:v>
                </c:pt>
                <c:pt idx="25">
                  <c:v>27.35</c:v>
                </c:pt>
                <c:pt idx="26">
                  <c:v>27.5</c:v>
                </c:pt>
                <c:pt idx="27">
                  <c:v>27.5</c:v>
                </c:pt>
                <c:pt idx="28">
                  <c:v>27.6</c:v>
                </c:pt>
                <c:pt idx="29">
                  <c:v>27.75</c:v>
                </c:pt>
                <c:pt idx="30">
                  <c:v>27.6</c:v>
                </c:pt>
                <c:pt idx="31">
                  <c:v>27.5</c:v>
                </c:pt>
                <c:pt idx="32">
                  <c:v>27.35</c:v>
                </c:pt>
                <c:pt idx="33">
                  <c:v>27.3</c:v>
                </c:pt>
                <c:pt idx="34">
                  <c:v>27.2</c:v>
                </c:pt>
                <c:pt idx="35">
                  <c:v>27</c:v>
                </c:pt>
                <c:pt idx="36">
                  <c:v>26.8</c:v>
                </c:pt>
                <c:pt idx="37">
                  <c:v>26.6</c:v>
                </c:pt>
                <c:pt idx="38">
                  <c:v>26.3</c:v>
                </c:pt>
                <c:pt idx="39">
                  <c:v>26.2</c:v>
                </c:pt>
                <c:pt idx="40">
                  <c:v>25.5</c:v>
                </c:pt>
                <c:pt idx="41">
                  <c:v>25</c:v>
                </c:pt>
                <c:pt idx="42">
                  <c:v>24.5</c:v>
                </c:pt>
                <c:pt idx="43">
                  <c:v>24.3</c:v>
                </c:pt>
                <c:pt idx="44">
                  <c:v>23.8</c:v>
                </c:pt>
                <c:pt idx="45">
                  <c:v>23.5</c:v>
                </c:pt>
                <c:pt idx="46">
                  <c:v>23</c:v>
                </c:pt>
                <c:pt idx="47">
                  <c:v>22.7</c:v>
                </c:pt>
                <c:pt idx="48">
                  <c:v>21.7</c:v>
                </c:pt>
                <c:pt idx="49">
                  <c:v>20.8</c:v>
                </c:pt>
                <c:pt idx="50">
                  <c:v>19.5</c:v>
                </c:pt>
                <c:pt idx="51">
                  <c:v>18.5</c:v>
                </c:pt>
                <c:pt idx="52">
                  <c:v>17.600000000000001</c:v>
                </c:pt>
                <c:pt idx="53">
                  <c:v>16.5</c:v>
                </c:pt>
                <c:pt idx="54">
                  <c:v>15.5</c:v>
                </c:pt>
                <c:pt idx="55">
                  <c:v>14.7</c:v>
                </c:pt>
                <c:pt idx="56">
                  <c:v>13.75</c:v>
                </c:pt>
                <c:pt idx="57">
                  <c:v>13</c:v>
                </c:pt>
                <c:pt idx="58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2-460A-9363-16BC32F206D7}"/>
            </c:ext>
          </c:extLst>
        </c:ser>
        <c:ser>
          <c:idx val="1"/>
          <c:order val="1"/>
          <c:tx>
            <c:v>Lamp3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6402170195582438E-2"/>
                  <c:y val="-0.32038655908257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7.3918288595100953E-2"/>
                  <c:y val="-0.29921382494174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'Lamps Beam'!$D$5:$D$41</c:f>
              <c:numCache>
                <c:formatCode>General</c:formatCode>
                <c:ptCount val="37"/>
                <c:pt idx="0">
                  <c:v>-190</c:v>
                </c:pt>
                <c:pt idx="1">
                  <c:v>-180</c:v>
                </c:pt>
                <c:pt idx="2">
                  <c:v>-170</c:v>
                </c:pt>
                <c:pt idx="3">
                  <c:v>-160</c:v>
                </c:pt>
                <c:pt idx="4">
                  <c:v>-150</c:v>
                </c:pt>
                <c:pt idx="5">
                  <c:v>-140</c:v>
                </c:pt>
                <c:pt idx="6">
                  <c:v>-130</c:v>
                </c:pt>
                <c:pt idx="7">
                  <c:v>-120</c:v>
                </c:pt>
                <c:pt idx="8">
                  <c:v>-110</c:v>
                </c:pt>
                <c:pt idx="9">
                  <c:v>-100</c:v>
                </c:pt>
                <c:pt idx="10">
                  <c:v>-86</c:v>
                </c:pt>
                <c:pt idx="11">
                  <c:v>-80</c:v>
                </c:pt>
                <c:pt idx="12">
                  <c:v>-70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-15</c:v>
                </c:pt>
                <c:pt idx="18">
                  <c:v>0</c:v>
                </c:pt>
                <c:pt idx="19">
                  <c:v>15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70</c:v>
                </c:pt>
                <c:pt idx="25">
                  <c:v>80</c:v>
                </c:pt>
                <c:pt idx="26">
                  <c:v>86</c:v>
                </c:pt>
                <c:pt idx="27">
                  <c:v>100</c:v>
                </c:pt>
                <c:pt idx="28">
                  <c:v>110</c:v>
                </c:pt>
                <c:pt idx="29">
                  <c:v>120</c:v>
                </c:pt>
                <c:pt idx="30">
                  <c:v>130</c:v>
                </c:pt>
                <c:pt idx="31">
                  <c:v>140</c:v>
                </c:pt>
                <c:pt idx="32">
                  <c:v>150</c:v>
                </c:pt>
                <c:pt idx="33">
                  <c:v>160</c:v>
                </c:pt>
                <c:pt idx="34">
                  <c:v>170</c:v>
                </c:pt>
                <c:pt idx="35">
                  <c:v>180</c:v>
                </c:pt>
                <c:pt idx="36">
                  <c:v>190</c:v>
                </c:pt>
              </c:numCache>
            </c:numRef>
          </c:xVal>
          <c:yVal>
            <c:numRef>
              <c:f>'Lamps Beam'!$E$5:$E$41</c:f>
              <c:numCache>
                <c:formatCode>General</c:formatCode>
                <c:ptCount val="37"/>
                <c:pt idx="0">
                  <c:v>19</c:v>
                </c:pt>
                <c:pt idx="1">
                  <c:v>20.2</c:v>
                </c:pt>
                <c:pt idx="2">
                  <c:v>21</c:v>
                </c:pt>
                <c:pt idx="3">
                  <c:v>21.8</c:v>
                </c:pt>
                <c:pt idx="4">
                  <c:v>22.3</c:v>
                </c:pt>
                <c:pt idx="5">
                  <c:v>23</c:v>
                </c:pt>
                <c:pt idx="6">
                  <c:v>24.3</c:v>
                </c:pt>
                <c:pt idx="7">
                  <c:v>24.7</c:v>
                </c:pt>
                <c:pt idx="8">
                  <c:v>26.2</c:v>
                </c:pt>
                <c:pt idx="9">
                  <c:v>27.3</c:v>
                </c:pt>
                <c:pt idx="10">
                  <c:v>27.8</c:v>
                </c:pt>
                <c:pt idx="11">
                  <c:v>28.1</c:v>
                </c:pt>
                <c:pt idx="12">
                  <c:v>29.1</c:v>
                </c:pt>
                <c:pt idx="13">
                  <c:v>29.7</c:v>
                </c:pt>
                <c:pt idx="14">
                  <c:v>30.4</c:v>
                </c:pt>
                <c:pt idx="15">
                  <c:v>30.6</c:v>
                </c:pt>
                <c:pt idx="16">
                  <c:v>31</c:v>
                </c:pt>
                <c:pt idx="17">
                  <c:v>31.2</c:v>
                </c:pt>
                <c:pt idx="18">
                  <c:v>31.2</c:v>
                </c:pt>
                <c:pt idx="19">
                  <c:v>31.2</c:v>
                </c:pt>
                <c:pt idx="20">
                  <c:v>31</c:v>
                </c:pt>
                <c:pt idx="21">
                  <c:v>30.6</c:v>
                </c:pt>
                <c:pt idx="22">
                  <c:v>30.4</c:v>
                </c:pt>
                <c:pt idx="23">
                  <c:v>29.7</c:v>
                </c:pt>
                <c:pt idx="24">
                  <c:v>29.1</c:v>
                </c:pt>
                <c:pt idx="25">
                  <c:v>28.1</c:v>
                </c:pt>
                <c:pt idx="26">
                  <c:v>27.8</c:v>
                </c:pt>
                <c:pt idx="27">
                  <c:v>27.3</c:v>
                </c:pt>
                <c:pt idx="28">
                  <c:v>26.2</c:v>
                </c:pt>
                <c:pt idx="29">
                  <c:v>24.7</c:v>
                </c:pt>
                <c:pt idx="30">
                  <c:v>24.3</c:v>
                </c:pt>
                <c:pt idx="31">
                  <c:v>23</c:v>
                </c:pt>
                <c:pt idx="32">
                  <c:v>22.3</c:v>
                </c:pt>
                <c:pt idx="33">
                  <c:v>21.8</c:v>
                </c:pt>
                <c:pt idx="34">
                  <c:v>21</c:v>
                </c:pt>
                <c:pt idx="35">
                  <c:v>20.2</c:v>
                </c:pt>
                <c:pt idx="3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4-419F-9AB1-843F85DBC906}"/>
            </c:ext>
          </c:extLst>
        </c:ser>
        <c:ser>
          <c:idx val="2"/>
          <c:order val="2"/>
          <c:tx>
            <c:v>lamp1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3241509964654903E-2"/>
                  <c:y val="0.12034378118100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'Lamps Beam'!$G$2:$G$58</c:f>
              <c:numCache>
                <c:formatCode>General</c:formatCode>
                <c:ptCount val="57"/>
                <c:pt idx="0">
                  <c:v>-190</c:v>
                </c:pt>
                <c:pt idx="1">
                  <c:v>-180</c:v>
                </c:pt>
                <c:pt idx="2">
                  <c:v>-170</c:v>
                </c:pt>
                <c:pt idx="3">
                  <c:v>-160</c:v>
                </c:pt>
                <c:pt idx="4">
                  <c:v>-150</c:v>
                </c:pt>
                <c:pt idx="5">
                  <c:v>-140</c:v>
                </c:pt>
                <c:pt idx="6">
                  <c:v>-130</c:v>
                </c:pt>
                <c:pt idx="7">
                  <c:v>-120</c:v>
                </c:pt>
                <c:pt idx="8">
                  <c:v>-110</c:v>
                </c:pt>
                <c:pt idx="9">
                  <c:v>-100</c:v>
                </c:pt>
                <c:pt idx="10">
                  <c:v>-90</c:v>
                </c:pt>
                <c:pt idx="11">
                  <c:v>-85</c:v>
                </c:pt>
                <c:pt idx="12">
                  <c:v>-80</c:v>
                </c:pt>
                <c:pt idx="13">
                  <c:v>-75</c:v>
                </c:pt>
                <c:pt idx="14">
                  <c:v>-70</c:v>
                </c:pt>
                <c:pt idx="15">
                  <c:v>-65</c:v>
                </c:pt>
                <c:pt idx="16">
                  <c:v>-60</c:v>
                </c:pt>
                <c:pt idx="17">
                  <c:v>-55</c:v>
                </c:pt>
                <c:pt idx="18">
                  <c:v>-50</c:v>
                </c:pt>
                <c:pt idx="19">
                  <c:v>-45</c:v>
                </c:pt>
                <c:pt idx="20">
                  <c:v>-40</c:v>
                </c:pt>
                <c:pt idx="21">
                  <c:v>-35</c:v>
                </c:pt>
                <c:pt idx="22">
                  <c:v>-30</c:v>
                </c:pt>
                <c:pt idx="23">
                  <c:v>-25</c:v>
                </c:pt>
                <c:pt idx="24">
                  <c:v>-20</c:v>
                </c:pt>
                <c:pt idx="25">
                  <c:v>-15</c:v>
                </c:pt>
                <c:pt idx="26">
                  <c:v>-10</c:v>
                </c:pt>
                <c:pt idx="27">
                  <c:v>-5</c:v>
                </c:pt>
                <c:pt idx="28">
                  <c:v>0</c:v>
                </c:pt>
                <c:pt idx="29">
                  <c:v>5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25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100</c:v>
                </c:pt>
                <c:pt idx="48">
                  <c:v>110</c:v>
                </c:pt>
                <c:pt idx="49">
                  <c:v>120</c:v>
                </c:pt>
                <c:pt idx="50">
                  <c:v>130</c:v>
                </c:pt>
                <c:pt idx="51">
                  <c:v>140</c:v>
                </c:pt>
                <c:pt idx="52">
                  <c:v>150</c:v>
                </c:pt>
                <c:pt idx="53">
                  <c:v>160</c:v>
                </c:pt>
                <c:pt idx="54">
                  <c:v>170</c:v>
                </c:pt>
                <c:pt idx="55">
                  <c:v>180</c:v>
                </c:pt>
                <c:pt idx="56">
                  <c:v>190</c:v>
                </c:pt>
              </c:numCache>
            </c:numRef>
          </c:xVal>
          <c:yVal>
            <c:numRef>
              <c:f>'Lamps Beam'!$H$2:$H$58</c:f>
              <c:numCache>
                <c:formatCode>General</c:formatCode>
                <c:ptCount val="57"/>
                <c:pt idx="0">
                  <c:v>13</c:v>
                </c:pt>
                <c:pt idx="1">
                  <c:v>14.4</c:v>
                </c:pt>
                <c:pt idx="2">
                  <c:v>15.2</c:v>
                </c:pt>
                <c:pt idx="3">
                  <c:v>16.399999999999999</c:v>
                </c:pt>
                <c:pt idx="4">
                  <c:v>17.399999999999999</c:v>
                </c:pt>
                <c:pt idx="5">
                  <c:v>18.8</c:v>
                </c:pt>
                <c:pt idx="6">
                  <c:v>20</c:v>
                </c:pt>
                <c:pt idx="7">
                  <c:v>20.9</c:v>
                </c:pt>
                <c:pt idx="8">
                  <c:v>21.85</c:v>
                </c:pt>
                <c:pt idx="9">
                  <c:v>22.8</c:v>
                </c:pt>
                <c:pt idx="10">
                  <c:v>23.5</c:v>
                </c:pt>
                <c:pt idx="11">
                  <c:v>24.4</c:v>
                </c:pt>
                <c:pt idx="12">
                  <c:v>24.7</c:v>
                </c:pt>
                <c:pt idx="13">
                  <c:v>25</c:v>
                </c:pt>
                <c:pt idx="14">
                  <c:v>25.3</c:v>
                </c:pt>
                <c:pt idx="15">
                  <c:v>25.5</c:v>
                </c:pt>
                <c:pt idx="16">
                  <c:v>25.9</c:v>
                </c:pt>
                <c:pt idx="17">
                  <c:v>26.3</c:v>
                </c:pt>
                <c:pt idx="18">
                  <c:v>26.6</c:v>
                </c:pt>
                <c:pt idx="19">
                  <c:v>26.75</c:v>
                </c:pt>
                <c:pt idx="20">
                  <c:v>27</c:v>
                </c:pt>
                <c:pt idx="21">
                  <c:v>27.1</c:v>
                </c:pt>
                <c:pt idx="22">
                  <c:v>27.2</c:v>
                </c:pt>
                <c:pt idx="23">
                  <c:v>27.3</c:v>
                </c:pt>
                <c:pt idx="24">
                  <c:v>27.7</c:v>
                </c:pt>
                <c:pt idx="25">
                  <c:v>27.7</c:v>
                </c:pt>
                <c:pt idx="26">
                  <c:v>27.7</c:v>
                </c:pt>
                <c:pt idx="27">
                  <c:v>27.8</c:v>
                </c:pt>
                <c:pt idx="28">
                  <c:v>28</c:v>
                </c:pt>
                <c:pt idx="29">
                  <c:v>27.8</c:v>
                </c:pt>
                <c:pt idx="30">
                  <c:v>27.7</c:v>
                </c:pt>
                <c:pt idx="31">
                  <c:v>27.7</c:v>
                </c:pt>
                <c:pt idx="32">
                  <c:v>27.7</c:v>
                </c:pt>
                <c:pt idx="33">
                  <c:v>27.3</c:v>
                </c:pt>
                <c:pt idx="34">
                  <c:v>27.2</c:v>
                </c:pt>
                <c:pt idx="35">
                  <c:v>27.1</c:v>
                </c:pt>
                <c:pt idx="36">
                  <c:v>27</c:v>
                </c:pt>
                <c:pt idx="37">
                  <c:v>26.75</c:v>
                </c:pt>
                <c:pt idx="38">
                  <c:v>26.6</c:v>
                </c:pt>
                <c:pt idx="39">
                  <c:v>26.3</c:v>
                </c:pt>
                <c:pt idx="40">
                  <c:v>25.9</c:v>
                </c:pt>
                <c:pt idx="41">
                  <c:v>25.5</c:v>
                </c:pt>
                <c:pt idx="42">
                  <c:v>25.3</c:v>
                </c:pt>
                <c:pt idx="43">
                  <c:v>25</c:v>
                </c:pt>
                <c:pt idx="44">
                  <c:v>24.7</c:v>
                </c:pt>
                <c:pt idx="45">
                  <c:v>24.4</c:v>
                </c:pt>
                <c:pt idx="46">
                  <c:v>23.5</c:v>
                </c:pt>
                <c:pt idx="47">
                  <c:v>22.8</c:v>
                </c:pt>
                <c:pt idx="48">
                  <c:v>21.85</c:v>
                </c:pt>
                <c:pt idx="49">
                  <c:v>20.9</c:v>
                </c:pt>
                <c:pt idx="50">
                  <c:v>20</c:v>
                </c:pt>
                <c:pt idx="51">
                  <c:v>18.8</c:v>
                </c:pt>
                <c:pt idx="52">
                  <c:v>17.399999999999999</c:v>
                </c:pt>
                <c:pt idx="53">
                  <c:v>16.399999999999999</c:v>
                </c:pt>
                <c:pt idx="54">
                  <c:v>15.2</c:v>
                </c:pt>
                <c:pt idx="55">
                  <c:v>14.4</c:v>
                </c:pt>
                <c:pt idx="56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64-419F-9AB1-843F85DB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17935"/>
        <c:axId val="1940092687"/>
      </c:scatterChart>
      <c:valAx>
        <c:axId val="19473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in</a:t>
                </a:r>
                <a:r>
                  <a:rPr lang="fr-FR" baseline="0"/>
                  <a:t> cm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0092687"/>
        <c:crosses val="autoZero"/>
        <c:crossBetween val="midCat"/>
      </c:valAx>
      <c:valAx>
        <c:axId val="19400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Amplitude in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731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'Lamps Beam'!$D$1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'Lamps Beam'!$D$5:$D$41</c:f>
              <c:numCache>
                <c:formatCode>General</c:formatCode>
                <c:ptCount val="37"/>
                <c:pt idx="0">
                  <c:v>-190</c:v>
                </c:pt>
                <c:pt idx="1">
                  <c:v>-180</c:v>
                </c:pt>
                <c:pt idx="2">
                  <c:v>-170</c:v>
                </c:pt>
                <c:pt idx="3">
                  <c:v>-160</c:v>
                </c:pt>
                <c:pt idx="4">
                  <c:v>-150</c:v>
                </c:pt>
                <c:pt idx="5">
                  <c:v>-140</c:v>
                </c:pt>
                <c:pt idx="6">
                  <c:v>-130</c:v>
                </c:pt>
                <c:pt idx="7">
                  <c:v>-120</c:v>
                </c:pt>
                <c:pt idx="8">
                  <c:v>-110</c:v>
                </c:pt>
                <c:pt idx="9">
                  <c:v>-100</c:v>
                </c:pt>
                <c:pt idx="10">
                  <c:v>-86</c:v>
                </c:pt>
                <c:pt idx="11">
                  <c:v>-80</c:v>
                </c:pt>
                <c:pt idx="12">
                  <c:v>-70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-15</c:v>
                </c:pt>
                <c:pt idx="18">
                  <c:v>0</c:v>
                </c:pt>
                <c:pt idx="19">
                  <c:v>15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70</c:v>
                </c:pt>
                <c:pt idx="25">
                  <c:v>80</c:v>
                </c:pt>
                <c:pt idx="26">
                  <c:v>86</c:v>
                </c:pt>
                <c:pt idx="27">
                  <c:v>100</c:v>
                </c:pt>
                <c:pt idx="28">
                  <c:v>110</c:v>
                </c:pt>
                <c:pt idx="29">
                  <c:v>120</c:v>
                </c:pt>
                <c:pt idx="30">
                  <c:v>130</c:v>
                </c:pt>
                <c:pt idx="31">
                  <c:v>140</c:v>
                </c:pt>
                <c:pt idx="32">
                  <c:v>150</c:v>
                </c:pt>
                <c:pt idx="33">
                  <c:v>160</c:v>
                </c:pt>
                <c:pt idx="34">
                  <c:v>170</c:v>
                </c:pt>
                <c:pt idx="35">
                  <c:v>180</c:v>
                </c:pt>
                <c:pt idx="36">
                  <c:v>190</c:v>
                </c:pt>
              </c:numCache>
            </c:numRef>
          </c:xVal>
          <c:yVal>
            <c:numRef>
              <c:f>'Lamps Beam'!$E$5:$E$41</c:f>
              <c:numCache>
                <c:formatCode>General</c:formatCode>
                <c:ptCount val="37"/>
                <c:pt idx="0">
                  <c:v>19</c:v>
                </c:pt>
                <c:pt idx="1">
                  <c:v>20.2</c:v>
                </c:pt>
                <c:pt idx="2">
                  <c:v>21</c:v>
                </c:pt>
                <c:pt idx="3">
                  <c:v>21.8</c:v>
                </c:pt>
                <c:pt idx="4">
                  <c:v>22.3</c:v>
                </c:pt>
                <c:pt idx="5">
                  <c:v>23</c:v>
                </c:pt>
                <c:pt idx="6">
                  <c:v>24.3</c:v>
                </c:pt>
                <c:pt idx="7">
                  <c:v>24.7</c:v>
                </c:pt>
                <c:pt idx="8">
                  <c:v>26.2</c:v>
                </c:pt>
                <c:pt idx="9">
                  <c:v>27.3</c:v>
                </c:pt>
                <c:pt idx="10">
                  <c:v>27.8</c:v>
                </c:pt>
                <c:pt idx="11">
                  <c:v>28.1</c:v>
                </c:pt>
                <c:pt idx="12">
                  <c:v>29.1</c:v>
                </c:pt>
                <c:pt idx="13">
                  <c:v>29.7</c:v>
                </c:pt>
                <c:pt idx="14">
                  <c:v>30.4</c:v>
                </c:pt>
                <c:pt idx="15">
                  <c:v>30.6</c:v>
                </c:pt>
                <c:pt idx="16">
                  <c:v>31</c:v>
                </c:pt>
                <c:pt idx="17">
                  <c:v>31.2</c:v>
                </c:pt>
                <c:pt idx="18">
                  <c:v>31.2</c:v>
                </c:pt>
                <c:pt idx="19">
                  <c:v>31.2</c:v>
                </c:pt>
                <c:pt idx="20">
                  <c:v>31</c:v>
                </c:pt>
                <c:pt idx="21">
                  <c:v>30.6</c:v>
                </c:pt>
                <c:pt idx="22">
                  <c:v>30.4</c:v>
                </c:pt>
                <c:pt idx="23">
                  <c:v>29.7</c:v>
                </c:pt>
                <c:pt idx="24">
                  <c:v>29.1</c:v>
                </c:pt>
                <c:pt idx="25">
                  <c:v>28.1</c:v>
                </c:pt>
                <c:pt idx="26">
                  <c:v>27.8</c:v>
                </c:pt>
                <c:pt idx="27">
                  <c:v>27.3</c:v>
                </c:pt>
                <c:pt idx="28">
                  <c:v>26.2</c:v>
                </c:pt>
                <c:pt idx="29">
                  <c:v>24.7</c:v>
                </c:pt>
                <c:pt idx="30">
                  <c:v>24.3</c:v>
                </c:pt>
                <c:pt idx="31">
                  <c:v>23</c:v>
                </c:pt>
                <c:pt idx="32">
                  <c:v>22.3</c:v>
                </c:pt>
                <c:pt idx="33">
                  <c:v>21.8</c:v>
                </c:pt>
                <c:pt idx="34">
                  <c:v>21</c:v>
                </c:pt>
                <c:pt idx="35">
                  <c:v>20.2</c:v>
                </c:pt>
                <c:pt idx="3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8-4A96-B9D5-EBFF2A51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05760"/>
        <c:axId val="226483120"/>
      </c:scatterChart>
      <c:valAx>
        <c:axId val="2229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6483120"/>
        <c:crosses val="autoZero"/>
        <c:crossBetween val="midCat"/>
      </c:valAx>
      <c:valAx>
        <c:axId val="2264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9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 lin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4385126859142608"/>
                  <c:y val="-0.1988035870516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'Lamps Beam'!$A$33:$A$64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</c:numCache>
            </c:numRef>
          </c:xVal>
          <c:yVal>
            <c:numRef>
              <c:f>'Lamps Beam'!$B$98:$B$129</c:f>
              <c:numCache>
                <c:formatCode>General</c:formatCode>
                <c:ptCount val="32"/>
                <c:pt idx="0">
                  <c:v>595.66214352901056</c:v>
                </c:pt>
                <c:pt idx="1">
                  <c:v>575.43993733715763</c:v>
                </c:pt>
                <c:pt idx="2">
                  <c:v>562.34132519034927</c:v>
                </c:pt>
                <c:pt idx="3">
                  <c:v>543.25033149243393</c:v>
                </c:pt>
                <c:pt idx="4">
                  <c:v>537.03179637025301</c:v>
                </c:pt>
                <c:pt idx="5">
                  <c:v>524.80746024977248</c:v>
                </c:pt>
                <c:pt idx="6">
                  <c:v>501.18723362727269</c:v>
                </c:pt>
                <c:pt idx="7">
                  <c:v>478.63009232263886</c:v>
                </c:pt>
                <c:pt idx="8">
                  <c:v>457.0881896148756</c:v>
                </c:pt>
                <c:pt idx="9">
                  <c:v>426.57951880159294</c:v>
                </c:pt>
                <c:pt idx="10">
                  <c:v>416.86938347033572</c:v>
                </c:pt>
                <c:pt idx="11">
                  <c:v>354.81338923357566</c:v>
                </c:pt>
                <c:pt idx="12">
                  <c:v>316.22776601683825</c:v>
                </c:pt>
                <c:pt idx="13">
                  <c:v>281.83829312644554</c:v>
                </c:pt>
                <c:pt idx="14">
                  <c:v>269.15348039269179</c:v>
                </c:pt>
                <c:pt idx="15">
                  <c:v>239.88329190194912</c:v>
                </c:pt>
                <c:pt idx="16">
                  <c:v>223.87211385683412</c:v>
                </c:pt>
                <c:pt idx="17">
                  <c:v>199.52623149688802</c:v>
                </c:pt>
                <c:pt idx="18">
                  <c:v>186.20871366628685</c:v>
                </c:pt>
                <c:pt idx="19">
                  <c:v>147.91083881682084</c:v>
                </c:pt>
                <c:pt idx="20">
                  <c:v>120.22644346174135</c:v>
                </c:pt>
                <c:pt idx="21">
                  <c:v>89.125093813374562</c:v>
                </c:pt>
                <c:pt idx="22">
                  <c:v>70.794578438413865</c:v>
                </c:pt>
                <c:pt idx="23">
                  <c:v>57.543993733715745</c:v>
                </c:pt>
                <c:pt idx="24">
                  <c:v>44.668359215096324</c:v>
                </c:pt>
                <c:pt idx="25">
                  <c:v>35.481338923357555</c:v>
                </c:pt>
                <c:pt idx="26">
                  <c:v>29.512092266663863</c:v>
                </c:pt>
                <c:pt idx="27">
                  <c:v>23.713737056616559</c:v>
                </c:pt>
                <c:pt idx="28">
                  <c:v>19.952623149688804</c:v>
                </c:pt>
                <c:pt idx="29">
                  <c:v>16.595869074375614</c:v>
                </c:pt>
                <c:pt idx="30">
                  <c:v>3.9810717055349727</c:v>
                </c:pt>
                <c:pt idx="31">
                  <c:v>2.1379620895022322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5-4129-84AF-F3946D1D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05343"/>
        <c:axId val="989401983"/>
      </c:scatterChart>
      <c:valAx>
        <c:axId val="9894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401983"/>
        <c:crosses val="autoZero"/>
        <c:crossBetween val="midCat"/>
      </c:valAx>
      <c:valAx>
        <c:axId val="9894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4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Error</a:t>
            </a:r>
            <a:r>
              <a:rPr lang="fr-FR" baseline="0"/>
              <a:t>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>
                  <a:alpha val="50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'Error graph'!$A$3:$A$47</c:f>
              <c:numCache>
                <c:formatCode>General</c:formatCode>
                <c:ptCount val="45"/>
                <c:pt idx="0">
                  <c:v>0</c:v>
                </c:pt>
                <c:pt idx="1">
                  <c:v>28</c:v>
                </c:pt>
                <c:pt idx="2">
                  <c:v>56</c:v>
                </c:pt>
                <c:pt idx="3">
                  <c:v>84</c:v>
                </c:pt>
                <c:pt idx="4">
                  <c:v>112</c:v>
                </c:pt>
                <c:pt idx="5">
                  <c:v>140</c:v>
                </c:pt>
                <c:pt idx="6">
                  <c:v>168</c:v>
                </c:pt>
                <c:pt idx="7">
                  <c:v>196</c:v>
                </c:pt>
                <c:pt idx="8">
                  <c:v>224</c:v>
                </c:pt>
                <c:pt idx="9">
                  <c:v>0</c:v>
                </c:pt>
                <c:pt idx="10">
                  <c:v>28</c:v>
                </c:pt>
                <c:pt idx="11">
                  <c:v>56</c:v>
                </c:pt>
                <c:pt idx="12">
                  <c:v>84</c:v>
                </c:pt>
                <c:pt idx="13">
                  <c:v>112</c:v>
                </c:pt>
                <c:pt idx="14">
                  <c:v>140</c:v>
                </c:pt>
                <c:pt idx="15">
                  <c:v>168</c:v>
                </c:pt>
                <c:pt idx="16">
                  <c:v>196</c:v>
                </c:pt>
                <c:pt idx="17">
                  <c:v>224</c:v>
                </c:pt>
                <c:pt idx="18">
                  <c:v>0</c:v>
                </c:pt>
                <c:pt idx="19">
                  <c:v>28</c:v>
                </c:pt>
                <c:pt idx="20">
                  <c:v>56</c:v>
                </c:pt>
                <c:pt idx="21">
                  <c:v>84</c:v>
                </c:pt>
                <c:pt idx="22">
                  <c:v>112</c:v>
                </c:pt>
                <c:pt idx="23">
                  <c:v>140</c:v>
                </c:pt>
                <c:pt idx="24">
                  <c:v>168</c:v>
                </c:pt>
                <c:pt idx="25">
                  <c:v>196</c:v>
                </c:pt>
                <c:pt idx="26">
                  <c:v>224</c:v>
                </c:pt>
                <c:pt idx="27">
                  <c:v>0</c:v>
                </c:pt>
                <c:pt idx="28">
                  <c:v>28</c:v>
                </c:pt>
                <c:pt idx="29">
                  <c:v>56</c:v>
                </c:pt>
                <c:pt idx="30">
                  <c:v>84</c:v>
                </c:pt>
                <c:pt idx="31">
                  <c:v>112</c:v>
                </c:pt>
                <c:pt idx="32">
                  <c:v>140</c:v>
                </c:pt>
                <c:pt idx="33">
                  <c:v>168</c:v>
                </c:pt>
                <c:pt idx="34">
                  <c:v>196</c:v>
                </c:pt>
                <c:pt idx="35">
                  <c:v>224</c:v>
                </c:pt>
                <c:pt idx="36">
                  <c:v>0</c:v>
                </c:pt>
                <c:pt idx="37">
                  <c:v>28</c:v>
                </c:pt>
                <c:pt idx="38">
                  <c:v>56</c:v>
                </c:pt>
                <c:pt idx="39">
                  <c:v>84</c:v>
                </c:pt>
                <c:pt idx="40">
                  <c:v>112</c:v>
                </c:pt>
                <c:pt idx="41">
                  <c:v>140</c:v>
                </c:pt>
                <c:pt idx="42">
                  <c:v>168</c:v>
                </c:pt>
                <c:pt idx="43">
                  <c:v>196</c:v>
                </c:pt>
                <c:pt idx="44">
                  <c:v>224</c:v>
                </c:pt>
              </c:numCache>
            </c:numRef>
          </c:xVal>
          <c:yVal>
            <c:numRef>
              <c:f>'Error graph'!$C$3:$C$47</c:f>
              <c:numCache>
                <c:formatCode>General</c:formatCode>
                <c:ptCount val="4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</c:numCache>
            </c:numRef>
          </c:yVal>
          <c:bubbleSize>
            <c:numRef>
              <c:f>'Error graph'!$F$3:$F$47</c:f>
              <c:numCache>
                <c:formatCode>0.00</c:formatCode>
                <c:ptCount val="45"/>
                <c:pt idx="0">
                  <c:v>10</c:v>
                </c:pt>
                <c:pt idx="1">
                  <c:v>16.643316977093239</c:v>
                </c:pt>
                <c:pt idx="2">
                  <c:v>14.866068747318506</c:v>
                </c:pt>
                <c:pt idx="3">
                  <c:v>16.124515496597098</c:v>
                </c:pt>
                <c:pt idx="4">
                  <c:v>13.038404810405298</c:v>
                </c:pt>
                <c:pt idx="5">
                  <c:v>10</c:v>
                </c:pt>
                <c:pt idx="6">
                  <c:v>14.317821063276353</c:v>
                </c:pt>
                <c:pt idx="7">
                  <c:v>18</c:v>
                </c:pt>
                <c:pt idx="8">
                  <c:v>20.396078054371138</c:v>
                </c:pt>
                <c:pt idx="9">
                  <c:v>12.806248474865697</c:v>
                </c:pt>
                <c:pt idx="10">
                  <c:v>13</c:v>
                </c:pt>
                <c:pt idx="11">
                  <c:v>12.041594578792296</c:v>
                </c:pt>
                <c:pt idx="12">
                  <c:v>12.041594578792296</c:v>
                </c:pt>
                <c:pt idx="13">
                  <c:v>7.6157731058639087</c:v>
                </c:pt>
                <c:pt idx="14">
                  <c:v>2.2360679774997898</c:v>
                </c:pt>
                <c:pt idx="15">
                  <c:v>7.2801098892805181</c:v>
                </c:pt>
                <c:pt idx="16">
                  <c:v>8.9442719099991592</c:v>
                </c:pt>
                <c:pt idx="17">
                  <c:v>10.04987562112089</c:v>
                </c:pt>
                <c:pt idx="18">
                  <c:v>12.806248474865697</c:v>
                </c:pt>
                <c:pt idx="19">
                  <c:v>12.083045973594572</c:v>
                </c:pt>
                <c:pt idx="20">
                  <c:v>9.4868329805051381</c:v>
                </c:pt>
                <c:pt idx="21">
                  <c:v>8.5440037453175304</c:v>
                </c:pt>
                <c:pt idx="22">
                  <c:v>7</c:v>
                </c:pt>
                <c:pt idx="23">
                  <c:v>3.1622776601683795</c:v>
                </c:pt>
                <c:pt idx="24">
                  <c:v>3.1622776601683795</c:v>
                </c:pt>
                <c:pt idx="25">
                  <c:v>8</c:v>
                </c:pt>
                <c:pt idx="26">
                  <c:v>6.0827625302982193</c:v>
                </c:pt>
                <c:pt idx="27">
                  <c:v>16.492422502470642</c:v>
                </c:pt>
                <c:pt idx="28">
                  <c:v>12.041594578792296</c:v>
                </c:pt>
                <c:pt idx="29">
                  <c:v>13.601470508735444</c:v>
                </c:pt>
                <c:pt idx="30">
                  <c:v>10</c:v>
                </c:pt>
                <c:pt idx="31">
                  <c:v>5.0990195135927845</c:v>
                </c:pt>
                <c:pt idx="32">
                  <c:v>4.1231056256176606</c:v>
                </c:pt>
                <c:pt idx="33">
                  <c:v>4.4721359549995796</c:v>
                </c:pt>
                <c:pt idx="34">
                  <c:v>5.0990195135927845</c:v>
                </c:pt>
                <c:pt idx="35">
                  <c:v>10</c:v>
                </c:pt>
                <c:pt idx="36">
                  <c:v>19.697715603592208</c:v>
                </c:pt>
                <c:pt idx="37">
                  <c:v>17</c:v>
                </c:pt>
                <c:pt idx="38">
                  <c:v>17.888543819998318</c:v>
                </c:pt>
                <c:pt idx="39">
                  <c:v>9</c:v>
                </c:pt>
                <c:pt idx="40">
                  <c:v>9.0553851381374173</c:v>
                </c:pt>
                <c:pt idx="41">
                  <c:v>5.3851648071345037</c:v>
                </c:pt>
                <c:pt idx="42">
                  <c:v>2.2360679774997898</c:v>
                </c:pt>
                <c:pt idx="43">
                  <c:v>6.4031242374328485</c:v>
                </c:pt>
                <c:pt idx="44">
                  <c:v>8.5440037453175304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FC2-44C3-BE0D-6930C4A23497}"/>
            </c:ext>
          </c:extLst>
        </c:ser>
        <c:ser>
          <c:idx val="1"/>
          <c:order val="1"/>
          <c:tx>
            <c:v>lamp1</c:v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xVal>
            <c:numRef>
              <c:f>'Error graph'!$H$3</c:f>
              <c:numCache>
                <c:formatCode>General</c:formatCode>
                <c:ptCount val="1"/>
                <c:pt idx="0">
                  <c:v>85</c:v>
                </c:pt>
              </c:numCache>
            </c:numRef>
          </c:xVal>
          <c:yVal>
            <c:numRef>
              <c:f>'Error graph'!$I$3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5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DFC2-44C3-BE0D-6930C4A23497}"/>
            </c:ext>
          </c:extLst>
        </c:ser>
        <c:ser>
          <c:idx val="2"/>
          <c:order val="2"/>
          <c:tx>
            <c:v>lamp2</c:v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xVal>
            <c:numRef>
              <c:f>'Error graph'!$H$4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'Error graph'!$I$4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5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A-DFC2-44C3-BE0D-6930C4A23497}"/>
            </c:ext>
          </c:extLst>
        </c:ser>
        <c:ser>
          <c:idx val="3"/>
          <c:order val="3"/>
          <c:tx>
            <c:v>lamp3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'Error graph'!$H$5</c:f>
              <c:numCache>
                <c:formatCode>General</c:formatCode>
                <c:ptCount val="1"/>
                <c:pt idx="0">
                  <c:v>140</c:v>
                </c:pt>
              </c:numCache>
            </c:numRef>
          </c:xVal>
          <c:yVal>
            <c:numRef>
              <c:f>'Error graph'!$I$5</c:f>
              <c:numCache>
                <c:formatCode>General</c:formatCode>
                <c:ptCount val="1"/>
                <c:pt idx="0">
                  <c:v>185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5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DFC2-44C3-BE0D-6930C4A23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17743232"/>
        <c:axId val="17744192"/>
      </c:bubbleChart>
      <c:valAx>
        <c:axId val="17743232"/>
        <c:scaling>
          <c:orientation val="minMax"/>
          <c:max val="280"/>
          <c:min val="-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4192"/>
        <c:crosses val="autoZero"/>
        <c:crossBetween val="midCat"/>
        <c:majorUnit val="25"/>
      </c:valAx>
      <c:valAx>
        <c:axId val="17744192"/>
        <c:scaling>
          <c:orientation val="maxMin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481753</xdr:colOff>
      <xdr:row>1</xdr:row>
      <xdr:rowOff>76200</xdr:rowOff>
    </xdr:from>
    <xdr:to>
      <xdr:col>18</xdr:col>
      <xdr:colOff>237067</xdr:colOff>
      <xdr:row>24</xdr:row>
      <xdr:rowOff>90170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570554-2A21-74FD-11F9-C4047A519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122283</xdr:colOff>
      <xdr:row>21</xdr:row>
      <xdr:rowOff>99060</xdr:rowOff>
    </xdr:from>
    <xdr:to>
      <xdr:col>18</xdr:col>
      <xdr:colOff>101600</xdr:colOff>
      <xdr:row>45</xdr:row>
      <xdr:rowOff>65313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3254E6-FA1E-100A-16B4-9F2EDE287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105697</xdr:colOff>
      <xdr:row>5</xdr:row>
      <xdr:rowOff>95480</xdr:rowOff>
    </xdr:from>
    <xdr:to>
      <xdr:col>17</xdr:col>
      <xdr:colOff>680672</xdr:colOff>
      <xdr:row>20</xdr:row>
      <xdr:rowOff>84464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CF1968C-7C96-AA8A-A41D-0438A1A23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620486</xdr:colOff>
      <xdr:row>110</xdr:row>
      <xdr:rowOff>152400</xdr:rowOff>
    </xdr:from>
    <xdr:to>
      <xdr:col>12</xdr:col>
      <xdr:colOff>10886</xdr:colOff>
      <xdr:row>125</xdr:row>
      <xdr:rowOff>174172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12F76E4-0EF7-19D9-91C3-47FDA3273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7</xdr:row>
      <xdr:rowOff>30480</xdr:rowOff>
    </xdr:from>
    <xdr:to>
      <xdr:col>16</xdr:col>
      <xdr:colOff>190500</xdr:colOff>
      <xdr:row>35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630BC1-2A12-8F42-8402-1327D149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4">
      <queryTableField id="1" name="sampling freq" tableColumnId="1"/>
      <queryTableField id="4" name="_1" tableColumnId="4"/>
      <queryTableField id="6" name="_2" tableColumnId="6"/>
      <queryTableField id="9" name="_4" tableColumnId="9"/>
    </queryTableFields>
    <queryTableDeletedFields count="5">
      <deletedField name="Column1"/>
      <deletedField name="samples"/>
      <deletedField name="Nb Acquisition"/>
      <deletedField name="Time"/>
      <deletedField name="_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D676E-4470-44E3-BBA8-C51EA67AF027}" name="Tableau_XY_report_time" displayName="Tableau_XY_report_time" ref="A1:D17" tableType="queryTable" totalsRowShown="0">
  <autoFilter ref="A1:D17" xr:uid="{2A8D676E-4470-44E3-BBA8-C51EA67AF027}"/>
  <sortState xmlns:xlrd2="http://schemas.microsoft.com/office/spreadsheetml/2017/richdata2" ref="A2:D13">
    <sortCondition ref="A1:A13"/>
  </sortState>
  <tableColumns count="4">
    <tableColumn id="1" xr3:uid="{6DAFD86E-E70F-4094-8039-8A04BF24D29B}" uniqueName="1" name="sampling freq" queryTableFieldId="1" dataDxfId="1"/>
    <tableColumn id="4" xr3:uid="{117AF3AD-796A-47DC-8C19-C6ABA133F8CB}" uniqueName="4" name="Samples" queryTableFieldId="4"/>
    <tableColumn id="6" xr3:uid="{31AE7322-CB80-48ED-9BBC-185EB64DF8B0}" uniqueName="6" name="Nb Acquisition" queryTableFieldId="6"/>
    <tableColumn id="9" xr3:uid="{D9667959-24C1-4D8D-8B7C-51CCB54AC73D}" uniqueName="9" name="Ti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7BB4-7C0F-4FDE-BABE-C29947934FBF}">
  <dimension ref="A1:D17"/>
  <sheetViews>
    <sheetView topLeftCell="C1" workbookViewId="0">
      <selection activeCell="T10" sqref="T10"/>
    </sheetView>
  </sheetViews>
  <sheetFormatPr baseColWidth="10" defaultColWidth="10.7109375" defaultRowHeight="15" x14ac:dyDescent="0.25"/>
  <cols>
    <col min="1" max="1" width="14.7109375" bestFit="1" customWidth="1"/>
    <col min="2" max="2" width="11.140625" bestFit="1" customWidth="1"/>
    <col min="3" max="3" width="15.42578125" bestFit="1" customWidth="1"/>
    <col min="4" max="4" width="8.7109375" bestFit="1" customWidth="1"/>
  </cols>
  <sheetData>
    <row r="1" spans="1:4" x14ac:dyDescent="0.25">
      <c r="A1" t="s">
        <v>4</v>
      </c>
      <c r="B1" t="s">
        <v>7</v>
      </c>
      <c r="C1" t="s">
        <v>5</v>
      </c>
      <c r="D1" t="s">
        <v>6</v>
      </c>
    </row>
    <row r="2" spans="1:4" x14ac:dyDescent="0.25">
      <c r="A2" s="1">
        <v>50000</v>
      </c>
      <c r="B2">
        <v>4096</v>
      </c>
      <c r="C2">
        <v>1</v>
      </c>
      <c r="D2" s="1">
        <v>493</v>
      </c>
    </row>
    <row r="3" spans="1:4" x14ac:dyDescent="0.25">
      <c r="A3" s="1">
        <v>50000</v>
      </c>
      <c r="B3">
        <v>8192</v>
      </c>
      <c r="C3">
        <v>1</v>
      </c>
      <c r="D3" s="1">
        <v>1033</v>
      </c>
    </row>
    <row r="4" spans="1:4" x14ac:dyDescent="0.25">
      <c r="A4" s="1">
        <v>50000</v>
      </c>
      <c r="B4">
        <v>2048</v>
      </c>
      <c r="C4">
        <v>10</v>
      </c>
      <c r="D4" s="1">
        <v>2240</v>
      </c>
    </row>
    <row r="5" spans="1:4" x14ac:dyDescent="0.25">
      <c r="A5" s="1">
        <v>50000</v>
      </c>
      <c r="B5">
        <v>4096</v>
      </c>
      <c r="C5">
        <v>10</v>
      </c>
      <c r="D5" s="1">
        <v>4750</v>
      </c>
    </row>
    <row r="6" spans="1:4" x14ac:dyDescent="0.25">
      <c r="A6" s="1">
        <v>50000</v>
      </c>
      <c r="B6">
        <v>8192</v>
      </c>
      <c r="C6">
        <v>10</v>
      </c>
      <c r="D6" s="1">
        <v>10013</v>
      </c>
    </row>
    <row r="7" spans="1:4" x14ac:dyDescent="0.25">
      <c r="A7" s="1">
        <v>50000</v>
      </c>
      <c r="B7">
        <v>2048</v>
      </c>
      <c r="C7">
        <v>100</v>
      </c>
      <c r="D7" s="1">
        <v>22277</v>
      </c>
    </row>
    <row r="8" spans="1:4" x14ac:dyDescent="0.25">
      <c r="A8" s="1">
        <v>50000</v>
      </c>
      <c r="B8">
        <v>4096</v>
      </c>
      <c r="C8">
        <v>100</v>
      </c>
      <c r="D8" s="1">
        <v>47320</v>
      </c>
    </row>
    <row r="9" spans="1:4" x14ac:dyDescent="0.25">
      <c r="A9" s="1">
        <v>50000</v>
      </c>
      <c r="B9">
        <v>8192</v>
      </c>
      <c r="C9">
        <v>100</v>
      </c>
      <c r="D9" s="1">
        <v>99754</v>
      </c>
    </row>
    <row r="10" spans="1:4" x14ac:dyDescent="0.25">
      <c r="A10" s="1">
        <v>100000</v>
      </c>
      <c r="B10">
        <v>4096</v>
      </c>
      <c r="C10">
        <v>1</v>
      </c>
      <c r="D10" s="1">
        <v>458</v>
      </c>
    </row>
    <row r="11" spans="1:4" x14ac:dyDescent="0.25">
      <c r="A11" s="1">
        <v>100000</v>
      </c>
      <c r="B11">
        <v>8192</v>
      </c>
      <c r="C11">
        <v>1</v>
      </c>
      <c r="D11" s="1">
        <v>962</v>
      </c>
    </row>
    <row r="12" spans="1:4" x14ac:dyDescent="0.25">
      <c r="A12" s="1">
        <v>100000</v>
      </c>
      <c r="B12">
        <v>2048</v>
      </c>
      <c r="C12">
        <v>10</v>
      </c>
      <c r="D12" s="1">
        <v>2072</v>
      </c>
    </row>
    <row r="13" spans="1:4" x14ac:dyDescent="0.25">
      <c r="A13" s="1">
        <v>100000</v>
      </c>
      <c r="B13">
        <v>4096</v>
      </c>
      <c r="C13">
        <v>10</v>
      </c>
      <c r="D13" s="1">
        <v>4396</v>
      </c>
    </row>
    <row r="14" spans="1:4" x14ac:dyDescent="0.25">
      <c r="A14" s="1">
        <v>100000</v>
      </c>
      <c r="B14">
        <v>8192</v>
      </c>
      <c r="C14">
        <v>10</v>
      </c>
      <c r="D14" s="1">
        <v>9292</v>
      </c>
    </row>
    <row r="15" spans="1:4" x14ac:dyDescent="0.25">
      <c r="A15" s="1">
        <v>100000</v>
      </c>
      <c r="B15">
        <v>2048</v>
      </c>
      <c r="C15">
        <v>100</v>
      </c>
      <c r="D15" s="1">
        <v>20591</v>
      </c>
    </row>
    <row r="16" spans="1:4" x14ac:dyDescent="0.25">
      <c r="A16" s="1">
        <v>100000</v>
      </c>
      <c r="B16">
        <v>4096</v>
      </c>
      <c r="C16">
        <v>100</v>
      </c>
      <c r="D16" s="1">
        <v>43767</v>
      </c>
    </row>
    <row r="17" spans="1:4" x14ac:dyDescent="0.25">
      <c r="A17" s="1">
        <v>100000</v>
      </c>
      <c r="B17">
        <v>8192</v>
      </c>
      <c r="C17">
        <v>100</v>
      </c>
      <c r="D17" s="1">
        <v>92537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8D69-072F-44BE-A978-D5DD49DC521F}">
  <dimension ref="A1:H129"/>
  <sheetViews>
    <sheetView topLeftCell="B24" zoomScale="105" workbookViewId="0">
      <selection activeCell="S34" sqref="S34"/>
    </sheetView>
  </sheetViews>
  <sheetFormatPr baseColWidth="10" defaultColWidth="10.7109375" defaultRowHeight="15" x14ac:dyDescent="0.25"/>
  <cols>
    <col min="5" max="5" width="12.7109375" bestFit="1" customWidth="1"/>
  </cols>
  <sheetData>
    <row r="1" spans="1:8" x14ac:dyDescent="0.25">
      <c r="A1" t="s">
        <v>13</v>
      </c>
      <c r="B1" t="s">
        <v>14</v>
      </c>
      <c r="D1" t="s">
        <v>2</v>
      </c>
      <c r="E1" t="s">
        <v>3</v>
      </c>
      <c r="G1" t="s">
        <v>15</v>
      </c>
      <c r="H1" t="s">
        <v>16</v>
      </c>
    </row>
    <row r="2" spans="1:8" x14ac:dyDescent="0.25">
      <c r="A2">
        <v>-220</v>
      </c>
      <c r="B2">
        <f>B64</f>
        <v>3.3</v>
      </c>
      <c r="D2">
        <v>-220</v>
      </c>
      <c r="E2">
        <v>15.7</v>
      </c>
      <c r="G2">
        <v>-190</v>
      </c>
      <c r="H2">
        <f>H58</f>
        <v>13</v>
      </c>
    </row>
    <row r="3" spans="1:8" x14ac:dyDescent="0.25">
      <c r="A3">
        <v>-210</v>
      </c>
      <c r="B3">
        <f>B63</f>
        <v>6</v>
      </c>
      <c r="D3">
        <v>-210</v>
      </c>
      <c r="E3">
        <v>15.9</v>
      </c>
      <c r="G3">
        <v>-180</v>
      </c>
      <c r="H3">
        <f>H57</f>
        <v>14.4</v>
      </c>
    </row>
    <row r="4" spans="1:8" x14ac:dyDescent="0.25">
      <c r="A4">
        <v>-200</v>
      </c>
      <c r="B4">
        <f>B62</f>
        <v>12.2</v>
      </c>
      <c r="D4">
        <v>-200</v>
      </c>
      <c r="E4">
        <v>17.2</v>
      </c>
      <c r="G4">
        <v>-170</v>
      </c>
      <c r="H4">
        <f>H56</f>
        <v>15.2</v>
      </c>
    </row>
    <row r="5" spans="1:8" x14ac:dyDescent="0.25">
      <c r="A5">
        <v>-190</v>
      </c>
      <c r="B5">
        <f>B61</f>
        <v>13</v>
      </c>
      <c r="D5">
        <v>-190</v>
      </c>
      <c r="E5">
        <v>19</v>
      </c>
      <c r="G5">
        <v>-160</v>
      </c>
      <c r="H5">
        <f>H55</f>
        <v>16.399999999999999</v>
      </c>
    </row>
    <row r="6" spans="1:8" x14ac:dyDescent="0.25">
      <c r="A6">
        <v>-180</v>
      </c>
      <c r="B6">
        <f>B60</f>
        <v>13.75</v>
      </c>
      <c r="D6">
        <v>-180</v>
      </c>
      <c r="E6">
        <v>20.2</v>
      </c>
      <c r="G6">
        <v>-150</v>
      </c>
      <c r="H6">
        <f>H54</f>
        <v>17.399999999999999</v>
      </c>
    </row>
    <row r="7" spans="1:8" x14ac:dyDescent="0.25">
      <c r="A7">
        <v>-170</v>
      </c>
      <c r="B7">
        <f>B59</f>
        <v>14.7</v>
      </c>
      <c r="D7">
        <v>-170</v>
      </c>
      <c r="E7">
        <v>21</v>
      </c>
      <c r="G7">
        <v>-140</v>
      </c>
      <c r="H7">
        <f>H53</f>
        <v>18.8</v>
      </c>
    </row>
    <row r="8" spans="1:8" x14ac:dyDescent="0.25">
      <c r="A8">
        <v>-160</v>
      </c>
      <c r="B8">
        <f>B58</f>
        <v>15.5</v>
      </c>
      <c r="D8">
        <v>-160</v>
      </c>
      <c r="E8">
        <v>21.8</v>
      </c>
      <c r="G8">
        <v>-130</v>
      </c>
      <c r="H8">
        <f>H52</f>
        <v>20</v>
      </c>
    </row>
    <row r="9" spans="1:8" x14ac:dyDescent="0.25">
      <c r="A9">
        <v>-150</v>
      </c>
      <c r="B9">
        <f>B57</f>
        <v>16.5</v>
      </c>
      <c r="D9">
        <v>-150</v>
      </c>
      <c r="E9">
        <v>22.3</v>
      </c>
      <c r="G9">
        <v>-120</v>
      </c>
      <c r="H9">
        <f>H51</f>
        <v>20.9</v>
      </c>
    </row>
    <row r="10" spans="1:8" x14ac:dyDescent="0.25">
      <c r="A10">
        <v>-140</v>
      </c>
      <c r="B10">
        <f>B56</f>
        <v>17.600000000000001</v>
      </c>
      <c r="D10">
        <v>-140</v>
      </c>
      <c r="E10">
        <v>23</v>
      </c>
      <c r="G10">
        <v>-110</v>
      </c>
      <c r="H10">
        <f>H50</f>
        <v>21.85</v>
      </c>
    </row>
    <row r="11" spans="1:8" x14ac:dyDescent="0.25">
      <c r="A11">
        <v>-130</v>
      </c>
      <c r="B11">
        <f>B55</f>
        <v>18.5</v>
      </c>
      <c r="D11">
        <v>-130</v>
      </c>
      <c r="E11">
        <v>24.3</v>
      </c>
      <c r="G11">
        <v>-100</v>
      </c>
      <c r="H11">
        <f>H49</f>
        <v>22.8</v>
      </c>
    </row>
    <row r="12" spans="1:8" x14ac:dyDescent="0.25">
      <c r="A12">
        <v>-120</v>
      </c>
      <c r="B12">
        <f>B54</f>
        <v>19.5</v>
      </c>
      <c r="D12">
        <v>-120</v>
      </c>
      <c r="E12">
        <v>24.7</v>
      </c>
      <c r="G12">
        <v>-90</v>
      </c>
      <c r="H12">
        <f>H48</f>
        <v>23.5</v>
      </c>
    </row>
    <row r="13" spans="1:8" x14ac:dyDescent="0.25">
      <c r="A13">
        <v>-110</v>
      </c>
      <c r="B13">
        <f>B53</f>
        <v>20.8</v>
      </c>
      <c r="D13">
        <v>-110</v>
      </c>
      <c r="E13">
        <v>26.2</v>
      </c>
      <c r="G13">
        <v>-85</v>
      </c>
      <c r="H13">
        <f>H47</f>
        <v>24.4</v>
      </c>
    </row>
    <row r="14" spans="1:8" x14ac:dyDescent="0.25">
      <c r="A14">
        <v>-100</v>
      </c>
      <c r="B14">
        <f>B52</f>
        <v>21.7</v>
      </c>
      <c r="D14">
        <v>-100</v>
      </c>
      <c r="E14">
        <v>27.3</v>
      </c>
      <c r="G14">
        <v>-80</v>
      </c>
      <c r="H14">
        <f>H46</f>
        <v>24.7</v>
      </c>
    </row>
    <row r="15" spans="1:8" x14ac:dyDescent="0.25">
      <c r="A15">
        <v>-90</v>
      </c>
      <c r="B15">
        <f>B51</f>
        <v>22.7</v>
      </c>
      <c r="D15">
        <v>-86</v>
      </c>
      <c r="E15">
        <v>27.8</v>
      </c>
      <c r="G15">
        <v>-75</v>
      </c>
      <c r="H15">
        <f>H45</f>
        <v>25</v>
      </c>
    </row>
    <row r="16" spans="1:8" x14ac:dyDescent="0.25">
      <c r="A16">
        <v>-85</v>
      </c>
      <c r="B16">
        <f>B50</f>
        <v>23</v>
      </c>
      <c r="D16">
        <v>-80</v>
      </c>
      <c r="E16">
        <v>28.1</v>
      </c>
      <c r="G16">
        <v>-70</v>
      </c>
      <c r="H16">
        <f>H44</f>
        <v>25.3</v>
      </c>
    </row>
    <row r="17" spans="1:8" x14ac:dyDescent="0.25">
      <c r="A17">
        <v>-80</v>
      </c>
      <c r="B17">
        <f>B49</f>
        <v>23.5</v>
      </c>
      <c r="D17">
        <v>-70</v>
      </c>
      <c r="E17">
        <v>29.1</v>
      </c>
      <c r="G17">
        <v>-65</v>
      </c>
      <c r="H17">
        <f>H43</f>
        <v>25.5</v>
      </c>
    </row>
    <row r="18" spans="1:8" x14ac:dyDescent="0.25">
      <c r="A18">
        <v>-75</v>
      </c>
      <c r="B18">
        <f>B48</f>
        <v>23.8</v>
      </c>
      <c r="D18">
        <v>-50</v>
      </c>
      <c r="E18">
        <v>29.7</v>
      </c>
      <c r="G18">
        <v>-60</v>
      </c>
      <c r="H18">
        <f>H42</f>
        <v>25.9</v>
      </c>
    </row>
    <row r="19" spans="1:8" x14ac:dyDescent="0.25">
      <c r="A19">
        <v>-70</v>
      </c>
      <c r="B19">
        <f>B47</f>
        <v>24.3</v>
      </c>
      <c r="D19">
        <v>-40</v>
      </c>
      <c r="E19">
        <v>30.4</v>
      </c>
      <c r="G19">
        <v>-55</v>
      </c>
      <c r="H19">
        <f>H41</f>
        <v>26.3</v>
      </c>
    </row>
    <row r="20" spans="1:8" x14ac:dyDescent="0.25">
      <c r="A20">
        <v>-65</v>
      </c>
      <c r="B20">
        <f>B46</f>
        <v>24.5</v>
      </c>
      <c r="D20">
        <v>-30</v>
      </c>
      <c r="E20">
        <v>30.6</v>
      </c>
      <c r="G20">
        <v>-50</v>
      </c>
      <c r="H20">
        <f>H40</f>
        <v>26.6</v>
      </c>
    </row>
    <row r="21" spans="1:8" x14ac:dyDescent="0.25">
      <c r="A21">
        <v>-60</v>
      </c>
      <c r="B21">
        <f>B45</f>
        <v>25</v>
      </c>
      <c r="D21">
        <v>-20</v>
      </c>
      <c r="E21">
        <v>31</v>
      </c>
      <c r="G21">
        <v>-45</v>
      </c>
      <c r="H21">
        <f>H39</f>
        <v>26.75</v>
      </c>
    </row>
    <row r="22" spans="1:8" x14ac:dyDescent="0.25">
      <c r="A22">
        <v>-55</v>
      </c>
      <c r="B22">
        <f>B44</f>
        <v>25.5</v>
      </c>
      <c r="D22">
        <v>-15</v>
      </c>
      <c r="E22">
        <v>31.2</v>
      </c>
      <c r="G22">
        <v>-40</v>
      </c>
      <c r="H22">
        <f>H38</f>
        <v>27</v>
      </c>
    </row>
    <row r="23" spans="1:8" x14ac:dyDescent="0.25">
      <c r="A23">
        <v>-50</v>
      </c>
      <c r="B23">
        <f>B43</f>
        <v>26.2</v>
      </c>
      <c r="D23">
        <v>0</v>
      </c>
      <c r="E23">
        <v>31.2</v>
      </c>
      <c r="G23">
        <v>-35</v>
      </c>
      <c r="H23">
        <f>H37</f>
        <v>27.1</v>
      </c>
    </row>
    <row r="24" spans="1:8" x14ac:dyDescent="0.25">
      <c r="A24">
        <v>-45</v>
      </c>
      <c r="B24">
        <f>B42</f>
        <v>26.3</v>
      </c>
      <c r="D24">
        <v>15</v>
      </c>
      <c r="E24">
        <v>31.2</v>
      </c>
      <c r="G24">
        <v>-30</v>
      </c>
      <c r="H24">
        <f>H36</f>
        <v>27.2</v>
      </c>
    </row>
    <row r="25" spans="1:8" x14ac:dyDescent="0.25">
      <c r="A25">
        <v>-40</v>
      </c>
      <c r="B25">
        <f>B41</f>
        <v>26.6</v>
      </c>
      <c r="D25">
        <v>20</v>
      </c>
      <c r="E25">
        <v>31</v>
      </c>
      <c r="G25">
        <v>-25</v>
      </c>
      <c r="H25">
        <f>H35</f>
        <v>27.3</v>
      </c>
    </row>
    <row r="26" spans="1:8" x14ac:dyDescent="0.25">
      <c r="A26">
        <v>-35</v>
      </c>
      <c r="B26">
        <f>B40</f>
        <v>26.8</v>
      </c>
      <c r="D26">
        <v>30</v>
      </c>
      <c r="E26">
        <v>30.6</v>
      </c>
      <c r="G26">
        <v>-20</v>
      </c>
      <c r="H26">
        <f>H33</f>
        <v>27.7</v>
      </c>
    </row>
    <row r="27" spans="1:8" x14ac:dyDescent="0.25">
      <c r="A27">
        <v>-30</v>
      </c>
      <c r="B27">
        <f>B39</f>
        <v>27</v>
      </c>
      <c r="D27">
        <v>40</v>
      </c>
      <c r="E27">
        <v>30.4</v>
      </c>
      <c r="G27">
        <v>-15</v>
      </c>
      <c r="H27">
        <f>H32</f>
        <v>27.7</v>
      </c>
    </row>
    <row r="28" spans="1:8" x14ac:dyDescent="0.25">
      <c r="A28">
        <v>-25</v>
      </c>
      <c r="B28">
        <f>B38</f>
        <v>27.2</v>
      </c>
      <c r="D28">
        <v>50</v>
      </c>
      <c r="E28">
        <v>29.7</v>
      </c>
      <c r="G28">
        <v>-10</v>
      </c>
      <c r="H28">
        <f>H32</f>
        <v>27.7</v>
      </c>
    </row>
    <row r="29" spans="1:8" x14ac:dyDescent="0.25">
      <c r="A29">
        <v>-20</v>
      </c>
      <c r="B29">
        <f>B36</f>
        <v>27.35</v>
      </c>
      <c r="D29">
        <v>70</v>
      </c>
      <c r="E29">
        <v>29.1</v>
      </c>
      <c r="G29">
        <v>-5</v>
      </c>
      <c r="H29">
        <f>H31</f>
        <v>27.8</v>
      </c>
    </row>
    <row r="30" spans="1:8" x14ac:dyDescent="0.25">
      <c r="A30">
        <v>-15</v>
      </c>
      <c r="B30">
        <f>B35</f>
        <v>27.5</v>
      </c>
      <c r="D30">
        <v>80</v>
      </c>
      <c r="E30">
        <v>28.1</v>
      </c>
      <c r="G30">
        <v>0</v>
      </c>
      <c r="H30">
        <v>28</v>
      </c>
    </row>
    <row r="31" spans="1:8" x14ac:dyDescent="0.25">
      <c r="A31">
        <v>-10</v>
      </c>
      <c r="B31">
        <f>B35</f>
        <v>27.5</v>
      </c>
      <c r="D31">
        <v>86</v>
      </c>
      <c r="E31">
        <v>27.8</v>
      </c>
      <c r="G31">
        <v>5</v>
      </c>
      <c r="H31">
        <v>27.8</v>
      </c>
    </row>
    <row r="32" spans="1:8" x14ac:dyDescent="0.25">
      <c r="A32">
        <v>-5</v>
      </c>
      <c r="B32">
        <f>B34</f>
        <v>27.6</v>
      </c>
      <c r="D32">
        <v>100</v>
      </c>
      <c r="E32">
        <v>27.3</v>
      </c>
      <c r="G32">
        <v>10</v>
      </c>
      <c r="H32">
        <v>27.7</v>
      </c>
    </row>
    <row r="33" spans="1:8" x14ac:dyDescent="0.25">
      <c r="A33">
        <v>0</v>
      </c>
      <c r="B33">
        <v>27.75</v>
      </c>
      <c r="D33">
        <v>110</v>
      </c>
      <c r="E33">
        <v>26.2</v>
      </c>
      <c r="G33">
        <v>15</v>
      </c>
      <c r="H33">
        <v>27.7</v>
      </c>
    </row>
    <row r="34" spans="1:8" x14ac:dyDescent="0.25">
      <c r="A34">
        <v>5</v>
      </c>
      <c r="B34">
        <v>27.6</v>
      </c>
      <c r="D34">
        <v>120</v>
      </c>
      <c r="E34">
        <v>24.7</v>
      </c>
      <c r="G34">
        <v>20</v>
      </c>
      <c r="H34">
        <v>27.7</v>
      </c>
    </row>
    <row r="35" spans="1:8" x14ac:dyDescent="0.25">
      <c r="A35">
        <v>10</v>
      </c>
      <c r="B35">
        <v>27.5</v>
      </c>
      <c r="D35">
        <v>130</v>
      </c>
      <c r="E35">
        <v>24.3</v>
      </c>
      <c r="G35">
        <v>25</v>
      </c>
      <c r="H35">
        <v>27.3</v>
      </c>
    </row>
    <row r="36" spans="1:8" x14ac:dyDescent="0.25">
      <c r="A36">
        <v>15</v>
      </c>
      <c r="B36">
        <v>27.35</v>
      </c>
      <c r="D36">
        <v>140</v>
      </c>
      <c r="E36">
        <v>23</v>
      </c>
      <c r="G36">
        <v>30</v>
      </c>
      <c r="H36">
        <v>27.2</v>
      </c>
    </row>
    <row r="37" spans="1:8" x14ac:dyDescent="0.25">
      <c r="A37">
        <v>20</v>
      </c>
      <c r="B37">
        <v>27.3</v>
      </c>
      <c r="D37">
        <v>150</v>
      </c>
      <c r="E37">
        <v>22.3</v>
      </c>
      <c r="G37">
        <v>35</v>
      </c>
      <c r="H37">
        <v>27.1</v>
      </c>
    </row>
    <row r="38" spans="1:8" x14ac:dyDescent="0.25">
      <c r="A38">
        <v>25</v>
      </c>
      <c r="B38">
        <v>27.2</v>
      </c>
      <c r="D38">
        <v>160</v>
      </c>
      <c r="E38">
        <v>21.8</v>
      </c>
      <c r="G38">
        <v>40</v>
      </c>
      <c r="H38">
        <v>27</v>
      </c>
    </row>
    <row r="39" spans="1:8" x14ac:dyDescent="0.25">
      <c r="A39">
        <v>30</v>
      </c>
      <c r="B39">
        <v>27</v>
      </c>
      <c r="D39">
        <v>170</v>
      </c>
      <c r="E39">
        <v>21</v>
      </c>
      <c r="G39">
        <v>45</v>
      </c>
      <c r="H39">
        <v>26.75</v>
      </c>
    </row>
    <row r="40" spans="1:8" x14ac:dyDescent="0.25">
      <c r="A40">
        <v>35</v>
      </c>
      <c r="B40">
        <v>26.8</v>
      </c>
      <c r="D40">
        <v>180</v>
      </c>
      <c r="E40">
        <v>20.2</v>
      </c>
      <c r="G40">
        <v>50</v>
      </c>
      <c r="H40">
        <v>26.6</v>
      </c>
    </row>
    <row r="41" spans="1:8" x14ac:dyDescent="0.25">
      <c r="A41">
        <v>40</v>
      </c>
      <c r="B41">
        <v>26.6</v>
      </c>
      <c r="D41">
        <v>190</v>
      </c>
      <c r="E41">
        <v>19</v>
      </c>
      <c r="G41">
        <v>55</v>
      </c>
      <c r="H41">
        <v>26.3</v>
      </c>
    </row>
    <row r="42" spans="1:8" x14ac:dyDescent="0.25">
      <c r="A42">
        <v>45</v>
      </c>
      <c r="B42">
        <v>26.3</v>
      </c>
      <c r="D42">
        <v>200</v>
      </c>
      <c r="E42">
        <v>17.2</v>
      </c>
      <c r="G42">
        <v>60</v>
      </c>
      <c r="H42">
        <v>25.9</v>
      </c>
    </row>
    <row r="43" spans="1:8" x14ac:dyDescent="0.25">
      <c r="A43">
        <v>50</v>
      </c>
      <c r="B43">
        <v>26.2</v>
      </c>
      <c r="D43">
        <v>210</v>
      </c>
      <c r="E43">
        <v>15.9</v>
      </c>
      <c r="G43">
        <v>65</v>
      </c>
      <c r="H43">
        <v>25.5</v>
      </c>
    </row>
    <row r="44" spans="1:8" x14ac:dyDescent="0.25">
      <c r="A44">
        <v>55</v>
      </c>
      <c r="B44">
        <v>25.5</v>
      </c>
      <c r="D44">
        <v>220</v>
      </c>
      <c r="E44">
        <v>15.7</v>
      </c>
      <c r="G44">
        <v>70</v>
      </c>
      <c r="H44">
        <v>25.3</v>
      </c>
    </row>
    <row r="45" spans="1:8" x14ac:dyDescent="0.25">
      <c r="A45">
        <v>60</v>
      </c>
      <c r="B45">
        <v>25</v>
      </c>
      <c r="G45">
        <v>75</v>
      </c>
      <c r="H45">
        <v>25</v>
      </c>
    </row>
    <row r="46" spans="1:8" x14ac:dyDescent="0.25">
      <c r="A46">
        <v>65</v>
      </c>
      <c r="B46">
        <v>24.5</v>
      </c>
      <c r="G46">
        <v>80</v>
      </c>
      <c r="H46">
        <v>24.7</v>
      </c>
    </row>
    <row r="47" spans="1:8" x14ac:dyDescent="0.25">
      <c r="A47">
        <v>70</v>
      </c>
      <c r="B47">
        <v>24.3</v>
      </c>
      <c r="G47">
        <v>85</v>
      </c>
      <c r="H47">
        <v>24.4</v>
      </c>
    </row>
    <row r="48" spans="1:8" x14ac:dyDescent="0.25">
      <c r="A48">
        <v>75</v>
      </c>
      <c r="B48">
        <v>23.8</v>
      </c>
      <c r="G48">
        <v>90</v>
      </c>
      <c r="H48">
        <v>23.5</v>
      </c>
    </row>
    <row r="49" spans="1:8" x14ac:dyDescent="0.25">
      <c r="A49">
        <v>80</v>
      </c>
      <c r="B49">
        <v>23.5</v>
      </c>
      <c r="G49">
        <v>100</v>
      </c>
      <c r="H49">
        <v>22.8</v>
      </c>
    </row>
    <row r="50" spans="1:8" x14ac:dyDescent="0.25">
      <c r="A50">
        <v>85</v>
      </c>
      <c r="B50">
        <v>23</v>
      </c>
      <c r="G50">
        <v>110</v>
      </c>
      <c r="H50">
        <v>21.85</v>
      </c>
    </row>
    <row r="51" spans="1:8" x14ac:dyDescent="0.25">
      <c r="A51">
        <v>90</v>
      </c>
      <c r="B51">
        <v>22.7</v>
      </c>
      <c r="G51">
        <v>120</v>
      </c>
      <c r="H51">
        <v>20.9</v>
      </c>
    </row>
    <row r="52" spans="1:8" x14ac:dyDescent="0.25">
      <c r="A52">
        <v>100</v>
      </c>
      <c r="B52">
        <v>21.7</v>
      </c>
      <c r="G52">
        <v>130</v>
      </c>
      <c r="H52">
        <v>20</v>
      </c>
    </row>
    <row r="53" spans="1:8" x14ac:dyDescent="0.25">
      <c r="A53">
        <v>110</v>
      </c>
      <c r="B53">
        <v>20.8</v>
      </c>
      <c r="G53">
        <v>140</v>
      </c>
      <c r="H53">
        <v>18.8</v>
      </c>
    </row>
    <row r="54" spans="1:8" x14ac:dyDescent="0.25">
      <c r="A54">
        <v>120</v>
      </c>
      <c r="B54">
        <v>19.5</v>
      </c>
      <c r="G54">
        <v>150</v>
      </c>
      <c r="H54">
        <v>17.399999999999999</v>
      </c>
    </row>
    <row r="55" spans="1:8" x14ac:dyDescent="0.25">
      <c r="A55">
        <v>130</v>
      </c>
      <c r="B55">
        <v>18.5</v>
      </c>
      <c r="G55">
        <v>160</v>
      </c>
      <c r="H55">
        <v>16.399999999999999</v>
      </c>
    </row>
    <row r="56" spans="1:8" x14ac:dyDescent="0.25">
      <c r="A56">
        <v>140</v>
      </c>
      <c r="B56">
        <v>17.600000000000001</v>
      </c>
      <c r="G56">
        <v>170</v>
      </c>
      <c r="H56">
        <v>15.2</v>
      </c>
    </row>
    <row r="57" spans="1:8" x14ac:dyDescent="0.25">
      <c r="A57">
        <v>150</v>
      </c>
      <c r="B57">
        <v>16.5</v>
      </c>
      <c r="G57">
        <v>180</v>
      </c>
      <c r="H57">
        <v>14.4</v>
      </c>
    </row>
    <row r="58" spans="1:8" x14ac:dyDescent="0.25">
      <c r="A58">
        <v>160</v>
      </c>
      <c r="B58">
        <v>15.5</v>
      </c>
      <c r="G58">
        <v>190</v>
      </c>
      <c r="H58">
        <v>13</v>
      </c>
    </row>
    <row r="59" spans="1:8" x14ac:dyDescent="0.25">
      <c r="A59">
        <v>170</v>
      </c>
      <c r="B59">
        <v>14.7</v>
      </c>
    </row>
    <row r="60" spans="1:8" x14ac:dyDescent="0.25">
      <c r="A60">
        <v>180</v>
      </c>
      <c r="B60">
        <v>13.75</v>
      </c>
    </row>
    <row r="61" spans="1:8" x14ac:dyDescent="0.25">
      <c r="A61">
        <v>190</v>
      </c>
      <c r="B61">
        <v>13</v>
      </c>
    </row>
    <row r="62" spans="1:8" x14ac:dyDescent="0.25">
      <c r="A62">
        <v>200</v>
      </c>
      <c r="B62">
        <v>12.2</v>
      </c>
    </row>
    <row r="63" spans="1:8" x14ac:dyDescent="0.25">
      <c r="A63">
        <v>210</v>
      </c>
      <c r="B63">
        <v>6</v>
      </c>
      <c r="F63">
        <v>30.4</v>
      </c>
    </row>
    <row r="64" spans="1:8" x14ac:dyDescent="0.25">
      <c r="A64">
        <v>220</v>
      </c>
      <c r="B64">
        <v>3.3</v>
      </c>
      <c r="F64">
        <v>29.7</v>
      </c>
    </row>
    <row r="65" spans="2:6" x14ac:dyDescent="0.25">
      <c r="F65">
        <v>29</v>
      </c>
    </row>
    <row r="66" spans="2:6" x14ac:dyDescent="0.25">
      <c r="B66" t="s">
        <v>17</v>
      </c>
      <c r="F66">
        <v>28.1</v>
      </c>
    </row>
    <row r="67" spans="2:6" x14ac:dyDescent="0.25">
      <c r="B67">
        <f>10^(B2/10)</f>
        <v>2.1379620895022322</v>
      </c>
      <c r="F67">
        <v>27.8</v>
      </c>
    </row>
    <row r="68" spans="2:6" x14ac:dyDescent="0.25">
      <c r="B68">
        <f t="shared" ref="B68:B129" si="0">10^(B3/10)</f>
        <v>3.9810717055349727</v>
      </c>
      <c r="F68">
        <v>27.3</v>
      </c>
    </row>
    <row r="69" spans="2:6" x14ac:dyDescent="0.25">
      <c r="B69">
        <f t="shared" si="0"/>
        <v>16.595869074375614</v>
      </c>
      <c r="F69">
        <v>26.2</v>
      </c>
    </row>
    <row r="70" spans="2:6" x14ac:dyDescent="0.25">
      <c r="B70">
        <f t="shared" si="0"/>
        <v>19.952623149688804</v>
      </c>
      <c r="F70">
        <v>24.7</v>
      </c>
    </row>
    <row r="71" spans="2:6" x14ac:dyDescent="0.25">
      <c r="B71">
        <f t="shared" si="0"/>
        <v>23.713737056616559</v>
      </c>
      <c r="F71">
        <v>24.3</v>
      </c>
    </row>
    <row r="72" spans="2:6" x14ac:dyDescent="0.25">
      <c r="B72">
        <f t="shared" si="0"/>
        <v>29.512092266663863</v>
      </c>
      <c r="F72">
        <v>23.9</v>
      </c>
    </row>
    <row r="73" spans="2:6" x14ac:dyDescent="0.25">
      <c r="B73">
        <f t="shared" si="0"/>
        <v>35.481338923357555</v>
      </c>
      <c r="F73">
        <v>22.8</v>
      </c>
    </row>
    <row r="74" spans="2:6" x14ac:dyDescent="0.25">
      <c r="B74">
        <f t="shared" si="0"/>
        <v>44.668359215096324</v>
      </c>
      <c r="F74">
        <v>22.5</v>
      </c>
    </row>
    <row r="75" spans="2:6" x14ac:dyDescent="0.25">
      <c r="B75">
        <f t="shared" si="0"/>
        <v>57.543993733715745</v>
      </c>
      <c r="F75">
        <v>21.7</v>
      </c>
    </row>
    <row r="76" spans="2:6" x14ac:dyDescent="0.25">
      <c r="B76">
        <f t="shared" si="0"/>
        <v>70.794578438413865</v>
      </c>
      <c r="F76">
        <v>21.4</v>
      </c>
    </row>
    <row r="77" spans="2:6" x14ac:dyDescent="0.25">
      <c r="B77">
        <f t="shared" si="0"/>
        <v>89.125093813374562</v>
      </c>
      <c r="F77">
        <v>21</v>
      </c>
    </row>
    <row r="78" spans="2:6" x14ac:dyDescent="0.25">
      <c r="B78">
        <f t="shared" si="0"/>
        <v>120.22644346174135</v>
      </c>
      <c r="F78">
        <v>17.2</v>
      </c>
    </row>
    <row r="79" spans="2:6" x14ac:dyDescent="0.25">
      <c r="B79">
        <f t="shared" si="0"/>
        <v>147.91083881682084</v>
      </c>
      <c r="F79">
        <v>15.9</v>
      </c>
    </row>
    <row r="80" spans="2:6" x14ac:dyDescent="0.25">
      <c r="B80">
        <f t="shared" si="0"/>
        <v>186.20871366628685</v>
      </c>
      <c r="F80">
        <v>15.7</v>
      </c>
    </row>
    <row r="81" spans="2:2" x14ac:dyDescent="0.25">
      <c r="B81">
        <f t="shared" si="0"/>
        <v>199.52623149688802</v>
      </c>
    </row>
    <row r="82" spans="2:2" x14ac:dyDescent="0.25">
      <c r="B82">
        <f t="shared" si="0"/>
        <v>223.87211385683412</v>
      </c>
    </row>
    <row r="83" spans="2:2" x14ac:dyDescent="0.25">
      <c r="B83">
        <f t="shared" si="0"/>
        <v>239.88329190194912</v>
      </c>
    </row>
    <row r="84" spans="2:2" x14ac:dyDescent="0.25">
      <c r="B84">
        <f t="shared" si="0"/>
        <v>269.15348039269179</v>
      </c>
    </row>
    <row r="85" spans="2:2" x14ac:dyDescent="0.25">
      <c r="B85">
        <f t="shared" si="0"/>
        <v>281.83829312644554</v>
      </c>
    </row>
    <row r="86" spans="2:2" x14ac:dyDescent="0.25">
      <c r="B86">
        <f t="shared" si="0"/>
        <v>316.22776601683825</v>
      </c>
    </row>
    <row r="87" spans="2:2" x14ac:dyDescent="0.25">
      <c r="B87">
        <f t="shared" si="0"/>
        <v>354.81338923357566</v>
      </c>
    </row>
    <row r="88" spans="2:2" x14ac:dyDescent="0.25">
      <c r="B88">
        <f t="shared" si="0"/>
        <v>416.86938347033572</v>
      </c>
    </row>
    <row r="89" spans="2:2" x14ac:dyDescent="0.25">
      <c r="B89">
        <f t="shared" si="0"/>
        <v>426.57951880159294</v>
      </c>
    </row>
    <row r="90" spans="2:2" x14ac:dyDescent="0.25">
      <c r="B90">
        <f t="shared" si="0"/>
        <v>457.0881896148756</v>
      </c>
    </row>
    <row r="91" spans="2:2" x14ac:dyDescent="0.25">
      <c r="B91">
        <f t="shared" si="0"/>
        <v>478.63009232263886</v>
      </c>
    </row>
    <row r="92" spans="2:2" x14ac:dyDescent="0.25">
      <c r="B92">
        <f t="shared" si="0"/>
        <v>501.18723362727269</v>
      </c>
    </row>
    <row r="93" spans="2:2" x14ac:dyDescent="0.25">
      <c r="B93">
        <f t="shared" si="0"/>
        <v>524.80746024977248</v>
      </c>
    </row>
    <row r="94" spans="2:2" x14ac:dyDescent="0.25">
      <c r="B94">
        <f t="shared" si="0"/>
        <v>543.25033149243393</v>
      </c>
    </row>
    <row r="95" spans="2:2" x14ac:dyDescent="0.25">
      <c r="B95">
        <f t="shared" si="0"/>
        <v>562.34132519034927</v>
      </c>
    </row>
    <row r="96" spans="2:2" x14ac:dyDescent="0.25">
      <c r="B96">
        <f t="shared" si="0"/>
        <v>562.34132519034927</v>
      </c>
    </row>
    <row r="97" spans="2:2" x14ac:dyDescent="0.25">
      <c r="B97">
        <f t="shared" si="0"/>
        <v>575.43993733715763</v>
      </c>
    </row>
    <row r="98" spans="2:2" x14ac:dyDescent="0.25">
      <c r="B98">
        <f t="shared" si="0"/>
        <v>595.66214352901056</v>
      </c>
    </row>
    <row r="99" spans="2:2" x14ac:dyDescent="0.25">
      <c r="B99">
        <f t="shared" si="0"/>
        <v>575.43993733715763</v>
      </c>
    </row>
    <row r="100" spans="2:2" x14ac:dyDescent="0.25">
      <c r="B100">
        <f t="shared" si="0"/>
        <v>562.34132519034927</v>
      </c>
    </row>
    <row r="101" spans="2:2" x14ac:dyDescent="0.25">
      <c r="B101">
        <f t="shared" si="0"/>
        <v>543.25033149243393</v>
      </c>
    </row>
    <row r="102" spans="2:2" x14ac:dyDescent="0.25">
      <c r="B102">
        <f t="shared" si="0"/>
        <v>537.03179637025301</v>
      </c>
    </row>
    <row r="103" spans="2:2" x14ac:dyDescent="0.25">
      <c r="B103">
        <f t="shared" si="0"/>
        <v>524.80746024977248</v>
      </c>
    </row>
    <row r="104" spans="2:2" x14ac:dyDescent="0.25">
      <c r="B104">
        <f t="shared" si="0"/>
        <v>501.18723362727269</v>
      </c>
    </row>
    <row r="105" spans="2:2" x14ac:dyDescent="0.25">
      <c r="B105">
        <f t="shared" si="0"/>
        <v>478.63009232263886</v>
      </c>
    </row>
    <row r="106" spans="2:2" x14ac:dyDescent="0.25">
      <c r="B106">
        <f t="shared" si="0"/>
        <v>457.0881896148756</v>
      </c>
    </row>
    <row r="107" spans="2:2" x14ac:dyDescent="0.25">
      <c r="B107">
        <f t="shared" si="0"/>
        <v>426.57951880159294</v>
      </c>
    </row>
    <row r="108" spans="2:2" x14ac:dyDescent="0.25">
      <c r="B108">
        <f t="shared" si="0"/>
        <v>416.86938347033572</v>
      </c>
    </row>
    <row r="109" spans="2:2" x14ac:dyDescent="0.25">
      <c r="B109">
        <f t="shared" si="0"/>
        <v>354.81338923357566</v>
      </c>
    </row>
    <row r="110" spans="2:2" x14ac:dyDescent="0.25">
      <c r="B110">
        <f t="shared" si="0"/>
        <v>316.22776601683825</v>
      </c>
    </row>
    <row r="111" spans="2:2" x14ac:dyDescent="0.25">
      <c r="B111">
        <f t="shared" si="0"/>
        <v>281.83829312644554</v>
      </c>
    </row>
    <row r="112" spans="2:2" x14ac:dyDescent="0.25">
      <c r="B112">
        <f t="shared" si="0"/>
        <v>269.15348039269179</v>
      </c>
    </row>
    <row r="113" spans="2:2" x14ac:dyDescent="0.25">
      <c r="B113">
        <f t="shared" si="0"/>
        <v>239.88329190194912</v>
      </c>
    </row>
    <row r="114" spans="2:2" x14ac:dyDescent="0.25">
      <c r="B114">
        <f t="shared" si="0"/>
        <v>223.87211385683412</v>
      </c>
    </row>
    <row r="115" spans="2:2" x14ac:dyDescent="0.25">
      <c r="B115">
        <f t="shared" si="0"/>
        <v>199.52623149688802</v>
      </c>
    </row>
    <row r="116" spans="2:2" x14ac:dyDescent="0.25">
      <c r="B116">
        <f t="shared" si="0"/>
        <v>186.20871366628685</v>
      </c>
    </row>
    <row r="117" spans="2:2" x14ac:dyDescent="0.25">
      <c r="B117">
        <f t="shared" si="0"/>
        <v>147.91083881682084</v>
      </c>
    </row>
    <row r="118" spans="2:2" x14ac:dyDescent="0.25">
      <c r="B118">
        <f t="shared" si="0"/>
        <v>120.22644346174135</v>
      </c>
    </row>
    <row r="119" spans="2:2" x14ac:dyDescent="0.25">
      <c r="B119">
        <f t="shared" si="0"/>
        <v>89.125093813374562</v>
      </c>
    </row>
    <row r="120" spans="2:2" x14ac:dyDescent="0.25">
      <c r="B120">
        <f t="shared" si="0"/>
        <v>70.794578438413865</v>
      </c>
    </row>
    <row r="121" spans="2:2" x14ac:dyDescent="0.25">
      <c r="B121">
        <f t="shared" si="0"/>
        <v>57.543993733715745</v>
      </c>
    </row>
    <row r="122" spans="2:2" x14ac:dyDescent="0.25">
      <c r="B122">
        <f t="shared" si="0"/>
        <v>44.668359215096324</v>
      </c>
    </row>
    <row r="123" spans="2:2" x14ac:dyDescent="0.25">
      <c r="B123">
        <f t="shared" si="0"/>
        <v>35.481338923357555</v>
      </c>
    </row>
    <row r="124" spans="2:2" x14ac:dyDescent="0.25">
      <c r="B124">
        <f t="shared" si="0"/>
        <v>29.512092266663863</v>
      </c>
    </row>
    <row r="125" spans="2:2" x14ac:dyDescent="0.25">
      <c r="B125">
        <f t="shared" si="0"/>
        <v>23.713737056616559</v>
      </c>
    </row>
    <row r="126" spans="2:2" x14ac:dyDescent="0.25">
      <c r="B126">
        <f t="shared" si="0"/>
        <v>19.952623149688804</v>
      </c>
    </row>
    <row r="127" spans="2:2" x14ac:dyDescent="0.25">
      <c r="B127">
        <f t="shared" si="0"/>
        <v>16.595869074375614</v>
      </c>
    </row>
    <row r="128" spans="2:2" x14ac:dyDescent="0.25">
      <c r="B128">
        <f t="shared" si="0"/>
        <v>3.9810717055349727</v>
      </c>
    </row>
    <row r="129" spans="2:2" x14ac:dyDescent="0.25">
      <c r="B129">
        <f t="shared" si="0"/>
        <v>2.1379620895022322</v>
      </c>
    </row>
  </sheetData>
  <sortState xmlns:xlrd2="http://schemas.microsoft.com/office/spreadsheetml/2017/richdata2" ref="E24:E44">
    <sortCondition descending="1" ref="E24:E44"/>
  </sortState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31C2-E904-431C-968D-30409C5C23EF}">
  <dimension ref="A1:I47"/>
  <sheetViews>
    <sheetView tabSelected="1" zoomScale="82" zoomScaleNormal="100" workbookViewId="0">
      <selection activeCell="W24" sqref="W24"/>
    </sheetView>
  </sheetViews>
  <sheetFormatPr baseColWidth="10" defaultRowHeight="15" x14ac:dyDescent="0.25"/>
  <cols>
    <col min="6" max="6" width="12.5703125" bestFit="1" customWidth="1"/>
  </cols>
  <sheetData>
    <row r="1" spans="1:9" x14ac:dyDescent="0.25">
      <c r="A1" s="5" t="s">
        <v>0</v>
      </c>
      <c r="B1" s="5"/>
      <c r="C1" s="5" t="s">
        <v>1</v>
      </c>
      <c r="D1" s="5"/>
      <c r="F1" s="3" t="s">
        <v>10</v>
      </c>
      <c r="H1" s="5" t="s">
        <v>12</v>
      </c>
      <c r="I1" s="5"/>
    </row>
    <row r="2" spans="1:9" x14ac:dyDescent="0.25">
      <c r="A2" s="3" t="s">
        <v>8</v>
      </c>
      <c r="B2" s="3" t="s">
        <v>9</v>
      </c>
      <c r="C2" s="3" t="s">
        <v>8</v>
      </c>
      <c r="D2" s="3" t="s">
        <v>9</v>
      </c>
      <c r="F2" s="3" t="s">
        <v>11</v>
      </c>
      <c r="H2" s="3" t="s">
        <v>0</v>
      </c>
      <c r="I2" s="3" t="s">
        <v>1</v>
      </c>
    </row>
    <row r="3" spans="1:9" x14ac:dyDescent="0.25">
      <c r="A3" s="2">
        <v>0</v>
      </c>
      <c r="B3" s="2">
        <v>0</v>
      </c>
      <c r="C3" s="2">
        <v>16</v>
      </c>
      <c r="D3" s="2">
        <v>26</v>
      </c>
      <c r="F3" s="4">
        <f>SQRT(POWER((B3-A3),2)+POWER((D3-C3),2))</f>
        <v>10</v>
      </c>
      <c r="H3" s="2">
        <v>85</v>
      </c>
      <c r="I3" s="2">
        <v>70</v>
      </c>
    </row>
    <row r="4" spans="1:9" x14ac:dyDescent="0.25">
      <c r="A4" s="2">
        <v>28</v>
      </c>
      <c r="B4" s="2">
        <v>14</v>
      </c>
      <c r="C4" s="2">
        <v>16</v>
      </c>
      <c r="D4" s="2">
        <v>25</v>
      </c>
      <c r="F4" s="4">
        <f>SQRT(POWER((B4-A4),2)+POWER((D4-C4),2))</f>
        <v>16.643316977093239</v>
      </c>
      <c r="H4" s="2">
        <v>200</v>
      </c>
      <c r="I4" s="2">
        <v>70</v>
      </c>
    </row>
    <row r="5" spans="1:9" x14ac:dyDescent="0.25">
      <c r="A5" s="2">
        <f>28+A4</f>
        <v>56</v>
      </c>
      <c r="B5" s="2">
        <v>46</v>
      </c>
      <c r="C5" s="2">
        <v>16</v>
      </c>
      <c r="D5" s="2">
        <v>27</v>
      </c>
      <c r="F5" s="4">
        <f t="shared" ref="F5:F29" si="0">SQRT(POWER((B5-A5),2)+POWER((D5-C5),2))</f>
        <v>14.866068747318506</v>
      </c>
      <c r="H5" s="2">
        <v>140</v>
      </c>
      <c r="I5" s="2">
        <v>185</v>
      </c>
    </row>
    <row r="6" spans="1:9" x14ac:dyDescent="0.25">
      <c r="A6" s="2">
        <f>28+A5</f>
        <v>84</v>
      </c>
      <c r="B6" s="2">
        <v>70</v>
      </c>
      <c r="C6" s="2">
        <v>16</v>
      </c>
      <c r="D6" s="2">
        <v>24</v>
      </c>
      <c r="F6" s="4">
        <f t="shared" si="0"/>
        <v>16.124515496597098</v>
      </c>
    </row>
    <row r="7" spans="1:9" x14ac:dyDescent="0.25">
      <c r="A7" s="2">
        <f>28+A6</f>
        <v>112</v>
      </c>
      <c r="B7" s="2">
        <v>105</v>
      </c>
      <c r="C7" s="2">
        <v>16</v>
      </c>
      <c r="D7" s="2">
        <v>27</v>
      </c>
      <c r="F7" s="4">
        <f t="shared" si="0"/>
        <v>13.038404810405298</v>
      </c>
    </row>
    <row r="8" spans="1:9" x14ac:dyDescent="0.25">
      <c r="A8" s="2">
        <f>28+A7</f>
        <v>140</v>
      </c>
      <c r="B8" s="2">
        <v>140</v>
      </c>
      <c r="C8" s="2">
        <v>16</v>
      </c>
      <c r="D8" s="2">
        <v>26</v>
      </c>
      <c r="F8" s="4">
        <f t="shared" si="0"/>
        <v>10</v>
      </c>
    </row>
    <row r="9" spans="1:9" x14ac:dyDescent="0.25">
      <c r="A9" s="2">
        <f t="shared" ref="A9" si="1">28+A8</f>
        <v>168</v>
      </c>
      <c r="B9" s="2">
        <v>165</v>
      </c>
      <c r="C9" s="2">
        <v>16</v>
      </c>
      <c r="D9" s="2">
        <v>30</v>
      </c>
      <c r="F9" s="4">
        <f t="shared" si="0"/>
        <v>14.317821063276353</v>
      </c>
    </row>
    <row r="10" spans="1:9" x14ac:dyDescent="0.25">
      <c r="A10" s="2">
        <f>28+A9</f>
        <v>196</v>
      </c>
      <c r="B10" s="2">
        <v>196</v>
      </c>
      <c r="C10" s="2">
        <v>16</v>
      </c>
      <c r="D10" s="2">
        <v>34</v>
      </c>
      <c r="F10" s="4">
        <f t="shared" si="0"/>
        <v>18</v>
      </c>
    </row>
    <row r="11" spans="1:9" x14ac:dyDescent="0.25">
      <c r="A11" s="2">
        <f>28+A10</f>
        <v>224</v>
      </c>
      <c r="B11" s="2">
        <v>220</v>
      </c>
      <c r="C11" s="2">
        <v>16</v>
      </c>
      <c r="D11" s="2">
        <v>36</v>
      </c>
      <c r="F11" s="4">
        <f t="shared" si="0"/>
        <v>20.396078054371138</v>
      </c>
    </row>
    <row r="12" spans="1:9" x14ac:dyDescent="0.25">
      <c r="A12" s="2">
        <v>0</v>
      </c>
      <c r="B12" s="2">
        <v>-10</v>
      </c>
      <c r="C12" s="2">
        <f>16+C11</f>
        <v>32</v>
      </c>
      <c r="D12" s="2">
        <v>40</v>
      </c>
      <c r="F12" s="4">
        <f t="shared" si="0"/>
        <v>12.806248474865697</v>
      </c>
    </row>
    <row r="13" spans="1:9" x14ac:dyDescent="0.25">
      <c r="A13" s="2">
        <v>28</v>
      </c>
      <c r="B13" s="2">
        <v>15</v>
      </c>
      <c r="C13" s="2">
        <v>32</v>
      </c>
      <c r="D13" s="2">
        <v>32</v>
      </c>
      <c r="F13" s="4">
        <f t="shared" si="0"/>
        <v>13</v>
      </c>
    </row>
    <row r="14" spans="1:9" x14ac:dyDescent="0.25">
      <c r="A14" s="2">
        <f>28+A13</f>
        <v>56</v>
      </c>
      <c r="B14" s="2">
        <v>44</v>
      </c>
      <c r="C14" s="2">
        <v>32</v>
      </c>
      <c r="D14" s="2">
        <v>33</v>
      </c>
      <c r="F14" s="4">
        <f t="shared" si="0"/>
        <v>12.041594578792296</v>
      </c>
    </row>
    <row r="15" spans="1:9" x14ac:dyDescent="0.25">
      <c r="A15" s="2">
        <f>28+A14</f>
        <v>84</v>
      </c>
      <c r="B15" s="2">
        <v>72</v>
      </c>
      <c r="C15" s="2">
        <v>32</v>
      </c>
      <c r="D15" s="2">
        <v>33</v>
      </c>
      <c r="F15" s="4">
        <f t="shared" si="0"/>
        <v>12.041594578792296</v>
      </c>
    </row>
    <row r="16" spans="1:9" x14ac:dyDescent="0.25">
      <c r="A16" s="2">
        <f>28+A15</f>
        <v>112</v>
      </c>
      <c r="B16" s="2">
        <v>105</v>
      </c>
      <c r="C16" s="2">
        <v>32</v>
      </c>
      <c r="D16" s="2">
        <v>35</v>
      </c>
      <c r="F16" s="4">
        <f t="shared" si="0"/>
        <v>7.6157731058639087</v>
      </c>
    </row>
    <row r="17" spans="1:6" x14ac:dyDescent="0.25">
      <c r="A17" s="2">
        <f>28+A16</f>
        <v>140</v>
      </c>
      <c r="B17" s="2">
        <v>138</v>
      </c>
      <c r="C17" s="2">
        <v>32</v>
      </c>
      <c r="D17" s="2">
        <v>33</v>
      </c>
      <c r="F17" s="4">
        <f t="shared" si="0"/>
        <v>2.2360679774997898</v>
      </c>
    </row>
    <row r="18" spans="1:6" x14ac:dyDescent="0.25">
      <c r="A18" s="2">
        <f t="shared" ref="A18" si="2">28+A17</f>
        <v>168</v>
      </c>
      <c r="B18" s="2">
        <v>166</v>
      </c>
      <c r="C18" s="2">
        <v>32</v>
      </c>
      <c r="D18" s="2">
        <v>39</v>
      </c>
      <c r="F18" s="4">
        <f t="shared" si="0"/>
        <v>7.2801098892805181</v>
      </c>
    </row>
    <row r="19" spans="1:6" x14ac:dyDescent="0.25">
      <c r="A19" s="2">
        <f>28+A18</f>
        <v>196</v>
      </c>
      <c r="B19" s="2">
        <v>200</v>
      </c>
      <c r="C19" s="2">
        <v>32</v>
      </c>
      <c r="D19" s="2">
        <v>40</v>
      </c>
      <c r="F19" s="4">
        <f t="shared" si="0"/>
        <v>8.9442719099991592</v>
      </c>
    </row>
    <row r="20" spans="1:6" x14ac:dyDescent="0.25">
      <c r="A20" s="2">
        <f>28+A19</f>
        <v>224</v>
      </c>
      <c r="B20" s="2">
        <v>225</v>
      </c>
      <c r="C20" s="2">
        <v>32</v>
      </c>
      <c r="D20" s="2">
        <v>42</v>
      </c>
      <c r="F20" s="4">
        <f t="shared" si="0"/>
        <v>10.04987562112089</v>
      </c>
    </row>
    <row r="21" spans="1:6" x14ac:dyDescent="0.25">
      <c r="A21" s="2">
        <v>0</v>
      </c>
      <c r="B21" s="2">
        <v>-10</v>
      </c>
      <c r="C21" s="2">
        <f>32+16</f>
        <v>48</v>
      </c>
      <c r="D21" s="2">
        <v>40</v>
      </c>
      <c r="F21" s="4">
        <f t="shared" si="0"/>
        <v>12.806248474865697</v>
      </c>
    </row>
    <row r="22" spans="1:6" x14ac:dyDescent="0.25">
      <c r="A22" s="2">
        <v>28</v>
      </c>
      <c r="B22" s="2">
        <v>17</v>
      </c>
      <c r="C22" s="2">
        <f t="shared" ref="C22:C29" si="3">32+16</f>
        <v>48</v>
      </c>
      <c r="D22" s="2">
        <v>43</v>
      </c>
      <c r="F22" s="4">
        <f t="shared" si="0"/>
        <v>12.083045973594572</v>
      </c>
    </row>
    <row r="23" spans="1:6" x14ac:dyDescent="0.25">
      <c r="A23" s="2">
        <f>28+A22</f>
        <v>56</v>
      </c>
      <c r="B23" s="2">
        <v>47</v>
      </c>
      <c r="C23" s="2">
        <f t="shared" si="3"/>
        <v>48</v>
      </c>
      <c r="D23" s="2">
        <v>45</v>
      </c>
      <c r="F23" s="4">
        <f t="shared" si="0"/>
        <v>9.4868329805051381</v>
      </c>
    </row>
    <row r="24" spans="1:6" x14ac:dyDescent="0.25">
      <c r="A24" s="2">
        <f>28+A23</f>
        <v>84</v>
      </c>
      <c r="B24" s="2">
        <v>76</v>
      </c>
      <c r="C24" s="2">
        <f t="shared" si="3"/>
        <v>48</v>
      </c>
      <c r="D24" s="2">
        <v>45</v>
      </c>
      <c r="F24" s="4">
        <f t="shared" si="0"/>
        <v>8.5440037453175304</v>
      </c>
    </row>
    <row r="25" spans="1:6" x14ac:dyDescent="0.25">
      <c r="A25" s="2">
        <f>28+A24</f>
        <v>112</v>
      </c>
      <c r="B25" s="2">
        <v>105</v>
      </c>
      <c r="C25" s="2">
        <f t="shared" si="3"/>
        <v>48</v>
      </c>
      <c r="D25" s="2">
        <v>48</v>
      </c>
      <c r="F25" s="4">
        <f t="shared" si="0"/>
        <v>7</v>
      </c>
    </row>
    <row r="26" spans="1:6" x14ac:dyDescent="0.25">
      <c r="A26" s="2">
        <f>28+A25</f>
        <v>140</v>
      </c>
      <c r="B26" s="2">
        <v>137</v>
      </c>
      <c r="C26" s="2">
        <f t="shared" si="3"/>
        <v>48</v>
      </c>
      <c r="D26" s="2">
        <v>49</v>
      </c>
      <c r="F26" s="4">
        <f t="shared" si="0"/>
        <v>3.1622776601683795</v>
      </c>
    </row>
    <row r="27" spans="1:6" x14ac:dyDescent="0.25">
      <c r="A27" s="2">
        <f t="shared" ref="A27" si="4">28+A26</f>
        <v>168</v>
      </c>
      <c r="B27" s="2">
        <v>167</v>
      </c>
      <c r="C27" s="2">
        <f t="shared" si="3"/>
        <v>48</v>
      </c>
      <c r="D27" s="2">
        <v>51</v>
      </c>
      <c r="F27" s="4">
        <f t="shared" si="0"/>
        <v>3.1622776601683795</v>
      </c>
    </row>
    <row r="28" spans="1:6" x14ac:dyDescent="0.25">
      <c r="A28" s="2">
        <f>28+A27</f>
        <v>196</v>
      </c>
      <c r="B28" s="2">
        <v>196</v>
      </c>
      <c r="C28" s="2">
        <f t="shared" si="3"/>
        <v>48</v>
      </c>
      <c r="D28" s="2">
        <v>56</v>
      </c>
      <c r="F28" s="4">
        <f t="shared" si="0"/>
        <v>8</v>
      </c>
    </row>
    <row r="29" spans="1:6" x14ac:dyDescent="0.25">
      <c r="A29" s="2">
        <f>28+A28</f>
        <v>224</v>
      </c>
      <c r="B29" s="2">
        <v>225</v>
      </c>
      <c r="C29" s="2">
        <f t="shared" si="3"/>
        <v>48</v>
      </c>
      <c r="D29" s="2">
        <v>54</v>
      </c>
      <c r="F29" s="4">
        <f t="shared" si="0"/>
        <v>6.0827625302982193</v>
      </c>
    </row>
    <row r="30" spans="1:6" x14ac:dyDescent="0.25">
      <c r="A30" s="2">
        <v>0</v>
      </c>
      <c r="B30" s="2">
        <v>-4</v>
      </c>
      <c r="C30" s="2">
        <f>32+C20</f>
        <v>64</v>
      </c>
      <c r="D30" s="2">
        <v>48</v>
      </c>
      <c r="F30" s="4">
        <f t="shared" ref="F30:F47" si="5">SQRT(POWER((B30-A30),2)+POWER((D30-C30),2))</f>
        <v>16.492422502470642</v>
      </c>
    </row>
    <row r="31" spans="1:6" x14ac:dyDescent="0.25">
      <c r="A31" s="2">
        <v>28</v>
      </c>
      <c r="B31" s="2">
        <v>20</v>
      </c>
      <c r="C31" s="2">
        <v>64</v>
      </c>
      <c r="D31" s="2">
        <v>55</v>
      </c>
      <c r="F31" s="4">
        <f t="shared" si="5"/>
        <v>12.041594578792296</v>
      </c>
    </row>
    <row r="32" spans="1:6" x14ac:dyDescent="0.25">
      <c r="A32" s="2">
        <f>28+A31</f>
        <v>56</v>
      </c>
      <c r="B32" s="2">
        <v>45</v>
      </c>
      <c r="C32" s="2">
        <v>64</v>
      </c>
      <c r="D32" s="2">
        <v>56</v>
      </c>
      <c r="F32" s="4">
        <f t="shared" si="5"/>
        <v>13.601470508735444</v>
      </c>
    </row>
    <row r="33" spans="1:6" x14ac:dyDescent="0.25">
      <c r="A33" s="2">
        <f>28+A32</f>
        <v>84</v>
      </c>
      <c r="B33" s="2">
        <v>74</v>
      </c>
      <c r="C33" s="2">
        <v>64</v>
      </c>
      <c r="D33" s="2">
        <v>64</v>
      </c>
      <c r="F33" s="4">
        <f t="shared" si="5"/>
        <v>10</v>
      </c>
    </row>
    <row r="34" spans="1:6" x14ac:dyDescent="0.25">
      <c r="A34" s="2">
        <f>28+A33</f>
        <v>112</v>
      </c>
      <c r="B34" s="2">
        <v>107</v>
      </c>
      <c r="C34" s="2">
        <v>64</v>
      </c>
      <c r="D34" s="2">
        <v>63</v>
      </c>
      <c r="F34" s="4">
        <f t="shared" si="5"/>
        <v>5.0990195135927845</v>
      </c>
    </row>
    <row r="35" spans="1:6" x14ac:dyDescent="0.25">
      <c r="A35" s="2">
        <f>28+A34</f>
        <v>140</v>
      </c>
      <c r="B35" s="2">
        <v>136</v>
      </c>
      <c r="C35" s="2">
        <v>64</v>
      </c>
      <c r="D35" s="2">
        <v>65</v>
      </c>
      <c r="F35" s="4">
        <f t="shared" si="5"/>
        <v>4.1231056256176606</v>
      </c>
    </row>
    <row r="36" spans="1:6" x14ac:dyDescent="0.25">
      <c r="A36" s="2">
        <f t="shared" ref="A36" si="6">28+A35</f>
        <v>168</v>
      </c>
      <c r="B36" s="2">
        <v>166</v>
      </c>
      <c r="C36" s="2">
        <v>64</v>
      </c>
      <c r="D36" s="2">
        <v>68</v>
      </c>
      <c r="F36" s="4">
        <f t="shared" si="5"/>
        <v>4.4721359549995796</v>
      </c>
    </row>
    <row r="37" spans="1:6" x14ac:dyDescent="0.25">
      <c r="A37" s="2">
        <f>28+A36</f>
        <v>196</v>
      </c>
      <c r="B37" s="2">
        <v>195</v>
      </c>
      <c r="C37" s="2">
        <v>64</v>
      </c>
      <c r="D37" s="2">
        <v>69</v>
      </c>
      <c r="F37" s="4">
        <f t="shared" si="5"/>
        <v>5.0990195135927845</v>
      </c>
    </row>
    <row r="38" spans="1:6" x14ac:dyDescent="0.25">
      <c r="A38" s="2">
        <f>28+A37</f>
        <v>224</v>
      </c>
      <c r="B38" s="2">
        <v>230</v>
      </c>
      <c r="C38" s="2">
        <v>64</v>
      </c>
      <c r="D38" s="2">
        <v>72</v>
      </c>
      <c r="F38" s="4">
        <f t="shared" si="5"/>
        <v>10</v>
      </c>
    </row>
    <row r="39" spans="1:6" x14ac:dyDescent="0.25">
      <c r="A39" s="2">
        <v>0</v>
      </c>
      <c r="B39" s="2">
        <v>-8</v>
      </c>
      <c r="C39" s="2">
        <f>16+C38</f>
        <v>80</v>
      </c>
      <c r="D39" s="2">
        <v>62</v>
      </c>
      <c r="F39" s="4">
        <f t="shared" si="5"/>
        <v>19.697715603592208</v>
      </c>
    </row>
    <row r="40" spans="1:6" x14ac:dyDescent="0.25">
      <c r="A40" s="2">
        <v>28</v>
      </c>
      <c r="B40" s="2">
        <v>20</v>
      </c>
      <c r="C40" s="2">
        <v>80</v>
      </c>
      <c r="D40" s="2">
        <v>65</v>
      </c>
      <c r="F40" s="4">
        <f t="shared" si="5"/>
        <v>17</v>
      </c>
    </row>
    <row r="41" spans="1:6" x14ac:dyDescent="0.25">
      <c r="A41" s="2">
        <f>28+A40</f>
        <v>56</v>
      </c>
      <c r="B41" s="2">
        <v>40</v>
      </c>
      <c r="C41" s="2">
        <v>80</v>
      </c>
      <c r="D41" s="2">
        <v>72</v>
      </c>
      <c r="F41" s="4">
        <f t="shared" si="5"/>
        <v>17.888543819998318</v>
      </c>
    </row>
    <row r="42" spans="1:6" x14ac:dyDescent="0.25">
      <c r="A42" s="2">
        <f>28+A41</f>
        <v>84</v>
      </c>
      <c r="B42" s="2">
        <v>75</v>
      </c>
      <c r="C42" s="2">
        <v>80</v>
      </c>
      <c r="D42" s="2">
        <v>80</v>
      </c>
      <c r="F42" s="4">
        <f t="shared" si="5"/>
        <v>9</v>
      </c>
    </row>
    <row r="43" spans="1:6" x14ac:dyDescent="0.25">
      <c r="A43" s="2">
        <f>28+A42</f>
        <v>112</v>
      </c>
      <c r="B43" s="2">
        <v>103</v>
      </c>
      <c r="C43" s="2">
        <v>80</v>
      </c>
      <c r="D43" s="2">
        <v>79</v>
      </c>
      <c r="F43" s="4">
        <f t="shared" si="5"/>
        <v>9.0553851381374173</v>
      </c>
    </row>
    <row r="44" spans="1:6" x14ac:dyDescent="0.25">
      <c r="A44" s="2">
        <f>28+A43</f>
        <v>140</v>
      </c>
      <c r="B44" s="2">
        <v>135</v>
      </c>
      <c r="C44" s="2">
        <v>80</v>
      </c>
      <c r="D44" s="2">
        <v>82</v>
      </c>
      <c r="F44" s="4">
        <f t="shared" si="5"/>
        <v>5.3851648071345037</v>
      </c>
    </row>
    <row r="45" spans="1:6" x14ac:dyDescent="0.25">
      <c r="A45" s="2">
        <f t="shared" ref="A45" si="7">28+A44</f>
        <v>168</v>
      </c>
      <c r="B45" s="2">
        <v>167</v>
      </c>
      <c r="C45" s="2">
        <v>80</v>
      </c>
      <c r="D45" s="2">
        <v>82</v>
      </c>
      <c r="F45" s="4">
        <f t="shared" si="5"/>
        <v>2.2360679774997898</v>
      </c>
    </row>
    <row r="46" spans="1:6" x14ac:dyDescent="0.25">
      <c r="A46" s="2">
        <f>28+A45</f>
        <v>196</v>
      </c>
      <c r="B46" s="2">
        <v>200</v>
      </c>
      <c r="C46" s="2">
        <v>80</v>
      </c>
      <c r="D46" s="2">
        <v>85</v>
      </c>
      <c r="F46" s="4">
        <f t="shared" si="5"/>
        <v>6.4031242374328485</v>
      </c>
    </row>
    <row r="47" spans="1:6" x14ac:dyDescent="0.25">
      <c r="A47" s="2">
        <f>28+A46</f>
        <v>224</v>
      </c>
      <c r="B47" s="2">
        <v>227</v>
      </c>
      <c r="C47" s="2">
        <v>80</v>
      </c>
      <c r="D47" s="2">
        <v>88</v>
      </c>
      <c r="F47" s="4">
        <f t="shared" si="5"/>
        <v>8.5440037453175304</v>
      </c>
    </row>
  </sheetData>
  <mergeCells count="3">
    <mergeCell ref="A1:B1"/>
    <mergeCell ref="C1:D1"/>
    <mergeCell ref="H1:I1"/>
  </mergeCells>
  <conditionalFormatting sqref="A3:A4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47">
    <cfRule type="colorScale" priority="1">
      <colorScale>
        <cfvo type="min"/>
        <cfvo type="max"/>
        <color theme="7" tint="0.79998168889431442"/>
        <color rgb="FFFFC000"/>
      </colorScale>
    </cfRule>
    <cfRule type="colorScale" priority="2">
      <colorScale>
        <cfvo type="min"/>
        <cfvo type="max"/>
        <color theme="5" tint="0.79998168889431442"/>
        <color theme="5" tint="-0.499984740745262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F3:F47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6673-1187-44D8-9A68-DC4E45E66D58}">
  <dimension ref="A1:L20"/>
  <sheetViews>
    <sheetView workbookViewId="0">
      <selection activeCell="D9" sqref="D9"/>
    </sheetView>
  </sheetViews>
  <sheetFormatPr baseColWidth="10" defaultRowHeight="15" x14ac:dyDescent="0.25"/>
  <sheetData>
    <row r="1" spans="1:12" x14ac:dyDescent="0.25">
      <c r="A1" s="6" t="s">
        <v>23</v>
      </c>
      <c r="B1" s="6"/>
      <c r="C1" s="6"/>
      <c r="D1" s="6"/>
      <c r="E1" s="6"/>
      <c r="H1" s="6" t="s">
        <v>22</v>
      </c>
      <c r="I1" s="6"/>
      <c r="J1" s="6"/>
      <c r="K1" s="6"/>
      <c r="L1" s="6"/>
    </row>
    <row r="2" spans="1:12" x14ac:dyDescent="0.25">
      <c r="A2" t="s">
        <v>19</v>
      </c>
      <c r="B2" t="s">
        <v>20</v>
      </c>
      <c r="C2" t="s">
        <v>21</v>
      </c>
      <c r="D2" t="s">
        <v>0</v>
      </c>
      <c r="E2" t="s">
        <v>1</v>
      </c>
      <c r="H2" t="s">
        <v>19</v>
      </c>
      <c r="I2" t="s">
        <v>20</v>
      </c>
      <c r="J2" t="s">
        <v>21</v>
      </c>
      <c r="K2" t="s">
        <v>0</v>
      </c>
      <c r="L2" t="s">
        <v>1</v>
      </c>
    </row>
    <row r="3" spans="1:12" x14ac:dyDescent="0.25">
      <c r="A3">
        <v>60</v>
      </c>
      <c r="B3">
        <v>26.15</v>
      </c>
      <c r="C3">
        <v>58</v>
      </c>
      <c r="D3">
        <v>25</v>
      </c>
      <c r="E3">
        <v>70</v>
      </c>
      <c r="H3">
        <v>60</v>
      </c>
      <c r="I3">
        <v>25</v>
      </c>
      <c r="J3">
        <v>70</v>
      </c>
      <c r="K3">
        <v>140</v>
      </c>
      <c r="L3">
        <v>70</v>
      </c>
    </row>
    <row r="4" spans="1:12" x14ac:dyDescent="0.25">
      <c r="A4">
        <v>60</v>
      </c>
      <c r="B4">
        <v>26.5</v>
      </c>
      <c r="C4">
        <v>53</v>
      </c>
      <c r="D4">
        <v>38</v>
      </c>
      <c r="E4">
        <v>34</v>
      </c>
      <c r="H4">
        <v>60</v>
      </c>
      <c r="I4">
        <v>25.6</v>
      </c>
      <c r="J4">
        <v>64</v>
      </c>
      <c r="K4">
        <v>149</v>
      </c>
      <c r="L4">
        <v>41</v>
      </c>
    </row>
    <row r="5" spans="1:12" x14ac:dyDescent="0.25">
      <c r="A5">
        <v>60</v>
      </c>
      <c r="B5">
        <v>26.9</v>
      </c>
      <c r="C5">
        <v>42</v>
      </c>
      <c r="D5">
        <v>60</v>
      </c>
      <c r="E5">
        <v>17</v>
      </c>
      <c r="H5">
        <v>60</v>
      </c>
      <c r="I5">
        <v>26.2</v>
      </c>
      <c r="J5">
        <v>56</v>
      </c>
      <c r="K5">
        <f>140+34</f>
        <v>174</v>
      </c>
      <c r="L5">
        <v>19</v>
      </c>
    </row>
    <row r="6" spans="1:12" x14ac:dyDescent="0.25">
      <c r="A6">
        <v>60</v>
      </c>
      <c r="B6">
        <v>27</v>
      </c>
      <c r="C6">
        <v>39</v>
      </c>
      <c r="D6">
        <v>85</v>
      </c>
      <c r="E6">
        <v>11</v>
      </c>
      <c r="H6">
        <v>60</v>
      </c>
      <c r="I6">
        <v>26.2</v>
      </c>
      <c r="J6">
        <v>57</v>
      </c>
      <c r="K6">
        <f>140+63</f>
        <v>203</v>
      </c>
      <c r="L6">
        <v>13</v>
      </c>
    </row>
    <row r="7" spans="1:12" x14ac:dyDescent="0.25">
      <c r="A7">
        <v>60</v>
      </c>
      <c r="B7">
        <v>26</v>
      </c>
      <c r="C7">
        <v>60</v>
      </c>
      <c r="D7">
        <v>136</v>
      </c>
      <c r="E7">
        <v>44</v>
      </c>
      <c r="H7">
        <v>60</v>
      </c>
      <c r="I7">
        <v>26.2</v>
      </c>
      <c r="J7">
        <v>56</v>
      </c>
      <c r="K7">
        <f>140+96</f>
        <v>236</v>
      </c>
      <c r="L7">
        <v>23</v>
      </c>
    </row>
    <row r="8" spans="1:12" x14ac:dyDescent="0.25">
      <c r="A8">
        <v>60</v>
      </c>
      <c r="B8">
        <v>26</v>
      </c>
      <c r="C8">
        <v>60</v>
      </c>
      <c r="D8">
        <v>143</v>
      </c>
      <c r="E8">
        <v>70</v>
      </c>
      <c r="H8">
        <v>60</v>
      </c>
      <c r="I8">
        <v>26</v>
      </c>
      <c r="J8">
        <v>61</v>
      </c>
      <c r="K8">
        <f>280-20</f>
        <v>260</v>
      </c>
      <c r="L8">
        <v>70</v>
      </c>
    </row>
    <row r="13" spans="1:12" x14ac:dyDescent="0.25">
      <c r="E13" s="6" t="s">
        <v>18</v>
      </c>
      <c r="F13" s="6"/>
      <c r="G13" s="6"/>
      <c r="H13" s="6"/>
      <c r="I13" s="6"/>
    </row>
    <row r="14" spans="1:12" x14ac:dyDescent="0.25">
      <c r="E14" t="s">
        <v>19</v>
      </c>
      <c r="F14" t="s">
        <v>20</v>
      </c>
      <c r="G14" t="s">
        <v>21</v>
      </c>
      <c r="H14" t="s">
        <v>0</v>
      </c>
      <c r="I14" t="s">
        <v>1</v>
      </c>
    </row>
    <row r="15" spans="1:12" x14ac:dyDescent="0.25">
      <c r="E15">
        <v>140</v>
      </c>
      <c r="F15">
        <v>22.22</v>
      </c>
      <c r="G15">
        <v>149</v>
      </c>
      <c r="H15">
        <v>60</v>
      </c>
      <c r="I15">
        <v>70</v>
      </c>
    </row>
    <row r="16" spans="1:12" x14ac:dyDescent="0.25">
      <c r="E16">
        <v>140</v>
      </c>
      <c r="F16">
        <v>22.65</v>
      </c>
      <c r="G16">
        <v>145</v>
      </c>
      <c r="H16">
        <v>84</v>
      </c>
      <c r="I16">
        <v>58</v>
      </c>
    </row>
    <row r="17" spans="5:9" x14ac:dyDescent="0.25">
      <c r="E17">
        <v>140</v>
      </c>
      <c r="F17">
        <v>23</v>
      </c>
      <c r="G17">
        <v>141</v>
      </c>
      <c r="H17">
        <v>102</v>
      </c>
      <c r="I17">
        <v>52</v>
      </c>
    </row>
    <row r="18" spans="5:9" x14ac:dyDescent="0.25">
      <c r="E18">
        <v>140</v>
      </c>
      <c r="F18">
        <v>23.7</v>
      </c>
      <c r="G18">
        <v>133</v>
      </c>
      <c r="H18">
        <v>134</v>
      </c>
      <c r="I18">
        <v>52</v>
      </c>
    </row>
    <row r="19" spans="5:9" x14ac:dyDescent="0.25">
      <c r="E19">
        <v>140</v>
      </c>
      <c r="F19">
        <v>24.22</v>
      </c>
      <c r="G19">
        <v>128</v>
      </c>
      <c r="H19">
        <v>175</v>
      </c>
      <c r="I19">
        <v>57</v>
      </c>
    </row>
    <row r="20" spans="5:9" x14ac:dyDescent="0.25">
      <c r="E20">
        <v>140</v>
      </c>
      <c r="F20">
        <v>24.5</v>
      </c>
      <c r="G20">
        <v>126</v>
      </c>
      <c r="H20">
        <v>202</v>
      </c>
      <c r="I20">
        <v>69</v>
      </c>
    </row>
  </sheetData>
  <mergeCells count="3">
    <mergeCell ref="E13:I13"/>
    <mergeCell ref="H1:L1"/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O H T X V k l x E T i m A A A A 9 g A A A B I A H A B D b 2 5 m a W c v U G F j a 2 F n Z S 5 4 b W w g o h g A K K A U A A A A A A A A A A A A A A A A A A A A A A A A A A A A h Y 8 x D o I w G I W v Q r r T l p K o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q a 9 d 3 W m g I 1 0 t O p s j J + 4 N 4 A F B L A w Q U A A I A C A A 4 d N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T X V t 0 v L 0 t q A Q A A g A I A A B M A H A B G b 3 J t d W x h c y 9 T Z W N 0 a W 9 u M S 5 t I K I Y A C i g F A A A A A A A A A A A A A A A A A A A A A A A A A A A A G 2 R 3 0 7 C M B T G r 1 3 C O z T z Z i R z C Y h G J b t A w O g N Y j Y T D T V k j A P U 9 M 9 o z w i E 8 E D 6 G r y Y H W i Q j N 6 0 / e U 7 p 9 9 3 a i B F p i S J 9 n u t W X E q j p k l G s b k 7 X 2 o I V M a h 8 g E k J B w w I p D 7 I p U r t O C t M 0 i 6 K g 0 F y D R e 2 A c g r a S a C / G c 9 t 3 9 N W A N p S r n B n 6 L K G j 2 Q L o n 9 7 Q v u I r h H R G G y 0 a 3 R B P Z T s v 9 1 U a Y T I F 2 t f q E 5 A e + w h w i W 7 V H 3 S A M 8 E Q d O i e u T 5 p K 5 4 L a c J b n 3 R l q s Z M T s N a / a r u k 5 d c I U S 4 4 h A e j k F P S f i o + v s 8 5 2 5 X X u D 2 G 8 G Q T C u R G 9 e G i 5 O R F V o T w l Y 9 Q j K 2 Y b x 9 d J 8 M f n m L 8 y h N e K J N i D r / 3 z J e Z U C E d T J h 2 6 9 D v 1 g n 0 k y U F n v H h c p 4 J w z 4 6 7 V r E p F x m 4 R M N M x t S C x a I i x x 4 5 O 1 W w I 7 O Z g S H 9 Y s e p J 4 3 Q i K 5 3 a s N y K t d G 4 / h h U z L 5 f U y y W x n X 5 Z e F l G j S O 0 q V Y c J k 9 P p f k D U E s B A i 0 A F A A C A A g A O H T X V k l x E T i m A A A A 9 g A A A B I A A A A A A A A A A A A A A A A A A A A A A E N v b m Z p Z y 9 Q Y W N r Y W d l L n h t b F B L A Q I t A B Q A A g A I A D h 0 1 1 Y P y u m r p A A A A O k A A A A T A A A A A A A A A A A A A A A A A P I A A A B b Q 2 9 u d G V u d F 9 U e X B l c 1 0 u e G 1 s U E s B A i 0 A F A A C A A g A O H T X V t 0 v L 0 t q A Q A A g A I A A B M A A A A A A A A A A A A A A A A A 4 w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0 A A A A A A A A u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Z X 3 J l c G 9 y d F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h d V 9 Y W V 9 y Z X B v c n R f d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x M j o z M z o 0 O C 4 z M j k 2 M j U 1 W i I g L z 4 8 R W 5 0 c n k g V H l w Z T 0 i R m l s b E N v b H V t b l R 5 c G V z I i B W Y W x 1 Z T 0 i c 0 J n W U d B d 1 l E Q m d Z R y I g L z 4 8 R W 5 0 c n k g V H l w Z T 0 i R m l s b E N v b H V t b k 5 h b W V z I i B W Y W x 1 Z T 0 i c 1 s m c X V v d D t z Y W 1 w b G l u Z y B m c m V x J n F 1 b 3 Q 7 L C Z x d W 9 0 O 0 N v b H V t b j E m c X V v d D s s J n F 1 b 3 Q 7 c 2 F t c G x l c y Z x d W 9 0 O y w m c X V v d D t f M S Z x d W 9 0 O y w m c X V v d D t O Y i B B Y 3 F 1 a X N p d G l v b i Z x d W 9 0 O y w m c X V v d D t f M i Z x d W 9 0 O y w m c X V v d D t U a W 1 l J n F 1 b 3 Q 7 L C Z x d W 9 0 O 1 8 z J n F 1 b 3 Q 7 L C Z x d W 9 0 O 1 8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l f c m V w b 3 J 0 X 3 R p b W U v Q X V 0 b 1 J l b W 9 2 Z W R D b 2 x 1 b W 5 z M S 5 7 c 2 F t c G x p b m c g Z n J l c S w w f S Z x d W 9 0 O y w m c X V v d D t T Z W N 0 a W 9 u M S 9 Y W V 9 y Z X B v c n R f d G l t Z S 9 B d X R v U m V t b 3 Z l Z E N v b H V t b n M x L n t D b 2 x 1 b W 4 x L D F 9 J n F 1 b 3 Q 7 L C Z x d W 9 0 O 1 N l Y 3 R p b 2 4 x L 1 h Z X 3 J l c G 9 y d F 9 0 a W 1 l L 0 F 1 d G 9 S Z W 1 v d m V k Q 2 9 s d W 1 u c z E u e 3 N h b X B s Z X M s M n 0 m c X V v d D s s J n F 1 b 3 Q 7 U 2 V j d G l v b j E v W F l f c m V w b 3 J 0 X 3 R p b W U v Q X V 0 b 1 J l b W 9 2 Z W R D b 2 x 1 b W 5 z M S 5 7 X z E s M 3 0 m c X V v d D s s J n F 1 b 3 Q 7 U 2 V j d G l v b j E v W F l f c m V w b 3 J 0 X 3 R p b W U v Q X V 0 b 1 J l b W 9 2 Z W R D b 2 x 1 b W 5 z M S 5 7 T m I g Q W N x d W l z a X R p b 2 4 s N H 0 m c X V v d D s s J n F 1 b 3 Q 7 U 2 V j d G l v b j E v W F l f c m V w b 3 J 0 X 3 R p b W U v Q X V 0 b 1 J l b W 9 2 Z W R D b 2 x 1 b W 5 z M S 5 7 X z I s N X 0 m c X V v d D s s J n F 1 b 3 Q 7 U 2 V j d G l v b j E v W F l f c m V w b 3 J 0 X 3 R p b W U v Q X V 0 b 1 J l b W 9 2 Z W R D b 2 x 1 b W 5 z M S 5 7 V G l t Z S w 2 f S Z x d W 9 0 O y w m c X V v d D t T Z W N 0 a W 9 u M S 9 Y W V 9 y Z X B v c n R f d G l t Z S 9 B d X R v U m V t b 3 Z l Z E N v b H V t b n M x L n t f M y w 3 f S Z x d W 9 0 O y w m c X V v d D t T Z W N 0 a W 9 u M S 9 Y W V 9 y Z X B v c n R f d G l t Z S 9 B d X R v U m V t b 3 Z l Z E N v b H V t b n M x L n t f N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W V 9 y Z X B v c n R f d G l t Z S 9 B d X R v U m V t b 3 Z l Z E N v b H V t b n M x L n t z Y W 1 w b G l u Z y B m c m V x L D B 9 J n F 1 b 3 Q 7 L C Z x d W 9 0 O 1 N l Y 3 R p b 2 4 x L 1 h Z X 3 J l c G 9 y d F 9 0 a W 1 l L 0 F 1 d G 9 S Z W 1 v d m V k Q 2 9 s d W 1 u c z E u e 0 N v b H V t b j E s M X 0 m c X V v d D s s J n F 1 b 3 Q 7 U 2 V j d G l v b j E v W F l f c m V w b 3 J 0 X 3 R p b W U v Q X V 0 b 1 J l b W 9 2 Z W R D b 2 x 1 b W 5 z M S 5 7 c 2 F t c G x l c y w y f S Z x d W 9 0 O y w m c X V v d D t T Z W N 0 a W 9 u M S 9 Y W V 9 y Z X B v c n R f d G l t Z S 9 B d X R v U m V t b 3 Z l Z E N v b H V t b n M x L n t f M S w z f S Z x d W 9 0 O y w m c X V v d D t T Z W N 0 a W 9 u M S 9 Y W V 9 y Z X B v c n R f d G l t Z S 9 B d X R v U m V t b 3 Z l Z E N v b H V t b n M x L n t O Y i B B Y 3 F 1 a X N p d G l v b i w 0 f S Z x d W 9 0 O y w m c X V v d D t T Z W N 0 a W 9 u M S 9 Y W V 9 y Z X B v c n R f d G l t Z S 9 B d X R v U m V t b 3 Z l Z E N v b H V t b n M x L n t f M i w 1 f S Z x d W 9 0 O y w m c X V v d D t T Z W N 0 a W 9 u M S 9 Y W V 9 y Z X B v c n R f d G l t Z S 9 B d X R v U m V t b 3 Z l Z E N v b H V t b n M x L n t U a W 1 l L D Z 9 J n F 1 b 3 Q 7 L C Z x d W 9 0 O 1 N l Y 3 R p b 2 4 x L 1 h Z X 3 J l c G 9 y d F 9 0 a W 1 l L 0 F 1 d G 9 S Z W 1 v d m V k Q 2 9 s d W 1 u c z E u e 1 8 z L D d 9 J n F 1 b 3 Q 7 L C Z x d W 9 0 O 1 N l Y 3 R p b 2 4 x L 1 h Z X 3 J l c G 9 y d F 9 0 a W 1 l L 0 F 1 d G 9 S Z W 1 v d m V k Q 2 9 s d W 1 u c z E u e 1 8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W V 9 y Z X B v c n R f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V 9 y Z X B v c n R f d G l t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l f c m V w b 3 J 0 X 3 R p b W U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O c q Z 9 6 n L T 6 T Y 9 / T S F B / t A A A A A A I A A A A A A B B m A A A A A Q A A I A A A A I d u O M f D P b 6 j 1 9 Z s u 6 T p Y q K C 0 7 K f m z d A L B y x C h b p 9 y C S A A A A A A 6 A A A A A A g A A I A A A A O t q E R 3 K i L v Z P v W 9 m q b W q x M c B O j h p v f u P e 4 l D J c T K c + k U A A A A B l V i v 4 A k F 8 I a y P 6 R u 6 m o s 3 s + r e U n n O / i j V 0 U 3 z P x u m f O I q L / 2 q b t Z H 3 + J A i X Q V R E F v c S / B e u M T I i 2 9 v S 3 c j a e 4 6 8 6 + j i S c z A F n M c C g n / T I Q Q A A A A G 9 5 V 8 J z 1 G E M v W n 7 o b 5 Y F k p B e T N v Q 5 g P T L b W i S / R E a g A h T T a 1 h u D x W L 3 v U 6 Y n A J 0 K B z C s 3 W M U q 2 R 9 5 c K N s E U m K I = < / D a t a M a s h u p > 
</file>

<file path=customXml/itemProps1.xml><?xml version="1.0" encoding="utf-8"?>
<ds:datastoreItem xmlns:ds="http://schemas.openxmlformats.org/officeDocument/2006/customXml" ds:itemID="{2F2FCA08-D52D-4152-B0B2-F10500D8DB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XY_report_time</vt:lpstr>
      <vt:lpstr>Lamps Beam</vt:lpstr>
      <vt:lpstr>Error graph</vt:lpstr>
      <vt:lpstr>lamp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FOUCHER</dc:creator>
  <cp:lastModifiedBy>Louis FOUCHER</cp:lastModifiedBy>
  <dcterms:created xsi:type="dcterms:W3CDTF">2023-06-07T15:38:17Z</dcterms:created>
  <dcterms:modified xsi:type="dcterms:W3CDTF">2023-08-31T08:36:37Z</dcterms:modified>
</cp:coreProperties>
</file>