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ren\Documents\"/>
    </mc:Choice>
  </mc:AlternateContent>
  <xr:revisionPtr revIDLastSave="0" documentId="13_ncr:1_{8B44DFEA-94A3-495F-B4E9-D67E16813F08}" xr6:coauthVersionLast="47" xr6:coauthVersionMax="47" xr10:uidLastSave="{00000000-0000-0000-0000-000000000000}"/>
  <bookViews>
    <workbookView xWindow="-108" yWindow="-108" windowWidth="23256" windowHeight="12576" xr2:uid="{9B423A7F-EFE0-40C1-BFAC-FB2F8595C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25" i="1"/>
  <c r="M5" i="1"/>
  <c r="M6" i="1"/>
  <c r="M7" i="1"/>
  <c r="M4" i="1"/>
  <c r="B25" i="1"/>
  <c r="B19" i="1"/>
  <c r="B33" i="1"/>
  <c r="B27" i="1"/>
  <c r="B37" i="1"/>
  <c r="B35" i="1"/>
  <c r="B31" i="1"/>
  <c r="B29" i="1"/>
  <c r="F23" i="1"/>
  <c r="C23" i="1"/>
  <c r="B21" i="1"/>
  <c r="B17" i="1"/>
  <c r="H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<sst xmlns="http://schemas.openxmlformats.org/spreadsheetml/2006/main" count="82" uniqueCount="39">
  <si>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</si>
  <si>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</si>
  <si>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</si>
  <si>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</si>
  <si>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</si>
  <si>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</si>
  <si>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</si>
  <si>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</si>
  <si>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</si>
  <si>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West</t>
  </si>
  <si>
    <t>Boston</t>
  </si>
  <si>
    <t>Los Angeles</t>
  </si>
  <si>
    <t>New York</t>
  </si>
  <si>
    <t>Bars</t>
  </si>
  <si>
    <t>Crackers</t>
  </si>
  <si>
    <t>Cookies</t>
  </si>
  <si>
    <t>Snacks</t>
  </si>
  <si>
    <t>Carrot</t>
  </si>
  <si>
    <t>Whole Wheat</t>
  </si>
  <si>
    <t>Chocolate Chip</t>
  </si>
  <si>
    <t>Arrowroot</t>
  </si>
  <si>
    <t>Potato Chips</t>
  </si>
  <si>
    <t>QUESTION 3</t>
  </si>
  <si>
    <t>QUESTION 4</t>
  </si>
  <si>
    <t>QUESTION 1</t>
  </si>
  <si>
    <t>The filters are over here</t>
  </si>
  <si>
    <t>QUESTION 2</t>
  </si>
  <si>
    <t>QUESTION 5</t>
  </si>
  <si>
    <t>QUESTION 6</t>
  </si>
  <si>
    <t>Maximum:</t>
  </si>
  <si>
    <t>Minimum:</t>
  </si>
  <si>
    <t>QUESTION 7</t>
  </si>
  <si>
    <t>&lt;==</t>
  </si>
  <si>
    <t>QUESTION 8</t>
  </si>
  <si>
    <t>QUESTION 9</t>
  </si>
  <si>
    <t>QUESTION 10</t>
  </si>
  <si>
    <t>QUESTION 11</t>
  </si>
  <si>
    <t>QUESTION 12</t>
  </si>
  <si>
    <t>QUESTION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</si>
</sst>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/>
  </cellXfs>
  <cellStyles count="1">
    <cellStyle name="Normal" xfId="0" builtinId="0"/>
  </cellStyles>
  <dxfs count="3">
    <dxf>
      <numFmt numFmtId="2" formatCode="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Results by Category of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Sheet1!$L$4:$L$7</c:f>
              <c:strCache>
                <c:ptCount val="4"/>
                <c:pt idx="0">
                  <c:v>Bars</c:v>
                </c:pt>
                <c:pt idx="1">
                  <c:v>Crackers</c:v>
                </c:pt>
                <c:pt idx="2">
                  <c:v>Cookies</c:v>
                </c:pt>
                <c:pt idx="3">
                  <c:v>Snacks</c:v>
                </c:pt>
              </c:strCache>
            </c:strRef>
          </c:cat>
          <c:val>
            <c:numRef>
              <c:f>Sheet1!$M$4:$M$7</c:f>
              <c:numCache>
                <c:formatCode>General</c:formatCode>
                <c:ptCount val="4"/>
                <c:pt idx="0">
                  <c:v>421.26</c:v>
                </c:pt>
                <c:pt idx="1">
                  <c:v>823.64</c:v>
                </c:pt>
                <c:pt idx="2">
                  <c:v>481.09000000000003</c:v>
                </c:pt>
                <c:pt idx="3">
                  <c:v>37.800000000000004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8-4B53-BD54-8EE5AE958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187135"/>
        <c:axId val="859188799"/>
      </c:barChart>
      <c:catAx>
        <c:axId val="8591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8799"/>
        <c:crosses val="autoZero"/>
        <c:auto val="1"/>
        <c:lblAlgn val="ctr"/>
        <c:lblOffset val="100"/>
        <c:noMultiLvlLbl val="0"/>
      </c:catAx>
      <c:valAx>
        <c:axId val="859188799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in the East by Category of Food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Sheet1!$L$25:$L$29</c:f>
              <c:strCache>
                <c:ptCount val="5"/>
                <c:pt idx="0">
                  <c:v>Carrot</c:v>
                </c:pt>
                <c:pt idx="1">
                  <c:v>Whole Wheat</c:v>
                </c:pt>
                <c:pt idx="2">
                  <c:v>Chocolate Chip</c:v>
                </c:pt>
                <c:pt idx="3">
                  <c:v>Arrowroot</c:v>
                </c:pt>
                <c:pt idx="4">
                  <c:v>Potato Chips</c:v>
                </c:pt>
              </c:strCache>
            </c:strRef>
          </c:cat>
          <c:val>
            <c:numRef>
              <c:f>Sheet1!$M$25:$M$29</c:f>
              <c:numCache>
                <c:formatCode>0.00</c:formatCode>
                <c:ptCount val="5"/>
                <c:pt idx="0">
                  <c:v>330.99</c:v>
                </c:pt>
                <c:pt idx="1">
                  <c:v>823.64</c:v>
                </c:pt>
                <c:pt idx="2">
                  <c:v>211.31</c:v>
                </c:pt>
                <c:pt idx="3">
                  <c:v>161.32</c:v>
                </c:pt>
                <c:pt idx="4">
                  <c:v>37.800000000000004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C-4940-95BA-479FA2DB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806991"/>
        <c:axId val="852808239"/>
      </c:barChart>
      <c:catAx>
        <c:axId val="8528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08239"/>
        <c:crosses val="autoZero"/>
        <c:auto val="1"/>
        <c:lblAlgn val="ctr"/>
        <c:lblOffset val="100"/>
        <c:noMultiLvlLbl val="0"/>
      </c:catAx>
      <c:valAx>
        <c:axId val="8528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7</xdr:row>
      <xdr:rowOff>156210</xdr:rowOff>
    </xdr:from>
    <xdr:to>
      <xdr:col>18</xdr:col>
      <xdr:colOff>274320</xdr:colOff>
      <xdr:row>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12744-9030-41E4-878E-5B18BADE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179070</xdr:rowOff>
    </xdr:from>
    <xdr:to>
      <xdr:col>17</xdr:col>
      <xdr:colOff>594360</xdr:colOff>
      <xdr:row>44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90C91-819C-4F83-A13F-227707941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BEC6E-F701-4CD6-A8E5-64120FDFC884}" name="Table1" displayName="Table1" ref="A2:H14" totalsRowShown="0" headerRowDxfId="2">
  <autoFilter ref="A2:H14" xr:uid="{6B7BEC6E-F701-4CD6-A8E5-64120FDFC884}"/>
  <tableColumns count="8">
    <tableColumn id="1" xr3:uid="{1C502A45-40D2-4977-8C58-B7F12D79D318}" name="OrderDate" dataDxfId="1"/>
    <tableColumn id="2" xr3:uid="{1AE67EDC-C131-4B4E-A103-62DB87052F72}" name="Region"/>
    <tableColumn id="3" xr3:uid="{3384B052-17F8-4AAD-BD65-9EBBB1266BF1}" name="City"/>
    <tableColumn id="4" xr3:uid="{FFD0872B-5071-4948-93E6-3F361E5CFE68}" name="Category"/>
    <tableColumn id="5" xr3:uid="{F1586D1B-30BE-45FB-BBE1-1E1A426B5E96}" name="Product"/>
    <tableColumn id="6" xr3:uid="{AEE49CB8-EBC6-42C1-B967-F86D4B1C8B69}" name="Quantity"/>
    <tableColumn id="7" xr3:uid="{61793E19-266C-48AC-B919-3646565180B3}" name="UnitPrice"/>
    <tableColumn id="8" xr3:uid="{95C930C5-901F-4863-B0AD-D40367F0961E}" name="TotalPrice" dataDxfId="0">
      <calculatedColumnFormula>F3*G3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0192-091E-47A3-A0DB-29BB78635E57}">
  <dimension ref="A1:N37"/>
  <sheetViews>
    <sheetView tabSelected="1" topLeftCell="A19" workbookViewId="0">
      <selection activeCell="P27" sqref="P27"/>
    </sheetView>
  </sheetViews>
  <sheetFormatPr defaultRowHeight="14.4" x14ac:dyDescent="0.3"/>
  <cols>
    <col min="1" max="1" width="12.5546875" customWidth="1"/>
    <col min="2" max="2" width="9.88671875" customWidth="1"/>
    <col min="3" max="3" width="10.109375" customWidth="1"/>
    <col min="4" max="4" width="10.44140625" customWidth="1"/>
    <col min="5" max="5" width="14.21875" customWidth="1"/>
    <col min="6" max="6" width="10.21875" customWidth="1"/>
    <col min="7" max="7" width="10.5546875" customWidth="1"/>
    <col min="8" max="8" width="11.21875" customWidth="1"/>
    <col min="10" max="10" width="12.44140625" customWidth="1"/>
    <col min="12" max="12" width="13.5546875" customWidth="1"/>
  </cols>
  <sheetData>
    <row r="1" spans="1:14" x14ac:dyDescent="0.3">
      <c r="A1" s="3" t="s">
        <v>24</v>
      </c>
      <c r="B1" t="s">
        <v>25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4" x14ac:dyDescent="0.3">
      <c r="A3" s="2">
        <v>43831</v>
      </c>
      <c r="B3" t="s">
        <v>8</v>
      </c>
      <c r="C3" t="s">
        <v>10</v>
      </c>
      <c r="D3" t="s">
        <v>13</v>
      </c>
      <c r="E3" t="s">
        <v>17</v>
      </c>
      <c r="F3">
        <v>33</v>
      </c>
      <c r="G3">
        <v>1.77</v>
      </c>
      <c r="H3" s="4">
        <f t="shared" ref="H3:H14" si="0">F3*G3</f>
        <v>58.410000000000004</v>
      </c>
      <c r="I3" t="s">
        <v>32</v>
      </c>
      <c r="J3" s="3" t="s">
        <v>26</v>
      </c>
    </row>
    <row r="4" spans="1:14" x14ac:dyDescent="0.3">
      <c r="A4" s="2">
        <v>43834</v>
      </c>
      <c r="B4" t="s">
        <v>8</v>
      </c>
      <c r="C4" t="s">
        <v>10</v>
      </c>
      <c r="D4" t="s">
        <v>14</v>
      </c>
      <c r="E4" t="s">
        <v>18</v>
      </c>
      <c r="F4">
        <v>87</v>
      </c>
      <c r="G4">
        <v>3.49</v>
      </c>
      <c r="H4" s="4">
        <f t="shared" si="0"/>
        <v>303.63</v>
      </c>
      <c r="L4" t="s">
        <v>13</v>
      </c>
      <c r="M4" s="5">
        <f>SUMIF(D3:D14, L4, H3:H14)</f>
        <v>421.26</v>
      </c>
      <c r="N4" s="9"/>
    </row>
    <row r="5" spans="1:14" x14ac:dyDescent="0.3">
      <c r="A5" s="2">
        <v>43837</v>
      </c>
      <c r="B5" t="s">
        <v>9</v>
      </c>
      <c r="C5" t="s">
        <v>11</v>
      </c>
      <c r="D5" t="s">
        <v>15</v>
      </c>
      <c r="E5" t="s">
        <v>19</v>
      </c>
      <c r="F5">
        <v>58</v>
      </c>
      <c r="G5">
        <v>1.87</v>
      </c>
      <c r="H5" s="4">
        <f t="shared" si="0"/>
        <v>108.46000000000001</v>
      </c>
      <c r="L5" t="s">
        <v>14</v>
      </c>
      <c r="M5" s="5">
        <f t="shared" ref="M5:M7" si="1">SUMIF(D4:D15, L5, H4:H15)</f>
        <v>823.64</v>
      </c>
      <c r="N5" s="9"/>
    </row>
    <row r="6" spans="1:14" x14ac:dyDescent="0.3">
      <c r="A6" s="2">
        <v>43840</v>
      </c>
      <c r="B6" t="s">
        <v>8</v>
      </c>
      <c r="C6" t="s">
        <v>12</v>
      </c>
      <c r="D6" t="s">
        <v>15</v>
      </c>
      <c r="E6" t="s">
        <v>19</v>
      </c>
      <c r="F6">
        <v>82</v>
      </c>
      <c r="G6">
        <v>1.87</v>
      </c>
      <c r="H6" s="4">
        <f t="shared" si="0"/>
        <v>153.34</v>
      </c>
      <c r="L6" t="s">
        <v>15</v>
      </c>
      <c r="M6" s="5">
        <f t="shared" si="1"/>
        <v>481.09000000000003</v>
      </c>
      <c r="N6" s="9"/>
    </row>
    <row r="7" spans="1:14" x14ac:dyDescent="0.3">
      <c r="A7" s="2">
        <v>43843</v>
      </c>
      <c r="B7" t="s">
        <v>8</v>
      </c>
      <c r="C7" t="s">
        <v>10</v>
      </c>
      <c r="D7" t="s">
        <v>15</v>
      </c>
      <c r="E7" t="s">
        <v>20</v>
      </c>
      <c r="F7">
        <v>38</v>
      </c>
      <c r="G7">
        <v>2.1800000000000002</v>
      </c>
      <c r="H7" s="4">
        <f t="shared" si="0"/>
        <v>82.84</v>
      </c>
      <c r="L7" t="s">
        <v>16</v>
      </c>
      <c r="M7" s="5">
        <f t="shared" si="1"/>
        <v>37.800000000000004</v>
      </c>
      <c r="N7" s="9"/>
    </row>
    <row r="8" spans="1:14" x14ac:dyDescent="0.3">
      <c r="A8" s="2">
        <v>43846</v>
      </c>
      <c r="B8" t="s">
        <v>8</v>
      </c>
      <c r="C8" t="s">
        <v>10</v>
      </c>
      <c r="D8" t="s">
        <v>13</v>
      </c>
      <c r="E8" t="s">
        <v>17</v>
      </c>
      <c r="F8">
        <v>54</v>
      </c>
      <c r="G8">
        <v>1.77</v>
      </c>
      <c r="H8" s="4">
        <f t="shared" si="0"/>
        <v>95.58</v>
      </c>
      <c r="M8" s="5"/>
      <c r="N8" s="6"/>
    </row>
    <row r="9" spans="1:14" x14ac:dyDescent="0.3">
      <c r="A9" s="2">
        <v>43849</v>
      </c>
      <c r="B9" t="s">
        <v>8</v>
      </c>
      <c r="C9" t="s">
        <v>10</v>
      </c>
      <c r="D9" t="s">
        <v>14</v>
      </c>
      <c r="E9" t="s">
        <v>18</v>
      </c>
      <c r="F9">
        <v>149</v>
      </c>
      <c r="G9">
        <v>3.49</v>
      </c>
      <c r="H9" s="4">
        <f t="shared" si="0"/>
        <v>520.01</v>
      </c>
      <c r="M9" s="5"/>
      <c r="N9" s="6"/>
    </row>
    <row r="10" spans="1:14" x14ac:dyDescent="0.3">
      <c r="A10" s="2">
        <v>43852</v>
      </c>
      <c r="B10" t="s">
        <v>9</v>
      </c>
      <c r="C10" t="s">
        <v>11</v>
      </c>
      <c r="D10" t="s">
        <v>13</v>
      </c>
      <c r="E10" t="s">
        <v>17</v>
      </c>
      <c r="F10">
        <v>51</v>
      </c>
      <c r="G10">
        <v>1.77</v>
      </c>
      <c r="H10" s="4">
        <f t="shared" si="0"/>
        <v>90.27</v>
      </c>
      <c r="M10" s="5"/>
      <c r="N10" s="6"/>
    </row>
    <row r="11" spans="1:14" x14ac:dyDescent="0.3">
      <c r="A11" s="2">
        <v>43855</v>
      </c>
      <c r="B11" t="s">
        <v>8</v>
      </c>
      <c r="C11" t="s">
        <v>12</v>
      </c>
      <c r="D11" t="s">
        <v>13</v>
      </c>
      <c r="E11" t="s">
        <v>17</v>
      </c>
      <c r="F11">
        <v>100</v>
      </c>
      <c r="G11">
        <v>1.77</v>
      </c>
      <c r="H11" s="4">
        <f t="shared" si="0"/>
        <v>177</v>
      </c>
      <c r="M11" s="5"/>
      <c r="N11" s="6"/>
    </row>
    <row r="12" spans="1:14" x14ac:dyDescent="0.3">
      <c r="A12" s="2">
        <v>43858</v>
      </c>
      <c r="B12" t="s">
        <v>8</v>
      </c>
      <c r="C12" t="s">
        <v>12</v>
      </c>
      <c r="D12" t="s">
        <v>16</v>
      </c>
      <c r="E12" t="s">
        <v>21</v>
      </c>
      <c r="F12">
        <v>28</v>
      </c>
      <c r="G12">
        <v>1.35</v>
      </c>
      <c r="H12" s="4">
        <f t="shared" si="0"/>
        <v>37.800000000000004</v>
      </c>
      <c r="M12" s="5"/>
      <c r="N12" s="6"/>
    </row>
    <row r="13" spans="1:14" x14ac:dyDescent="0.3">
      <c r="A13" s="2">
        <v>43861</v>
      </c>
      <c r="B13" t="s">
        <v>8</v>
      </c>
      <c r="C13" t="s">
        <v>10</v>
      </c>
      <c r="D13" t="s">
        <v>15</v>
      </c>
      <c r="E13" t="s">
        <v>20</v>
      </c>
      <c r="F13">
        <v>36</v>
      </c>
      <c r="G13">
        <v>2.1800000000000002</v>
      </c>
      <c r="H13" s="4">
        <f t="shared" si="0"/>
        <v>78.48</v>
      </c>
      <c r="M13" s="5"/>
      <c r="N13" s="6"/>
    </row>
    <row r="14" spans="1:14" x14ac:dyDescent="0.3">
      <c r="A14" s="2">
        <v>43864</v>
      </c>
      <c r="B14" t="s">
        <v>8</v>
      </c>
      <c r="C14" t="s">
        <v>10</v>
      </c>
      <c r="D14" t="s">
        <v>15</v>
      </c>
      <c r="E14" t="s">
        <v>19</v>
      </c>
      <c r="F14">
        <v>31</v>
      </c>
      <c r="G14">
        <v>1.87</v>
      </c>
      <c r="H14" s="4">
        <f t="shared" si="0"/>
        <v>57.970000000000006</v>
      </c>
      <c r="M14" s="5"/>
      <c r="N14" s="6"/>
    </row>
    <row r="15" spans="1:14" x14ac:dyDescent="0.3">
      <c r="M15" s="7"/>
      <c r="N15" s="8"/>
    </row>
    <row r="17" spans="1:13" x14ac:dyDescent="0.3">
      <c r="A17" s="3" t="s">
        <v>22</v>
      </c>
      <c r="B17">
        <f>SUMIF(C3:C14, "Boston", H3:H14) + SUMIF(C3:C14, "New York", H3:H14)</f>
        <v>1565.0600000000002</v>
      </c>
    </row>
    <row r="18" spans="1:13" x14ac:dyDescent="0.3">
      <c r="A18" s="3"/>
    </row>
    <row r="19" spans="1:13" x14ac:dyDescent="0.3">
      <c r="A19" s="3" t="s">
        <v>23</v>
      </c>
      <c r="B19">
        <f>SUMIFS(H3:H14, B3:B14, "West", E3:E14, "Carrot")</f>
        <v>90.27</v>
      </c>
    </row>
    <row r="20" spans="1:13" x14ac:dyDescent="0.3">
      <c r="A20" s="3"/>
    </row>
    <row r="21" spans="1:13" x14ac:dyDescent="0.3">
      <c r="A21" s="3" t="s">
        <v>27</v>
      </c>
      <c r="B21">
        <f>SUMIFS(H3:H14, C3:C14, "Boston", F3:F14, "&gt;20")</f>
        <v>1196.92</v>
      </c>
    </row>
    <row r="22" spans="1:13" x14ac:dyDescent="0.3">
      <c r="A22" s="3"/>
    </row>
    <row r="23" spans="1:13" x14ac:dyDescent="0.3">
      <c r="A23" s="3" t="s">
        <v>28</v>
      </c>
      <c r="B23" t="s">
        <v>29</v>
      </c>
      <c r="C23">
        <f>MAX(F3:F14)</f>
        <v>149</v>
      </c>
      <c r="E23" t="s">
        <v>30</v>
      </c>
      <c r="F23">
        <f>MIN(F3:F14)</f>
        <v>28</v>
      </c>
    </row>
    <row r="24" spans="1:13" x14ac:dyDescent="0.3">
      <c r="A24" s="3"/>
    </row>
    <row r="25" spans="1:13" x14ac:dyDescent="0.3">
      <c r="A25" s="3" t="s">
        <v>31</v>
      </c>
      <c r="B25">
        <f>SUMIF(E3:E14, "Carrot", H3:H14) + SUMIF(E3:E14, "Potato Chips", H3:H14)</f>
        <v>459.06</v>
      </c>
      <c r="L25" t="s">
        <v>17</v>
      </c>
      <c r="M25" s="4">
        <f>SUMIFS(H3:H14, B3:B14, "East", E3:E14, L25)</f>
        <v>330.99</v>
      </c>
    </row>
    <row r="26" spans="1:13" x14ac:dyDescent="0.3">
      <c r="A26" s="3"/>
      <c r="L26" t="s">
        <v>18</v>
      </c>
      <c r="M26" s="4">
        <f t="shared" ref="M26:M29" si="2">SUMIFS(H4:H15, B4:B15, "East", E4:E15, L26)</f>
        <v>823.64</v>
      </c>
    </row>
    <row r="27" spans="1:13" x14ac:dyDescent="0.3">
      <c r="A27" s="3" t="s">
        <v>33</v>
      </c>
      <c r="B27">
        <f>SUMIFS(H3:H14, D3:D14, "Cookies", E3:E14, "Chocolate Chip")</f>
        <v>319.77000000000004</v>
      </c>
      <c r="L27" t="s">
        <v>19</v>
      </c>
      <c r="M27" s="4">
        <f t="shared" si="2"/>
        <v>211.31</v>
      </c>
    </row>
    <row r="28" spans="1:13" x14ac:dyDescent="0.3">
      <c r="A28" s="3"/>
      <c r="L28" t="s">
        <v>20</v>
      </c>
      <c r="M28" s="4">
        <f t="shared" si="2"/>
        <v>161.32</v>
      </c>
    </row>
    <row r="29" spans="1:13" x14ac:dyDescent="0.3">
      <c r="A29" s="3" t="s">
        <v>34</v>
      </c>
      <c r="B29">
        <f>AVERAGEIF(E3:E14, "Whole Wheat", G3:G14)</f>
        <v>3.49</v>
      </c>
      <c r="L29" t="s">
        <v>21</v>
      </c>
      <c r="M29" s="4">
        <f t="shared" si="2"/>
        <v>37.800000000000004</v>
      </c>
    </row>
    <row r="30" spans="1:13" x14ac:dyDescent="0.3">
      <c r="A30" s="3"/>
    </row>
    <row r="31" spans="1:13" x14ac:dyDescent="0.3">
      <c r="A31" s="3" t="s">
        <v>35</v>
      </c>
      <c r="B31">
        <f>COUNTIF(D3:D14, "Crackers")</f>
        <v>2</v>
      </c>
    </row>
    <row r="32" spans="1:13" x14ac:dyDescent="0.3">
      <c r="A32" s="3"/>
    </row>
    <row r="33" spans="1:2" x14ac:dyDescent="0.3">
      <c r="A33" s="3" t="s">
        <v>36</v>
      </c>
      <c r="B33" s="4">
        <f>AVERAGEIF(D3:D14, "C*", G3:G14)</f>
        <v>2.4214285714285713</v>
      </c>
    </row>
    <row r="34" spans="1:2" x14ac:dyDescent="0.3">
      <c r="A34" s="3"/>
    </row>
    <row r="35" spans="1:2" x14ac:dyDescent="0.3">
      <c r="A35" s="3" t="s">
        <v>37</v>
      </c>
      <c r="B35">
        <f>SUMIFS(F3:F14, D3:D14, "Bars", G3:G14, "&lt;1.50")</f>
        <v>0</v>
      </c>
    </row>
    <row r="36" spans="1:2" x14ac:dyDescent="0.3">
      <c r="A36" s="3"/>
    </row>
    <row r="37" spans="1:2" x14ac:dyDescent="0.3">
      <c r="A37" s="3" t="s">
        <v>38</v>
      </c>
      <c r="B37">
        <f>SUMIFS(H3:H14, D3:D14, "Bars", G3:G14, "&gt;1.00")</f>
        <v>421.26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Zephren</dc:creator>
  <cp:lastModifiedBy>Zephren</cp:lastModifiedBy>
  <dcterms:created xsi:type="dcterms:W3CDTF">2022-04-28T19:11:17Z</dcterms:created>
  <dcterms:modified xsi:type="dcterms:W3CDTF">2022-04-28T20:19:39Z</dcterms:modified>
</cp:coreProperties>
</file>