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Zephren\Documents\"/>
    </mc:Choice>
  </mc:AlternateContent>
  <xr:revisionPtr revIDLastSave="0" documentId="13_ncr:1_{825BC847-F181-402F-84C7-FE6402813DC5}" xr6:coauthVersionLast="47" xr6:coauthVersionMax="47" xr10:uidLastSave="{00000000-0000-0000-0000-000000000000}"/>
  <bookViews>
    <workbookView xWindow="-108" yWindow="-108" windowWidth="23256" windowHeight="12576" xr2:uid="{9B423A7F-EFE0-40C1-BFAC-FB2F8595C39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1" l="1"/>
  <c r="B33" i="1"/>
  <c r="B35" i="1"/>
  <c r="B31" i="1"/>
  <c r="B29" i="1"/>
  <c r="F23" i="1"/>
  <c r="C23" i="1"/>
  <c r="B21" i="1"/>
  <c r="H3" i="1"/>
  <c r="M4" i="1" s="1"/>
  <c r="H4" i="1"/>
  <c r="M26" i="1" s="1"/>
  <c r="H5" i="1"/>
  <c r="M6" i="1" s="1"/>
  <c r="H6" i="1"/>
  <c r="M27" i="1" s="1"/>
  <c r="H7" i="1"/>
  <c r="H8" i="1"/>
  <c r="H9" i="1"/>
  <c r="H10" i="1"/>
  <c r="H11" i="1"/>
  <c r="H12" i="1"/>
  <c r="M7" i="1" s="1"/>
  <c r="H13" i="1"/>
  <c r="H14" i="1"/>
  <c r="M5" i="1" l="1"/>
  <c r="B25" i="1"/>
  <c r="B37" i="1"/>
  <c r="M25" i="1"/>
  <c r="B17" i="1"/>
  <c r="M29" i="1" s="1"/>
  <c r="B27" i="1"/>
  <c r="M2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tc={3B5C1134-597C-43BE-80B8-9B53904D6432}</author>
    <author>tc={81DD012E-DF55-4F28-885F-230C3A58926A}</author>
    <author>tc={D8EF977A-12FB-416C-B568-30C292B03F90}</author>
    <author>tc={1D166F7E-1125-4136-8F58-9140A2F537FD}</author>
    <author>tc={51D9C134-B403-4A62-B59D-4AC3A8AC6990}</author>
  </authors>
  <commentList>
    <comment ref="B27" authorId="0" shapeId="0" xr:uid="{3B5C1134-597C-43BE-80B8-9B53904D6432}">
      <text>
        <t>[Threaded comment]
Your version of Excel allows you to read this threaded comment; however, any edits to it will get removed if the file is opened in a newer version of Excel. Learn more: https://go.microsoft.com/fwlink/?linkid=870924
Comment:
    I know you said to use VLOOKUP, but I couldn't figure out how it would have been useful, and this way seems easier.</t>
      </text>
    </comment>
    <comment ref="B29" authorId="1" shapeId="0" xr:uid="{81DD012E-DF55-4F28-885F-230C3A58926A}">
      <text>
        <t>[Threaded comment]
Your version of Excel allows you to read this threaded comment; however, any edits to it will get removed if the file is opened in a newer version of Excel. Learn more: https://go.microsoft.com/fwlink/?linkid=870924
Comment:
    You might have wanted the average total price here. It would be simple to do it that way, one would jut change the G3:G14 to H3:H14. I showed the average unit price because, in a real world scenario, I think it would be more likely for someone to ask for the average unit price rather than the average total price.</t>
      </text>
    </comment>
    <comment ref="B31" authorId="2" shapeId="0" xr:uid="{D8EF977A-12FB-416C-B568-30C292B03F90}">
      <text>
        <t>[Threaded comment]
Your version of Excel allows you to read this threaded comment; however, any edits to it will get removed if the file is opened in a newer version of Excel. Learn more: https://go.microsoft.com/fwlink/?linkid=870924
Comment:
    You may have wanted the sum of all the quantities for crackers here. The word "count" in the question description made me think you wanted me to use the Excel COUNT function, though.</t>
      </text>
    </comment>
    <comment ref="B35" authorId="3" shapeId="0" xr:uid="{1D166F7E-1125-4136-8F58-9140A2F537FD}">
      <text>
        <t>[Threaded comment]
Your version of Excel allows you to read this threaded comment; however, any edits to it will get removed if the file is opened in a newer version of Excel. Learn more: https://go.microsoft.com/fwlink/?linkid=870924
Comment:
    None of the unit prices for Bars are less than $1.50.</t>
      </text>
    </comment>
    <comment ref="B37" authorId="4" shapeId="0" xr:uid="{51D9C134-B403-4A62-B59D-4AC3A8AC6990}">
      <text>
        <t>[Threaded comment]
Your version of Excel allows you to read this threaded comment; however, any edits to it will get removed if the file is opened in a newer version of Excel. Learn more: https://go.microsoft.com/fwlink/?linkid=870924
Comment:
    All of the unit prices for Bars are above $1.00.</t>
      </text>
    </comment>
  </commentList>
</comments>
</file>

<file path=xl/sharedStrings.xml><?xml version="1.0" encoding="utf-8"?>
<sst xmlns="http://schemas.openxmlformats.org/spreadsheetml/2006/main" count="82" uniqueCount="39">
  <si>
    <t>OrderDate</t>
  </si>
  <si>
    <t>Region</t>
  </si>
  <si>
    <t>City</t>
  </si>
  <si>
    <t>Category</t>
  </si>
  <si>
    <t>Product</t>
  </si>
  <si>
    <t>Quantity</t>
  </si>
  <si>
    <t>UnitPrice</t>
  </si>
  <si>
    <t>TotalPrice</t>
  </si>
  <si>
    <t>East</t>
  </si>
  <si>
    <t>West</t>
  </si>
  <si>
    <t>Boston</t>
  </si>
  <si>
    <t>Los Angeles</t>
  </si>
  <si>
    <t>New York</t>
  </si>
  <si>
    <t>Bars</t>
  </si>
  <si>
    <t>Crackers</t>
  </si>
  <si>
    <t>Cookies</t>
  </si>
  <si>
    <t>Snacks</t>
  </si>
  <si>
    <t>Carrot</t>
  </si>
  <si>
    <t>Whole Wheat</t>
  </si>
  <si>
    <t>Chocolate Chip</t>
  </si>
  <si>
    <t>Arrowroot</t>
  </si>
  <si>
    <t>Potato Chips</t>
  </si>
  <si>
    <t>QUESTION 3</t>
  </si>
  <si>
    <t>QUESTION 4</t>
  </si>
  <si>
    <t>QUESTION 1</t>
  </si>
  <si>
    <t>The filters are over here</t>
  </si>
  <si>
    <t>QUESTION 2</t>
  </si>
  <si>
    <t>QUESTION 5</t>
  </si>
  <si>
    <t>QUESTION 6</t>
  </si>
  <si>
    <t>Maximum:</t>
  </si>
  <si>
    <t>Minimum:</t>
  </si>
  <si>
    <t>QUESTION 7</t>
  </si>
  <si>
    <t>&lt;==</t>
  </si>
  <si>
    <t>QUESTION 8</t>
  </si>
  <si>
    <t>QUESTION 9</t>
  </si>
  <si>
    <t>QUESTION 10</t>
  </si>
  <si>
    <t>QUESTION 11</t>
  </si>
  <si>
    <t>QUESTION 12</t>
  </si>
  <si>
    <t>QUESTION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</si>
</sst>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1"/>
      <color theme="1"/>
      <name val="Calibri"/>
      <family val="2"/>
      <scheme val="minor"/>
    </font>
    <font>
      <i/>
      <u/>
      <sz val="11"/>
      <color theme="1"/>
      <name val="Calibri"/>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0" fillId="0" borderId="0" xfId="0" applyNumberFormat="1"/>
    <xf numFmtId="0" fontId="2" fillId="0" borderId="0" xfId="0" applyFont="1"/>
    <xf numFmtId="0" fontId="0" fillId="0" borderId="0" xfId="0" applyFont="1" applyFill="1"/>
    <xf numFmtId="2" fontId="0" fillId="0" borderId="0" xfId="0" applyNumberFormat="1" applyFont="1" applyFill="1"/>
    <xf numFmtId="0" fontId="0" fillId="0" borderId="0" xfId="0" applyFont="1" applyFill="1" applyBorder="1"/>
    <xf numFmtId="2" fontId="0" fillId="0" borderId="0" xfId="0" applyNumberFormat="1" applyFont="1" applyFill="1" applyBorder="1"/>
    <xf numFmtId="1" fontId="0" fillId="0" borderId="0" xfId="0" applyNumberFormat="1" applyFont="1" applyFill="1"/>
    <xf numFmtId="164" fontId="0" fillId="0" borderId="0" xfId="0" applyNumberFormat="1" applyFont="1" applyFill="1"/>
    <xf numFmtId="164" fontId="0" fillId="0" borderId="0" xfId="0" applyNumberFormat="1"/>
  </cellXfs>
  <cellStyles count="1">
    <cellStyle name="Normal" xfId="0" builtinId="0"/>
  </cellStyles>
  <dxfs count="4">
    <dxf>
      <numFmt numFmtId="164" formatCode="&quot;$&quot;#,##0.00"/>
    </dxf>
    <dxf>
      <numFmt numFmtId="164" formatCode="&quot;$&quot;#,##0.00"/>
    </dxf>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Results by Product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Sheet1!$L$4:$L$7</c:f>
              <c:strCache>
                <c:ptCount val="4"/>
                <c:pt idx="0">
                  <c:v>Bars</c:v>
                </c:pt>
                <c:pt idx="1">
                  <c:v>Crackers</c:v>
                </c:pt>
                <c:pt idx="2">
                  <c:v>Cookies</c:v>
                </c:pt>
                <c:pt idx="3">
                  <c:v>Snacks</c:v>
                </c:pt>
              </c:strCache>
            </c:strRef>
          </c:cat>
          <c:val>
            <c:numRef>
              <c:f>Sheet1!$M$4:$M$7</c:f>
              <c:numCache>
                <c:formatCode>"$"#,##0.00</c:formatCode>
                <c:ptCount val="4"/>
                <c:pt idx="0">
                  <c:v>421.26</c:v>
                </c:pt>
                <c:pt idx="1">
                  <c:v>823.64</c:v>
                </c:pt>
                <c:pt idx="2">
                  <c:v>481.09000000000003</c:v>
                </c:pt>
                <c:pt idx="3">
                  <c:v>37.800000000000004</c:v>
                </c:pt>
              </c:numCache>
            </c:numRef>
          </c:val>
          <c:extLst>
            <c:ext xmlns:c16="http://schemas.microsoft.com/office/drawing/2014/chart" uri="{C3380CC4-5D6E-409C-BE32-E72D297353CC}">
              <c16:uniqueId val="{00000000-49C8-4B53-BD54-8EE5AE958B18}"/>
            </c:ext>
          </c:extLst>
        </c:ser>
        <c:dLbls>
          <c:dLblPos val="outEnd"/>
          <c:showLegendKey val="0"/>
          <c:showVal val="1"/>
          <c:showCatName val="0"/>
          <c:showSerName val="0"/>
          <c:showPercent val="0"/>
          <c:showBubbleSize val="0"/>
        </c:dLbls>
        <c:gapWidth val="219"/>
        <c:overlap val="-27"/>
        <c:axId val="859187135"/>
        <c:axId val="859188799"/>
      </c:barChart>
      <c:catAx>
        <c:axId val="85918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88799"/>
        <c:crosses val="autoZero"/>
        <c:auto val="1"/>
        <c:lblAlgn val="ctr"/>
        <c:lblOffset val="100"/>
        <c:noMultiLvlLbl val="0"/>
      </c:catAx>
      <c:valAx>
        <c:axId val="859188799"/>
        <c:scaling>
          <c:orientation val="minMax"/>
          <c:max val="90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8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in the East by Category of Food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Sheet1!$L$25:$L$29</c:f>
              <c:strCache>
                <c:ptCount val="5"/>
                <c:pt idx="0">
                  <c:v>Carrot</c:v>
                </c:pt>
                <c:pt idx="1">
                  <c:v>Whole Wheat</c:v>
                </c:pt>
                <c:pt idx="2">
                  <c:v>Chocolate Chip</c:v>
                </c:pt>
                <c:pt idx="3">
                  <c:v>Arrowroot</c:v>
                </c:pt>
                <c:pt idx="4">
                  <c:v>Potato Chips</c:v>
                </c:pt>
              </c:strCache>
            </c:strRef>
          </c:cat>
          <c:val>
            <c:numRef>
              <c:f>Sheet1!$M$25:$M$29</c:f>
              <c:numCache>
                <c:formatCode>"$"#,##0.00</c:formatCode>
                <c:ptCount val="5"/>
                <c:pt idx="0">
                  <c:v>330.99</c:v>
                </c:pt>
                <c:pt idx="1">
                  <c:v>823.64</c:v>
                </c:pt>
                <c:pt idx="2">
                  <c:v>211.31</c:v>
                </c:pt>
                <c:pt idx="3">
                  <c:v>161.32</c:v>
                </c:pt>
                <c:pt idx="4">
                  <c:v>37.800000000000004</c:v>
                </c:pt>
              </c:numCache>
            </c:numRef>
          </c:val>
          <c:extLst>
            <c:ext xmlns:c16="http://schemas.microsoft.com/office/drawing/2014/chart" uri="{C3380CC4-5D6E-409C-BE32-E72D297353CC}">
              <c16:uniqueId val="{00000000-70EC-4940-95BA-479FA2DB624D}"/>
            </c:ext>
          </c:extLst>
        </c:ser>
        <c:dLbls>
          <c:showLegendKey val="0"/>
          <c:showVal val="0"/>
          <c:showCatName val="0"/>
          <c:showSerName val="0"/>
          <c:showPercent val="0"/>
          <c:showBubbleSize val="0"/>
        </c:dLbls>
        <c:gapWidth val="219"/>
        <c:overlap val="-27"/>
        <c:axId val="852806991"/>
        <c:axId val="852808239"/>
      </c:barChart>
      <c:catAx>
        <c:axId val="85280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08239"/>
        <c:crosses val="autoZero"/>
        <c:auto val="1"/>
        <c:lblAlgn val="ctr"/>
        <c:lblOffset val="100"/>
        <c:noMultiLvlLbl val="0"/>
      </c:catAx>
      <c:valAx>
        <c:axId val="852808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0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7</xdr:row>
      <xdr:rowOff>179070</xdr:rowOff>
    </xdr:from>
    <xdr:to>
      <xdr:col>18</xdr:col>
      <xdr:colOff>518160</xdr:colOff>
      <xdr:row>22</xdr:row>
      <xdr:rowOff>179070</xdr:rowOff>
    </xdr:to>
    <xdr:graphicFrame macro="">
      <xdr:nvGraphicFramePr>
        <xdr:cNvPr id="5" name="Chart 4">
          <a:extLst>
            <a:ext uri="{FF2B5EF4-FFF2-40B4-BE49-F238E27FC236}">
              <a16:creationId xmlns:a16="http://schemas.microsoft.com/office/drawing/2014/main" id="{EAF12744-9030-41E4-878E-5B18BADEA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29</xdr:row>
      <xdr:rowOff>179070</xdr:rowOff>
    </xdr:from>
    <xdr:to>
      <xdr:col>18</xdr:col>
      <xdr:colOff>274320</xdr:colOff>
      <xdr:row>44</xdr:row>
      <xdr:rowOff>179070</xdr:rowOff>
    </xdr:to>
    <xdr:graphicFrame macro="">
      <xdr:nvGraphicFramePr>
        <xdr:cNvPr id="6" name="Chart 5">
          <a:extLst>
            <a:ext uri="{FF2B5EF4-FFF2-40B4-BE49-F238E27FC236}">
              <a16:creationId xmlns:a16="http://schemas.microsoft.com/office/drawing/2014/main" id="{39890C91-819C-4F83-A13F-227707941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phren Charbonneau" id="{74917972-BA7F-4344-A3E6-8408333D8416}" userId="Zephren Charbonneau"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7BEC6E-F701-4CD6-A8E5-64120FDFC884}" name="Table1" displayName="Table1" ref="A2:H14" totalsRowShown="0" headerRowDxfId="3">
  <autoFilter ref="A2:H14" xr:uid="{6B7BEC6E-F701-4CD6-A8E5-64120FDFC884}"/>
  <tableColumns count="8">
    <tableColumn id="1" xr3:uid="{1C502A45-40D2-4977-8C58-B7F12D79D318}" name="OrderDate" dataDxfId="2"/>
    <tableColumn id="2" xr3:uid="{1AE67EDC-C131-4B4E-A103-62DB87052F72}" name="Region"/>
    <tableColumn id="3" xr3:uid="{3384B052-17F8-4AAD-BD65-9EBBB1266BF1}" name="City"/>
    <tableColumn id="4" xr3:uid="{FFD0872B-5071-4948-93E6-3F361E5CFE68}" name="Category"/>
    <tableColumn id="5" xr3:uid="{F1586D1B-30BE-45FB-BBE1-1E1A426B5E96}" name="Product"/>
    <tableColumn id="6" xr3:uid="{AEE49CB8-EBC6-42C1-B967-F86D4B1C8B69}" name="Quantity"/>
    <tableColumn id="7" xr3:uid="{61793E19-266C-48AC-B919-3646565180B3}" name="UnitPrice" dataDxfId="1"/>
    <tableColumn id="8" xr3:uid="{95C930C5-901F-4863-B0AD-D40367F0961E}" name="TotalPrice" dataDxfId="0">
      <calculatedColumnFormula>F3*G3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7" dT="2022-04-28T21:11:16.27" personId="{74917972-BA7F-4344-A3E6-8408333D8416}" id="{3B5C1134-597C-43BE-80B8-9B53904D6432}">
    <text>I know you said to use VLOOKUP, but I couldn't figure out how it would have been useful, and this way seems easier.</text>
  </threadedComment>
  <threadedComment ref="B29" dT="2022-04-28T21:12:54.31" personId="{74917972-BA7F-4344-A3E6-8408333D8416}" id="{81DD012E-DF55-4F28-885F-230C3A58926A}">
    <text>You might have wanted the average total price here. It would be simple to do it that way, one would jut change the G3:G14 to H3:H14. I showed the average unit price because, in a real world scenario, I think it would be more likely for someone to ask for the average unit price rather than the average total price.</text>
  </threadedComment>
  <threadedComment ref="B31" dT="2022-04-28T21:14:00.40" personId="{74917972-BA7F-4344-A3E6-8408333D8416}" id="{D8EF977A-12FB-416C-B568-30C292B03F90}">
    <text>You may have wanted the sum of all the quantities for crackers here. The word "count" in the question description made me think you wanted me to use the Excel COUNT function, though.</text>
  </threadedComment>
  <threadedComment ref="B35" dT="2022-04-28T21:14:15.70" personId="{74917972-BA7F-4344-A3E6-8408333D8416}" id="{1D166F7E-1125-4136-8F58-9140A2F537FD}">
    <text>None of the unit prices for Bars are less than $1.50.</text>
  </threadedComment>
  <threadedComment ref="B37" dT="2022-04-28T21:14:28.97" personId="{74917972-BA7F-4344-A3E6-8408333D8416}" id="{51D9C134-B403-4A62-B59D-4AC3A8AC6990}">
    <text>All of the unit prices for Bars are above $1.00.</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B0192-091E-47A3-A0DB-29BB78635E57}">
  <dimension ref="A1:N37"/>
  <sheetViews>
    <sheetView tabSelected="1" topLeftCell="A9" workbookViewId="0">
      <selection activeCell="F34" sqref="F34"/>
    </sheetView>
  </sheetViews>
  <sheetFormatPr defaultRowHeight="14.4" x14ac:dyDescent="0.3"/>
  <cols>
    <col min="1" max="1" width="12.5546875" customWidth="1"/>
    <col min="2" max="2" width="9.88671875" customWidth="1"/>
    <col min="3" max="3" width="10.109375" customWidth="1"/>
    <col min="4" max="4" width="10.44140625" customWidth="1"/>
    <col min="5" max="5" width="14.21875" customWidth="1"/>
    <col min="6" max="6" width="10.21875" customWidth="1"/>
    <col min="7" max="7" width="10.5546875" customWidth="1"/>
    <col min="8" max="8" width="11.21875" customWidth="1"/>
    <col min="10" max="10" width="12.44140625" customWidth="1"/>
    <col min="12" max="12" width="13.5546875" customWidth="1"/>
  </cols>
  <sheetData>
    <row r="1" spans="1:14" x14ac:dyDescent="0.3">
      <c r="A1" s="3" t="s">
        <v>24</v>
      </c>
      <c r="B1" t="s">
        <v>25</v>
      </c>
    </row>
    <row r="2" spans="1:14" x14ac:dyDescent="0.3">
      <c r="A2" s="1" t="s">
        <v>0</v>
      </c>
      <c r="B2" s="1" t="s">
        <v>1</v>
      </c>
      <c r="C2" s="1" t="s">
        <v>2</v>
      </c>
      <c r="D2" s="1" t="s">
        <v>3</v>
      </c>
      <c r="E2" s="1" t="s">
        <v>4</v>
      </c>
      <c r="F2" s="1" t="s">
        <v>5</v>
      </c>
      <c r="G2" s="1" t="s">
        <v>6</v>
      </c>
      <c r="H2" s="1" t="s">
        <v>7</v>
      </c>
    </row>
    <row r="3" spans="1:14" x14ac:dyDescent="0.3">
      <c r="A3" s="2">
        <v>43831</v>
      </c>
      <c r="B3" t="s">
        <v>8</v>
      </c>
      <c r="C3" t="s">
        <v>10</v>
      </c>
      <c r="D3" t="s">
        <v>13</v>
      </c>
      <c r="E3" t="s">
        <v>17</v>
      </c>
      <c r="F3">
        <v>33</v>
      </c>
      <c r="G3" s="10">
        <v>1.77</v>
      </c>
      <c r="H3" s="10">
        <f t="shared" ref="H3:H14" si="0">F3*G3</f>
        <v>58.410000000000004</v>
      </c>
      <c r="I3" t="s">
        <v>32</v>
      </c>
      <c r="J3" s="3" t="s">
        <v>26</v>
      </c>
    </row>
    <row r="4" spans="1:14" x14ac:dyDescent="0.3">
      <c r="A4" s="2">
        <v>43834</v>
      </c>
      <c r="B4" t="s">
        <v>8</v>
      </c>
      <c r="C4" t="s">
        <v>10</v>
      </c>
      <c r="D4" t="s">
        <v>14</v>
      </c>
      <c r="E4" t="s">
        <v>18</v>
      </c>
      <c r="F4">
        <v>87</v>
      </c>
      <c r="G4" s="10">
        <v>3.49</v>
      </c>
      <c r="H4" s="10">
        <f t="shared" si="0"/>
        <v>303.63</v>
      </c>
      <c r="L4" t="s">
        <v>13</v>
      </c>
      <c r="M4" s="9">
        <f>SUMIF(D3:D14, L4, H3:H14)</f>
        <v>421.26</v>
      </c>
      <c r="N4" s="8"/>
    </row>
    <row r="5" spans="1:14" x14ac:dyDescent="0.3">
      <c r="A5" s="2">
        <v>43837</v>
      </c>
      <c r="B5" t="s">
        <v>9</v>
      </c>
      <c r="C5" t="s">
        <v>11</v>
      </c>
      <c r="D5" t="s">
        <v>15</v>
      </c>
      <c r="E5" t="s">
        <v>19</v>
      </c>
      <c r="F5">
        <v>58</v>
      </c>
      <c r="G5" s="10">
        <v>1.87</v>
      </c>
      <c r="H5" s="10">
        <f t="shared" si="0"/>
        <v>108.46000000000001</v>
      </c>
      <c r="L5" t="s">
        <v>14</v>
      </c>
      <c r="M5" s="9">
        <f t="shared" ref="M5:M7" si="1">SUMIF(D4:D15, L5, H4:H15)</f>
        <v>823.64</v>
      </c>
      <c r="N5" s="8"/>
    </row>
    <row r="6" spans="1:14" x14ac:dyDescent="0.3">
      <c r="A6" s="2">
        <v>43840</v>
      </c>
      <c r="B6" t="s">
        <v>8</v>
      </c>
      <c r="C6" t="s">
        <v>12</v>
      </c>
      <c r="D6" t="s">
        <v>15</v>
      </c>
      <c r="E6" t="s">
        <v>19</v>
      </c>
      <c r="F6">
        <v>82</v>
      </c>
      <c r="G6" s="10">
        <v>1.87</v>
      </c>
      <c r="H6" s="10">
        <f t="shared" si="0"/>
        <v>153.34</v>
      </c>
      <c r="L6" t="s">
        <v>15</v>
      </c>
      <c r="M6" s="9">
        <f t="shared" si="1"/>
        <v>481.09000000000003</v>
      </c>
      <c r="N6" s="8"/>
    </row>
    <row r="7" spans="1:14" x14ac:dyDescent="0.3">
      <c r="A7" s="2">
        <v>43843</v>
      </c>
      <c r="B7" t="s">
        <v>8</v>
      </c>
      <c r="C7" t="s">
        <v>10</v>
      </c>
      <c r="D7" t="s">
        <v>15</v>
      </c>
      <c r="E7" t="s">
        <v>20</v>
      </c>
      <c r="F7">
        <v>38</v>
      </c>
      <c r="G7" s="10">
        <v>2.1800000000000002</v>
      </c>
      <c r="H7" s="10">
        <f t="shared" si="0"/>
        <v>82.84</v>
      </c>
      <c r="L7" t="s">
        <v>16</v>
      </c>
      <c r="M7" s="9">
        <f t="shared" si="1"/>
        <v>37.800000000000004</v>
      </c>
      <c r="N7" s="8"/>
    </row>
    <row r="8" spans="1:14" x14ac:dyDescent="0.3">
      <c r="A8" s="2">
        <v>43846</v>
      </c>
      <c r="B8" t="s">
        <v>8</v>
      </c>
      <c r="C8" t="s">
        <v>10</v>
      </c>
      <c r="D8" t="s">
        <v>13</v>
      </c>
      <c r="E8" t="s">
        <v>17</v>
      </c>
      <c r="F8">
        <v>54</v>
      </c>
      <c r="G8" s="10">
        <v>1.77</v>
      </c>
      <c r="H8" s="10">
        <f t="shared" si="0"/>
        <v>95.58</v>
      </c>
      <c r="M8" s="4"/>
      <c r="N8" s="5"/>
    </row>
    <row r="9" spans="1:14" x14ac:dyDescent="0.3">
      <c r="A9" s="2">
        <v>43849</v>
      </c>
      <c r="B9" t="s">
        <v>8</v>
      </c>
      <c r="C9" t="s">
        <v>10</v>
      </c>
      <c r="D9" t="s">
        <v>14</v>
      </c>
      <c r="E9" t="s">
        <v>18</v>
      </c>
      <c r="F9">
        <v>149</v>
      </c>
      <c r="G9" s="10">
        <v>3.49</v>
      </c>
      <c r="H9" s="10">
        <f t="shared" si="0"/>
        <v>520.01</v>
      </c>
      <c r="M9" s="4"/>
      <c r="N9" s="5"/>
    </row>
    <row r="10" spans="1:14" x14ac:dyDescent="0.3">
      <c r="A10" s="2">
        <v>43852</v>
      </c>
      <c r="B10" t="s">
        <v>9</v>
      </c>
      <c r="C10" t="s">
        <v>11</v>
      </c>
      <c r="D10" t="s">
        <v>13</v>
      </c>
      <c r="E10" t="s">
        <v>17</v>
      </c>
      <c r="F10">
        <v>51</v>
      </c>
      <c r="G10" s="10">
        <v>1.77</v>
      </c>
      <c r="H10" s="10">
        <f t="shared" si="0"/>
        <v>90.27</v>
      </c>
      <c r="M10" s="4"/>
      <c r="N10" s="5"/>
    </row>
    <row r="11" spans="1:14" x14ac:dyDescent="0.3">
      <c r="A11" s="2">
        <v>43855</v>
      </c>
      <c r="B11" t="s">
        <v>8</v>
      </c>
      <c r="C11" t="s">
        <v>12</v>
      </c>
      <c r="D11" t="s">
        <v>13</v>
      </c>
      <c r="E11" t="s">
        <v>17</v>
      </c>
      <c r="F11">
        <v>100</v>
      </c>
      <c r="G11" s="10">
        <v>1.77</v>
      </c>
      <c r="H11" s="10">
        <f t="shared" si="0"/>
        <v>177</v>
      </c>
      <c r="M11" s="4"/>
      <c r="N11" s="5"/>
    </row>
    <row r="12" spans="1:14" x14ac:dyDescent="0.3">
      <c r="A12" s="2">
        <v>43858</v>
      </c>
      <c r="B12" t="s">
        <v>8</v>
      </c>
      <c r="C12" t="s">
        <v>12</v>
      </c>
      <c r="D12" t="s">
        <v>16</v>
      </c>
      <c r="E12" t="s">
        <v>21</v>
      </c>
      <c r="F12">
        <v>28</v>
      </c>
      <c r="G12" s="10">
        <v>1.35</v>
      </c>
      <c r="H12" s="10">
        <f t="shared" si="0"/>
        <v>37.800000000000004</v>
      </c>
      <c r="M12" s="4"/>
      <c r="N12" s="5"/>
    </row>
    <row r="13" spans="1:14" x14ac:dyDescent="0.3">
      <c r="A13" s="2">
        <v>43861</v>
      </c>
      <c r="B13" t="s">
        <v>8</v>
      </c>
      <c r="C13" t="s">
        <v>10</v>
      </c>
      <c r="D13" t="s">
        <v>15</v>
      </c>
      <c r="E13" t="s">
        <v>20</v>
      </c>
      <c r="F13">
        <v>36</v>
      </c>
      <c r="G13" s="10">
        <v>2.1800000000000002</v>
      </c>
      <c r="H13" s="10">
        <f t="shared" si="0"/>
        <v>78.48</v>
      </c>
      <c r="M13" s="4"/>
      <c r="N13" s="5"/>
    </row>
    <row r="14" spans="1:14" x14ac:dyDescent="0.3">
      <c r="A14" s="2">
        <v>43864</v>
      </c>
      <c r="B14" t="s">
        <v>8</v>
      </c>
      <c r="C14" t="s">
        <v>10</v>
      </c>
      <c r="D14" t="s">
        <v>15</v>
      </c>
      <c r="E14" t="s">
        <v>19</v>
      </c>
      <c r="F14">
        <v>31</v>
      </c>
      <c r="G14" s="10">
        <v>1.87</v>
      </c>
      <c r="H14" s="10">
        <f t="shared" si="0"/>
        <v>57.970000000000006</v>
      </c>
      <c r="M14" s="4"/>
      <c r="N14" s="5"/>
    </row>
    <row r="15" spans="1:14" x14ac:dyDescent="0.3">
      <c r="M15" s="6"/>
      <c r="N15" s="7"/>
    </row>
    <row r="17" spans="1:13" x14ac:dyDescent="0.3">
      <c r="A17" s="3" t="s">
        <v>22</v>
      </c>
      <c r="B17" s="10">
        <f>SUMIF(C3:C14, "Boston", H3:H14) + SUMIF(C3:C14, "New York", H3:H14)</f>
        <v>1565.0600000000002</v>
      </c>
    </row>
    <row r="18" spans="1:13" x14ac:dyDescent="0.3">
      <c r="A18" s="3"/>
      <c r="B18" s="10"/>
    </row>
    <row r="19" spans="1:13" x14ac:dyDescent="0.3">
      <c r="A19" s="3" t="s">
        <v>23</v>
      </c>
      <c r="B19" s="10">
        <f>SUMIFS(H3:H14, B3:B14, "West", E3:E14, "Carrot")</f>
        <v>90.27</v>
      </c>
    </row>
    <row r="20" spans="1:13" x14ac:dyDescent="0.3">
      <c r="A20" s="3"/>
      <c r="B20" s="10"/>
    </row>
    <row r="21" spans="1:13" x14ac:dyDescent="0.3">
      <c r="A21" s="3" t="s">
        <v>27</v>
      </c>
      <c r="B21" s="10">
        <f>SUMIFS(H3:H14, C3:C14, "Boston", F3:F14, "&gt;20")</f>
        <v>1196.92</v>
      </c>
    </row>
    <row r="22" spans="1:13" x14ac:dyDescent="0.3">
      <c r="A22" s="3"/>
    </row>
    <row r="23" spans="1:13" x14ac:dyDescent="0.3">
      <c r="A23" s="3" t="s">
        <v>28</v>
      </c>
      <c r="B23" t="s">
        <v>29</v>
      </c>
      <c r="C23">
        <f>MAX(F3:F14)</f>
        <v>149</v>
      </c>
      <c r="E23" t="s">
        <v>30</v>
      </c>
      <c r="F23">
        <f>MIN(F3:F14)</f>
        <v>28</v>
      </c>
    </row>
    <row r="24" spans="1:13" x14ac:dyDescent="0.3">
      <c r="A24" s="3"/>
    </row>
    <row r="25" spans="1:13" x14ac:dyDescent="0.3">
      <c r="A25" s="3" t="s">
        <v>31</v>
      </c>
      <c r="B25" s="10">
        <f>SUMIF(E3:E14, "Carrot", H3:H14) + SUMIF(E3:E14, "Arrowroot", H3:H14)</f>
        <v>582.57999999999993</v>
      </c>
      <c r="L25" t="s">
        <v>17</v>
      </c>
      <c r="M25" s="10">
        <f>SUMIFS(H3:H14, B3:B14, "East", E3:E14, L25)</f>
        <v>330.99</v>
      </c>
    </row>
    <row r="26" spans="1:13" x14ac:dyDescent="0.3">
      <c r="A26" s="3"/>
      <c r="B26" s="10"/>
      <c r="L26" t="s">
        <v>18</v>
      </c>
      <c r="M26" s="10">
        <f t="shared" ref="M26:M29" si="2">SUMIFS(H4:H15, B4:B15, "East", E4:E15, L26)</f>
        <v>823.64</v>
      </c>
    </row>
    <row r="27" spans="1:13" x14ac:dyDescent="0.3">
      <c r="A27" s="3" t="s">
        <v>33</v>
      </c>
      <c r="B27" s="10">
        <f>SUMIFS(H3:H14, D3:D14, "Cookies", E3:E14, "Chocolate Chip")</f>
        <v>319.77000000000004</v>
      </c>
      <c r="L27" t="s">
        <v>19</v>
      </c>
      <c r="M27" s="10">
        <f t="shared" si="2"/>
        <v>211.31</v>
      </c>
    </row>
    <row r="28" spans="1:13" x14ac:dyDescent="0.3">
      <c r="A28" s="3"/>
      <c r="B28" s="10"/>
      <c r="L28" t="s">
        <v>20</v>
      </c>
      <c r="M28" s="10">
        <f t="shared" si="2"/>
        <v>161.32</v>
      </c>
    </row>
    <row r="29" spans="1:13" x14ac:dyDescent="0.3">
      <c r="A29" s="3" t="s">
        <v>34</v>
      </c>
      <c r="B29" s="10">
        <f>AVERAGEIF(E3:E14, "Whole Wheat", G3:G14)</f>
        <v>3.49</v>
      </c>
      <c r="L29" t="s">
        <v>21</v>
      </c>
      <c r="M29" s="10">
        <f t="shared" si="2"/>
        <v>37.800000000000004</v>
      </c>
    </row>
    <row r="30" spans="1:13" x14ac:dyDescent="0.3">
      <c r="A30" s="3"/>
    </row>
    <row r="31" spans="1:13" x14ac:dyDescent="0.3">
      <c r="A31" s="3" t="s">
        <v>35</v>
      </c>
      <c r="B31">
        <f>COUNTIF(D3:D14, "Crackers")</f>
        <v>2</v>
      </c>
    </row>
    <row r="32" spans="1:13" x14ac:dyDescent="0.3">
      <c r="A32" s="3"/>
    </row>
    <row r="33" spans="1:2" x14ac:dyDescent="0.3">
      <c r="A33" s="3" t="s">
        <v>36</v>
      </c>
      <c r="B33" s="10">
        <f>AVERAGEIF(D3:D14, "C*", G3:G14)</f>
        <v>2.4214285714285713</v>
      </c>
    </row>
    <row r="34" spans="1:2" x14ac:dyDescent="0.3">
      <c r="A34" s="3"/>
    </row>
    <row r="35" spans="1:2" x14ac:dyDescent="0.3">
      <c r="A35" s="3" t="s">
        <v>37</v>
      </c>
      <c r="B35" s="10">
        <f>SUMIFS(F3:F14, D3:D14, "Bars", G3:G14, "&lt;1.50")</f>
        <v>0</v>
      </c>
    </row>
    <row r="36" spans="1:2" x14ac:dyDescent="0.3">
      <c r="A36" s="3"/>
    </row>
    <row r="37" spans="1:2" x14ac:dyDescent="0.3">
      <c r="A37" s="3" t="s">
        <v>38</v>
      </c>
      <c r="B37" s="10">
        <f>SUMIFS(H3:H14, D3:D14, "Bars", G3:G14, "&gt;1.00")</f>
        <v>421.26</v>
      </c>
    </row>
  </sheetData>
  <pageMargins left="0.7" right="0.7" top="0.75" bottom="0.75" header="0.3" footer="0.3"/>
  <pageSetup orientation="portrait" horizontalDpi="4294967293" verticalDpi="4294967293"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Zephren</dc:creator>
  <cp:lastModifiedBy>Zephren</cp:lastModifiedBy>
  <dcterms:created xsi:type="dcterms:W3CDTF">2022-04-28T19:11:17Z</dcterms:created>
  <dcterms:modified xsi:type="dcterms:W3CDTF">2022-04-28T21:14:32Z</dcterms:modified>
</cp:coreProperties>
</file>