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studentmust-my.sharepoint.com/personal/1220031811_student_must_edu_mo/Documents/3rd Yr. in MUST/EIE341 Analog Circuit Experiment/Experiment_04/"/>
    </mc:Choice>
  </mc:AlternateContent>
  <xr:revisionPtr revIDLastSave="313" documentId="11_F25DC773A252ABDACC104849719A52565BDE58EF" xr6:coauthVersionLast="47" xr6:coauthVersionMax="47" xr10:uidLastSave="{B526CB1A-F5A7-47D4-8640-ADFE34D856A9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9" i="1" l="1"/>
  <c r="V30" i="1"/>
  <c r="U29" i="1"/>
  <c r="U30" i="1"/>
  <c r="V36" i="1"/>
  <c r="V35" i="1"/>
  <c r="Q30" i="1"/>
  <c r="R30" i="1"/>
  <c r="S30" i="1"/>
  <c r="T30" i="1"/>
  <c r="Q29" i="1"/>
  <c r="R29" i="1"/>
  <c r="S29" i="1"/>
  <c r="T29" i="1"/>
  <c r="Q22" i="1"/>
  <c r="R22" i="1"/>
  <c r="S22" i="1"/>
  <c r="Q21" i="1"/>
  <c r="R21" i="1"/>
  <c r="S21" i="1"/>
  <c r="T22" i="1"/>
  <c r="T21" i="1"/>
  <c r="Q14" i="1"/>
  <c r="R14" i="1"/>
  <c r="Q13" i="1"/>
  <c r="R13" i="1"/>
  <c r="W27" i="1"/>
  <c r="W29" i="1" s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B29" i="1"/>
  <c r="B21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B30" i="1"/>
  <c r="B22" i="1"/>
  <c r="B14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B6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B13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B5" i="1"/>
  <c r="V19" i="1"/>
  <c r="V21" i="1" s="1"/>
  <c r="V11" i="1"/>
  <c r="V13" i="1" s="1"/>
  <c r="Q3" i="1"/>
  <c r="Q5" i="1" s="1"/>
</calcChain>
</file>

<file path=xl/sharedStrings.xml><?xml version="1.0" encoding="utf-8"?>
<sst xmlns="http://schemas.openxmlformats.org/spreadsheetml/2006/main" count="25" uniqueCount="14">
  <si>
    <t>VBB=1.0</t>
    <phoneticPr fontId="1" type="noConversion"/>
  </si>
  <si>
    <t>Vcc</t>
    <phoneticPr fontId="1" type="noConversion"/>
  </si>
  <si>
    <t>Vbe</t>
    <phoneticPr fontId="1" type="noConversion"/>
  </si>
  <si>
    <t>Vce</t>
    <phoneticPr fontId="1" type="noConversion"/>
  </si>
  <si>
    <t>VBB=1.3</t>
    <phoneticPr fontId="1" type="noConversion"/>
  </si>
  <si>
    <t>VBB=1.7</t>
    <phoneticPr fontId="1" type="noConversion"/>
  </si>
  <si>
    <t>VBB=2.0</t>
    <phoneticPr fontId="1" type="noConversion"/>
  </si>
  <si>
    <t>Ib</t>
    <phoneticPr fontId="1" type="noConversion"/>
  </si>
  <si>
    <t>Rb=55.33k</t>
    <phoneticPr fontId="1" type="noConversion"/>
  </si>
  <si>
    <t>Rc=0.990k</t>
    <phoneticPr fontId="1" type="noConversion"/>
  </si>
  <si>
    <t>AVG</t>
  </si>
  <si>
    <t>AVG</t>
    <phoneticPr fontId="1" type="noConversion"/>
  </si>
  <si>
    <t>Ic</t>
    <phoneticPr fontId="1" type="noConversion"/>
  </si>
  <si>
    <t>$\beta$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</si>
</sst>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1" formatCode="0.0E+00"/>
    <numFmt numFmtId="186" formatCode="0.0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81" fontId="0" fillId="0" borderId="0" xfId="0" applyNumberFormat="1"/>
    <xf numFmtId="18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8701376613637578E-2"/>
          <c:y val="0.14774783534677582"/>
          <c:w val="0.91176574356776829"/>
          <c:h val="0.7598419775700993"/>
        </c:manualLayout>
      </c:layout>
      <c:scatterChart>
        <c:scatterStyle val="smoothMarker"/>
        <c:varyColors val="0"/>
        <c:ser>
          <c:idx val="0"/>
          <c:order val="0"/>
          <c:tx>
            <c:v>V1.0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Sheet1!$B$4:$P$4</c:f>
              <c:numCache>
                <c:formatCode>General</c:formatCode>
                <c:ptCount val="15"/>
                <c:pt idx="0">
                  <c:v>0.04</c:v>
                </c:pt>
                <c:pt idx="1">
                  <c:v>0.06</c:v>
                </c:pt>
                <c:pt idx="2">
                  <c:v>8.4000000000000005E-2</c:v>
                </c:pt>
                <c:pt idx="3">
                  <c:v>0.1</c:v>
                </c:pt>
                <c:pt idx="4">
                  <c:v>0.112</c:v>
                </c:pt>
                <c:pt idx="5">
                  <c:v>0.123</c:v>
                </c:pt>
                <c:pt idx="6">
                  <c:v>0.189</c:v>
                </c:pt>
                <c:pt idx="7">
                  <c:v>0.92900000000000005</c:v>
                </c:pt>
                <c:pt idx="8">
                  <c:v>1.91</c:v>
                </c:pt>
                <c:pt idx="9">
                  <c:v>2.89</c:v>
                </c:pt>
                <c:pt idx="10">
                  <c:v>3.86</c:v>
                </c:pt>
                <c:pt idx="11">
                  <c:v>4.84</c:v>
                </c:pt>
                <c:pt idx="12">
                  <c:v>5.83</c:v>
                </c:pt>
                <c:pt idx="13">
                  <c:v>6.82</c:v>
                </c:pt>
                <c:pt idx="14">
                  <c:v>7.8</c:v>
                </c:pt>
              </c:numCache>
            </c:numRef>
          </c:xVal>
          <c:yVal>
            <c:numRef>
              <c:f>Sheet1!$B$6:$P$6</c:f>
              <c:numCache>
                <c:formatCode>0.000</c:formatCode>
                <c:ptCount val="15"/>
                <c:pt idx="0">
                  <c:v>6.0606060606060615E-2</c:v>
                </c:pt>
                <c:pt idx="1">
                  <c:v>0.14141414141414144</c:v>
                </c:pt>
                <c:pt idx="2">
                  <c:v>0.31919191919191919</c:v>
                </c:pt>
                <c:pt idx="3">
                  <c:v>0.50505050505050508</c:v>
                </c:pt>
                <c:pt idx="4">
                  <c:v>0.69494949494949498</c:v>
                </c:pt>
                <c:pt idx="5">
                  <c:v>0.8858585858585859</c:v>
                </c:pt>
                <c:pt idx="6">
                  <c:v>1.8292929292929292</c:v>
                </c:pt>
                <c:pt idx="7">
                  <c:v>2.0919191919191915</c:v>
                </c:pt>
                <c:pt idx="8">
                  <c:v>2.1111111111111112</c:v>
                </c:pt>
                <c:pt idx="9">
                  <c:v>2.131313131313131</c:v>
                </c:pt>
                <c:pt idx="10">
                  <c:v>2.1616161616161618</c:v>
                </c:pt>
                <c:pt idx="11">
                  <c:v>2.1818181818181821</c:v>
                </c:pt>
                <c:pt idx="12">
                  <c:v>2.191919191919192</c:v>
                </c:pt>
                <c:pt idx="13">
                  <c:v>2.2020202020202015</c:v>
                </c:pt>
                <c:pt idx="14">
                  <c:v>2.2222222222222223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B9-481E-AC95-15A80324DFE0}"/>
            </c:ext>
          </c:extLst>
        </c:ser>
        <c:ser>
          <c:idx val="1"/>
          <c:order val="1"/>
          <c:tx>
            <c:v>V1.2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Sheet1!$B$12:$R$12</c:f>
              <c:numCache>
                <c:formatCode>General</c:formatCode>
                <c:ptCount val="17"/>
                <c:pt idx="0">
                  <c:v>3.4000000000000002E-2</c:v>
                </c:pt>
                <c:pt idx="1">
                  <c:v>0.05</c:v>
                </c:pt>
                <c:pt idx="2">
                  <c:v>6.9000000000000006E-2</c:v>
                </c:pt>
                <c:pt idx="3">
                  <c:v>8.2000000000000003E-2</c:v>
                </c:pt>
                <c:pt idx="4">
                  <c:v>9.1999999999999998E-2</c:v>
                </c:pt>
                <c:pt idx="5">
                  <c:v>0.10100000000000001</c:v>
                </c:pt>
                <c:pt idx="6">
                  <c:v>0.13400000000000001</c:v>
                </c:pt>
                <c:pt idx="7">
                  <c:v>0.16900000000000001</c:v>
                </c:pt>
                <c:pt idx="8">
                  <c:v>0.32500000000000001</c:v>
                </c:pt>
                <c:pt idx="9">
                  <c:v>1.23</c:v>
                </c:pt>
                <c:pt idx="10">
                  <c:v>2.17</c:v>
                </c:pt>
                <c:pt idx="11">
                  <c:v>3.13</c:v>
                </c:pt>
                <c:pt idx="12">
                  <c:v>4.09</c:v>
                </c:pt>
                <c:pt idx="13">
                  <c:v>5.0599999999999996</c:v>
                </c:pt>
                <c:pt idx="14">
                  <c:v>6.01</c:v>
                </c:pt>
                <c:pt idx="15">
                  <c:v>6.97</c:v>
                </c:pt>
                <c:pt idx="16">
                  <c:v>7.94</c:v>
                </c:pt>
              </c:numCache>
            </c:numRef>
          </c:xVal>
          <c:yVal>
            <c:numRef>
              <c:f>Sheet1!$B$14:$R$14</c:f>
              <c:numCache>
                <c:formatCode>0.000</c:formatCode>
                <c:ptCount val="17"/>
                <c:pt idx="0">
                  <c:v>6.6666666666666666E-2</c:v>
                </c:pt>
                <c:pt idx="1">
                  <c:v>0.15151515151515155</c:v>
                </c:pt>
                <c:pt idx="2">
                  <c:v>0.33434343434343439</c:v>
                </c:pt>
                <c:pt idx="3">
                  <c:v>0.52323232323232327</c:v>
                </c:pt>
                <c:pt idx="4">
                  <c:v>0.7151515151515152</c:v>
                </c:pt>
                <c:pt idx="5">
                  <c:v>0.90808080808080816</c:v>
                </c:pt>
                <c:pt idx="6">
                  <c:v>1.884848484848485</c:v>
                </c:pt>
                <c:pt idx="7">
                  <c:v>2.8595959595959597</c:v>
                </c:pt>
                <c:pt idx="8">
                  <c:v>3.7121212121212119</c:v>
                </c:pt>
                <c:pt idx="9">
                  <c:v>3.808080808080808</c:v>
                </c:pt>
                <c:pt idx="10">
                  <c:v>3.868686868686869</c:v>
                </c:pt>
                <c:pt idx="11">
                  <c:v>3.9090909090909092</c:v>
                </c:pt>
                <c:pt idx="12">
                  <c:v>3.9494949494949498</c:v>
                </c:pt>
                <c:pt idx="13">
                  <c:v>3.9797979797979801</c:v>
                </c:pt>
                <c:pt idx="14">
                  <c:v>4.0303030303030303</c:v>
                </c:pt>
                <c:pt idx="15">
                  <c:v>4.0707070707070709</c:v>
                </c:pt>
                <c:pt idx="16">
                  <c:v>4.1010101010101003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B9-481E-AC95-15A80324DFE0}"/>
            </c:ext>
          </c:extLst>
        </c:ser>
        <c:ser>
          <c:idx val="2"/>
          <c:order val="2"/>
          <c:tx>
            <c:v>V1.7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Sheet1!$B$20:$T$20</c:f>
              <c:numCache>
                <c:formatCode>General</c:formatCode>
                <c:ptCount val="19"/>
                <c:pt idx="0">
                  <c:v>2.7E-2</c:v>
                </c:pt>
                <c:pt idx="1">
                  <c:v>0.04</c:v>
                </c:pt>
                <c:pt idx="2">
                  <c:v>5.7299999999999997E-2</c:v>
                </c:pt>
                <c:pt idx="3">
                  <c:v>0.06</c:v>
                </c:pt>
                <c:pt idx="4">
                  <c:v>7.6999999999999999E-2</c:v>
                </c:pt>
                <c:pt idx="5">
                  <c:v>8.5000000000000006E-2</c:v>
                </c:pt>
                <c:pt idx="6">
                  <c:v>0.112</c:v>
                </c:pt>
                <c:pt idx="7">
                  <c:v>0.13300000000000001</c:v>
                </c:pt>
                <c:pt idx="8">
                  <c:v>0.156</c:v>
                </c:pt>
                <c:pt idx="9">
                  <c:v>0.188</c:v>
                </c:pt>
                <c:pt idx="10">
                  <c:v>0.30299999999999999</c:v>
                </c:pt>
                <c:pt idx="11">
                  <c:v>1.044</c:v>
                </c:pt>
                <c:pt idx="12">
                  <c:v>1.95</c:v>
                </c:pt>
                <c:pt idx="13">
                  <c:v>2.87</c:v>
                </c:pt>
                <c:pt idx="14">
                  <c:v>3.76</c:v>
                </c:pt>
                <c:pt idx="15">
                  <c:v>4.59</c:v>
                </c:pt>
                <c:pt idx="16">
                  <c:v>5.46</c:v>
                </c:pt>
                <c:pt idx="17">
                  <c:v>6.41</c:v>
                </c:pt>
                <c:pt idx="18">
                  <c:v>7.37</c:v>
                </c:pt>
              </c:numCache>
            </c:numRef>
          </c:xVal>
          <c:yVal>
            <c:numRef>
              <c:f>Sheet1!$B$22:$T$22</c:f>
              <c:numCache>
                <c:formatCode>0.000</c:formatCode>
                <c:ptCount val="19"/>
                <c:pt idx="0">
                  <c:v>7.3737373737373754E-2</c:v>
                </c:pt>
                <c:pt idx="1">
                  <c:v>0.16161616161616163</c:v>
                </c:pt>
                <c:pt idx="2">
                  <c:v>0.34616161616161617</c:v>
                </c:pt>
                <c:pt idx="3">
                  <c:v>0.54545454545454553</c:v>
                </c:pt>
                <c:pt idx="4">
                  <c:v>0.73030303030303034</c:v>
                </c:pt>
                <c:pt idx="5">
                  <c:v>0.92424242424242431</c:v>
                </c:pt>
                <c:pt idx="6">
                  <c:v>1.9070707070707069</c:v>
                </c:pt>
                <c:pt idx="7">
                  <c:v>2.8959595959595958</c:v>
                </c:pt>
                <c:pt idx="8">
                  <c:v>3.8828282828282825</c:v>
                </c:pt>
                <c:pt idx="9">
                  <c:v>4.8606060606060613</c:v>
                </c:pt>
                <c:pt idx="10">
                  <c:v>5.7545454545454549</c:v>
                </c:pt>
                <c:pt idx="11">
                  <c:v>6.0161616161616154</c:v>
                </c:pt>
                <c:pt idx="12">
                  <c:v>6.1111111111111107</c:v>
                </c:pt>
                <c:pt idx="13">
                  <c:v>6.191919191919192</c:v>
                </c:pt>
                <c:pt idx="14">
                  <c:v>6.3030303030303036</c:v>
                </c:pt>
                <c:pt idx="15">
                  <c:v>6.4747474747474749</c:v>
                </c:pt>
                <c:pt idx="16">
                  <c:v>6.6060606060606064</c:v>
                </c:pt>
                <c:pt idx="17">
                  <c:v>6.6565656565656566</c:v>
                </c:pt>
                <c:pt idx="18">
                  <c:v>6.6969696969696972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B9-481E-AC95-15A80324DFE0}"/>
            </c:ext>
          </c:extLst>
        </c:ser>
        <c:ser>
          <c:idx val="3"/>
          <c:order val="3"/>
          <c:tx>
            <c:v>0.2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Sheet1!$B$28:$V$28</c:f>
              <c:numCache>
                <c:formatCode>General</c:formatCode>
                <c:ptCount val="21"/>
                <c:pt idx="0">
                  <c:v>2.3E-2</c:v>
                </c:pt>
                <c:pt idx="1">
                  <c:v>3.5000000000000003E-2</c:v>
                </c:pt>
                <c:pt idx="2">
                  <c:v>5.0999999999999997E-2</c:v>
                </c:pt>
                <c:pt idx="3">
                  <c:v>6.0999999999999999E-2</c:v>
                </c:pt>
                <c:pt idx="4">
                  <c:v>7.0000000000000007E-2</c:v>
                </c:pt>
                <c:pt idx="5">
                  <c:v>7.6999999999999999E-2</c:v>
                </c:pt>
                <c:pt idx="6">
                  <c:v>0.10100000000000001</c:v>
                </c:pt>
                <c:pt idx="7">
                  <c:v>0.12</c:v>
                </c:pt>
                <c:pt idx="8">
                  <c:v>0.13800000000000001</c:v>
                </c:pt>
                <c:pt idx="9">
                  <c:v>0.157</c:v>
                </c:pt>
                <c:pt idx="10">
                  <c:v>0.184</c:v>
                </c:pt>
                <c:pt idx="11">
                  <c:v>0.24299999999999999</c:v>
                </c:pt>
                <c:pt idx="12">
                  <c:v>0.48</c:v>
                </c:pt>
                <c:pt idx="13">
                  <c:v>1.29</c:v>
                </c:pt>
                <c:pt idx="14">
                  <c:v>2.165</c:v>
                </c:pt>
                <c:pt idx="15">
                  <c:v>3.09</c:v>
                </c:pt>
                <c:pt idx="16">
                  <c:v>3.86</c:v>
                </c:pt>
                <c:pt idx="17">
                  <c:v>5.5</c:v>
                </c:pt>
                <c:pt idx="18">
                  <c:v>6.54</c:v>
                </c:pt>
                <c:pt idx="19">
                  <c:v>7.34</c:v>
                </c:pt>
                <c:pt idx="20">
                  <c:v>9.23</c:v>
                </c:pt>
              </c:numCache>
            </c:numRef>
          </c:xVal>
          <c:yVal>
            <c:numRef>
              <c:f>Sheet1!$B$30:$V$30</c:f>
              <c:numCache>
                <c:formatCode>0.000</c:formatCode>
                <c:ptCount val="21"/>
                <c:pt idx="0">
                  <c:v>7.7777777777777793E-2</c:v>
                </c:pt>
                <c:pt idx="1">
                  <c:v>0.16666666666666669</c:v>
                </c:pt>
                <c:pt idx="2">
                  <c:v>0.35252525252525257</c:v>
                </c:pt>
                <c:pt idx="3">
                  <c:v>0.5444444444444444</c:v>
                </c:pt>
                <c:pt idx="4">
                  <c:v>0.73737373737373735</c:v>
                </c:pt>
                <c:pt idx="5">
                  <c:v>0.93232323232323233</c:v>
                </c:pt>
                <c:pt idx="6">
                  <c:v>1.9181818181818182</c:v>
                </c:pt>
                <c:pt idx="7">
                  <c:v>2.9090909090909092</c:v>
                </c:pt>
                <c:pt idx="8">
                  <c:v>3.901010101010101</c:v>
                </c:pt>
                <c:pt idx="9">
                  <c:v>4.8919191919191922</c:v>
                </c:pt>
                <c:pt idx="10">
                  <c:v>5.8747474747474744</c:v>
                </c:pt>
                <c:pt idx="11">
                  <c:v>6.8252525252525249</c:v>
                </c:pt>
                <c:pt idx="12">
                  <c:v>7.595959595959596</c:v>
                </c:pt>
                <c:pt idx="13">
                  <c:v>7.7878787878787881</c:v>
                </c:pt>
                <c:pt idx="14">
                  <c:v>7.9141414141414144</c:v>
                </c:pt>
                <c:pt idx="15">
                  <c:v>7.9898989898989905</c:v>
                </c:pt>
                <c:pt idx="16">
                  <c:v>8.2222222222222232</c:v>
                </c:pt>
                <c:pt idx="17">
                  <c:v>8.5858585858585865</c:v>
                </c:pt>
                <c:pt idx="18">
                  <c:v>8.5454545454545467</c:v>
                </c:pt>
                <c:pt idx="19">
                  <c:v>8.7474747474747474</c:v>
                </c:pt>
                <c:pt idx="20">
                  <c:v>8.8585858585858581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7B9-481E-AC95-15A80324D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976991"/>
        <c:axId val="2013356623"/>
      </c:scatterChart>
      <c:valAx>
        <c:axId val="52097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3356623"/>
        <c:crosses val="autoZero"/>
        <c:crossBetween val="midCat"/>
      </c:valAx>
      <c:valAx>
        <c:axId val="201335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97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366773</xdr:colOff>
      <xdr:row>34</xdr:row>
      <xdr:rowOff>21891</xdr:rowOff>
    </xdr:from>
    <xdr:to>
      <xdr:col>15</xdr:col>
      <xdr:colOff>524494</xdr:colOff>
      <xdr:row>55</xdr:row>
      <xdr:rowOff>12369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C5C6C3-DBFE-CEF4-6285-4801836A8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6"/>
  <sheetViews>
    <sheetView tabSelected="1" topLeftCell="A14" zoomScale="77" zoomScaleNormal="70" workbookViewId="0">
      <selection activeCell="S47" sqref="S47"/>
    </sheetView>
  </sheetViews>
  <sheetFormatPr defaultRowHeight="14.25" x14ac:dyDescent="0.2"/>
  <cols>
    <col min="2" max="2" width="9.125" customWidth="1"/>
  </cols>
  <sheetData>
    <row r="1" spans="1:22" x14ac:dyDescent="0.2">
      <c r="A1" t="s">
        <v>0</v>
      </c>
      <c r="B1" t="s">
        <v>9</v>
      </c>
      <c r="C1" t="s">
        <v>8</v>
      </c>
    </row>
    <row r="2" spans="1:22" x14ac:dyDescent="0.2">
      <c r="A2" t="s">
        <v>1</v>
      </c>
      <c r="B2">
        <v>0.1</v>
      </c>
      <c r="C2">
        <v>0.2</v>
      </c>
      <c r="D2">
        <v>0.4</v>
      </c>
      <c r="E2">
        <v>0.6</v>
      </c>
      <c r="F2">
        <v>0.8</v>
      </c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 t="s">
        <v>10</v>
      </c>
    </row>
    <row r="3" spans="1:22" x14ac:dyDescent="0.2">
      <c r="A3" t="s">
        <v>2</v>
      </c>
      <c r="B3">
        <v>0.56979999999999997</v>
      </c>
      <c r="C3">
        <v>0.58699999999999997</v>
      </c>
      <c r="D3">
        <v>0.60599999999999998</v>
      </c>
      <c r="E3">
        <v>0.61699999999999999</v>
      </c>
      <c r="F3">
        <v>0.625</v>
      </c>
      <c r="G3">
        <v>0.63100000000000001</v>
      </c>
      <c r="H3">
        <v>0.65</v>
      </c>
      <c r="I3">
        <v>0.65200000000000002</v>
      </c>
      <c r="J3">
        <v>0.65100000000000002</v>
      </c>
      <c r="K3">
        <v>0.64990000000000003</v>
      </c>
      <c r="L3">
        <v>0.64849999999999997</v>
      </c>
      <c r="M3">
        <v>0.64739999999999998</v>
      </c>
      <c r="N3">
        <v>0.6462</v>
      </c>
      <c r="O3">
        <v>0.6452</v>
      </c>
      <c r="P3">
        <v>0.64500000000000002</v>
      </c>
      <c r="Q3">
        <f>AVERAGE(B3:P3)</f>
        <v>0.63139999999999996</v>
      </c>
    </row>
    <row r="4" spans="1:22" x14ac:dyDescent="0.2">
      <c r="A4" t="s">
        <v>3</v>
      </c>
      <c r="B4">
        <v>0.04</v>
      </c>
      <c r="C4">
        <v>0.06</v>
      </c>
      <c r="D4">
        <v>8.4000000000000005E-2</v>
      </c>
      <c r="E4">
        <v>0.1</v>
      </c>
      <c r="F4">
        <v>0.112</v>
      </c>
      <c r="G4">
        <v>0.123</v>
      </c>
      <c r="H4">
        <v>0.189</v>
      </c>
      <c r="I4">
        <v>0.92900000000000005</v>
      </c>
      <c r="J4">
        <v>1.91</v>
      </c>
      <c r="K4">
        <v>2.89</v>
      </c>
      <c r="L4">
        <v>3.86</v>
      </c>
      <c r="M4">
        <v>4.84</v>
      </c>
      <c r="N4">
        <v>5.83</v>
      </c>
      <c r="O4">
        <v>6.82</v>
      </c>
      <c r="P4">
        <v>7.8</v>
      </c>
    </row>
    <row r="5" spans="1:22" x14ac:dyDescent="0.2">
      <c r="A5" t="s">
        <v>7</v>
      </c>
      <c r="B5" s="1">
        <f>(1-B3)/55330</f>
        <v>7.7751671787457082E-6</v>
      </c>
      <c r="C5" s="1">
        <f t="shared" ref="C5:Q5" si="0">(1-C3)/55330</f>
        <v>7.4643050786191945E-6</v>
      </c>
      <c r="D5" s="1">
        <f t="shared" si="0"/>
        <v>7.1209108982468824E-6</v>
      </c>
      <c r="E5" s="1">
        <f t="shared" si="0"/>
        <v>6.9221037411892281E-6</v>
      </c>
      <c r="F5" s="1">
        <f t="shared" si="0"/>
        <v>6.7775167178745711E-6</v>
      </c>
      <c r="G5" s="1">
        <f t="shared" si="0"/>
        <v>6.6690764503885774E-6</v>
      </c>
      <c r="H5" s="1">
        <f t="shared" si="0"/>
        <v>6.3256822700162653E-6</v>
      </c>
      <c r="I5" s="1">
        <f t="shared" si="0"/>
        <v>6.2895355141876012E-6</v>
      </c>
      <c r="J5" s="1">
        <f t="shared" si="0"/>
        <v>6.3076088921019337E-6</v>
      </c>
      <c r="K5" s="1">
        <f t="shared" si="0"/>
        <v>6.3274896078076985E-6</v>
      </c>
      <c r="L5" s="1">
        <f t="shared" si="0"/>
        <v>6.3527923368877648E-6</v>
      </c>
      <c r="M5" s="1">
        <f t="shared" si="0"/>
        <v>6.3726730525935305E-6</v>
      </c>
      <c r="N5" s="1">
        <f t="shared" si="0"/>
        <v>6.3943611060907285E-6</v>
      </c>
      <c r="O5" s="1">
        <f t="shared" si="0"/>
        <v>6.412434484005061E-6</v>
      </c>
      <c r="P5" s="1">
        <f t="shared" si="0"/>
        <v>6.4160491595879266E-6</v>
      </c>
      <c r="Q5" s="1">
        <f t="shared" si="0"/>
        <v>6.6618470992228452E-6</v>
      </c>
    </row>
    <row r="6" spans="1:22" x14ac:dyDescent="0.2">
      <c r="A6" t="s">
        <v>12</v>
      </c>
      <c r="B6" s="2">
        <f>(B2-B4)/0.99</f>
        <v>6.0606060606060615E-2</v>
      </c>
      <c r="C6" s="2">
        <f>(C2-C4)/0.99</f>
        <v>0.14141414141414144</v>
      </c>
      <c r="D6" s="2">
        <f>(D2-D4)/0.99</f>
        <v>0.31919191919191919</v>
      </c>
      <c r="E6" s="2">
        <f>(E2-E4)/0.99</f>
        <v>0.50505050505050508</v>
      </c>
      <c r="F6" s="2">
        <f>(F2-F4)/0.99</f>
        <v>0.69494949494949498</v>
      </c>
      <c r="G6" s="2">
        <f>(G2-G4)/0.99</f>
        <v>0.8858585858585859</v>
      </c>
      <c r="H6" s="2">
        <f>(H2-H4)/0.99</f>
        <v>1.8292929292929292</v>
      </c>
      <c r="I6" s="2">
        <f>(I2-I4)/0.99</f>
        <v>2.0919191919191915</v>
      </c>
      <c r="J6" s="2">
        <f>(J2-J4)/0.99</f>
        <v>2.1111111111111112</v>
      </c>
      <c r="K6" s="2">
        <f>(K2-K4)/0.99</f>
        <v>2.131313131313131</v>
      </c>
      <c r="L6" s="2">
        <f>(L2-L4)/0.99</f>
        <v>2.1616161616161618</v>
      </c>
      <c r="M6" s="2">
        <f>(M2-M4)/0.99</f>
        <v>2.1818181818181821</v>
      </c>
      <c r="N6" s="2">
        <f>(N2-N4)/0.99</f>
        <v>2.191919191919192</v>
      </c>
      <c r="O6" s="2">
        <f>(O2-O4)/0.99</f>
        <v>2.2020202020202015</v>
      </c>
      <c r="P6" s="2">
        <f>(P2-P4)/0.99</f>
        <v>2.2222222222222223</v>
      </c>
    </row>
    <row r="7" spans="1:22" x14ac:dyDescent="0.2">
      <c r="A7" t="s">
        <v>13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9" spans="1:22" x14ac:dyDescent="0.2">
      <c r="A9" t="s">
        <v>4</v>
      </c>
    </row>
    <row r="10" spans="1:22" x14ac:dyDescent="0.2">
      <c r="A10" t="s">
        <v>1</v>
      </c>
      <c r="B10">
        <v>0.1</v>
      </c>
      <c r="C10">
        <v>0.2</v>
      </c>
      <c r="D10">
        <v>0.4</v>
      </c>
      <c r="E10">
        <v>0.6</v>
      </c>
      <c r="F10">
        <v>0.8</v>
      </c>
      <c r="G10">
        <v>1</v>
      </c>
      <c r="H10">
        <v>2</v>
      </c>
      <c r="I10">
        <v>3</v>
      </c>
      <c r="J10">
        <v>4</v>
      </c>
      <c r="K10">
        <v>5</v>
      </c>
      <c r="L10">
        <v>6</v>
      </c>
      <c r="M10">
        <v>7</v>
      </c>
      <c r="N10">
        <v>8</v>
      </c>
      <c r="O10">
        <v>9</v>
      </c>
      <c r="P10">
        <v>10</v>
      </c>
      <c r="Q10">
        <v>11</v>
      </c>
      <c r="R10">
        <v>12</v>
      </c>
      <c r="S10">
        <v>16</v>
      </c>
      <c r="T10">
        <v>18</v>
      </c>
      <c r="V10" t="s">
        <v>11</v>
      </c>
    </row>
    <row r="11" spans="1:22" x14ac:dyDescent="0.2">
      <c r="A11" t="s">
        <v>2</v>
      </c>
      <c r="B11">
        <v>0.57599999999999996</v>
      </c>
      <c r="C11">
        <v>0.59099999999999997</v>
      </c>
      <c r="D11">
        <v>0.60899999999999999</v>
      </c>
      <c r="E11">
        <v>0.61899999999999999</v>
      </c>
      <c r="F11">
        <v>0.627</v>
      </c>
      <c r="G11">
        <v>0.63400000000000001</v>
      </c>
      <c r="H11">
        <v>0.65300000000000002</v>
      </c>
      <c r="I11">
        <v>0.66400000000000003</v>
      </c>
      <c r="J11">
        <v>0.66900000000000004</v>
      </c>
      <c r="K11">
        <v>0.66800000000000004</v>
      </c>
      <c r="L11">
        <v>0.66700000000000004</v>
      </c>
      <c r="M11">
        <v>0.66500000000000004</v>
      </c>
      <c r="N11">
        <v>0.66400000000000003</v>
      </c>
      <c r="O11">
        <v>0.66100000000000003</v>
      </c>
      <c r="P11">
        <v>0.65800000000000003</v>
      </c>
      <c r="Q11">
        <v>0.65400000000000003</v>
      </c>
      <c r="R11">
        <v>0.65300000000000002</v>
      </c>
      <c r="V11">
        <f>AVERAGE(B11:P11)</f>
        <v>0.6416666666666665</v>
      </c>
    </row>
    <row r="12" spans="1:22" x14ac:dyDescent="0.2">
      <c r="A12" t="s">
        <v>3</v>
      </c>
      <c r="B12">
        <v>3.4000000000000002E-2</v>
      </c>
      <c r="C12">
        <v>0.05</v>
      </c>
      <c r="D12">
        <v>6.9000000000000006E-2</v>
      </c>
      <c r="E12">
        <v>8.2000000000000003E-2</v>
      </c>
      <c r="F12">
        <v>9.1999999999999998E-2</v>
      </c>
      <c r="G12">
        <v>0.10100000000000001</v>
      </c>
      <c r="H12">
        <v>0.13400000000000001</v>
      </c>
      <c r="I12">
        <v>0.16900000000000001</v>
      </c>
      <c r="J12">
        <v>0.32500000000000001</v>
      </c>
      <c r="K12">
        <v>1.23</v>
      </c>
      <c r="L12">
        <v>2.17</v>
      </c>
      <c r="M12">
        <v>3.13</v>
      </c>
      <c r="N12">
        <v>4.09</v>
      </c>
      <c r="O12">
        <v>5.0599999999999996</v>
      </c>
      <c r="P12">
        <v>6.01</v>
      </c>
      <c r="Q12">
        <v>6.97</v>
      </c>
      <c r="R12">
        <v>7.94</v>
      </c>
    </row>
    <row r="13" spans="1:22" x14ac:dyDescent="0.2">
      <c r="B13">
        <f>(1.3-B11)/55330</f>
        <v>1.3085125609976506E-5</v>
      </c>
      <c r="C13">
        <f t="shared" ref="C13:R13" si="1">(1.3-C11)/55330</f>
        <v>1.2814024941261522E-5</v>
      </c>
      <c r="D13">
        <f t="shared" si="1"/>
        <v>1.2488704138803544E-5</v>
      </c>
      <c r="E13">
        <f t="shared" si="1"/>
        <v>1.2307970359660221E-5</v>
      </c>
      <c r="F13">
        <f t="shared" si="1"/>
        <v>1.2163383336345563E-5</v>
      </c>
      <c r="G13">
        <f t="shared" si="1"/>
        <v>1.2036869690945238E-5</v>
      </c>
      <c r="H13">
        <f t="shared" si="1"/>
        <v>1.1693475510572927E-5</v>
      </c>
      <c r="I13">
        <f t="shared" si="1"/>
        <v>1.1494668353515271E-5</v>
      </c>
      <c r="J13">
        <f t="shared" si="1"/>
        <v>1.1404301463943611E-5</v>
      </c>
      <c r="K13">
        <f t="shared" si="1"/>
        <v>1.1422374841857943E-5</v>
      </c>
      <c r="L13">
        <f t="shared" si="1"/>
        <v>1.1440448219772276E-5</v>
      </c>
      <c r="M13">
        <f t="shared" si="1"/>
        <v>1.1476594975600941E-5</v>
      </c>
      <c r="N13">
        <f t="shared" si="1"/>
        <v>1.1494668353515271E-5</v>
      </c>
      <c r="O13">
        <f t="shared" si="1"/>
        <v>1.1548888487258269E-5</v>
      </c>
      <c r="P13">
        <f t="shared" si="1"/>
        <v>1.1603108621001266E-5</v>
      </c>
      <c r="Q13">
        <f t="shared" si="1"/>
        <v>1.1675402132658594E-5</v>
      </c>
      <c r="R13">
        <f t="shared" si="1"/>
        <v>1.1693475510572927E-5</v>
      </c>
      <c r="V13">
        <f>(1.3-V11)/55330</f>
        <v>1.1898307126935361E-5</v>
      </c>
    </row>
    <row r="14" spans="1:22" x14ac:dyDescent="0.2">
      <c r="B14" s="2">
        <f>(B10-B12)/0.99</f>
        <v>6.6666666666666666E-2</v>
      </c>
      <c r="C14" s="2">
        <f t="shared" ref="C14:R14" si="2">(C10-C12)/0.99</f>
        <v>0.15151515151515155</v>
      </c>
      <c r="D14" s="2">
        <f t="shared" si="2"/>
        <v>0.33434343434343439</v>
      </c>
      <c r="E14" s="2">
        <f t="shared" si="2"/>
        <v>0.52323232323232327</v>
      </c>
      <c r="F14" s="2">
        <f t="shared" si="2"/>
        <v>0.7151515151515152</v>
      </c>
      <c r="G14" s="2">
        <f t="shared" si="2"/>
        <v>0.90808080808080816</v>
      </c>
      <c r="H14" s="2">
        <f t="shared" si="2"/>
        <v>1.884848484848485</v>
      </c>
      <c r="I14" s="2">
        <f t="shared" si="2"/>
        <v>2.8595959595959597</v>
      </c>
      <c r="J14" s="2">
        <f t="shared" si="2"/>
        <v>3.7121212121212119</v>
      </c>
      <c r="K14" s="2">
        <f t="shared" si="2"/>
        <v>3.808080808080808</v>
      </c>
      <c r="L14" s="2">
        <f t="shared" si="2"/>
        <v>3.868686868686869</v>
      </c>
      <c r="M14" s="2">
        <f t="shared" si="2"/>
        <v>3.9090909090909092</v>
      </c>
      <c r="N14" s="2">
        <f t="shared" si="2"/>
        <v>3.9494949494949498</v>
      </c>
      <c r="O14" s="2">
        <f t="shared" si="2"/>
        <v>3.9797979797979801</v>
      </c>
      <c r="P14" s="2">
        <f t="shared" si="2"/>
        <v>4.0303030303030303</v>
      </c>
      <c r="Q14" s="2">
        <f t="shared" si="2"/>
        <v>4.0707070707070709</v>
      </c>
      <c r="R14" s="2">
        <f t="shared" si="2"/>
        <v>4.1010101010101003</v>
      </c>
    </row>
    <row r="17" spans="1:23" x14ac:dyDescent="0.2">
      <c r="A17" t="s">
        <v>5</v>
      </c>
    </row>
    <row r="18" spans="1:23" x14ac:dyDescent="0.2">
      <c r="A18" t="s">
        <v>1</v>
      </c>
      <c r="B18">
        <v>0.1</v>
      </c>
      <c r="C18">
        <v>0.2</v>
      </c>
      <c r="D18">
        <v>0.4</v>
      </c>
      <c r="E18">
        <v>0.6</v>
      </c>
      <c r="F18">
        <v>0.8</v>
      </c>
      <c r="G18">
        <v>1</v>
      </c>
      <c r="H18">
        <v>2</v>
      </c>
      <c r="I18">
        <v>3</v>
      </c>
      <c r="J18">
        <v>4</v>
      </c>
      <c r="K18">
        <v>5</v>
      </c>
      <c r="L18">
        <v>6</v>
      </c>
      <c r="M18">
        <v>7</v>
      </c>
      <c r="N18">
        <v>8</v>
      </c>
      <c r="O18">
        <v>9</v>
      </c>
      <c r="P18">
        <v>10</v>
      </c>
      <c r="Q18">
        <v>11</v>
      </c>
      <c r="R18">
        <v>12</v>
      </c>
      <c r="S18">
        <v>13</v>
      </c>
      <c r="T18">
        <v>14</v>
      </c>
      <c r="V18" t="s">
        <v>10</v>
      </c>
    </row>
    <row r="19" spans="1:23" x14ac:dyDescent="0.2">
      <c r="A19" t="s">
        <v>2</v>
      </c>
      <c r="B19">
        <v>0.58399999999999996</v>
      </c>
      <c r="C19">
        <v>0.59599999999999997</v>
      </c>
      <c r="D19">
        <v>0.61099999999999999</v>
      </c>
      <c r="E19">
        <v>0.621</v>
      </c>
      <c r="F19">
        <v>0.628</v>
      </c>
      <c r="G19">
        <v>0.63400000000000001</v>
      </c>
      <c r="H19">
        <v>0.65300000000000002</v>
      </c>
      <c r="I19">
        <v>0.66400000000000003</v>
      </c>
      <c r="J19">
        <v>0.67200000000000004</v>
      </c>
      <c r="K19">
        <v>0.67800000000000005</v>
      </c>
      <c r="L19">
        <v>0.68200000000000005</v>
      </c>
      <c r="M19">
        <v>0.68</v>
      </c>
      <c r="N19">
        <v>0.67800000000000005</v>
      </c>
      <c r="O19">
        <v>0.67600000000000005</v>
      </c>
      <c r="P19">
        <v>0.67300000000000004</v>
      </c>
      <c r="Q19">
        <v>0.66300000000000003</v>
      </c>
      <c r="R19">
        <v>0.66200000000000003</v>
      </c>
      <c r="S19">
        <v>0.65900000000000003</v>
      </c>
      <c r="T19">
        <v>0.65900000000000003</v>
      </c>
      <c r="V19">
        <f>AVERAGE(B19:P19)</f>
        <v>0.64866666666666672</v>
      </c>
    </row>
    <row r="20" spans="1:23" x14ac:dyDescent="0.2">
      <c r="A20" t="s">
        <v>3</v>
      </c>
      <c r="B20">
        <v>2.7E-2</v>
      </c>
      <c r="C20">
        <v>0.04</v>
      </c>
      <c r="D20">
        <v>5.7299999999999997E-2</v>
      </c>
      <c r="E20">
        <v>0.06</v>
      </c>
      <c r="F20">
        <v>7.6999999999999999E-2</v>
      </c>
      <c r="G20">
        <v>8.5000000000000006E-2</v>
      </c>
      <c r="H20">
        <v>0.112</v>
      </c>
      <c r="I20">
        <v>0.13300000000000001</v>
      </c>
      <c r="J20">
        <v>0.156</v>
      </c>
      <c r="K20">
        <v>0.188</v>
      </c>
      <c r="L20">
        <v>0.30299999999999999</v>
      </c>
      <c r="M20">
        <v>1.044</v>
      </c>
      <c r="N20">
        <v>1.95</v>
      </c>
      <c r="O20">
        <v>2.87</v>
      </c>
      <c r="P20">
        <v>3.76</v>
      </c>
      <c r="Q20">
        <v>4.59</v>
      </c>
      <c r="R20">
        <v>5.46</v>
      </c>
      <c r="S20">
        <v>6.41</v>
      </c>
      <c r="T20">
        <v>7.37</v>
      </c>
    </row>
    <row r="21" spans="1:23" x14ac:dyDescent="0.2">
      <c r="B21">
        <f>(1.7-B19)/55330</f>
        <v>2.0169889752394723E-5</v>
      </c>
      <c r="C21">
        <f t="shared" ref="C21:S21" si="3">(1.7-C19)/55330</f>
        <v>1.9953009217422737E-5</v>
      </c>
      <c r="D21">
        <f t="shared" si="3"/>
        <v>1.9681908548707754E-5</v>
      </c>
      <c r="E21">
        <f t="shared" si="3"/>
        <v>1.950117476956443E-5</v>
      </c>
      <c r="F21">
        <f t="shared" si="3"/>
        <v>1.9374661124164106E-5</v>
      </c>
      <c r="G21">
        <f t="shared" si="3"/>
        <v>1.9266220856678111E-5</v>
      </c>
      <c r="H21">
        <f t="shared" si="3"/>
        <v>1.8922826676305802E-5</v>
      </c>
      <c r="I21">
        <f t="shared" si="3"/>
        <v>1.8724019519248148E-5</v>
      </c>
      <c r="J21">
        <f t="shared" si="3"/>
        <v>1.8579432495933489E-5</v>
      </c>
      <c r="K21">
        <f t="shared" si="3"/>
        <v>1.8470992228447494E-5</v>
      </c>
      <c r="L21">
        <f t="shared" si="3"/>
        <v>1.8398698716790165E-5</v>
      </c>
      <c r="M21">
        <f t="shared" si="3"/>
        <v>1.8434845472618833E-5</v>
      </c>
      <c r="N21">
        <f t="shared" si="3"/>
        <v>1.8470992228447494E-5</v>
      </c>
      <c r="O21">
        <f t="shared" si="3"/>
        <v>1.8507138984276163E-5</v>
      </c>
      <c r="P21">
        <f t="shared" si="3"/>
        <v>1.8561359118019156E-5</v>
      </c>
      <c r="Q21">
        <f t="shared" si="3"/>
        <v>1.8742092897162477E-5</v>
      </c>
      <c r="R21">
        <f t="shared" si="3"/>
        <v>1.876016627507681E-5</v>
      </c>
      <c r="S21">
        <f t="shared" si="3"/>
        <v>1.8814386408819807E-5</v>
      </c>
      <c r="T21">
        <f>(1.7-T19)/55330</f>
        <v>1.8814386408819807E-5</v>
      </c>
      <c r="V21">
        <f>(1.7-V19)/55330</f>
        <v>1.9001144647267905E-5</v>
      </c>
    </row>
    <row r="22" spans="1:23" x14ac:dyDescent="0.2">
      <c r="B22" s="2">
        <f>(B18-B20)/0.99</f>
        <v>7.3737373737373754E-2</v>
      </c>
      <c r="C22" s="2">
        <f t="shared" ref="C22:S22" si="4">(C18-C20)/0.99</f>
        <v>0.16161616161616163</v>
      </c>
      <c r="D22" s="2">
        <f t="shared" si="4"/>
        <v>0.34616161616161617</v>
      </c>
      <c r="E22" s="2">
        <f t="shared" si="4"/>
        <v>0.54545454545454553</v>
      </c>
      <c r="F22" s="2">
        <f t="shared" si="4"/>
        <v>0.73030303030303034</v>
      </c>
      <c r="G22" s="2">
        <f t="shared" si="4"/>
        <v>0.92424242424242431</v>
      </c>
      <c r="H22" s="2">
        <f t="shared" si="4"/>
        <v>1.9070707070707069</v>
      </c>
      <c r="I22" s="2">
        <f t="shared" si="4"/>
        <v>2.8959595959595958</v>
      </c>
      <c r="J22" s="2">
        <f t="shared" si="4"/>
        <v>3.8828282828282825</v>
      </c>
      <c r="K22" s="2">
        <f t="shared" si="4"/>
        <v>4.8606060606060613</v>
      </c>
      <c r="L22" s="2">
        <f t="shared" si="4"/>
        <v>5.7545454545454549</v>
      </c>
      <c r="M22" s="2">
        <f t="shared" si="4"/>
        <v>6.0161616161616154</v>
      </c>
      <c r="N22" s="2">
        <f t="shared" si="4"/>
        <v>6.1111111111111107</v>
      </c>
      <c r="O22" s="2">
        <f t="shared" si="4"/>
        <v>6.191919191919192</v>
      </c>
      <c r="P22" s="2">
        <f t="shared" si="4"/>
        <v>6.3030303030303036</v>
      </c>
      <c r="Q22" s="2">
        <f t="shared" si="4"/>
        <v>6.4747474747474749</v>
      </c>
      <c r="R22" s="2">
        <f t="shared" si="4"/>
        <v>6.6060606060606064</v>
      </c>
      <c r="S22" s="2">
        <f t="shared" si="4"/>
        <v>6.6565656565656566</v>
      </c>
      <c r="T22" s="2">
        <f>(T18-T20)/0.99</f>
        <v>6.6969696969696972</v>
      </c>
    </row>
    <row r="25" spans="1:23" x14ac:dyDescent="0.2">
      <c r="A25" t="s">
        <v>6</v>
      </c>
    </row>
    <row r="26" spans="1:23" x14ac:dyDescent="0.2">
      <c r="A26" t="s">
        <v>1</v>
      </c>
      <c r="B26">
        <v>0.1</v>
      </c>
      <c r="C26">
        <v>0.2</v>
      </c>
      <c r="D26">
        <v>0.4</v>
      </c>
      <c r="E26">
        <v>0.6</v>
      </c>
      <c r="F26">
        <v>0.8</v>
      </c>
      <c r="G26">
        <v>1</v>
      </c>
      <c r="H26">
        <v>2</v>
      </c>
      <c r="I26">
        <v>3</v>
      </c>
      <c r="J26">
        <v>4</v>
      </c>
      <c r="K26">
        <v>5</v>
      </c>
      <c r="L26">
        <v>6</v>
      </c>
      <c r="M26">
        <v>7</v>
      </c>
      <c r="N26">
        <v>8</v>
      </c>
      <c r="O26">
        <v>9</v>
      </c>
      <c r="P26">
        <v>10</v>
      </c>
      <c r="Q26">
        <v>11</v>
      </c>
      <c r="R26">
        <v>12</v>
      </c>
      <c r="S26">
        <v>14</v>
      </c>
      <c r="T26">
        <v>15</v>
      </c>
      <c r="U26">
        <v>16</v>
      </c>
      <c r="V26">
        <v>18</v>
      </c>
      <c r="W26" t="s">
        <v>10</v>
      </c>
    </row>
    <row r="27" spans="1:23" x14ac:dyDescent="0.2">
      <c r="A27" t="s">
        <v>2</v>
      </c>
      <c r="B27">
        <v>0.58499999999999996</v>
      </c>
      <c r="C27">
        <v>0.59599999999999997</v>
      </c>
      <c r="D27">
        <v>0.61099999999999999</v>
      </c>
      <c r="E27">
        <v>0.62</v>
      </c>
      <c r="F27">
        <v>0.628</v>
      </c>
      <c r="G27">
        <v>0.63300000000000001</v>
      </c>
      <c r="H27">
        <v>0.65200000000000002</v>
      </c>
      <c r="I27">
        <v>0.66300000000000003</v>
      </c>
      <c r="J27">
        <v>0.67200000000000004</v>
      </c>
      <c r="K27">
        <v>0.67800000000000005</v>
      </c>
      <c r="L27">
        <v>0.68300000000000005</v>
      </c>
      <c r="M27">
        <v>0.68600000000000005</v>
      </c>
      <c r="N27">
        <v>0.68700000000000006</v>
      </c>
      <c r="O27">
        <v>0.68500000000000005</v>
      </c>
      <c r="P27">
        <v>0.68100000000000005</v>
      </c>
      <c r="Q27">
        <v>0.67900000000000005</v>
      </c>
      <c r="R27">
        <v>0.67200000000000004</v>
      </c>
      <c r="S27">
        <v>0.66100000000000003</v>
      </c>
      <c r="T27">
        <v>0.67</v>
      </c>
      <c r="U27">
        <v>0.56579999999999997</v>
      </c>
      <c r="V27">
        <v>0.65300000000000002</v>
      </c>
      <c r="W27">
        <f>AVERAGE(B27:R27)</f>
        <v>0.6535882352941178</v>
      </c>
    </row>
    <row r="28" spans="1:23" x14ac:dyDescent="0.2">
      <c r="A28" t="s">
        <v>3</v>
      </c>
      <c r="B28">
        <v>2.3E-2</v>
      </c>
      <c r="C28">
        <v>3.5000000000000003E-2</v>
      </c>
      <c r="D28">
        <v>5.0999999999999997E-2</v>
      </c>
      <c r="E28">
        <v>6.0999999999999999E-2</v>
      </c>
      <c r="F28">
        <v>7.0000000000000007E-2</v>
      </c>
      <c r="G28">
        <v>7.6999999999999999E-2</v>
      </c>
      <c r="H28">
        <v>0.10100000000000001</v>
      </c>
      <c r="I28">
        <v>0.12</v>
      </c>
      <c r="J28">
        <v>0.13800000000000001</v>
      </c>
      <c r="K28">
        <v>0.157</v>
      </c>
      <c r="L28">
        <v>0.184</v>
      </c>
      <c r="M28">
        <v>0.24299999999999999</v>
      </c>
      <c r="N28">
        <v>0.48</v>
      </c>
      <c r="O28">
        <v>1.29</v>
      </c>
      <c r="P28">
        <v>2.165</v>
      </c>
      <c r="Q28">
        <v>3.09</v>
      </c>
      <c r="R28">
        <v>3.86</v>
      </c>
      <c r="S28">
        <v>5.5</v>
      </c>
      <c r="T28">
        <v>6.54</v>
      </c>
      <c r="U28">
        <v>7.34</v>
      </c>
      <c r="V28">
        <v>9.23</v>
      </c>
    </row>
    <row r="29" spans="1:23" x14ac:dyDescent="0.2">
      <c r="B29">
        <f>(2-B27)/55330</f>
        <v>2.5573829748780048E-5</v>
      </c>
      <c r="C29">
        <f t="shared" ref="C29:T29" si="5">(2-C27)/55330</f>
        <v>2.5375022591722391E-5</v>
      </c>
      <c r="D29">
        <f t="shared" si="5"/>
        <v>2.5103921923007411E-5</v>
      </c>
      <c r="E29">
        <f t="shared" si="5"/>
        <v>2.4941261521778419E-5</v>
      </c>
      <c r="F29">
        <f t="shared" si="5"/>
        <v>2.479667449846376E-5</v>
      </c>
      <c r="G29">
        <f t="shared" si="5"/>
        <v>2.4706307608892101E-5</v>
      </c>
      <c r="H29">
        <f t="shared" si="5"/>
        <v>2.4362913428519788E-5</v>
      </c>
      <c r="I29">
        <f t="shared" si="5"/>
        <v>2.4164106271462134E-5</v>
      </c>
      <c r="J29">
        <f t="shared" si="5"/>
        <v>2.4001445870233142E-5</v>
      </c>
      <c r="K29">
        <f t="shared" si="5"/>
        <v>2.3893005602747155E-5</v>
      </c>
      <c r="L29">
        <f t="shared" si="5"/>
        <v>2.3802638713175492E-5</v>
      </c>
      <c r="M29">
        <f t="shared" si="5"/>
        <v>2.3748418579432498E-5</v>
      </c>
      <c r="N29">
        <f t="shared" si="5"/>
        <v>2.3730345201518163E-5</v>
      </c>
      <c r="O29">
        <f t="shared" si="5"/>
        <v>2.3766491957346828E-5</v>
      </c>
      <c r="P29">
        <f t="shared" si="5"/>
        <v>2.3838785469004157E-5</v>
      </c>
      <c r="Q29">
        <f t="shared" si="5"/>
        <v>2.3874932224832819E-5</v>
      </c>
      <c r="R29">
        <f t="shared" si="5"/>
        <v>2.4001445870233142E-5</v>
      </c>
      <c r="S29">
        <f t="shared" si="5"/>
        <v>2.4200253027290799E-5</v>
      </c>
      <c r="T29">
        <f t="shared" si="5"/>
        <v>2.4037592626061811E-5</v>
      </c>
      <c r="U29">
        <f>(2-U27)/55330</f>
        <v>2.5920838604735227E-5</v>
      </c>
      <c r="V29">
        <f>(2-V27)/55330</f>
        <v>2.4344840050605459E-5</v>
      </c>
      <c r="W29">
        <f>(2-W27)/55330</f>
        <v>2.4334208651832317E-5</v>
      </c>
    </row>
    <row r="30" spans="1:23" x14ac:dyDescent="0.2">
      <c r="B30" s="2">
        <f>(B26-B28)/0.99</f>
        <v>7.7777777777777793E-2</v>
      </c>
      <c r="C30" s="2">
        <f t="shared" ref="C30:T30" si="6">(C26-C28)/0.99</f>
        <v>0.16666666666666669</v>
      </c>
      <c r="D30" s="2">
        <f t="shared" si="6"/>
        <v>0.35252525252525257</v>
      </c>
      <c r="E30" s="2">
        <f t="shared" si="6"/>
        <v>0.5444444444444444</v>
      </c>
      <c r="F30" s="2">
        <f t="shared" si="6"/>
        <v>0.73737373737373735</v>
      </c>
      <c r="G30" s="2">
        <f t="shared" si="6"/>
        <v>0.93232323232323233</v>
      </c>
      <c r="H30" s="2">
        <f t="shared" si="6"/>
        <v>1.9181818181818182</v>
      </c>
      <c r="I30" s="2">
        <f t="shared" si="6"/>
        <v>2.9090909090909092</v>
      </c>
      <c r="J30" s="2">
        <f t="shared" si="6"/>
        <v>3.901010101010101</v>
      </c>
      <c r="K30" s="2">
        <f t="shared" si="6"/>
        <v>4.8919191919191922</v>
      </c>
      <c r="L30" s="2">
        <f t="shared" si="6"/>
        <v>5.8747474747474744</v>
      </c>
      <c r="M30" s="2">
        <f t="shared" si="6"/>
        <v>6.8252525252525249</v>
      </c>
      <c r="N30" s="2">
        <f t="shared" si="6"/>
        <v>7.595959595959596</v>
      </c>
      <c r="O30" s="2">
        <f t="shared" si="6"/>
        <v>7.7878787878787881</v>
      </c>
      <c r="P30" s="2">
        <f t="shared" si="6"/>
        <v>7.9141414141414144</v>
      </c>
      <c r="Q30" s="2">
        <f t="shared" si="6"/>
        <v>7.9898989898989905</v>
      </c>
      <c r="R30" s="2">
        <f t="shared" si="6"/>
        <v>8.2222222222222232</v>
      </c>
      <c r="S30" s="2">
        <f t="shared" si="6"/>
        <v>8.5858585858585865</v>
      </c>
      <c r="T30" s="2">
        <f t="shared" si="6"/>
        <v>8.5454545454545467</v>
      </c>
      <c r="U30" s="2">
        <f>(U26-U28)/0.99</f>
        <v>8.7474747474747474</v>
      </c>
      <c r="V30" s="2">
        <f>(V26-V28)/0.99</f>
        <v>8.8585858585858581</v>
      </c>
    </row>
    <row r="33" spans="22:22" x14ac:dyDescent="0.2">
      <c r="V33">
        <v>0.65300000000000002</v>
      </c>
    </row>
    <row r="34" spans="22:22" x14ac:dyDescent="0.2">
      <c r="V34">
        <v>9.23</v>
      </c>
    </row>
    <row r="35" spans="22:22" x14ac:dyDescent="0.2">
      <c r="V35">
        <f t="shared" ref="V35" si="7">(2-V33)/55330</f>
        <v>2.4344840050605459E-5</v>
      </c>
    </row>
    <row r="36" spans="22:22" x14ac:dyDescent="0.2">
      <c r="V36" s="2">
        <f t="shared" ref="V36" si="8">(V32-V34)/0.99</f>
        <v>-9.3232323232323235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Pengrui Tang</dc:creator>
  <cp:lastModifiedBy>1220031811@student.must.edu.mo</cp:lastModifiedBy>
  <dcterms:created xsi:type="dcterms:W3CDTF">2015-06-05T18:17:20Z</dcterms:created>
  <dcterms:modified xsi:type="dcterms:W3CDTF">2024-10-17T02:57:27Z</dcterms:modified>
</cp:coreProperties>
</file>