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12.64" sheetId="1" r:id="rId4"/>
    <sheet state="visible" name="3.12.64" sheetId="2" r:id="rId5"/>
    <sheet state="visible" name="4.12.64" sheetId="3" r:id="rId6"/>
    <sheet state="visible" name="5-6.12.64" sheetId="4" r:id="rId7"/>
    <sheet state="visible" name="07.12.64" sheetId="5" r:id="rId8"/>
    <sheet state="visible" name="08.12.64" sheetId="6" r:id="rId9"/>
    <sheet state="visible" name="09.12.64" sheetId="7" r:id="rId10"/>
    <sheet state="visible" name="10.12.64" sheetId="8" r:id="rId11"/>
    <sheet state="visible" name="111264" sheetId="9" r:id="rId12"/>
    <sheet state="visible" name="12.12.64" sheetId="10" r:id="rId13"/>
    <sheet state="visible" name="14.12.64" sheetId="11" r:id="rId14"/>
    <sheet state="visible" name="15.12.64" sheetId="12" r:id="rId15"/>
    <sheet state="visible" name="16.12.64" sheetId="13" r:id="rId16"/>
    <sheet state="visible" name="17.12.64" sheetId="14" r:id="rId17"/>
    <sheet state="visible" name="18.12.64" sheetId="15" r:id="rId18"/>
    <sheet state="visible" name="20.12.64" sheetId="16" r:id="rId19"/>
    <sheet state="visible" name="21.12.64" sheetId="17" r:id="rId20"/>
    <sheet state="visible" name="22.12.64" sheetId="18" r:id="rId21"/>
    <sheet state="visible" name="23.12.64" sheetId="19" r:id="rId22"/>
    <sheet state="visible" name="24.12.64" sheetId="20" r:id="rId23"/>
    <sheet state="visible" name="25.12.64" sheetId="21" r:id="rId24"/>
    <sheet state="visible" name="26.12.64" sheetId="22" r:id="rId25"/>
    <sheet state="visible" name="27.12.64" sheetId="23" r:id="rId26"/>
    <sheet state="visible" name="28.12.64" sheetId="24" r:id="rId27"/>
    <sheet state="visible" name="29.12.64" sheetId="25" r:id="rId28"/>
    <sheet state="visible" name="30.12.64" sheetId="26" r:id="rId29"/>
  </sheets>
  <definedNames/>
  <calcPr/>
</workbook>
</file>

<file path=xl/sharedStrings.xml><?xml version="1.0" encoding="utf-8"?>
<sst xmlns="http://schemas.openxmlformats.org/spreadsheetml/2006/main" count="974" uniqueCount="368">
  <si>
    <t xml:space="preserve">E-WALLET 1-2 DEC 2021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</si>
  <si>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</si>
  <si>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</si>
  <si>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</si>
  <si>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</si>
  <si>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</si>
  <si>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</si>
  <si>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ผลต่าง</t>
  </si>
  <si>
    <t>หมายเหตุ</t>
  </si>
  <si>
    <t>Cash</t>
  </si>
  <si>
    <t>Credit Card</t>
  </si>
  <si>
    <t>Tranfer Money</t>
  </si>
  <si>
    <t xml:space="preserve">QR
 Payment
</t>
  </si>
  <si>
    <t>ยอดในระบบ</t>
  </si>
  <si>
    <t>Front Office</t>
  </si>
  <si>
    <t>Online</t>
  </si>
  <si>
    <t>KBANK</t>
  </si>
  <si>
    <t>KTB</t>
  </si>
  <si>
    <t>ETHBKK012112000003</t>
  </si>
  <si>
    <t>ห้างหุ้นส่วน ไดม่อนอันดามัน เน็ตเวิร์ค จำกัด (สำนักงานใหญ่)</t>
  </si>
  <si>
    <t>dummy พี่เปิ้ลเติม</t>
  </si>
  <si>
    <t>ETHBKK012112000004</t>
  </si>
  <si>
    <t>นาง ศศกร อมตวงษ์</t>
  </si>
  <si>
    <t>ETHBKK012112000005</t>
  </si>
  <si>
    <t>นาย พัฒน์รดิศ สุพัฒน์วณิชกร</t>
  </si>
  <si>
    <t>ETHBKK012112000006</t>
  </si>
  <si>
    <t>นางสาว กุลนาถ ไตรทัตธนากร</t>
  </si>
  <si>
    <t>ETHBKK012112000007</t>
  </si>
  <si>
    <t>นางสาว ทองสา ศาลางาม</t>
  </si>
  <si>
    <t>ETHBKK012112000008</t>
  </si>
  <si>
    <t>นางสาว ปวีณา ฉิมสัญชาติ</t>
  </si>
  <si>
    <t>ETHBKK012112000009</t>
  </si>
  <si>
    <t>นางสาว โสรยา วรรณดี</t>
  </si>
  <si>
    <t>ETHBKK012112000010</t>
  </si>
  <si>
    <t>นาง ขวัญตา ศรีรักษ์</t>
  </si>
  <si>
    <t>ETHBKK012112000011</t>
  </si>
  <si>
    <t>แปลงชาติ ขันตีจิตร</t>
  </si>
  <si>
    <t>ETHBKK012112000012</t>
  </si>
  <si>
    <t>นาง สนทนา อินลีย์</t>
  </si>
  <si>
    <t>ETHBKK012112000013</t>
  </si>
  <si>
    <t>นาง วรางค์ศิริ ภัทรเดชกวีทิพย์</t>
  </si>
  <si>
    <t>ETHBKK012112000014</t>
  </si>
  <si>
    <t>ดวงเดือน จันทอก</t>
  </si>
  <si>
    <t>ETHBKK012112000015</t>
  </si>
  <si>
    <t>นางสาว กชพร บาลไธสงค์</t>
  </si>
  <si>
    <t>ETHBKK012112000016</t>
  </si>
  <si>
    <t>นาง คณิตา แก้วแสง</t>
  </si>
  <si>
    <t>ETHBKK012112000017</t>
  </si>
  <si>
    <t>นางสาว พรทิพย์ สุดสวาสดิ์</t>
  </si>
  <si>
    <t>ETHBKK012112000018</t>
  </si>
  <si>
    <t>นาย มูฮัมหมัดฮาฟีซู การีมา</t>
  </si>
  <si>
    <t>ETHBKK012112000019</t>
  </si>
  <si>
    <t>นาย อมรศักดิ์ คนยืน</t>
  </si>
  <si>
    <t>ETHBKK012112000020</t>
  </si>
  <si>
    <t>นางสาว ยุพรัตน์ สุขแสนสำราญ</t>
  </si>
  <si>
    <t>ETHBKK012112000021</t>
  </si>
  <si>
    <t>นางสาว ชุติมา เพ็งปาน</t>
  </si>
  <si>
    <t>ETHBKK012112000022</t>
  </si>
  <si>
    <t>นาง แทอมถ่า มอมสะทอัม</t>
  </si>
  <si>
    <t>ETHBKK012112000023</t>
  </si>
  <si>
    <t>นาย กฤษณะ เมืองแสน</t>
  </si>
  <si>
    <t>ETHBKK012112000024</t>
  </si>
  <si>
    <t>นาง สิน เกษหอม</t>
  </si>
  <si>
    <t>ETHBKK012112000025</t>
  </si>
  <si>
    <t>นาย นาย ธนบดี สุขประเสริฐ</t>
  </si>
  <si>
    <t>ETHBKK012112000026</t>
  </si>
  <si>
    <t>นาย ประเสริฐ ป่วนกระโทก - โนรา สีแก้ว</t>
  </si>
  <si>
    <t xml:space="preserve">E-WALLET 3 DEC 2021                                                                                                                </t>
  </si>
  <si>
    <t>ETHBKK012112000027</t>
  </si>
  <si>
    <t>นางสาว นางสาว พิมพ์มาดา เงางาม</t>
  </si>
  <si>
    <t>ETHONLIN2112000002</t>
  </si>
  <si>
    <t>ศศกร อมตวงษ์ นาง</t>
  </si>
  <si>
    <t>ETHBKK012112000028</t>
  </si>
  <si>
    <t>นาย สันติ นุพาสันต์</t>
  </si>
  <si>
    <t>ETHBKK012112000029</t>
  </si>
  <si>
    <t>นาง ลีนิน เขียวสี</t>
  </si>
  <si>
    <t>ETHBKK012112000030</t>
  </si>
  <si>
    <t>นางสาว ภัทร์ปรียา โชคชัย</t>
  </si>
  <si>
    <t>ETHBKK012112000031</t>
  </si>
  <si>
    <t>นาย ยงยุทธ แก้วสม</t>
  </si>
  <si>
    <t>ETHBKK012112000032</t>
  </si>
  <si>
    <t>นาย วิโรจน์ อังคเสถียร</t>
  </si>
  <si>
    <t>ETHBKK012112000033</t>
  </si>
  <si>
    <t>ETHBKK012112000034</t>
  </si>
  <si>
    <t>นางสาว นภัทร อินทราพงษ์</t>
  </si>
  <si>
    <t>ETHONLIN2112000003</t>
  </si>
  <si>
    <t>ปาณิศา บองเพ็ชร นางสาว</t>
  </si>
  <si>
    <t xml:space="preserve">E-WALLET 4 DEC 2021                                                                                                                </t>
  </si>
  <si>
    <t>ETHBKK012112000038</t>
  </si>
  <si>
    <t>นาย ณัฐพนธ์ แพร่พิพัฒน์</t>
  </si>
  <si>
    <t>ETHBKK012112000037</t>
  </si>
  <si>
    <t>บริษัท เอ็น.พี มาร์เก็ตติ้ง แบรนด์ จำกัด</t>
  </si>
  <si>
    <t>ETHBKK012112000036</t>
  </si>
  <si>
    <t>ETHBKK012112000035</t>
  </si>
  <si>
    <t>นาย จักรพงศ์ สินธุรักษ์</t>
  </si>
  <si>
    <t xml:space="preserve">E-WALLET 6DEC 2021                                                                                                                </t>
  </si>
  <si>
    <t>ETHBKK012112000039</t>
  </si>
  <si>
    <t>นางสาว อินทิรา สระทองแห่ว</t>
  </si>
  <si>
    <t>ETHBKK012112000040</t>
  </si>
  <si>
    <t>นาย ปวีรศักดิ์ ฟ้าเฟื่องวิทยากุล</t>
  </si>
  <si>
    <t>ETHBKK012112000041</t>
  </si>
  <si>
    <t>นาย ศราวุฒน์ สินธุวรโรจน์</t>
  </si>
  <si>
    <t>ETHBKK012112000042</t>
  </si>
  <si>
    <t>ทัศนีย์ ศรีนัคครินทร์</t>
  </si>
  <si>
    <t>ETHBKK012112000043</t>
  </si>
  <si>
    <t>นางสาว สุนันท์ สาลี</t>
  </si>
  <si>
    <t>ETHBKK012112000044</t>
  </si>
  <si>
    <t>ร้าน first beautiful</t>
  </si>
  <si>
    <t>ETHBKK012112000045</t>
  </si>
  <si>
    <t>นาง วีระวัลย์ จันทร์นิยม</t>
  </si>
  <si>
    <t>ETHONLIN2112000038</t>
  </si>
  <si>
    <t>Khy Sokny นางสาว</t>
  </si>
  <si>
    <t>ETHONLIN2112000040</t>
  </si>
  <si>
    <t>MAO LAY HUOY Miss.</t>
  </si>
  <si>
    <t>ETHONLIN2112000042</t>
  </si>
  <si>
    <t>SOK LENG นาย</t>
  </si>
  <si>
    <t>ETHONLIN2112000068</t>
  </si>
  <si>
    <t>KHAM THEARITH นาย</t>
  </si>
  <si>
    <t>ETHONLIN2112000069</t>
  </si>
  <si>
    <t>SOK KHIM Miss.</t>
  </si>
  <si>
    <t>ETHONLIN2112000070</t>
  </si>
  <si>
    <t>THAI SORIN นาย</t>
  </si>
  <si>
    <t>ETHONLIN2112000071</t>
  </si>
  <si>
    <t>THOEURN RITHYLYMENG นาย</t>
  </si>
  <si>
    <t>ETHONLIN2112000072</t>
  </si>
  <si>
    <t>SOEUNG RY Mrs.</t>
  </si>
  <si>
    <t>ETHONLIN2112000073</t>
  </si>
  <si>
    <t>THOEURN SOPHEAREAK นาย</t>
  </si>
  <si>
    <t>ETHONLIN2112000077</t>
  </si>
  <si>
    <t>ETHONLIN2112000078</t>
  </si>
  <si>
    <t>จักรพงศ์ สินธุรักษ์ นาย</t>
  </si>
  <si>
    <t xml:space="preserve">E-WALLET 07 DEC 2021                                                                                                                </t>
  </si>
  <si>
    <t>ETHBKK012112000049</t>
  </si>
  <si>
    <t>นางสาว อภิญญา สรรณพงษ์</t>
  </si>
  <si>
    <t>ETHONLIN2112000081</t>
  </si>
  <si>
    <t>ETHONLIN2112000080</t>
  </si>
  <si>
    <t>ETHONLIN2112000079</t>
  </si>
  <si>
    <t xml:space="preserve">E-WALLET 08 DEC 2021                                                                                                                </t>
  </si>
  <si>
    <t>ETHBKK012112000050</t>
  </si>
  <si>
    <t>นาย KHY SOKNOEUN</t>
  </si>
  <si>
    <t>พี่เปิ้ลเติมบิล dummy</t>
  </si>
  <si>
    <t>ETHBKK012112000051</t>
  </si>
  <si>
    <t>นางสาว CHRON KEO</t>
  </si>
  <si>
    <t>ETHBKK012112000052</t>
  </si>
  <si>
    <t>นาย KHUN NGET</t>
  </si>
  <si>
    <t>ETHBKK012112000053</t>
  </si>
  <si>
    <t>นางสาว MAO MENG SRY</t>
  </si>
  <si>
    <t>ETHBKK012112000054</t>
  </si>
  <si>
    <t>นางสาว PANG SAVORN</t>
  </si>
  <si>
    <t>ETHBKK012112000055</t>
  </si>
  <si>
    <t>นาย ทนงศักดิ์ รัตนบุรี</t>
  </si>
  <si>
    <t>ETHBKK012112000056</t>
  </si>
  <si>
    <t>ETHBKK012112000057</t>
  </si>
  <si>
    <t>นาย กฤติเดช สีหอแก้ว</t>
  </si>
  <si>
    <t>ETHONLIN2112000082</t>
  </si>
  <si>
    <t>SA SAVY นาย</t>
  </si>
  <si>
    <t>ETHONLIN2112000083</t>
  </si>
  <si>
    <t>PHEN SARIN นางสาว</t>
  </si>
  <si>
    <t>ETHONLIN2112000084</t>
  </si>
  <si>
    <t>THEA SOPHANN นาย</t>
  </si>
  <si>
    <t>ETHONLIN2112000085</t>
  </si>
  <si>
    <t>CHEA LINDA นางสาว</t>
  </si>
  <si>
    <t>ETHONLIN2112000086</t>
  </si>
  <si>
    <t>TANN KIMCHHENG นาย</t>
  </si>
  <si>
    <t>ETHONLIN2112000087</t>
  </si>
  <si>
    <t>Sean Tola นาย</t>
  </si>
  <si>
    <t>ETHONLIN2112000088</t>
  </si>
  <si>
    <t>ทนงศักดิ์ รัตนบุรี นาย</t>
  </si>
  <si>
    <t>ETHONLIN2112000089</t>
  </si>
  <si>
    <t>ภัคจิรา คำแป้น นาง</t>
  </si>
  <si>
    <t xml:space="preserve">E-WALLET 09 DEC 2021                                                                                                                </t>
  </si>
  <si>
    <t>ETHBKK012112000058</t>
  </si>
  <si>
    <t>นางสาว กัญญ์ญภัสส์ ผลิวรรธนะ</t>
  </si>
  <si>
    <t>ETHBKK012112000059</t>
  </si>
  <si>
    <t>นางสาว อำพร จันทร์ศรี</t>
  </si>
  <si>
    <t>ETHONLIN2112000097</t>
  </si>
  <si>
    <t>ETHONLIN2112000105</t>
  </si>
  <si>
    <t>ETHONLIN2112000106</t>
  </si>
  <si>
    <t>ETHONLIN2112000107</t>
  </si>
  <si>
    <t>ETHONLIN2112000108</t>
  </si>
  <si>
    <t>ETHONLIN2112000109</t>
  </si>
  <si>
    <t>ETHONLIN2112000110</t>
  </si>
  <si>
    <t>ETHONLIN2112000111</t>
  </si>
  <si>
    <t xml:space="preserve">E-WALLET 10 DEC 2021                                                                                                                </t>
  </si>
  <si>
    <t>ETHONLIN2112000124</t>
  </si>
  <si>
    <t>ETHONLIN2112000125</t>
  </si>
  <si>
    <t>ETHONLIN2112000126</t>
  </si>
  <si>
    <t>ETHONLIN2112000127</t>
  </si>
  <si>
    <t>ETHONLIN2112000128</t>
  </si>
  <si>
    <t>ETHONLIN2112000129</t>
  </si>
  <si>
    <t xml:space="preserve">E-WALLET 11 DEC 2021                                                                                                                </t>
  </si>
  <si>
    <t>ETHONLIN2112000132</t>
  </si>
  <si>
    <t>MEAS SOVANNARY นาย</t>
  </si>
  <si>
    <t>ETHBKK012112000061</t>
  </si>
  <si>
    <t>ปริชญานัญช์ พัฒน์ไตรภพ</t>
  </si>
  <si>
    <t>ETHBKK012112000060</t>
  </si>
  <si>
    <t>นางสาว จำเรียง อินทปัตย์</t>
  </si>
  <si>
    <t>คืนค่าสอบc4 57175 ยุพิน แก้วงาม</t>
  </si>
  <si>
    <t xml:space="preserve">E-WALLET 12 DEC 2021                                                                                                                </t>
  </si>
  <si>
    <t>ETHONLIN2112000136</t>
  </si>
  <si>
    <t>AN VANNARY นางสาว</t>
  </si>
  <si>
    <t>ETHONLIN2112000137</t>
  </si>
  <si>
    <t>Sreng Linna นางสาว</t>
  </si>
  <si>
    <t xml:space="preserve">E-WALLET 14 DEC 2021                                                                                                                </t>
  </si>
  <si>
    <t>12/14/2021</t>
  </si>
  <si>
    <t>ETHBKK012112000062</t>
  </si>
  <si>
    <t>นางสาว ธิดารัตน์ สมทรัพย์</t>
  </si>
  <si>
    <t>ETHONLIN2112000189</t>
  </si>
  <si>
    <t>ETHONLIN2112000182</t>
  </si>
  <si>
    <t>KONG SOPHORN Miss.</t>
  </si>
  <si>
    <t xml:space="preserve">E-WALLET 15 DEC 2021                                                                                                                </t>
  </si>
  <si>
    <t>ETHONLIN2112000200</t>
  </si>
  <si>
    <t>CHHAT SAVAT นาย</t>
  </si>
  <si>
    <t>12/15/2021</t>
  </si>
  <si>
    <t>ETHONLIN2112000201</t>
  </si>
  <si>
    <t>ETHONLIN2112000202</t>
  </si>
  <si>
    <t>ETHONLIN2112000204</t>
  </si>
  <si>
    <t>ETHONLIN2112000205</t>
  </si>
  <si>
    <t>ETHONLIN2112000206</t>
  </si>
  <si>
    <t>ETHONLIN2112000207</t>
  </si>
  <si>
    <t>ETHONLIN2112000208</t>
  </si>
  <si>
    <t>ETHONLIN2112000209</t>
  </si>
  <si>
    <t>ETHONLIN2112000211</t>
  </si>
  <si>
    <t>อภิชาติ เดือนแจ้ง นาย</t>
  </si>
  <si>
    <t>ETHONLIN2112000213</t>
  </si>
  <si>
    <t>รัชตวรรณ เนาวสินธ์ นางสาว</t>
  </si>
  <si>
    <t xml:space="preserve">E-WALLET 16 DEC 2021                                                                                                                </t>
  </si>
  <si>
    <t>12/16/2021</t>
  </si>
  <si>
    <t>ETHBKK012112000063</t>
  </si>
  <si>
    <t>นาง พิชาวีร์ บวรธีราเศรษฐ์</t>
  </si>
  <si>
    <t>dummy เติมคืนบัตร blacktite</t>
  </si>
  <si>
    <t>ETHONLIN2112000217</t>
  </si>
  <si>
    <t>PROEURM PHEROM Mr.</t>
  </si>
  <si>
    <t>ETHONLIN2112000218</t>
  </si>
  <si>
    <t>ETHONLIN2112000219</t>
  </si>
  <si>
    <t>ETHONLIN2112000220</t>
  </si>
  <si>
    <t>ETHONLIN2112000221</t>
  </si>
  <si>
    <t>ETHONLIN2112000222</t>
  </si>
  <si>
    <t>ETHONLIN2112000223</t>
  </si>
  <si>
    <t>ETHONLIN2112000224</t>
  </si>
  <si>
    <t xml:space="preserve">E-WALLET 17 DEC 2021                                                                                                                </t>
  </si>
  <si>
    <t>ETHBKK012112000064</t>
  </si>
  <si>
    <t>นาง นางกานดา วงศ์เทพนิวัติ</t>
  </si>
  <si>
    <t>dummy เติมคืนค่าสอบ c4 65360</t>
  </si>
  <si>
    <t xml:space="preserve">E-WALLET 18 DEC 2021                                                                                                                </t>
  </si>
  <si>
    <t>ETHBKK012112000065</t>
  </si>
  <si>
    <t>นาย ถามพนต์ นวลดี</t>
  </si>
  <si>
    <t xml:space="preserve">E-WALLET 20 DEC 2021                                                                                                                </t>
  </si>
  <si>
    <t>ETHONLIN2112000225</t>
  </si>
  <si>
    <t>ETHONLIN2112000228</t>
  </si>
  <si>
    <t>ETHONLIN2112000229</t>
  </si>
  <si>
    <t>ETHBKK012112000066</t>
  </si>
  <si>
    <t>ETHONLIN2112000251</t>
  </si>
  <si>
    <t>KHY SOKNOEUN นาย</t>
  </si>
  <si>
    <t>ETHONLIN2112000252</t>
  </si>
  <si>
    <t>MAO MENG SRY นางสาว</t>
  </si>
  <si>
    <t>ETHONLIN2112000253</t>
  </si>
  <si>
    <t>PANG SAVORN นางสาว</t>
  </si>
  <si>
    <t xml:space="preserve">E-WALLET 21 DEC 2021                                                                                                                </t>
  </si>
  <si>
    <t>ETHBKK012112000067</t>
  </si>
  <si>
    <t>นาง มนัสนันท์ อ่อนศิริ</t>
  </si>
  <si>
    <t xml:space="preserve">E-WALLET 22 DEC 2021                                                                                                                </t>
  </si>
  <si>
    <t>ETHONLIN2112000301</t>
  </si>
  <si>
    <t>ETHONLIN2112000302</t>
  </si>
  <si>
    <t>ETHONLIN2112000303</t>
  </si>
  <si>
    <t>ETHONLIN2112000304</t>
  </si>
  <si>
    <t>ETHONLIN2112000305</t>
  </si>
  <si>
    <t>ETHONLIN2112000306</t>
  </si>
  <si>
    <t>ETHONLIN2112000307</t>
  </si>
  <si>
    <t>ETHONLIN2112000308</t>
  </si>
  <si>
    <t>NUB HOV นาย</t>
  </si>
  <si>
    <t xml:space="preserve">E-WALLET 23 DEC 2021                                                                                                                </t>
  </si>
  <si>
    <t>ETHBKK012112000068</t>
  </si>
  <si>
    <t>ETHONLIN2112000309</t>
  </si>
  <si>
    <t>NGOR PHEARITH นาง</t>
  </si>
  <si>
    <t xml:space="preserve">E-WALLET 24 DEC 2021                                                                                                                </t>
  </si>
  <si>
    <t>ETHBKK012112000069</t>
  </si>
  <si>
    <t>นาย อรุษ วรกุลทวีโชติ</t>
  </si>
  <si>
    <t xml:space="preserve">E-WALLET 25 DEC 2021                                                                                                                </t>
  </si>
  <si>
    <t>12/25/2021</t>
  </si>
  <si>
    <t>ETHONLIN2112000384</t>
  </si>
  <si>
    <t>ETHONLIN2112000385</t>
  </si>
  <si>
    <t>ETHONLIN2112000386</t>
  </si>
  <si>
    <t>ETHONLIN2112000387</t>
  </si>
  <si>
    <t>ETHONLIN2112000388</t>
  </si>
  <si>
    <t>ETHONLIN2112000389</t>
  </si>
  <si>
    <t>ETHONLIN2112000390</t>
  </si>
  <si>
    <t>ETHONLIN2112000391</t>
  </si>
  <si>
    <t>ETHONLIN2112000392</t>
  </si>
  <si>
    <t>ETHONLIN2112000393</t>
  </si>
  <si>
    <t>ETHONLIN2112000394</t>
  </si>
  <si>
    <t>ETHONLIN2112000395</t>
  </si>
  <si>
    <t>ETHONLIN2112000396</t>
  </si>
  <si>
    <t>ETHONLIN2112000398</t>
  </si>
  <si>
    <t>NOP MAO นาย</t>
  </si>
  <si>
    <t>ETHONLIN2112000399</t>
  </si>
  <si>
    <t xml:space="preserve">E-WALLET 26 DEC 2021                                                                                                                </t>
  </si>
  <si>
    <t>ETHONLIN2112000401</t>
  </si>
  <si>
    <t xml:space="preserve">E-WALLET 27 DEC 2021                                                                                                                </t>
  </si>
  <si>
    <t>12/27/2021</t>
  </si>
  <si>
    <t>ETHBKK012112000071</t>
  </si>
  <si>
    <t>นาง ลำไพ แก้วสีโสม</t>
  </si>
  <si>
    <t>ETHBKK012112000072</t>
  </si>
  <si>
    <t>นาย ATRATH</t>
  </si>
  <si>
    <t>ETHBKK012112000073</t>
  </si>
  <si>
    <t>นาย ORN AT</t>
  </si>
  <si>
    <t>ETHBKK012112000074</t>
  </si>
  <si>
    <t>นาย sok ly</t>
  </si>
  <si>
    <t>ETHBKK012112000075</t>
  </si>
  <si>
    <t>นางสาว ศรันยา ระเห็จหาญ</t>
  </si>
  <si>
    <t>ETHONLIN2112000403</t>
  </si>
  <si>
    <t>ETHONLIN2112000404</t>
  </si>
  <si>
    <t>ETHONLIN2112000405</t>
  </si>
  <si>
    <t>ETHONLIN2112000406</t>
  </si>
  <si>
    <t>ETHONLIN2112000407</t>
  </si>
  <si>
    <t>ETHONLIN2112000408</t>
  </si>
  <si>
    <t>ETHONLIN2112000409</t>
  </si>
  <si>
    <t>ETHONLIN2112000410</t>
  </si>
  <si>
    <t>ETHONLIN2112000411</t>
  </si>
  <si>
    <t>ETHONLIN2112000412</t>
  </si>
  <si>
    <t>ETHONLIN2112000413</t>
  </si>
  <si>
    <t>ทิพยาภรณ์ ฆ้องวงษ์ นาง</t>
  </si>
  <si>
    <t xml:space="preserve">E-WALLET 28 DEC 2021                                                                                                                </t>
  </si>
  <si>
    <t>12/28/2021</t>
  </si>
  <si>
    <t>ETHBKK012112000080</t>
  </si>
  <si>
    <t>บริษัท วี.เอ็น.ซี.สกินแคร์ จำกัด ( สำนักงานใหญ่ )</t>
  </si>
  <si>
    <t>Dummy คืนบัตรblacktit</t>
  </si>
  <si>
    <t>ETHBKK012112000079</t>
  </si>
  <si>
    <t>นาย เอกชลิต ธวัชกฤตยา</t>
  </si>
  <si>
    <t>ETHBKK012112000078</t>
  </si>
  <si>
    <t>นาย พุฒิพัฒน์ รัตนพิริยสกุล</t>
  </si>
  <si>
    <t>ETHBKK012112000077</t>
  </si>
  <si>
    <t>ETHBKK012112000076</t>
  </si>
  <si>
    <t>นาง ลักษณ์พร โพธิ์คีรี</t>
  </si>
  <si>
    <t xml:space="preserve">E-WALLET 29 DEC 2021                                                                                                                </t>
  </si>
  <si>
    <t>12/29/2021</t>
  </si>
  <si>
    <t>ETHBKK012112000081</t>
  </si>
  <si>
    <t>นาย อนันต์ ชิงชัย</t>
  </si>
  <si>
    <t>ETHBKK012112000082</t>
  </si>
  <si>
    <t>ETHBKK012112000083</t>
  </si>
  <si>
    <t>ETHBKK012112000084</t>
  </si>
  <si>
    <t>บริษัท ฟองใหญ่ จำกัด (สำนักงานใหญ่)</t>
  </si>
  <si>
    <t>เติมคืนบัตร blacktite</t>
  </si>
  <si>
    <t>ETHBKK012112000085</t>
  </si>
  <si>
    <t>ETHONLIN2112000501</t>
  </si>
  <si>
    <t>DOEM SEIHA นาย</t>
  </si>
  <si>
    <t>ETHONLIN2112000502</t>
  </si>
  <si>
    <t>ETHONLIN2112000504</t>
  </si>
  <si>
    <t>ETHONLIN2112000505</t>
  </si>
  <si>
    <t>ETHONLIN2112000506</t>
  </si>
  <si>
    <t>NOB CHANSOPHEA นางสาว</t>
  </si>
  <si>
    <t>ETHONLIN2112000507</t>
  </si>
  <si>
    <t>ETHONLIN2112000508</t>
  </si>
  <si>
    <t>ETHONLIN2112000509</t>
  </si>
  <si>
    <t>ETHONLIN2112000510</t>
  </si>
  <si>
    <t>ETHONLIN2112000511</t>
  </si>
  <si>
    <t>ETHONLIN2112000512</t>
  </si>
  <si>
    <t>ETHONLIN2112000513</t>
  </si>
  <si>
    <t>ETHONLIN2112000514</t>
  </si>
  <si>
    <t>ETHONLIN2112000518</t>
  </si>
  <si>
    <t>ETHONLIN2112000519</t>
  </si>
  <si>
    <t>ETHONLIN2112000520</t>
  </si>
  <si>
    <t>ETHONLIN2112000521</t>
  </si>
  <si>
    <t>ETHONLIN2112000522</t>
  </si>
  <si>
    <t>ETHONLIN2112000523</t>
  </si>
  <si>
    <t xml:space="preserve">E-WALLET 30DEC 2021                                                                                                                </t>
  </si>
  <si>
    <t>ETHONLIN2112000532</t>
  </si>
  <si>
    <t>รีโวเด็ค จำกัด (สำนักงานใหญ่) บริษัท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</si>
</sst>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,###_);\(#,###\)"/>
    <numFmt numFmtId="166" formatCode="yyyy-mm-dd"/>
  </numFmts>
  <fonts count="23">
    <font>
      <sz val="10.0"/>
      <color rgb="FF000000"/>
      <name val="Arial"/>
      <scheme val="minor"/>
    </font>
    <font>
      <b/>
      <sz val="24.0"/>
      <color theme="1"/>
      <name val="Calibri"/>
    </font>
    <font>
      <color theme="1"/>
      <name val="Arial"/>
    </font>
    <font>
      <b/>
      <sz val="14.0"/>
      <color theme="1"/>
      <name val="Calibri"/>
    </font>
    <font/>
    <font>
      <b/>
      <sz val="14.0"/>
      <color rgb="FFFF0000"/>
      <name val="Calibri"/>
    </font>
    <font>
      <sz val="14.0"/>
      <color theme="1"/>
      <name val="Calibri"/>
    </font>
    <font>
      <sz val="14.0"/>
      <color rgb="FF34A853"/>
      <name val="Calibri"/>
    </font>
    <font>
      <sz val="15.0"/>
      <color theme="1"/>
      <name val="Calibri"/>
    </font>
    <font>
      <sz val="14.0"/>
      <color rgb="FFFF0000"/>
      <name val="Calibri"/>
    </font>
    <font>
      <sz val="14.0"/>
      <color theme="1"/>
      <name val="Arial"/>
    </font>
    <font>
      <b/>
      <sz val="18.0"/>
      <color theme="1"/>
      <name val="Calibri"/>
    </font>
    <font>
      <sz val="14.0"/>
      <color rgb="FFFF00FF"/>
      <name val="Calibri"/>
    </font>
    <font>
      <color rgb="FF4A86E8"/>
      <name val="Arial"/>
    </font>
    <font>
      <sz val="14.0"/>
      <color rgb="FF4A86E8"/>
      <name val="Calibri"/>
    </font>
    <font>
      <sz val="14.0"/>
      <color rgb="FF000000"/>
      <name val="Calibri"/>
    </font>
    <font>
      <sz val="14.0"/>
      <color rgb="FF4A86E8"/>
      <name val="Arial"/>
    </font>
    <font>
      <sz val="16.0"/>
      <color rgb="FF000000"/>
      <name val="Calibri"/>
    </font>
    <font>
      <sz val="15.0"/>
      <color rgb="FF000000"/>
      <name val="Calibri"/>
    </font>
    <font>
      <sz val="11.0"/>
      <color rgb="FF000000"/>
      <name val="Calibri"/>
    </font>
    <font>
      <sz val="13.0"/>
      <color rgb="FF3E3E3E"/>
      <name val="Tahoma"/>
    </font>
    <font>
      <sz val="14.0"/>
      <color rgb="FF741B47"/>
      <name val="Calibri"/>
    </font>
    <font>
      <sz val="14.0"/>
      <color theme="4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vertical="bottom"/>
    </xf>
    <xf borderId="1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2" fillId="3" fontId="3" numFmtId="0" xfId="0" applyAlignment="1" applyBorder="1" applyFont="1">
      <alignment horizontal="center"/>
    </xf>
    <xf borderId="6" fillId="0" fontId="4" numFmtId="0" xfId="0" applyBorder="1" applyFont="1"/>
    <xf borderId="2" fillId="3" fontId="5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top"/>
    </xf>
    <xf borderId="7" fillId="0" fontId="4" numFmtId="0" xfId="0" applyBorder="1" applyFont="1"/>
    <xf borderId="1" fillId="3" fontId="3" numFmtId="0" xfId="0" applyAlignment="1" applyBorder="1" applyFont="1">
      <alignment horizontal="center" vertical="bottom"/>
    </xf>
    <xf borderId="1" fillId="4" fontId="6" numFmtId="0" xfId="0" applyAlignment="1" applyBorder="1" applyFill="1" applyFont="1">
      <alignment horizontal="center" vertical="bottom"/>
    </xf>
    <xf borderId="1" fillId="0" fontId="6" numFmtId="164" xfId="0" applyAlignment="1" applyBorder="1" applyFont="1" applyNumberFormat="1">
      <alignment horizontal="right" readingOrder="0" vertical="bottom"/>
    </xf>
    <xf borderId="1" fillId="0" fontId="6" numFmtId="4" xfId="0" applyAlignment="1" applyBorder="1" applyFont="1" applyNumberFormat="1">
      <alignment readingOrder="0" vertical="bottom"/>
    </xf>
    <xf borderId="1" fillId="0" fontId="6" numFmtId="0" xfId="0" applyAlignment="1" applyBorder="1" applyFont="1">
      <alignment readingOrder="0" vertical="bottom"/>
    </xf>
    <xf borderId="1" fillId="4" fontId="2" numFmtId="38" xfId="0" applyAlignment="1" applyBorder="1" applyFont="1" applyNumberFormat="1">
      <alignment vertical="bottom"/>
    </xf>
    <xf borderId="1" fillId="4" fontId="7" numFmtId="38" xfId="0" applyAlignment="1" applyBorder="1" applyFont="1" applyNumberFormat="1">
      <alignment horizontal="center" readingOrder="0" vertical="bottom"/>
    </xf>
    <xf borderId="1" fillId="0" fontId="2" numFmtId="38" xfId="0" applyAlignment="1" applyBorder="1" applyFont="1" applyNumberFormat="1">
      <alignment vertical="bottom"/>
    </xf>
    <xf borderId="1" fillId="0" fontId="8" numFmtId="38" xfId="0" applyAlignment="1" applyBorder="1" applyFont="1" applyNumberFormat="1">
      <alignment horizontal="center" readingOrder="0" vertical="bottom"/>
    </xf>
    <xf borderId="1" fillId="0" fontId="9" numFmtId="38" xfId="0" applyAlignment="1" applyBorder="1" applyFont="1" applyNumberFormat="1">
      <alignment readingOrder="0" shrinkToFit="0" vertical="bottom" wrapText="0"/>
    </xf>
    <xf borderId="1" fillId="0" fontId="10" numFmtId="38" xfId="0" applyAlignment="1" applyBorder="1" applyFont="1" applyNumberFormat="1">
      <alignment horizontal="center" readingOrder="0" vertical="bottom"/>
    </xf>
    <xf borderId="0" fillId="4" fontId="2" numFmtId="0" xfId="0" applyAlignment="1" applyFont="1">
      <alignment vertical="bottom"/>
    </xf>
    <xf borderId="1" fillId="4" fontId="6" numFmtId="4" xfId="0" applyAlignment="1" applyBorder="1" applyFont="1" applyNumberFormat="1">
      <alignment readingOrder="0" vertical="bottom"/>
    </xf>
    <xf borderId="1" fillId="4" fontId="6" numFmtId="38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0" fontId="7" numFmtId="165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horizontal="center" vertical="bottom"/>
    </xf>
    <xf borderId="1" fillId="0" fontId="9" numFmtId="165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vertical="bottom"/>
    </xf>
    <xf borderId="3" fillId="4" fontId="11" numFmtId="165" xfId="0" applyAlignment="1" applyBorder="1" applyFont="1" applyNumberFormat="1">
      <alignment horizontal="center" vertical="bottom"/>
    </xf>
    <xf borderId="1" fillId="4" fontId="12" numFmtId="38" xfId="0" applyAlignment="1" applyBorder="1" applyFont="1" applyNumberFormat="1">
      <alignment readingOrder="0" vertical="bottom"/>
    </xf>
    <xf borderId="1" fillId="4" fontId="13" numFmtId="38" xfId="0" applyAlignment="1" applyBorder="1" applyFont="1" applyNumberFormat="1">
      <alignment vertical="bottom"/>
    </xf>
    <xf borderId="1" fillId="0" fontId="9" numFmtId="38" xfId="0" applyAlignment="1" applyBorder="1" applyFont="1" applyNumberFormat="1">
      <alignment shrinkToFit="0" vertical="bottom" wrapText="0"/>
    </xf>
    <xf borderId="1" fillId="4" fontId="12" numFmtId="38" xfId="0" applyAlignment="1" applyBorder="1" applyFont="1" applyNumberFormat="1">
      <alignment vertical="bottom"/>
    </xf>
    <xf borderId="1" fillId="4" fontId="14" numFmtId="38" xfId="0" applyAlignment="1" applyBorder="1" applyFont="1" applyNumberFormat="1">
      <alignment readingOrder="0" vertical="bottom"/>
    </xf>
    <xf borderId="1" fillId="0" fontId="14" numFmtId="165" xfId="0" applyAlignment="1" applyBorder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1" fillId="4" fontId="6" numFmtId="0" xfId="0" applyAlignment="1" applyBorder="1" applyFont="1">
      <alignment horizontal="center" readingOrder="0" vertical="bottom"/>
    </xf>
    <xf borderId="1" fillId="0" fontId="15" numFmtId="164" xfId="0" applyAlignment="1" applyBorder="1" applyFont="1" applyNumberFormat="1">
      <alignment horizontal="center" readingOrder="0" shrinkToFit="0" vertical="bottom" wrapText="0"/>
    </xf>
    <xf borderId="1" fillId="0" fontId="15" numFmtId="4" xfId="0" applyAlignment="1" applyBorder="1" applyFont="1" applyNumberFormat="1">
      <alignment horizontal="center"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15" numFmtId="0" xfId="0" applyAlignment="1" applyBorder="1" applyFont="1">
      <alignment horizontal="left" readingOrder="0" shrinkToFit="0" vertical="bottom" wrapText="0"/>
    </xf>
    <xf borderId="1" fillId="4" fontId="10" numFmtId="38" xfId="0" applyAlignment="1" applyBorder="1" applyFont="1" applyNumberFormat="1">
      <alignment vertical="bottom"/>
    </xf>
    <xf borderId="1" fillId="4" fontId="16" numFmtId="38" xfId="0" applyAlignment="1" applyBorder="1" applyFont="1" applyNumberFormat="1">
      <alignment vertical="bottom"/>
    </xf>
    <xf borderId="1" fillId="0" fontId="10" numFmtId="38" xfId="0" applyAlignment="1" applyBorder="1" applyFont="1" applyNumberFormat="1">
      <alignment vertical="bottom"/>
    </xf>
    <xf borderId="1" fillId="0" fontId="15" numFmtId="38" xfId="0" applyAlignment="1" applyBorder="1" applyFont="1" applyNumberFormat="1">
      <alignment horizontal="right" readingOrder="0" shrinkToFit="0" vertical="bottom" wrapText="0"/>
    </xf>
    <xf borderId="1" fillId="4" fontId="10" numFmtId="38" xfId="0" applyAlignment="1" applyBorder="1" applyFont="1" applyNumberFormat="1">
      <alignment readingOrder="0" vertical="bottom"/>
    </xf>
    <xf borderId="1" fillId="0" fontId="6" numFmtId="165" xfId="0" applyAlignment="1" applyBorder="1" applyFont="1" applyNumberFormat="1">
      <alignment horizontal="right" vertical="bottom"/>
    </xf>
    <xf borderId="1" fillId="4" fontId="9" numFmtId="38" xfId="0" applyAlignment="1" applyBorder="1" applyFont="1" applyNumberFormat="1">
      <alignment vertical="bottom"/>
    </xf>
    <xf borderId="1" fillId="4" fontId="6" numFmtId="38" xfId="0" applyAlignment="1" applyBorder="1" applyFont="1" applyNumberFormat="1">
      <alignment vertical="bottom"/>
    </xf>
    <xf borderId="1" fillId="4" fontId="14" numFmtId="38" xfId="0" applyAlignment="1" applyBorder="1" applyFont="1" applyNumberFormat="1">
      <alignment vertical="bottom"/>
    </xf>
    <xf borderId="1" fillId="0" fontId="6" numFmtId="38" xfId="0" applyAlignment="1" applyBorder="1" applyFont="1" applyNumberFormat="1">
      <alignment vertical="bottom"/>
    </xf>
    <xf borderId="1" fillId="0" fontId="15" numFmtId="38" xfId="0" applyAlignment="1" applyBorder="1" applyFont="1" applyNumberFormat="1">
      <alignment horizontal="right" readingOrder="0" shrinkToFit="0" vertical="bottom" wrapText="0"/>
    </xf>
    <xf borderId="1" fillId="0" fontId="9" numFmtId="38" xfId="0" applyAlignment="1" applyBorder="1" applyFont="1" applyNumberFormat="1">
      <alignment shrinkToFit="0" vertical="bottom" wrapText="0"/>
    </xf>
    <xf borderId="1" fillId="4" fontId="9" numFmtId="38" xfId="0" applyAlignment="1" applyBorder="1" applyFont="1" applyNumberFormat="1">
      <alignment horizontal="center" vertical="bottom"/>
    </xf>
    <xf borderId="1" fillId="4" fontId="6" numFmtId="38" xfId="0" applyAlignment="1" applyBorder="1" applyFont="1" applyNumberFormat="1">
      <alignment readingOrder="0" vertical="bottom"/>
    </xf>
    <xf borderId="1" fillId="4" fontId="9" numFmtId="38" xfId="0" applyAlignment="1" applyBorder="1" applyFont="1" applyNumberFormat="1">
      <alignment readingOrder="0" vertical="bottom"/>
    </xf>
    <xf borderId="1" fillId="0" fontId="9" numFmtId="165" xfId="0" applyAlignment="1" applyBorder="1" applyFont="1" applyNumberFormat="1">
      <alignment horizontal="center" vertical="bottom"/>
    </xf>
    <xf borderId="1" fillId="0" fontId="12" numFmtId="165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horizontal="right" readingOrder="0" vertical="bottom"/>
    </xf>
    <xf borderId="0" fillId="4" fontId="12" numFmtId="38" xfId="0" applyAlignment="1" applyFont="1" applyNumberFormat="1">
      <alignment readingOrder="0" vertical="bottom"/>
    </xf>
    <xf borderId="1" fillId="0" fontId="17" numFmtId="164" xfId="0" applyAlignment="1" applyBorder="1" applyFont="1" applyNumberFormat="1">
      <alignment horizontal="right" readingOrder="0" shrinkToFit="0" vertical="bottom" wrapText="0"/>
    </xf>
    <xf borderId="1" fillId="0" fontId="17" numFmtId="4" xfId="0" applyAlignment="1" applyBorder="1" applyFont="1" applyNumberFormat="1">
      <alignment readingOrder="0" shrinkToFit="0" vertical="bottom" wrapText="0"/>
    </xf>
    <xf borderId="1" fillId="0" fontId="17" numFmtId="0" xfId="0" applyAlignment="1" applyBorder="1" applyFont="1">
      <alignment readingOrder="0" shrinkToFit="0" vertical="bottom" wrapText="0"/>
    </xf>
    <xf borderId="1" fillId="0" fontId="18" numFmtId="38" xfId="0" applyAlignment="1" applyBorder="1" applyFont="1" applyNumberFormat="1">
      <alignment horizontal="right" readingOrder="0" shrinkToFit="0" vertical="bottom" wrapText="0"/>
    </xf>
    <xf borderId="1" fillId="0" fontId="15" numFmtId="164" xfId="0" applyAlignment="1" applyBorder="1" applyFont="1" applyNumberFormat="1">
      <alignment horizontal="right" readingOrder="0" shrinkToFit="0" vertical="bottom" wrapText="0"/>
    </xf>
    <xf borderId="1" fillId="0" fontId="15" numFmtId="4" xfId="0" applyAlignment="1" applyBorder="1" applyFont="1" applyNumberFormat="1">
      <alignment readingOrder="0" shrinkToFit="0" vertical="bottom" wrapText="0"/>
    </xf>
    <xf borderId="1" fillId="0" fontId="15" numFmtId="0" xfId="0" applyAlignment="1" applyBorder="1" applyFont="1">
      <alignment readingOrder="0" shrinkToFit="0" vertical="bottom" wrapText="0"/>
    </xf>
    <xf borderId="1" fillId="0" fontId="12" numFmtId="38" xfId="0" applyAlignment="1" applyBorder="1" applyFont="1" applyNumberFormat="1">
      <alignment vertical="bottom"/>
    </xf>
    <xf borderId="1" fillId="0" fontId="6" numFmtId="38" xfId="0" applyAlignment="1" applyBorder="1" applyFont="1" applyNumberFormat="1">
      <alignment horizontal="center" readingOrder="0" vertical="bottom"/>
    </xf>
    <xf borderId="1" fillId="4" fontId="12" numFmtId="38" xfId="0" applyAlignment="1" applyBorder="1" applyFont="1" applyNumberFormat="1">
      <alignment horizontal="right" vertical="bottom"/>
    </xf>
    <xf borderId="7" fillId="4" fontId="12" numFmtId="38" xfId="0" applyAlignment="1" applyBorder="1" applyFont="1" applyNumberFormat="1">
      <alignment horizontal="right" vertical="bottom"/>
    </xf>
    <xf borderId="1" fillId="0" fontId="12" numFmtId="38" xfId="0" applyAlignment="1" applyBorder="1" applyFont="1" applyNumberFormat="1">
      <alignment readingOrder="0" vertical="bottom"/>
    </xf>
    <xf borderId="1" fillId="0" fontId="6" numFmtId="0" xfId="0" applyAlignment="1" applyBorder="1" applyFont="1">
      <alignment vertical="bottom"/>
    </xf>
    <xf borderId="1" fillId="0" fontId="6" numFmtId="165" xfId="0" applyAlignment="1" applyBorder="1" applyFont="1" applyNumberFormat="1">
      <alignment vertical="bottom"/>
    </xf>
    <xf borderId="0" fillId="4" fontId="6" numFmtId="0" xfId="0" applyAlignment="1" applyFont="1">
      <alignment vertical="bottom"/>
    </xf>
    <xf borderId="1" fillId="4" fontId="6" numFmtId="38" xfId="0" applyAlignment="1" applyBorder="1" applyFont="1" applyNumberFormat="1">
      <alignment horizontal="center" readingOrder="0" vertical="bottom"/>
    </xf>
    <xf borderId="1" fillId="4" fontId="12" numFmtId="38" xfId="0" applyAlignment="1" applyBorder="1" applyFont="1" applyNumberFormat="1">
      <alignment horizontal="right" readingOrder="0" vertical="bottom"/>
    </xf>
    <xf borderId="7" fillId="4" fontId="12" numFmtId="38" xfId="0" applyAlignment="1" applyBorder="1" applyFont="1" applyNumberFormat="1">
      <alignment horizontal="right" readingOrder="0" vertical="bottom"/>
    </xf>
    <xf borderId="1" fillId="0" fontId="18" numFmtId="164" xfId="0" applyAlignment="1" applyBorder="1" applyFont="1" applyNumberFormat="1">
      <alignment horizontal="right" readingOrder="0" shrinkToFit="0" vertical="bottom" wrapText="0"/>
    </xf>
    <xf borderId="1" fillId="0" fontId="18" numFmtId="4" xfId="0" applyAlignment="1" applyBorder="1" applyFont="1" applyNumberFormat="1">
      <alignment horizontal="left" readingOrder="0" shrinkToFit="0" vertical="bottom" wrapText="0"/>
    </xf>
    <xf borderId="1" fillId="0" fontId="18" numFmtId="0" xfId="0" applyAlignment="1" applyBorder="1" applyFont="1">
      <alignment horizontal="left" readingOrder="0" shrinkToFit="0" vertical="bottom" wrapText="0"/>
    </xf>
    <xf borderId="1" fillId="0" fontId="19" numFmtId="38" xfId="0" applyAlignment="1" applyBorder="1" applyFont="1" applyNumberFormat="1">
      <alignment horizontal="right" readingOrder="0" shrinkToFit="0" vertical="bottom" wrapText="0"/>
    </xf>
    <xf borderId="0" fillId="0" fontId="19" numFmtId="38" xfId="0" applyAlignment="1" applyFont="1" applyNumberFormat="1">
      <alignment horizontal="left" readingOrder="0" shrinkToFit="0" vertical="bottom" wrapText="0"/>
    </xf>
    <xf borderId="1" fillId="0" fontId="18" numFmtId="0" xfId="0" applyAlignment="1" applyBorder="1" applyFont="1">
      <alignment horizontal="right" readingOrder="0" shrinkToFit="0" vertical="bottom" wrapText="0"/>
    </xf>
    <xf borderId="1" fillId="0" fontId="17" numFmtId="38" xfId="0" applyAlignment="1" applyBorder="1" applyFont="1" applyNumberFormat="1">
      <alignment horizontal="right" readingOrder="0" shrinkToFit="0" vertical="bottom" wrapText="0"/>
    </xf>
    <xf borderId="1" fillId="0" fontId="15" numFmtId="164" xfId="0" applyAlignment="1" applyBorder="1" applyFont="1" applyNumberForma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vertical="bottom"/>
    </xf>
    <xf borderId="3" fillId="0" fontId="6" numFmtId="0" xfId="0" applyAlignment="1" applyBorder="1" applyFont="1">
      <alignment readingOrder="0" vertical="bottom"/>
    </xf>
    <xf borderId="3" fillId="0" fontId="6" numFmtId="0" xfId="0" applyAlignment="1" applyBorder="1" applyFont="1">
      <alignment vertical="bottom"/>
    </xf>
    <xf borderId="1" fillId="0" fontId="15" numFmtId="164" xfId="0" applyAlignment="1" applyBorder="1" applyFont="1" applyNumberFormat="1">
      <alignment horizontal="center" readingOrder="0" shrinkToFit="0" vertical="bottom" wrapText="0"/>
    </xf>
    <xf borderId="1" fillId="5" fontId="20" numFmtId="4" xfId="0" applyAlignment="1" applyBorder="1" applyFill="1" applyFont="1" applyNumberFormat="1">
      <alignment horizontal="center" readingOrder="0"/>
    </xf>
    <xf borderId="1" fillId="5" fontId="20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15" numFmtId="4" xfId="0" applyAlignment="1" applyBorder="1" applyFont="1" applyNumberFormat="1">
      <alignment horizontal="center" readingOrder="0" shrinkToFit="0" vertical="bottom" wrapText="0"/>
    </xf>
    <xf borderId="1" fillId="4" fontId="6" numFmtId="38" xfId="0" applyAlignment="1" applyBorder="1" applyFont="1" applyNumberFormat="1">
      <alignment horizontal="right" readingOrder="0" vertical="bottom"/>
    </xf>
    <xf borderId="1" fillId="4" fontId="6" numFmtId="38" xfId="0" applyAlignment="1" applyBorder="1" applyFont="1" applyNumberFormat="1">
      <alignment horizontal="right" vertical="bottom"/>
    </xf>
    <xf borderId="1" fillId="4" fontId="7" numFmtId="38" xfId="0" applyAlignment="1" applyBorder="1" applyFont="1" applyNumberFormat="1">
      <alignment horizontal="right" readingOrder="0" vertical="bottom"/>
    </xf>
    <xf borderId="1" fillId="4" fontId="14" numFmtId="38" xfId="0" applyAlignment="1" applyBorder="1" applyFont="1" applyNumberFormat="1">
      <alignment horizontal="right" readingOrder="0" vertical="bottom"/>
    </xf>
    <xf borderId="1" fillId="0" fontId="9" numFmtId="38" xfId="0" applyAlignment="1" applyBorder="1" applyFont="1" applyNumberFormat="1">
      <alignment horizontal="right" shrinkToFit="0" vertical="bottom" wrapText="0"/>
    </xf>
    <xf borderId="1" fillId="0" fontId="7" numFmtId="165" xfId="0" applyAlignment="1" applyBorder="1" applyFont="1" applyNumberFormat="1">
      <alignment horizontal="right" vertical="bottom"/>
    </xf>
    <xf borderId="1" fillId="0" fontId="14" numFmtId="165" xfId="0" applyAlignment="1" applyBorder="1" applyFont="1" applyNumberFormat="1">
      <alignment horizontal="right" vertical="bottom"/>
    </xf>
    <xf borderId="1" fillId="0" fontId="12" numFmtId="165" xfId="0" applyAlignment="1" applyBorder="1" applyFont="1" applyNumberFormat="1">
      <alignment horizontal="right" vertical="bottom"/>
    </xf>
    <xf borderId="1" fillId="5" fontId="20" numFmtId="166" xfId="0" applyAlignment="1" applyBorder="1" applyFont="1" applyNumberFormat="1">
      <alignment horizontal="left" readingOrder="0"/>
    </xf>
    <xf borderId="1" fillId="5" fontId="20" numFmtId="4" xfId="0" applyAlignment="1" applyBorder="1" applyFont="1" applyNumberFormat="1">
      <alignment horizontal="left" readingOrder="0"/>
    </xf>
    <xf borderId="1" fillId="5" fontId="20" numFmtId="0" xfId="0" applyAlignment="1" applyBorder="1" applyFont="1">
      <alignment horizontal="left" readingOrder="0"/>
    </xf>
    <xf borderId="1" fillId="5" fontId="15" numFmtId="0" xfId="0" applyAlignment="1" applyBorder="1" applyFont="1">
      <alignment horizontal="left" readingOrder="0" shrinkToFit="0" vertical="bottom" wrapText="0"/>
    </xf>
    <xf borderId="1" fillId="0" fontId="12" numFmtId="38" xfId="0" applyAlignment="1" applyBorder="1" applyFont="1" applyNumberFormat="1">
      <alignment horizontal="right" readingOrder="0" shrinkToFit="0" vertical="bottom" wrapText="0"/>
    </xf>
    <xf borderId="0" fillId="4" fontId="20" numFmtId="38" xfId="0" applyAlignment="1" applyFont="1" applyNumberFormat="1">
      <alignment readingOrder="0"/>
    </xf>
    <xf borderId="1" fillId="0" fontId="12" numFmtId="165" xfId="0" applyAlignment="1" applyBorder="1" applyFont="1" applyNumberFormat="1">
      <alignment horizontal="right" readingOrder="0" vertical="bottom"/>
    </xf>
    <xf borderId="1" fillId="4" fontId="20" numFmtId="0" xfId="0" applyAlignment="1" applyBorder="1" applyFont="1">
      <alignment horizontal="center" readingOrder="0"/>
    </xf>
    <xf borderId="1" fillId="4" fontId="20" numFmtId="4" xfId="0" applyAlignment="1" applyBorder="1" applyFont="1" applyNumberFormat="1">
      <alignment horizontal="center" readingOrder="0"/>
    </xf>
    <xf borderId="1" fillId="4" fontId="20" numFmtId="0" xfId="0" applyAlignment="1" applyBorder="1" applyFont="1">
      <alignment horizontal="left" readingOrder="0"/>
    </xf>
    <xf borderId="3" fillId="0" fontId="15" numFmtId="0" xfId="0" applyAlignment="1" applyBorder="1" applyFont="1">
      <alignment horizontal="center" readingOrder="0" shrinkToFit="0" vertical="bottom" wrapText="0"/>
    </xf>
    <xf borderId="1" fillId="0" fontId="17" numFmtId="0" xfId="0" applyAlignment="1" applyBorder="1" applyFont="1">
      <alignment horizontal="center" readingOrder="0" shrinkToFit="0" vertical="bottom" wrapText="0"/>
    </xf>
    <xf borderId="1" fillId="0" fontId="17" numFmtId="4" xfId="0" applyAlignment="1" applyBorder="1" applyFont="1" applyNumberFormat="1">
      <alignment horizontal="center" readingOrder="0" shrinkToFit="0" vertical="bottom" wrapText="0"/>
    </xf>
    <xf borderId="1" fillId="4" fontId="21" numFmtId="38" xfId="0" applyAlignment="1" applyBorder="1" applyFont="1" applyNumberFormat="1">
      <alignment vertical="bottom"/>
    </xf>
    <xf borderId="1" fillId="0" fontId="22" numFmtId="38" xfId="0" applyAlignment="1" applyBorder="1" applyFont="1" applyNumberFormat="1">
      <alignment vertical="bottom"/>
    </xf>
    <xf borderId="1" fillId="0" fontId="9" numFmtId="38" xfId="0" applyAlignment="1" applyBorder="1" applyFont="1" applyNumberFormat="1">
      <alignment readingOrder="0" shrinkToFit="0" vertical="bottom" wrapText="0"/>
    </xf>
    <xf borderId="1" fillId="0" fontId="22" numFmtId="38" xfId="0" applyAlignment="1" applyBorder="1" applyFont="1" applyNumberFormat="1">
      <alignment readingOrder="0" vertical="bottom"/>
    </xf>
    <xf borderId="1" fillId="4" fontId="21" numFmtId="38" xfId="0" applyAlignment="1" applyBorder="1" applyFont="1" applyNumberFormat="1">
      <alignment readingOrder="0" vertical="bottom"/>
    </xf>
    <xf borderId="1" fillId="0" fontId="21" numFmtId="165" xfId="0" applyAlignment="1" applyBorder="1" applyFont="1" applyNumberFormat="1">
      <alignment horizontal="center" vertical="bottom"/>
    </xf>
    <xf borderId="1" fillId="0" fontId="22" numFmtId="165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4" max="14" width="26.88"/>
  </cols>
  <sheetData>
    <row r="1">
      <c r="A1" s="1" t="s">
        <v>0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44239.0</v>
      </c>
      <c r="C5" s="17" t="s">
        <v>18</v>
      </c>
      <c r="D5" s="18">
        <v>21818.0</v>
      </c>
      <c r="E5" s="18" t="s">
        <v>19</v>
      </c>
      <c r="F5" s="19"/>
      <c r="G5" s="19"/>
      <c r="H5" s="19"/>
      <c r="I5" s="20">
        <v>0.0</v>
      </c>
      <c r="J5" s="19"/>
      <c r="K5" s="21"/>
      <c r="L5" s="22">
        <v>80000.0</v>
      </c>
      <c r="M5" s="23">
        <f t="shared" ref="M5:M28" si="1">SUM(F5+G5+H5+I5+J5+K5-L5)</f>
        <v>-80000</v>
      </c>
      <c r="N5" s="24" t="s">
        <v>20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>
        <v>2.0</v>
      </c>
      <c r="B6" s="16">
        <v>44239.0</v>
      </c>
      <c r="C6" s="26" t="s">
        <v>21</v>
      </c>
      <c r="D6" s="18">
        <v>25650.0</v>
      </c>
      <c r="E6" s="18" t="s">
        <v>22</v>
      </c>
      <c r="F6" s="19"/>
      <c r="G6" s="19"/>
      <c r="H6" s="19"/>
      <c r="I6" s="20">
        <v>0.0</v>
      </c>
      <c r="J6" s="19"/>
      <c r="K6" s="21"/>
      <c r="L6" s="22">
        <v>30000.0</v>
      </c>
      <c r="M6" s="23">
        <f t="shared" si="1"/>
        <v>-30000</v>
      </c>
      <c r="N6" s="24" t="s">
        <v>20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>
        <v>3.0</v>
      </c>
      <c r="B7" s="16">
        <v>44239.0</v>
      </c>
      <c r="C7" s="17" t="s">
        <v>23</v>
      </c>
      <c r="D7" s="18">
        <v>10002.0</v>
      </c>
      <c r="E7" s="18" t="s">
        <v>24</v>
      </c>
      <c r="F7" s="27"/>
      <c r="G7" s="19"/>
      <c r="H7" s="19"/>
      <c r="I7" s="20">
        <v>0.0</v>
      </c>
      <c r="J7" s="19"/>
      <c r="K7" s="21"/>
      <c r="L7" s="22">
        <v>20000.0</v>
      </c>
      <c r="M7" s="23">
        <f t="shared" si="1"/>
        <v>-20000</v>
      </c>
      <c r="N7" s="24" t="s">
        <v>20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5">
        <v>4.0</v>
      </c>
      <c r="B8" s="16">
        <v>44239.0</v>
      </c>
      <c r="C8" s="17" t="s">
        <v>25</v>
      </c>
      <c r="D8" s="18">
        <v>31738.0</v>
      </c>
      <c r="E8" s="18" t="s">
        <v>26</v>
      </c>
      <c r="F8" s="19"/>
      <c r="G8" s="19"/>
      <c r="H8" s="19"/>
      <c r="I8" s="20">
        <v>0.0</v>
      </c>
      <c r="J8" s="19"/>
      <c r="K8" s="21"/>
      <c r="L8" s="22">
        <v>20000.0</v>
      </c>
      <c r="M8" s="23">
        <f t="shared" si="1"/>
        <v>-20000</v>
      </c>
      <c r="N8" s="24" t="s">
        <v>20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5">
        <v>5.0</v>
      </c>
      <c r="B9" s="16">
        <v>44239.0</v>
      </c>
      <c r="C9" s="17" t="s">
        <v>27</v>
      </c>
      <c r="D9" s="18">
        <v>60956.0</v>
      </c>
      <c r="E9" s="18" t="s">
        <v>28</v>
      </c>
      <c r="F9" s="19"/>
      <c r="G9" s="19"/>
      <c r="H9" s="19"/>
      <c r="I9" s="20">
        <v>200.0</v>
      </c>
      <c r="J9" s="19"/>
      <c r="K9" s="21"/>
      <c r="L9" s="22">
        <v>200.0</v>
      </c>
      <c r="M9" s="23">
        <f t="shared" si="1"/>
        <v>0</v>
      </c>
      <c r="N9" s="21"/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5">
        <v>6.0</v>
      </c>
      <c r="B10" s="16">
        <v>44239.0</v>
      </c>
      <c r="C10" s="17" t="s">
        <v>29</v>
      </c>
      <c r="D10" s="18">
        <v>64907.0</v>
      </c>
      <c r="E10" s="18" t="s">
        <v>30</v>
      </c>
      <c r="F10" s="27"/>
      <c r="G10" s="19"/>
      <c r="H10" s="19"/>
      <c r="I10" s="20">
        <v>200.0</v>
      </c>
      <c r="J10" s="19"/>
      <c r="K10" s="21"/>
      <c r="L10" s="22">
        <v>200.0</v>
      </c>
      <c r="M10" s="23">
        <f t="shared" si="1"/>
        <v>0</v>
      </c>
      <c r="N10" s="21"/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5">
        <v>7.0</v>
      </c>
      <c r="B11" s="16">
        <v>44239.0</v>
      </c>
      <c r="C11" s="17" t="s">
        <v>31</v>
      </c>
      <c r="D11" s="18">
        <v>64525.0</v>
      </c>
      <c r="E11" s="18" t="s">
        <v>32</v>
      </c>
      <c r="F11" s="27"/>
      <c r="G11" s="19"/>
      <c r="H11" s="19"/>
      <c r="I11" s="20">
        <v>200.0</v>
      </c>
      <c r="J11" s="19"/>
      <c r="K11" s="21"/>
      <c r="L11" s="22">
        <v>200.0</v>
      </c>
      <c r="M11" s="23">
        <f t="shared" si="1"/>
        <v>0</v>
      </c>
      <c r="N11" s="21"/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5">
        <v>8.0</v>
      </c>
      <c r="B12" s="16">
        <v>44239.0</v>
      </c>
      <c r="C12" s="17" t="s">
        <v>33</v>
      </c>
      <c r="D12" s="18">
        <v>56172.0</v>
      </c>
      <c r="E12" s="18" t="s">
        <v>34</v>
      </c>
      <c r="F12" s="27"/>
      <c r="G12" s="19"/>
      <c r="H12" s="19"/>
      <c r="I12" s="20">
        <v>200.0</v>
      </c>
      <c r="J12" s="19"/>
      <c r="K12" s="21"/>
      <c r="L12" s="22">
        <v>200.0</v>
      </c>
      <c r="M12" s="23">
        <f t="shared" si="1"/>
        <v>0</v>
      </c>
      <c r="N12" s="21"/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5">
        <v>9.0</v>
      </c>
      <c r="B13" s="16">
        <v>44239.0</v>
      </c>
      <c r="C13" s="17" t="s">
        <v>35</v>
      </c>
      <c r="D13" s="18">
        <v>34954.0</v>
      </c>
      <c r="E13" s="18" t="s">
        <v>36</v>
      </c>
      <c r="F13" s="27"/>
      <c r="G13" s="19"/>
      <c r="H13" s="19"/>
      <c r="I13" s="20">
        <v>290.0</v>
      </c>
      <c r="J13" s="19"/>
      <c r="K13" s="21"/>
      <c r="L13" s="22">
        <v>290.0</v>
      </c>
      <c r="M13" s="23">
        <f t="shared" si="1"/>
        <v>0</v>
      </c>
      <c r="N13" s="21"/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5">
        <v>10.0</v>
      </c>
      <c r="B14" s="16">
        <v>44239.0</v>
      </c>
      <c r="C14" s="17" t="s">
        <v>37</v>
      </c>
      <c r="D14" s="18">
        <v>54122.0</v>
      </c>
      <c r="E14" s="18" t="s">
        <v>38</v>
      </c>
      <c r="F14" s="27"/>
      <c r="G14" s="19"/>
      <c r="H14" s="19"/>
      <c r="I14" s="20">
        <v>200.0</v>
      </c>
      <c r="J14" s="19"/>
      <c r="K14" s="21"/>
      <c r="L14" s="22">
        <v>200.0</v>
      </c>
      <c r="M14" s="23">
        <f t="shared" si="1"/>
        <v>0</v>
      </c>
      <c r="N14" s="21"/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5">
        <v>11.0</v>
      </c>
      <c r="B15" s="16">
        <v>44239.0</v>
      </c>
      <c r="C15" s="17" t="s">
        <v>39</v>
      </c>
      <c r="D15" s="18">
        <v>34941.0</v>
      </c>
      <c r="E15" s="18" t="s">
        <v>40</v>
      </c>
      <c r="F15" s="27"/>
      <c r="G15" s="19"/>
      <c r="H15" s="19"/>
      <c r="I15" s="20">
        <v>200.0</v>
      </c>
      <c r="J15" s="19"/>
      <c r="K15" s="21"/>
      <c r="L15" s="22">
        <v>200.0</v>
      </c>
      <c r="M15" s="23">
        <f t="shared" si="1"/>
        <v>0</v>
      </c>
      <c r="N15" s="21"/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5">
        <v>12.0</v>
      </c>
      <c r="B16" s="16">
        <v>44239.0</v>
      </c>
      <c r="C16" s="17" t="s">
        <v>41</v>
      </c>
      <c r="D16" s="18">
        <v>34972.0</v>
      </c>
      <c r="E16" s="18" t="s">
        <v>42</v>
      </c>
      <c r="F16" s="27"/>
      <c r="G16" s="19"/>
      <c r="H16" s="19"/>
      <c r="I16" s="20">
        <v>200.0</v>
      </c>
      <c r="J16" s="19"/>
      <c r="K16" s="21"/>
      <c r="L16" s="22">
        <v>200.0</v>
      </c>
      <c r="M16" s="23">
        <f t="shared" si="1"/>
        <v>0</v>
      </c>
      <c r="N16" s="21"/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5">
        <v>13.0</v>
      </c>
      <c r="B17" s="16">
        <v>44239.0</v>
      </c>
      <c r="C17" s="17" t="s">
        <v>43</v>
      </c>
      <c r="D17" s="18">
        <v>49944.0</v>
      </c>
      <c r="E17" s="18" t="s">
        <v>44</v>
      </c>
      <c r="F17" s="27"/>
      <c r="G17" s="19"/>
      <c r="H17" s="19"/>
      <c r="I17" s="20">
        <v>200.0</v>
      </c>
      <c r="J17" s="19"/>
      <c r="K17" s="21"/>
      <c r="L17" s="22">
        <v>200.0</v>
      </c>
      <c r="M17" s="23">
        <f t="shared" si="1"/>
        <v>0</v>
      </c>
      <c r="N17" s="21"/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5">
        <v>14.0</v>
      </c>
      <c r="B18" s="16">
        <v>44239.0</v>
      </c>
      <c r="C18" s="17" t="s">
        <v>45</v>
      </c>
      <c r="D18" s="18">
        <v>64563.0</v>
      </c>
      <c r="E18" s="18" t="s">
        <v>46</v>
      </c>
      <c r="F18" s="27"/>
      <c r="G18" s="19"/>
      <c r="H18" s="19"/>
      <c r="I18" s="20">
        <v>200.0</v>
      </c>
      <c r="J18" s="19"/>
      <c r="K18" s="21"/>
      <c r="L18" s="22">
        <v>200.0</v>
      </c>
      <c r="M18" s="23">
        <f t="shared" si="1"/>
        <v>0</v>
      </c>
      <c r="N18" s="21"/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5">
        <v>15.0</v>
      </c>
      <c r="B19" s="16">
        <v>44239.0</v>
      </c>
      <c r="C19" s="17" t="s">
        <v>47</v>
      </c>
      <c r="D19" s="18">
        <v>64859.0</v>
      </c>
      <c r="E19" s="18" t="s">
        <v>48</v>
      </c>
      <c r="F19" s="27"/>
      <c r="G19" s="19"/>
      <c r="H19" s="19"/>
      <c r="I19" s="20">
        <v>200.0</v>
      </c>
      <c r="J19" s="19"/>
      <c r="K19" s="21"/>
      <c r="L19" s="22">
        <v>200.0</v>
      </c>
      <c r="M19" s="23">
        <f t="shared" si="1"/>
        <v>0</v>
      </c>
      <c r="N19" s="21"/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5">
        <v>16.0</v>
      </c>
      <c r="B20" s="16">
        <v>44239.0</v>
      </c>
      <c r="C20" s="17" t="s">
        <v>49</v>
      </c>
      <c r="D20" s="18">
        <v>64858.0</v>
      </c>
      <c r="E20" s="18" t="s">
        <v>50</v>
      </c>
      <c r="F20" s="27"/>
      <c r="G20" s="19"/>
      <c r="H20" s="19"/>
      <c r="I20" s="20">
        <v>200.0</v>
      </c>
      <c r="J20" s="19"/>
      <c r="K20" s="21"/>
      <c r="L20" s="22">
        <v>200.0</v>
      </c>
      <c r="M20" s="23">
        <f t="shared" si="1"/>
        <v>0</v>
      </c>
      <c r="N20" s="21"/>
      <c r="O20" s="25"/>
      <c r="P20" s="25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5">
        <v>17.0</v>
      </c>
      <c r="B21" s="16">
        <v>44239.0</v>
      </c>
      <c r="C21" s="17" t="s">
        <v>51</v>
      </c>
      <c r="D21" s="18">
        <v>64941.0</v>
      </c>
      <c r="E21" s="18" t="s">
        <v>52</v>
      </c>
      <c r="F21" s="27"/>
      <c r="G21" s="19"/>
      <c r="H21" s="19"/>
      <c r="I21" s="20">
        <v>200.0</v>
      </c>
      <c r="J21" s="19"/>
      <c r="K21" s="21"/>
      <c r="L21" s="22">
        <v>200.0</v>
      </c>
      <c r="M21" s="23">
        <f t="shared" si="1"/>
        <v>0</v>
      </c>
      <c r="N21" s="21"/>
      <c r="O21" s="25"/>
      <c r="P21" s="25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5">
        <v>18.0</v>
      </c>
      <c r="B22" s="16">
        <v>44239.0</v>
      </c>
      <c r="C22" s="17" t="s">
        <v>53</v>
      </c>
      <c r="D22" s="18">
        <v>44362.0</v>
      </c>
      <c r="E22" s="18" t="s">
        <v>54</v>
      </c>
      <c r="F22" s="27"/>
      <c r="G22" s="19"/>
      <c r="H22" s="19"/>
      <c r="I22" s="20">
        <v>200.0</v>
      </c>
      <c r="J22" s="19"/>
      <c r="K22" s="21"/>
      <c r="L22" s="22">
        <v>200.0</v>
      </c>
      <c r="M22" s="23">
        <f t="shared" si="1"/>
        <v>0</v>
      </c>
      <c r="N22" s="21"/>
      <c r="O22" s="25"/>
      <c r="P22" s="25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5">
        <v>19.0</v>
      </c>
      <c r="B23" s="16">
        <v>44239.0</v>
      </c>
      <c r="C23" s="17" t="s">
        <v>55</v>
      </c>
      <c r="D23" s="18">
        <v>62386.0</v>
      </c>
      <c r="E23" s="18" t="s">
        <v>56</v>
      </c>
      <c r="F23" s="27"/>
      <c r="G23" s="19"/>
      <c r="H23" s="19"/>
      <c r="I23" s="20">
        <v>200.0</v>
      </c>
      <c r="J23" s="19"/>
      <c r="K23" s="21"/>
      <c r="L23" s="22">
        <v>200.0</v>
      </c>
      <c r="M23" s="23">
        <f t="shared" si="1"/>
        <v>0</v>
      </c>
      <c r="N23" s="21"/>
      <c r="O23" s="25"/>
      <c r="P23" s="25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5">
        <v>20.0</v>
      </c>
      <c r="B24" s="16">
        <v>44239.0</v>
      </c>
      <c r="C24" s="17" t="s">
        <v>57</v>
      </c>
      <c r="D24" s="18">
        <v>64922.0</v>
      </c>
      <c r="E24" s="18" t="s">
        <v>58</v>
      </c>
      <c r="F24" s="27"/>
      <c r="G24" s="19"/>
      <c r="H24" s="19"/>
      <c r="I24" s="20">
        <v>200.0</v>
      </c>
      <c r="J24" s="19"/>
      <c r="K24" s="21"/>
      <c r="L24" s="22">
        <v>200.0</v>
      </c>
      <c r="M24" s="23">
        <f t="shared" si="1"/>
        <v>0</v>
      </c>
      <c r="N24" s="21"/>
      <c r="O24" s="25"/>
      <c r="P24" s="2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5">
        <v>21.0</v>
      </c>
      <c r="B25" s="16">
        <v>44239.0</v>
      </c>
      <c r="C25" s="17" t="s">
        <v>59</v>
      </c>
      <c r="D25" s="18">
        <v>64992.0</v>
      </c>
      <c r="E25" s="18" t="s">
        <v>60</v>
      </c>
      <c r="F25" s="27"/>
      <c r="G25" s="19"/>
      <c r="H25" s="19"/>
      <c r="I25" s="20">
        <v>200.0</v>
      </c>
      <c r="J25" s="19"/>
      <c r="K25" s="21"/>
      <c r="L25" s="22">
        <v>200.0</v>
      </c>
      <c r="M25" s="23">
        <f t="shared" si="1"/>
        <v>0</v>
      </c>
      <c r="N25" s="21"/>
      <c r="O25" s="25"/>
      <c r="P25" s="2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5">
        <v>22.0</v>
      </c>
      <c r="B26" s="16">
        <v>44239.0</v>
      </c>
      <c r="C26" s="17" t="s">
        <v>61</v>
      </c>
      <c r="D26" s="18">
        <v>42983.0</v>
      </c>
      <c r="E26" s="18" t="s">
        <v>62</v>
      </c>
      <c r="F26" s="27"/>
      <c r="G26" s="19"/>
      <c r="H26" s="19"/>
      <c r="I26" s="20">
        <v>200.0</v>
      </c>
      <c r="J26" s="19"/>
      <c r="K26" s="21"/>
      <c r="L26" s="22">
        <v>200.0</v>
      </c>
      <c r="M26" s="23">
        <f t="shared" si="1"/>
        <v>0</v>
      </c>
      <c r="N26" s="21"/>
      <c r="O26" s="25"/>
      <c r="P26" s="25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5">
        <v>23.0</v>
      </c>
      <c r="B27" s="16">
        <v>44239.0</v>
      </c>
      <c r="C27" s="17" t="s">
        <v>63</v>
      </c>
      <c r="D27" s="18">
        <v>61374.0</v>
      </c>
      <c r="E27" s="18" t="s">
        <v>64</v>
      </c>
      <c r="F27" s="27"/>
      <c r="G27" s="19"/>
      <c r="H27" s="19"/>
      <c r="I27" s="20">
        <v>490.0</v>
      </c>
      <c r="J27" s="19"/>
      <c r="K27" s="21"/>
      <c r="L27" s="22">
        <v>490.0</v>
      </c>
      <c r="M27" s="23">
        <f t="shared" si="1"/>
        <v>0</v>
      </c>
      <c r="N27" s="21"/>
      <c r="O27" s="25"/>
      <c r="P27" s="25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5">
        <v>24.0</v>
      </c>
      <c r="B28" s="16">
        <v>44239.0</v>
      </c>
      <c r="C28" s="17" t="s">
        <v>65</v>
      </c>
      <c r="D28" s="18">
        <v>62349.0</v>
      </c>
      <c r="E28" s="18" t="s">
        <v>66</v>
      </c>
      <c r="F28" s="27"/>
      <c r="G28" s="19"/>
      <c r="H28" s="19"/>
      <c r="I28" s="20">
        <v>200.0</v>
      </c>
      <c r="J28" s="19"/>
      <c r="K28" s="21"/>
      <c r="L28" s="22">
        <v>200.0</v>
      </c>
      <c r="M28" s="23">
        <f t="shared" si="1"/>
        <v>0</v>
      </c>
      <c r="N28" s="21"/>
      <c r="O28" s="25"/>
      <c r="P28" s="25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5"/>
      <c r="B29" s="28"/>
      <c r="C29" s="28"/>
      <c r="D29" s="28"/>
      <c r="E29" s="28"/>
      <c r="F29" s="29">
        <f t="shared" ref="F29:L29" si="2">SUM(F5:F28)</f>
        <v>0</v>
      </c>
      <c r="G29" s="29">
        <f t="shared" si="2"/>
        <v>0</v>
      </c>
      <c r="H29" s="29">
        <f t="shared" si="2"/>
        <v>0</v>
      </c>
      <c r="I29" s="29">
        <f t="shared" si="2"/>
        <v>4380</v>
      </c>
      <c r="J29" s="29">
        <f t="shared" si="2"/>
        <v>0</v>
      </c>
      <c r="K29" s="29">
        <f t="shared" si="2"/>
        <v>0</v>
      </c>
      <c r="L29" s="30">
        <f t="shared" si="2"/>
        <v>154380</v>
      </c>
      <c r="M29" s="31">
        <f>SUM(M5:M10)</f>
        <v>-150000</v>
      </c>
      <c r="N29" s="32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8"/>
      <c r="B30" s="28"/>
      <c r="C30" s="28"/>
      <c r="D30" s="28"/>
      <c r="E30" s="28"/>
      <c r="F30" s="33">
        <f>SUM(F29+G29+H29+I29+J29+K29)</f>
        <v>4380</v>
      </c>
      <c r="G30" s="7"/>
      <c r="H30" s="7"/>
      <c r="I30" s="7"/>
      <c r="J30" s="8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</sheetData>
  <mergeCells count="15">
    <mergeCell ref="M2:M4"/>
    <mergeCell ref="N2:N4"/>
    <mergeCell ref="F3:F4"/>
    <mergeCell ref="G3:H3"/>
    <mergeCell ref="F30:J3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4" max="14" width="26.88"/>
  </cols>
  <sheetData>
    <row r="1">
      <c r="A1" s="1" t="s">
        <v>67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44532.0</v>
      </c>
      <c r="C5" s="17" t="s">
        <v>68</v>
      </c>
      <c r="D5" s="18">
        <v>36555.0</v>
      </c>
      <c r="E5" s="18" t="s">
        <v>69</v>
      </c>
      <c r="F5" s="19"/>
      <c r="G5" s="19"/>
      <c r="H5" s="34"/>
      <c r="I5" s="20">
        <v>0.0</v>
      </c>
      <c r="J5" s="35"/>
      <c r="K5" s="21"/>
      <c r="L5" s="22">
        <v>300.0</v>
      </c>
      <c r="M5" s="36">
        <f t="shared" ref="M5:M15" si="1">SUM(F5+G5+H5+I5+J5+K5+-L5)</f>
        <v>-300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>
        <v>2.0</v>
      </c>
      <c r="B6" s="16">
        <v>44533.0</v>
      </c>
      <c r="C6" s="26" t="s">
        <v>70</v>
      </c>
      <c r="D6" s="18">
        <v>25650.0</v>
      </c>
      <c r="E6" s="18" t="s">
        <v>71</v>
      </c>
      <c r="F6" s="19"/>
      <c r="G6" s="19"/>
      <c r="H6" s="34">
        <v>4000.0</v>
      </c>
      <c r="I6" s="20"/>
      <c r="J6" s="35"/>
      <c r="K6" s="21"/>
      <c r="L6" s="22">
        <v>4000.0</v>
      </c>
      <c r="M6" s="36">
        <f t="shared" si="1"/>
        <v>0</v>
      </c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>
        <v>3.0</v>
      </c>
      <c r="B7" s="16">
        <v>44533.0</v>
      </c>
      <c r="C7" s="17" t="s">
        <v>72</v>
      </c>
      <c r="D7" s="18">
        <v>47074.0</v>
      </c>
      <c r="E7" s="18" t="s">
        <v>73</v>
      </c>
      <c r="F7" s="27"/>
      <c r="G7" s="19"/>
      <c r="H7" s="37"/>
      <c r="I7" s="20"/>
      <c r="J7" s="38">
        <v>200.0</v>
      </c>
      <c r="K7" s="21"/>
      <c r="L7" s="22">
        <v>200.0</v>
      </c>
      <c r="M7" s="36">
        <f t="shared" si="1"/>
        <v>0</v>
      </c>
      <c r="N7" s="24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5">
        <v>4.0</v>
      </c>
      <c r="B8" s="16">
        <v>44533.0</v>
      </c>
      <c r="C8" s="17" t="s">
        <v>74</v>
      </c>
      <c r="D8" s="18">
        <v>46980.0</v>
      </c>
      <c r="E8" s="18" t="s">
        <v>75</v>
      </c>
      <c r="F8" s="19"/>
      <c r="G8" s="19"/>
      <c r="H8" s="37"/>
      <c r="I8" s="20">
        <v>90.0</v>
      </c>
      <c r="J8" s="35"/>
      <c r="K8" s="21"/>
      <c r="L8" s="22">
        <v>90.0</v>
      </c>
      <c r="M8" s="36">
        <f t="shared" si="1"/>
        <v>0</v>
      </c>
      <c r="N8" s="24"/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5">
        <v>5.0</v>
      </c>
      <c r="B9" s="16">
        <v>44533.0</v>
      </c>
      <c r="C9" s="17" t="s">
        <v>76</v>
      </c>
      <c r="D9" s="18">
        <v>54581.0</v>
      </c>
      <c r="E9" s="18" t="s">
        <v>77</v>
      </c>
      <c r="F9" s="19"/>
      <c r="G9" s="19"/>
      <c r="H9" s="37"/>
      <c r="I9" s="20">
        <v>150.0</v>
      </c>
      <c r="J9" s="35"/>
      <c r="K9" s="21"/>
      <c r="L9" s="22">
        <v>150.0</v>
      </c>
      <c r="M9" s="36">
        <f t="shared" si="1"/>
        <v>0</v>
      </c>
      <c r="N9" s="21"/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5">
        <v>6.0</v>
      </c>
      <c r="B10" s="16">
        <v>44533.0</v>
      </c>
      <c r="C10" s="17" t="s">
        <v>78</v>
      </c>
      <c r="D10" s="18">
        <v>52611.0</v>
      </c>
      <c r="E10" s="18" t="s">
        <v>79</v>
      </c>
      <c r="F10" s="27"/>
      <c r="G10" s="19"/>
      <c r="H10" s="37"/>
      <c r="I10" s="20">
        <v>200.0</v>
      </c>
      <c r="J10" s="35"/>
      <c r="K10" s="21"/>
      <c r="L10" s="22">
        <v>200.0</v>
      </c>
      <c r="M10" s="36">
        <f t="shared" si="1"/>
        <v>0</v>
      </c>
      <c r="N10" s="21"/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5">
        <v>7.0</v>
      </c>
      <c r="B11" s="16">
        <v>44533.0</v>
      </c>
      <c r="C11" s="17" t="s">
        <v>80</v>
      </c>
      <c r="D11" s="18">
        <v>33995.0</v>
      </c>
      <c r="E11" s="18" t="s">
        <v>81</v>
      </c>
      <c r="F11" s="27"/>
      <c r="G11" s="19"/>
      <c r="H11" s="37"/>
      <c r="I11" s="20">
        <v>90.0</v>
      </c>
      <c r="J11" s="35"/>
      <c r="K11" s="21"/>
      <c r="L11" s="22">
        <v>90.0</v>
      </c>
      <c r="M11" s="36">
        <f t="shared" si="1"/>
        <v>0</v>
      </c>
      <c r="N11" s="21"/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5">
        <v>8.0</v>
      </c>
      <c r="B12" s="16">
        <v>44533.0</v>
      </c>
      <c r="C12" s="17" t="s">
        <v>82</v>
      </c>
      <c r="D12" s="18">
        <v>52611.0</v>
      </c>
      <c r="E12" s="18" t="s">
        <v>79</v>
      </c>
      <c r="F12" s="27"/>
      <c r="G12" s="19"/>
      <c r="H12" s="37"/>
      <c r="I12" s="20">
        <v>200.0</v>
      </c>
      <c r="J12" s="35"/>
      <c r="K12" s="21"/>
      <c r="L12" s="22">
        <v>200.0</v>
      </c>
      <c r="M12" s="36">
        <f t="shared" si="1"/>
        <v>0</v>
      </c>
      <c r="N12" s="21"/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5">
        <v>9.0</v>
      </c>
      <c r="B13" s="16">
        <v>44533.0</v>
      </c>
      <c r="C13" s="17" t="s">
        <v>83</v>
      </c>
      <c r="D13" s="18">
        <v>48192.0</v>
      </c>
      <c r="E13" s="18" t="s">
        <v>84</v>
      </c>
      <c r="F13" s="27"/>
      <c r="G13" s="19"/>
      <c r="H13" s="37"/>
      <c r="I13" s="20">
        <v>1950.0</v>
      </c>
      <c r="J13" s="35"/>
      <c r="K13" s="21"/>
      <c r="L13" s="22">
        <v>1950.0</v>
      </c>
      <c r="M13" s="36">
        <f t="shared" si="1"/>
        <v>0</v>
      </c>
      <c r="N13" s="21"/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5">
        <v>10.0</v>
      </c>
      <c r="B14" s="16">
        <v>44533.0</v>
      </c>
      <c r="C14" s="17" t="s">
        <v>85</v>
      </c>
      <c r="D14" s="18">
        <v>54742.0</v>
      </c>
      <c r="E14" s="18" t="s">
        <v>86</v>
      </c>
      <c r="F14" s="27"/>
      <c r="G14" s="19"/>
      <c r="H14" s="34">
        <v>22500.0</v>
      </c>
      <c r="I14" s="20"/>
      <c r="J14" s="35"/>
      <c r="K14" s="21"/>
      <c r="L14" s="22">
        <v>22500.0</v>
      </c>
      <c r="M14" s="36">
        <f t="shared" si="1"/>
        <v>0</v>
      </c>
      <c r="N14" s="21"/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5"/>
      <c r="B15" s="28"/>
      <c r="C15" s="28"/>
      <c r="D15" s="28"/>
      <c r="E15" s="28"/>
      <c r="F15" s="29">
        <f t="shared" ref="F15:L15" si="2">SUM(F5:F14)</f>
        <v>0</v>
      </c>
      <c r="G15" s="29">
        <f t="shared" si="2"/>
        <v>0</v>
      </c>
      <c r="H15" s="29">
        <f t="shared" si="2"/>
        <v>26500</v>
      </c>
      <c r="I15" s="29">
        <f t="shared" si="2"/>
        <v>2680</v>
      </c>
      <c r="J15" s="39">
        <f t="shared" si="2"/>
        <v>200</v>
      </c>
      <c r="K15" s="29">
        <f t="shared" si="2"/>
        <v>0</v>
      </c>
      <c r="L15" s="30">
        <f t="shared" si="2"/>
        <v>29680</v>
      </c>
      <c r="M15" s="36">
        <f t="shared" si="1"/>
        <v>-300</v>
      </c>
      <c r="N15" s="32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28"/>
      <c r="B16" s="28"/>
      <c r="C16" s="28"/>
      <c r="D16" s="28"/>
      <c r="E16" s="28"/>
      <c r="F16" s="33">
        <f>SUM(F15+G15+H15+I15+J15+K15)</f>
        <v>29380</v>
      </c>
      <c r="G16" s="7"/>
      <c r="H16" s="7"/>
      <c r="I16" s="7"/>
      <c r="J16" s="8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0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</sheetData>
  <mergeCells count="15">
    <mergeCell ref="M2:M4"/>
    <mergeCell ref="N2:N4"/>
    <mergeCell ref="F3:F4"/>
    <mergeCell ref="G3:H3"/>
    <mergeCell ref="F16:J16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4" max="14" width="26.88"/>
  </cols>
  <sheetData>
    <row r="1">
      <c r="A1" s="1" t="s">
        <v>87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42">
        <v>44298.0</v>
      </c>
      <c r="C5" s="43" t="s">
        <v>88</v>
      </c>
      <c r="D5" s="44">
        <v>24751.0</v>
      </c>
      <c r="E5" s="45" t="s">
        <v>89</v>
      </c>
      <c r="F5" s="46"/>
      <c r="G5" s="46"/>
      <c r="H5" s="34"/>
      <c r="I5" s="20">
        <v>64.0</v>
      </c>
      <c r="J5" s="47"/>
      <c r="K5" s="48"/>
      <c r="L5" s="49">
        <v>64.0</v>
      </c>
      <c r="M5" s="36"/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42">
        <v>44298.0</v>
      </c>
      <c r="C6" s="43" t="s">
        <v>90</v>
      </c>
      <c r="D6" s="44">
        <v>21384.0</v>
      </c>
      <c r="E6" s="45" t="s">
        <v>91</v>
      </c>
      <c r="F6" s="46"/>
      <c r="G6" s="46"/>
      <c r="H6" s="34">
        <v>100.0</v>
      </c>
      <c r="I6" s="20"/>
      <c r="J6" s="47"/>
      <c r="K6" s="48"/>
      <c r="L6" s="49">
        <v>100.0</v>
      </c>
      <c r="M6" s="36"/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1">
        <v>3.0</v>
      </c>
      <c r="B7" s="42">
        <v>44298.0</v>
      </c>
      <c r="C7" s="43" t="s">
        <v>92</v>
      </c>
      <c r="D7" s="44">
        <v>21384.0</v>
      </c>
      <c r="E7" s="45" t="s">
        <v>91</v>
      </c>
      <c r="F7" s="27"/>
      <c r="G7" s="50">
        <v>5000.0</v>
      </c>
      <c r="H7" s="37"/>
      <c r="I7" s="20"/>
      <c r="J7" s="38"/>
      <c r="K7" s="48"/>
      <c r="L7" s="49">
        <v>5000.0</v>
      </c>
      <c r="M7" s="36"/>
      <c r="N7" s="24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1">
        <v>4.0</v>
      </c>
      <c r="B8" s="42">
        <v>44298.0</v>
      </c>
      <c r="C8" s="43" t="s">
        <v>93</v>
      </c>
      <c r="D8" s="44">
        <v>50342.0</v>
      </c>
      <c r="E8" s="45" t="s">
        <v>94</v>
      </c>
      <c r="F8" s="46"/>
      <c r="G8" s="46"/>
      <c r="H8" s="34">
        <v>350.0</v>
      </c>
      <c r="I8" s="20"/>
      <c r="J8" s="47"/>
      <c r="K8" s="48"/>
      <c r="L8" s="49">
        <v>350.0</v>
      </c>
      <c r="M8" s="36"/>
      <c r="N8" s="24"/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5"/>
      <c r="B9" s="28"/>
      <c r="C9" s="28"/>
      <c r="D9" s="28"/>
      <c r="E9" s="28"/>
      <c r="F9" s="29">
        <f t="shared" ref="F9:L9" si="1">SUM(F5:F8)</f>
        <v>0</v>
      </c>
      <c r="G9" s="29">
        <f t="shared" si="1"/>
        <v>5000</v>
      </c>
      <c r="H9" s="29">
        <f t="shared" si="1"/>
        <v>450</v>
      </c>
      <c r="I9" s="29">
        <f t="shared" si="1"/>
        <v>64</v>
      </c>
      <c r="J9" s="39">
        <f t="shared" si="1"/>
        <v>0</v>
      </c>
      <c r="K9" s="29">
        <f t="shared" si="1"/>
        <v>0</v>
      </c>
      <c r="L9" s="51">
        <f t="shared" si="1"/>
        <v>5514</v>
      </c>
      <c r="M9" s="36">
        <f>SUM(F9+G9+H9+I9+J9+K9+-L9)</f>
        <v>0</v>
      </c>
      <c r="N9" s="32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28"/>
      <c r="B10" s="28"/>
      <c r="C10" s="28"/>
      <c r="D10" s="28"/>
      <c r="E10" s="28"/>
      <c r="F10" s="33">
        <f>SUM(F9+G9+H9+I9+J9+K9)</f>
        <v>5514</v>
      </c>
      <c r="G10" s="7"/>
      <c r="H10" s="7"/>
      <c r="I10" s="7"/>
      <c r="J10" s="8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0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4" max="14" width="26.88"/>
  </cols>
  <sheetData>
    <row r="1">
      <c r="A1" s="1" t="s">
        <v>95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42">
        <v>44535.0</v>
      </c>
      <c r="C5" s="43" t="s">
        <v>96</v>
      </c>
      <c r="D5" s="44">
        <v>63740.0</v>
      </c>
      <c r="E5" s="45" t="s">
        <v>97</v>
      </c>
      <c r="F5" s="52"/>
      <c r="G5" s="53"/>
      <c r="H5" s="34"/>
      <c r="I5" s="20">
        <v>350.0</v>
      </c>
      <c r="J5" s="54"/>
      <c r="K5" s="55"/>
      <c r="L5" s="56">
        <v>350.0</v>
      </c>
      <c r="M5" s="57">
        <f t="shared" ref="M5:M23" si="1">SUM(F5+G5+H5+I5+J5+K5+-L5)</f>
        <v>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42">
        <v>44536.0</v>
      </c>
      <c r="C6" s="43" t="s">
        <v>98</v>
      </c>
      <c r="D6" s="44">
        <v>59331.0</v>
      </c>
      <c r="E6" s="45" t="s">
        <v>99</v>
      </c>
      <c r="F6" s="52"/>
      <c r="G6" s="53"/>
      <c r="H6" s="34"/>
      <c r="I6" s="20">
        <v>500.0</v>
      </c>
      <c r="J6" s="54"/>
      <c r="K6" s="55"/>
      <c r="L6" s="56">
        <v>500.0</v>
      </c>
      <c r="M6" s="57">
        <f t="shared" si="1"/>
        <v>0</v>
      </c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1">
        <v>3.0</v>
      </c>
      <c r="B7" s="42">
        <v>44536.0</v>
      </c>
      <c r="C7" s="43" t="s">
        <v>100</v>
      </c>
      <c r="D7" s="44">
        <v>49194.0</v>
      </c>
      <c r="E7" s="45" t="s">
        <v>101</v>
      </c>
      <c r="F7" s="58"/>
      <c r="G7" s="59"/>
      <c r="H7" s="37"/>
      <c r="I7" s="20">
        <v>6322.0</v>
      </c>
      <c r="J7" s="38"/>
      <c r="K7" s="55"/>
      <c r="L7" s="56">
        <v>6322.0</v>
      </c>
      <c r="M7" s="57">
        <f t="shared" si="1"/>
        <v>0</v>
      </c>
      <c r="N7" s="24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1">
        <v>4.0</v>
      </c>
      <c r="B8" s="42">
        <v>44536.0</v>
      </c>
      <c r="C8" s="43" t="s">
        <v>102</v>
      </c>
      <c r="D8" s="44">
        <v>35114.0</v>
      </c>
      <c r="E8" s="45" t="s">
        <v>103</v>
      </c>
      <c r="F8" s="60">
        <v>200.0</v>
      </c>
      <c r="G8" s="53"/>
      <c r="H8" s="34"/>
      <c r="I8" s="20"/>
      <c r="J8" s="54"/>
      <c r="K8" s="55"/>
      <c r="L8" s="56">
        <v>200.0</v>
      </c>
      <c r="M8" s="57">
        <f t="shared" si="1"/>
        <v>0</v>
      </c>
      <c r="N8" s="24"/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1">
        <v>5.0</v>
      </c>
      <c r="B9" s="42">
        <v>44536.0</v>
      </c>
      <c r="C9" s="43" t="s">
        <v>104</v>
      </c>
      <c r="D9" s="44">
        <v>63824.0</v>
      </c>
      <c r="E9" s="45" t="s">
        <v>105</v>
      </c>
      <c r="F9" s="52"/>
      <c r="G9" s="53"/>
      <c r="H9" s="34"/>
      <c r="I9" s="20">
        <v>290.0</v>
      </c>
      <c r="J9" s="54"/>
      <c r="K9" s="55"/>
      <c r="L9" s="56">
        <v>290.0</v>
      </c>
      <c r="M9" s="57">
        <f t="shared" si="1"/>
        <v>0</v>
      </c>
      <c r="N9" s="24"/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1">
        <v>6.0</v>
      </c>
      <c r="B10" s="42">
        <v>44536.0</v>
      </c>
      <c r="C10" s="43" t="s">
        <v>106</v>
      </c>
      <c r="D10" s="44">
        <v>35245.0</v>
      </c>
      <c r="E10" s="45" t="s">
        <v>107</v>
      </c>
      <c r="F10" s="52"/>
      <c r="G10" s="53"/>
      <c r="H10" s="34"/>
      <c r="I10" s="20"/>
      <c r="J10" s="38">
        <v>2600.0</v>
      </c>
      <c r="K10" s="55"/>
      <c r="L10" s="56">
        <v>2600.0</v>
      </c>
      <c r="M10" s="57">
        <f t="shared" si="1"/>
        <v>0</v>
      </c>
      <c r="N10" s="24"/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1">
        <v>7.0</v>
      </c>
      <c r="B11" s="42">
        <v>44536.0</v>
      </c>
      <c r="C11" s="43" t="s">
        <v>108</v>
      </c>
      <c r="D11" s="44">
        <v>64680.0</v>
      </c>
      <c r="E11" s="45" t="s">
        <v>109</v>
      </c>
      <c r="F11" s="60">
        <v>400.0</v>
      </c>
      <c r="G11" s="53"/>
      <c r="H11" s="34"/>
      <c r="I11" s="20"/>
      <c r="J11" s="54"/>
      <c r="K11" s="55"/>
      <c r="L11" s="56">
        <v>400.0</v>
      </c>
      <c r="M11" s="57">
        <f t="shared" si="1"/>
        <v>0</v>
      </c>
      <c r="N11" s="24"/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1">
        <v>8.0</v>
      </c>
      <c r="B12" s="42">
        <v>44534.0</v>
      </c>
      <c r="C12" s="43" t="s">
        <v>110</v>
      </c>
      <c r="D12" s="44">
        <v>57723.0</v>
      </c>
      <c r="E12" s="45" t="s">
        <v>111</v>
      </c>
      <c r="F12" s="52"/>
      <c r="G12" s="53"/>
      <c r="H12" s="34">
        <v>189000.0</v>
      </c>
      <c r="I12" s="20"/>
      <c r="J12" s="54"/>
      <c r="K12" s="55"/>
      <c r="L12" s="56">
        <v>189000.0</v>
      </c>
      <c r="M12" s="57">
        <f t="shared" si="1"/>
        <v>0</v>
      </c>
      <c r="N12" s="24"/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1">
        <v>9.0</v>
      </c>
      <c r="B13" s="42">
        <v>44534.0</v>
      </c>
      <c r="C13" s="43" t="s">
        <v>112</v>
      </c>
      <c r="D13" s="44">
        <v>62394.0</v>
      </c>
      <c r="E13" s="45" t="s">
        <v>113</v>
      </c>
      <c r="F13" s="52"/>
      <c r="G13" s="53"/>
      <c r="H13" s="34">
        <v>15344.0</v>
      </c>
      <c r="I13" s="20"/>
      <c r="J13" s="54"/>
      <c r="K13" s="55"/>
      <c r="L13" s="56">
        <v>15344.0</v>
      </c>
      <c r="M13" s="57">
        <f t="shared" si="1"/>
        <v>0</v>
      </c>
      <c r="N13" s="24"/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1">
        <v>10.0</v>
      </c>
      <c r="B14" s="42">
        <v>44534.0</v>
      </c>
      <c r="C14" s="43" t="s">
        <v>114</v>
      </c>
      <c r="D14" s="44">
        <v>64022.0</v>
      </c>
      <c r="E14" s="45" t="s">
        <v>115</v>
      </c>
      <c r="F14" s="52"/>
      <c r="G14" s="53"/>
      <c r="H14" s="34">
        <v>7875.0</v>
      </c>
      <c r="I14" s="20"/>
      <c r="J14" s="54"/>
      <c r="K14" s="55"/>
      <c r="L14" s="56">
        <v>7875.0</v>
      </c>
      <c r="M14" s="57">
        <f t="shared" si="1"/>
        <v>0</v>
      </c>
      <c r="N14" s="24"/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1">
        <v>11.0</v>
      </c>
      <c r="B15" s="42">
        <v>44535.0</v>
      </c>
      <c r="C15" s="43" t="s">
        <v>116</v>
      </c>
      <c r="D15" s="44">
        <v>60831.0</v>
      </c>
      <c r="E15" s="45" t="s">
        <v>117</v>
      </c>
      <c r="F15" s="52"/>
      <c r="G15" s="53"/>
      <c r="H15" s="34">
        <v>22691.0</v>
      </c>
      <c r="I15" s="20"/>
      <c r="J15" s="54"/>
      <c r="K15" s="55"/>
      <c r="L15" s="56">
        <v>22691.0</v>
      </c>
      <c r="M15" s="57">
        <f t="shared" si="1"/>
        <v>0</v>
      </c>
      <c r="N15" s="24"/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1">
        <v>12.0</v>
      </c>
      <c r="B16" s="42">
        <v>44535.0</v>
      </c>
      <c r="C16" s="43" t="s">
        <v>118</v>
      </c>
      <c r="D16" s="44">
        <v>59833.0</v>
      </c>
      <c r="E16" s="45" t="s">
        <v>119</v>
      </c>
      <c r="F16" s="52"/>
      <c r="G16" s="53"/>
      <c r="H16" s="34">
        <v>19380.0</v>
      </c>
      <c r="I16" s="20"/>
      <c r="J16" s="54"/>
      <c r="K16" s="55"/>
      <c r="L16" s="56">
        <v>19380.0</v>
      </c>
      <c r="M16" s="57">
        <f t="shared" si="1"/>
        <v>0</v>
      </c>
      <c r="N16" s="24"/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1">
        <v>13.0</v>
      </c>
      <c r="B17" s="42">
        <v>44535.0</v>
      </c>
      <c r="C17" s="43" t="s">
        <v>120</v>
      </c>
      <c r="D17" s="44">
        <v>65500.0</v>
      </c>
      <c r="E17" s="45" t="s">
        <v>121</v>
      </c>
      <c r="F17" s="52"/>
      <c r="G17" s="53"/>
      <c r="H17" s="34">
        <v>14533.0</v>
      </c>
      <c r="I17" s="20"/>
      <c r="J17" s="54"/>
      <c r="K17" s="55"/>
      <c r="L17" s="56">
        <v>14533.0</v>
      </c>
      <c r="M17" s="57">
        <f t="shared" si="1"/>
        <v>0</v>
      </c>
      <c r="N17" s="24"/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1">
        <v>14.0</v>
      </c>
      <c r="B18" s="42">
        <v>44535.0</v>
      </c>
      <c r="C18" s="43" t="s">
        <v>122</v>
      </c>
      <c r="D18" s="44">
        <v>64214.0</v>
      </c>
      <c r="E18" s="45" t="s">
        <v>123</v>
      </c>
      <c r="F18" s="52"/>
      <c r="G18" s="53"/>
      <c r="H18" s="34">
        <v>8100.0</v>
      </c>
      <c r="I18" s="20"/>
      <c r="J18" s="54"/>
      <c r="K18" s="55"/>
      <c r="L18" s="56">
        <v>8100.0</v>
      </c>
      <c r="M18" s="57">
        <f t="shared" si="1"/>
        <v>0</v>
      </c>
      <c r="N18" s="24"/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1">
        <v>15.0</v>
      </c>
      <c r="B19" s="42">
        <v>44535.0</v>
      </c>
      <c r="C19" s="43" t="s">
        <v>124</v>
      </c>
      <c r="D19" s="44">
        <v>62733.0</v>
      </c>
      <c r="E19" s="45" t="s">
        <v>125</v>
      </c>
      <c r="F19" s="52"/>
      <c r="G19" s="53"/>
      <c r="H19" s="34">
        <v>211.0</v>
      </c>
      <c r="I19" s="20"/>
      <c r="J19" s="54"/>
      <c r="K19" s="55"/>
      <c r="L19" s="56">
        <v>211.0</v>
      </c>
      <c r="M19" s="57">
        <f t="shared" si="1"/>
        <v>0</v>
      </c>
      <c r="N19" s="24"/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1">
        <v>16.0</v>
      </c>
      <c r="B20" s="42">
        <v>44535.0</v>
      </c>
      <c r="C20" s="43" t="s">
        <v>126</v>
      </c>
      <c r="D20" s="44">
        <v>60125.0</v>
      </c>
      <c r="E20" s="45" t="s">
        <v>127</v>
      </c>
      <c r="F20" s="52"/>
      <c r="G20" s="53"/>
      <c r="H20" s="34">
        <v>965.0</v>
      </c>
      <c r="I20" s="20"/>
      <c r="J20" s="54"/>
      <c r="K20" s="55"/>
      <c r="L20" s="56">
        <v>965.0</v>
      </c>
      <c r="M20" s="57">
        <f t="shared" si="1"/>
        <v>0</v>
      </c>
      <c r="N20" s="24"/>
      <c r="O20" s="25"/>
      <c r="P20" s="25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1">
        <v>17.0</v>
      </c>
      <c r="B21" s="42">
        <v>44536.0</v>
      </c>
      <c r="C21" s="43" t="s">
        <v>128</v>
      </c>
      <c r="D21" s="44">
        <v>57723.0</v>
      </c>
      <c r="E21" s="45" t="s">
        <v>111</v>
      </c>
      <c r="F21" s="52"/>
      <c r="G21" s="53"/>
      <c r="H21" s="34">
        <v>54000.0</v>
      </c>
      <c r="I21" s="20"/>
      <c r="J21" s="54"/>
      <c r="K21" s="55"/>
      <c r="L21" s="56">
        <v>54000.0</v>
      </c>
      <c r="M21" s="57">
        <f t="shared" si="1"/>
        <v>0</v>
      </c>
      <c r="N21" s="24"/>
      <c r="O21" s="25"/>
      <c r="P21" s="25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1">
        <v>18.0</v>
      </c>
      <c r="B22" s="42">
        <v>44536.0</v>
      </c>
      <c r="C22" s="43" t="s">
        <v>129</v>
      </c>
      <c r="D22" s="44">
        <v>50342.0</v>
      </c>
      <c r="E22" s="45" t="s">
        <v>130</v>
      </c>
      <c r="F22" s="52"/>
      <c r="G22" s="53"/>
      <c r="H22" s="34">
        <v>3650.0</v>
      </c>
      <c r="I22" s="20"/>
      <c r="J22" s="54"/>
      <c r="K22" s="55"/>
      <c r="L22" s="56">
        <v>3650.0</v>
      </c>
      <c r="M22" s="57">
        <f t="shared" si="1"/>
        <v>0</v>
      </c>
      <c r="N22" s="24"/>
      <c r="O22" s="25"/>
      <c r="P22" s="25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1"/>
      <c r="B23" s="28"/>
      <c r="C23" s="28"/>
      <c r="D23" s="28"/>
      <c r="E23" s="28"/>
      <c r="F23" s="61">
        <f t="shared" ref="F23:L23" si="2">SUM(F5:F22)</f>
        <v>600</v>
      </c>
      <c r="G23" s="39">
        <f t="shared" si="2"/>
        <v>0</v>
      </c>
      <c r="H23" s="62">
        <f t="shared" si="2"/>
        <v>335749</v>
      </c>
      <c r="I23" s="29">
        <f t="shared" si="2"/>
        <v>7462</v>
      </c>
      <c r="J23" s="39">
        <f t="shared" si="2"/>
        <v>2600</v>
      </c>
      <c r="K23" s="39">
        <f t="shared" si="2"/>
        <v>0</v>
      </c>
      <c r="L23" s="63">
        <f t="shared" si="2"/>
        <v>346411</v>
      </c>
      <c r="M23" s="57">
        <f t="shared" si="1"/>
        <v>0</v>
      </c>
      <c r="N23" s="32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8"/>
      <c r="B24" s="28"/>
      <c r="C24" s="28"/>
      <c r="D24" s="28"/>
      <c r="E24" s="28"/>
      <c r="F24" s="33">
        <f>SUM(F23+G23+H23+I23+J23+K23)</f>
        <v>346411</v>
      </c>
      <c r="G24" s="7"/>
      <c r="H24" s="7"/>
      <c r="I24" s="7"/>
      <c r="J24" s="8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6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64"/>
      <c r="G30" s="4"/>
      <c r="H30" s="4"/>
      <c r="I30" s="4"/>
      <c r="J30" s="4"/>
      <c r="K30" s="4"/>
      <c r="L30" s="4"/>
      <c r="M30" s="40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6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6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6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6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6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6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6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</sheetData>
  <mergeCells count="15">
    <mergeCell ref="M2:M4"/>
    <mergeCell ref="N2:N4"/>
    <mergeCell ref="F3:F4"/>
    <mergeCell ref="G3:H3"/>
    <mergeCell ref="F24:J24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4" max="14" width="26.88"/>
  </cols>
  <sheetData>
    <row r="1">
      <c r="A1" s="1" t="s">
        <v>131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65">
        <v>44389.0</v>
      </c>
      <c r="C5" s="66" t="s">
        <v>132</v>
      </c>
      <c r="D5" s="67">
        <v>62966.0</v>
      </c>
      <c r="E5" s="67" t="s">
        <v>133</v>
      </c>
      <c r="F5" s="50">
        <v>200.0</v>
      </c>
      <c r="G5" s="46"/>
      <c r="H5" s="34"/>
      <c r="I5" s="20"/>
      <c r="J5" s="47"/>
      <c r="K5" s="48"/>
      <c r="L5" s="68">
        <v>200.0</v>
      </c>
      <c r="M5" s="36"/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65">
        <v>44389.0</v>
      </c>
      <c r="C6" s="66" t="s">
        <v>134</v>
      </c>
      <c r="D6" s="67">
        <v>50342.0</v>
      </c>
      <c r="E6" s="67" t="s">
        <v>130</v>
      </c>
      <c r="F6" s="27"/>
      <c r="G6" s="50"/>
      <c r="H6" s="34">
        <v>2000.0</v>
      </c>
      <c r="I6" s="20"/>
      <c r="J6" s="38"/>
      <c r="K6" s="48"/>
      <c r="L6" s="68">
        <v>2000.0</v>
      </c>
      <c r="M6" s="36"/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1">
        <v>3.0</v>
      </c>
      <c r="B7" s="65">
        <v>44389.0</v>
      </c>
      <c r="C7" s="66" t="s">
        <v>135</v>
      </c>
      <c r="D7" s="67">
        <v>50342.0</v>
      </c>
      <c r="E7" s="67" t="s">
        <v>130</v>
      </c>
      <c r="F7" s="27"/>
      <c r="G7" s="50"/>
      <c r="H7" s="34">
        <v>1000.0</v>
      </c>
      <c r="I7" s="20"/>
      <c r="J7" s="38"/>
      <c r="K7" s="48"/>
      <c r="L7" s="68">
        <v>1000.0</v>
      </c>
      <c r="M7" s="36"/>
      <c r="N7" s="24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1">
        <v>4.0</v>
      </c>
      <c r="B8" s="65">
        <v>44389.0</v>
      </c>
      <c r="C8" s="66" t="s">
        <v>136</v>
      </c>
      <c r="D8" s="67">
        <v>50342.0</v>
      </c>
      <c r="E8" s="67" t="s">
        <v>130</v>
      </c>
      <c r="F8" s="46"/>
      <c r="G8" s="46"/>
      <c r="H8" s="34">
        <v>1000.0</v>
      </c>
      <c r="I8" s="20"/>
      <c r="J8" s="47"/>
      <c r="K8" s="48"/>
      <c r="L8" s="68">
        <v>1000.0</v>
      </c>
      <c r="M8" s="36"/>
      <c r="N8" s="24"/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1"/>
      <c r="B9" s="28"/>
      <c r="C9" s="28"/>
      <c r="D9" s="28"/>
      <c r="E9" s="28"/>
      <c r="F9" s="29">
        <f t="shared" ref="F9:L9" si="1">SUM(F5:F8)</f>
        <v>200</v>
      </c>
      <c r="G9" s="29">
        <f t="shared" si="1"/>
        <v>0</v>
      </c>
      <c r="H9" s="29">
        <f t="shared" si="1"/>
        <v>4000</v>
      </c>
      <c r="I9" s="29">
        <f t="shared" si="1"/>
        <v>0</v>
      </c>
      <c r="J9" s="39">
        <f t="shared" si="1"/>
        <v>0</v>
      </c>
      <c r="K9" s="29">
        <f t="shared" si="1"/>
        <v>0</v>
      </c>
      <c r="L9" s="51">
        <f t="shared" si="1"/>
        <v>4200</v>
      </c>
      <c r="M9" s="36">
        <f>SUM(F9+G9+H9+I9+J9+K9+-L9)</f>
        <v>0</v>
      </c>
      <c r="N9" s="32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28"/>
      <c r="B10" s="28"/>
      <c r="C10" s="28"/>
      <c r="D10" s="28"/>
      <c r="E10" s="28"/>
      <c r="F10" s="33">
        <f>SUM(F9+G9+H9+I9+J9+K9)</f>
        <v>4200</v>
      </c>
      <c r="G10" s="7"/>
      <c r="H10" s="7"/>
      <c r="I10" s="7"/>
      <c r="J10" s="8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0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4" max="14" width="26.88"/>
  </cols>
  <sheetData>
    <row r="1">
      <c r="A1" s="1" t="s">
        <v>137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69">
        <v>44420.0</v>
      </c>
      <c r="C5" s="70" t="s">
        <v>138</v>
      </c>
      <c r="D5" s="71">
        <v>61472.0</v>
      </c>
      <c r="E5" s="71" t="s">
        <v>139</v>
      </c>
      <c r="F5" s="59"/>
      <c r="G5" s="53"/>
      <c r="H5" s="34"/>
      <c r="I5" s="20">
        <v>0.0</v>
      </c>
      <c r="J5" s="54"/>
      <c r="K5" s="72"/>
      <c r="L5" s="56">
        <v>23529.0</v>
      </c>
      <c r="M5" s="57">
        <f t="shared" ref="M5:M21" si="1">SUM(F5+G5+H5+I5+J5+K5+-L5)</f>
        <v>-23529</v>
      </c>
      <c r="N5" s="73" t="s">
        <v>140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69">
        <v>44420.0</v>
      </c>
      <c r="C6" s="70" t="s">
        <v>141</v>
      </c>
      <c r="D6" s="71">
        <v>58498.0</v>
      </c>
      <c r="E6" s="71" t="s">
        <v>142</v>
      </c>
      <c r="F6" s="27"/>
      <c r="G6" s="59"/>
      <c r="H6" s="34"/>
      <c r="I6" s="20">
        <v>0.0</v>
      </c>
      <c r="J6" s="38"/>
      <c r="K6" s="72"/>
      <c r="L6" s="56">
        <v>3841.0</v>
      </c>
      <c r="M6" s="57">
        <f t="shared" si="1"/>
        <v>-3841</v>
      </c>
      <c r="N6" s="73" t="s">
        <v>140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1">
        <v>3.0</v>
      </c>
      <c r="B7" s="69">
        <v>44420.0</v>
      </c>
      <c r="C7" s="70" t="s">
        <v>143</v>
      </c>
      <c r="D7" s="71">
        <v>60045.0</v>
      </c>
      <c r="E7" s="71" t="s">
        <v>144</v>
      </c>
      <c r="F7" s="27"/>
      <c r="G7" s="59"/>
      <c r="H7" s="34"/>
      <c r="I7" s="20">
        <v>0.0</v>
      </c>
      <c r="J7" s="38"/>
      <c r="K7" s="72"/>
      <c r="L7" s="56">
        <v>5091.0</v>
      </c>
      <c r="M7" s="57">
        <f t="shared" si="1"/>
        <v>-5091</v>
      </c>
      <c r="N7" s="73" t="s">
        <v>140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1">
        <v>4.0</v>
      </c>
      <c r="B8" s="69">
        <v>44420.0</v>
      </c>
      <c r="C8" s="70" t="s">
        <v>145</v>
      </c>
      <c r="D8" s="71">
        <v>60118.0</v>
      </c>
      <c r="E8" s="71" t="s">
        <v>146</v>
      </c>
      <c r="F8" s="53"/>
      <c r="G8" s="53"/>
      <c r="H8" s="34"/>
      <c r="I8" s="20">
        <v>0.0</v>
      </c>
      <c r="J8" s="54"/>
      <c r="K8" s="72"/>
      <c r="L8" s="56">
        <v>1679.0</v>
      </c>
      <c r="M8" s="57">
        <f t="shared" si="1"/>
        <v>-1679</v>
      </c>
      <c r="N8" s="73" t="s">
        <v>140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1">
        <v>5.0</v>
      </c>
      <c r="B9" s="69">
        <v>44420.0</v>
      </c>
      <c r="C9" s="70" t="s">
        <v>147</v>
      </c>
      <c r="D9" s="71">
        <v>61342.0</v>
      </c>
      <c r="E9" s="71" t="s">
        <v>148</v>
      </c>
      <c r="F9" s="53"/>
      <c r="G9" s="53"/>
      <c r="H9" s="34"/>
      <c r="I9" s="20">
        <v>0.0</v>
      </c>
      <c r="J9" s="54"/>
      <c r="K9" s="72"/>
      <c r="L9" s="56">
        <v>25524.0</v>
      </c>
      <c r="M9" s="57">
        <f t="shared" si="1"/>
        <v>-25524</v>
      </c>
      <c r="N9" s="73" t="s">
        <v>140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1">
        <v>6.0</v>
      </c>
      <c r="B10" s="69">
        <v>44420.0</v>
      </c>
      <c r="C10" s="70" t="s">
        <v>149</v>
      </c>
      <c r="D10" s="71">
        <v>57499.0</v>
      </c>
      <c r="E10" s="71" t="s">
        <v>150</v>
      </c>
      <c r="F10" s="53"/>
      <c r="G10" s="53"/>
      <c r="H10" s="34"/>
      <c r="I10" s="20"/>
      <c r="J10" s="38">
        <v>15000.0</v>
      </c>
      <c r="K10" s="72"/>
      <c r="L10" s="56">
        <v>15000.0</v>
      </c>
      <c r="M10" s="57">
        <f t="shared" si="1"/>
        <v>0</v>
      </c>
      <c r="N10" s="73"/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1">
        <v>7.0</v>
      </c>
      <c r="B11" s="69">
        <v>44420.0</v>
      </c>
      <c r="C11" s="70" t="s">
        <v>151</v>
      </c>
      <c r="D11" s="71">
        <v>35245.0</v>
      </c>
      <c r="E11" s="71" t="s">
        <v>107</v>
      </c>
      <c r="F11" s="53"/>
      <c r="G11" s="53"/>
      <c r="H11" s="34"/>
      <c r="I11" s="20">
        <v>7400.0</v>
      </c>
      <c r="J11" s="54"/>
      <c r="K11" s="72"/>
      <c r="L11" s="56">
        <v>7400.0</v>
      </c>
      <c r="M11" s="57">
        <f t="shared" si="1"/>
        <v>0</v>
      </c>
      <c r="N11" s="73"/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1">
        <v>8.0</v>
      </c>
      <c r="B12" s="69">
        <v>44420.0</v>
      </c>
      <c r="C12" s="70" t="s">
        <v>152</v>
      </c>
      <c r="D12" s="71">
        <v>57527.0</v>
      </c>
      <c r="E12" s="71" t="s">
        <v>153</v>
      </c>
      <c r="F12" s="53"/>
      <c r="G12" s="53"/>
      <c r="H12" s="34"/>
      <c r="I12" s="20">
        <v>200.0</v>
      </c>
      <c r="J12" s="54"/>
      <c r="K12" s="72"/>
      <c r="L12" s="56">
        <v>200.0</v>
      </c>
      <c r="M12" s="57">
        <f t="shared" si="1"/>
        <v>0</v>
      </c>
      <c r="N12" s="73"/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1">
        <v>9.0</v>
      </c>
      <c r="B13" s="69">
        <v>44389.0</v>
      </c>
      <c r="C13" s="70" t="s">
        <v>154</v>
      </c>
      <c r="D13" s="71">
        <v>65657.0</v>
      </c>
      <c r="E13" s="71" t="s">
        <v>155</v>
      </c>
      <c r="F13" s="53"/>
      <c r="G13" s="53"/>
      <c r="H13" s="34"/>
      <c r="I13" s="20"/>
      <c r="J13" s="54"/>
      <c r="K13" s="74">
        <v>72.0</v>
      </c>
      <c r="L13" s="56">
        <v>72.0</v>
      </c>
      <c r="M13" s="57">
        <f t="shared" si="1"/>
        <v>0</v>
      </c>
      <c r="N13" s="73"/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1">
        <v>10.0</v>
      </c>
      <c r="B14" s="69">
        <v>44389.0</v>
      </c>
      <c r="C14" s="70" t="s">
        <v>156</v>
      </c>
      <c r="D14" s="71">
        <v>65683.0</v>
      </c>
      <c r="E14" s="71" t="s">
        <v>157</v>
      </c>
      <c r="F14" s="53"/>
      <c r="G14" s="53"/>
      <c r="H14" s="34"/>
      <c r="I14" s="20"/>
      <c r="J14" s="54"/>
      <c r="K14" s="75">
        <v>72.0</v>
      </c>
      <c r="L14" s="56">
        <v>72.0</v>
      </c>
      <c r="M14" s="57">
        <f t="shared" si="1"/>
        <v>0</v>
      </c>
      <c r="N14" s="73"/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1">
        <v>11.0</v>
      </c>
      <c r="B15" s="69">
        <v>44389.0</v>
      </c>
      <c r="C15" s="70" t="s">
        <v>158</v>
      </c>
      <c r="D15" s="71">
        <v>65648.0</v>
      </c>
      <c r="E15" s="71" t="s">
        <v>159</v>
      </c>
      <c r="F15" s="53"/>
      <c r="G15" s="53"/>
      <c r="H15" s="34"/>
      <c r="I15" s="20"/>
      <c r="J15" s="54"/>
      <c r="K15" s="75">
        <v>72.0</v>
      </c>
      <c r="L15" s="56">
        <v>72.0</v>
      </c>
      <c r="M15" s="57">
        <f t="shared" si="1"/>
        <v>0</v>
      </c>
      <c r="N15" s="73"/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1">
        <v>12.0</v>
      </c>
      <c r="B16" s="69">
        <v>44389.0</v>
      </c>
      <c r="C16" s="70" t="s">
        <v>160</v>
      </c>
      <c r="D16" s="71">
        <v>65650.0</v>
      </c>
      <c r="E16" s="71" t="s">
        <v>161</v>
      </c>
      <c r="F16" s="53"/>
      <c r="G16" s="53"/>
      <c r="H16" s="34"/>
      <c r="I16" s="20"/>
      <c r="J16" s="54"/>
      <c r="K16" s="76">
        <v>70.0</v>
      </c>
      <c r="L16" s="56">
        <v>70.0</v>
      </c>
      <c r="M16" s="57">
        <f t="shared" si="1"/>
        <v>0</v>
      </c>
      <c r="N16" s="73"/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1">
        <v>13.0</v>
      </c>
      <c r="B17" s="69">
        <v>44389.0</v>
      </c>
      <c r="C17" s="70" t="s">
        <v>162</v>
      </c>
      <c r="D17" s="71">
        <v>65651.0</v>
      </c>
      <c r="E17" s="71" t="s">
        <v>163</v>
      </c>
      <c r="F17" s="53"/>
      <c r="G17" s="53"/>
      <c r="H17" s="34"/>
      <c r="I17" s="20"/>
      <c r="J17" s="54"/>
      <c r="K17" s="76">
        <v>90.0</v>
      </c>
      <c r="L17" s="56">
        <v>90.0</v>
      </c>
      <c r="M17" s="57">
        <f t="shared" si="1"/>
        <v>0</v>
      </c>
      <c r="N17" s="73"/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1">
        <v>14.0</v>
      </c>
      <c r="B18" s="69">
        <v>44420.0</v>
      </c>
      <c r="C18" s="70" t="s">
        <v>164</v>
      </c>
      <c r="D18" s="71">
        <v>56832.0</v>
      </c>
      <c r="E18" s="71" t="s">
        <v>165</v>
      </c>
      <c r="F18" s="53"/>
      <c r="G18" s="53"/>
      <c r="H18" s="34"/>
      <c r="I18" s="20"/>
      <c r="J18" s="54"/>
      <c r="K18" s="76">
        <v>2249.0</v>
      </c>
      <c r="L18" s="56">
        <v>2249.0</v>
      </c>
      <c r="M18" s="57">
        <f t="shared" si="1"/>
        <v>0</v>
      </c>
      <c r="N18" s="73"/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1">
        <v>15.0</v>
      </c>
      <c r="B19" s="69">
        <v>44420.0</v>
      </c>
      <c r="C19" s="70" t="s">
        <v>166</v>
      </c>
      <c r="D19" s="71">
        <v>57499.0</v>
      </c>
      <c r="E19" s="71" t="s">
        <v>167</v>
      </c>
      <c r="F19" s="53"/>
      <c r="G19" s="53"/>
      <c r="H19" s="34">
        <v>22500.0</v>
      </c>
      <c r="I19" s="20"/>
      <c r="J19" s="54"/>
      <c r="K19" s="72"/>
      <c r="L19" s="56">
        <v>22500.0</v>
      </c>
      <c r="M19" s="57">
        <f t="shared" si="1"/>
        <v>0</v>
      </c>
      <c r="N19" s="73"/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1">
        <v>16.0</v>
      </c>
      <c r="B20" s="69">
        <v>44420.0</v>
      </c>
      <c r="C20" s="70" t="s">
        <v>168</v>
      </c>
      <c r="D20" s="71">
        <v>48807.0</v>
      </c>
      <c r="E20" s="71" t="s">
        <v>169</v>
      </c>
      <c r="F20" s="53"/>
      <c r="G20" s="53"/>
      <c r="H20" s="34"/>
      <c r="I20" s="20"/>
      <c r="J20" s="54"/>
      <c r="K20" s="76">
        <v>2800.0</v>
      </c>
      <c r="L20" s="56">
        <v>2800.0</v>
      </c>
      <c r="M20" s="57">
        <f t="shared" si="1"/>
        <v>0</v>
      </c>
      <c r="N20" s="73"/>
      <c r="O20" s="25"/>
      <c r="P20" s="25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1"/>
      <c r="B21" s="77"/>
      <c r="C21" s="77"/>
      <c r="D21" s="77"/>
      <c r="E21" s="77"/>
      <c r="F21" s="29">
        <f t="shared" ref="F21:I21" si="2">SUM(F5:F20)</f>
        <v>0</v>
      </c>
      <c r="G21" s="29">
        <f t="shared" si="2"/>
        <v>0</v>
      </c>
      <c r="H21" s="29">
        <f t="shared" si="2"/>
        <v>22500</v>
      </c>
      <c r="I21" s="29">
        <f t="shared" si="2"/>
        <v>7600</v>
      </c>
      <c r="J21" s="39">
        <f>SUM(J4:J20)</f>
        <v>15000</v>
      </c>
      <c r="K21" s="62">
        <f t="shared" ref="K21:L21" si="3">SUM(K5:K20)</f>
        <v>5425</v>
      </c>
      <c r="L21" s="51">
        <f t="shared" si="3"/>
        <v>110189</v>
      </c>
      <c r="M21" s="57">
        <f t="shared" si="1"/>
        <v>-59664</v>
      </c>
      <c r="N21" s="78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77"/>
      <c r="B22" s="77"/>
      <c r="C22" s="77"/>
      <c r="D22" s="77"/>
      <c r="E22" s="77"/>
      <c r="F22" s="33">
        <f>SUM(F21+G21+H21+I21+J21+K21)</f>
        <v>50525</v>
      </c>
      <c r="G22" s="7"/>
      <c r="H22" s="7"/>
      <c r="I22" s="7"/>
      <c r="J22" s="8"/>
      <c r="K22" s="79"/>
      <c r="L22" s="79"/>
      <c r="M22" s="79"/>
      <c r="N22" s="79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0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</sheetData>
  <mergeCells count="15">
    <mergeCell ref="M2:M4"/>
    <mergeCell ref="N2:N4"/>
    <mergeCell ref="F3:F4"/>
    <mergeCell ref="G3:H3"/>
    <mergeCell ref="F22:J2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4" max="14" width="26.88"/>
  </cols>
  <sheetData>
    <row r="1">
      <c r="A1" s="1" t="s">
        <v>170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69">
        <v>44451.0</v>
      </c>
      <c r="C5" s="70" t="s">
        <v>171</v>
      </c>
      <c r="D5" s="71">
        <v>34920.0</v>
      </c>
      <c r="E5" s="71" t="s">
        <v>172</v>
      </c>
      <c r="F5" s="59"/>
      <c r="G5" s="53"/>
      <c r="H5" s="34"/>
      <c r="I5" s="20">
        <v>40.0</v>
      </c>
      <c r="J5" s="54"/>
      <c r="K5" s="72"/>
      <c r="L5" s="56">
        <v>40.0</v>
      </c>
      <c r="M5" s="57">
        <f t="shared" ref="M5:M15" si="1">SUM(F5+G5+H5+I5+J5+K5+-L5)</f>
        <v>0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69">
        <v>44451.0</v>
      </c>
      <c r="C6" s="70" t="s">
        <v>173</v>
      </c>
      <c r="D6" s="71">
        <v>58503.0</v>
      </c>
      <c r="E6" s="71" t="s">
        <v>174</v>
      </c>
      <c r="F6" s="80">
        <v>200.0</v>
      </c>
      <c r="G6" s="59"/>
      <c r="H6" s="34"/>
      <c r="I6" s="20"/>
      <c r="J6" s="38"/>
      <c r="K6" s="72"/>
      <c r="L6" s="56">
        <v>200.0</v>
      </c>
      <c r="M6" s="57">
        <f t="shared" si="1"/>
        <v>0</v>
      </c>
      <c r="N6" s="73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1">
        <v>3.0</v>
      </c>
      <c r="B7" s="69">
        <v>44451.0</v>
      </c>
      <c r="C7" s="70" t="s">
        <v>175</v>
      </c>
      <c r="D7" s="71">
        <v>25650.0</v>
      </c>
      <c r="E7" s="71" t="s">
        <v>71</v>
      </c>
      <c r="F7" s="27"/>
      <c r="G7" s="59"/>
      <c r="H7" s="34">
        <v>8300.0</v>
      </c>
      <c r="I7" s="20"/>
      <c r="J7" s="38"/>
      <c r="K7" s="72"/>
      <c r="L7" s="56">
        <v>8300.0</v>
      </c>
      <c r="M7" s="57">
        <f t="shared" si="1"/>
        <v>0</v>
      </c>
      <c r="N7" s="73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1">
        <v>4.0</v>
      </c>
      <c r="B8" s="69">
        <v>44451.0</v>
      </c>
      <c r="C8" s="70" t="s">
        <v>176</v>
      </c>
      <c r="D8" s="71">
        <v>59833.0</v>
      </c>
      <c r="E8" s="71" t="s">
        <v>119</v>
      </c>
      <c r="F8" s="53"/>
      <c r="G8" s="53"/>
      <c r="H8" s="34"/>
      <c r="I8" s="20"/>
      <c r="J8" s="54"/>
      <c r="K8" s="76">
        <v>21551.0</v>
      </c>
      <c r="L8" s="56">
        <v>21551.0</v>
      </c>
      <c r="M8" s="57">
        <f t="shared" si="1"/>
        <v>0</v>
      </c>
      <c r="N8" s="73"/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1">
        <v>5.0</v>
      </c>
      <c r="B9" s="69">
        <v>44451.0</v>
      </c>
      <c r="C9" s="70" t="s">
        <v>177</v>
      </c>
      <c r="D9" s="71">
        <v>60831.0</v>
      </c>
      <c r="E9" s="71" t="s">
        <v>117</v>
      </c>
      <c r="F9" s="53"/>
      <c r="G9" s="53"/>
      <c r="H9" s="34"/>
      <c r="I9" s="20"/>
      <c r="J9" s="54"/>
      <c r="K9" s="76">
        <v>23649.0</v>
      </c>
      <c r="L9" s="56">
        <v>23649.0</v>
      </c>
      <c r="M9" s="57">
        <f t="shared" si="1"/>
        <v>0</v>
      </c>
      <c r="N9" s="73"/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1">
        <v>6.0</v>
      </c>
      <c r="B10" s="69">
        <v>44451.0</v>
      </c>
      <c r="C10" s="70" t="s">
        <v>178</v>
      </c>
      <c r="D10" s="71">
        <v>65500.0</v>
      </c>
      <c r="E10" s="71" t="s">
        <v>121</v>
      </c>
      <c r="F10" s="53"/>
      <c r="G10" s="53"/>
      <c r="H10" s="34"/>
      <c r="I10" s="20"/>
      <c r="J10" s="38"/>
      <c r="K10" s="76">
        <v>16129.0</v>
      </c>
      <c r="L10" s="56">
        <v>16129.0</v>
      </c>
      <c r="M10" s="57">
        <f t="shared" si="1"/>
        <v>0</v>
      </c>
      <c r="N10" s="73"/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1">
        <v>7.0</v>
      </c>
      <c r="B11" s="69">
        <v>44451.0</v>
      </c>
      <c r="C11" s="70" t="s">
        <v>179</v>
      </c>
      <c r="D11" s="71">
        <v>62733.0</v>
      </c>
      <c r="E11" s="71" t="s">
        <v>125</v>
      </c>
      <c r="F11" s="53"/>
      <c r="G11" s="53"/>
      <c r="H11" s="34"/>
      <c r="I11" s="20"/>
      <c r="J11" s="54"/>
      <c r="K11" s="76">
        <v>154.0</v>
      </c>
      <c r="L11" s="56">
        <v>154.0</v>
      </c>
      <c r="M11" s="57">
        <f t="shared" si="1"/>
        <v>0</v>
      </c>
      <c r="N11" s="73"/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1">
        <v>8.0</v>
      </c>
      <c r="B12" s="69">
        <v>44451.0</v>
      </c>
      <c r="C12" s="70" t="s">
        <v>180</v>
      </c>
      <c r="D12" s="71">
        <v>59833.0</v>
      </c>
      <c r="E12" s="71" t="s">
        <v>119</v>
      </c>
      <c r="F12" s="53"/>
      <c r="G12" s="53"/>
      <c r="H12" s="34"/>
      <c r="I12" s="20"/>
      <c r="J12" s="54"/>
      <c r="K12" s="76">
        <v>27000.0</v>
      </c>
      <c r="L12" s="56">
        <v>27000.0</v>
      </c>
      <c r="M12" s="57">
        <f t="shared" si="1"/>
        <v>0</v>
      </c>
      <c r="N12" s="73"/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1">
        <v>9.0</v>
      </c>
      <c r="B13" s="69">
        <v>44451.0</v>
      </c>
      <c r="C13" s="70" t="s">
        <v>181</v>
      </c>
      <c r="D13" s="71">
        <v>48807.0</v>
      </c>
      <c r="E13" s="71" t="s">
        <v>169</v>
      </c>
      <c r="F13" s="53"/>
      <c r="G13" s="53"/>
      <c r="H13" s="34"/>
      <c r="I13" s="20"/>
      <c r="J13" s="54"/>
      <c r="K13" s="81">
        <v>50000.0</v>
      </c>
      <c r="L13" s="56">
        <v>50000.0</v>
      </c>
      <c r="M13" s="57">
        <f t="shared" si="1"/>
        <v>0</v>
      </c>
      <c r="N13" s="73"/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1">
        <v>10.0</v>
      </c>
      <c r="B14" s="69">
        <v>44451.0</v>
      </c>
      <c r="C14" s="70" t="s">
        <v>182</v>
      </c>
      <c r="D14" s="71">
        <v>48807.0</v>
      </c>
      <c r="E14" s="71" t="s">
        <v>169</v>
      </c>
      <c r="F14" s="53"/>
      <c r="G14" s="53"/>
      <c r="H14" s="34"/>
      <c r="I14" s="20"/>
      <c r="J14" s="54"/>
      <c r="K14" s="82">
        <v>50000.0</v>
      </c>
      <c r="L14" s="56">
        <v>50000.0</v>
      </c>
      <c r="M14" s="57">
        <f t="shared" si="1"/>
        <v>0</v>
      </c>
      <c r="N14" s="73"/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1"/>
      <c r="B15" s="77"/>
      <c r="C15" s="77"/>
      <c r="D15" s="77"/>
      <c r="E15" s="77"/>
      <c r="F15" s="29">
        <f t="shared" ref="F15:I15" si="2">SUM(F5:F14)</f>
        <v>200</v>
      </c>
      <c r="G15" s="29">
        <f t="shared" si="2"/>
        <v>0</v>
      </c>
      <c r="H15" s="29">
        <f t="shared" si="2"/>
        <v>8300</v>
      </c>
      <c r="I15" s="29">
        <f t="shared" si="2"/>
        <v>40</v>
      </c>
      <c r="J15" s="39">
        <f>SUM(J4:J14)</f>
        <v>0</v>
      </c>
      <c r="K15" s="62">
        <f t="shared" ref="K15:L15" si="3">SUM(K5:K14)</f>
        <v>188483</v>
      </c>
      <c r="L15" s="63">
        <f t="shared" si="3"/>
        <v>197023</v>
      </c>
      <c r="M15" s="57">
        <f t="shared" si="1"/>
        <v>0</v>
      </c>
      <c r="N15" s="78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77"/>
      <c r="B16" s="77"/>
      <c r="C16" s="77"/>
      <c r="D16" s="77"/>
      <c r="E16" s="77"/>
      <c r="F16" s="33">
        <f>SUM(F15+G15+H15+I15+J15+K15)</f>
        <v>197023</v>
      </c>
      <c r="G16" s="7"/>
      <c r="H16" s="7"/>
      <c r="I16" s="7"/>
      <c r="J16" s="8"/>
      <c r="K16" s="79"/>
      <c r="L16" s="79"/>
      <c r="M16" s="79"/>
      <c r="N16" s="79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0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</sheetData>
  <mergeCells count="15">
    <mergeCell ref="M2:M4"/>
    <mergeCell ref="N2:N4"/>
    <mergeCell ref="F3:F4"/>
    <mergeCell ref="G3:H3"/>
    <mergeCell ref="F16:J16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4" max="14" width="26.88"/>
  </cols>
  <sheetData>
    <row r="1">
      <c r="A1" s="1" t="s">
        <v>183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69">
        <v>44540.0</v>
      </c>
      <c r="C5" s="70" t="s">
        <v>184</v>
      </c>
      <c r="D5" s="71">
        <v>48807.0</v>
      </c>
      <c r="E5" s="71" t="s">
        <v>169</v>
      </c>
      <c r="F5" s="59"/>
      <c r="G5" s="53"/>
      <c r="H5" s="34"/>
      <c r="I5" s="20"/>
      <c r="J5" s="54"/>
      <c r="K5" s="76">
        <v>50000.0</v>
      </c>
      <c r="L5" s="56">
        <v>50000.0</v>
      </c>
      <c r="M5" s="57">
        <f t="shared" ref="M5:M11" si="1">SUM(F5+G5+H5+I5+J5+K5+-L5)</f>
        <v>0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69">
        <v>44540.0</v>
      </c>
      <c r="C6" s="70" t="s">
        <v>185</v>
      </c>
      <c r="D6" s="71">
        <v>48807.0</v>
      </c>
      <c r="E6" s="71" t="s">
        <v>169</v>
      </c>
      <c r="F6" s="80"/>
      <c r="G6" s="59"/>
      <c r="H6" s="34"/>
      <c r="I6" s="20"/>
      <c r="J6" s="38"/>
      <c r="K6" s="76">
        <v>50000.0</v>
      </c>
      <c r="L6" s="56">
        <v>50000.0</v>
      </c>
      <c r="M6" s="57">
        <f t="shared" si="1"/>
        <v>0</v>
      </c>
      <c r="N6" s="73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1">
        <v>3.0</v>
      </c>
      <c r="B7" s="69">
        <v>44540.0</v>
      </c>
      <c r="C7" s="70" t="s">
        <v>186</v>
      </c>
      <c r="D7" s="71">
        <v>48807.0</v>
      </c>
      <c r="E7" s="71" t="s">
        <v>169</v>
      </c>
      <c r="F7" s="27"/>
      <c r="G7" s="59"/>
      <c r="H7" s="34"/>
      <c r="I7" s="20"/>
      <c r="J7" s="38"/>
      <c r="K7" s="76">
        <v>50000.0</v>
      </c>
      <c r="L7" s="56">
        <v>50000.0</v>
      </c>
      <c r="M7" s="57">
        <f t="shared" si="1"/>
        <v>0</v>
      </c>
      <c r="N7" s="73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1">
        <v>4.0</v>
      </c>
      <c r="B8" s="69">
        <v>44540.0</v>
      </c>
      <c r="C8" s="70" t="s">
        <v>187</v>
      </c>
      <c r="D8" s="71">
        <v>48807.0</v>
      </c>
      <c r="E8" s="71" t="s">
        <v>169</v>
      </c>
      <c r="F8" s="53"/>
      <c r="G8" s="53"/>
      <c r="H8" s="34"/>
      <c r="I8" s="20"/>
      <c r="J8" s="54"/>
      <c r="K8" s="76">
        <v>50000.0</v>
      </c>
      <c r="L8" s="56">
        <v>50000.0</v>
      </c>
      <c r="M8" s="57">
        <f t="shared" si="1"/>
        <v>0</v>
      </c>
      <c r="N8" s="73"/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1">
        <v>5.0</v>
      </c>
      <c r="B9" s="69">
        <v>44540.0</v>
      </c>
      <c r="C9" s="70" t="s">
        <v>188</v>
      </c>
      <c r="D9" s="71">
        <v>48807.0</v>
      </c>
      <c r="E9" s="71" t="s">
        <v>169</v>
      </c>
      <c r="F9" s="53"/>
      <c r="G9" s="53"/>
      <c r="H9" s="34"/>
      <c r="I9" s="20"/>
      <c r="J9" s="54"/>
      <c r="K9" s="76">
        <v>50000.0</v>
      </c>
      <c r="L9" s="56">
        <v>50000.0</v>
      </c>
      <c r="M9" s="57">
        <f t="shared" si="1"/>
        <v>0</v>
      </c>
      <c r="N9" s="73"/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1">
        <v>6.0</v>
      </c>
      <c r="B10" s="69">
        <v>44540.0</v>
      </c>
      <c r="C10" s="70" t="s">
        <v>189</v>
      </c>
      <c r="D10" s="71">
        <v>48807.0</v>
      </c>
      <c r="E10" s="71" t="s">
        <v>169</v>
      </c>
      <c r="F10" s="53"/>
      <c r="G10" s="53"/>
      <c r="H10" s="34"/>
      <c r="I10" s="20"/>
      <c r="J10" s="38"/>
      <c r="K10" s="76">
        <v>20000.0</v>
      </c>
      <c r="L10" s="56">
        <v>20000.0</v>
      </c>
      <c r="M10" s="57">
        <f t="shared" si="1"/>
        <v>0</v>
      </c>
      <c r="N10" s="73"/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1"/>
      <c r="B11" s="77"/>
      <c r="C11" s="77"/>
      <c r="D11" s="77"/>
      <c r="E11" s="77"/>
      <c r="F11" s="29">
        <f t="shared" ref="F11:I11" si="2">SUM(F5:F10)</f>
        <v>0</v>
      </c>
      <c r="G11" s="29">
        <f t="shared" si="2"/>
        <v>0</v>
      </c>
      <c r="H11" s="29">
        <f t="shared" si="2"/>
        <v>0</v>
      </c>
      <c r="I11" s="29">
        <f t="shared" si="2"/>
        <v>0</v>
      </c>
      <c r="J11" s="39">
        <f>SUM(J4:J10)</f>
        <v>0</v>
      </c>
      <c r="K11" s="62">
        <f t="shared" ref="K11:L11" si="3">SUM(K5:K10)</f>
        <v>270000</v>
      </c>
      <c r="L11" s="63">
        <f t="shared" si="3"/>
        <v>270000</v>
      </c>
      <c r="M11" s="57">
        <f t="shared" si="1"/>
        <v>0</v>
      </c>
      <c r="N11" s="78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77"/>
      <c r="B12" s="77"/>
      <c r="C12" s="77"/>
      <c r="D12" s="77"/>
      <c r="E12" s="77"/>
      <c r="F12" s="33">
        <f>SUM(F11+G11+H11+I11+J11+K11)</f>
        <v>270000</v>
      </c>
      <c r="G12" s="7"/>
      <c r="H12" s="7"/>
      <c r="I12" s="7"/>
      <c r="J12" s="8"/>
      <c r="K12" s="79"/>
      <c r="L12" s="79"/>
      <c r="M12" s="79"/>
      <c r="N12" s="79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0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4" max="14" width="27.25"/>
  </cols>
  <sheetData>
    <row r="1">
      <c r="A1" s="1" t="s">
        <v>190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83">
        <v>44512.0</v>
      </c>
      <c r="C5" s="84" t="s">
        <v>191</v>
      </c>
      <c r="D5" s="85">
        <v>63363.0</v>
      </c>
      <c r="E5" s="85" t="s">
        <v>192</v>
      </c>
      <c r="F5" s="59"/>
      <c r="G5" s="59">
        <v>13591.0</v>
      </c>
      <c r="H5" s="34"/>
      <c r="I5" s="20"/>
      <c r="J5" s="54"/>
      <c r="K5" s="76"/>
      <c r="L5" s="86">
        <v>13591.0</v>
      </c>
      <c r="M5" s="57">
        <f t="shared" ref="M5:M8" si="1">SUM(F5+G5+H5+I5+J5+K5+-L5)</f>
        <v>0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83">
        <v>44512.0</v>
      </c>
      <c r="C6" s="84" t="s">
        <v>193</v>
      </c>
      <c r="D6" s="85">
        <v>38497.0</v>
      </c>
      <c r="E6" s="85" t="s">
        <v>194</v>
      </c>
      <c r="F6" s="80"/>
      <c r="G6" s="59"/>
      <c r="H6" s="34"/>
      <c r="I6" s="20">
        <v>200.0</v>
      </c>
      <c r="J6" s="38"/>
      <c r="K6" s="76"/>
      <c r="L6" s="86">
        <v>200.0</v>
      </c>
      <c r="M6" s="57">
        <f t="shared" si="1"/>
        <v>0</v>
      </c>
      <c r="N6" s="73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1">
        <v>3.0</v>
      </c>
      <c r="B7" s="83">
        <v>44512.0</v>
      </c>
      <c r="C7" s="84" t="s">
        <v>195</v>
      </c>
      <c r="D7" s="85">
        <v>54211.0</v>
      </c>
      <c r="E7" s="85" t="s">
        <v>196</v>
      </c>
      <c r="F7" s="27"/>
      <c r="G7" s="59"/>
      <c r="H7" s="34"/>
      <c r="I7" s="20">
        <v>0.0</v>
      </c>
      <c r="J7" s="38"/>
      <c r="K7" s="76"/>
      <c r="L7" s="86">
        <v>300.0</v>
      </c>
      <c r="M7" s="57">
        <f t="shared" si="1"/>
        <v>-300</v>
      </c>
      <c r="N7" s="87" t="s">
        <v>197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1"/>
      <c r="B8" s="77"/>
      <c r="C8" s="77"/>
      <c r="D8" s="77"/>
      <c r="E8" s="77"/>
      <c r="F8" s="29">
        <f t="shared" ref="F8:I8" si="2">SUM(F5:F7)</f>
        <v>0</v>
      </c>
      <c r="G8" s="29">
        <f t="shared" si="2"/>
        <v>13591</v>
      </c>
      <c r="H8" s="29">
        <f t="shared" si="2"/>
        <v>0</v>
      </c>
      <c r="I8" s="29">
        <f t="shared" si="2"/>
        <v>200</v>
      </c>
      <c r="J8" s="39">
        <f>SUM(J4:J7)</f>
        <v>0</v>
      </c>
      <c r="K8" s="62">
        <f t="shared" ref="K8:L8" si="3">SUM(K5:K7)</f>
        <v>0</v>
      </c>
      <c r="L8" s="63">
        <f t="shared" si="3"/>
        <v>14091</v>
      </c>
      <c r="M8" s="57">
        <f t="shared" si="1"/>
        <v>-300</v>
      </c>
      <c r="N8" s="78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77"/>
      <c r="B9" s="77"/>
      <c r="C9" s="77"/>
      <c r="D9" s="77"/>
      <c r="E9" s="77"/>
      <c r="F9" s="33">
        <f>SUM(F8+G8+H8+I8+J8+K8)</f>
        <v>13791</v>
      </c>
      <c r="G9" s="7"/>
      <c r="H9" s="7"/>
      <c r="I9" s="7"/>
      <c r="J9" s="8"/>
      <c r="K9" s="79"/>
      <c r="L9" s="79"/>
      <c r="M9" s="79"/>
      <c r="N9" s="79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0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4" max="14" width="26.88"/>
  </cols>
  <sheetData>
    <row r="1">
      <c r="A1" s="1" t="s">
        <v>198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69">
        <v>44542.0</v>
      </c>
      <c r="C5" s="70" t="s">
        <v>199</v>
      </c>
      <c r="D5" s="71">
        <v>59508.0</v>
      </c>
      <c r="E5" s="71" t="s">
        <v>200</v>
      </c>
      <c r="F5" s="59"/>
      <c r="G5" s="53"/>
      <c r="H5" s="34"/>
      <c r="I5" s="20"/>
      <c r="J5" s="54"/>
      <c r="K5" s="76">
        <v>21111.0</v>
      </c>
      <c r="L5" s="56">
        <v>21111.0</v>
      </c>
      <c r="M5" s="57">
        <f t="shared" ref="M5:M7" si="1">SUM(F5+G5+H5+I5+J5+K5+-L5)</f>
        <v>0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69">
        <v>44542.0</v>
      </c>
      <c r="C6" s="70" t="s">
        <v>201</v>
      </c>
      <c r="D6" s="71">
        <v>56387.0</v>
      </c>
      <c r="E6" s="71" t="s">
        <v>202</v>
      </c>
      <c r="F6" s="80"/>
      <c r="G6" s="59"/>
      <c r="H6" s="34">
        <v>230000.0</v>
      </c>
      <c r="I6" s="20"/>
      <c r="J6" s="38"/>
      <c r="K6" s="76"/>
      <c r="L6" s="56">
        <v>230000.0</v>
      </c>
      <c r="M6" s="57">
        <f t="shared" si="1"/>
        <v>0</v>
      </c>
      <c r="N6" s="73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1"/>
      <c r="B7" s="77"/>
      <c r="C7" s="77"/>
      <c r="D7" s="77"/>
      <c r="E7" s="77"/>
      <c r="F7" s="29">
        <f t="shared" ref="F7:I7" si="2">SUM(F5:F6)</f>
        <v>0</v>
      </c>
      <c r="G7" s="29">
        <f t="shared" si="2"/>
        <v>0</v>
      </c>
      <c r="H7" s="29">
        <f t="shared" si="2"/>
        <v>230000</v>
      </c>
      <c r="I7" s="29">
        <f t="shared" si="2"/>
        <v>0</v>
      </c>
      <c r="J7" s="39">
        <f>SUM(J4:J6)</f>
        <v>0</v>
      </c>
      <c r="K7" s="62">
        <f t="shared" ref="K7:L7" si="3">SUM(K5:K6)</f>
        <v>21111</v>
      </c>
      <c r="L7" s="63">
        <f t="shared" si="3"/>
        <v>251111</v>
      </c>
      <c r="M7" s="57">
        <f t="shared" si="1"/>
        <v>0</v>
      </c>
      <c r="N7" s="78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77"/>
      <c r="B8" s="77"/>
      <c r="C8" s="77"/>
      <c r="D8" s="77"/>
      <c r="E8" s="77"/>
      <c r="F8" s="33">
        <f>SUM(F7+G7+H7+I7+J7+K7)</f>
        <v>251111</v>
      </c>
      <c r="G8" s="7"/>
      <c r="H8" s="7"/>
      <c r="I8" s="7"/>
      <c r="J8" s="8"/>
      <c r="K8" s="79"/>
      <c r="L8" s="79"/>
      <c r="M8" s="79"/>
      <c r="N8" s="79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0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2" max="12" width="13.88"/>
    <col customWidth="1" min="14" max="14" width="26.88"/>
  </cols>
  <sheetData>
    <row r="1">
      <c r="A1" s="1" t="s">
        <v>203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88" t="s">
        <v>204</v>
      </c>
      <c r="C5" s="84" t="s">
        <v>205</v>
      </c>
      <c r="D5" s="85">
        <v>51467.0</v>
      </c>
      <c r="E5" s="85" t="s">
        <v>206</v>
      </c>
      <c r="F5" s="59"/>
      <c r="G5" s="53"/>
      <c r="H5" s="34"/>
      <c r="I5" s="20">
        <v>200.0</v>
      </c>
      <c r="J5" s="54"/>
      <c r="K5" s="76"/>
      <c r="L5" s="89">
        <v>200.0</v>
      </c>
      <c r="M5" s="57">
        <f t="shared" ref="M5:M7" si="1">SUM(F5+G5+H5+I5+J5+K5+-L5)</f>
        <v>0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88" t="s">
        <v>204</v>
      </c>
      <c r="C6" s="84" t="s">
        <v>207</v>
      </c>
      <c r="D6" s="85">
        <v>56387.0</v>
      </c>
      <c r="E6" s="85" t="s">
        <v>202</v>
      </c>
      <c r="F6" s="80"/>
      <c r="G6" s="59">
        <v>89550.0</v>
      </c>
      <c r="H6" s="34"/>
      <c r="I6" s="20"/>
      <c r="J6" s="38"/>
      <c r="K6" s="76"/>
      <c r="L6" s="89">
        <v>89550.0</v>
      </c>
      <c r="M6" s="57">
        <f t="shared" si="1"/>
        <v>0</v>
      </c>
      <c r="N6" s="73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1">
        <v>3.0</v>
      </c>
      <c r="B7" s="88" t="s">
        <v>204</v>
      </c>
      <c r="C7" s="84" t="s">
        <v>208</v>
      </c>
      <c r="D7" s="85">
        <v>62131.0</v>
      </c>
      <c r="E7" s="85" t="s">
        <v>209</v>
      </c>
      <c r="F7" s="80"/>
      <c r="G7" s="59">
        <v>15309.0</v>
      </c>
      <c r="H7" s="34"/>
      <c r="I7" s="20"/>
      <c r="J7" s="38"/>
      <c r="K7" s="76"/>
      <c r="L7" s="89">
        <v>15309.0</v>
      </c>
      <c r="M7" s="57">
        <f t="shared" si="1"/>
        <v>0</v>
      </c>
      <c r="N7" s="73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1">
        <v>4.0</v>
      </c>
      <c r="B8" s="77"/>
      <c r="C8" s="77"/>
      <c r="D8" s="77"/>
      <c r="E8" s="77"/>
      <c r="F8" s="29">
        <f t="shared" ref="F8:M8" si="2">SUM(F5:F7)</f>
        <v>0</v>
      </c>
      <c r="G8" s="29">
        <f t="shared" si="2"/>
        <v>104859</v>
      </c>
      <c r="H8" s="29">
        <f t="shared" si="2"/>
        <v>0</v>
      </c>
      <c r="I8" s="29">
        <f t="shared" si="2"/>
        <v>200</v>
      </c>
      <c r="J8" s="29">
        <f t="shared" si="2"/>
        <v>0</v>
      </c>
      <c r="K8" s="29">
        <f t="shared" si="2"/>
        <v>0</v>
      </c>
      <c r="L8" s="63">
        <f t="shared" si="2"/>
        <v>105059</v>
      </c>
      <c r="M8" s="57">
        <f t="shared" si="2"/>
        <v>0</v>
      </c>
      <c r="N8" s="78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77"/>
      <c r="B9" s="77"/>
      <c r="C9" s="77"/>
      <c r="D9" s="77"/>
      <c r="E9" s="77"/>
      <c r="F9" s="33">
        <f>SUM(F8+G8+H8+I8+J8+K8)</f>
        <v>105059</v>
      </c>
      <c r="G9" s="7"/>
      <c r="H9" s="7"/>
      <c r="I9" s="7"/>
      <c r="J9" s="8"/>
      <c r="K9" s="79"/>
      <c r="L9" s="79"/>
      <c r="M9" s="79"/>
      <c r="N9" s="79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0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2" max="12" width="15.63"/>
    <col customWidth="1" min="14" max="14" width="26.88"/>
  </cols>
  <sheetData>
    <row r="1">
      <c r="A1" s="1" t="s">
        <v>210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90" t="s">
        <v>204</v>
      </c>
      <c r="C5" s="70" t="s">
        <v>211</v>
      </c>
      <c r="D5" s="71">
        <v>62170.0</v>
      </c>
      <c r="E5" s="71" t="s">
        <v>212</v>
      </c>
      <c r="F5" s="59"/>
      <c r="G5" s="53"/>
      <c r="H5" s="34"/>
      <c r="I5" s="20"/>
      <c r="J5" s="54"/>
      <c r="K5" s="56">
        <v>2875.0</v>
      </c>
      <c r="L5" s="56">
        <v>2875.0</v>
      </c>
      <c r="M5" s="57">
        <f t="shared" ref="M5:M15" si="1">SUM(F5+G5+H5+I5+J5+K5+-L5)</f>
        <v>0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90" t="s">
        <v>213</v>
      </c>
      <c r="C6" s="70" t="s">
        <v>214</v>
      </c>
      <c r="D6" s="71">
        <v>56387.0</v>
      </c>
      <c r="E6" s="71" t="s">
        <v>202</v>
      </c>
      <c r="F6" s="80"/>
      <c r="G6" s="59"/>
      <c r="H6" s="34"/>
      <c r="I6" s="20"/>
      <c r="J6" s="38"/>
      <c r="K6" s="56">
        <v>50000.0</v>
      </c>
      <c r="L6" s="56">
        <v>50000.0</v>
      </c>
      <c r="M6" s="57">
        <f t="shared" si="1"/>
        <v>0</v>
      </c>
      <c r="N6" s="73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1">
        <v>3.0</v>
      </c>
      <c r="B7" s="90" t="s">
        <v>213</v>
      </c>
      <c r="C7" s="70" t="s">
        <v>215</v>
      </c>
      <c r="D7" s="71">
        <v>56387.0</v>
      </c>
      <c r="E7" s="71" t="s">
        <v>202</v>
      </c>
      <c r="F7" s="80"/>
      <c r="G7" s="59"/>
      <c r="H7" s="34"/>
      <c r="I7" s="20"/>
      <c r="J7" s="38"/>
      <c r="K7" s="56">
        <v>4000.0</v>
      </c>
      <c r="L7" s="56">
        <v>4000.0</v>
      </c>
      <c r="M7" s="57">
        <f t="shared" si="1"/>
        <v>0</v>
      </c>
      <c r="N7" s="73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1">
        <v>4.0</v>
      </c>
      <c r="B8" s="90" t="s">
        <v>213</v>
      </c>
      <c r="C8" s="70" t="s">
        <v>216</v>
      </c>
      <c r="D8" s="71">
        <v>56387.0</v>
      </c>
      <c r="E8" s="71" t="s">
        <v>202</v>
      </c>
      <c r="F8" s="80"/>
      <c r="G8" s="59"/>
      <c r="H8" s="34"/>
      <c r="I8" s="20"/>
      <c r="J8" s="38"/>
      <c r="K8" s="56">
        <v>50000.0</v>
      </c>
      <c r="L8" s="56">
        <v>50000.0</v>
      </c>
      <c r="M8" s="57">
        <f t="shared" si="1"/>
        <v>0</v>
      </c>
      <c r="N8" s="73"/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1">
        <v>5.0</v>
      </c>
      <c r="B9" s="90" t="s">
        <v>213</v>
      </c>
      <c r="C9" s="70" t="s">
        <v>217</v>
      </c>
      <c r="D9" s="71">
        <v>56387.0</v>
      </c>
      <c r="E9" s="71" t="s">
        <v>202</v>
      </c>
      <c r="F9" s="80"/>
      <c r="G9" s="59"/>
      <c r="H9" s="34"/>
      <c r="I9" s="20"/>
      <c r="J9" s="38"/>
      <c r="K9" s="56">
        <v>50000.0</v>
      </c>
      <c r="L9" s="56">
        <v>50000.0</v>
      </c>
      <c r="M9" s="57">
        <f t="shared" si="1"/>
        <v>0</v>
      </c>
      <c r="N9" s="73"/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1">
        <v>6.0</v>
      </c>
      <c r="B10" s="90" t="s">
        <v>213</v>
      </c>
      <c r="C10" s="70" t="s">
        <v>218</v>
      </c>
      <c r="D10" s="71">
        <v>59833.0</v>
      </c>
      <c r="E10" s="71" t="s">
        <v>119</v>
      </c>
      <c r="F10" s="80"/>
      <c r="G10" s="59"/>
      <c r="H10" s="34"/>
      <c r="I10" s="20"/>
      <c r="J10" s="38"/>
      <c r="K10" s="56">
        <v>8882.0</v>
      </c>
      <c r="L10" s="56">
        <v>8882.0</v>
      </c>
      <c r="M10" s="57">
        <f t="shared" si="1"/>
        <v>0</v>
      </c>
      <c r="N10" s="73"/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1">
        <v>7.0</v>
      </c>
      <c r="B11" s="91" t="s">
        <v>213</v>
      </c>
      <c r="C11" s="18" t="s">
        <v>219</v>
      </c>
      <c r="D11" s="18">
        <v>60831.0</v>
      </c>
      <c r="E11" s="18" t="s">
        <v>117</v>
      </c>
      <c r="F11" s="29">
        <f t="shared" ref="F11:I11" si="2">SUM(F5:F6)</f>
        <v>0</v>
      </c>
      <c r="G11" s="29">
        <f t="shared" si="2"/>
        <v>0</v>
      </c>
      <c r="H11" s="29">
        <f t="shared" si="2"/>
        <v>0</v>
      </c>
      <c r="I11" s="29">
        <f t="shared" si="2"/>
        <v>0</v>
      </c>
      <c r="J11" s="39">
        <f>SUM(J4:J6)</f>
        <v>0</v>
      </c>
      <c r="K11" s="63">
        <v>10332.0</v>
      </c>
      <c r="L11" s="63">
        <v>10332.0</v>
      </c>
      <c r="M11" s="57">
        <f t="shared" si="1"/>
        <v>0</v>
      </c>
      <c r="N11" s="78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41">
        <v>8.0</v>
      </c>
      <c r="B12" s="91" t="s">
        <v>213</v>
      </c>
      <c r="C12" s="18" t="s">
        <v>220</v>
      </c>
      <c r="D12" s="18">
        <v>65500.0</v>
      </c>
      <c r="E12" s="18" t="s">
        <v>121</v>
      </c>
      <c r="F12" s="29"/>
      <c r="G12" s="29"/>
      <c r="H12" s="29"/>
      <c r="I12" s="29"/>
      <c r="J12" s="39"/>
      <c r="K12" s="63">
        <v>5392.0</v>
      </c>
      <c r="L12" s="63">
        <v>5392.0</v>
      </c>
      <c r="M12" s="57">
        <f t="shared" si="1"/>
        <v>0</v>
      </c>
      <c r="N12" s="78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41">
        <v>9.0</v>
      </c>
      <c r="B13" s="91" t="s">
        <v>213</v>
      </c>
      <c r="C13" s="18" t="s">
        <v>221</v>
      </c>
      <c r="D13" s="18">
        <v>56387.0</v>
      </c>
      <c r="E13" s="18" t="s">
        <v>202</v>
      </c>
      <c r="F13" s="29"/>
      <c r="G13" s="29"/>
      <c r="H13" s="29"/>
      <c r="I13" s="29"/>
      <c r="J13" s="39"/>
      <c r="K13" s="63">
        <v>8000.0</v>
      </c>
      <c r="L13" s="63">
        <v>8000.0</v>
      </c>
      <c r="M13" s="57">
        <f t="shared" si="1"/>
        <v>0</v>
      </c>
      <c r="N13" s="78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41">
        <v>10.0</v>
      </c>
      <c r="B14" s="91" t="s">
        <v>213</v>
      </c>
      <c r="C14" s="18" t="s">
        <v>222</v>
      </c>
      <c r="D14" s="18">
        <v>65936.0</v>
      </c>
      <c r="E14" s="18" t="s">
        <v>223</v>
      </c>
      <c r="F14" s="29"/>
      <c r="G14" s="29"/>
      <c r="H14" s="29"/>
      <c r="I14" s="29"/>
      <c r="J14" s="39"/>
      <c r="K14" s="63">
        <v>2070.0</v>
      </c>
      <c r="L14" s="63">
        <v>2070.0</v>
      </c>
      <c r="M14" s="57">
        <f t="shared" si="1"/>
        <v>0</v>
      </c>
      <c r="N14" s="78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41">
        <v>11.0</v>
      </c>
      <c r="B15" s="18" t="s">
        <v>213</v>
      </c>
      <c r="C15" s="18" t="s">
        <v>224</v>
      </c>
      <c r="D15" s="18">
        <v>23221.0</v>
      </c>
      <c r="E15" s="18" t="s">
        <v>225</v>
      </c>
      <c r="F15" s="29"/>
      <c r="G15" s="29"/>
      <c r="H15" s="29"/>
      <c r="I15" s="29"/>
      <c r="J15" s="39"/>
      <c r="K15" s="63">
        <v>164.0</v>
      </c>
      <c r="L15" s="63">
        <v>164.0</v>
      </c>
      <c r="M15" s="57">
        <f t="shared" si="1"/>
        <v>0</v>
      </c>
      <c r="N15" s="78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41"/>
      <c r="B16" s="18"/>
      <c r="C16" s="18"/>
      <c r="D16" s="18"/>
      <c r="E16" s="92"/>
      <c r="F16" s="29"/>
      <c r="G16" s="29"/>
      <c r="H16" s="29"/>
      <c r="I16" s="29"/>
      <c r="J16" s="39"/>
      <c r="K16" s="62">
        <f t="shared" ref="K16:M16" si="3">SUM(K5:K15)</f>
        <v>191715</v>
      </c>
      <c r="L16" s="63">
        <f t="shared" si="3"/>
        <v>191715</v>
      </c>
      <c r="M16" s="57">
        <f t="shared" si="3"/>
        <v>0</v>
      </c>
      <c r="N16" s="78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77"/>
      <c r="B17" s="77"/>
      <c r="C17" s="77"/>
      <c r="D17" s="77"/>
      <c r="E17" s="93"/>
      <c r="F17" s="33">
        <f>SUM(F16+G16+H16+I16+J16+K16)</f>
        <v>191715</v>
      </c>
      <c r="G17" s="7"/>
      <c r="H17" s="7"/>
      <c r="I17" s="7"/>
      <c r="J17" s="8"/>
      <c r="K17" s="79"/>
      <c r="L17" s="79"/>
      <c r="M17" s="79"/>
      <c r="N17" s="79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0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</sheetData>
  <mergeCells count="15">
    <mergeCell ref="M2:M4"/>
    <mergeCell ref="N2:N4"/>
    <mergeCell ref="F3:F4"/>
    <mergeCell ref="G3:H3"/>
    <mergeCell ref="F17:J1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2" max="12" width="15.63"/>
    <col customWidth="1" min="14" max="14" width="36.38"/>
  </cols>
  <sheetData>
    <row r="1">
      <c r="A1" s="1" t="s">
        <v>226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90" t="s">
        <v>227</v>
      </c>
      <c r="C5" s="70" t="s">
        <v>228</v>
      </c>
      <c r="D5" s="71">
        <v>50436.0</v>
      </c>
      <c r="E5" s="71" t="s">
        <v>229</v>
      </c>
      <c r="F5" s="59"/>
      <c r="G5" s="53"/>
      <c r="H5" s="34">
        <v>0.0</v>
      </c>
      <c r="I5" s="20"/>
      <c r="J5" s="54"/>
      <c r="K5" s="56"/>
      <c r="L5" s="56">
        <v>4000.0</v>
      </c>
      <c r="M5" s="57">
        <f t="shared" ref="M5:M13" si="1">SUM(F5+G5+H5+I5+J5+K5+-L5)</f>
        <v>-4000</v>
      </c>
      <c r="N5" s="73" t="s">
        <v>230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90" t="s">
        <v>227</v>
      </c>
      <c r="C6" s="70" t="s">
        <v>231</v>
      </c>
      <c r="D6" s="71">
        <v>62051.0</v>
      </c>
      <c r="E6" s="71" t="s">
        <v>232</v>
      </c>
      <c r="F6" s="80"/>
      <c r="G6" s="59"/>
      <c r="H6" s="34"/>
      <c r="I6" s="20"/>
      <c r="J6" s="38"/>
      <c r="K6" s="56">
        <v>20166.0</v>
      </c>
      <c r="L6" s="56">
        <v>20166.0</v>
      </c>
      <c r="M6" s="57">
        <f t="shared" si="1"/>
        <v>0</v>
      </c>
      <c r="N6" s="73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1">
        <v>3.0</v>
      </c>
      <c r="B7" s="90" t="s">
        <v>227</v>
      </c>
      <c r="C7" s="70" t="s">
        <v>233</v>
      </c>
      <c r="D7" s="71">
        <v>62051.0</v>
      </c>
      <c r="E7" s="71" t="s">
        <v>232</v>
      </c>
      <c r="F7" s="80"/>
      <c r="G7" s="59"/>
      <c r="H7" s="34"/>
      <c r="I7" s="20"/>
      <c r="J7" s="38"/>
      <c r="K7" s="56">
        <v>1900.0</v>
      </c>
      <c r="L7" s="56">
        <v>1900.0</v>
      </c>
      <c r="M7" s="57">
        <f t="shared" si="1"/>
        <v>0</v>
      </c>
      <c r="N7" s="73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1">
        <v>4.0</v>
      </c>
      <c r="B8" s="90" t="s">
        <v>227</v>
      </c>
      <c r="C8" s="70" t="s">
        <v>234</v>
      </c>
      <c r="D8" s="71">
        <v>56387.0</v>
      </c>
      <c r="E8" s="71" t="s">
        <v>202</v>
      </c>
      <c r="F8" s="80"/>
      <c r="G8" s="59"/>
      <c r="H8" s="34"/>
      <c r="I8" s="20"/>
      <c r="J8" s="38"/>
      <c r="K8" s="56">
        <v>50000.0</v>
      </c>
      <c r="L8" s="56">
        <v>50000.0</v>
      </c>
      <c r="M8" s="57">
        <f t="shared" si="1"/>
        <v>0</v>
      </c>
      <c r="N8" s="73"/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1">
        <v>5.0</v>
      </c>
      <c r="B9" s="90" t="s">
        <v>227</v>
      </c>
      <c r="C9" s="70" t="s">
        <v>235</v>
      </c>
      <c r="D9" s="71">
        <v>56387.0</v>
      </c>
      <c r="E9" s="71" t="s">
        <v>202</v>
      </c>
      <c r="F9" s="80"/>
      <c r="G9" s="59"/>
      <c r="H9" s="34"/>
      <c r="I9" s="20"/>
      <c r="J9" s="38"/>
      <c r="K9" s="56">
        <v>50000.0</v>
      </c>
      <c r="L9" s="56">
        <v>50000.0</v>
      </c>
      <c r="M9" s="57">
        <f t="shared" si="1"/>
        <v>0</v>
      </c>
      <c r="N9" s="73"/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1">
        <v>6.0</v>
      </c>
      <c r="B10" s="90" t="s">
        <v>227</v>
      </c>
      <c r="C10" s="70" t="s">
        <v>236</v>
      </c>
      <c r="D10" s="71">
        <v>56387.0</v>
      </c>
      <c r="E10" s="71" t="s">
        <v>202</v>
      </c>
      <c r="F10" s="80"/>
      <c r="G10" s="59"/>
      <c r="H10" s="34"/>
      <c r="I10" s="20"/>
      <c r="J10" s="38"/>
      <c r="K10" s="56">
        <v>50000.0</v>
      </c>
      <c r="L10" s="56">
        <v>50000.0</v>
      </c>
      <c r="M10" s="57">
        <f t="shared" si="1"/>
        <v>0</v>
      </c>
      <c r="N10" s="73"/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1">
        <v>7.0</v>
      </c>
      <c r="B11" s="91" t="s">
        <v>227</v>
      </c>
      <c r="C11" s="18" t="s">
        <v>237</v>
      </c>
      <c r="D11" s="18">
        <v>56387.0</v>
      </c>
      <c r="E11" s="18" t="s">
        <v>202</v>
      </c>
      <c r="F11" s="29"/>
      <c r="G11" s="29"/>
      <c r="H11" s="29"/>
      <c r="I11" s="29"/>
      <c r="J11" s="39"/>
      <c r="K11" s="63">
        <v>39000.0</v>
      </c>
      <c r="L11" s="63">
        <v>39000.0</v>
      </c>
      <c r="M11" s="57">
        <f t="shared" si="1"/>
        <v>0</v>
      </c>
      <c r="N11" s="78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41">
        <v>8.0</v>
      </c>
      <c r="B12" s="91" t="s">
        <v>227</v>
      </c>
      <c r="C12" s="18" t="s">
        <v>238</v>
      </c>
      <c r="D12" s="18">
        <v>56387.0</v>
      </c>
      <c r="E12" s="18" t="s">
        <v>202</v>
      </c>
      <c r="F12" s="29"/>
      <c r="G12" s="29"/>
      <c r="H12" s="29"/>
      <c r="I12" s="29"/>
      <c r="J12" s="39"/>
      <c r="K12" s="63">
        <v>1500.0</v>
      </c>
      <c r="L12" s="63">
        <v>1500.0</v>
      </c>
      <c r="M12" s="57">
        <f t="shared" si="1"/>
        <v>0</v>
      </c>
      <c r="N12" s="78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41">
        <v>9.0</v>
      </c>
      <c r="B13" s="91" t="s">
        <v>227</v>
      </c>
      <c r="C13" s="18" t="s">
        <v>239</v>
      </c>
      <c r="D13" s="18">
        <v>56387.0</v>
      </c>
      <c r="E13" s="18" t="s">
        <v>202</v>
      </c>
      <c r="F13" s="29"/>
      <c r="G13" s="29"/>
      <c r="H13" s="29"/>
      <c r="I13" s="29"/>
      <c r="J13" s="39"/>
      <c r="K13" s="63">
        <v>27000.0</v>
      </c>
      <c r="L13" s="63">
        <v>27000.0</v>
      </c>
      <c r="M13" s="57">
        <f t="shared" si="1"/>
        <v>0</v>
      </c>
      <c r="N13" s="78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41"/>
      <c r="B14" s="18"/>
      <c r="C14" s="18"/>
      <c r="D14" s="18"/>
      <c r="E14" s="92"/>
      <c r="F14" s="29"/>
      <c r="G14" s="29"/>
      <c r="H14" s="29"/>
      <c r="I14" s="29"/>
      <c r="J14" s="39"/>
      <c r="K14" s="62">
        <f t="shared" ref="K14:M14" si="2">SUM(K5:K13)</f>
        <v>239566</v>
      </c>
      <c r="L14" s="63">
        <f t="shared" si="2"/>
        <v>243566</v>
      </c>
      <c r="M14" s="57">
        <f t="shared" si="2"/>
        <v>-4000</v>
      </c>
      <c r="N14" s="78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77"/>
      <c r="B15" s="77"/>
      <c r="C15" s="77"/>
      <c r="D15" s="77"/>
      <c r="E15" s="93"/>
      <c r="F15" s="33">
        <f>SUM(F14+G14+H14+I14+J14+K14)</f>
        <v>239566</v>
      </c>
      <c r="G15" s="7"/>
      <c r="H15" s="7"/>
      <c r="I15" s="7"/>
      <c r="J15" s="8"/>
      <c r="K15" s="79"/>
      <c r="L15" s="79"/>
      <c r="M15" s="79"/>
      <c r="N15" s="79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0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</sheetData>
  <mergeCells count="15">
    <mergeCell ref="M2:M4"/>
    <mergeCell ref="N2:N4"/>
    <mergeCell ref="F3:F4"/>
    <mergeCell ref="G3:H3"/>
    <mergeCell ref="F15:J15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2" max="12" width="15.63"/>
    <col customWidth="1" min="14" max="14" width="36.38"/>
  </cols>
  <sheetData>
    <row r="1">
      <c r="A1" s="1" t="s">
        <v>240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90">
        <v>44547.0</v>
      </c>
      <c r="C5" s="70" t="s">
        <v>241</v>
      </c>
      <c r="D5" s="71">
        <v>62815.0</v>
      </c>
      <c r="E5" s="71" t="s">
        <v>242</v>
      </c>
      <c r="F5" s="59"/>
      <c r="G5" s="53"/>
      <c r="H5" s="34"/>
      <c r="I5" s="20">
        <v>0.0</v>
      </c>
      <c r="J5" s="54"/>
      <c r="K5" s="56"/>
      <c r="L5" s="56">
        <v>300.0</v>
      </c>
      <c r="M5" s="57">
        <f>SUM(F5+G5+H5+I5+J5+K5+-L5)</f>
        <v>-300</v>
      </c>
      <c r="N5" s="73" t="s">
        <v>243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/>
      <c r="B6" s="18"/>
      <c r="C6" s="18"/>
      <c r="D6" s="18"/>
      <c r="E6" s="92"/>
      <c r="F6" s="29"/>
      <c r="G6" s="29"/>
      <c r="H6" s="29"/>
      <c r="I6" s="29"/>
      <c r="J6" s="39"/>
      <c r="K6" s="62">
        <f t="shared" ref="K6:M6" si="1">SUM(K5)</f>
        <v>0</v>
      </c>
      <c r="L6" s="63">
        <f t="shared" si="1"/>
        <v>300</v>
      </c>
      <c r="M6" s="57">
        <f t="shared" si="1"/>
        <v>-300</v>
      </c>
      <c r="N6" s="78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77"/>
      <c r="B7" s="77"/>
      <c r="C7" s="77"/>
      <c r="D7" s="77"/>
      <c r="E7" s="93"/>
      <c r="F7" s="33">
        <f>SUM(F6+G6+H6+I6+J6+K6)</f>
        <v>0</v>
      </c>
      <c r="G7" s="7"/>
      <c r="H7" s="7"/>
      <c r="I7" s="7"/>
      <c r="J7" s="8"/>
      <c r="K7" s="79"/>
      <c r="L7" s="79"/>
      <c r="M7" s="79"/>
      <c r="N7" s="7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0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2" max="12" width="15.63"/>
    <col customWidth="1" min="14" max="14" width="36.38"/>
  </cols>
  <sheetData>
    <row r="1">
      <c r="A1" s="1" t="s">
        <v>244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90">
        <v>44548.0</v>
      </c>
      <c r="C5" s="70" t="s">
        <v>245</v>
      </c>
      <c r="D5" s="71">
        <v>47787.0</v>
      </c>
      <c r="E5" s="71" t="s">
        <v>246</v>
      </c>
      <c r="F5" s="59"/>
      <c r="G5" s="53"/>
      <c r="H5" s="34"/>
      <c r="I5" s="20"/>
      <c r="J5" s="38">
        <v>100.0</v>
      </c>
      <c r="K5" s="56"/>
      <c r="L5" s="56">
        <v>100.0</v>
      </c>
      <c r="M5" s="57">
        <f>SUM(M1)</f>
        <v>0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/>
      <c r="B6" s="18"/>
      <c r="C6" s="18"/>
      <c r="D6" s="18"/>
      <c r="E6" s="92"/>
      <c r="F6" s="29"/>
      <c r="G6" s="29"/>
      <c r="H6" s="29"/>
      <c r="I6" s="29"/>
      <c r="J6" s="39">
        <f t="shared" ref="J6:M6" si="1">SUM(J5)</f>
        <v>100</v>
      </c>
      <c r="K6" s="62">
        <f t="shared" si="1"/>
        <v>0</v>
      </c>
      <c r="L6" s="63">
        <f t="shared" si="1"/>
        <v>100</v>
      </c>
      <c r="M6" s="57">
        <f t="shared" si="1"/>
        <v>0</v>
      </c>
      <c r="N6" s="78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77"/>
      <c r="B7" s="77"/>
      <c r="C7" s="77"/>
      <c r="D7" s="77"/>
      <c r="E7" s="93"/>
      <c r="F7" s="33">
        <f>SUM(F6+G6+H6+I6+J6)</f>
        <v>100</v>
      </c>
      <c r="G7" s="7"/>
      <c r="H7" s="7"/>
      <c r="I7" s="7"/>
      <c r="J7" s="8"/>
      <c r="K7" s="79"/>
      <c r="L7" s="79"/>
      <c r="M7" s="79"/>
      <c r="N7" s="7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0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2" max="12" width="15.63"/>
    <col customWidth="1" min="14" max="14" width="36.38"/>
  </cols>
  <sheetData>
    <row r="1">
      <c r="A1" s="1" t="s">
        <v>247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94">
        <v>44550.0</v>
      </c>
      <c r="C5" s="95" t="s">
        <v>248</v>
      </c>
      <c r="D5" s="96">
        <v>56387.0</v>
      </c>
      <c r="E5" s="97" t="s">
        <v>202</v>
      </c>
      <c r="F5" s="59"/>
      <c r="G5" s="53"/>
      <c r="H5" s="34"/>
      <c r="I5" s="20"/>
      <c r="J5" s="38"/>
      <c r="K5" s="56">
        <v>27000.0</v>
      </c>
      <c r="L5" s="56">
        <v>27000.0</v>
      </c>
      <c r="M5" s="57">
        <f t="shared" ref="M5:M11" si="1">SUM(F5+G5+H5+I5+J5+K5+-L5)</f>
        <v>0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94">
        <v>44550.0</v>
      </c>
      <c r="C6" s="98" t="s">
        <v>249</v>
      </c>
      <c r="D6" s="97">
        <v>56387.0</v>
      </c>
      <c r="E6" s="97" t="s">
        <v>202</v>
      </c>
      <c r="F6" s="59"/>
      <c r="G6" s="53"/>
      <c r="H6" s="34"/>
      <c r="I6" s="20"/>
      <c r="J6" s="38"/>
      <c r="K6" s="56">
        <v>27000.0</v>
      </c>
      <c r="L6" s="56">
        <v>27000.0</v>
      </c>
      <c r="M6" s="57">
        <f t="shared" si="1"/>
        <v>0</v>
      </c>
      <c r="N6" s="73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1">
        <v>3.0</v>
      </c>
      <c r="B7" s="94">
        <v>44550.0</v>
      </c>
      <c r="C7" s="98" t="s">
        <v>250</v>
      </c>
      <c r="D7" s="97">
        <v>56387.0</v>
      </c>
      <c r="E7" s="97" t="s">
        <v>202</v>
      </c>
      <c r="F7" s="59"/>
      <c r="G7" s="53"/>
      <c r="H7" s="34"/>
      <c r="I7" s="20"/>
      <c r="J7" s="38"/>
      <c r="K7" s="56">
        <v>27000.0</v>
      </c>
      <c r="L7" s="56">
        <v>27000.0</v>
      </c>
      <c r="M7" s="57">
        <f t="shared" si="1"/>
        <v>0</v>
      </c>
      <c r="N7" s="73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1">
        <v>4.0</v>
      </c>
      <c r="B8" s="94">
        <v>44550.0</v>
      </c>
      <c r="C8" s="98" t="s">
        <v>251</v>
      </c>
      <c r="D8" s="97">
        <v>35245.0</v>
      </c>
      <c r="E8" s="97" t="s">
        <v>107</v>
      </c>
      <c r="F8" s="59"/>
      <c r="G8" s="53"/>
      <c r="H8" s="34"/>
      <c r="I8" s="20">
        <v>600.0</v>
      </c>
      <c r="J8" s="38"/>
      <c r="K8" s="56"/>
      <c r="L8" s="56">
        <v>600.0</v>
      </c>
      <c r="M8" s="57">
        <f t="shared" si="1"/>
        <v>0</v>
      </c>
      <c r="N8" s="73"/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1">
        <v>5.0</v>
      </c>
      <c r="B9" s="94">
        <v>44550.0</v>
      </c>
      <c r="C9" s="98" t="s">
        <v>252</v>
      </c>
      <c r="D9" s="97">
        <v>61472.0</v>
      </c>
      <c r="E9" s="97" t="s">
        <v>253</v>
      </c>
      <c r="F9" s="59"/>
      <c r="G9" s="53"/>
      <c r="H9" s="34"/>
      <c r="I9" s="20"/>
      <c r="J9" s="38"/>
      <c r="K9" s="56">
        <v>20393.0</v>
      </c>
      <c r="L9" s="56">
        <v>20393.0</v>
      </c>
      <c r="M9" s="57">
        <f t="shared" si="1"/>
        <v>0</v>
      </c>
      <c r="N9" s="73"/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1">
        <v>6.0</v>
      </c>
      <c r="B10" s="94">
        <v>44550.0</v>
      </c>
      <c r="C10" s="98" t="s">
        <v>254</v>
      </c>
      <c r="D10" s="97">
        <v>60118.0</v>
      </c>
      <c r="E10" s="97" t="s">
        <v>255</v>
      </c>
      <c r="F10" s="59"/>
      <c r="G10" s="53"/>
      <c r="H10" s="34"/>
      <c r="I10" s="20"/>
      <c r="J10" s="38"/>
      <c r="K10" s="56">
        <v>1456.0</v>
      </c>
      <c r="L10" s="56">
        <v>1456.0</v>
      </c>
      <c r="M10" s="57">
        <f t="shared" si="1"/>
        <v>0</v>
      </c>
      <c r="N10" s="73"/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1">
        <v>7.0</v>
      </c>
      <c r="B11" s="94">
        <v>44550.0</v>
      </c>
      <c r="C11" s="98" t="s">
        <v>256</v>
      </c>
      <c r="D11" s="97">
        <v>61342.0</v>
      </c>
      <c r="E11" s="97" t="s">
        <v>257</v>
      </c>
      <c r="F11" s="59"/>
      <c r="G11" s="53"/>
      <c r="H11" s="34"/>
      <c r="I11" s="20"/>
      <c r="J11" s="38"/>
      <c r="K11" s="56">
        <v>1802.0</v>
      </c>
      <c r="L11" s="56">
        <v>1802.0</v>
      </c>
      <c r="M11" s="57">
        <f t="shared" si="1"/>
        <v>0</v>
      </c>
      <c r="N11" s="73"/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1"/>
      <c r="B12" s="18"/>
      <c r="C12" s="18"/>
      <c r="D12" s="18"/>
      <c r="E12" s="92"/>
      <c r="F12" s="29">
        <f t="shared" ref="F12:M12" si="2">SUM(F5:F11)</f>
        <v>0</v>
      </c>
      <c r="G12" s="29">
        <f t="shared" si="2"/>
        <v>0</v>
      </c>
      <c r="H12" s="29">
        <f t="shared" si="2"/>
        <v>0</v>
      </c>
      <c r="I12" s="29">
        <f t="shared" si="2"/>
        <v>600</v>
      </c>
      <c r="J12" s="39">
        <f t="shared" si="2"/>
        <v>0</v>
      </c>
      <c r="K12" s="62">
        <f t="shared" si="2"/>
        <v>104651</v>
      </c>
      <c r="L12" s="63">
        <f t="shared" si="2"/>
        <v>105251</v>
      </c>
      <c r="M12" s="57">
        <f t="shared" si="2"/>
        <v>0</v>
      </c>
      <c r="N12" s="78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77"/>
      <c r="B13" s="77"/>
      <c r="C13" s="77"/>
      <c r="D13" s="77"/>
      <c r="E13" s="93"/>
      <c r="F13" s="33">
        <f>SUM(F12+G12+H12+I12+J12+K12)</f>
        <v>105251</v>
      </c>
      <c r="G13" s="7"/>
      <c r="H13" s="7"/>
      <c r="I13" s="7"/>
      <c r="J13" s="8"/>
      <c r="K13" s="79"/>
      <c r="L13" s="79"/>
      <c r="M13" s="79"/>
      <c r="N13" s="79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0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</sheetData>
  <mergeCells count="15">
    <mergeCell ref="M2:M4"/>
    <mergeCell ref="N2:N4"/>
    <mergeCell ref="F3:F4"/>
    <mergeCell ref="G3:H3"/>
    <mergeCell ref="F13:J13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2" max="12" width="15.63"/>
    <col customWidth="1" min="14" max="14" width="36.38"/>
  </cols>
  <sheetData>
    <row r="1">
      <c r="A1" s="1" t="s">
        <v>258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94">
        <v>242878.0</v>
      </c>
      <c r="C5" s="95" t="s">
        <v>259</v>
      </c>
      <c r="D5" s="96">
        <v>64740.0</v>
      </c>
      <c r="E5" s="97" t="s">
        <v>260</v>
      </c>
      <c r="F5" s="99">
        <v>2858.0</v>
      </c>
      <c r="G5" s="100"/>
      <c r="H5" s="81"/>
      <c r="I5" s="101">
        <v>21000.0</v>
      </c>
      <c r="J5" s="102"/>
      <c r="K5" s="56"/>
      <c r="L5" s="56"/>
      <c r="M5" s="103">
        <f>SUM(F5+G5+H5+I5+J5+K5+-L5)</f>
        <v>23858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/>
      <c r="B6" s="18"/>
      <c r="C6" s="18"/>
      <c r="D6" s="18"/>
      <c r="E6" s="92"/>
      <c r="F6" s="104"/>
      <c r="G6" s="104"/>
      <c r="H6" s="104"/>
      <c r="I6" s="104"/>
      <c r="J6" s="105"/>
      <c r="K6" s="106"/>
      <c r="L6" s="63"/>
      <c r="M6" s="103"/>
      <c r="N6" s="78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41"/>
      <c r="B7" s="18"/>
      <c r="C7" s="18"/>
      <c r="D7" s="18"/>
      <c r="E7" s="92"/>
      <c r="F7" s="104">
        <f t="shared" ref="F7:M7" si="1">SUM(F5)</f>
        <v>2858</v>
      </c>
      <c r="G7" s="104">
        <f t="shared" si="1"/>
        <v>0</v>
      </c>
      <c r="H7" s="104">
        <f t="shared" si="1"/>
        <v>0</v>
      </c>
      <c r="I7" s="104">
        <f t="shared" si="1"/>
        <v>21000</v>
      </c>
      <c r="J7" s="105">
        <f t="shared" si="1"/>
        <v>0</v>
      </c>
      <c r="K7" s="106">
        <f t="shared" si="1"/>
        <v>0</v>
      </c>
      <c r="L7" s="63">
        <f t="shared" si="1"/>
        <v>0</v>
      </c>
      <c r="M7" s="103">
        <f t="shared" si="1"/>
        <v>23858</v>
      </c>
      <c r="N7" s="78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77"/>
      <c r="B8" s="77"/>
      <c r="C8" s="77"/>
      <c r="D8" s="77"/>
      <c r="E8" s="93"/>
      <c r="F8" s="33">
        <f>SUM(F7+G7+H7+I7+J7+K7)</f>
        <v>23858</v>
      </c>
      <c r="G8" s="7"/>
      <c r="H8" s="7"/>
      <c r="I8" s="7"/>
      <c r="J8" s="8"/>
      <c r="K8" s="79"/>
      <c r="L8" s="79"/>
      <c r="M8" s="79"/>
      <c r="N8" s="79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0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2" max="12" width="15.63"/>
    <col customWidth="1" min="14" max="14" width="36.38"/>
  </cols>
  <sheetData>
    <row r="1">
      <c r="A1" s="1" t="s">
        <v>261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107">
        <v>44552.0</v>
      </c>
      <c r="C5" s="108" t="s">
        <v>262</v>
      </c>
      <c r="D5" s="109">
        <v>59833.0</v>
      </c>
      <c r="E5" s="110" t="s">
        <v>119</v>
      </c>
      <c r="F5" s="99"/>
      <c r="G5" s="100"/>
      <c r="H5" s="81"/>
      <c r="I5" s="101"/>
      <c r="J5" s="102"/>
      <c r="K5" s="111">
        <v>23071.0</v>
      </c>
      <c r="L5" s="112">
        <v>23071.0</v>
      </c>
      <c r="M5" s="103">
        <f t="shared" ref="M5:M12" si="1">SUM(F5+G5+H5+I5+J5+K5+-L5)</f>
        <v>0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107">
        <v>44552.0</v>
      </c>
      <c r="C6" s="109" t="s">
        <v>263</v>
      </c>
      <c r="D6" s="109">
        <v>60125.0</v>
      </c>
      <c r="E6" s="109" t="s">
        <v>127</v>
      </c>
      <c r="F6" s="104"/>
      <c r="G6" s="104"/>
      <c r="H6" s="104"/>
      <c r="I6" s="104"/>
      <c r="J6" s="105"/>
      <c r="K6" s="113">
        <v>26015.0</v>
      </c>
      <c r="L6" s="63">
        <v>26015.0</v>
      </c>
      <c r="M6" s="103">
        <f t="shared" si="1"/>
        <v>0</v>
      </c>
      <c r="N6" s="78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41">
        <v>3.0</v>
      </c>
      <c r="B7" s="107">
        <v>44552.0</v>
      </c>
      <c r="C7" s="109" t="s">
        <v>264</v>
      </c>
      <c r="D7" s="109">
        <v>60831.0</v>
      </c>
      <c r="E7" s="109" t="s">
        <v>117</v>
      </c>
      <c r="F7" s="104"/>
      <c r="G7" s="104"/>
      <c r="H7" s="104"/>
      <c r="I7" s="104"/>
      <c r="J7" s="105"/>
      <c r="K7" s="113">
        <v>24008.0</v>
      </c>
      <c r="L7" s="63">
        <v>24008.0</v>
      </c>
      <c r="M7" s="103">
        <f t="shared" si="1"/>
        <v>0</v>
      </c>
      <c r="N7" s="78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41">
        <v>4.0</v>
      </c>
      <c r="B8" s="107">
        <v>44552.0</v>
      </c>
      <c r="C8" s="109" t="s">
        <v>265</v>
      </c>
      <c r="D8" s="109">
        <v>65500.0</v>
      </c>
      <c r="E8" s="109" t="s">
        <v>121</v>
      </c>
      <c r="F8" s="104"/>
      <c r="G8" s="104"/>
      <c r="H8" s="104"/>
      <c r="I8" s="104"/>
      <c r="J8" s="105"/>
      <c r="K8" s="113">
        <v>24328.0</v>
      </c>
      <c r="L8" s="63">
        <v>24328.0</v>
      </c>
      <c r="M8" s="103">
        <f t="shared" si="1"/>
        <v>0</v>
      </c>
      <c r="N8" s="78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41">
        <v>5.0</v>
      </c>
      <c r="B9" s="107">
        <v>44552.0</v>
      </c>
      <c r="C9" s="109" t="s">
        <v>266</v>
      </c>
      <c r="D9" s="109">
        <v>62051.0</v>
      </c>
      <c r="E9" s="109" t="s">
        <v>232</v>
      </c>
      <c r="F9" s="104"/>
      <c r="G9" s="104"/>
      <c r="H9" s="104"/>
      <c r="I9" s="104"/>
      <c r="J9" s="105"/>
      <c r="K9" s="113">
        <v>23871.0</v>
      </c>
      <c r="L9" s="63">
        <v>23871.0</v>
      </c>
      <c r="M9" s="103">
        <f t="shared" si="1"/>
        <v>0</v>
      </c>
      <c r="N9" s="78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41">
        <v>6.0</v>
      </c>
      <c r="B10" s="107">
        <v>44552.0</v>
      </c>
      <c r="C10" s="109" t="s">
        <v>267</v>
      </c>
      <c r="D10" s="109">
        <v>56387.0</v>
      </c>
      <c r="E10" s="109" t="s">
        <v>202</v>
      </c>
      <c r="F10" s="104"/>
      <c r="G10" s="104"/>
      <c r="H10" s="104"/>
      <c r="I10" s="104"/>
      <c r="J10" s="105"/>
      <c r="K10" s="113">
        <v>37500.0</v>
      </c>
      <c r="L10" s="63">
        <v>37500.0</v>
      </c>
      <c r="M10" s="103">
        <f t="shared" si="1"/>
        <v>0</v>
      </c>
      <c r="N10" s="78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41">
        <v>7.0</v>
      </c>
      <c r="B11" s="107">
        <v>44552.0</v>
      </c>
      <c r="C11" s="109" t="s">
        <v>268</v>
      </c>
      <c r="D11" s="109">
        <v>56387.0</v>
      </c>
      <c r="E11" s="109" t="s">
        <v>202</v>
      </c>
      <c r="F11" s="104"/>
      <c r="G11" s="104"/>
      <c r="H11" s="104"/>
      <c r="I11" s="104"/>
      <c r="J11" s="105"/>
      <c r="K11" s="113">
        <v>27000.0</v>
      </c>
      <c r="L11" s="63">
        <v>27000.0</v>
      </c>
      <c r="M11" s="103">
        <f t="shared" si="1"/>
        <v>0</v>
      </c>
      <c r="N11" s="78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41">
        <v>8.0</v>
      </c>
      <c r="B12" s="107">
        <v>44552.0</v>
      </c>
      <c r="C12" s="109" t="s">
        <v>269</v>
      </c>
      <c r="D12" s="109">
        <v>60402.0</v>
      </c>
      <c r="E12" s="109" t="s">
        <v>270</v>
      </c>
      <c r="F12" s="104"/>
      <c r="G12" s="104"/>
      <c r="H12" s="104"/>
      <c r="I12" s="104"/>
      <c r="J12" s="105"/>
      <c r="K12" s="113">
        <v>17964.0</v>
      </c>
      <c r="L12" s="63">
        <v>17964.0</v>
      </c>
      <c r="M12" s="103">
        <f t="shared" si="1"/>
        <v>0</v>
      </c>
      <c r="N12" s="78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41"/>
      <c r="B13" s="18"/>
      <c r="C13" s="18"/>
      <c r="D13" s="18"/>
      <c r="E13" s="92"/>
      <c r="F13" s="104">
        <f t="shared" ref="F13:M13" si="2">SUM(F5:F12)</f>
        <v>0</v>
      </c>
      <c r="G13" s="104">
        <f t="shared" si="2"/>
        <v>0</v>
      </c>
      <c r="H13" s="104">
        <f t="shared" si="2"/>
        <v>0</v>
      </c>
      <c r="I13" s="104">
        <f t="shared" si="2"/>
        <v>0</v>
      </c>
      <c r="J13" s="104">
        <f t="shared" si="2"/>
        <v>0</v>
      </c>
      <c r="K13" s="106">
        <f t="shared" si="2"/>
        <v>203757</v>
      </c>
      <c r="L13" s="63">
        <f t="shared" si="2"/>
        <v>203757</v>
      </c>
      <c r="M13" s="57">
        <f t="shared" si="2"/>
        <v>0</v>
      </c>
      <c r="N13" s="78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77"/>
      <c r="B14" s="77"/>
      <c r="C14" s="77"/>
      <c r="D14" s="77"/>
      <c r="E14" s="93"/>
      <c r="F14" s="33">
        <f>SUM(F13+G13+H13+I13+J13+K13)</f>
        <v>203757</v>
      </c>
      <c r="G14" s="7"/>
      <c r="H14" s="7"/>
      <c r="I14" s="7"/>
      <c r="J14" s="8"/>
      <c r="K14" s="79"/>
      <c r="L14" s="79"/>
      <c r="M14" s="79"/>
      <c r="N14" s="79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0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</sheetData>
  <mergeCells count="15">
    <mergeCell ref="M2:M4"/>
    <mergeCell ref="N2:N4"/>
    <mergeCell ref="F3:F4"/>
    <mergeCell ref="G3:H3"/>
    <mergeCell ref="F14:J14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2" max="12" width="15.63"/>
    <col customWidth="1" min="14" max="14" width="36.38"/>
  </cols>
  <sheetData>
    <row r="1">
      <c r="A1" s="1" t="s">
        <v>271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107">
        <v>44553.0</v>
      </c>
      <c r="C5" s="108" t="s">
        <v>272</v>
      </c>
      <c r="D5" s="109">
        <v>35245.0</v>
      </c>
      <c r="E5" s="110" t="s">
        <v>107</v>
      </c>
      <c r="F5" s="99"/>
      <c r="G5" s="100"/>
      <c r="H5" s="81"/>
      <c r="I5" s="101"/>
      <c r="J5" s="102">
        <v>2600.0</v>
      </c>
      <c r="K5" s="111"/>
      <c r="L5" s="112">
        <v>2600.0</v>
      </c>
      <c r="M5" s="103">
        <f t="shared" ref="M5:M6" si="1">SUM(F5+G5+H5+I5+J5+K5+-L5)</f>
        <v>0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107">
        <v>44553.0</v>
      </c>
      <c r="C6" s="109" t="s">
        <v>273</v>
      </c>
      <c r="D6" s="109">
        <v>63873.0</v>
      </c>
      <c r="E6" s="109" t="s">
        <v>274</v>
      </c>
      <c r="F6" s="104"/>
      <c r="G6" s="104"/>
      <c r="H6" s="104"/>
      <c r="I6" s="104"/>
      <c r="J6" s="105"/>
      <c r="K6" s="113">
        <v>9007.0</v>
      </c>
      <c r="L6" s="63">
        <v>9007.0</v>
      </c>
      <c r="M6" s="103">
        <f t="shared" si="1"/>
        <v>0</v>
      </c>
      <c r="N6" s="78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41"/>
      <c r="B7" s="18"/>
      <c r="C7" s="18"/>
      <c r="D7" s="18"/>
      <c r="E7" s="92"/>
      <c r="F7" s="104">
        <f t="shared" ref="F7:M7" si="2">SUM(F5:F6)</f>
        <v>0</v>
      </c>
      <c r="G7" s="104">
        <f t="shared" si="2"/>
        <v>0</v>
      </c>
      <c r="H7" s="104">
        <f t="shared" si="2"/>
        <v>0</v>
      </c>
      <c r="I7" s="104">
        <f t="shared" si="2"/>
        <v>0</v>
      </c>
      <c r="J7" s="104">
        <f t="shared" si="2"/>
        <v>2600</v>
      </c>
      <c r="K7" s="106">
        <f t="shared" si="2"/>
        <v>9007</v>
      </c>
      <c r="L7" s="63">
        <f t="shared" si="2"/>
        <v>11607</v>
      </c>
      <c r="M7" s="57">
        <f t="shared" si="2"/>
        <v>0</v>
      </c>
      <c r="N7" s="78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77"/>
      <c r="B8" s="77"/>
      <c r="C8" s="77"/>
      <c r="D8" s="77"/>
      <c r="E8" s="93"/>
      <c r="F8" s="33">
        <f>SUM(F7+G7+H7+I7+J7+K7)</f>
        <v>11607</v>
      </c>
      <c r="G8" s="7"/>
      <c r="H8" s="7"/>
      <c r="I8" s="7"/>
      <c r="J8" s="8"/>
      <c r="K8" s="79"/>
      <c r="L8" s="79"/>
      <c r="M8" s="79"/>
      <c r="N8" s="79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0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2" max="12" width="15.63"/>
    <col customWidth="1" min="14" max="14" width="36.38"/>
  </cols>
  <sheetData>
    <row r="1">
      <c r="A1" s="1" t="s">
        <v>275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114">
        <v>44554.0</v>
      </c>
      <c r="C5" s="115" t="s">
        <v>276</v>
      </c>
      <c r="D5" s="116">
        <v>36556.0</v>
      </c>
      <c r="E5" s="110" t="s">
        <v>277</v>
      </c>
      <c r="F5" s="99"/>
      <c r="G5" s="100"/>
      <c r="H5" s="81"/>
      <c r="I5" s="101">
        <v>18004.0</v>
      </c>
      <c r="J5" s="102"/>
      <c r="K5" s="111"/>
      <c r="L5" s="112">
        <v>18004.0</v>
      </c>
      <c r="M5" s="103">
        <f>SUM(F5+G5+H5+I5+J5+K5+-L5)</f>
        <v>0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/>
      <c r="B6" s="18"/>
      <c r="C6" s="18"/>
      <c r="D6" s="18"/>
      <c r="E6" s="92"/>
      <c r="F6" s="104">
        <f t="shared" ref="F6:K6" si="1">SUM(F5)</f>
        <v>0</v>
      </c>
      <c r="G6" s="104">
        <f t="shared" si="1"/>
        <v>0</v>
      </c>
      <c r="H6" s="104">
        <f t="shared" si="1"/>
        <v>0</v>
      </c>
      <c r="I6" s="104">
        <f t="shared" si="1"/>
        <v>18004</v>
      </c>
      <c r="J6" s="104">
        <f t="shared" si="1"/>
        <v>0</v>
      </c>
      <c r="K6" s="106">
        <f t="shared" si="1"/>
        <v>0</v>
      </c>
      <c r="L6" s="51"/>
      <c r="M6" s="57">
        <f>SUM(M5)</f>
        <v>0</v>
      </c>
      <c r="N6" s="78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77"/>
      <c r="B7" s="77"/>
      <c r="C7" s="77"/>
      <c r="D7" s="77"/>
      <c r="E7" s="93"/>
      <c r="F7" s="33">
        <f>SUM(F6+G6+H6+I6+J6+K6)</f>
        <v>18004</v>
      </c>
      <c r="G7" s="7"/>
      <c r="H7" s="7"/>
      <c r="I7" s="7"/>
      <c r="J7" s="8"/>
      <c r="K7" s="79"/>
      <c r="L7" s="79"/>
      <c r="M7" s="79"/>
      <c r="N7" s="7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0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2" max="12" width="15.63"/>
    <col customWidth="1" min="14" max="14" width="26.88"/>
  </cols>
  <sheetData>
    <row r="1">
      <c r="A1" s="1" t="s">
        <v>278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90" t="s">
        <v>279</v>
      </c>
      <c r="C5" s="70" t="s">
        <v>280</v>
      </c>
      <c r="D5" s="71">
        <v>63363.0</v>
      </c>
      <c r="E5" s="71" t="s">
        <v>192</v>
      </c>
      <c r="F5" s="59"/>
      <c r="G5" s="53"/>
      <c r="H5" s="34"/>
      <c r="I5" s="20"/>
      <c r="J5" s="54"/>
      <c r="K5" s="56">
        <v>28275.0</v>
      </c>
      <c r="L5" s="56">
        <v>28275.0</v>
      </c>
      <c r="M5" s="57">
        <f t="shared" ref="M5:M19" si="1">SUM(F5+G5+H5+I5+J5+K5+-L5)</f>
        <v>0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90" t="s">
        <v>279</v>
      </c>
      <c r="C6" s="70" t="s">
        <v>281</v>
      </c>
      <c r="D6" s="71">
        <v>63363.0</v>
      </c>
      <c r="E6" s="71" t="s">
        <v>192</v>
      </c>
      <c r="F6" s="80"/>
      <c r="G6" s="59"/>
      <c r="H6" s="34"/>
      <c r="I6" s="20"/>
      <c r="J6" s="38"/>
      <c r="K6" s="56">
        <v>50000.0</v>
      </c>
      <c r="L6" s="56">
        <v>50000.0</v>
      </c>
      <c r="M6" s="57">
        <f t="shared" si="1"/>
        <v>0</v>
      </c>
      <c r="N6" s="73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1">
        <v>3.0</v>
      </c>
      <c r="B7" s="90" t="s">
        <v>279</v>
      </c>
      <c r="C7" s="70" t="s">
        <v>282</v>
      </c>
      <c r="D7" s="71">
        <v>23221.0</v>
      </c>
      <c r="E7" s="71" t="s">
        <v>225</v>
      </c>
      <c r="F7" s="80"/>
      <c r="G7" s="59"/>
      <c r="H7" s="34"/>
      <c r="I7" s="20"/>
      <c r="J7" s="38"/>
      <c r="K7" s="56">
        <v>3151.0</v>
      </c>
      <c r="L7" s="56">
        <v>3151.0</v>
      </c>
      <c r="M7" s="57">
        <f t="shared" si="1"/>
        <v>0</v>
      </c>
      <c r="N7" s="73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1">
        <v>4.0</v>
      </c>
      <c r="B8" s="90" t="s">
        <v>279</v>
      </c>
      <c r="C8" s="70" t="s">
        <v>283</v>
      </c>
      <c r="D8" s="71">
        <v>23221.0</v>
      </c>
      <c r="E8" s="71" t="s">
        <v>225</v>
      </c>
      <c r="F8" s="80"/>
      <c r="G8" s="59"/>
      <c r="H8" s="34"/>
      <c r="I8" s="20"/>
      <c r="J8" s="38"/>
      <c r="K8" s="56">
        <v>500.0</v>
      </c>
      <c r="L8" s="56">
        <v>500.0</v>
      </c>
      <c r="M8" s="57">
        <f t="shared" si="1"/>
        <v>0</v>
      </c>
      <c r="N8" s="73"/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1">
        <v>5.0</v>
      </c>
      <c r="B9" s="90" t="s">
        <v>279</v>
      </c>
      <c r="C9" s="70" t="s">
        <v>284</v>
      </c>
      <c r="D9" s="71">
        <v>56387.0</v>
      </c>
      <c r="E9" s="71" t="s">
        <v>202</v>
      </c>
      <c r="F9" s="80"/>
      <c r="G9" s="59"/>
      <c r="H9" s="34"/>
      <c r="I9" s="20"/>
      <c r="J9" s="38"/>
      <c r="K9" s="56">
        <v>50000.0</v>
      </c>
      <c r="L9" s="56">
        <v>50000.0</v>
      </c>
      <c r="M9" s="57">
        <f t="shared" si="1"/>
        <v>0</v>
      </c>
      <c r="N9" s="73"/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1">
        <v>6.0</v>
      </c>
      <c r="B10" s="90" t="s">
        <v>279</v>
      </c>
      <c r="C10" s="70" t="s">
        <v>285</v>
      </c>
      <c r="D10" s="71">
        <v>56387.0</v>
      </c>
      <c r="E10" s="71" t="s">
        <v>202</v>
      </c>
      <c r="F10" s="80"/>
      <c r="G10" s="59"/>
      <c r="H10" s="34"/>
      <c r="I10" s="20"/>
      <c r="J10" s="38"/>
      <c r="K10" s="56">
        <v>50000.0</v>
      </c>
      <c r="L10" s="56">
        <v>50000.0</v>
      </c>
      <c r="M10" s="57">
        <f t="shared" si="1"/>
        <v>0</v>
      </c>
      <c r="N10" s="73"/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1">
        <v>7.0</v>
      </c>
      <c r="B11" s="91" t="s">
        <v>279</v>
      </c>
      <c r="C11" s="18" t="s">
        <v>286</v>
      </c>
      <c r="D11" s="18">
        <v>56387.0</v>
      </c>
      <c r="E11" s="18" t="s">
        <v>202</v>
      </c>
      <c r="F11" s="29"/>
      <c r="G11" s="29"/>
      <c r="H11" s="29"/>
      <c r="I11" s="29"/>
      <c r="J11" s="39"/>
      <c r="K11" s="63">
        <v>35000.0</v>
      </c>
      <c r="L11" s="63">
        <v>35000.0</v>
      </c>
      <c r="M11" s="57">
        <f t="shared" si="1"/>
        <v>0</v>
      </c>
      <c r="N11" s="78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41">
        <v>8.0</v>
      </c>
      <c r="B12" s="91" t="s">
        <v>279</v>
      </c>
      <c r="C12" s="18" t="s">
        <v>287</v>
      </c>
      <c r="D12" s="18">
        <v>56387.0</v>
      </c>
      <c r="E12" s="18" t="s">
        <v>202</v>
      </c>
      <c r="F12" s="29"/>
      <c r="G12" s="29"/>
      <c r="H12" s="29"/>
      <c r="I12" s="29"/>
      <c r="J12" s="39"/>
      <c r="K12" s="63">
        <v>50000.0</v>
      </c>
      <c r="L12" s="63">
        <v>50000.0</v>
      </c>
      <c r="M12" s="57">
        <f t="shared" si="1"/>
        <v>0</v>
      </c>
      <c r="N12" s="78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41">
        <v>9.0</v>
      </c>
      <c r="B13" s="91" t="s">
        <v>279</v>
      </c>
      <c r="C13" s="18" t="s">
        <v>288</v>
      </c>
      <c r="D13" s="18">
        <v>56387.0</v>
      </c>
      <c r="E13" s="18" t="s">
        <v>202</v>
      </c>
      <c r="F13" s="29"/>
      <c r="G13" s="29"/>
      <c r="H13" s="29"/>
      <c r="I13" s="29"/>
      <c r="J13" s="39"/>
      <c r="K13" s="63">
        <v>31000.0</v>
      </c>
      <c r="L13" s="63">
        <v>31000.0</v>
      </c>
      <c r="M13" s="57">
        <f t="shared" si="1"/>
        <v>0</v>
      </c>
      <c r="N13" s="78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41">
        <v>10.0</v>
      </c>
      <c r="B14" s="91" t="s">
        <v>279</v>
      </c>
      <c r="C14" s="18" t="s">
        <v>289</v>
      </c>
      <c r="D14" s="18">
        <v>56387.0</v>
      </c>
      <c r="E14" s="18" t="s">
        <v>202</v>
      </c>
      <c r="F14" s="29"/>
      <c r="G14" s="29"/>
      <c r="H14" s="29"/>
      <c r="I14" s="29"/>
      <c r="J14" s="39"/>
      <c r="K14" s="63">
        <v>27000.0</v>
      </c>
      <c r="L14" s="63">
        <v>27000.0</v>
      </c>
      <c r="M14" s="57">
        <f t="shared" si="1"/>
        <v>0</v>
      </c>
      <c r="N14" s="78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41">
        <v>11.0</v>
      </c>
      <c r="B15" s="91" t="s">
        <v>279</v>
      </c>
      <c r="C15" s="18" t="s">
        <v>290</v>
      </c>
      <c r="D15" s="18">
        <v>56387.0</v>
      </c>
      <c r="E15" s="18" t="s">
        <v>202</v>
      </c>
      <c r="F15" s="29"/>
      <c r="G15" s="29"/>
      <c r="H15" s="29"/>
      <c r="I15" s="29"/>
      <c r="J15" s="39"/>
      <c r="K15" s="63">
        <v>50000.0</v>
      </c>
      <c r="L15" s="63">
        <v>50000.0</v>
      </c>
      <c r="M15" s="57">
        <f t="shared" si="1"/>
        <v>0</v>
      </c>
      <c r="N15" s="78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41">
        <v>12.0</v>
      </c>
      <c r="B16" s="91" t="s">
        <v>279</v>
      </c>
      <c r="C16" s="18" t="s">
        <v>291</v>
      </c>
      <c r="D16" s="18">
        <v>56387.0</v>
      </c>
      <c r="E16" s="18" t="s">
        <v>202</v>
      </c>
      <c r="F16" s="29"/>
      <c r="G16" s="29"/>
      <c r="H16" s="29"/>
      <c r="I16" s="29"/>
      <c r="J16" s="39"/>
      <c r="K16" s="63">
        <v>50000.0</v>
      </c>
      <c r="L16" s="63">
        <v>50000.0</v>
      </c>
      <c r="M16" s="57">
        <f t="shared" si="1"/>
        <v>0</v>
      </c>
      <c r="N16" s="78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41">
        <v>13.0</v>
      </c>
      <c r="B17" s="91" t="s">
        <v>279</v>
      </c>
      <c r="C17" s="18" t="s">
        <v>292</v>
      </c>
      <c r="D17" s="18">
        <v>56387.0</v>
      </c>
      <c r="E17" s="18" t="s">
        <v>202</v>
      </c>
      <c r="F17" s="29"/>
      <c r="G17" s="29"/>
      <c r="H17" s="29"/>
      <c r="I17" s="29"/>
      <c r="J17" s="39"/>
      <c r="K17" s="63">
        <v>50000.0</v>
      </c>
      <c r="L17" s="63">
        <v>50000.0</v>
      </c>
      <c r="M17" s="57">
        <f t="shared" si="1"/>
        <v>0</v>
      </c>
      <c r="N17" s="78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>
      <c r="A18" s="41">
        <v>14.0</v>
      </c>
      <c r="B18" s="91" t="s">
        <v>279</v>
      </c>
      <c r="C18" s="18" t="s">
        <v>293</v>
      </c>
      <c r="D18" s="18">
        <v>65388.0</v>
      </c>
      <c r="E18" s="18" t="s">
        <v>294</v>
      </c>
      <c r="F18" s="29"/>
      <c r="G18" s="29"/>
      <c r="H18" s="29"/>
      <c r="I18" s="29"/>
      <c r="J18" s="39"/>
      <c r="K18" s="63">
        <v>215.0</v>
      </c>
      <c r="L18" s="63">
        <v>215.0</v>
      </c>
      <c r="M18" s="57">
        <f t="shared" si="1"/>
        <v>0</v>
      </c>
      <c r="N18" s="78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>
      <c r="A19" s="41">
        <v>15.0</v>
      </c>
      <c r="B19" s="18" t="s">
        <v>279</v>
      </c>
      <c r="C19" s="18" t="s">
        <v>295</v>
      </c>
      <c r="D19" s="18">
        <v>56387.0</v>
      </c>
      <c r="E19" s="18" t="s">
        <v>202</v>
      </c>
      <c r="F19" s="29"/>
      <c r="G19" s="29"/>
      <c r="H19" s="29"/>
      <c r="I19" s="29"/>
      <c r="J19" s="39"/>
      <c r="K19" s="63">
        <v>1350.0</v>
      </c>
      <c r="L19" s="63">
        <v>1350.0</v>
      </c>
      <c r="M19" s="57">
        <f t="shared" si="1"/>
        <v>0</v>
      </c>
      <c r="N19" s="78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41"/>
      <c r="B20" s="18"/>
      <c r="C20" s="18"/>
      <c r="D20" s="18"/>
      <c r="E20" s="92"/>
      <c r="F20" s="29"/>
      <c r="G20" s="29"/>
      <c r="H20" s="29"/>
      <c r="I20" s="29"/>
      <c r="J20" s="39"/>
      <c r="K20" s="62">
        <f t="shared" ref="K20:M20" si="2">SUM(K5:K19)</f>
        <v>476491</v>
      </c>
      <c r="L20" s="63">
        <f t="shared" si="2"/>
        <v>476491</v>
      </c>
      <c r="M20" s="57">
        <f t="shared" si="2"/>
        <v>0</v>
      </c>
      <c r="N20" s="78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77"/>
      <c r="B21" s="77"/>
      <c r="C21" s="77"/>
      <c r="D21" s="77"/>
      <c r="E21" s="93"/>
      <c r="F21" s="33">
        <f>SUM(F20+G20+H20+I20+J20+K20)</f>
        <v>476491</v>
      </c>
      <c r="G21" s="7"/>
      <c r="H21" s="7"/>
      <c r="I21" s="7"/>
      <c r="J21" s="8"/>
      <c r="K21" s="79"/>
      <c r="L21" s="79"/>
      <c r="M21" s="79"/>
      <c r="N21" s="79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</sheetData>
  <mergeCells count="15">
    <mergeCell ref="M2:M4"/>
    <mergeCell ref="N2:N4"/>
    <mergeCell ref="F3:F4"/>
    <mergeCell ref="G3:H3"/>
    <mergeCell ref="F21:J21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2" max="12" width="15.63"/>
    <col customWidth="1" min="14" max="14" width="26.88"/>
  </cols>
  <sheetData>
    <row r="1">
      <c r="A1" s="1" t="s">
        <v>296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90">
        <v>44556.0</v>
      </c>
      <c r="C5" s="70" t="s">
        <v>297</v>
      </c>
      <c r="D5" s="71">
        <v>63363.0</v>
      </c>
      <c r="E5" s="71" t="s">
        <v>192</v>
      </c>
      <c r="F5" s="59"/>
      <c r="G5" s="53"/>
      <c r="H5" s="34">
        <v>135000.0</v>
      </c>
      <c r="I5" s="20"/>
      <c r="J5" s="54"/>
      <c r="K5" s="56"/>
      <c r="L5" s="56">
        <v>135000.0</v>
      </c>
      <c r="M5" s="57">
        <f>SUM(F5+G5+H5+I5+J5+K5+-L5)</f>
        <v>0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/>
      <c r="B6" s="18"/>
      <c r="C6" s="18"/>
      <c r="D6" s="18"/>
      <c r="E6" s="92"/>
      <c r="F6" s="29"/>
      <c r="G6" s="29"/>
      <c r="H6" s="29"/>
      <c r="I6" s="29"/>
      <c r="J6" s="39"/>
      <c r="K6" s="62">
        <f t="shared" ref="K6:M6" si="1">SUM(K5)</f>
        <v>0</v>
      </c>
      <c r="L6" s="63">
        <f t="shared" si="1"/>
        <v>135000</v>
      </c>
      <c r="M6" s="57">
        <f t="shared" si="1"/>
        <v>0</v>
      </c>
      <c r="N6" s="78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77"/>
      <c r="B7" s="77"/>
      <c r="C7" s="77"/>
      <c r="D7" s="77"/>
      <c r="E7" s="93"/>
      <c r="F7" s="33">
        <f>SUM(H5:H6)</f>
        <v>135000</v>
      </c>
      <c r="G7" s="7"/>
      <c r="H7" s="7"/>
      <c r="I7" s="7"/>
      <c r="J7" s="8"/>
      <c r="K7" s="79"/>
      <c r="L7" s="79"/>
      <c r="M7" s="79"/>
      <c r="N7" s="7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0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2" max="12" width="15.63"/>
    <col customWidth="1" min="14" max="14" width="36.38"/>
  </cols>
  <sheetData>
    <row r="1">
      <c r="A1" s="1" t="s">
        <v>298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94" t="s">
        <v>299</v>
      </c>
      <c r="C5" s="95" t="s">
        <v>300</v>
      </c>
      <c r="D5" s="96">
        <v>60051.0</v>
      </c>
      <c r="E5" s="97" t="s">
        <v>301</v>
      </c>
      <c r="F5" s="59"/>
      <c r="G5" s="53"/>
      <c r="H5" s="34"/>
      <c r="I5" s="20">
        <v>0.0</v>
      </c>
      <c r="J5" s="38"/>
      <c r="K5" s="56"/>
      <c r="L5" s="56">
        <v>8296.0</v>
      </c>
      <c r="M5" s="57">
        <f t="shared" ref="M5:M20" si="1">SUM(F5+G5+H5+I5+J5+K5+-L5)</f>
        <v>-8296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94" t="s">
        <v>299</v>
      </c>
      <c r="C6" s="98" t="s">
        <v>302</v>
      </c>
      <c r="D6" s="97">
        <v>61369.0</v>
      </c>
      <c r="E6" s="97" t="s">
        <v>303</v>
      </c>
      <c r="F6" s="59"/>
      <c r="G6" s="53"/>
      <c r="H6" s="34"/>
      <c r="I6" s="20">
        <v>0.0</v>
      </c>
      <c r="J6" s="38"/>
      <c r="K6" s="56"/>
      <c r="L6" s="56">
        <v>36152.0</v>
      </c>
      <c r="M6" s="57">
        <f t="shared" si="1"/>
        <v>-36152</v>
      </c>
      <c r="N6" s="73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1">
        <v>3.0</v>
      </c>
      <c r="B7" s="94" t="s">
        <v>299</v>
      </c>
      <c r="C7" s="98" t="s">
        <v>304</v>
      </c>
      <c r="D7" s="97">
        <v>61840.0</v>
      </c>
      <c r="E7" s="97" t="s">
        <v>305</v>
      </c>
      <c r="F7" s="59"/>
      <c r="G7" s="53"/>
      <c r="H7" s="34"/>
      <c r="I7" s="20">
        <v>0.0</v>
      </c>
      <c r="J7" s="38"/>
      <c r="K7" s="56"/>
      <c r="L7" s="56">
        <v>18333.0</v>
      </c>
      <c r="M7" s="57">
        <f t="shared" si="1"/>
        <v>-18333</v>
      </c>
      <c r="N7" s="73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1">
        <v>4.0</v>
      </c>
      <c r="B8" s="94" t="s">
        <v>299</v>
      </c>
      <c r="C8" s="98" t="s">
        <v>306</v>
      </c>
      <c r="D8" s="97">
        <v>55952.0</v>
      </c>
      <c r="E8" s="97" t="s">
        <v>307</v>
      </c>
      <c r="F8" s="59"/>
      <c r="G8" s="53"/>
      <c r="H8" s="34"/>
      <c r="I8" s="20">
        <v>0.0</v>
      </c>
      <c r="J8" s="38"/>
      <c r="K8" s="56"/>
      <c r="L8" s="56">
        <v>24538.0</v>
      </c>
      <c r="M8" s="57">
        <f t="shared" si="1"/>
        <v>-24538</v>
      </c>
      <c r="N8" s="73"/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1">
        <v>5.0</v>
      </c>
      <c r="B9" s="94" t="s">
        <v>299</v>
      </c>
      <c r="C9" s="98" t="s">
        <v>308</v>
      </c>
      <c r="D9" s="97">
        <v>59137.0</v>
      </c>
      <c r="E9" s="97" t="s">
        <v>309</v>
      </c>
      <c r="F9" s="59"/>
      <c r="G9" s="53"/>
      <c r="H9" s="34">
        <v>150.0</v>
      </c>
      <c r="I9" s="20"/>
      <c r="J9" s="38"/>
      <c r="K9" s="56"/>
      <c r="L9" s="56">
        <v>150.0</v>
      </c>
      <c r="M9" s="57">
        <f t="shared" si="1"/>
        <v>0</v>
      </c>
      <c r="N9" s="73"/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1">
        <v>6.0</v>
      </c>
      <c r="B10" s="94" t="s">
        <v>299</v>
      </c>
      <c r="C10" s="98" t="s">
        <v>310</v>
      </c>
      <c r="D10" s="97">
        <v>61472.0</v>
      </c>
      <c r="E10" s="97" t="s">
        <v>253</v>
      </c>
      <c r="F10" s="59"/>
      <c r="G10" s="53"/>
      <c r="H10" s="34"/>
      <c r="I10" s="20"/>
      <c r="J10" s="38"/>
      <c r="K10" s="56">
        <v>1004.0</v>
      </c>
      <c r="L10" s="56">
        <v>1004.0</v>
      </c>
      <c r="M10" s="57">
        <f t="shared" si="1"/>
        <v>0</v>
      </c>
      <c r="N10" s="73"/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1">
        <v>7.0</v>
      </c>
      <c r="B11" s="94" t="s">
        <v>299</v>
      </c>
      <c r="C11" s="98" t="s">
        <v>311</v>
      </c>
      <c r="D11" s="97">
        <v>61472.0</v>
      </c>
      <c r="E11" s="97" t="s">
        <v>253</v>
      </c>
      <c r="F11" s="59"/>
      <c r="G11" s="53"/>
      <c r="H11" s="34"/>
      <c r="I11" s="20"/>
      <c r="J11" s="38"/>
      <c r="K11" s="56">
        <v>5000.0</v>
      </c>
      <c r="L11" s="56">
        <v>5000.0</v>
      </c>
      <c r="M11" s="57">
        <f t="shared" si="1"/>
        <v>0</v>
      </c>
      <c r="N11" s="73"/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1">
        <v>8.0</v>
      </c>
      <c r="B12" s="94" t="s">
        <v>299</v>
      </c>
      <c r="C12" s="98" t="s">
        <v>312</v>
      </c>
      <c r="D12" s="97">
        <v>62051.0</v>
      </c>
      <c r="E12" s="117" t="s">
        <v>232</v>
      </c>
      <c r="F12" s="59"/>
      <c r="G12" s="53"/>
      <c r="H12" s="34"/>
      <c r="I12" s="20"/>
      <c r="J12" s="38"/>
      <c r="K12" s="56">
        <v>2371.0</v>
      </c>
      <c r="L12" s="56">
        <v>2371.0</v>
      </c>
      <c r="M12" s="57">
        <f t="shared" si="1"/>
        <v>0</v>
      </c>
      <c r="N12" s="73"/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1">
        <v>9.0</v>
      </c>
      <c r="B13" s="94" t="s">
        <v>299</v>
      </c>
      <c r="C13" s="98" t="s">
        <v>313</v>
      </c>
      <c r="D13" s="97">
        <v>62131.0</v>
      </c>
      <c r="E13" s="117" t="s">
        <v>209</v>
      </c>
      <c r="F13" s="59"/>
      <c r="G13" s="53"/>
      <c r="H13" s="34"/>
      <c r="I13" s="20"/>
      <c r="J13" s="38"/>
      <c r="K13" s="56">
        <v>16425.0</v>
      </c>
      <c r="L13" s="56">
        <v>16425.0</v>
      </c>
      <c r="M13" s="57">
        <f t="shared" si="1"/>
        <v>0</v>
      </c>
      <c r="N13" s="73"/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1">
        <v>10.0</v>
      </c>
      <c r="B14" s="94" t="s">
        <v>299</v>
      </c>
      <c r="C14" s="98" t="s">
        <v>314</v>
      </c>
      <c r="D14" s="97">
        <v>56387.0</v>
      </c>
      <c r="E14" s="117" t="s">
        <v>202</v>
      </c>
      <c r="F14" s="59"/>
      <c r="G14" s="53"/>
      <c r="H14" s="34"/>
      <c r="I14" s="20"/>
      <c r="J14" s="38"/>
      <c r="K14" s="56">
        <v>50000.0</v>
      </c>
      <c r="L14" s="56">
        <v>50000.0</v>
      </c>
      <c r="M14" s="57">
        <f t="shared" si="1"/>
        <v>0</v>
      </c>
      <c r="N14" s="73"/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1">
        <v>11.0</v>
      </c>
      <c r="B15" s="94" t="s">
        <v>299</v>
      </c>
      <c r="C15" s="98" t="s">
        <v>315</v>
      </c>
      <c r="D15" s="97">
        <v>56387.0</v>
      </c>
      <c r="E15" s="117" t="s">
        <v>202</v>
      </c>
      <c r="F15" s="59"/>
      <c r="G15" s="53"/>
      <c r="H15" s="34"/>
      <c r="I15" s="20"/>
      <c r="J15" s="38"/>
      <c r="K15" s="56">
        <v>50000.0</v>
      </c>
      <c r="L15" s="56">
        <v>50000.0</v>
      </c>
      <c r="M15" s="57">
        <f t="shared" si="1"/>
        <v>0</v>
      </c>
      <c r="N15" s="73"/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1">
        <v>12.0</v>
      </c>
      <c r="B16" s="94" t="s">
        <v>299</v>
      </c>
      <c r="C16" s="98" t="s">
        <v>316</v>
      </c>
      <c r="D16" s="97">
        <v>56387.0</v>
      </c>
      <c r="E16" s="117" t="s">
        <v>202</v>
      </c>
      <c r="F16" s="59"/>
      <c r="G16" s="53"/>
      <c r="H16" s="34"/>
      <c r="I16" s="20"/>
      <c r="J16" s="38"/>
      <c r="K16" s="56">
        <v>50000.0</v>
      </c>
      <c r="L16" s="56">
        <v>50000.0</v>
      </c>
      <c r="M16" s="57">
        <f t="shared" si="1"/>
        <v>0</v>
      </c>
      <c r="N16" s="73"/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1">
        <v>13.0</v>
      </c>
      <c r="B17" s="94" t="s">
        <v>299</v>
      </c>
      <c r="C17" s="98" t="s">
        <v>317</v>
      </c>
      <c r="D17" s="97">
        <v>56387.0</v>
      </c>
      <c r="E17" s="117" t="s">
        <v>202</v>
      </c>
      <c r="F17" s="59"/>
      <c r="G17" s="53"/>
      <c r="H17" s="34"/>
      <c r="I17" s="20"/>
      <c r="J17" s="38"/>
      <c r="K17" s="56">
        <v>50000.0</v>
      </c>
      <c r="L17" s="56">
        <v>50000.0</v>
      </c>
      <c r="M17" s="57">
        <f t="shared" si="1"/>
        <v>0</v>
      </c>
      <c r="N17" s="73"/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1">
        <v>14.0</v>
      </c>
      <c r="B18" s="94" t="s">
        <v>299</v>
      </c>
      <c r="C18" s="98" t="s">
        <v>318</v>
      </c>
      <c r="D18" s="97">
        <v>56387.0</v>
      </c>
      <c r="E18" s="117" t="s">
        <v>202</v>
      </c>
      <c r="F18" s="59"/>
      <c r="G18" s="53"/>
      <c r="H18" s="34"/>
      <c r="I18" s="20"/>
      <c r="J18" s="38"/>
      <c r="K18" s="56">
        <v>30000.0</v>
      </c>
      <c r="L18" s="56">
        <v>30000.0</v>
      </c>
      <c r="M18" s="57">
        <f t="shared" si="1"/>
        <v>0</v>
      </c>
      <c r="N18" s="73"/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1">
        <v>15.0</v>
      </c>
      <c r="B19" s="94" t="s">
        <v>299</v>
      </c>
      <c r="C19" s="98" t="s">
        <v>319</v>
      </c>
      <c r="D19" s="97">
        <v>56387.0</v>
      </c>
      <c r="E19" s="117" t="s">
        <v>202</v>
      </c>
      <c r="F19" s="59"/>
      <c r="G19" s="53"/>
      <c r="H19" s="34"/>
      <c r="I19" s="20"/>
      <c r="J19" s="38"/>
      <c r="K19" s="56">
        <v>2500.0</v>
      </c>
      <c r="L19" s="56">
        <v>2500.0</v>
      </c>
      <c r="M19" s="57">
        <f t="shared" si="1"/>
        <v>0</v>
      </c>
      <c r="N19" s="73"/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1">
        <v>16.0</v>
      </c>
      <c r="B20" s="94" t="s">
        <v>299</v>
      </c>
      <c r="C20" s="98" t="s">
        <v>320</v>
      </c>
      <c r="D20" s="97">
        <v>31927.0</v>
      </c>
      <c r="E20" s="117" t="s">
        <v>321</v>
      </c>
      <c r="F20" s="59"/>
      <c r="G20" s="53"/>
      <c r="H20" s="34"/>
      <c r="I20" s="20"/>
      <c r="J20" s="38"/>
      <c r="K20" s="56">
        <v>4100.0</v>
      </c>
      <c r="L20" s="56">
        <v>4100.0</v>
      </c>
      <c r="M20" s="57">
        <f t="shared" si="1"/>
        <v>0</v>
      </c>
      <c r="N20" s="73"/>
      <c r="O20" s="25"/>
      <c r="P20" s="25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1"/>
      <c r="B21" s="18"/>
      <c r="C21" s="18"/>
      <c r="D21" s="18"/>
      <c r="E21" s="92"/>
      <c r="F21" s="29">
        <f t="shared" ref="F21:G21" si="2">SUM(F5:F11)</f>
        <v>0</v>
      </c>
      <c r="G21" s="29">
        <f t="shared" si="2"/>
        <v>0</v>
      </c>
      <c r="H21" s="29">
        <f t="shared" ref="H21:J21" si="3">SUM(H5:H20)</f>
        <v>150</v>
      </c>
      <c r="I21" s="29">
        <f t="shared" si="3"/>
        <v>0</v>
      </c>
      <c r="J21" s="39">
        <f t="shared" si="3"/>
        <v>0</v>
      </c>
      <c r="K21" s="62">
        <f>SUM(K3:K20)</f>
        <v>261400</v>
      </c>
      <c r="L21" s="63">
        <f t="shared" ref="L21:M21" si="4">SUM(L5:L20)</f>
        <v>348869</v>
      </c>
      <c r="M21" s="57">
        <f t="shared" si="4"/>
        <v>-87319</v>
      </c>
      <c r="N21" s="78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77"/>
      <c r="B22" s="77"/>
      <c r="C22" s="77"/>
      <c r="D22" s="77"/>
      <c r="E22" s="93"/>
      <c r="F22" s="33">
        <f>SUM(F21+G21+H21+I21+J21+K21)</f>
        <v>261550</v>
      </c>
      <c r="G22" s="7"/>
      <c r="H22" s="7"/>
      <c r="I22" s="7"/>
      <c r="J22" s="8"/>
      <c r="K22" s="79"/>
      <c r="L22" s="79"/>
      <c r="M22" s="79"/>
      <c r="N22" s="79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0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</sheetData>
  <mergeCells count="15">
    <mergeCell ref="M2:M4"/>
    <mergeCell ref="N2:N4"/>
    <mergeCell ref="F3:F4"/>
    <mergeCell ref="G3:H3"/>
    <mergeCell ref="F22:J2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2" max="12" width="15.63"/>
    <col customWidth="1" min="14" max="14" width="36.38"/>
  </cols>
  <sheetData>
    <row r="1">
      <c r="A1" s="1" t="s">
        <v>322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1">
        <v>1.0</v>
      </c>
      <c r="B5" s="118" t="s">
        <v>323</v>
      </c>
      <c r="C5" s="119" t="s">
        <v>324</v>
      </c>
      <c r="D5" s="118">
        <v>50593.0</v>
      </c>
      <c r="E5" s="67" t="s">
        <v>325</v>
      </c>
      <c r="F5" s="59"/>
      <c r="G5" s="53"/>
      <c r="H5" s="34"/>
      <c r="I5" s="20"/>
      <c r="J5" s="38"/>
      <c r="K5" s="56"/>
      <c r="L5" s="89">
        <v>18000.0</v>
      </c>
      <c r="M5" s="57">
        <f t="shared" ref="M5:M9" si="1">SUM(F5+G5+H5+I5+J5+K5+-L5)</f>
        <v>-18000</v>
      </c>
      <c r="N5" s="73" t="s">
        <v>326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>
        <v>2.0</v>
      </c>
      <c r="B6" s="118" t="s">
        <v>323</v>
      </c>
      <c r="C6" s="119" t="s">
        <v>327</v>
      </c>
      <c r="D6" s="118">
        <v>42278.0</v>
      </c>
      <c r="E6" s="67" t="s">
        <v>328</v>
      </c>
      <c r="F6" s="59"/>
      <c r="G6" s="53"/>
      <c r="H6" s="34"/>
      <c r="I6" s="20"/>
      <c r="J6" s="38"/>
      <c r="K6" s="56"/>
      <c r="L6" s="89">
        <v>1000.0</v>
      </c>
      <c r="M6" s="57">
        <f t="shared" si="1"/>
        <v>-1000</v>
      </c>
      <c r="N6" s="73" t="s">
        <v>326</v>
      </c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1">
        <v>3.0</v>
      </c>
      <c r="B7" s="118" t="s">
        <v>323</v>
      </c>
      <c r="C7" s="119" t="s">
        <v>329</v>
      </c>
      <c r="D7" s="118">
        <v>20541.0</v>
      </c>
      <c r="E7" s="67" t="s">
        <v>330</v>
      </c>
      <c r="F7" s="59"/>
      <c r="G7" s="53"/>
      <c r="H7" s="34"/>
      <c r="I7" s="20"/>
      <c r="J7" s="38"/>
      <c r="K7" s="56"/>
      <c r="L7" s="89">
        <v>5000.0</v>
      </c>
      <c r="M7" s="57">
        <f t="shared" si="1"/>
        <v>-5000</v>
      </c>
      <c r="N7" s="73" t="s">
        <v>326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1">
        <v>4.0</v>
      </c>
      <c r="B8" s="118" t="s">
        <v>323</v>
      </c>
      <c r="C8" s="119" t="s">
        <v>331</v>
      </c>
      <c r="D8" s="118">
        <v>25650.0</v>
      </c>
      <c r="E8" s="67" t="s">
        <v>22</v>
      </c>
      <c r="F8" s="59"/>
      <c r="G8" s="53"/>
      <c r="H8" s="34"/>
      <c r="I8" s="20">
        <v>10775.0</v>
      </c>
      <c r="J8" s="38"/>
      <c r="K8" s="56"/>
      <c r="L8" s="89">
        <v>10775.0</v>
      </c>
      <c r="M8" s="57">
        <f t="shared" si="1"/>
        <v>0</v>
      </c>
      <c r="N8" s="73"/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1">
        <v>5.0</v>
      </c>
      <c r="B9" s="118" t="s">
        <v>323</v>
      </c>
      <c r="C9" s="119" t="s">
        <v>332</v>
      </c>
      <c r="D9" s="118">
        <v>44480.0</v>
      </c>
      <c r="E9" s="67" t="s">
        <v>333</v>
      </c>
      <c r="F9" s="59"/>
      <c r="G9" s="53"/>
      <c r="H9" s="34"/>
      <c r="I9" s="20">
        <v>4150.0</v>
      </c>
      <c r="J9" s="38"/>
      <c r="K9" s="56"/>
      <c r="L9" s="89">
        <v>4150.0</v>
      </c>
      <c r="M9" s="57">
        <f t="shared" si="1"/>
        <v>0</v>
      </c>
      <c r="N9" s="73"/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1"/>
      <c r="B10" s="18"/>
      <c r="C10" s="18"/>
      <c r="D10" s="18"/>
      <c r="E10" s="92"/>
      <c r="F10" s="29">
        <f t="shared" ref="F10:J10" si="2">SUM(F5:F9)</f>
        <v>0</v>
      </c>
      <c r="G10" s="29">
        <f t="shared" si="2"/>
        <v>0</v>
      </c>
      <c r="H10" s="29">
        <f t="shared" si="2"/>
        <v>0</v>
      </c>
      <c r="I10" s="29">
        <f t="shared" si="2"/>
        <v>14925</v>
      </c>
      <c r="J10" s="39">
        <f t="shared" si="2"/>
        <v>0</v>
      </c>
      <c r="K10" s="62">
        <f>SUM(K3:K9)</f>
        <v>0</v>
      </c>
      <c r="L10" s="63">
        <f t="shared" ref="L10:M10" si="3">SUM(L5:L9)</f>
        <v>38925</v>
      </c>
      <c r="M10" s="57">
        <f t="shared" si="3"/>
        <v>-24000</v>
      </c>
      <c r="N10" s="78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77"/>
      <c r="B11" s="77"/>
      <c r="C11" s="77"/>
      <c r="D11" s="77"/>
      <c r="E11" s="93"/>
      <c r="F11" s="33">
        <f>SUM(F10+G10+H10+I10+J10+K10)</f>
        <v>14925</v>
      </c>
      <c r="G11" s="7"/>
      <c r="H11" s="7"/>
      <c r="I11" s="7"/>
      <c r="J11" s="8"/>
      <c r="K11" s="79"/>
      <c r="L11" s="79"/>
      <c r="M11" s="79"/>
      <c r="N11" s="79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0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</sheetData>
  <mergeCells count="15">
    <mergeCell ref="M2:M4"/>
    <mergeCell ref="N2:N4"/>
    <mergeCell ref="F3:F4"/>
    <mergeCell ref="G3:H3"/>
    <mergeCell ref="F11:J11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2" max="12" width="14.5"/>
    <col customWidth="1" min="14" max="14" width="26.88"/>
  </cols>
  <sheetData>
    <row r="1">
      <c r="A1" s="1" t="s">
        <v>334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 t="s">
        <v>335</v>
      </c>
      <c r="C5" s="17" t="s">
        <v>336</v>
      </c>
      <c r="D5" s="18">
        <v>64768.0</v>
      </c>
      <c r="E5" s="18" t="s">
        <v>337</v>
      </c>
      <c r="F5" s="53"/>
      <c r="G5" s="53"/>
      <c r="H5" s="120"/>
      <c r="I5" s="20">
        <v>306.0</v>
      </c>
      <c r="J5" s="53"/>
      <c r="K5" s="121"/>
      <c r="L5" s="73">
        <v>306.0</v>
      </c>
      <c r="M5" s="122">
        <f t="shared" ref="M5:M28" si="1">SUM(F5+G5+H5+I5+J5+K5-L5)</f>
        <v>0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>
        <v>2.0</v>
      </c>
      <c r="B6" s="16" t="s">
        <v>335</v>
      </c>
      <c r="C6" s="26" t="s">
        <v>338</v>
      </c>
      <c r="D6" s="18">
        <v>36556.0</v>
      </c>
      <c r="E6" s="18" t="s">
        <v>277</v>
      </c>
      <c r="F6" s="53"/>
      <c r="G6" s="53"/>
      <c r="H6" s="120"/>
      <c r="I6" s="20">
        <v>1004.0</v>
      </c>
      <c r="J6" s="53"/>
      <c r="K6" s="121"/>
      <c r="L6" s="73">
        <v>1004.0</v>
      </c>
      <c r="M6" s="122">
        <f t="shared" si="1"/>
        <v>0</v>
      </c>
      <c r="N6" s="73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>
        <v>3.0</v>
      </c>
      <c r="B7" s="16" t="s">
        <v>335</v>
      </c>
      <c r="C7" s="17" t="s">
        <v>339</v>
      </c>
      <c r="D7" s="18">
        <v>36555.0</v>
      </c>
      <c r="E7" s="18" t="s">
        <v>69</v>
      </c>
      <c r="F7" s="27"/>
      <c r="G7" s="53"/>
      <c r="H7" s="120"/>
      <c r="I7" s="20">
        <v>275.0</v>
      </c>
      <c r="J7" s="53"/>
      <c r="K7" s="121"/>
      <c r="L7" s="73">
        <v>275.0</v>
      </c>
      <c r="M7" s="122">
        <f t="shared" si="1"/>
        <v>0</v>
      </c>
      <c r="N7" s="73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5">
        <v>4.0</v>
      </c>
      <c r="B8" s="16" t="s">
        <v>335</v>
      </c>
      <c r="C8" s="17" t="s">
        <v>340</v>
      </c>
      <c r="D8" s="18">
        <v>49953.0</v>
      </c>
      <c r="E8" s="18" t="s">
        <v>341</v>
      </c>
      <c r="F8" s="53"/>
      <c r="G8" s="53"/>
      <c r="H8" s="120"/>
      <c r="I8" s="20">
        <v>0.0</v>
      </c>
      <c r="J8" s="53"/>
      <c r="K8" s="121"/>
      <c r="L8" s="73">
        <v>5000.0</v>
      </c>
      <c r="M8" s="122">
        <f t="shared" si="1"/>
        <v>-5000</v>
      </c>
      <c r="N8" s="73" t="s">
        <v>342</v>
      </c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5">
        <v>5.0</v>
      </c>
      <c r="B9" s="16" t="s">
        <v>335</v>
      </c>
      <c r="C9" s="17" t="s">
        <v>343</v>
      </c>
      <c r="D9" s="18">
        <v>50593.0</v>
      </c>
      <c r="E9" s="18" t="s">
        <v>325</v>
      </c>
      <c r="F9" s="53"/>
      <c r="G9" s="53"/>
      <c r="H9" s="120"/>
      <c r="I9" s="20">
        <v>0.0</v>
      </c>
      <c r="J9" s="53"/>
      <c r="K9" s="121"/>
      <c r="L9" s="73">
        <v>15000.0</v>
      </c>
      <c r="M9" s="122">
        <f t="shared" si="1"/>
        <v>-15000</v>
      </c>
      <c r="N9" s="73" t="s">
        <v>342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5">
        <v>6.0</v>
      </c>
      <c r="B10" s="16" t="s">
        <v>335</v>
      </c>
      <c r="C10" s="17" t="s">
        <v>344</v>
      </c>
      <c r="D10" s="18">
        <v>60139.0</v>
      </c>
      <c r="E10" s="18" t="s">
        <v>345</v>
      </c>
      <c r="F10" s="27"/>
      <c r="G10" s="53"/>
      <c r="H10" s="120"/>
      <c r="I10" s="20"/>
      <c r="J10" s="53"/>
      <c r="K10" s="123">
        <v>12633.0</v>
      </c>
      <c r="L10" s="73">
        <v>12633.0</v>
      </c>
      <c r="M10" s="122">
        <f t="shared" si="1"/>
        <v>0</v>
      </c>
      <c r="N10" s="55"/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5">
        <v>7.0</v>
      </c>
      <c r="B11" s="16" t="s">
        <v>335</v>
      </c>
      <c r="C11" s="17" t="s">
        <v>346</v>
      </c>
      <c r="D11" s="18">
        <v>60139.0</v>
      </c>
      <c r="E11" s="18" t="s">
        <v>345</v>
      </c>
      <c r="F11" s="27"/>
      <c r="G11" s="53"/>
      <c r="H11" s="120"/>
      <c r="I11" s="20"/>
      <c r="J11" s="53"/>
      <c r="K11" s="123">
        <v>50000.0</v>
      </c>
      <c r="L11" s="73">
        <v>50000.0</v>
      </c>
      <c r="M11" s="122">
        <f t="shared" si="1"/>
        <v>0</v>
      </c>
      <c r="N11" s="55"/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5">
        <v>8.0</v>
      </c>
      <c r="B12" s="16" t="s">
        <v>335</v>
      </c>
      <c r="C12" s="17" t="s">
        <v>347</v>
      </c>
      <c r="D12" s="18">
        <v>59508.0</v>
      </c>
      <c r="E12" s="18" t="s">
        <v>200</v>
      </c>
      <c r="F12" s="27"/>
      <c r="G12" s="53"/>
      <c r="H12" s="120"/>
      <c r="I12" s="20"/>
      <c r="J12" s="53"/>
      <c r="K12" s="123">
        <v>11436.0</v>
      </c>
      <c r="L12" s="73">
        <v>11436.0</v>
      </c>
      <c r="M12" s="122">
        <f t="shared" si="1"/>
        <v>0</v>
      </c>
      <c r="N12" s="55"/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5">
        <v>9.0</v>
      </c>
      <c r="B13" s="16" t="s">
        <v>335</v>
      </c>
      <c r="C13" s="17" t="s">
        <v>348</v>
      </c>
      <c r="D13" s="18">
        <v>60402.0</v>
      </c>
      <c r="E13" s="18" t="s">
        <v>270</v>
      </c>
      <c r="F13" s="27"/>
      <c r="G13" s="53"/>
      <c r="H13" s="120"/>
      <c r="I13" s="20"/>
      <c r="J13" s="53"/>
      <c r="K13" s="123">
        <v>24847.0</v>
      </c>
      <c r="L13" s="73">
        <v>24847.0</v>
      </c>
      <c r="M13" s="122">
        <f t="shared" si="1"/>
        <v>0</v>
      </c>
      <c r="N13" s="55"/>
      <c r="O13" s="25"/>
      <c r="P13" s="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5">
        <v>10.0</v>
      </c>
      <c r="B14" s="16" t="s">
        <v>335</v>
      </c>
      <c r="C14" s="17" t="s">
        <v>349</v>
      </c>
      <c r="D14" s="18">
        <v>62164.0</v>
      </c>
      <c r="E14" s="18" t="s">
        <v>350</v>
      </c>
      <c r="F14" s="27"/>
      <c r="G14" s="53"/>
      <c r="H14" s="120"/>
      <c r="I14" s="20"/>
      <c r="J14" s="53"/>
      <c r="K14" s="123">
        <v>9007.0</v>
      </c>
      <c r="L14" s="73">
        <v>9007.0</v>
      </c>
      <c r="M14" s="122">
        <f t="shared" si="1"/>
        <v>0</v>
      </c>
      <c r="N14" s="55"/>
      <c r="O14" s="25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5">
        <v>11.0</v>
      </c>
      <c r="B15" s="16" t="s">
        <v>335</v>
      </c>
      <c r="C15" s="17" t="s">
        <v>351</v>
      </c>
      <c r="D15" s="18">
        <v>65500.0</v>
      </c>
      <c r="E15" s="18" t="s">
        <v>121</v>
      </c>
      <c r="F15" s="27"/>
      <c r="G15" s="53"/>
      <c r="H15" s="124">
        <v>140931.0</v>
      </c>
      <c r="I15" s="20"/>
      <c r="J15" s="53"/>
      <c r="K15" s="121"/>
      <c r="L15" s="73">
        <v>140931.0</v>
      </c>
      <c r="M15" s="122">
        <f t="shared" si="1"/>
        <v>0</v>
      </c>
      <c r="N15" s="55"/>
      <c r="O15" s="25"/>
      <c r="P15" s="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5">
        <v>12.0</v>
      </c>
      <c r="B16" s="16" t="s">
        <v>335</v>
      </c>
      <c r="C16" s="17" t="s">
        <v>352</v>
      </c>
      <c r="D16" s="18">
        <v>63363.0</v>
      </c>
      <c r="E16" s="18" t="s">
        <v>192</v>
      </c>
      <c r="F16" s="27"/>
      <c r="G16" s="53"/>
      <c r="H16" s="124">
        <v>228809.0</v>
      </c>
      <c r="I16" s="20"/>
      <c r="J16" s="53"/>
      <c r="K16" s="121"/>
      <c r="L16" s="73">
        <v>228809.0</v>
      </c>
      <c r="M16" s="122">
        <f t="shared" si="1"/>
        <v>0</v>
      </c>
      <c r="N16" s="55"/>
      <c r="O16" s="25"/>
      <c r="P16" s="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5">
        <v>13.0</v>
      </c>
      <c r="B17" s="16" t="s">
        <v>335</v>
      </c>
      <c r="C17" s="17" t="s">
        <v>353</v>
      </c>
      <c r="D17" s="18">
        <v>59833.0</v>
      </c>
      <c r="E17" s="18" t="s">
        <v>119</v>
      </c>
      <c r="F17" s="27"/>
      <c r="G17" s="53"/>
      <c r="H17" s="120"/>
      <c r="I17" s="20"/>
      <c r="J17" s="53"/>
      <c r="K17" s="123">
        <v>18312.0</v>
      </c>
      <c r="L17" s="73">
        <v>18312.0</v>
      </c>
      <c r="M17" s="122">
        <f t="shared" si="1"/>
        <v>0</v>
      </c>
      <c r="N17" s="55"/>
      <c r="O17" s="25"/>
      <c r="P17" s="2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5">
        <v>14.0</v>
      </c>
      <c r="B18" s="16" t="s">
        <v>335</v>
      </c>
      <c r="C18" s="17" t="s">
        <v>354</v>
      </c>
      <c r="D18" s="18">
        <v>60831.0</v>
      </c>
      <c r="E18" s="18" t="s">
        <v>117</v>
      </c>
      <c r="F18" s="27"/>
      <c r="G18" s="53"/>
      <c r="H18" s="120"/>
      <c r="I18" s="20"/>
      <c r="J18" s="53"/>
      <c r="K18" s="123">
        <v>20297.0</v>
      </c>
      <c r="L18" s="73">
        <v>20297.0</v>
      </c>
      <c r="M18" s="122">
        <f t="shared" si="1"/>
        <v>0</v>
      </c>
      <c r="N18" s="55"/>
      <c r="O18" s="25"/>
      <c r="P18" s="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5">
        <v>15.0</v>
      </c>
      <c r="B19" s="16" t="s">
        <v>335</v>
      </c>
      <c r="C19" s="17" t="s">
        <v>355</v>
      </c>
      <c r="D19" s="18">
        <v>60125.0</v>
      </c>
      <c r="E19" s="18" t="s">
        <v>127</v>
      </c>
      <c r="F19" s="27"/>
      <c r="G19" s="53"/>
      <c r="H19" s="120"/>
      <c r="I19" s="20"/>
      <c r="J19" s="53"/>
      <c r="K19" s="123">
        <v>1215.0</v>
      </c>
      <c r="L19" s="73">
        <v>1215.0</v>
      </c>
      <c r="M19" s="122">
        <f t="shared" si="1"/>
        <v>0</v>
      </c>
      <c r="N19" s="55"/>
      <c r="O19" s="25"/>
      <c r="P19" s="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5">
        <v>16.0</v>
      </c>
      <c r="B20" s="16" t="s">
        <v>335</v>
      </c>
      <c r="C20" s="17" t="s">
        <v>356</v>
      </c>
      <c r="D20" s="18">
        <v>63363.0</v>
      </c>
      <c r="E20" s="18" t="s">
        <v>192</v>
      </c>
      <c r="F20" s="27"/>
      <c r="G20" s="53"/>
      <c r="H20" s="120"/>
      <c r="I20" s="20"/>
      <c r="J20" s="53"/>
      <c r="K20" s="123">
        <v>27000.0</v>
      </c>
      <c r="L20" s="73">
        <v>27000.0</v>
      </c>
      <c r="M20" s="122">
        <f t="shared" si="1"/>
        <v>0</v>
      </c>
      <c r="N20" s="55"/>
      <c r="O20" s="25"/>
      <c r="P20" s="25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5">
        <v>17.0</v>
      </c>
      <c r="B21" s="16" t="s">
        <v>335</v>
      </c>
      <c r="C21" s="17" t="s">
        <v>357</v>
      </c>
      <c r="D21" s="18">
        <v>56387.0</v>
      </c>
      <c r="E21" s="18" t="s">
        <v>202</v>
      </c>
      <c r="F21" s="27"/>
      <c r="G21" s="53"/>
      <c r="H21" s="120"/>
      <c r="I21" s="20"/>
      <c r="J21" s="53"/>
      <c r="K21" s="123">
        <v>50000.0</v>
      </c>
      <c r="L21" s="73">
        <v>50000.0</v>
      </c>
      <c r="M21" s="122">
        <f t="shared" si="1"/>
        <v>0</v>
      </c>
      <c r="N21" s="55"/>
      <c r="O21" s="25"/>
      <c r="P21" s="25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5">
        <v>18.0</v>
      </c>
      <c r="B22" s="16" t="s">
        <v>335</v>
      </c>
      <c r="C22" s="17" t="s">
        <v>358</v>
      </c>
      <c r="D22" s="18">
        <v>56387.0</v>
      </c>
      <c r="E22" s="18" t="s">
        <v>202</v>
      </c>
      <c r="F22" s="27"/>
      <c r="G22" s="53"/>
      <c r="H22" s="120"/>
      <c r="I22" s="20"/>
      <c r="J22" s="53"/>
      <c r="K22" s="123">
        <v>29000.0</v>
      </c>
      <c r="L22" s="73">
        <v>29000.0</v>
      </c>
      <c r="M22" s="122">
        <f t="shared" si="1"/>
        <v>0</v>
      </c>
      <c r="N22" s="55"/>
      <c r="O22" s="25"/>
      <c r="P22" s="25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5">
        <v>19.0</v>
      </c>
      <c r="B23" s="16" t="s">
        <v>335</v>
      </c>
      <c r="C23" s="17" t="s">
        <v>359</v>
      </c>
      <c r="D23" s="18">
        <v>56387.0</v>
      </c>
      <c r="E23" s="18" t="s">
        <v>202</v>
      </c>
      <c r="F23" s="27"/>
      <c r="G23" s="53"/>
      <c r="H23" s="120"/>
      <c r="I23" s="20"/>
      <c r="J23" s="53"/>
      <c r="K23" s="123">
        <v>50000.0</v>
      </c>
      <c r="L23" s="73">
        <v>50000.0</v>
      </c>
      <c r="M23" s="122">
        <f t="shared" si="1"/>
        <v>0</v>
      </c>
      <c r="N23" s="55"/>
      <c r="O23" s="25"/>
      <c r="P23" s="25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5">
        <v>20.0</v>
      </c>
      <c r="B24" s="16" t="s">
        <v>335</v>
      </c>
      <c r="C24" s="17" t="s">
        <v>360</v>
      </c>
      <c r="D24" s="18">
        <v>56387.0</v>
      </c>
      <c r="E24" s="18" t="s">
        <v>202</v>
      </c>
      <c r="F24" s="27"/>
      <c r="G24" s="53"/>
      <c r="H24" s="120"/>
      <c r="I24" s="20"/>
      <c r="J24" s="53"/>
      <c r="K24" s="123">
        <v>50000.0</v>
      </c>
      <c r="L24" s="73">
        <v>50000.0</v>
      </c>
      <c r="M24" s="122">
        <f t="shared" si="1"/>
        <v>0</v>
      </c>
      <c r="N24" s="55"/>
      <c r="O24" s="25"/>
      <c r="P24" s="2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5">
        <v>21.0</v>
      </c>
      <c r="B25" s="16" t="s">
        <v>335</v>
      </c>
      <c r="C25" s="17" t="s">
        <v>361</v>
      </c>
      <c r="D25" s="18">
        <v>56387.0</v>
      </c>
      <c r="E25" s="18" t="s">
        <v>202</v>
      </c>
      <c r="F25" s="27"/>
      <c r="G25" s="53"/>
      <c r="H25" s="120"/>
      <c r="I25" s="20"/>
      <c r="J25" s="53"/>
      <c r="K25" s="123">
        <v>50000.0</v>
      </c>
      <c r="L25" s="73">
        <v>50000.0</v>
      </c>
      <c r="M25" s="122">
        <f t="shared" si="1"/>
        <v>0</v>
      </c>
      <c r="N25" s="55"/>
      <c r="O25" s="25"/>
      <c r="P25" s="2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5">
        <v>22.0</v>
      </c>
      <c r="B26" s="16" t="s">
        <v>335</v>
      </c>
      <c r="C26" s="17" t="s">
        <v>362</v>
      </c>
      <c r="D26" s="18">
        <v>56387.0</v>
      </c>
      <c r="E26" s="18" t="s">
        <v>202</v>
      </c>
      <c r="F26" s="27"/>
      <c r="G26" s="53"/>
      <c r="H26" s="120"/>
      <c r="I26" s="20"/>
      <c r="J26" s="53"/>
      <c r="K26" s="123">
        <v>50000.0</v>
      </c>
      <c r="L26" s="73">
        <v>50000.0</v>
      </c>
      <c r="M26" s="122">
        <f t="shared" si="1"/>
        <v>0</v>
      </c>
      <c r="N26" s="55"/>
      <c r="O26" s="25"/>
      <c r="P26" s="25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5">
        <v>23.0</v>
      </c>
      <c r="B27" s="16" t="s">
        <v>335</v>
      </c>
      <c r="C27" s="17" t="s">
        <v>363</v>
      </c>
      <c r="D27" s="18">
        <v>56387.0</v>
      </c>
      <c r="E27" s="18" t="s">
        <v>202</v>
      </c>
      <c r="F27" s="27"/>
      <c r="G27" s="53"/>
      <c r="H27" s="120"/>
      <c r="I27" s="20"/>
      <c r="J27" s="53"/>
      <c r="K27" s="123">
        <v>50000.0</v>
      </c>
      <c r="L27" s="73">
        <v>50000.0</v>
      </c>
      <c r="M27" s="122">
        <f t="shared" si="1"/>
        <v>0</v>
      </c>
      <c r="N27" s="55"/>
      <c r="O27" s="25"/>
      <c r="P27" s="25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5">
        <v>24.0</v>
      </c>
      <c r="B28" s="16" t="s">
        <v>335</v>
      </c>
      <c r="C28" s="17" t="s">
        <v>364</v>
      </c>
      <c r="D28" s="18">
        <v>56387.0</v>
      </c>
      <c r="E28" s="18" t="s">
        <v>202</v>
      </c>
      <c r="F28" s="27"/>
      <c r="G28" s="53"/>
      <c r="H28" s="120"/>
      <c r="I28" s="20"/>
      <c r="J28" s="53"/>
      <c r="K28" s="123">
        <v>24650.0</v>
      </c>
      <c r="L28" s="73">
        <v>24650.0</v>
      </c>
      <c r="M28" s="122">
        <f t="shared" si="1"/>
        <v>0</v>
      </c>
      <c r="N28" s="55"/>
      <c r="O28" s="25"/>
      <c r="P28" s="25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5"/>
      <c r="B29" s="28"/>
      <c r="C29" s="28"/>
      <c r="D29" s="28"/>
      <c r="E29" s="28"/>
      <c r="F29" s="29">
        <f t="shared" ref="F29:I29" si="2">SUM(F5:F28)</f>
        <v>0</v>
      </c>
      <c r="G29" s="29">
        <f t="shared" si="2"/>
        <v>0</v>
      </c>
      <c r="H29" s="125">
        <f t="shared" si="2"/>
        <v>369740</v>
      </c>
      <c r="I29" s="29">
        <f t="shared" si="2"/>
        <v>1585</v>
      </c>
      <c r="J29" s="29">
        <f>SUM(J4:J28)</f>
        <v>0</v>
      </c>
      <c r="K29" s="126">
        <f>SUM(K5:K28)</f>
        <v>528397</v>
      </c>
      <c r="L29" s="127">
        <v>1216775.0</v>
      </c>
      <c r="M29" s="31">
        <f>SUM(M5:M28)</f>
        <v>-20000</v>
      </c>
      <c r="N29" s="78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8"/>
      <c r="B30" s="28"/>
      <c r="C30" s="28"/>
      <c r="D30" s="28"/>
      <c r="E30" s="28"/>
      <c r="F30" s="33">
        <f>SUM(F29+G29+H29+I29+J29+K29)</f>
        <v>899722</v>
      </c>
      <c r="G30" s="7"/>
      <c r="H30" s="7"/>
      <c r="I30" s="7"/>
      <c r="J30" s="8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</sheetData>
  <mergeCells count="15">
    <mergeCell ref="M2:M4"/>
    <mergeCell ref="N2:N4"/>
    <mergeCell ref="F3:F4"/>
    <mergeCell ref="G3:H3"/>
    <mergeCell ref="F30:J3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9.75"/>
    <col customWidth="1" min="5" max="5" width="57.75"/>
    <col customWidth="1" min="12" max="12" width="14.5"/>
    <col customWidth="1" min="14" max="14" width="26.88"/>
  </cols>
  <sheetData>
    <row r="1">
      <c r="A1" s="1" t="s">
        <v>365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7"/>
      <c r="I2" s="7"/>
      <c r="J2" s="7"/>
      <c r="K2" s="7"/>
      <c r="L2" s="8"/>
      <c r="M2" s="9" t="s">
        <v>7</v>
      </c>
      <c r="N2" s="9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/>
      <c r="B3" s="10"/>
      <c r="C3" s="10"/>
      <c r="D3" s="10"/>
      <c r="E3" s="10"/>
      <c r="F3" s="11" t="s">
        <v>9</v>
      </c>
      <c r="G3" s="6" t="s">
        <v>10</v>
      </c>
      <c r="H3" s="8"/>
      <c r="I3" s="6" t="s">
        <v>11</v>
      </c>
      <c r="J3" s="8"/>
      <c r="K3" s="12" t="s">
        <v>12</v>
      </c>
      <c r="L3" s="5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44559.0</v>
      </c>
      <c r="C5" s="17" t="s">
        <v>366</v>
      </c>
      <c r="D5" s="18">
        <v>10320.0</v>
      </c>
      <c r="E5" s="18" t="s">
        <v>367</v>
      </c>
      <c r="F5" s="53"/>
      <c r="G5" s="53"/>
      <c r="H5" s="124">
        <v>80809.0</v>
      </c>
      <c r="I5" s="20"/>
      <c r="J5" s="53"/>
      <c r="K5" s="121"/>
      <c r="L5" s="73">
        <v>80809.0</v>
      </c>
      <c r="M5" s="122">
        <f>SUM(F5+G5+H5+I5+J5+K5-L5)</f>
        <v>0</v>
      </c>
      <c r="N5" s="73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/>
      <c r="B6" s="28"/>
      <c r="C6" s="28"/>
      <c r="D6" s="28"/>
      <c r="E6" s="28"/>
      <c r="F6" s="29">
        <f t="shared" ref="F6:I6" si="1">SUM(F5)</f>
        <v>0</v>
      </c>
      <c r="G6" s="29">
        <f t="shared" si="1"/>
        <v>0</v>
      </c>
      <c r="H6" s="125">
        <f t="shared" si="1"/>
        <v>80809</v>
      </c>
      <c r="I6" s="29">
        <f t="shared" si="1"/>
        <v>0</v>
      </c>
      <c r="J6" s="29">
        <f>SUM(J4:J5)</f>
        <v>0</v>
      </c>
      <c r="K6" s="126">
        <f>SUM(K5)</f>
        <v>0</v>
      </c>
      <c r="L6" s="127"/>
      <c r="M6" s="31">
        <f>SUM(M5)</f>
        <v>0</v>
      </c>
      <c r="N6" s="78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28"/>
      <c r="B7" s="28"/>
      <c r="C7" s="28"/>
      <c r="D7" s="28"/>
      <c r="E7" s="28"/>
      <c r="F7" s="33">
        <f>SUM(F6+G6+H6+I6+J6+K6)</f>
        <v>80809</v>
      </c>
      <c r="G7" s="7"/>
      <c r="H7" s="7"/>
      <c r="I7" s="7"/>
      <c r="J7" s="8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