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2.05.65" sheetId="1" r:id="rId4"/>
    <sheet state="visible" name="3.05.65" sheetId="2" r:id="rId5"/>
    <sheet state="visible" name="4.05.65" sheetId="3" r:id="rId6"/>
    <sheet state="visible" name="5.05.65" sheetId="4" r:id="rId7"/>
    <sheet state="visible" name="6.05.65" sheetId="5" r:id="rId8"/>
    <sheet state="visible" name="7.05.65" sheetId="6" r:id="rId9"/>
    <sheet state="visible" name="8.05.65" sheetId="7" r:id="rId10"/>
    <sheet state="visible" name="9.05.65" sheetId="8" r:id="rId11"/>
    <sheet state="visible" name="10.05.65" sheetId="9" r:id="rId12"/>
    <sheet state="visible" name="11.05.65" sheetId="10" r:id="rId13"/>
    <sheet state="visible" name="12.05.65" sheetId="11" r:id="rId14"/>
    <sheet state="visible" name="13.05.65" sheetId="12" r:id="rId15"/>
    <sheet state="visible" name="14.05.65" sheetId="13" r:id="rId16"/>
    <sheet state="visible" name="16.05.65" sheetId="14" r:id="rId17"/>
    <sheet state="visible" name="17.05.65" sheetId="15" r:id="rId18"/>
    <sheet state="visible" name="19.05.65" sheetId="16" r:id="rId19"/>
    <sheet state="visible" name="20.05.65" sheetId="17" r:id="rId20"/>
    <sheet state="visible" name="21.05.65" sheetId="18" r:id="rId21"/>
    <sheet state="visible" name="22.05.65" sheetId="19" r:id="rId22"/>
    <sheet state="visible" name="25.05.65" sheetId="20" r:id="rId23"/>
    <sheet state="visible" name="26.05.65" sheetId="21" r:id="rId24"/>
    <sheet state="visible" name="28.05.65" sheetId="22" r:id="rId25"/>
    <sheet state="visible" name="29.05.65" sheetId="23" r:id="rId26"/>
    <sheet state="visible" name="30.05.65" sheetId="24" r:id="rId27"/>
    <sheet state="visible" name="31.05.65" sheetId="25" r:id="rId28"/>
  </sheets>
  <definedNames/>
  <calcPr/>
</workbook>
</file>

<file path=xl/sharedStrings.xml><?xml version="1.0" encoding="utf-8"?>
<sst xmlns="http://schemas.openxmlformats.org/spreadsheetml/2006/main" count="700" uniqueCount="230">
  <si>
    <t xml:space="preserve">  E-WALLET 30-2 MAY 2565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</si>
  <si>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</si>
  <si>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</si>
  <si>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</si>
  <si>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</si>
  <si>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</si>
  <si>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</si>
  <si>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</si>
  <si>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</si>
  <si>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</si>
  <si>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</si>
  <si>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</si>
  <si>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</si>
  <si>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</si>
  <si>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</si>
  <si>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</si>
  <si>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</si>
  <si>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</si>
  <si>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ETHONLIN2204000021</t>
  </si>
  <si>
    <t>นาย ธนบูลย์ แสงฐิตาพันธุ์</t>
  </si>
  <si>
    <t>ETHONLIN2204000022</t>
  </si>
  <si>
    <t xml:space="preserve">  E-WALLET 3 MAY 2565                                                                                                        </t>
  </si>
  <si>
    <t>ETHBKK012205000001</t>
  </si>
  <si>
    <t>ห้างหุ้นส่วนจำกัด ไดม่อนอันดามัน เน็ตเวิร์ค  (สำนักงานใหญ่)</t>
  </si>
  <si>
    <t>พี่เปิ้ลเติม</t>
  </si>
  <si>
    <t>ETHBKK012205000002</t>
  </si>
  <si>
    <t>นาย พัฒน์รดิศ สุพัฒน์วณิชกร</t>
  </si>
  <si>
    <t>ETHBKK012205000003</t>
  </si>
  <si>
    <t>นาง ศศกร  อมตวงษ์</t>
  </si>
  <si>
    <t>ETHBKK012205000004</t>
  </si>
  <si>
    <t>นาง กาญจนา อ่วมสุข</t>
  </si>
  <si>
    <t>ETHBKK012205000005</t>
  </si>
  <si>
    <t>นางสาว คณาง ไพรบึง</t>
  </si>
  <si>
    <t>ETHBKK012205000006</t>
  </si>
  <si>
    <t>นาย ประเสริฐ ป่วนกระโทก - โนรา สีแก้ว</t>
  </si>
  <si>
    <t>ETHBKK012205000007</t>
  </si>
  <si>
    <t>นิรันดร์ สันอีด</t>
  </si>
  <si>
    <t>ETHBKK012205000008</t>
  </si>
  <si>
    <t>นางสาว สุภาพร พรมทา</t>
  </si>
  <si>
    <t>c4</t>
  </si>
  <si>
    <t>ETHBKK012205000009</t>
  </si>
  <si>
    <t>นางสาว โสภา  นายสุข</t>
  </si>
  <si>
    <t>ETHONLIN2205000001</t>
  </si>
  <si>
    <t>นางสาว รัชตวรรณ เนาวสินธ์</t>
  </si>
  <si>
    <t>ETHONLIN2205000002</t>
  </si>
  <si>
    <t>นางสาว ขวัญเรือน  บุญปก</t>
  </si>
  <si>
    <t xml:space="preserve">  E-WALLET 4 MAY 2565                                                                                                        </t>
  </si>
  <si>
    <t>ETHONLIN2205000003</t>
  </si>
  <si>
    <t>ETHONLIN2205000004</t>
  </si>
  <si>
    <t>ETHBKK012205000010</t>
  </si>
  <si>
    <t>นาย สมชาย โพธิ์คำ</t>
  </si>
  <si>
    <t xml:space="preserve">  E-WALLET 5MAY 2565                                                                                                        </t>
  </si>
  <si>
    <t>ETHBKK012205000011</t>
  </si>
  <si>
    <t>ร้าน first beautiful</t>
  </si>
  <si>
    <t>ETHBKK012205000012</t>
  </si>
  <si>
    <t>ETHBKK012205000013</t>
  </si>
  <si>
    <t>นาย ศุภลักษณ์ สิมหะชาติ</t>
  </si>
  <si>
    <t>ETHBKK012205000014</t>
  </si>
  <si>
    <t>นางสาว  พิมพ์มาดา เงางาม</t>
  </si>
  <si>
    <t>ETHBKK012205000015</t>
  </si>
  <si>
    <t>นาย วิฑูรย์ อุรุวรรณ</t>
  </si>
  <si>
    <t>ETHBKK012205000016</t>
  </si>
  <si>
    <t>นาย อาทิตย์ อัจจิมากุล</t>
  </si>
  <si>
    <t>ETHBKK012205000017</t>
  </si>
  <si>
    <t>นางสาว กุลนาถ ไตรทัตธนากร</t>
  </si>
  <si>
    <t xml:space="preserve">พี่เปิ้ลเติม </t>
  </si>
  <si>
    <t>ETHONLIN2205000005</t>
  </si>
  <si>
    <t>ETHONLIN2205000006</t>
  </si>
  <si>
    <t>ETHONLIN2205000007</t>
  </si>
  <si>
    <t>นาง นารินี กมลสุวรรณ</t>
  </si>
  <si>
    <t>ETHONLIN2205000008</t>
  </si>
  <si>
    <t>นางสาว ท้าว โทมี สะกูมทอง</t>
  </si>
  <si>
    <t>ETHONLIN2205000009</t>
  </si>
  <si>
    <t>นาย มงคล ระดับวงษ์</t>
  </si>
  <si>
    <t xml:space="preserve">  E-WALLET  6 MAY 2565                                                                                                        </t>
  </si>
  <si>
    <t>ETHBKK012205000019</t>
  </si>
  <si>
    <t>นาย ดิลก แผ่ทอง</t>
  </si>
  <si>
    <t>ETHBKK012205000020</t>
  </si>
  <si>
    <t>นาง ภีรดา เดชะนามเมือง</t>
  </si>
  <si>
    <t>ETHBKK012205000021</t>
  </si>
  <si>
    <t>นาง ณัฎฐณันธ์ วงวันดี</t>
  </si>
  <si>
    <t xml:space="preserve">  E-WALLET  7 MAY 2565                                                                                                        </t>
  </si>
  <si>
    <t>ETHBKK012205000022</t>
  </si>
  <si>
    <t>นาย สรวิชญ์ ทองหล่อ</t>
  </si>
  <si>
    <t xml:space="preserve">  E-WALLET  8 MAY 2565                                                                                                        </t>
  </si>
  <si>
    <t>ETHBKK012205000023</t>
  </si>
  <si>
    <t>นาย ไช จอมมะนีวง</t>
  </si>
  <si>
    <t xml:space="preserve">  E-WALLET 9MAY 2565                                                                                                        </t>
  </si>
  <si>
    <t>ETHBKK012205000024</t>
  </si>
  <si>
    <t>ค่าคอมมิชชั่น</t>
  </si>
  <si>
    <t>ETHBKK012205000025</t>
  </si>
  <si>
    <t>นางสาว ทาริกา หลงหัน</t>
  </si>
  <si>
    <t>ETHBKK012205000026</t>
  </si>
  <si>
    <t>ETHBKK012205000027</t>
  </si>
  <si>
    <t>นางสาว ดวงจันทร์ แหวนรุ่งมะนี</t>
  </si>
  <si>
    <t>ETHBKK012205000028</t>
  </si>
  <si>
    <t>นาง บุญญานุช ยอดดี</t>
  </si>
  <si>
    <t>คืน c4</t>
  </si>
  <si>
    <t>ETHBKK012205000029</t>
  </si>
  <si>
    <t>ห้างหุ้นส่วนจำกัด โกรท โกลเบิล เน็ตเวิร์ก (สำนักงานใหญ่)</t>
  </si>
  <si>
    <t>ETHBKK012205000030</t>
  </si>
  <si>
    <t>นาง สำลี สุรบุตร</t>
  </si>
  <si>
    <t>ETHBKK012205000031</t>
  </si>
  <si>
    <t>นาย สมเกียรติ  ยงหนู</t>
  </si>
  <si>
    <t>ETHBKK012205000032</t>
  </si>
  <si>
    <t>นาย กฤษณะ บุรณพันธ์</t>
  </si>
  <si>
    <t>ETHBKK012205000033</t>
  </si>
  <si>
    <t>ETHBKK012205000034</t>
  </si>
  <si>
    <t>นางสาว ดัสนีย์​ เจะ​เลาะ​</t>
  </si>
  <si>
    <t>ETHONLIN2205000010</t>
  </si>
  <si>
    <t>ETHONLIN2205000011</t>
  </si>
  <si>
    <t>ETHONLIN2205000012</t>
  </si>
  <si>
    <t>นาย SOUNTHONE SOUMPHONPHAKDY</t>
  </si>
  <si>
    <t>ETHONLIN2205000013</t>
  </si>
  <si>
    <t>ETHONLIN2205000014</t>
  </si>
  <si>
    <t xml:space="preserve">  E-WALLET 10 MAY 2565                                                                                                        </t>
  </si>
  <si>
    <t>ETHBKK012205000035</t>
  </si>
  <si>
    <t>นาง ชญาน์นันท์ ฉิมยี่ทวีโชค</t>
  </si>
  <si>
    <t>ETHBKK012205000036</t>
  </si>
  <si>
    <t xml:space="preserve">  E-WALLET 11 MAY 2565                                                                                                        </t>
  </si>
  <si>
    <t>ETHBKK012205000037</t>
  </si>
  <si>
    <t>ETHBKK012205000038</t>
  </si>
  <si>
    <t>นางสาว ฐาปนีย์ สุขบุรี</t>
  </si>
  <si>
    <t>ETHBKK012205000039</t>
  </si>
  <si>
    <t>นาง เพ็ญ ลิ่มวงศ์</t>
  </si>
  <si>
    <t>ETHBKK012205000040</t>
  </si>
  <si>
    <t>ว่าที่ ร.ต. อรรณพ ลิ่มวงศ์</t>
  </si>
  <si>
    <t>ETHBKK012205000041</t>
  </si>
  <si>
    <t>นาง กานดา วงศ์เทพนิวัติ</t>
  </si>
  <si>
    <t xml:space="preserve">  E-WALLET 12 MAY 2565                                                                                                        </t>
  </si>
  <si>
    <t>ETHBKK012205000042</t>
  </si>
  <si>
    <t>นางสาว สุชานันท์ สะตะ</t>
  </si>
  <si>
    <t>ETHBKK012205000043</t>
  </si>
  <si>
    <t>นาย สิทธานต์ หาญเพียรพงศ์</t>
  </si>
  <si>
    <t xml:space="preserve">  E-WALLET 13 MAY 2565                                                                                                        </t>
  </si>
  <si>
    <t>ETHBKK012205000044</t>
  </si>
  <si>
    <t>นาย เอกชัย เดือนแจ่ม</t>
  </si>
  <si>
    <t>ETHBKK012205000045</t>
  </si>
  <si>
    <t>นาย  จักรพงศ์ เพชรเหลี่ยม</t>
  </si>
  <si>
    <t>ETHBKK012205000046</t>
  </si>
  <si>
    <t>นางสาว กาญจนาพร ด้วงเงิน</t>
  </si>
  <si>
    <t>ETHBKK012205000047</t>
  </si>
  <si>
    <t>นางสาว แก้ว วงค์คำ</t>
  </si>
  <si>
    <t>ETHBKK012205000048</t>
  </si>
  <si>
    <t>นาย บรรพตต์ ภวะวิจารณ์</t>
  </si>
  <si>
    <t>ETHBKK012205000049</t>
  </si>
  <si>
    <t>นางสาว บัว อุ่มครบุรี</t>
  </si>
  <si>
    <t>ETHBKK012205000050</t>
  </si>
  <si>
    <t>นางสาว ปานระพี สืบกระแสร์</t>
  </si>
  <si>
    <t>ETHBKK012205000051</t>
  </si>
  <si>
    <t>นาง พรทิพย์ แก้วปรีชา</t>
  </si>
  <si>
    <t>ETHBKK012205000052</t>
  </si>
  <si>
    <t>นาย ลภชัย จินดารัตน์</t>
  </si>
  <si>
    <t>ETHBKK012205000053</t>
  </si>
  <si>
    <t>นางสาว สมคิด พันธ์คำ</t>
  </si>
  <si>
    <t xml:space="preserve">  E-WALLET 14 MAY 2565                                                                                                        </t>
  </si>
  <si>
    <t>ETHONLIN2205000019</t>
  </si>
  <si>
    <t>นาย Vila Xay</t>
  </si>
  <si>
    <t>ETHONLIN2205000020</t>
  </si>
  <si>
    <t>ETHONLIN2205000021</t>
  </si>
  <si>
    <t xml:space="preserve">  E-WALLET 16 MAY 2565                                                                                                        </t>
  </si>
  <si>
    <t>ETHBKK012205000058</t>
  </si>
  <si>
    <t>ETHBKK012205000059</t>
  </si>
  <si>
    <t>ETHBKK012205000060</t>
  </si>
  <si>
    <t>ETHBKK012205000061</t>
  </si>
  <si>
    <t>นาง ภัคจิรา  คำแป้น</t>
  </si>
  <si>
    <t>ETHBKK012205000062</t>
  </si>
  <si>
    <t>ETHBKK012205000063</t>
  </si>
  <si>
    <t>นาย ดาวรุ่ง   โพธิ์มล</t>
  </si>
  <si>
    <t>ETHONLIN2205000022</t>
  </si>
  <si>
    <t>ETHONLIN2205000023</t>
  </si>
  <si>
    <t>ETHONLIN2205000024</t>
  </si>
  <si>
    <t xml:space="preserve">  E-WALLET 17 MAY 2565                                                                                                        </t>
  </si>
  <si>
    <t>5/17/2022</t>
  </si>
  <si>
    <t>ธนบูลย์ แสงฐิตาพันธุ์</t>
  </si>
  <si>
    <t>ETHONLIN2205000064</t>
  </si>
  <si>
    <t>ภัทรพิดา อุ่นโสดา</t>
  </si>
  <si>
    <t xml:space="preserve">  E-WALLET 19 MAY 2565                                                                                                        </t>
  </si>
  <si>
    <t>ETHBKK012205000065</t>
  </si>
  <si>
    <t>นาย มนตรี จันทรวิวัฒน์</t>
  </si>
  <si>
    <t>ETHBKK012205000066</t>
  </si>
  <si>
    <t xml:space="preserve">  E-WALLET 20 MAY 2565                                                                                                        </t>
  </si>
  <si>
    <t>ETHBKK012205000067</t>
  </si>
  <si>
    <t>นาย สำเนียง ชาวดร</t>
  </si>
  <si>
    <t xml:space="preserve">  E-WALLET 21 MAY 2565                                                                                                        </t>
  </si>
  <si>
    <t>ETHBKK012205000068</t>
  </si>
  <si>
    <t>นาย SOMBOUN SYHATHEP</t>
  </si>
  <si>
    <t>ค่าคอม</t>
  </si>
  <si>
    <t>ETHBKK012205000069</t>
  </si>
  <si>
    <t>นาย KHAMHOU INTHAVONG</t>
  </si>
  <si>
    <t>ค่่าคอม</t>
  </si>
  <si>
    <t>ETHONLIN2205000028</t>
  </si>
  <si>
    <t>นาย Anoulack Nelamit</t>
  </si>
  <si>
    <t>ETHONLIN2205000029</t>
  </si>
  <si>
    <t>ETHONLIN2205000030</t>
  </si>
  <si>
    <t xml:space="preserve">  E-WALLET 22 MAY 2565                                                                                                        </t>
  </si>
  <si>
    <t>ETHBKK012205000070</t>
  </si>
  <si>
    <t xml:space="preserve">  E-WALLET 25 MAY 2565                                                                                                        </t>
  </si>
  <si>
    <t>ETHONLIN2205000033</t>
  </si>
  <si>
    <t>ETHONLIN2205000034</t>
  </si>
  <si>
    <t>ETHONLIN2205000035</t>
  </si>
  <si>
    <t>นาย อักขิม พรหมจาม</t>
  </si>
  <si>
    <t>ETHONLIN2205000036</t>
  </si>
  <si>
    <t>ETHONLIN2205000037</t>
  </si>
  <si>
    <t>ETHONLIN2205000038</t>
  </si>
  <si>
    <t>ETHONLIN2205000039</t>
  </si>
  <si>
    <t>ETHONLIN2205000040</t>
  </si>
  <si>
    <t>นาย SOMBOUN  SYHATHEP</t>
  </si>
  <si>
    <t>ETHONLIN2205000041</t>
  </si>
  <si>
    <t xml:space="preserve">  E-WALLET 26 MAY 2565                                                                                                        </t>
  </si>
  <si>
    <t>ETHBKK012205000071</t>
  </si>
  <si>
    <t>นางสาว จัน วงสี</t>
  </si>
  <si>
    <t>ETHBKK012205000072</t>
  </si>
  <si>
    <t>นางสาว จิราภรณ์ บุญสมวล</t>
  </si>
  <si>
    <t xml:space="preserve"> c4</t>
  </si>
  <si>
    <t>ETHBKK012205000074</t>
  </si>
  <si>
    <t>นางสาว มาลินี แสงแก้ว</t>
  </si>
  <si>
    <t xml:space="preserve">  E-WALLET 28 MAY 2565                                                                                                        </t>
  </si>
  <si>
    <t>ETHBKK012205000075</t>
  </si>
  <si>
    <t>นาง ศิลา สงอาจินต์</t>
  </si>
  <si>
    <t xml:space="preserve">  E-WALLET 29 MAY 2565                                                                                                        </t>
  </si>
  <si>
    <t>ETHONLIN2205000043</t>
  </si>
  <si>
    <t>ETHONLIN2205000044</t>
  </si>
  <si>
    <t>ETHONLIN2205000045</t>
  </si>
  <si>
    <t xml:space="preserve">  E-WALLET 30 MAY 2565                                                                                                        </t>
  </si>
  <si>
    <t>ETHBKK012205000076</t>
  </si>
  <si>
    <t>ETHBKK012205000077</t>
  </si>
  <si>
    <t>นาย ต้นสัก สุคนธรัตน์</t>
  </si>
  <si>
    <t xml:space="preserve">  E-WALLET 31MAY 2565                                                                                                        </t>
  </si>
  <si>
    <t>ETHONLIN2205000046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</si>
</sst>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36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rgb="FF34A853"/>
      <name val="Calibri"/>
    </font>
    <font>
      <sz val="14.0"/>
      <color rgb="FFFF0000"/>
      <name val="Calibri"/>
    </font>
    <font>
      <sz val="14.0"/>
      <color rgb="FF4A86E8"/>
      <name val="Calibri"/>
    </font>
    <font>
      <sz val="14.0"/>
      <color rgb="FFFF6D01"/>
      <name val="Calibri"/>
    </font>
    <font>
      <b/>
      <sz val="18.0"/>
      <color theme="1"/>
      <name val="Calibri"/>
    </font>
    <font>
      <sz val="14.0"/>
      <color rgb="FF34A853"/>
      <name val="Arial"/>
    </font>
    <font>
      <sz val="14.0"/>
      <color rgb="FF000000"/>
      <name val="Calibri"/>
    </font>
    <font>
      <sz val="14.0"/>
      <color rgb="FFFF0000"/>
      <name val="Arial"/>
    </font>
    <font>
      <sz val="14.0"/>
      <color rgb="FFCC0000"/>
      <name val="Arial"/>
    </font>
    <font>
      <sz val="14.0"/>
      <color theme="8"/>
      <name val="Arial"/>
    </font>
    <font>
      <sz val="14.0"/>
      <color rgb="FF4285F4"/>
      <name val="Arial"/>
    </font>
    <font>
      <sz val="14.0"/>
      <color rgb="FF351C75"/>
      <name val="Calibri"/>
    </font>
    <font>
      <sz val="14.0"/>
      <color theme="4"/>
      <name val="Calibri"/>
    </font>
    <font>
      <sz val="14.0"/>
      <color rgb="FF4285F4"/>
      <name val="Calibri"/>
    </font>
    <font>
      <sz val="14.0"/>
      <color theme="8"/>
      <name val="Calibri"/>
    </font>
    <font>
      <sz val="14.0"/>
      <color theme="1"/>
      <name val="Arial"/>
    </font>
    <font>
      <sz val="14.0"/>
      <color rgb="FFFF6D01"/>
      <name val="Arial"/>
    </font>
    <font>
      <sz val="18.0"/>
      <color theme="1"/>
      <name val="Calibri"/>
    </font>
    <font>
      <sz val="18.0"/>
      <color rgb="FF000000"/>
      <name val="Calibri"/>
    </font>
    <font>
      <sz val="18.0"/>
      <color rgb="FFFF0000"/>
      <name val="Arial"/>
    </font>
    <font>
      <sz val="18.0"/>
      <color rgb="FFCC0000"/>
      <name val="Arial"/>
    </font>
    <font>
      <sz val="18.0"/>
      <color rgb="FFFF6D01"/>
      <name val="Arial"/>
    </font>
    <font>
      <sz val="18.0"/>
      <color rgb="FF34A853"/>
      <name val="Calibri"/>
    </font>
    <font>
      <sz val="18.0"/>
      <color rgb="FF4285F4"/>
      <name val="Arial"/>
    </font>
    <font>
      <sz val="18.0"/>
      <color rgb="FF351C75"/>
      <name val="Calibri"/>
    </font>
    <font>
      <sz val="18.0"/>
      <color rgb="FFFF0000"/>
      <name val="Calibri"/>
    </font>
    <font>
      <sz val="18.0"/>
      <color theme="8"/>
      <name val="Arial"/>
    </font>
    <font>
      <sz val="18.0"/>
      <color theme="4"/>
      <name val="Calibri"/>
    </font>
    <font>
      <sz val="1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4F8FB"/>
        <bgColor rgb="FFF4F8FB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6" fillId="0" fontId="2" numFmtId="0" xfId="0" applyBorder="1" applyFont="1"/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7" fillId="0" fontId="2" numFmtId="0" xfId="0" applyBorder="1" applyFont="1"/>
    <xf borderId="4" fillId="3" fontId="4" numFmtId="0" xfId="0" applyAlignment="1" applyBorder="1" applyFont="1">
      <alignment horizontal="center" vertical="bottom"/>
    </xf>
    <xf borderId="4" fillId="4" fontId="6" numFmtId="0" xfId="0" applyAlignment="1" applyBorder="1" applyFill="1" applyFont="1">
      <alignment horizontal="center" vertical="bottom"/>
    </xf>
    <xf borderId="4" fillId="5" fontId="6" numFmtId="165" xfId="0" applyAlignment="1" applyBorder="1" applyFill="1" applyFont="1" applyNumberFormat="1">
      <alignment horizontal="center" readingOrder="0" vertical="bottom"/>
    </xf>
    <xf borderId="4" fillId="5" fontId="6" numFmtId="4" xfId="0" applyAlignment="1" applyBorder="1" applyFont="1" applyNumberFormat="1">
      <alignment horizontal="center" readingOrder="0" vertical="bottom"/>
    </xf>
    <xf borderId="4" fillId="5" fontId="6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readingOrder="0" vertical="bottom"/>
    </xf>
    <xf borderId="4" fillId="4" fontId="3" numFmtId="38" xfId="0" applyAlignment="1" applyBorder="1" applyFont="1" applyNumberFormat="1">
      <alignment vertical="bottom"/>
    </xf>
    <xf borderId="4" fillId="4" fontId="7" numFmtId="38" xfId="0" applyAlignment="1" applyBorder="1" applyFont="1" applyNumberFormat="1">
      <alignment horizontal="center" vertical="bottom"/>
    </xf>
    <xf borderId="4" fillId="0" fontId="6" numFmtId="38" xfId="0" applyAlignment="1" applyBorder="1" applyFont="1" applyNumberFormat="1">
      <alignment readingOrder="0" vertical="bottom"/>
    </xf>
    <xf borderId="4" fillId="0" fontId="6" numFmtId="38" xfId="0" applyAlignment="1" applyBorder="1" applyFont="1" applyNumberFormat="1">
      <alignment horizontal="right" readingOrder="0" vertical="bottom"/>
    </xf>
    <xf borderId="4" fillId="0" fontId="8" numFmtId="38" xfId="0" applyAlignment="1" applyBorder="1" applyFont="1" applyNumberFormat="1">
      <alignment horizontal="right" vertical="bottom"/>
    </xf>
    <xf borderId="4" fillId="0" fontId="3" numFmtId="38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4" fillId="4" fontId="9" numFmtId="38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4" fillId="4" fontId="3" numFmtId="166" xfId="0" applyAlignment="1" applyBorder="1" applyFont="1" applyNumberFormat="1">
      <alignment vertical="bottom"/>
    </xf>
    <xf borderId="4" fillId="4" fontId="10" numFmtId="166" xfId="0" applyAlignment="1" applyBorder="1" applyFont="1" applyNumberFormat="1">
      <alignment horizontal="right" vertical="bottom"/>
    </xf>
    <xf borderId="4" fillId="4" fontId="7" numFmtId="166" xfId="0" applyAlignment="1" applyBorder="1" applyFont="1" applyNumberFormat="1">
      <alignment horizontal="right" vertical="bottom"/>
    </xf>
    <xf borderId="4" fillId="4" fontId="9" numFmtId="166" xfId="0" applyAlignment="1" applyBorder="1" applyFont="1" applyNumberFormat="1">
      <alignment horizontal="right" vertical="bottom"/>
    </xf>
    <xf borderId="4" fillId="4" fontId="6" numFmtId="38" xfId="0" applyAlignment="1" applyBorder="1" applyFont="1" applyNumberFormat="1">
      <alignment vertical="bottom"/>
    </xf>
    <xf borderId="4" fillId="0" fontId="6" numFmtId="38" xfId="0" applyAlignment="1" applyBorder="1" applyFont="1" applyNumberFormat="1">
      <alignment horizontal="right" vertical="bottom"/>
    </xf>
    <xf borderId="1" fillId="4" fontId="11" numFmtId="166" xfId="0" applyAlignment="1" applyBorder="1" applyFont="1" applyNumberFormat="1">
      <alignment horizontal="center" vertical="bottom"/>
    </xf>
    <xf borderId="4" fillId="4" fontId="3" numFmtId="0" xfId="0" applyAlignment="1" applyBorder="1" applyFont="1">
      <alignment vertical="bottom"/>
    </xf>
    <xf borderId="4" fillId="5" fontId="6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readingOrder="0" vertical="bottom"/>
    </xf>
    <xf borderId="4" fillId="4" fontId="7" numFmtId="38" xfId="0" applyAlignment="1" applyBorder="1" applyFont="1" applyNumberFormat="1">
      <alignment horizontal="center" readingOrder="0" vertical="bottom"/>
    </xf>
    <xf borderId="4" fillId="0" fontId="10" numFmtId="38" xfId="0" applyAlignment="1" applyBorder="1" applyFont="1" applyNumberFormat="1">
      <alignment readingOrder="0" vertical="bottom"/>
    </xf>
    <xf borderId="4" fillId="4" fontId="12" numFmtId="38" xfId="0" applyAlignment="1" applyBorder="1" applyFont="1" applyNumberFormat="1">
      <alignment horizontal="center" readingOrder="0" vertical="bottom"/>
    </xf>
    <xf borderId="4" fillId="0" fontId="6" numFmtId="38" xfId="0" applyAlignment="1" applyBorder="1" applyFont="1" applyNumberFormat="1">
      <alignment horizontal="center" readingOrder="0" vertical="bottom"/>
    </xf>
    <xf borderId="4" fillId="4" fontId="12" numFmtId="38" xfId="0" applyAlignment="1" applyBorder="1" applyFont="1" applyNumberFormat="1">
      <alignment horizontal="center" vertical="bottom"/>
    </xf>
    <xf borderId="4" fillId="4" fontId="7" numFmtId="166" xfId="0" applyAlignment="1" applyBorder="1" applyFont="1" applyNumberFormat="1">
      <alignment horizontal="center" vertical="bottom"/>
    </xf>
    <xf borderId="4" fillId="4" fontId="10" numFmtId="38" xfId="0" applyAlignment="1" applyBorder="1" applyFont="1" applyNumberFormat="1">
      <alignment vertical="bottom"/>
    </xf>
    <xf borderId="4" fillId="4" fontId="13" numFmtId="165" xfId="0" applyAlignment="1" applyBorder="1" applyFont="1" applyNumberFormat="1">
      <alignment horizontal="center" readingOrder="0"/>
    </xf>
    <xf borderId="4" fillId="5" fontId="13" numFmtId="4" xfId="0" applyAlignment="1" applyBorder="1" applyFont="1" applyNumberFormat="1">
      <alignment horizontal="center" readingOrder="0"/>
    </xf>
    <xf borderId="4" fillId="5" fontId="13" numFmtId="0" xfId="0" applyAlignment="1" applyBorder="1" applyFont="1">
      <alignment horizontal="center" readingOrder="0"/>
    </xf>
    <xf borderId="4" fillId="5" fontId="13" numFmtId="0" xfId="0" applyAlignment="1" applyBorder="1" applyFont="1">
      <alignment horizontal="left" readingOrder="0"/>
    </xf>
    <xf borderId="4" fillId="4" fontId="13" numFmtId="4" xfId="0" applyAlignment="1" applyBorder="1" applyFont="1" applyNumberFormat="1">
      <alignment horizontal="center" readingOrder="0"/>
    </xf>
    <xf borderId="4" fillId="4" fontId="13" numFmtId="0" xfId="0" applyAlignment="1" applyBorder="1" applyFont="1">
      <alignment horizontal="center" readingOrder="0"/>
    </xf>
    <xf borderId="4" fillId="4" fontId="13" numFmtId="0" xfId="0" applyAlignment="1" applyBorder="1" applyFont="1">
      <alignment horizontal="left" readingOrder="0"/>
    </xf>
    <xf borderId="4" fillId="5" fontId="13" numFmtId="165" xfId="0" applyAlignment="1" applyBorder="1" applyFont="1" applyNumberFormat="1">
      <alignment horizontal="center" readingOrder="0"/>
    </xf>
    <xf borderId="4" fillId="4" fontId="14" numFmtId="38" xfId="0" applyAlignment="1" applyBorder="1" applyFont="1" applyNumberFormat="1">
      <alignment vertical="bottom"/>
    </xf>
    <xf borderId="4" fillId="4" fontId="15" numFmtId="38" xfId="0" applyAlignment="1" applyBorder="1" applyFont="1" applyNumberFormat="1">
      <alignment vertical="bottom"/>
    </xf>
    <xf borderId="4" fillId="6" fontId="16" numFmtId="38" xfId="0" applyAlignment="1" applyBorder="1" applyFill="1" applyFont="1" applyNumberFormat="1">
      <alignment vertical="bottom"/>
    </xf>
    <xf borderId="4" fillId="4" fontId="17" numFmtId="38" xfId="0" applyAlignment="1" applyBorder="1" applyFont="1" applyNumberFormat="1">
      <alignment readingOrder="0" vertical="bottom"/>
    </xf>
    <xf borderId="4" fillId="0" fontId="18" numFmtId="38" xfId="0" applyAlignment="1" applyBorder="1" applyFont="1" applyNumberFormat="1">
      <alignment readingOrder="0" vertical="bottom"/>
    </xf>
    <xf borderId="4" fillId="4" fontId="19" numFmtId="38" xfId="0" applyAlignment="1" applyBorder="1" applyFont="1" applyNumberFormat="1">
      <alignment horizontal="right" vertical="bottom"/>
    </xf>
    <xf borderId="4" fillId="4" fontId="20" numFmtId="38" xfId="0" applyAlignment="1" applyBorder="1" applyFont="1" applyNumberFormat="1">
      <alignment horizontal="right" readingOrder="0" vertical="bottom"/>
    </xf>
    <xf borderId="4" fillId="4" fontId="14" numFmtId="38" xfId="0" applyAlignment="1" applyBorder="1" applyFont="1" applyNumberFormat="1">
      <alignment readingOrder="0" vertical="bottom"/>
    </xf>
    <xf borderId="4" fillId="6" fontId="16" numFmtId="38" xfId="0" applyAlignment="1" applyBorder="1" applyFont="1" applyNumberFormat="1">
      <alignment readingOrder="0" vertical="bottom"/>
    </xf>
    <xf borderId="4" fillId="4" fontId="14" numFmtId="166" xfId="0" applyAlignment="1" applyBorder="1" applyFont="1" applyNumberFormat="1">
      <alignment vertical="bottom"/>
    </xf>
    <xf borderId="4" fillId="4" fontId="15" numFmtId="166" xfId="0" applyAlignment="1" applyBorder="1" applyFont="1" applyNumberFormat="1">
      <alignment vertical="bottom"/>
    </xf>
    <xf borderId="4" fillId="6" fontId="21" numFmtId="166" xfId="0" applyAlignment="1" applyBorder="1" applyFont="1" applyNumberFormat="1">
      <alignment horizontal="right" vertical="bottom"/>
    </xf>
    <xf borderId="4" fillId="4" fontId="19" numFmtId="166" xfId="0" applyAlignment="1" applyBorder="1" applyFont="1" applyNumberFormat="1">
      <alignment horizontal="right" vertical="bottom"/>
    </xf>
    <xf borderId="4" fillId="4" fontId="18" numFmtId="38" xfId="0" applyAlignment="1" applyBorder="1" applyFont="1" applyNumberFormat="1">
      <alignment vertical="bottom"/>
    </xf>
    <xf borderId="1" fillId="4" fontId="4" numFmtId="166" xfId="0" applyAlignment="1" applyBorder="1" applyFont="1" applyNumberFormat="1">
      <alignment horizontal="center" vertical="bottom"/>
    </xf>
    <xf borderId="4" fillId="4" fontId="22" numFmtId="0" xfId="0" applyAlignment="1" applyBorder="1" applyFont="1">
      <alignment vertical="bottom"/>
    </xf>
    <xf borderId="4" fillId="0" fontId="22" numFmtId="0" xfId="0" applyAlignment="1" applyBorder="1" applyFont="1">
      <alignment vertical="bottom"/>
    </xf>
    <xf borderId="4" fillId="4" fontId="18" numFmtId="0" xfId="0" applyAlignment="1" applyBorder="1" applyFont="1">
      <alignment vertical="bottom"/>
    </xf>
    <xf borderId="4" fillId="4" fontId="7" numFmtId="166" xfId="0" applyAlignment="1" applyBorder="1" applyFont="1" applyNumberFormat="1">
      <alignment horizontal="center" readingOrder="0" vertical="bottom"/>
    </xf>
    <xf borderId="1" fillId="4" fontId="4" numFmtId="166" xfId="0" applyAlignment="1" applyBorder="1" applyFont="1" applyNumberFormat="1">
      <alignment horizontal="center" readingOrder="0" vertical="bottom"/>
    </xf>
    <xf borderId="4" fillId="4" fontId="6" numFmtId="0" xfId="0" applyAlignment="1" applyBorder="1" applyFont="1">
      <alignment horizontal="center" readingOrder="0" vertical="bottom"/>
    </xf>
    <xf borderId="4" fillId="4" fontId="15" numFmtId="38" xfId="0" applyAlignment="1" applyBorder="1" applyFont="1" applyNumberFormat="1">
      <alignment readingOrder="0" vertical="bottom"/>
    </xf>
    <xf borderId="4" fillId="6" fontId="23" numFmtId="38" xfId="0" applyAlignment="1" applyBorder="1" applyFont="1" applyNumberFormat="1">
      <alignment readingOrder="0" vertical="bottom"/>
    </xf>
    <xf borderId="4" fillId="6" fontId="13" numFmtId="0" xfId="0" applyAlignment="1" applyBorder="1" applyFont="1">
      <alignment horizontal="left" readingOrder="0"/>
    </xf>
    <xf borderId="4" fillId="4" fontId="13" numFmtId="167" xfId="0" applyAlignment="1" applyBorder="1" applyFont="1" applyNumberFormat="1">
      <alignment horizontal="center" readingOrder="0"/>
    </xf>
    <xf borderId="4" fillId="4" fontId="13" numFmtId="4" xfId="0" applyAlignment="1" applyBorder="1" applyFont="1" applyNumberFormat="1">
      <alignment horizontal="center"/>
    </xf>
    <xf borderId="4" fillId="4" fontId="13" numFmtId="0" xfId="0" applyAlignment="1" applyBorder="1" applyFont="1">
      <alignment horizontal="center"/>
    </xf>
    <xf borderId="4" fillId="6" fontId="13" numFmtId="0" xfId="0" applyAlignment="1" applyBorder="1" applyFont="1">
      <alignment horizontal="left"/>
    </xf>
    <xf borderId="4" fillId="4" fontId="24" numFmtId="0" xfId="0" applyAlignment="1" applyBorder="1" applyFont="1">
      <alignment horizontal="center" readingOrder="0" vertical="bottom"/>
    </xf>
    <xf borderId="4" fillId="4" fontId="25" numFmtId="167" xfId="0" applyAlignment="1" applyBorder="1" applyFont="1" applyNumberFormat="1">
      <alignment horizontal="center" readingOrder="0"/>
    </xf>
    <xf borderId="4" fillId="4" fontId="25" numFmtId="4" xfId="0" applyAlignment="1" applyBorder="1" applyFont="1" applyNumberFormat="1">
      <alignment horizontal="center" readingOrder="0"/>
    </xf>
    <xf borderId="4" fillId="5" fontId="25" numFmtId="0" xfId="0" applyAlignment="1" applyBorder="1" applyFont="1">
      <alignment horizontal="center" readingOrder="0"/>
    </xf>
    <xf borderId="4" fillId="6" fontId="25" numFmtId="0" xfId="0" applyAlignment="1" applyBorder="1" applyFont="1">
      <alignment horizontal="left" readingOrder="0"/>
    </xf>
    <xf borderId="4" fillId="4" fontId="26" numFmtId="38" xfId="0" applyAlignment="1" applyBorder="1" applyFont="1" applyNumberFormat="1">
      <alignment readingOrder="0" vertical="bottom"/>
    </xf>
    <xf borderId="4" fillId="4" fontId="27" numFmtId="38" xfId="0" applyAlignment="1" applyBorder="1" applyFont="1" applyNumberFormat="1">
      <alignment readingOrder="0" vertical="bottom"/>
    </xf>
    <xf borderId="4" fillId="6" fontId="28" numFmtId="38" xfId="0" applyAlignment="1" applyBorder="1" applyFont="1" applyNumberFormat="1">
      <alignment readingOrder="0" vertical="bottom"/>
    </xf>
    <xf borderId="4" fillId="4" fontId="29" numFmtId="38" xfId="0" applyAlignment="1" applyBorder="1" applyFont="1" applyNumberFormat="1">
      <alignment horizontal="center" readingOrder="0" vertical="bottom"/>
    </xf>
    <xf borderId="4" fillId="4" fontId="30" numFmtId="38" xfId="0" applyAlignment="1" applyBorder="1" applyFont="1" applyNumberFormat="1">
      <alignment readingOrder="0" vertical="bottom"/>
    </xf>
    <xf borderId="4" fillId="0" fontId="31" numFmtId="38" xfId="0" applyAlignment="1" applyBorder="1" applyFont="1" applyNumberFormat="1">
      <alignment readingOrder="0" vertical="bottom"/>
    </xf>
    <xf borderId="4" fillId="0" fontId="24" numFmtId="38" xfId="0" applyAlignment="1" applyBorder="1" applyFont="1" applyNumberFormat="1">
      <alignment horizontal="right" readingOrder="0" vertical="bottom"/>
    </xf>
    <xf borderId="4" fillId="0" fontId="32" numFmtId="38" xfId="0" applyAlignment="1" applyBorder="1" applyFont="1" applyNumberFormat="1">
      <alignment horizontal="right" vertical="bottom"/>
    </xf>
    <xf borderId="4" fillId="0" fontId="24" numFmtId="38" xfId="0" applyAlignment="1" applyBorder="1" applyFont="1" applyNumberFormat="1">
      <alignment readingOrder="0" vertical="bottom"/>
    </xf>
    <xf borderId="4" fillId="4" fontId="25" numFmtId="0" xfId="0" applyAlignment="1" applyBorder="1" applyFont="1">
      <alignment horizontal="center" readingOrder="0"/>
    </xf>
    <xf borderId="4" fillId="6" fontId="33" numFmtId="38" xfId="0" applyAlignment="1" applyBorder="1" applyFont="1" applyNumberFormat="1">
      <alignment vertical="bottom"/>
    </xf>
    <xf borderId="4" fillId="4" fontId="34" numFmtId="38" xfId="0" applyAlignment="1" applyBorder="1" applyFont="1" applyNumberFormat="1">
      <alignment horizontal="right" vertical="bottom"/>
    </xf>
    <xf borderId="4" fillId="4" fontId="24" numFmtId="0" xfId="0" applyAlignment="1" applyBorder="1" applyFont="1">
      <alignment horizontal="center" vertical="bottom"/>
    </xf>
    <xf borderId="4" fillId="0" fontId="35" numFmtId="0" xfId="0" applyAlignment="1" applyBorder="1" applyFont="1">
      <alignment vertical="bottom"/>
    </xf>
    <xf borderId="1" fillId="4" fontId="11" numFmtId="166" xfId="0" applyAlignment="1" applyBorder="1" applyFont="1" applyNumberFormat="1">
      <alignment horizontal="center" readingOrder="0" vertical="bottom"/>
    </xf>
    <xf borderId="4" fillId="4" fontId="35" numFmtId="0" xfId="0" applyAlignment="1" applyBorder="1" applyFont="1">
      <alignment vertical="bottom"/>
    </xf>
    <xf borderId="4" fillId="0" fontId="8" numFmtId="38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39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44681.0</v>
      </c>
      <c r="C5" s="15" t="s">
        <v>18</v>
      </c>
      <c r="D5" s="16">
        <v>21828.0</v>
      </c>
      <c r="E5" s="17" t="s">
        <v>19</v>
      </c>
      <c r="F5" s="18"/>
      <c r="G5" s="18"/>
      <c r="H5" s="18"/>
      <c r="I5" s="19"/>
      <c r="J5" s="18"/>
      <c r="K5" s="20">
        <v>2800.0</v>
      </c>
      <c r="L5" s="21">
        <v>2800.0</v>
      </c>
      <c r="M5" s="22">
        <f t="shared" ref="M5:M6" si="1">SUM(F5+G5+H5+I5+J5+K5-L5)</f>
        <v>0</v>
      </c>
      <c r="N5" s="23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44681.0</v>
      </c>
      <c r="C6" s="15" t="s">
        <v>20</v>
      </c>
      <c r="D6" s="16">
        <v>21828.0</v>
      </c>
      <c r="E6" s="17" t="s">
        <v>19</v>
      </c>
      <c r="F6" s="18"/>
      <c r="G6" s="18"/>
      <c r="H6" s="18"/>
      <c r="I6" s="18"/>
      <c r="J6" s="25"/>
      <c r="K6" s="20">
        <v>3649.0</v>
      </c>
      <c r="L6" s="21">
        <v>3649.0</v>
      </c>
      <c r="M6" s="22">
        <f t="shared" si="1"/>
        <v>0</v>
      </c>
      <c r="N6" s="2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26"/>
      <c r="C7" s="26"/>
      <c r="D7" s="26"/>
      <c r="E7" s="26"/>
      <c r="F7" s="27"/>
      <c r="G7" s="27"/>
      <c r="H7" s="28"/>
      <c r="I7" s="29"/>
      <c r="J7" s="30"/>
      <c r="K7" s="31">
        <f t="shared" ref="K7:L7" si="2">SUM(K5:K6)</f>
        <v>6449</v>
      </c>
      <c r="L7" s="32">
        <f t="shared" si="2"/>
        <v>6449</v>
      </c>
      <c r="M7" s="26"/>
      <c r="N7" s="26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13"/>
      <c r="B8" s="26"/>
      <c r="C8" s="26"/>
      <c r="D8" s="26"/>
      <c r="E8" s="26"/>
      <c r="F8" s="33">
        <f>SUM(F7+G7+H7+I7+J7+K7)</f>
        <v>6449</v>
      </c>
      <c r="G8" s="2"/>
      <c r="H8" s="2"/>
      <c r="I8" s="2"/>
      <c r="J8" s="3"/>
      <c r="K8" s="34"/>
      <c r="L8" s="26"/>
      <c r="M8" s="26"/>
      <c r="N8" s="2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</cols>
  <sheetData>
    <row r="1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44684.0</v>
      </c>
      <c r="C5" s="15" t="s">
        <v>22</v>
      </c>
      <c r="D5" s="35">
        <v>21818.0</v>
      </c>
      <c r="E5" s="36" t="s">
        <v>23</v>
      </c>
      <c r="F5" s="18"/>
      <c r="G5" s="18"/>
      <c r="H5" s="18"/>
      <c r="I5" s="37">
        <v>0.0</v>
      </c>
      <c r="J5" s="18"/>
      <c r="K5" s="38"/>
      <c r="L5" s="21">
        <v>80000.0</v>
      </c>
      <c r="M5" s="22">
        <f t="shared" ref="M5:M16" si="1">SUM(F5+G5+H5+I5+J5+K5-L5)</f>
        <v>-80000</v>
      </c>
      <c r="N5" s="20" t="s">
        <v>24</v>
      </c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44684.0</v>
      </c>
      <c r="C6" s="15" t="s">
        <v>25</v>
      </c>
      <c r="D6" s="35">
        <v>10002.0</v>
      </c>
      <c r="E6" s="36" t="s">
        <v>26</v>
      </c>
      <c r="F6" s="18"/>
      <c r="G6" s="18"/>
      <c r="H6" s="18"/>
      <c r="I6" s="37">
        <v>0.0</v>
      </c>
      <c r="J6" s="25"/>
      <c r="K6" s="38"/>
      <c r="L6" s="21">
        <v>20000.0</v>
      </c>
      <c r="M6" s="22">
        <f t="shared" si="1"/>
        <v>-20000</v>
      </c>
      <c r="N6" s="20" t="s">
        <v>24</v>
      </c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44684.0</v>
      </c>
      <c r="C7" s="15" t="s">
        <v>27</v>
      </c>
      <c r="D7" s="35">
        <v>25650.0</v>
      </c>
      <c r="E7" s="36" t="s">
        <v>28</v>
      </c>
      <c r="F7" s="18"/>
      <c r="G7" s="18"/>
      <c r="H7" s="18"/>
      <c r="I7" s="37">
        <v>0.0</v>
      </c>
      <c r="J7" s="25"/>
      <c r="K7" s="38"/>
      <c r="L7" s="21">
        <v>30000.0</v>
      </c>
      <c r="M7" s="22">
        <f t="shared" si="1"/>
        <v>-30000</v>
      </c>
      <c r="N7" s="20" t="s">
        <v>24</v>
      </c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44684.0</v>
      </c>
      <c r="C8" s="15" t="s">
        <v>29</v>
      </c>
      <c r="D8" s="35">
        <v>65746.0</v>
      </c>
      <c r="E8" s="36" t="s">
        <v>30</v>
      </c>
      <c r="F8" s="18"/>
      <c r="G8" s="18"/>
      <c r="H8" s="18"/>
      <c r="I8" s="39">
        <v>350.0</v>
      </c>
      <c r="J8" s="25"/>
      <c r="K8" s="38"/>
      <c r="L8" s="21">
        <v>350.0</v>
      </c>
      <c r="M8" s="22">
        <f t="shared" si="1"/>
        <v>0</v>
      </c>
      <c r="N8" s="2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44684.0</v>
      </c>
      <c r="C9" s="15" t="s">
        <v>31</v>
      </c>
      <c r="D9" s="35">
        <v>22332.0</v>
      </c>
      <c r="E9" s="36" t="s">
        <v>32</v>
      </c>
      <c r="F9" s="18"/>
      <c r="G9" s="18"/>
      <c r="H9" s="18"/>
      <c r="I9" s="39">
        <v>500.0</v>
      </c>
      <c r="J9" s="25"/>
      <c r="K9" s="38"/>
      <c r="L9" s="21">
        <v>500.0</v>
      </c>
      <c r="M9" s="22">
        <f t="shared" si="1"/>
        <v>0</v>
      </c>
      <c r="N9" s="2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14">
        <v>44684.0</v>
      </c>
      <c r="C10" s="15" t="s">
        <v>33</v>
      </c>
      <c r="D10" s="35">
        <v>62349.0</v>
      </c>
      <c r="E10" s="36" t="s">
        <v>34</v>
      </c>
      <c r="F10" s="18"/>
      <c r="G10" s="18"/>
      <c r="H10" s="18"/>
      <c r="I10" s="39">
        <v>750.0</v>
      </c>
      <c r="J10" s="25"/>
      <c r="K10" s="38"/>
      <c r="L10" s="21">
        <v>750.0</v>
      </c>
      <c r="M10" s="22">
        <f t="shared" si="1"/>
        <v>0</v>
      </c>
      <c r="N10" s="2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14">
        <v>44684.0</v>
      </c>
      <c r="C11" s="15" t="s">
        <v>35</v>
      </c>
      <c r="D11" s="35">
        <v>22727.0</v>
      </c>
      <c r="E11" s="36" t="s">
        <v>36</v>
      </c>
      <c r="F11" s="18"/>
      <c r="G11" s="18"/>
      <c r="H11" s="18"/>
      <c r="I11" s="39">
        <v>300.0</v>
      </c>
      <c r="J11" s="25"/>
      <c r="K11" s="38"/>
      <c r="L11" s="21">
        <v>300.0</v>
      </c>
      <c r="M11" s="22">
        <f t="shared" si="1"/>
        <v>0</v>
      </c>
      <c r="N11" s="23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>
        <v>8.0</v>
      </c>
      <c r="B12" s="14">
        <v>44684.0</v>
      </c>
      <c r="C12" s="15" t="s">
        <v>37</v>
      </c>
      <c r="D12" s="35">
        <v>43380.0</v>
      </c>
      <c r="E12" s="36" t="s">
        <v>38</v>
      </c>
      <c r="F12" s="18"/>
      <c r="G12" s="18"/>
      <c r="H12" s="18"/>
      <c r="I12" s="39">
        <v>0.0</v>
      </c>
      <c r="J12" s="25"/>
      <c r="K12" s="38"/>
      <c r="L12" s="21">
        <v>300.0</v>
      </c>
      <c r="M12" s="22">
        <f t="shared" si="1"/>
        <v>-300</v>
      </c>
      <c r="N12" s="40" t="s">
        <v>39</v>
      </c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>
        <v>9.0</v>
      </c>
      <c r="B13" s="14">
        <v>44684.0</v>
      </c>
      <c r="C13" s="15" t="s">
        <v>40</v>
      </c>
      <c r="D13" s="35">
        <v>44035.0</v>
      </c>
      <c r="E13" s="36" t="s">
        <v>41</v>
      </c>
      <c r="F13" s="18"/>
      <c r="G13" s="18"/>
      <c r="H13" s="18"/>
      <c r="I13" s="39">
        <v>0.0</v>
      </c>
      <c r="J13" s="25"/>
      <c r="K13" s="38"/>
      <c r="L13" s="21">
        <v>300.0</v>
      </c>
      <c r="M13" s="22">
        <f t="shared" si="1"/>
        <v>-300</v>
      </c>
      <c r="N13" s="40" t="s">
        <v>39</v>
      </c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>
        <v>10.0</v>
      </c>
      <c r="B14" s="14">
        <v>44684.0</v>
      </c>
      <c r="C14" s="15" t="s">
        <v>42</v>
      </c>
      <c r="D14" s="35">
        <v>23221.0</v>
      </c>
      <c r="E14" s="36" t="s">
        <v>43</v>
      </c>
      <c r="F14" s="18"/>
      <c r="G14" s="18"/>
      <c r="H14" s="18"/>
      <c r="I14" s="41"/>
      <c r="J14" s="25"/>
      <c r="K14" s="38">
        <v>2000.0</v>
      </c>
      <c r="L14" s="21">
        <v>2000.0</v>
      </c>
      <c r="M14" s="22">
        <f t="shared" si="1"/>
        <v>0</v>
      </c>
      <c r="N14" s="23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3">
        <v>11.0</v>
      </c>
      <c r="B15" s="14">
        <v>44684.0</v>
      </c>
      <c r="C15" s="15" t="s">
        <v>44</v>
      </c>
      <c r="D15" s="35">
        <v>40700.0</v>
      </c>
      <c r="E15" s="36" t="s">
        <v>45</v>
      </c>
      <c r="F15" s="18"/>
      <c r="G15" s="18"/>
      <c r="H15" s="18"/>
      <c r="I15" s="41"/>
      <c r="J15" s="25"/>
      <c r="K15" s="38">
        <v>175.0</v>
      </c>
      <c r="L15" s="21">
        <v>175.0</v>
      </c>
      <c r="M15" s="22">
        <f t="shared" si="1"/>
        <v>0</v>
      </c>
      <c r="N15" s="23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3"/>
      <c r="B16" s="26"/>
      <c r="C16" s="26"/>
      <c r="D16" s="26"/>
      <c r="E16" s="26"/>
      <c r="F16" s="27"/>
      <c r="G16" s="27"/>
      <c r="H16" s="28"/>
      <c r="I16" s="42">
        <f>SUM(I5:I15)</f>
        <v>1900</v>
      </c>
      <c r="J16" s="30"/>
      <c r="K16" s="43">
        <f>SUM(K5:K15)</f>
        <v>2175</v>
      </c>
      <c r="L16" s="32">
        <f>SUM(L5:L6)</f>
        <v>100000</v>
      </c>
      <c r="M16" s="22">
        <f t="shared" si="1"/>
        <v>-95925</v>
      </c>
      <c r="N16" s="2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13"/>
      <c r="B17" s="26"/>
      <c r="C17" s="26"/>
      <c r="D17" s="26"/>
      <c r="E17" s="26"/>
      <c r="F17" s="33">
        <f>SUM(F16+G16+H16+I16+J16+K16)</f>
        <v>4075</v>
      </c>
      <c r="G17" s="2"/>
      <c r="H17" s="2"/>
      <c r="I17" s="2"/>
      <c r="J17" s="3"/>
      <c r="K17" s="34"/>
      <c r="L17" s="26"/>
      <c r="M17" s="26"/>
      <c r="N17" s="26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</sheetData>
  <mergeCells count="15">
    <mergeCell ref="M2:M4"/>
    <mergeCell ref="N2:N4"/>
    <mergeCell ref="F3:F4"/>
    <mergeCell ref="G3:H3"/>
    <mergeCell ref="F17:J1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</cols>
  <sheetData>
    <row r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4">
        <v>44685.0</v>
      </c>
      <c r="C5" s="45" t="s">
        <v>47</v>
      </c>
      <c r="D5" s="46">
        <v>23221.0</v>
      </c>
      <c r="E5" s="47" t="s">
        <v>43</v>
      </c>
      <c r="F5" s="18"/>
      <c r="G5" s="18"/>
      <c r="H5" s="18"/>
      <c r="I5" s="37"/>
      <c r="J5" s="18"/>
      <c r="K5" s="38">
        <v>43515.0</v>
      </c>
      <c r="L5" s="21">
        <v>43515.0</v>
      </c>
      <c r="M5" s="22">
        <f t="shared" ref="M5:M8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4">
        <v>44685.0</v>
      </c>
      <c r="C6" s="48" t="s">
        <v>48</v>
      </c>
      <c r="D6" s="49">
        <v>23221.0</v>
      </c>
      <c r="E6" s="50" t="s">
        <v>43</v>
      </c>
      <c r="F6" s="18"/>
      <c r="G6" s="18"/>
      <c r="H6" s="18"/>
      <c r="I6" s="37"/>
      <c r="J6" s="25"/>
      <c r="K6" s="38">
        <v>500.0</v>
      </c>
      <c r="L6" s="21">
        <v>500.0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51">
        <v>44685.0</v>
      </c>
      <c r="C7" s="45" t="s">
        <v>49</v>
      </c>
      <c r="D7" s="46">
        <v>52775.0</v>
      </c>
      <c r="E7" s="47" t="s">
        <v>50</v>
      </c>
      <c r="F7" s="18"/>
      <c r="G7" s="18"/>
      <c r="H7" s="18"/>
      <c r="I7" s="37">
        <v>11700.0</v>
      </c>
      <c r="J7" s="25"/>
      <c r="K7" s="38"/>
      <c r="L7" s="21">
        <v>11700.0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26"/>
      <c r="C8" s="26"/>
      <c r="D8" s="26"/>
      <c r="E8" s="26"/>
      <c r="F8" s="27"/>
      <c r="G8" s="27"/>
      <c r="H8" s="28"/>
      <c r="I8" s="42">
        <f>SUM(I5:I7)</f>
        <v>11700</v>
      </c>
      <c r="J8" s="30"/>
      <c r="K8" s="43">
        <f t="shared" ref="K8:L8" si="2">SUM(K5:K7)</f>
        <v>44015</v>
      </c>
      <c r="L8" s="32">
        <f t="shared" si="2"/>
        <v>55715</v>
      </c>
      <c r="M8" s="22">
        <f t="shared" si="1"/>
        <v>0</v>
      </c>
      <c r="N8" s="2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13"/>
      <c r="B9" s="26"/>
      <c r="C9" s="26"/>
      <c r="D9" s="26"/>
      <c r="E9" s="26"/>
      <c r="F9" s="33">
        <f>SUM(F8+G8+H8+I8+J8+K8)</f>
        <v>55715</v>
      </c>
      <c r="G9" s="2"/>
      <c r="H9" s="2"/>
      <c r="I9" s="2"/>
      <c r="J9" s="3"/>
      <c r="K9" s="34"/>
      <c r="L9" s="26"/>
      <c r="M9" s="26"/>
      <c r="N9" s="26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</cols>
  <sheetData>
    <row r="1">
      <c r="A1" s="1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4">
        <v>44686.0</v>
      </c>
      <c r="C5" s="45" t="s">
        <v>52</v>
      </c>
      <c r="D5" s="46">
        <v>35245.0</v>
      </c>
      <c r="E5" s="47" t="s">
        <v>53</v>
      </c>
      <c r="F5" s="52"/>
      <c r="G5" s="53"/>
      <c r="H5" s="54"/>
      <c r="I5" s="37"/>
      <c r="J5" s="55">
        <v>2600.0</v>
      </c>
      <c r="K5" s="56"/>
      <c r="L5" s="21">
        <v>2600.0</v>
      </c>
      <c r="M5" s="22">
        <f t="shared" ref="M5:M17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4">
        <v>44686.0</v>
      </c>
      <c r="C6" s="48" t="s">
        <v>54</v>
      </c>
      <c r="D6" s="49">
        <v>23221.0</v>
      </c>
      <c r="E6" s="50" t="s">
        <v>43</v>
      </c>
      <c r="F6" s="52"/>
      <c r="G6" s="53"/>
      <c r="H6" s="54"/>
      <c r="I6" s="37">
        <v>5000.0</v>
      </c>
      <c r="J6" s="57"/>
      <c r="K6" s="56"/>
      <c r="L6" s="21">
        <v>5000.0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51">
        <v>44686.0</v>
      </c>
      <c r="C7" s="45" t="s">
        <v>55</v>
      </c>
      <c r="D7" s="46">
        <v>66774.0</v>
      </c>
      <c r="E7" s="47" t="s">
        <v>56</v>
      </c>
      <c r="F7" s="52"/>
      <c r="G7" s="53"/>
      <c r="H7" s="54"/>
      <c r="I7" s="37"/>
      <c r="J7" s="58">
        <v>200.0</v>
      </c>
      <c r="K7" s="56"/>
      <c r="L7" s="21">
        <v>200.0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51">
        <v>44686.0</v>
      </c>
      <c r="C8" s="45" t="s">
        <v>57</v>
      </c>
      <c r="D8" s="46">
        <v>36555.0</v>
      </c>
      <c r="E8" s="47" t="s">
        <v>58</v>
      </c>
      <c r="F8" s="52"/>
      <c r="G8" s="53"/>
      <c r="H8" s="54"/>
      <c r="I8" s="37">
        <v>15792.0</v>
      </c>
      <c r="J8" s="57"/>
      <c r="K8" s="56"/>
      <c r="L8" s="21">
        <v>15792.0</v>
      </c>
      <c r="M8" s="22">
        <f t="shared" si="1"/>
        <v>0</v>
      </c>
      <c r="N8" s="20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51">
        <v>44686.0</v>
      </c>
      <c r="C9" s="45" t="s">
        <v>59</v>
      </c>
      <c r="D9" s="46">
        <v>69106.0</v>
      </c>
      <c r="E9" s="47" t="s">
        <v>60</v>
      </c>
      <c r="F9" s="52"/>
      <c r="G9" s="53"/>
      <c r="H9" s="54"/>
      <c r="I9" s="37">
        <v>200.0</v>
      </c>
      <c r="J9" s="57"/>
      <c r="K9" s="56"/>
      <c r="L9" s="21">
        <v>200.0</v>
      </c>
      <c r="M9" s="22">
        <f t="shared" si="1"/>
        <v>0</v>
      </c>
      <c r="N9" s="20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51">
        <v>44686.0</v>
      </c>
      <c r="C10" s="45" t="s">
        <v>61</v>
      </c>
      <c r="D10" s="46">
        <v>69102.0</v>
      </c>
      <c r="E10" s="47" t="s">
        <v>62</v>
      </c>
      <c r="F10" s="52"/>
      <c r="G10" s="53"/>
      <c r="H10" s="54"/>
      <c r="I10" s="37"/>
      <c r="J10" s="57"/>
      <c r="K10" s="56">
        <v>290.0</v>
      </c>
      <c r="L10" s="21">
        <v>290.0</v>
      </c>
      <c r="M10" s="22">
        <f t="shared" si="1"/>
        <v>0</v>
      </c>
      <c r="N10" s="20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51">
        <v>44686.0</v>
      </c>
      <c r="C11" s="45" t="s">
        <v>63</v>
      </c>
      <c r="D11" s="46">
        <v>31738.0</v>
      </c>
      <c r="E11" s="47" t="s">
        <v>64</v>
      </c>
      <c r="F11" s="59">
        <v>0.0</v>
      </c>
      <c r="G11" s="53"/>
      <c r="H11" s="54"/>
      <c r="I11" s="37"/>
      <c r="J11" s="57"/>
      <c r="K11" s="56"/>
      <c r="L11" s="21">
        <v>20000.0</v>
      </c>
      <c r="M11" s="22">
        <f t="shared" si="1"/>
        <v>-20000</v>
      </c>
      <c r="N11" s="20" t="s">
        <v>65</v>
      </c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>
        <v>8.0</v>
      </c>
      <c r="B12" s="51">
        <v>44686.0</v>
      </c>
      <c r="C12" s="45" t="s">
        <v>66</v>
      </c>
      <c r="D12" s="46">
        <v>25650.0</v>
      </c>
      <c r="E12" s="47" t="s">
        <v>28</v>
      </c>
      <c r="F12" s="52"/>
      <c r="G12" s="53"/>
      <c r="H12" s="60">
        <v>100.0</v>
      </c>
      <c r="I12" s="37"/>
      <c r="J12" s="57"/>
      <c r="K12" s="56"/>
      <c r="L12" s="21">
        <v>100.0</v>
      </c>
      <c r="M12" s="22">
        <f t="shared" si="1"/>
        <v>0</v>
      </c>
      <c r="N12" s="20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>
        <v>9.0</v>
      </c>
      <c r="B13" s="51">
        <v>44686.0</v>
      </c>
      <c r="C13" s="45" t="s">
        <v>67</v>
      </c>
      <c r="D13" s="46">
        <v>23221.0</v>
      </c>
      <c r="E13" s="47" t="s">
        <v>43</v>
      </c>
      <c r="F13" s="52"/>
      <c r="G13" s="53"/>
      <c r="H13" s="54"/>
      <c r="I13" s="37"/>
      <c r="J13" s="57"/>
      <c r="K13" s="56">
        <v>220.0</v>
      </c>
      <c r="L13" s="21">
        <v>220.0</v>
      </c>
      <c r="M13" s="22">
        <f t="shared" si="1"/>
        <v>0</v>
      </c>
      <c r="N13" s="20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>
        <v>10.0</v>
      </c>
      <c r="B14" s="51">
        <v>44686.0</v>
      </c>
      <c r="C14" s="45" t="s">
        <v>68</v>
      </c>
      <c r="D14" s="46">
        <v>30894.0</v>
      </c>
      <c r="E14" s="47" t="s">
        <v>69</v>
      </c>
      <c r="F14" s="52"/>
      <c r="G14" s="53"/>
      <c r="H14" s="60">
        <v>14260.0</v>
      </c>
      <c r="I14" s="37"/>
      <c r="J14" s="57"/>
      <c r="K14" s="56"/>
      <c r="L14" s="21">
        <v>14260.0</v>
      </c>
      <c r="M14" s="22">
        <f t="shared" si="1"/>
        <v>0</v>
      </c>
      <c r="N14" s="20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3">
        <v>11.0</v>
      </c>
      <c r="B15" s="51">
        <v>44686.0</v>
      </c>
      <c r="C15" s="45" t="s">
        <v>70</v>
      </c>
      <c r="D15" s="46">
        <v>65355.0</v>
      </c>
      <c r="E15" s="47" t="s">
        <v>71</v>
      </c>
      <c r="F15" s="52"/>
      <c r="G15" s="53"/>
      <c r="H15" s="54"/>
      <c r="I15" s="37"/>
      <c r="J15" s="57"/>
      <c r="K15" s="56">
        <v>1739.0</v>
      </c>
      <c r="L15" s="21">
        <v>1739.0</v>
      </c>
      <c r="M15" s="22">
        <f t="shared" si="1"/>
        <v>0</v>
      </c>
      <c r="N15" s="20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3">
        <v>12.0</v>
      </c>
      <c r="B16" s="51">
        <v>44686.0</v>
      </c>
      <c r="C16" s="45" t="s">
        <v>72</v>
      </c>
      <c r="D16" s="46">
        <v>66921.0</v>
      </c>
      <c r="E16" s="47" t="s">
        <v>73</v>
      </c>
      <c r="F16" s="52"/>
      <c r="G16" s="53"/>
      <c r="H16" s="54"/>
      <c r="I16" s="37"/>
      <c r="J16" s="57"/>
      <c r="K16" s="56">
        <v>25858.0</v>
      </c>
      <c r="L16" s="21">
        <v>25858.0</v>
      </c>
      <c r="M16" s="22">
        <f t="shared" si="1"/>
        <v>0</v>
      </c>
      <c r="N16" s="20"/>
      <c r="O16" s="24"/>
      <c r="P16" s="2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3"/>
      <c r="B17" s="26"/>
      <c r="C17" s="26"/>
      <c r="D17" s="26"/>
      <c r="E17" s="26"/>
      <c r="F17" s="61">
        <f t="shared" ref="F17:L17" si="2">SUM(F5:F16)</f>
        <v>0</v>
      </c>
      <c r="G17" s="62">
        <f t="shared" si="2"/>
        <v>0</v>
      </c>
      <c r="H17" s="63">
        <f t="shared" si="2"/>
        <v>14360</v>
      </c>
      <c r="I17" s="42">
        <f t="shared" si="2"/>
        <v>20992</v>
      </c>
      <c r="J17" s="64">
        <f t="shared" si="2"/>
        <v>2800</v>
      </c>
      <c r="K17" s="65">
        <f t="shared" si="2"/>
        <v>28107</v>
      </c>
      <c r="L17" s="32">
        <f t="shared" si="2"/>
        <v>86259</v>
      </c>
      <c r="M17" s="22">
        <f t="shared" si="1"/>
        <v>-20000</v>
      </c>
      <c r="N17" s="26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A18" s="13"/>
      <c r="B18" s="26"/>
      <c r="C18" s="26"/>
      <c r="D18" s="26"/>
      <c r="E18" s="26"/>
      <c r="F18" s="66">
        <f>SUM(F17+G17+H17+I17+J17+K17)</f>
        <v>66259</v>
      </c>
      <c r="G18" s="2"/>
      <c r="H18" s="2"/>
      <c r="I18" s="2"/>
      <c r="J18" s="3"/>
      <c r="K18" s="67"/>
      <c r="L18" s="68"/>
      <c r="M18" s="68"/>
      <c r="N18" s="26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</sheetData>
  <mergeCells count="15">
    <mergeCell ref="M2:M4"/>
    <mergeCell ref="N2:N4"/>
    <mergeCell ref="F3:F4"/>
    <mergeCell ref="G3:H3"/>
    <mergeCell ref="F18:J1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</cols>
  <sheetData>
    <row r="1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4">
        <v>44687.0</v>
      </c>
      <c r="C5" s="45" t="s">
        <v>75</v>
      </c>
      <c r="D5" s="46">
        <v>51512.0</v>
      </c>
      <c r="E5" s="47" t="s">
        <v>76</v>
      </c>
      <c r="F5" s="52"/>
      <c r="G5" s="53"/>
      <c r="H5" s="54"/>
      <c r="I5" s="37"/>
      <c r="J5" s="55">
        <v>260.0</v>
      </c>
      <c r="K5" s="56"/>
      <c r="L5" s="21">
        <v>260.0</v>
      </c>
      <c r="M5" s="22">
        <f t="shared" ref="M5:M8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4">
        <v>44687.0</v>
      </c>
      <c r="C6" s="48" t="s">
        <v>77</v>
      </c>
      <c r="D6" s="49">
        <v>39803.0</v>
      </c>
      <c r="E6" s="50" t="s">
        <v>78</v>
      </c>
      <c r="F6" s="52"/>
      <c r="G6" s="53"/>
      <c r="H6" s="54"/>
      <c r="I6" s="37"/>
      <c r="J6" s="58">
        <v>122.0</v>
      </c>
      <c r="K6" s="56"/>
      <c r="L6" s="21">
        <v>122.0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51">
        <v>44687.0</v>
      </c>
      <c r="C7" s="45" t="s">
        <v>79</v>
      </c>
      <c r="D7" s="46">
        <v>28414.0</v>
      </c>
      <c r="E7" s="47" t="s">
        <v>80</v>
      </c>
      <c r="F7" s="52"/>
      <c r="G7" s="53"/>
      <c r="H7" s="54"/>
      <c r="I7" s="37"/>
      <c r="J7" s="58">
        <v>41.0</v>
      </c>
      <c r="K7" s="56"/>
      <c r="L7" s="21">
        <v>41.0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26"/>
      <c r="C8" s="26"/>
      <c r="D8" s="26"/>
      <c r="E8" s="26"/>
      <c r="F8" s="61"/>
      <c r="G8" s="62"/>
      <c r="H8" s="63"/>
      <c r="I8" s="42">
        <f t="shared" ref="I8:J8" si="2">SUM(I5:I7)</f>
        <v>0</v>
      </c>
      <c r="J8" s="64">
        <f t="shared" si="2"/>
        <v>423</v>
      </c>
      <c r="K8" s="69"/>
      <c r="L8" s="32">
        <f>SUM(L5:L7)</f>
        <v>423</v>
      </c>
      <c r="M8" s="22">
        <f t="shared" si="1"/>
        <v>0</v>
      </c>
      <c r="N8" s="2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13"/>
      <c r="B9" s="26"/>
      <c r="C9" s="26"/>
      <c r="D9" s="26"/>
      <c r="E9" s="26"/>
      <c r="F9" s="66">
        <f>SUM(F8+G8+H8+I8+J8+K8)</f>
        <v>423</v>
      </c>
      <c r="G9" s="2"/>
      <c r="H9" s="2"/>
      <c r="I9" s="2"/>
      <c r="J9" s="3"/>
      <c r="K9" s="67"/>
      <c r="L9" s="68"/>
      <c r="M9" s="68"/>
      <c r="N9" s="26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</cols>
  <sheetData>
    <row r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4">
        <v>44688.0</v>
      </c>
      <c r="C5" s="45" t="s">
        <v>82</v>
      </c>
      <c r="D5" s="46">
        <v>58074.0</v>
      </c>
      <c r="E5" s="47" t="s">
        <v>83</v>
      </c>
      <c r="F5" s="52"/>
      <c r="G5" s="53"/>
      <c r="H5" s="54"/>
      <c r="I5" s="37">
        <v>50.0</v>
      </c>
      <c r="J5" s="55"/>
      <c r="K5" s="56"/>
      <c r="L5" s="21">
        <v>50.0</v>
      </c>
      <c r="M5" s="22">
        <f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26"/>
      <c r="C6" s="26"/>
      <c r="D6" s="26"/>
      <c r="E6" s="26"/>
      <c r="F6" s="61"/>
      <c r="G6" s="62"/>
      <c r="H6" s="63"/>
      <c r="I6" s="70"/>
      <c r="J6" s="64"/>
      <c r="K6" s="69"/>
      <c r="L6" s="32"/>
      <c r="M6" s="22"/>
      <c r="N6" s="26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13"/>
      <c r="B7" s="26"/>
      <c r="C7" s="26"/>
      <c r="D7" s="26"/>
      <c r="E7" s="26"/>
      <c r="F7" s="61"/>
      <c r="G7" s="62"/>
      <c r="H7" s="63"/>
      <c r="I7" s="70">
        <v>50.0</v>
      </c>
      <c r="J7" s="64"/>
      <c r="K7" s="69"/>
      <c r="L7" s="32"/>
      <c r="M7" s="22">
        <f>SUM(F7+G7+H7+I7+J7+K7-L7)</f>
        <v>50</v>
      </c>
      <c r="N7" s="26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13"/>
      <c r="B8" s="26"/>
      <c r="C8" s="26"/>
      <c r="D8" s="26"/>
      <c r="E8" s="26"/>
      <c r="F8" s="71">
        <v>50.0</v>
      </c>
      <c r="G8" s="2"/>
      <c r="H8" s="2"/>
      <c r="I8" s="2"/>
      <c r="J8" s="3"/>
      <c r="K8" s="67"/>
      <c r="L8" s="68"/>
      <c r="M8" s="68"/>
      <c r="N8" s="2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</cols>
  <sheetData>
    <row r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4">
        <v>44689.0</v>
      </c>
      <c r="C5" s="45" t="s">
        <v>85</v>
      </c>
      <c r="D5" s="46">
        <v>67410.0</v>
      </c>
      <c r="E5" s="47" t="s">
        <v>86</v>
      </c>
      <c r="F5" s="52"/>
      <c r="G5" s="53"/>
      <c r="H5" s="54"/>
      <c r="I5" s="37">
        <v>25481.0</v>
      </c>
      <c r="J5" s="55"/>
      <c r="K5" s="56"/>
      <c r="L5" s="21">
        <v>25481.0</v>
      </c>
      <c r="M5" s="22">
        <f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26"/>
      <c r="C6" s="26"/>
      <c r="D6" s="26"/>
      <c r="E6" s="26"/>
      <c r="F6" s="71">
        <f>SUM(I5)</f>
        <v>25481</v>
      </c>
      <c r="G6" s="2"/>
      <c r="H6" s="2"/>
      <c r="I6" s="2"/>
      <c r="J6" s="3"/>
      <c r="K6" s="67"/>
      <c r="L6" s="68"/>
      <c r="M6" s="68"/>
      <c r="N6" s="26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</sheetData>
  <mergeCells count="15">
    <mergeCell ref="M2:M4"/>
    <mergeCell ref="N2:N4"/>
    <mergeCell ref="F3:F4"/>
    <mergeCell ref="G3:H3"/>
    <mergeCell ref="F6:J6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4">
        <v>44690.0</v>
      </c>
      <c r="C5" s="45" t="s">
        <v>88</v>
      </c>
      <c r="D5" s="46">
        <v>66921.0</v>
      </c>
      <c r="E5" s="47" t="s">
        <v>73</v>
      </c>
      <c r="F5" s="52"/>
      <c r="G5" s="53"/>
      <c r="H5" s="54"/>
      <c r="I5" s="37">
        <v>0.0</v>
      </c>
      <c r="J5" s="55"/>
      <c r="K5" s="56"/>
      <c r="L5" s="21">
        <v>19862.5</v>
      </c>
      <c r="M5" s="22">
        <f t="shared" ref="M5:M21" si="1">SUM(F5+G5+H5+I5+J5+K5-L5)</f>
        <v>-19862.5</v>
      </c>
      <c r="N5" s="20" t="s">
        <v>89</v>
      </c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4">
        <v>44690.0</v>
      </c>
      <c r="C6" s="48" t="s">
        <v>90</v>
      </c>
      <c r="D6" s="49">
        <v>68120.0</v>
      </c>
      <c r="E6" s="50" t="s">
        <v>91</v>
      </c>
      <c r="F6" s="52"/>
      <c r="G6" s="53"/>
      <c r="H6" s="54"/>
      <c r="I6" s="37">
        <v>0.0</v>
      </c>
      <c r="J6" s="57"/>
      <c r="K6" s="56"/>
      <c r="L6" s="21">
        <v>586.25</v>
      </c>
      <c r="M6" s="22">
        <f t="shared" si="1"/>
        <v>-586.25</v>
      </c>
      <c r="N6" s="20" t="s">
        <v>89</v>
      </c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51">
        <v>44690.0</v>
      </c>
      <c r="C7" s="45" t="s">
        <v>92</v>
      </c>
      <c r="D7" s="46">
        <v>65355.0</v>
      </c>
      <c r="E7" s="47" t="s">
        <v>71</v>
      </c>
      <c r="F7" s="52"/>
      <c r="G7" s="53"/>
      <c r="H7" s="54"/>
      <c r="I7" s="37">
        <v>0.0</v>
      </c>
      <c r="J7" s="58"/>
      <c r="K7" s="56"/>
      <c r="L7" s="21">
        <v>1874.25</v>
      </c>
      <c r="M7" s="22">
        <f t="shared" si="1"/>
        <v>-1874.25</v>
      </c>
      <c r="N7" s="20" t="s">
        <v>89</v>
      </c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51">
        <v>44690.0</v>
      </c>
      <c r="C8" s="45" t="s">
        <v>93</v>
      </c>
      <c r="D8" s="46">
        <v>59776.0</v>
      </c>
      <c r="E8" s="47" t="s">
        <v>94</v>
      </c>
      <c r="F8" s="52"/>
      <c r="G8" s="53"/>
      <c r="H8" s="54"/>
      <c r="I8" s="37">
        <v>0.0</v>
      </c>
      <c r="J8" s="57"/>
      <c r="K8" s="56"/>
      <c r="L8" s="21">
        <v>10226.51</v>
      </c>
      <c r="M8" s="22">
        <f t="shared" si="1"/>
        <v>-10226.51</v>
      </c>
      <c r="N8" s="20" t="s">
        <v>89</v>
      </c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51">
        <v>44690.0</v>
      </c>
      <c r="C9" s="45" t="s">
        <v>95</v>
      </c>
      <c r="D9" s="46">
        <v>61496.0</v>
      </c>
      <c r="E9" s="47" t="s">
        <v>96</v>
      </c>
      <c r="F9" s="52"/>
      <c r="G9" s="53"/>
      <c r="H9" s="54"/>
      <c r="I9" s="37">
        <v>0.0</v>
      </c>
      <c r="J9" s="57"/>
      <c r="K9" s="56"/>
      <c r="L9" s="21">
        <v>300.0</v>
      </c>
      <c r="M9" s="22">
        <f t="shared" si="1"/>
        <v>-300</v>
      </c>
      <c r="N9" s="20" t="s">
        <v>97</v>
      </c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51">
        <v>44690.0</v>
      </c>
      <c r="C10" s="45" t="s">
        <v>98</v>
      </c>
      <c r="D10" s="46">
        <v>47787.0</v>
      </c>
      <c r="E10" s="47" t="s">
        <v>99</v>
      </c>
      <c r="F10" s="52"/>
      <c r="G10" s="53"/>
      <c r="H10" s="54"/>
      <c r="I10" s="37">
        <v>0.0</v>
      </c>
      <c r="J10" s="57"/>
      <c r="K10" s="56"/>
      <c r="L10" s="21">
        <v>300.0</v>
      </c>
      <c r="M10" s="22">
        <f t="shared" si="1"/>
        <v>-300</v>
      </c>
      <c r="N10" s="20" t="s">
        <v>97</v>
      </c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51">
        <v>44690.0</v>
      </c>
      <c r="C11" s="45" t="s">
        <v>100</v>
      </c>
      <c r="D11" s="46">
        <v>50798.0</v>
      </c>
      <c r="E11" s="47" t="s">
        <v>101</v>
      </c>
      <c r="F11" s="59"/>
      <c r="G11" s="53"/>
      <c r="H11" s="54"/>
      <c r="I11" s="37">
        <v>0.0</v>
      </c>
      <c r="J11" s="57"/>
      <c r="K11" s="56"/>
      <c r="L11" s="21">
        <v>300.0</v>
      </c>
      <c r="M11" s="22">
        <f t="shared" si="1"/>
        <v>-300</v>
      </c>
      <c r="N11" s="20" t="s">
        <v>97</v>
      </c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>
        <v>8.0</v>
      </c>
      <c r="B12" s="51">
        <v>44690.0</v>
      </c>
      <c r="C12" s="45" t="s">
        <v>102</v>
      </c>
      <c r="D12" s="46">
        <v>50070.0</v>
      </c>
      <c r="E12" s="47" t="s">
        <v>103</v>
      </c>
      <c r="F12" s="52"/>
      <c r="G12" s="53"/>
      <c r="H12" s="60"/>
      <c r="I12" s="37">
        <v>0.0</v>
      </c>
      <c r="J12" s="57"/>
      <c r="K12" s="56"/>
      <c r="L12" s="21">
        <v>600.0</v>
      </c>
      <c r="M12" s="22">
        <f t="shared" si="1"/>
        <v>-600</v>
      </c>
      <c r="N12" s="20" t="s">
        <v>97</v>
      </c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>
        <v>9.0</v>
      </c>
      <c r="B13" s="51">
        <v>44690.0</v>
      </c>
      <c r="C13" s="45" t="s">
        <v>104</v>
      </c>
      <c r="D13" s="46">
        <v>53203.0</v>
      </c>
      <c r="E13" s="47" t="s">
        <v>105</v>
      </c>
      <c r="F13" s="52"/>
      <c r="G13" s="53"/>
      <c r="H13" s="54"/>
      <c r="I13" s="37">
        <v>350.0</v>
      </c>
      <c r="J13" s="57"/>
      <c r="K13" s="56"/>
      <c r="L13" s="21">
        <v>350.0</v>
      </c>
      <c r="M13" s="22">
        <f t="shared" si="1"/>
        <v>0</v>
      </c>
      <c r="N13" s="20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>
        <v>10.0</v>
      </c>
      <c r="B14" s="51">
        <v>44690.0</v>
      </c>
      <c r="C14" s="45" t="s">
        <v>106</v>
      </c>
      <c r="D14" s="46">
        <v>47787.0</v>
      </c>
      <c r="E14" s="47" t="s">
        <v>99</v>
      </c>
      <c r="F14" s="52"/>
      <c r="G14" s="53"/>
      <c r="H14" s="54"/>
      <c r="I14" s="37">
        <v>5000.0</v>
      </c>
      <c r="J14" s="57"/>
      <c r="K14" s="56"/>
      <c r="L14" s="21">
        <v>5000.0</v>
      </c>
      <c r="M14" s="22">
        <f t="shared" si="1"/>
        <v>0</v>
      </c>
      <c r="N14" s="20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3">
        <v>11.0</v>
      </c>
      <c r="B15" s="51">
        <v>44690.0</v>
      </c>
      <c r="C15" s="45" t="s">
        <v>107</v>
      </c>
      <c r="D15" s="46">
        <v>35220.0</v>
      </c>
      <c r="E15" s="47" t="s">
        <v>108</v>
      </c>
      <c r="F15" s="52"/>
      <c r="G15" s="53"/>
      <c r="H15" s="54"/>
      <c r="I15" s="37">
        <v>8000.0</v>
      </c>
      <c r="J15" s="57"/>
      <c r="K15" s="56"/>
      <c r="L15" s="21">
        <v>8000.0</v>
      </c>
      <c r="M15" s="22">
        <f t="shared" si="1"/>
        <v>0</v>
      </c>
      <c r="N15" s="20"/>
      <c r="O15" s="24"/>
      <c r="P15" s="24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3">
        <v>12.0</v>
      </c>
      <c r="B16" s="51">
        <v>44690.0</v>
      </c>
      <c r="C16" s="45" t="s">
        <v>109</v>
      </c>
      <c r="D16" s="46">
        <v>66921.0</v>
      </c>
      <c r="E16" s="47" t="s">
        <v>73</v>
      </c>
      <c r="F16" s="52"/>
      <c r="G16" s="53"/>
      <c r="H16" s="54"/>
      <c r="I16" s="37"/>
      <c r="J16" s="57"/>
      <c r="K16" s="56">
        <v>7323.0</v>
      </c>
      <c r="L16" s="21">
        <v>7323.0</v>
      </c>
      <c r="M16" s="22">
        <f t="shared" si="1"/>
        <v>0</v>
      </c>
      <c r="N16" s="20"/>
      <c r="O16" s="24"/>
      <c r="P16" s="24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3">
        <v>13.0</v>
      </c>
      <c r="B17" s="51">
        <v>44690.0</v>
      </c>
      <c r="C17" s="45" t="s">
        <v>110</v>
      </c>
      <c r="D17" s="46">
        <v>65355.0</v>
      </c>
      <c r="E17" s="47" t="s">
        <v>71</v>
      </c>
      <c r="F17" s="52"/>
      <c r="G17" s="53"/>
      <c r="H17" s="54"/>
      <c r="I17" s="37"/>
      <c r="J17" s="57"/>
      <c r="K17" s="56">
        <v>25126.0</v>
      </c>
      <c r="L17" s="21">
        <v>25126.0</v>
      </c>
      <c r="M17" s="22">
        <f t="shared" si="1"/>
        <v>0</v>
      </c>
      <c r="N17" s="20"/>
      <c r="O17" s="24"/>
      <c r="P17" s="24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13">
        <v>14.0</v>
      </c>
      <c r="B18" s="51">
        <v>44690.0</v>
      </c>
      <c r="C18" s="45" t="s">
        <v>111</v>
      </c>
      <c r="D18" s="46">
        <v>69439.0</v>
      </c>
      <c r="E18" s="47" t="s">
        <v>112</v>
      </c>
      <c r="F18" s="52"/>
      <c r="G18" s="53"/>
      <c r="H18" s="54"/>
      <c r="I18" s="37"/>
      <c r="J18" s="57"/>
      <c r="K18" s="56">
        <v>21789.0</v>
      </c>
      <c r="L18" s="21">
        <v>21789.0</v>
      </c>
      <c r="M18" s="22">
        <f t="shared" si="1"/>
        <v>0</v>
      </c>
      <c r="N18" s="20"/>
      <c r="O18" s="24"/>
      <c r="P18" s="24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13">
        <v>15.0</v>
      </c>
      <c r="B19" s="51">
        <v>44690.0</v>
      </c>
      <c r="C19" s="45" t="s">
        <v>113</v>
      </c>
      <c r="D19" s="46">
        <v>69439.0</v>
      </c>
      <c r="E19" s="47" t="s">
        <v>112</v>
      </c>
      <c r="F19" s="52"/>
      <c r="G19" s="53"/>
      <c r="H19" s="54"/>
      <c r="I19" s="37"/>
      <c r="J19" s="57"/>
      <c r="K19" s="56">
        <v>50000.0</v>
      </c>
      <c r="L19" s="21">
        <v>50000.0</v>
      </c>
      <c r="M19" s="22">
        <f t="shared" si="1"/>
        <v>0</v>
      </c>
      <c r="N19" s="20"/>
      <c r="O19" s="24"/>
      <c r="P19" s="24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13">
        <v>16.0</v>
      </c>
      <c r="B20" s="51">
        <v>44690.0</v>
      </c>
      <c r="C20" s="45" t="s">
        <v>114</v>
      </c>
      <c r="D20" s="46">
        <v>68120.0</v>
      </c>
      <c r="E20" s="47" t="s">
        <v>91</v>
      </c>
      <c r="F20" s="52"/>
      <c r="G20" s="53"/>
      <c r="H20" s="54"/>
      <c r="I20" s="37"/>
      <c r="J20" s="57"/>
      <c r="K20" s="56">
        <v>140.0</v>
      </c>
      <c r="L20" s="21">
        <v>14.0</v>
      </c>
      <c r="M20" s="22">
        <f t="shared" si="1"/>
        <v>126</v>
      </c>
      <c r="N20" s="20"/>
      <c r="O20" s="24"/>
      <c r="P20" s="24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13"/>
      <c r="B21" s="26"/>
      <c r="C21" s="26"/>
      <c r="D21" s="26"/>
      <c r="E21" s="26"/>
      <c r="F21" s="61">
        <f t="shared" ref="F21:L21" si="2">SUM(F5:F20)</f>
        <v>0</v>
      </c>
      <c r="G21" s="62">
        <f t="shared" si="2"/>
        <v>0</v>
      </c>
      <c r="H21" s="63">
        <f t="shared" si="2"/>
        <v>0</v>
      </c>
      <c r="I21" s="42">
        <f t="shared" si="2"/>
        <v>13350</v>
      </c>
      <c r="J21" s="64">
        <f t="shared" si="2"/>
        <v>0</v>
      </c>
      <c r="K21" s="65">
        <f t="shared" si="2"/>
        <v>104378</v>
      </c>
      <c r="L21" s="32">
        <f t="shared" si="2"/>
        <v>151651.51</v>
      </c>
      <c r="M21" s="22">
        <f t="shared" si="1"/>
        <v>-33923.51</v>
      </c>
      <c r="N21" s="26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A22" s="13"/>
      <c r="B22" s="26"/>
      <c r="C22" s="26"/>
      <c r="D22" s="26"/>
      <c r="E22" s="26"/>
      <c r="F22" s="66">
        <f>SUM(F21+G21+H21+I21+J21+K21)</f>
        <v>117728</v>
      </c>
      <c r="G22" s="2"/>
      <c r="H22" s="2"/>
      <c r="I22" s="2"/>
      <c r="J22" s="3"/>
      <c r="K22" s="67"/>
      <c r="L22" s="68"/>
      <c r="M22" s="68"/>
      <c r="N22" s="26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</sheetData>
  <mergeCells count="15">
    <mergeCell ref="M2:M4"/>
    <mergeCell ref="N2:N4"/>
    <mergeCell ref="F3:F4"/>
    <mergeCell ref="G3:H3"/>
    <mergeCell ref="F22:J2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4">
        <v>44691.0</v>
      </c>
      <c r="C5" s="45" t="s">
        <v>116</v>
      </c>
      <c r="D5" s="46">
        <v>57568.0</v>
      </c>
      <c r="E5" s="47" t="s">
        <v>117</v>
      </c>
      <c r="F5" s="59">
        <v>550.0</v>
      </c>
      <c r="G5" s="53"/>
      <c r="H5" s="54"/>
      <c r="I5" s="37"/>
      <c r="J5" s="55"/>
      <c r="K5" s="56"/>
      <c r="L5" s="21">
        <v>550.0</v>
      </c>
      <c r="M5" s="22">
        <f t="shared" ref="M5:M7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4">
        <v>44691.0</v>
      </c>
      <c r="C6" s="48" t="s">
        <v>118</v>
      </c>
      <c r="D6" s="49">
        <v>57568.0</v>
      </c>
      <c r="E6" s="50" t="s">
        <v>117</v>
      </c>
      <c r="F6" s="59">
        <v>20.0</v>
      </c>
      <c r="G6" s="53"/>
      <c r="H6" s="54"/>
      <c r="I6" s="37"/>
      <c r="J6" s="57"/>
      <c r="K6" s="56"/>
      <c r="L6" s="21">
        <v>20.0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26"/>
      <c r="C7" s="26"/>
      <c r="D7" s="26"/>
      <c r="E7" s="26"/>
      <c r="F7" s="61">
        <f t="shared" ref="F7:L7" si="2">SUM(F5:F6)</f>
        <v>570</v>
      </c>
      <c r="G7" s="62">
        <f t="shared" si="2"/>
        <v>0</v>
      </c>
      <c r="H7" s="63">
        <f t="shared" si="2"/>
        <v>0</v>
      </c>
      <c r="I7" s="42">
        <f t="shared" si="2"/>
        <v>0</v>
      </c>
      <c r="J7" s="64">
        <f t="shared" si="2"/>
        <v>0</v>
      </c>
      <c r="K7" s="65">
        <f t="shared" si="2"/>
        <v>0</v>
      </c>
      <c r="L7" s="32">
        <f t="shared" si="2"/>
        <v>570</v>
      </c>
      <c r="M7" s="22">
        <f t="shared" si="1"/>
        <v>0</v>
      </c>
      <c r="N7" s="26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13"/>
      <c r="B8" s="26"/>
      <c r="C8" s="26"/>
      <c r="D8" s="26"/>
      <c r="E8" s="26"/>
      <c r="F8" s="66">
        <f>SUM(F7+G7+H7+I7+J7+K7)</f>
        <v>570</v>
      </c>
      <c r="G8" s="2"/>
      <c r="H8" s="2"/>
      <c r="I8" s="2"/>
      <c r="J8" s="3"/>
      <c r="K8" s="67"/>
      <c r="L8" s="68"/>
      <c r="M8" s="68"/>
      <c r="N8" s="2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44">
        <v>44692.0</v>
      </c>
      <c r="C5" s="45" t="s">
        <v>120</v>
      </c>
      <c r="D5" s="46">
        <v>35245.0</v>
      </c>
      <c r="E5" s="47" t="s">
        <v>53</v>
      </c>
      <c r="F5" s="59"/>
      <c r="G5" s="53"/>
      <c r="H5" s="54"/>
      <c r="I5" s="37">
        <v>1800.0</v>
      </c>
      <c r="J5" s="55"/>
      <c r="K5" s="56"/>
      <c r="L5" s="21">
        <v>1800.0</v>
      </c>
      <c r="M5" s="22">
        <f t="shared" ref="M5:M9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44">
        <v>44692.0</v>
      </c>
      <c r="C6" s="48" t="s">
        <v>121</v>
      </c>
      <c r="D6" s="49">
        <v>53634.0</v>
      </c>
      <c r="E6" s="50" t="s">
        <v>122</v>
      </c>
      <c r="F6" s="59"/>
      <c r="G6" s="53"/>
      <c r="H6" s="54"/>
      <c r="I6" s="37">
        <v>150.0</v>
      </c>
      <c r="J6" s="57"/>
      <c r="K6" s="56"/>
      <c r="L6" s="21">
        <v>150.0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>
        <v>3.0</v>
      </c>
      <c r="B7" s="44">
        <v>44692.0</v>
      </c>
      <c r="C7" s="48" t="s">
        <v>123</v>
      </c>
      <c r="D7" s="49">
        <v>65467.0</v>
      </c>
      <c r="E7" s="50" t="s">
        <v>124</v>
      </c>
      <c r="F7" s="59">
        <v>290.0</v>
      </c>
      <c r="G7" s="53"/>
      <c r="H7" s="54"/>
      <c r="I7" s="37"/>
      <c r="J7" s="57"/>
      <c r="K7" s="56"/>
      <c r="L7" s="21">
        <v>290.0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2">
        <v>4.0</v>
      </c>
      <c r="B8" s="44">
        <v>44692.0</v>
      </c>
      <c r="C8" s="48" t="s">
        <v>125</v>
      </c>
      <c r="D8" s="49">
        <v>67775.0</v>
      </c>
      <c r="E8" s="50" t="s">
        <v>126</v>
      </c>
      <c r="F8" s="59">
        <v>290.0</v>
      </c>
      <c r="G8" s="53"/>
      <c r="H8" s="54"/>
      <c r="I8" s="37"/>
      <c r="J8" s="57"/>
      <c r="K8" s="56"/>
      <c r="L8" s="21">
        <v>290.0</v>
      </c>
      <c r="M8" s="22">
        <f t="shared" si="1"/>
        <v>0</v>
      </c>
      <c r="N8" s="20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2">
        <v>5.0</v>
      </c>
      <c r="B9" s="44">
        <v>44692.0</v>
      </c>
      <c r="C9" s="48" t="s">
        <v>127</v>
      </c>
      <c r="D9" s="49">
        <v>62815.0</v>
      </c>
      <c r="E9" s="50" t="s">
        <v>128</v>
      </c>
      <c r="F9" s="59"/>
      <c r="G9" s="53"/>
      <c r="H9" s="54"/>
      <c r="I9" s="37">
        <v>100.0</v>
      </c>
      <c r="J9" s="57"/>
      <c r="K9" s="56"/>
      <c r="L9" s="21">
        <v>100.0</v>
      </c>
      <c r="M9" s="22">
        <f t="shared" si="1"/>
        <v>0</v>
      </c>
      <c r="N9" s="20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2"/>
      <c r="B10" s="26"/>
      <c r="C10" s="26"/>
      <c r="D10" s="26"/>
      <c r="E10" s="26"/>
      <c r="F10" s="61">
        <f>SUM(F5:F9)</f>
        <v>580</v>
      </c>
      <c r="G10" s="62">
        <f t="shared" ref="G10:H10" si="2">SUM(G5:G6)</f>
        <v>0</v>
      </c>
      <c r="H10" s="63">
        <f t="shared" si="2"/>
        <v>0</v>
      </c>
      <c r="I10" s="42">
        <f>SUM(I5:I9)</f>
        <v>2050</v>
      </c>
      <c r="J10" s="64">
        <f t="shared" ref="J10:K10" si="3">SUM(J5:J6)</f>
        <v>0</v>
      </c>
      <c r="K10" s="65">
        <f t="shared" si="3"/>
        <v>0</v>
      </c>
      <c r="L10" s="32">
        <f t="shared" ref="L10:M10" si="4">SUM(L5:L9)</f>
        <v>2630</v>
      </c>
      <c r="M10" s="22">
        <f t="shared" si="4"/>
        <v>0</v>
      </c>
      <c r="N10" s="26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13"/>
      <c r="B11" s="26"/>
      <c r="C11" s="26"/>
      <c r="D11" s="26"/>
      <c r="E11" s="26"/>
      <c r="F11" s="66">
        <f>SUM(F10+G10+H10+I10+J10+K10)</f>
        <v>2630</v>
      </c>
      <c r="G11" s="2"/>
      <c r="H11" s="2"/>
      <c r="I11" s="2"/>
      <c r="J11" s="3"/>
      <c r="K11" s="67"/>
      <c r="L11" s="68"/>
      <c r="M11" s="68"/>
      <c r="N11" s="26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44">
        <v>44693.0</v>
      </c>
      <c r="C5" s="45" t="s">
        <v>130</v>
      </c>
      <c r="D5" s="46">
        <v>13762.0</v>
      </c>
      <c r="E5" s="47" t="s">
        <v>131</v>
      </c>
      <c r="F5" s="59"/>
      <c r="G5" s="73">
        <v>74.0</v>
      </c>
      <c r="H5" s="54"/>
      <c r="I5" s="37"/>
      <c r="J5" s="55"/>
      <c r="K5" s="56"/>
      <c r="L5" s="21">
        <v>74.0</v>
      </c>
      <c r="M5" s="22">
        <f t="shared" ref="M5:M6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44">
        <v>44693.0</v>
      </c>
      <c r="C6" s="48" t="s">
        <v>132</v>
      </c>
      <c r="D6" s="49">
        <v>53467.0</v>
      </c>
      <c r="E6" s="50" t="s">
        <v>133</v>
      </c>
      <c r="F6" s="59"/>
      <c r="G6" s="73">
        <v>405.0</v>
      </c>
      <c r="H6" s="54"/>
      <c r="I6" s="37"/>
      <c r="J6" s="57"/>
      <c r="K6" s="56"/>
      <c r="L6" s="21">
        <v>405.0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/>
      <c r="B7" s="26"/>
      <c r="C7" s="26"/>
      <c r="D7" s="26"/>
      <c r="E7" s="26"/>
      <c r="F7" s="61">
        <f t="shared" ref="F7:M7" si="2">SUM(F5:F6)</f>
        <v>0</v>
      </c>
      <c r="G7" s="62">
        <f t="shared" si="2"/>
        <v>479</v>
      </c>
      <c r="H7" s="63">
        <f t="shared" si="2"/>
        <v>0</v>
      </c>
      <c r="I7" s="42">
        <f t="shared" si="2"/>
        <v>0</v>
      </c>
      <c r="J7" s="64">
        <f t="shared" si="2"/>
        <v>0</v>
      </c>
      <c r="K7" s="65">
        <f t="shared" si="2"/>
        <v>0</v>
      </c>
      <c r="L7" s="32">
        <f t="shared" si="2"/>
        <v>479</v>
      </c>
      <c r="M7" s="22">
        <f t="shared" si="2"/>
        <v>0</v>
      </c>
      <c r="N7" s="26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13"/>
      <c r="B8" s="26"/>
      <c r="C8" s="26"/>
      <c r="D8" s="26"/>
      <c r="E8" s="26"/>
      <c r="F8" s="66">
        <f>SUM(F7+G7+H7+I7+J7+K7)</f>
        <v>479</v>
      </c>
      <c r="G8" s="2"/>
      <c r="H8" s="2"/>
      <c r="I8" s="2"/>
      <c r="J8" s="3"/>
      <c r="K8" s="67"/>
      <c r="L8" s="68"/>
      <c r="M8" s="68"/>
      <c r="N8" s="2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44">
        <v>44694.0</v>
      </c>
      <c r="C5" s="45" t="s">
        <v>135</v>
      </c>
      <c r="D5" s="46">
        <v>59576.0</v>
      </c>
      <c r="E5" s="47" t="s">
        <v>136</v>
      </c>
      <c r="F5" s="59"/>
      <c r="G5" s="73"/>
      <c r="H5" s="54"/>
      <c r="I5" s="37">
        <v>150.0</v>
      </c>
      <c r="J5" s="55"/>
      <c r="K5" s="56"/>
      <c r="L5" s="21">
        <v>150.0</v>
      </c>
      <c r="M5" s="22">
        <f t="shared" ref="M5:M15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44">
        <v>44694.0</v>
      </c>
      <c r="C6" s="48" t="s">
        <v>137</v>
      </c>
      <c r="D6" s="49">
        <v>55992.0</v>
      </c>
      <c r="E6" s="50" t="s">
        <v>138</v>
      </c>
      <c r="F6" s="59"/>
      <c r="G6" s="73"/>
      <c r="H6" s="54"/>
      <c r="I6" s="37">
        <v>60.0</v>
      </c>
      <c r="J6" s="57"/>
      <c r="K6" s="56"/>
      <c r="L6" s="21">
        <v>60.0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>
        <v>3.0</v>
      </c>
      <c r="B7" s="44">
        <v>44694.0</v>
      </c>
      <c r="C7" s="48" t="s">
        <v>139</v>
      </c>
      <c r="D7" s="49">
        <v>69109.0</v>
      </c>
      <c r="E7" s="50" t="s">
        <v>140</v>
      </c>
      <c r="F7" s="59"/>
      <c r="G7" s="73"/>
      <c r="H7" s="54"/>
      <c r="I7" s="37">
        <v>200.0</v>
      </c>
      <c r="J7" s="57"/>
      <c r="K7" s="56"/>
      <c r="L7" s="21">
        <v>200.0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2">
        <v>4.0</v>
      </c>
      <c r="B8" s="44">
        <v>44694.0</v>
      </c>
      <c r="C8" s="48" t="s">
        <v>141</v>
      </c>
      <c r="D8" s="49">
        <v>69075.0</v>
      </c>
      <c r="E8" s="50" t="s">
        <v>142</v>
      </c>
      <c r="F8" s="59"/>
      <c r="G8" s="73"/>
      <c r="H8" s="54"/>
      <c r="I8" s="37">
        <v>200.0</v>
      </c>
      <c r="J8" s="57"/>
      <c r="K8" s="56"/>
      <c r="L8" s="21">
        <v>200.0</v>
      </c>
      <c r="M8" s="22">
        <f t="shared" si="1"/>
        <v>0</v>
      </c>
      <c r="N8" s="20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2">
        <v>5.0</v>
      </c>
      <c r="B9" s="44">
        <v>44694.0</v>
      </c>
      <c r="C9" s="48" t="s">
        <v>143</v>
      </c>
      <c r="D9" s="49">
        <v>68587.0</v>
      </c>
      <c r="E9" s="50" t="s">
        <v>144</v>
      </c>
      <c r="F9" s="59"/>
      <c r="G9" s="73"/>
      <c r="H9" s="54"/>
      <c r="I9" s="37">
        <v>200.0</v>
      </c>
      <c r="J9" s="57"/>
      <c r="K9" s="56"/>
      <c r="L9" s="21">
        <v>200.0</v>
      </c>
      <c r="M9" s="22">
        <f t="shared" si="1"/>
        <v>0</v>
      </c>
      <c r="N9" s="20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2">
        <v>6.0</v>
      </c>
      <c r="B10" s="44">
        <v>44694.0</v>
      </c>
      <c r="C10" s="48" t="s">
        <v>145</v>
      </c>
      <c r="D10" s="49">
        <v>69058.0</v>
      </c>
      <c r="E10" s="50" t="s">
        <v>146</v>
      </c>
      <c r="F10" s="59"/>
      <c r="G10" s="73"/>
      <c r="H10" s="54"/>
      <c r="I10" s="37">
        <v>200.0</v>
      </c>
      <c r="J10" s="57"/>
      <c r="K10" s="56"/>
      <c r="L10" s="21">
        <v>200.0</v>
      </c>
      <c r="M10" s="22">
        <f t="shared" si="1"/>
        <v>0</v>
      </c>
      <c r="N10" s="20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2">
        <v>7.0</v>
      </c>
      <c r="B11" s="44">
        <v>44694.0</v>
      </c>
      <c r="C11" s="48" t="s">
        <v>147</v>
      </c>
      <c r="D11" s="49">
        <v>68810.0</v>
      </c>
      <c r="E11" s="50" t="s">
        <v>148</v>
      </c>
      <c r="F11" s="59"/>
      <c r="G11" s="73"/>
      <c r="H11" s="54"/>
      <c r="I11" s="37">
        <v>200.0</v>
      </c>
      <c r="J11" s="57"/>
      <c r="K11" s="56"/>
      <c r="L11" s="21">
        <v>200.0</v>
      </c>
      <c r="M11" s="22">
        <f t="shared" si="1"/>
        <v>0</v>
      </c>
      <c r="N11" s="20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2">
        <v>8.0</v>
      </c>
      <c r="B12" s="44">
        <v>44694.0</v>
      </c>
      <c r="C12" s="48" t="s">
        <v>149</v>
      </c>
      <c r="D12" s="49">
        <v>69154.0</v>
      </c>
      <c r="E12" s="50" t="s">
        <v>150</v>
      </c>
      <c r="F12" s="59"/>
      <c r="G12" s="73"/>
      <c r="H12" s="54"/>
      <c r="I12" s="37">
        <v>200.0</v>
      </c>
      <c r="J12" s="57"/>
      <c r="K12" s="56"/>
      <c r="L12" s="21">
        <v>200.0</v>
      </c>
      <c r="M12" s="22">
        <f t="shared" si="1"/>
        <v>0</v>
      </c>
      <c r="N12" s="20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2">
        <v>9.0</v>
      </c>
      <c r="B13" s="44">
        <v>44694.0</v>
      </c>
      <c r="C13" s="48" t="s">
        <v>151</v>
      </c>
      <c r="D13" s="49">
        <v>63158.0</v>
      </c>
      <c r="E13" s="50" t="s">
        <v>152</v>
      </c>
      <c r="F13" s="59"/>
      <c r="G13" s="73"/>
      <c r="H13" s="54"/>
      <c r="I13" s="37">
        <v>200.0</v>
      </c>
      <c r="J13" s="57"/>
      <c r="K13" s="56"/>
      <c r="L13" s="21">
        <v>200.0</v>
      </c>
      <c r="M13" s="22">
        <f t="shared" si="1"/>
        <v>0</v>
      </c>
      <c r="N13" s="20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2">
        <v>10.0</v>
      </c>
      <c r="B14" s="44">
        <v>44694.0</v>
      </c>
      <c r="C14" s="48" t="s">
        <v>153</v>
      </c>
      <c r="D14" s="49">
        <v>68990.0</v>
      </c>
      <c r="E14" s="50" t="s">
        <v>154</v>
      </c>
      <c r="F14" s="59"/>
      <c r="G14" s="73"/>
      <c r="H14" s="54"/>
      <c r="I14" s="37">
        <v>200.0</v>
      </c>
      <c r="J14" s="57"/>
      <c r="K14" s="56"/>
      <c r="L14" s="21">
        <v>200.0</v>
      </c>
      <c r="M14" s="22">
        <f t="shared" si="1"/>
        <v>0</v>
      </c>
      <c r="N14" s="20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72"/>
      <c r="B15" s="26"/>
      <c r="C15" s="26"/>
      <c r="D15" s="26"/>
      <c r="E15" s="26"/>
      <c r="F15" s="61">
        <f t="shared" ref="F15:H15" si="2">SUM(F5:F6)</f>
        <v>0</v>
      </c>
      <c r="G15" s="62">
        <f t="shared" si="2"/>
        <v>0</v>
      </c>
      <c r="H15" s="63">
        <f t="shared" si="2"/>
        <v>0</v>
      </c>
      <c r="I15" s="42">
        <f>SUM(I5:I14)</f>
        <v>1810</v>
      </c>
      <c r="J15" s="64">
        <f t="shared" ref="J15:K15" si="3">SUM(J5:J6)</f>
        <v>0</v>
      </c>
      <c r="K15" s="65">
        <f t="shared" si="3"/>
        <v>0</v>
      </c>
      <c r="L15" s="32">
        <f>SUM(L5:L14)</f>
        <v>1810</v>
      </c>
      <c r="M15" s="22">
        <f t="shared" si="1"/>
        <v>0</v>
      </c>
      <c r="N15" s="2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13"/>
      <c r="B16" s="26"/>
      <c r="C16" s="26"/>
      <c r="D16" s="26"/>
      <c r="E16" s="26"/>
      <c r="F16" s="66">
        <f>SUM(F15+G15+H15+I15+J15+K15)</f>
        <v>1810</v>
      </c>
      <c r="G16" s="2"/>
      <c r="H16" s="2"/>
      <c r="I16" s="2"/>
      <c r="J16" s="3"/>
      <c r="K16" s="67"/>
      <c r="L16" s="68"/>
      <c r="M16" s="68"/>
      <c r="N16" s="26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</sheetData>
  <mergeCells count="15">
    <mergeCell ref="M2:M4"/>
    <mergeCell ref="N2:N4"/>
    <mergeCell ref="F3:F4"/>
    <mergeCell ref="G3:H3"/>
    <mergeCell ref="F16:J16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44">
        <v>44695.0</v>
      </c>
      <c r="C5" s="45" t="s">
        <v>156</v>
      </c>
      <c r="D5" s="46">
        <v>70134.0</v>
      </c>
      <c r="E5" s="47" t="s">
        <v>157</v>
      </c>
      <c r="F5" s="59"/>
      <c r="G5" s="73"/>
      <c r="H5" s="74">
        <v>50000.0</v>
      </c>
      <c r="I5" s="37"/>
      <c r="J5" s="55"/>
      <c r="K5" s="56"/>
      <c r="L5" s="21">
        <v>50000.0</v>
      </c>
      <c r="M5" s="22">
        <f t="shared" ref="M5:M8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44">
        <v>44695.0</v>
      </c>
      <c r="C6" s="48" t="s">
        <v>158</v>
      </c>
      <c r="D6" s="49">
        <v>70134.0</v>
      </c>
      <c r="E6" s="50" t="s">
        <v>157</v>
      </c>
      <c r="F6" s="59"/>
      <c r="G6" s="73"/>
      <c r="H6" s="74">
        <v>50000.0</v>
      </c>
      <c r="I6" s="37"/>
      <c r="J6" s="57"/>
      <c r="K6" s="56"/>
      <c r="L6" s="21">
        <v>50000.0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>
        <v>3.0</v>
      </c>
      <c r="B7" s="44">
        <v>44695.0</v>
      </c>
      <c r="C7" s="48" t="s">
        <v>159</v>
      </c>
      <c r="D7" s="49">
        <v>70134.0</v>
      </c>
      <c r="E7" s="50" t="s">
        <v>157</v>
      </c>
      <c r="F7" s="59"/>
      <c r="G7" s="73"/>
      <c r="H7" s="74">
        <v>8000.0</v>
      </c>
      <c r="I7" s="37"/>
      <c r="J7" s="57"/>
      <c r="K7" s="56"/>
      <c r="L7" s="21">
        <v>8000.0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2"/>
      <c r="B8" s="26"/>
      <c r="C8" s="26"/>
      <c r="D8" s="26"/>
      <c r="E8" s="26"/>
      <c r="F8" s="61">
        <f t="shared" ref="F8:G8" si="2">SUM(F5:F6)</f>
        <v>0</v>
      </c>
      <c r="G8" s="62">
        <f t="shared" si="2"/>
        <v>0</v>
      </c>
      <c r="H8" s="63">
        <f t="shared" ref="H8:I8" si="3">SUM(H5:H7)</f>
        <v>108000</v>
      </c>
      <c r="I8" s="42">
        <f t="shared" si="3"/>
        <v>0</v>
      </c>
      <c r="J8" s="64">
        <f t="shared" ref="J8:K8" si="4">SUM(J5:J6)</f>
        <v>0</v>
      </c>
      <c r="K8" s="65">
        <f t="shared" si="4"/>
        <v>0</v>
      </c>
      <c r="L8" s="32">
        <f>SUM(L5:L7)</f>
        <v>108000</v>
      </c>
      <c r="M8" s="22">
        <f t="shared" si="1"/>
        <v>0</v>
      </c>
      <c r="N8" s="2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13"/>
      <c r="B9" s="26"/>
      <c r="C9" s="26"/>
      <c r="D9" s="26"/>
      <c r="E9" s="26"/>
      <c r="F9" s="71">
        <v>108000.0</v>
      </c>
      <c r="G9" s="2"/>
      <c r="H9" s="2"/>
      <c r="I9" s="2"/>
      <c r="J9" s="3"/>
      <c r="K9" s="67"/>
      <c r="L9" s="68"/>
      <c r="M9" s="68"/>
      <c r="N9" s="26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44">
        <v>44697.0</v>
      </c>
      <c r="C5" s="45" t="s">
        <v>161</v>
      </c>
      <c r="D5" s="46">
        <v>35245.0</v>
      </c>
      <c r="E5" s="47" t="s">
        <v>53</v>
      </c>
      <c r="F5" s="59"/>
      <c r="G5" s="73"/>
      <c r="H5" s="54"/>
      <c r="I5" s="37">
        <v>30000.0</v>
      </c>
      <c r="J5" s="55"/>
      <c r="K5" s="56"/>
      <c r="L5" s="21">
        <v>30000.0</v>
      </c>
      <c r="M5" s="22">
        <f t="shared" ref="M5:M14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44">
        <v>44697.0</v>
      </c>
      <c r="C6" s="48" t="s">
        <v>162</v>
      </c>
      <c r="D6" s="49">
        <v>35245.0</v>
      </c>
      <c r="E6" s="50" t="s">
        <v>53</v>
      </c>
      <c r="F6" s="59"/>
      <c r="G6" s="73"/>
      <c r="H6" s="54"/>
      <c r="I6" s="37">
        <v>16950.0</v>
      </c>
      <c r="J6" s="57"/>
      <c r="K6" s="56"/>
      <c r="L6" s="21">
        <v>16950.0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>
        <v>3.0</v>
      </c>
      <c r="B7" s="44">
        <v>44697.0</v>
      </c>
      <c r="C7" s="48" t="s">
        <v>163</v>
      </c>
      <c r="D7" s="49">
        <v>50070.0</v>
      </c>
      <c r="E7" s="50" t="s">
        <v>103</v>
      </c>
      <c r="F7" s="59"/>
      <c r="G7" s="73"/>
      <c r="H7" s="54"/>
      <c r="I7" s="37">
        <v>0.0</v>
      </c>
      <c r="J7" s="57"/>
      <c r="K7" s="56"/>
      <c r="L7" s="21">
        <v>300.0</v>
      </c>
      <c r="M7" s="22">
        <f t="shared" si="1"/>
        <v>-300</v>
      </c>
      <c r="N7" s="20" t="s">
        <v>39</v>
      </c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2">
        <v>4.0</v>
      </c>
      <c r="B8" s="44">
        <v>44697.0</v>
      </c>
      <c r="C8" s="48" t="s">
        <v>164</v>
      </c>
      <c r="D8" s="49">
        <v>48807.0</v>
      </c>
      <c r="E8" s="50" t="s">
        <v>165</v>
      </c>
      <c r="F8" s="59"/>
      <c r="G8" s="73"/>
      <c r="H8" s="54"/>
      <c r="I8" s="37">
        <v>0.0</v>
      </c>
      <c r="J8" s="57"/>
      <c r="K8" s="56"/>
      <c r="L8" s="21">
        <v>300.0</v>
      </c>
      <c r="M8" s="22">
        <f t="shared" si="1"/>
        <v>-300</v>
      </c>
      <c r="N8" s="20" t="s">
        <v>39</v>
      </c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2">
        <v>5.0</v>
      </c>
      <c r="B9" s="44">
        <v>44697.0</v>
      </c>
      <c r="C9" s="48" t="s">
        <v>166</v>
      </c>
      <c r="D9" s="49">
        <v>47787.0</v>
      </c>
      <c r="E9" s="50" t="s">
        <v>99</v>
      </c>
      <c r="F9" s="59"/>
      <c r="G9" s="73"/>
      <c r="H9" s="54"/>
      <c r="I9" s="37">
        <v>0.0</v>
      </c>
      <c r="J9" s="57"/>
      <c r="K9" s="56"/>
      <c r="L9" s="21">
        <v>300.0</v>
      </c>
      <c r="M9" s="22">
        <f t="shared" si="1"/>
        <v>-300</v>
      </c>
      <c r="N9" s="20" t="s">
        <v>39</v>
      </c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2">
        <v>6.0</v>
      </c>
      <c r="B10" s="44">
        <v>44697.0</v>
      </c>
      <c r="C10" s="48" t="s">
        <v>167</v>
      </c>
      <c r="D10" s="49">
        <v>57395.0</v>
      </c>
      <c r="E10" s="50" t="s">
        <v>168</v>
      </c>
      <c r="F10" s="59"/>
      <c r="G10" s="73"/>
      <c r="H10" s="54"/>
      <c r="I10" s="37">
        <v>0.0</v>
      </c>
      <c r="J10" s="57"/>
      <c r="K10" s="56"/>
      <c r="L10" s="21">
        <v>300.0</v>
      </c>
      <c r="M10" s="22">
        <f t="shared" si="1"/>
        <v>-300</v>
      </c>
      <c r="N10" s="20" t="s">
        <v>39</v>
      </c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2">
        <v>7.0</v>
      </c>
      <c r="B11" s="44">
        <v>44697.0</v>
      </c>
      <c r="C11" s="48" t="s">
        <v>169</v>
      </c>
      <c r="D11" s="49">
        <v>66921.0</v>
      </c>
      <c r="E11" s="50" t="s">
        <v>73</v>
      </c>
      <c r="F11" s="59"/>
      <c r="G11" s="73"/>
      <c r="H11" s="54"/>
      <c r="I11" s="37"/>
      <c r="J11" s="57"/>
      <c r="K11" s="56">
        <v>15387.0</v>
      </c>
      <c r="L11" s="21">
        <v>15387.0</v>
      </c>
      <c r="M11" s="22">
        <f t="shared" si="1"/>
        <v>0</v>
      </c>
      <c r="N11" s="20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2">
        <v>8.0</v>
      </c>
      <c r="B12" s="44">
        <v>44697.0</v>
      </c>
      <c r="C12" s="48" t="s">
        <v>170</v>
      </c>
      <c r="D12" s="49">
        <v>69439.0</v>
      </c>
      <c r="E12" s="50" t="s">
        <v>112</v>
      </c>
      <c r="F12" s="59"/>
      <c r="G12" s="73"/>
      <c r="H12" s="54"/>
      <c r="I12" s="37"/>
      <c r="J12" s="57"/>
      <c r="K12" s="56">
        <v>44788.0</v>
      </c>
      <c r="L12" s="21">
        <v>44788.0</v>
      </c>
      <c r="M12" s="22">
        <f t="shared" si="1"/>
        <v>0</v>
      </c>
      <c r="N12" s="20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2">
        <v>9.0</v>
      </c>
      <c r="B13" s="44">
        <v>44697.0</v>
      </c>
      <c r="C13" s="48" t="s">
        <v>171</v>
      </c>
      <c r="D13" s="49">
        <v>23221.0</v>
      </c>
      <c r="E13" s="50" t="s">
        <v>43</v>
      </c>
      <c r="F13" s="59"/>
      <c r="G13" s="73"/>
      <c r="H13" s="54"/>
      <c r="I13" s="37"/>
      <c r="J13" s="57"/>
      <c r="K13" s="56">
        <v>20401.0</v>
      </c>
      <c r="L13" s="21">
        <v>20401.0</v>
      </c>
      <c r="M13" s="22">
        <f t="shared" si="1"/>
        <v>0</v>
      </c>
      <c r="N13" s="20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2"/>
      <c r="B14" s="26"/>
      <c r="C14" s="26"/>
      <c r="D14" s="26"/>
      <c r="E14" s="26"/>
      <c r="F14" s="61">
        <f t="shared" ref="F14:H14" si="2">SUM(F5:F6)</f>
        <v>0</v>
      </c>
      <c r="G14" s="62">
        <f t="shared" si="2"/>
        <v>0</v>
      </c>
      <c r="H14" s="63">
        <f t="shared" si="2"/>
        <v>0</v>
      </c>
      <c r="I14" s="42">
        <f>SUM(I5:I13)</f>
        <v>46950</v>
      </c>
      <c r="J14" s="64">
        <f>SUM(J5:J6)</f>
        <v>0</v>
      </c>
      <c r="K14" s="65">
        <f t="shared" ref="K14:L14" si="3">SUM(K5:K13)</f>
        <v>80576</v>
      </c>
      <c r="L14" s="32">
        <f t="shared" si="3"/>
        <v>128726</v>
      </c>
      <c r="M14" s="22">
        <f t="shared" si="1"/>
        <v>-1200</v>
      </c>
      <c r="N14" s="26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A15" s="13"/>
      <c r="B15" s="26"/>
      <c r="C15" s="26"/>
      <c r="D15" s="26"/>
      <c r="E15" s="26"/>
      <c r="F15" s="66">
        <f>SUM(F14+G14+H14+I14+J14+K14)</f>
        <v>127526</v>
      </c>
      <c r="G15" s="2"/>
      <c r="H15" s="2"/>
      <c r="I15" s="2"/>
      <c r="J15" s="3"/>
      <c r="K15" s="67"/>
      <c r="L15" s="68"/>
      <c r="M15" s="68"/>
      <c r="N15" s="26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</sheetData>
  <mergeCells count="15">
    <mergeCell ref="M2:M4"/>
    <mergeCell ref="N2:N4"/>
    <mergeCell ref="F3:F4"/>
    <mergeCell ref="G3:H3"/>
    <mergeCell ref="F15:J15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49" t="s">
        <v>173</v>
      </c>
      <c r="C5" s="48" t="s">
        <v>171</v>
      </c>
      <c r="D5" s="46">
        <v>21828.0</v>
      </c>
      <c r="E5" s="75" t="s">
        <v>174</v>
      </c>
      <c r="F5" s="59"/>
      <c r="G5" s="73"/>
      <c r="H5" s="74">
        <v>2092.0</v>
      </c>
      <c r="I5" s="37"/>
      <c r="J5" s="55"/>
      <c r="K5" s="56"/>
      <c r="L5" s="21">
        <v>2092.0</v>
      </c>
      <c r="M5" s="22">
        <f t="shared" ref="M5:M6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49" t="s">
        <v>173</v>
      </c>
      <c r="C6" s="48" t="s">
        <v>175</v>
      </c>
      <c r="D6" s="49">
        <v>51697.0</v>
      </c>
      <c r="E6" s="75" t="s">
        <v>176</v>
      </c>
      <c r="F6" s="59"/>
      <c r="G6" s="73"/>
      <c r="H6" s="54"/>
      <c r="I6" s="37">
        <v>20000.0</v>
      </c>
      <c r="J6" s="57"/>
      <c r="K6" s="56"/>
      <c r="L6" s="21">
        <v>20000.0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26"/>
      <c r="C7" s="26"/>
      <c r="D7" s="26"/>
      <c r="E7" s="26"/>
      <c r="F7" s="71">
        <v>22092.0</v>
      </c>
      <c r="G7" s="2"/>
      <c r="H7" s="2"/>
      <c r="I7" s="2"/>
      <c r="J7" s="3"/>
      <c r="K7" s="67"/>
      <c r="L7" s="68"/>
      <c r="M7" s="22"/>
      <c r="N7" s="26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76">
        <v>44700.0</v>
      </c>
      <c r="C5" s="48" t="s">
        <v>178</v>
      </c>
      <c r="D5" s="46">
        <v>54816.0</v>
      </c>
      <c r="E5" s="75" t="s">
        <v>179</v>
      </c>
      <c r="F5" s="59"/>
      <c r="G5" s="73"/>
      <c r="H5" s="74"/>
      <c r="I5" s="37">
        <v>200.0</v>
      </c>
      <c r="J5" s="55"/>
      <c r="K5" s="56"/>
      <c r="L5" s="21">
        <v>200.0</v>
      </c>
      <c r="M5" s="22">
        <f t="shared" ref="M5:M7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76">
        <v>44700.0</v>
      </c>
      <c r="C6" s="77" t="s">
        <v>180</v>
      </c>
      <c r="D6" s="78">
        <v>62349.0</v>
      </c>
      <c r="E6" s="79" t="s">
        <v>34</v>
      </c>
      <c r="F6" s="59"/>
      <c r="G6" s="73"/>
      <c r="H6" s="54"/>
      <c r="I6" s="37">
        <v>50.0</v>
      </c>
      <c r="J6" s="57"/>
      <c r="K6" s="56"/>
      <c r="L6" s="21">
        <v>50.0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/>
      <c r="B7" s="49"/>
      <c r="C7" s="48"/>
      <c r="D7" s="49"/>
      <c r="E7" s="75"/>
      <c r="F7" s="59"/>
      <c r="G7" s="73"/>
      <c r="H7" s="54"/>
      <c r="I7" s="37"/>
      <c r="J7" s="57"/>
      <c r="K7" s="56"/>
      <c r="L7" s="21"/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26"/>
      <c r="C8" s="26"/>
      <c r="D8" s="26"/>
      <c r="E8" s="26"/>
      <c r="F8" s="71">
        <v>250.0</v>
      </c>
      <c r="G8" s="2"/>
      <c r="H8" s="2"/>
      <c r="I8" s="2"/>
      <c r="J8" s="3"/>
      <c r="K8" s="67"/>
      <c r="L8" s="68"/>
      <c r="M8" s="22"/>
      <c r="N8" s="26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61.5"/>
    <col customWidth="1" min="12" max="12" width="14.5"/>
    <col customWidth="1" min="14" max="14" width="15.75"/>
  </cols>
  <sheetData>
    <row r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76">
        <v>44701.0</v>
      </c>
      <c r="C5" s="48" t="s">
        <v>182</v>
      </c>
      <c r="D5" s="46">
        <v>70160.0</v>
      </c>
      <c r="E5" s="75" t="s">
        <v>183</v>
      </c>
      <c r="F5" s="59"/>
      <c r="G5" s="73"/>
      <c r="H5" s="74"/>
      <c r="I5" s="37">
        <v>300.0</v>
      </c>
      <c r="J5" s="55"/>
      <c r="K5" s="56"/>
      <c r="L5" s="21">
        <v>300.0</v>
      </c>
      <c r="M5" s="22">
        <f t="shared" ref="M5:M6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/>
      <c r="B6" s="49"/>
      <c r="C6" s="48"/>
      <c r="D6" s="49"/>
      <c r="E6" s="75"/>
      <c r="F6" s="59"/>
      <c r="G6" s="73"/>
      <c r="H6" s="54"/>
      <c r="I6" s="37">
        <f>SUM(I5)</f>
        <v>300</v>
      </c>
      <c r="J6" s="57"/>
      <c r="K6" s="56"/>
      <c r="L6" s="21">
        <f>SUM(L5)</f>
        <v>300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26"/>
      <c r="C7" s="26"/>
      <c r="D7" s="26"/>
      <c r="E7" s="26"/>
      <c r="F7" s="71">
        <f>SUM(F6+G6+H6+I6+J6+K6)</f>
        <v>300</v>
      </c>
      <c r="G7" s="2"/>
      <c r="H7" s="2"/>
      <c r="I7" s="2"/>
      <c r="J7" s="3"/>
      <c r="K7" s="67"/>
      <c r="L7" s="68"/>
      <c r="M7" s="22"/>
      <c r="N7" s="26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0.25"/>
    <col customWidth="1" min="5" max="5" width="61.5"/>
    <col customWidth="1" min="12" max="12" width="14.5"/>
    <col customWidth="1" min="13" max="13" width="13.75"/>
    <col customWidth="1" min="14" max="14" width="15.75"/>
  </cols>
  <sheetData>
    <row r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80">
        <v>1.0</v>
      </c>
      <c r="B5" s="81">
        <v>44702.0</v>
      </c>
      <c r="C5" s="82" t="s">
        <v>185</v>
      </c>
      <c r="D5" s="83">
        <v>60947.0</v>
      </c>
      <c r="E5" s="84" t="s">
        <v>186</v>
      </c>
      <c r="F5" s="85"/>
      <c r="G5" s="86"/>
      <c r="H5" s="87"/>
      <c r="I5" s="88">
        <v>0.0</v>
      </c>
      <c r="J5" s="89"/>
      <c r="K5" s="90"/>
      <c r="L5" s="91">
        <v>5826.1</v>
      </c>
      <c r="M5" s="92">
        <f t="shared" ref="M5:M10" si="1">SUM(F5+G5+H5+I5+J5+K5-L5)</f>
        <v>-5826.1</v>
      </c>
      <c r="N5" s="93" t="s">
        <v>187</v>
      </c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80">
        <v>2.0</v>
      </c>
      <c r="B6" s="81">
        <v>44702.0</v>
      </c>
      <c r="C6" s="82" t="s">
        <v>188</v>
      </c>
      <c r="D6" s="83">
        <v>65013.0</v>
      </c>
      <c r="E6" s="84" t="s">
        <v>189</v>
      </c>
      <c r="F6" s="85"/>
      <c r="G6" s="86"/>
      <c r="H6" s="87"/>
      <c r="I6" s="88">
        <v>0.0</v>
      </c>
      <c r="J6" s="89"/>
      <c r="K6" s="90"/>
      <c r="L6" s="91">
        <v>10995.0</v>
      </c>
      <c r="M6" s="92">
        <f t="shared" si="1"/>
        <v>-10995</v>
      </c>
      <c r="N6" s="93" t="s">
        <v>190</v>
      </c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80">
        <v>3.0</v>
      </c>
      <c r="B7" s="81">
        <v>44702.0</v>
      </c>
      <c r="C7" s="82" t="s">
        <v>191</v>
      </c>
      <c r="D7" s="83">
        <v>70503.0</v>
      </c>
      <c r="E7" s="84" t="s">
        <v>192</v>
      </c>
      <c r="F7" s="85"/>
      <c r="G7" s="86"/>
      <c r="H7" s="87"/>
      <c r="I7" s="88"/>
      <c r="J7" s="89"/>
      <c r="K7" s="90">
        <v>50000.0</v>
      </c>
      <c r="L7" s="91">
        <v>50000.0</v>
      </c>
      <c r="M7" s="92">
        <f t="shared" si="1"/>
        <v>0</v>
      </c>
      <c r="N7" s="93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80">
        <v>4.0</v>
      </c>
      <c r="B8" s="81">
        <v>44702.0</v>
      </c>
      <c r="C8" s="82" t="s">
        <v>193</v>
      </c>
      <c r="D8" s="83">
        <v>70503.0</v>
      </c>
      <c r="E8" s="84" t="s">
        <v>192</v>
      </c>
      <c r="F8" s="85"/>
      <c r="G8" s="86"/>
      <c r="H8" s="87"/>
      <c r="I8" s="88"/>
      <c r="J8" s="89"/>
      <c r="K8" s="90">
        <v>50000.0</v>
      </c>
      <c r="L8" s="91">
        <v>50000.0</v>
      </c>
      <c r="M8" s="92">
        <f t="shared" si="1"/>
        <v>0</v>
      </c>
      <c r="N8" s="93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80">
        <v>5.0</v>
      </c>
      <c r="B9" s="81">
        <v>44702.0</v>
      </c>
      <c r="C9" s="82" t="s">
        <v>194</v>
      </c>
      <c r="D9" s="83">
        <v>70503.0</v>
      </c>
      <c r="E9" s="84" t="s">
        <v>192</v>
      </c>
      <c r="F9" s="85"/>
      <c r="G9" s="86"/>
      <c r="H9" s="87"/>
      <c r="I9" s="88"/>
      <c r="J9" s="89"/>
      <c r="K9" s="90">
        <v>8000.0</v>
      </c>
      <c r="L9" s="91">
        <v>8000.0</v>
      </c>
      <c r="M9" s="92">
        <f t="shared" si="1"/>
        <v>0</v>
      </c>
      <c r="N9" s="93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80"/>
      <c r="B10" s="94"/>
      <c r="C10" s="82"/>
      <c r="D10" s="94"/>
      <c r="E10" s="84"/>
      <c r="F10" s="85"/>
      <c r="G10" s="86"/>
      <c r="H10" s="95"/>
      <c r="I10" s="88"/>
      <c r="J10" s="96"/>
      <c r="K10" s="90">
        <f>SUM(K5:K9)</f>
        <v>108000</v>
      </c>
      <c r="L10" s="91">
        <f>SUM(L5)</f>
        <v>5826.1</v>
      </c>
      <c r="M10" s="92">
        <f t="shared" si="1"/>
        <v>102173.9</v>
      </c>
      <c r="N10" s="93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97"/>
      <c r="B11" s="98"/>
      <c r="C11" s="98"/>
      <c r="D11" s="98"/>
      <c r="E11" s="98"/>
      <c r="F11" s="99">
        <f>SUM(F10+G10+H10+I10+J10+K10)</f>
        <v>108000</v>
      </c>
      <c r="G11" s="2"/>
      <c r="H11" s="2"/>
      <c r="I11" s="2"/>
      <c r="J11" s="3"/>
      <c r="K11" s="100"/>
      <c r="L11" s="98"/>
      <c r="M11" s="92"/>
      <c r="N11" s="98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0.25"/>
    <col customWidth="1" min="5" max="5" width="61.5"/>
    <col customWidth="1" min="12" max="12" width="14.5"/>
    <col customWidth="1" min="13" max="13" width="13.75"/>
    <col customWidth="1" min="14" max="14" width="15.75"/>
  </cols>
  <sheetData>
    <row r="1">
      <c r="A1" s="1" t="s">
        <v>195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80">
        <v>1.0</v>
      </c>
      <c r="B5" s="81">
        <v>44703.0</v>
      </c>
      <c r="C5" s="82" t="s">
        <v>196</v>
      </c>
      <c r="D5" s="83">
        <v>59776.0</v>
      </c>
      <c r="E5" s="84" t="s">
        <v>94</v>
      </c>
      <c r="F5" s="85"/>
      <c r="G5" s="86"/>
      <c r="H5" s="87"/>
      <c r="I5" s="88">
        <v>0.0</v>
      </c>
      <c r="J5" s="89"/>
      <c r="K5" s="90"/>
      <c r="L5" s="91">
        <v>10852.97</v>
      </c>
      <c r="M5" s="92">
        <f t="shared" ref="M5:M6" si="1">SUM(F5+G5+H5+I5+J5+K5-L5)</f>
        <v>-10852.97</v>
      </c>
      <c r="N5" s="93" t="s">
        <v>187</v>
      </c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80"/>
      <c r="B6" s="94"/>
      <c r="C6" s="82"/>
      <c r="D6" s="94"/>
      <c r="E6" s="84"/>
      <c r="F6" s="85"/>
      <c r="G6" s="86"/>
      <c r="H6" s="95"/>
      <c r="I6" s="88">
        <f>SUM(I4:I5)</f>
        <v>0</v>
      </c>
      <c r="J6" s="96"/>
      <c r="K6" s="90"/>
      <c r="L6" s="91"/>
      <c r="M6" s="92">
        <f t="shared" si="1"/>
        <v>0</v>
      </c>
      <c r="N6" s="93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97"/>
      <c r="B7" s="98"/>
      <c r="C7" s="98"/>
      <c r="D7" s="98"/>
      <c r="E7" s="98"/>
      <c r="F7" s="99">
        <v>0.0</v>
      </c>
      <c r="G7" s="2"/>
      <c r="H7" s="2"/>
      <c r="I7" s="2"/>
      <c r="J7" s="3"/>
      <c r="K7" s="100"/>
      <c r="L7" s="98"/>
      <c r="M7" s="92"/>
      <c r="N7" s="98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0.25"/>
    <col customWidth="1" min="5" max="5" width="32.63"/>
    <col customWidth="1" min="12" max="12" width="14.5"/>
    <col customWidth="1" min="13" max="13" width="13.75"/>
    <col customWidth="1" min="14" max="14" width="15.75"/>
  </cols>
  <sheetData>
    <row r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76">
        <v>44705.0</v>
      </c>
      <c r="C5" s="48" t="s">
        <v>198</v>
      </c>
      <c r="D5" s="46">
        <v>66921.0</v>
      </c>
      <c r="E5" s="75" t="s">
        <v>73</v>
      </c>
      <c r="F5" s="59"/>
      <c r="G5" s="73"/>
      <c r="H5" s="74"/>
      <c r="I5" s="37"/>
      <c r="J5" s="55"/>
      <c r="K5" s="56">
        <v>7652.0</v>
      </c>
      <c r="L5" s="21">
        <v>7652.0</v>
      </c>
      <c r="M5" s="22">
        <f t="shared" ref="M5:M14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76">
        <v>44705.0</v>
      </c>
      <c r="C6" s="48" t="s">
        <v>199</v>
      </c>
      <c r="D6" s="46">
        <v>65355.0</v>
      </c>
      <c r="E6" s="75" t="s">
        <v>71</v>
      </c>
      <c r="F6" s="59"/>
      <c r="G6" s="73"/>
      <c r="H6" s="74"/>
      <c r="I6" s="37"/>
      <c r="J6" s="55"/>
      <c r="K6" s="56">
        <v>48377.0</v>
      </c>
      <c r="L6" s="21">
        <v>48377.0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>
        <v>3.0</v>
      </c>
      <c r="B7" s="76">
        <v>44705.0</v>
      </c>
      <c r="C7" s="48" t="s">
        <v>200</v>
      </c>
      <c r="D7" s="46">
        <v>70603.0</v>
      </c>
      <c r="E7" s="75" t="s">
        <v>201</v>
      </c>
      <c r="F7" s="59"/>
      <c r="G7" s="73"/>
      <c r="H7" s="74"/>
      <c r="I7" s="37"/>
      <c r="J7" s="55"/>
      <c r="K7" s="56">
        <v>50000.0</v>
      </c>
      <c r="L7" s="21">
        <v>50000.0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2">
        <v>4.0</v>
      </c>
      <c r="B8" s="76">
        <v>44705.0</v>
      </c>
      <c r="C8" s="48" t="s">
        <v>202</v>
      </c>
      <c r="D8" s="46">
        <v>70603.0</v>
      </c>
      <c r="E8" s="75" t="s">
        <v>201</v>
      </c>
      <c r="F8" s="59"/>
      <c r="G8" s="73"/>
      <c r="H8" s="74"/>
      <c r="I8" s="37"/>
      <c r="J8" s="55"/>
      <c r="K8" s="56">
        <v>50000.0</v>
      </c>
      <c r="L8" s="21">
        <v>50000.0</v>
      </c>
      <c r="M8" s="22">
        <f t="shared" si="1"/>
        <v>0</v>
      </c>
      <c r="N8" s="20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2">
        <v>5.0</v>
      </c>
      <c r="B9" s="76">
        <v>44705.0</v>
      </c>
      <c r="C9" s="48" t="s">
        <v>203</v>
      </c>
      <c r="D9" s="46">
        <v>70603.0</v>
      </c>
      <c r="E9" s="75" t="s">
        <v>201</v>
      </c>
      <c r="F9" s="59"/>
      <c r="G9" s="73"/>
      <c r="H9" s="74"/>
      <c r="I9" s="37"/>
      <c r="J9" s="55"/>
      <c r="K9" s="56">
        <v>8000.0</v>
      </c>
      <c r="L9" s="21">
        <v>8000.0</v>
      </c>
      <c r="M9" s="22">
        <f t="shared" si="1"/>
        <v>0</v>
      </c>
      <c r="N9" s="20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2">
        <v>6.0</v>
      </c>
      <c r="B10" s="76">
        <v>44705.0</v>
      </c>
      <c r="C10" s="48" t="s">
        <v>204</v>
      </c>
      <c r="D10" s="46">
        <v>23221.0</v>
      </c>
      <c r="E10" s="75" t="s">
        <v>43</v>
      </c>
      <c r="F10" s="59"/>
      <c r="G10" s="73"/>
      <c r="H10" s="74"/>
      <c r="I10" s="37"/>
      <c r="J10" s="55"/>
      <c r="K10" s="56">
        <v>1400.0</v>
      </c>
      <c r="L10" s="21">
        <v>1400.0</v>
      </c>
      <c r="M10" s="22">
        <f t="shared" si="1"/>
        <v>0</v>
      </c>
      <c r="N10" s="20"/>
      <c r="O10" s="24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2">
        <v>7.0</v>
      </c>
      <c r="B11" s="76">
        <v>44705.0</v>
      </c>
      <c r="C11" s="48" t="s">
        <v>205</v>
      </c>
      <c r="D11" s="46">
        <v>21828.0</v>
      </c>
      <c r="E11" s="75" t="s">
        <v>19</v>
      </c>
      <c r="F11" s="59"/>
      <c r="G11" s="73"/>
      <c r="H11" s="74"/>
      <c r="I11" s="37"/>
      <c r="J11" s="55"/>
      <c r="K11" s="56">
        <v>986.0</v>
      </c>
      <c r="L11" s="21">
        <v>986.0</v>
      </c>
      <c r="M11" s="22">
        <f t="shared" si="1"/>
        <v>0</v>
      </c>
      <c r="N11" s="20"/>
      <c r="O11" s="24"/>
      <c r="P11" s="24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72">
        <v>8.0</v>
      </c>
      <c r="B12" s="76">
        <v>44705.0</v>
      </c>
      <c r="C12" s="48" t="s">
        <v>206</v>
      </c>
      <c r="D12" s="46">
        <v>60947.0</v>
      </c>
      <c r="E12" s="75" t="s">
        <v>207</v>
      </c>
      <c r="F12" s="59"/>
      <c r="G12" s="73"/>
      <c r="H12" s="74"/>
      <c r="I12" s="37"/>
      <c r="J12" s="55"/>
      <c r="K12" s="56">
        <v>148.0</v>
      </c>
      <c r="L12" s="21">
        <v>148.05</v>
      </c>
      <c r="M12" s="22">
        <f t="shared" si="1"/>
        <v>-0.05</v>
      </c>
      <c r="N12" s="20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72">
        <v>9.0</v>
      </c>
      <c r="B13" s="76">
        <v>44706.0</v>
      </c>
      <c r="C13" s="48" t="s">
        <v>208</v>
      </c>
      <c r="D13" s="46">
        <v>21828.0</v>
      </c>
      <c r="E13" s="75" t="s">
        <v>19</v>
      </c>
      <c r="F13" s="59"/>
      <c r="G13" s="73"/>
      <c r="H13" s="74"/>
      <c r="I13" s="37"/>
      <c r="J13" s="55"/>
      <c r="K13" s="56">
        <v>2800.0</v>
      </c>
      <c r="L13" s="21">
        <v>2800.0</v>
      </c>
      <c r="M13" s="22">
        <f t="shared" si="1"/>
        <v>0</v>
      </c>
      <c r="N13" s="20"/>
      <c r="O13" s="24"/>
      <c r="P13" s="24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72"/>
      <c r="B14" s="76"/>
      <c r="C14" s="48"/>
      <c r="D14" s="46"/>
      <c r="E14" s="75"/>
      <c r="F14" s="59"/>
      <c r="G14" s="73"/>
      <c r="H14" s="74"/>
      <c r="I14" s="37"/>
      <c r="J14" s="55"/>
      <c r="K14" s="56">
        <f t="shared" ref="K14:L14" si="2">SUM(K5:K13)</f>
        <v>169363</v>
      </c>
      <c r="L14" s="21">
        <f t="shared" si="2"/>
        <v>169363.05</v>
      </c>
      <c r="M14" s="22">
        <f t="shared" si="1"/>
        <v>-0.04999999999</v>
      </c>
      <c r="N14" s="20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3"/>
      <c r="B15" s="68"/>
      <c r="C15" s="68"/>
      <c r="D15" s="68"/>
      <c r="E15" s="68"/>
      <c r="F15" s="99">
        <f>SUM(F14+G14+H14+I14+J14+K14)</f>
        <v>169363</v>
      </c>
      <c r="G15" s="2"/>
      <c r="H15" s="2"/>
      <c r="I15" s="2"/>
      <c r="J15" s="3"/>
      <c r="K15" s="67"/>
      <c r="L15" s="68"/>
      <c r="M15" s="22"/>
      <c r="N15" s="68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</sheetData>
  <mergeCells count="15">
    <mergeCell ref="M2:M4"/>
    <mergeCell ref="N2:N4"/>
    <mergeCell ref="F3:F4"/>
    <mergeCell ref="G3:H3"/>
    <mergeCell ref="F15:J15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0.25"/>
    <col customWidth="1" min="5" max="5" width="32.63"/>
    <col customWidth="1" min="12" max="12" width="14.5"/>
    <col customWidth="1" min="13" max="13" width="13.75"/>
    <col customWidth="1" min="14" max="14" width="15.75"/>
  </cols>
  <sheetData>
    <row r="1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76">
        <v>44707.0</v>
      </c>
      <c r="C5" s="48" t="s">
        <v>210</v>
      </c>
      <c r="D5" s="46">
        <v>66582.0</v>
      </c>
      <c r="E5" s="75" t="s">
        <v>211</v>
      </c>
      <c r="F5" s="59"/>
      <c r="G5" s="73"/>
      <c r="H5" s="74"/>
      <c r="I5" s="37">
        <v>0.0</v>
      </c>
      <c r="J5" s="55"/>
      <c r="K5" s="56"/>
      <c r="L5" s="21">
        <v>8049.0</v>
      </c>
      <c r="M5" s="22">
        <f t="shared" ref="M5:M9" si="1">SUM(F5+G5+H5+I5+J5+K5-L5)</f>
        <v>-8049</v>
      </c>
      <c r="N5" s="20" t="s">
        <v>187</v>
      </c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76">
        <v>44707.0</v>
      </c>
      <c r="C6" s="48" t="s">
        <v>212</v>
      </c>
      <c r="D6" s="46">
        <v>61973.0</v>
      </c>
      <c r="E6" s="75" t="s">
        <v>213</v>
      </c>
      <c r="F6" s="59"/>
      <c r="G6" s="73"/>
      <c r="H6" s="74"/>
      <c r="I6" s="37">
        <v>0.0</v>
      </c>
      <c r="J6" s="55"/>
      <c r="K6" s="56"/>
      <c r="L6" s="21">
        <v>300.0</v>
      </c>
      <c r="M6" s="22">
        <f t="shared" si="1"/>
        <v>-300</v>
      </c>
      <c r="N6" s="20" t="s">
        <v>214</v>
      </c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>
        <v>3.0</v>
      </c>
      <c r="B7" s="76">
        <v>44707.0</v>
      </c>
      <c r="C7" s="48" t="s">
        <v>212</v>
      </c>
      <c r="D7" s="46">
        <v>61973.0</v>
      </c>
      <c r="E7" s="75" t="s">
        <v>213</v>
      </c>
      <c r="F7" s="59"/>
      <c r="G7" s="73"/>
      <c r="H7" s="74"/>
      <c r="I7" s="37">
        <v>0.0</v>
      </c>
      <c r="J7" s="55"/>
      <c r="K7" s="56"/>
      <c r="L7" s="21">
        <v>300.0</v>
      </c>
      <c r="M7" s="22">
        <f t="shared" si="1"/>
        <v>-300</v>
      </c>
      <c r="N7" s="20" t="s">
        <v>39</v>
      </c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2">
        <v>4.0</v>
      </c>
      <c r="B8" s="76">
        <v>44707.0</v>
      </c>
      <c r="C8" s="48" t="s">
        <v>215</v>
      </c>
      <c r="D8" s="46">
        <v>57462.0</v>
      </c>
      <c r="E8" s="75" t="s">
        <v>216</v>
      </c>
      <c r="F8" s="59"/>
      <c r="G8" s="73"/>
      <c r="H8" s="74"/>
      <c r="I8" s="37">
        <v>0.0</v>
      </c>
      <c r="J8" s="55"/>
      <c r="K8" s="56"/>
      <c r="L8" s="21">
        <v>300.0</v>
      </c>
      <c r="M8" s="22">
        <f t="shared" si="1"/>
        <v>-300</v>
      </c>
      <c r="N8" s="20" t="s">
        <v>39</v>
      </c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72"/>
      <c r="B9" s="76"/>
      <c r="C9" s="48"/>
      <c r="D9" s="46"/>
      <c r="E9" s="75"/>
      <c r="F9" s="59"/>
      <c r="G9" s="73"/>
      <c r="H9" s="74"/>
      <c r="I9" s="37">
        <f>SUM(I5:I8)</f>
        <v>0</v>
      </c>
      <c r="J9" s="55"/>
      <c r="K9" s="56"/>
      <c r="L9" s="21">
        <f>SUM(L5:L8)</f>
        <v>8949</v>
      </c>
      <c r="M9" s="22">
        <f t="shared" si="1"/>
        <v>-8949</v>
      </c>
      <c r="N9" s="20"/>
      <c r="O9" s="24"/>
      <c r="P9" s="24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/>
      <c r="B10" s="68"/>
      <c r="C10" s="68"/>
      <c r="D10" s="68"/>
      <c r="E10" s="68"/>
      <c r="F10" s="99">
        <f>SUM(F9+G9+H9+I9+J9+K9)</f>
        <v>0</v>
      </c>
      <c r="G10" s="2"/>
      <c r="H10" s="2"/>
      <c r="I10" s="2"/>
      <c r="J10" s="3"/>
      <c r="K10" s="67"/>
      <c r="L10" s="68"/>
      <c r="M10" s="22"/>
      <c r="N10" s="68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0.25"/>
    <col customWidth="1" min="5" max="5" width="32.63"/>
    <col customWidth="1" min="12" max="12" width="14.5"/>
    <col customWidth="1" min="13" max="13" width="13.75"/>
    <col customWidth="1" min="14" max="14" width="15.75"/>
  </cols>
  <sheetData>
    <row r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76">
        <v>44708.0</v>
      </c>
      <c r="C5" s="48" t="s">
        <v>218</v>
      </c>
      <c r="D5" s="46">
        <v>45193.0</v>
      </c>
      <c r="E5" s="75" t="s">
        <v>219</v>
      </c>
      <c r="F5" s="59"/>
      <c r="G5" s="73"/>
      <c r="H5" s="74"/>
      <c r="I5" s="37">
        <v>0.0</v>
      </c>
      <c r="J5" s="55"/>
      <c r="K5" s="56"/>
      <c r="L5" s="21">
        <v>8049.0</v>
      </c>
      <c r="M5" s="22">
        <f>SUM(F5+G5+H5+I5+J5+K5-L5)</f>
        <v>-8049</v>
      </c>
      <c r="N5" s="20" t="s">
        <v>187</v>
      </c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/>
      <c r="B6" s="76"/>
      <c r="C6" s="48"/>
      <c r="D6" s="46"/>
      <c r="E6" s="75"/>
      <c r="F6" s="59"/>
      <c r="G6" s="73"/>
      <c r="H6" s="74"/>
      <c r="I6" s="37">
        <v>0.0</v>
      </c>
      <c r="J6" s="55"/>
      <c r="K6" s="56"/>
      <c r="L6" s="21">
        <v>8049.0</v>
      </c>
      <c r="M6" s="101">
        <v>8049.0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68"/>
      <c r="C7" s="68"/>
      <c r="D7" s="68"/>
      <c r="E7" s="68"/>
      <c r="F7" s="99">
        <f>SUM(F6+G6+H6+I6+J6+K6)</f>
        <v>0</v>
      </c>
      <c r="G7" s="2"/>
      <c r="H7" s="2"/>
      <c r="I7" s="2"/>
      <c r="J7" s="3"/>
      <c r="K7" s="67"/>
      <c r="L7" s="68"/>
      <c r="M7" s="22"/>
      <c r="N7" s="68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0.25"/>
    <col customWidth="1" min="5" max="5" width="32.63"/>
    <col customWidth="1" min="12" max="12" width="14.5"/>
    <col customWidth="1" min="13" max="13" width="13.75"/>
    <col customWidth="1" min="14" max="14" width="15.75"/>
  </cols>
  <sheetData>
    <row r="1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76">
        <v>44710.0</v>
      </c>
      <c r="C5" s="48" t="s">
        <v>221</v>
      </c>
      <c r="D5" s="46">
        <v>23221.0</v>
      </c>
      <c r="E5" s="75" t="s">
        <v>43</v>
      </c>
      <c r="F5" s="59"/>
      <c r="G5" s="73"/>
      <c r="H5" s="74"/>
      <c r="I5" s="37"/>
      <c r="J5" s="55"/>
      <c r="K5" s="21">
        <v>1900.0</v>
      </c>
      <c r="L5" s="21">
        <v>1900.0</v>
      </c>
      <c r="M5" s="22">
        <f t="shared" ref="M5:M8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76">
        <v>44710.0</v>
      </c>
      <c r="C6" s="48" t="s">
        <v>222</v>
      </c>
      <c r="D6" s="46">
        <v>21828.0</v>
      </c>
      <c r="E6" s="75" t="s">
        <v>19</v>
      </c>
      <c r="F6" s="59"/>
      <c r="G6" s="73"/>
      <c r="H6" s="74"/>
      <c r="I6" s="37"/>
      <c r="J6" s="55"/>
      <c r="K6" s="21">
        <v>1879.0</v>
      </c>
      <c r="L6" s="21">
        <v>1879.0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>
        <v>3.0</v>
      </c>
      <c r="B7" s="76">
        <v>44710.0</v>
      </c>
      <c r="C7" s="48" t="s">
        <v>223</v>
      </c>
      <c r="D7" s="46">
        <v>21828.0</v>
      </c>
      <c r="E7" s="75" t="s">
        <v>19</v>
      </c>
      <c r="F7" s="59"/>
      <c r="G7" s="73"/>
      <c r="H7" s="74"/>
      <c r="I7" s="37"/>
      <c r="J7" s="55"/>
      <c r="K7" s="21">
        <v>2500.0</v>
      </c>
      <c r="L7" s="21">
        <v>2500.0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2"/>
      <c r="B8" s="76"/>
      <c r="C8" s="48"/>
      <c r="D8" s="46"/>
      <c r="E8" s="75"/>
      <c r="F8" s="59"/>
      <c r="G8" s="73"/>
      <c r="H8" s="74"/>
      <c r="I8" s="37"/>
      <c r="J8" s="55"/>
      <c r="K8" s="56">
        <f t="shared" ref="K8:L8" si="2">SUM(K5:K7)</f>
        <v>6279</v>
      </c>
      <c r="L8" s="21">
        <f t="shared" si="2"/>
        <v>6279</v>
      </c>
      <c r="M8" s="22">
        <f t="shared" si="1"/>
        <v>0</v>
      </c>
      <c r="N8" s="20"/>
      <c r="O8" s="24"/>
      <c r="P8" s="24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/>
      <c r="B9" s="68"/>
      <c r="C9" s="68"/>
      <c r="D9" s="68"/>
      <c r="E9" s="68"/>
      <c r="F9" s="99">
        <f>SUM(F8+G8+H8+I8+J8+K8)</f>
        <v>6279</v>
      </c>
      <c r="G9" s="2"/>
      <c r="H9" s="2"/>
      <c r="I9" s="2"/>
      <c r="J9" s="3"/>
      <c r="K9" s="67"/>
      <c r="L9" s="68"/>
      <c r="M9" s="22"/>
      <c r="N9" s="68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0.25"/>
    <col customWidth="1" min="5" max="5" width="32.63"/>
    <col customWidth="1" min="12" max="12" width="14.5"/>
    <col customWidth="1" min="13" max="13" width="13.75"/>
    <col customWidth="1" min="14" max="14" width="15.75"/>
  </cols>
  <sheetData>
    <row r="1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76">
        <v>44711.0</v>
      </c>
      <c r="C5" s="48" t="s">
        <v>225</v>
      </c>
      <c r="D5" s="46">
        <v>35245.0</v>
      </c>
      <c r="E5" s="75" t="s">
        <v>53</v>
      </c>
      <c r="F5" s="59"/>
      <c r="G5" s="73"/>
      <c r="H5" s="74"/>
      <c r="I5" s="37">
        <v>12500.0</v>
      </c>
      <c r="J5" s="55"/>
      <c r="K5" s="21"/>
      <c r="L5" s="21">
        <v>12500.0</v>
      </c>
      <c r="M5" s="22">
        <f t="shared" ref="M5:M7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>
        <v>2.0</v>
      </c>
      <c r="B6" s="76">
        <v>44711.0</v>
      </c>
      <c r="C6" s="48" t="s">
        <v>226</v>
      </c>
      <c r="D6" s="46">
        <v>48053.0</v>
      </c>
      <c r="E6" s="75" t="s">
        <v>227</v>
      </c>
      <c r="F6" s="59"/>
      <c r="G6" s="73"/>
      <c r="H6" s="74"/>
      <c r="I6" s="37">
        <v>2000.0</v>
      </c>
      <c r="J6" s="55"/>
      <c r="K6" s="21"/>
      <c r="L6" s="21">
        <v>2000.0</v>
      </c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/>
      <c r="B7" s="76"/>
      <c r="C7" s="48"/>
      <c r="D7" s="46"/>
      <c r="E7" s="75"/>
      <c r="F7" s="59"/>
      <c r="G7" s="73"/>
      <c r="H7" s="74"/>
      <c r="I7" s="37">
        <f>SUM(I5:I6)</f>
        <v>14500</v>
      </c>
      <c r="J7" s="55"/>
      <c r="K7" s="56"/>
      <c r="L7" s="32">
        <f>SUM(L5:L6)</f>
        <v>14500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68"/>
      <c r="C8" s="68"/>
      <c r="D8" s="68"/>
      <c r="E8" s="68"/>
      <c r="F8" s="99">
        <f>SUM(F7+G7+H7+I7+J7+K7)</f>
        <v>14500</v>
      </c>
      <c r="G8" s="2"/>
      <c r="H8" s="2"/>
      <c r="I8" s="2"/>
      <c r="J8" s="3"/>
      <c r="K8" s="67"/>
      <c r="L8" s="68"/>
      <c r="M8" s="22"/>
      <c r="N8" s="68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0.25"/>
    <col customWidth="1" min="5" max="5" width="32.63"/>
    <col customWidth="1" min="12" max="12" width="14.5"/>
    <col customWidth="1" min="13" max="13" width="13.75"/>
    <col customWidth="1" min="14" max="14" width="15.75"/>
  </cols>
  <sheetData>
    <row r="1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72">
        <v>1.0</v>
      </c>
      <c r="B5" s="76">
        <v>44712.0</v>
      </c>
      <c r="C5" s="48" t="s">
        <v>229</v>
      </c>
      <c r="D5" s="46">
        <v>48053.0</v>
      </c>
      <c r="E5" s="75" t="s">
        <v>227</v>
      </c>
      <c r="F5" s="59"/>
      <c r="G5" s="73"/>
      <c r="H5" s="74"/>
      <c r="I5" s="37"/>
      <c r="J5" s="55"/>
      <c r="K5" s="21">
        <v>400.0</v>
      </c>
      <c r="L5" s="21">
        <v>400.0</v>
      </c>
      <c r="M5" s="22">
        <f t="shared" ref="M5:M7" si="1">SUM(F5+G5+H5+I5+J5+K5-L5)</f>
        <v>0</v>
      </c>
      <c r="N5" s="20"/>
      <c r="O5" s="24"/>
      <c r="P5" s="24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2"/>
      <c r="B6" s="76"/>
      <c r="C6" s="48"/>
      <c r="D6" s="46"/>
      <c r="E6" s="75"/>
      <c r="F6" s="59"/>
      <c r="G6" s="73"/>
      <c r="H6" s="74"/>
      <c r="I6" s="37"/>
      <c r="J6" s="55"/>
      <c r="K6" s="21"/>
      <c r="L6" s="21"/>
      <c r="M6" s="22">
        <f t="shared" si="1"/>
        <v>0</v>
      </c>
      <c r="N6" s="20"/>
      <c r="O6" s="24"/>
      <c r="P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72"/>
      <c r="B7" s="76"/>
      <c r="C7" s="48"/>
      <c r="D7" s="46"/>
      <c r="E7" s="75"/>
      <c r="F7" s="59"/>
      <c r="G7" s="73"/>
      <c r="H7" s="74"/>
      <c r="I7" s="37"/>
      <c r="J7" s="55"/>
      <c r="K7" s="56">
        <f t="shared" ref="K7:L7" si="2">SUM(K5:K6)</f>
        <v>400</v>
      </c>
      <c r="L7" s="32">
        <f t="shared" si="2"/>
        <v>400</v>
      </c>
      <c r="M7" s="22">
        <f t="shared" si="1"/>
        <v>0</v>
      </c>
      <c r="N7" s="20"/>
      <c r="O7" s="24"/>
      <c r="P7" s="24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68"/>
      <c r="C8" s="68"/>
      <c r="D8" s="68"/>
      <c r="E8" s="68"/>
      <c r="F8" s="99">
        <f>SUM(F7+G7+H7+I7+J7+K7)</f>
        <v>400</v>
      </c>
      <c r="G8" s="2"/>
      <c r="H8" s="2"/>
      <c r="I8" s="2"/>
      <c r="J8" s="3"/>
      <c r="K8" s="67"/>
      <c r="L8" s="68"/>
      <c r="M8" s="22"/>
      <c r="N8" s="68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